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25815" windowHeight="10905" tabRatio="612"/>
  </bookViews>
  <sheets>
    <sheet name="202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Print_Titles" localSheetId="0">'2025'!$19:$21</definedName>
    <definedName name="_xlnm.Print_Area" localSheetId="0">'2025'!$A$17:$BZ$1172</definedName>
  </definedNames>
  <calcPr calcId="145621"/>
</workbook>
</file>

<file path=xl/calcChain.xml><?xml version="1.0" encoding="utf-8"?>
<calcChain xmlns="http://schemas.openxmlformats.org/spreadsheetml/2006/main">
  <c r="AQ853" i="1" l="1"/>
  <c r="AO853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E852" i="1"/>
  <c r="AQ852" i="1"/>
  <c r="AO852" i="1"/>
  <c r="AE289" i="1" l="1"/>
  <c r="AI868" i="1" l="1"/>
  <c r="AV868" i="1"/>
  <c r="AV747" i="1" l="1"/>
  <c r="AG1130" i="1" l="1"/>
  <c r="AZ292" i="1" l="1"/>
  <c r="AM292" i="1"/>
  <c r="AZ1134" i="1"/>
  <c r="AM1134" i="1"/>
  <c r="AZ863" i="1"/>
  <c r="AM863" i="1"/>
  <c r="AZ848" i="1"/>
  <c r="AM848" i="1"/>
  <c r="AZ847" i="1"/>
  <c r="AM847" i="1"/>
  <c r="AZ846" i="1"/>
  <c r="AZ845" i="1"/>
  <c r="AM845" i="1"/>
  <c r="AZ844" i="1"/>
  <c r="AM844" i="1"/>
  <c r="AZ843" i="1"/>
  <c r="AM843" i="1"/>
  <c r="AZ842" i="1"/>
  <c r="AM842" i="1"/>
  <c r="AZ841" i="1"/>
  <c r="AM841" i="1"/>
  <c r="AZ840" i="1"/>
  <c r="AM840" i="1"/>
  <c r="AI747" i="1"/>
  <c r="G1106" i="1" l="1"/>
  <c r="G1105" i="1"/>
  <c r="G1103" i="1"/>
  <c r="G1102" i="1"/>
  <c r="AK541" i="1"/>
  <c r="AK539" i="1" s="1"/>
  <c r="AL540" i="1"/>
  <c r="AK540" i="1"/>
  <c r="AE540" i="1" s="1"/>
  <c r="AK217" i="1"/>
  <c r="AK216" i="1"/>
  <c r="AX217" i="1"/>
  <c r="AX216" i="1"/>
  <c r="AX1134" i="1"/>
  <c r="AK1134" i="1"/>
  <c r="AX863" i="1"/>
  <c r="AK863" i="1"/>
  <c r="Q838" i="1"/>
  <c r="AX838" i="1" l="1"/>
  <c r="AX815" i="1"/>
  <c r="AX814" i="1"/>
  <c r="AK815" i="1"/>
  <c r="AK814" i="1"/>
  <c r="G815" i="1"/>
  <c r="G814" i="1"/>
  <c r="AX807" i="1"/>
  <c r="G807" i="1"/>
  <c r="AX804" i="1"/>
  <c r="AX803" i="1"/>
  <c r="G803" i="1"/>
  <c r="G804" i="1"/>
  <c r="AX801" i="1"/>
  <c r="AX800" i="1"/>
  <c r="AK801" i="1"/>
  <c r="G801" i="1"/>
  <c r="G800" i="1"/>
  <c r="AX738" i="1"/>
  <c r="AX732" i="1"/>
  <c r="AX730" i="1"/>
  <c r="AK732" i="1"/>
  <c r="AK730" i="1"/>
  <c r="AX1106" i="1"/>
  <c r="AX1105" i="1"/>
  <c r="D1106" i="1"/>
  <c r="D1105" i="1"/>
  <c r="D1103" i="1"/>
  <c r="D1102" i="1"/>
  <c r="AX1097" i="1"/>
  <c r="AX1096" i="1"/>
  <c r="G1097" i="1" l="1"/>
  <c r="G1096" i="1"/>
  <c r="G1094" i="1"/>
  <c r="G1093" i="1"/>
  <c r="AX1088" i="1"/>
  <c r="AX1087" i="1"/>
  <c r="AX1085" i="1"/>
  <c r="AX1084" i="1"/>
  <c r="G1088" i="1"/>
  <c r="G1087" i="1"/>
  <c r="G1085" i="1"/>
  <c r="G1084" i="1"/>
  <c r="AK582" i="1"/>
  <c r="AR575" i="1"/>
  <c r="AK552" i="1"/>
  <c r="AX552" i="1"/>
  <c r="AX554" i="1"/>
  <c r="AX582" i="1"/>
  <c r="AX578" i="1"/>
  <c r="AX576" i="1"/>
  <c r="AX575" i="1"/>
  <c r="AX574" i="1"/>
  <c r="AX571" i="1"/>
  <c r="AX569" i="1"/>
  <c r="AX564" i="1"/>
  <c r="AK564" i="1"/>
  <c r="AK506" i="1"/>
  <c r="AK505" i="1"/>
  <c r="AK498" i="1"/>
  <c r="AK501" i="1"/>
  <c r="AK499" i="1"/>
  <c r="AX544" i="1"/>
  <c r="AX543" i="1"/>
  <c r="AX539" i="1"/>
  <c r="AR540" i="1"/>
  <c r="AX541" i="1"/>
  <c r="AX540" i="1"/>
  <c r="AK526" i="1"/>
  <c r="AE528" i="1"/>
  <c r="AK528" i="1"/>
  <c r="AE527" i="1"/>
  <c r="AL527" i="1"/>
  <c r="AK527" i="1"/>
  <c r="G526" i="1"/>
  <c r="AR517" i="1"/>
  <c r="AY517" i="1"/>
  <c r="AX518" i="1"/>
  <c r="AX496" i="1"/>
  <c r="AX495" i="1"/>
  <c r="AX501" i="1"/>
  <c r="AX499" i="1"/>
  <c r="AX513" i="1"/>
  <c r="AX515" i="1"/>
  <c r="AX514" i="1"/>
  <c r="AX511" i="1"/>
  <c r="AX510" i="1"/>
  <c r="AX506" i="1"/>
  <c r="AX505" i="1"/>
  <c r="AX504" i="1"/>
  <c r="AX483" i="1"/>
  <c r="AX484" i="1"/>
  <c r="AX435" i="1"/>
  <c r="AX413" i="1"/>
  <c r="AX412" i="1"/>
  <c r="AX409" i="1"/>
  <c r="AX407" i="1"/>
  <c r="AX287" i="1"/>
  <c r="AX286" i="1"/>
  <c r="AK287" i="1"/>
  <c r="AK286" i="1"/>
  <c r="Q287" i="1"/>
  <c r="Q286" i="1"/>
  <c r="G287" i="1"/>
  <c r="G286" i="1"/>
  <c r="AX542" i="1" l="1"/>
  <c r="AX285" i="1"/>
  <c r="AX482" i="1"/>
  <c r="AX274" i="1" l="1"/>
  <c r="AY274" i="1" s="1"/>
  <c r="AX273" i="1"/>
  <c r="AR273" i="1" s="1"/>
  <c r="AX252" i="1"/>
  <c r="AR274" i="1" l="1"/>
  <c r="AY273" i="1"/>
  <c r="AR272" i="1"/>
  <c r="AX272" i="1"/>
  <c r="BB28" i="1" l="1"/>
  <c r="BB1112" i="1"/>
  <c r="BB27" i="1" s="1"/>
  <c r="AO1112" i="1" l="1"/>
  <c r="AQ1112" i="1" s="1"/>
  <c r="AV1112" i="1"/>
  <c r="BB1134" i="1"/>
  <c r="BB37" i="1" s="1"/>
  <c r="BB793" i="1" l="1"/>
  <c r="AO29" i="1"/>
  <c r="AO32" i="1"/>
  <c r="U32" i="1"/>
  <c r="BB853" i="1"/>
  <c r="AR852" i="1"/>
  <c r="AR849" i="1"/>
  <c r="AR850" i="1"/>
  <c r="AR851" i="1"/>
  <c r="AS851" i="1" s="1"/>
  <c r="I776" i="1"/>
  <c r="I777" i="1"/>
  <c r="D716" i="1"/>
  <c r="CE637" i="1"/>
  <c r="CE639" i="1"/>
  <c r="CE642" i="1"/>
  <c r="CE643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81" i="1"/>
  <c r="CE683" i="1"/>
  <c r="CE684" i="1"/>
  <c r="CE685" i="1"/>
  <c r="CE686" i="1"/>
  <c r="CE687" i="1"/>
  <c r="CE690" i="1"/>
  <c r="CE691" i="1"/>
  <c r="CE692" i="1"/>
  <c r="CE693" i="1"/>
  <c r="CE694" i="1"/>
  <c r="CE695" i="1"/>
  <c r="CE696" i="1"/>
  <c r="CE697" i="1"/>
  <c r="CE698" i="1"/>
  <c r="CE699" i="1"/>
  <c r="AG1126" i="1" l="1"/>
  <c r="AG1112" i="1"/>
  <c r="AT868" i="1"/>
  <c r="AT777" i="1"/>
  <c r="AT776" i="1"/>
  <c r="AG777" i="1" l="1"/>
  <c r="AG776" i="1"/>
  <c r="AG747" i="1"/>
  <c r="AT747" i="1"/>
  <c r="AG725" i="1"/>
  <c r="AG721" i="1"/>
  <c r="AG717" i="1"/>
  <c r="AG213" i="1"/>
  <c r="AG212" i="1"/>
  <c r="AR252" i="1" l="1"/>
  <c r="U29" i="1"/>
  <c r="I1056" i="1"/>
  <c r="I1061" i="1" s="1"/>
  <c r="I1055" i="1"/>
  <c r="I1060" i="1" s="1"/>
  <c r="D1060" i="1" l="1"/>
  <c r="I32" i="1"/>
  <c r="I1054" i="1"/>
  <c r="I1052" i="1" s="1"/>
  <c r="D1055" i="1"/>
  <c r="BB1055" i="1" s="1"/>
  <c r="BB1060" i="1" l="1"/>
  <c r="AR1055" i="1"/>
  <c r="AS1055" i="1" s="1"/>
  <c r="CE1055" i="1"/>
  <c r="AD852" i="1"/>
  <c r="K852" i="1"/>
  <c r="D852" i="1"/>
  <c r="I793" i="1"/>
  <c r="CE793" i="1" s="1"/>
  <c r="I853" i="1"/>
  <c r="CE853" i="1" s="1"/>
  <c r="U853" i="1"/>
  <c r="I706" i="1"/>
  <c r="I635" i="1"/>
  <c r="I610" i="1"/>
  <c r="I602" i="1"/>
  <c r="I601" i="1"/>
  <c r="L852" i="1" l="1"/>
  <c r="CE852" i="1"/>
  <c r="AS852" i="1"/>
  <c r="BB32" i="1"/>
  <c r="AR1060" i="1"/>
  <c r="AS1060" i="1" s="1"/>
  <c r="CE1060" i="1"/>
  <c r="D702" i="1"/>
  <c r="CE702" i="1"/>
  <c r="I603" i="1"/>
  <c r="E1127" i="1" l="1"/>
  <c r="M868" i="1" l="1"/>
  <c r="CE872" i="1"/>
  <c r="CE874" i="1"/>
  <c r="CE875" i="1"/>
  <c r="AD872" i="1"/>
  <c r="AD874" i="1"/>
  <c r="AD875" i="1"/>
  <c r="AD1112" i="1"/>
  <c r="H846" i="1"/>
  <c r="R575" i="1" l="1"/>
  <c r="K575" i="1"/>
  <c r="K576" i="1"/>
  <c r="G573" i="1"/>
  <c r="AY575" i="1"/>
  <c r="D575" i="1"/>
  <c r="Q563" i="1"/>
  <c r="R540" i="1"/>
  <c r="K540" i="1"/>
  <c r="Q539" i="1"/>
  <c r="G539" i="1"/>
  <c r="D540" i="1"/>
  <c r="D528" i="1"/>
  <c r="D527" i="1"/>
  <c r="G512" i="1"/>
  <c r="D514" i="1"/>
  <c r="AK575" i="1" l="1"/>
  <c r="AS575" i="1"/>
  <c r="AF540" i="1"/>
  <c r="AY540" i="1"/>
  <c r="AS540" i="1"/>
  <c r="D526" i="1"/>
  <c r="AF527" i="1"/>
  <c r="L540" i="1"/>
  <c r="G494" i="1"/>
  <c r="AE575" i="1" l="1"/>
  <c r="AF575" i="1" s="1"/>
  <c r="AL575" i="1"/>
  <c r="Q239" i="1"/>
  <c r="Q238" i="1"/>
  <c r="G239" i="1"/>
  <c r="G238" i="1"/>
  <c r="D277" i="1"/>
  <c r="G276" i="1"/>
  <c r="G275" i="1" s="1"/>
  <c r="K273" i="1"/>
  <c r="R274" i="1"/>
  <c r="R273" i="1"/>
  <c r="L268" i="1"/>
  <c r="L269" i="1"/>
  <c r="L270" i="1"/>
  <c r="D274" i="1"/>
  <c r="AS274" i="1" s="1"/>
  <c r="D273" i="1"/>
  <c r="AS273" i="1" s="1"/>
  <c r="G272" i="1"/>
  <c r="G1083" i="1"/>
  <c r="D272" i="1" l="1"/>
  <c r="AS272" i="1" s="1"/>
  <c r="AY272" i="1"/>
  <c r="G281" i="1"/>
  <c r="D275" i="1"/>
  <c r="D276" i="1"/>
  <c r="L273" i="1"/>
  <c r="K274" i="1"/>
  <c r="L274" i="1" s="1"/>
  <c r="Q272" i="1"/>
  <c r="R272" i="1" l="1"/>
  <c r="K272" i="1"/>
  <c r="L272" i="1" s="1"/>
  <c r="Q799" i="1" l="1"/>
  <c r="AR1102" i="1" l="1"/>
  <c r="AR1103" i="1"/>
  <c r="AG276" i="1"/>
  <c r="AG275" i="1" s="1"/>
  <c r="AE275" i="1" s="1"/>
  <c r="AE277" i="1"/>
  <c r="AK275" i="1"/>
  <c r="AE276" i="1" l="1"/>
  <c r="AH1130" i="1"/>
  <c r="AE1130" i="1"/>
  <c r="AE612" i="1" l="1"/>
  <c r="AE614" i="1"/>
  <c r="AE615" i="1"/>
  <c r="AE616" i="1"/>
  <c r="AE620" i="1"/>
  <c r="AE621" i="1"/>
  <c r="AE622" i="1"/>
  <c r="AE625" i="1"/>
  <c r="AE626" i="1"/>
  <c r="AE627" i="1"/>
  <c r="AE630" i="1"/>
  <c r="AE631" i="1"/>
  <c r="AE635" i="1"/>
  <c r="AO709" i="1"/>
  <c r="AE710" i="1" l="1"/>
  <c r="AE709" i="1" s="1"/>
  <c r="D838" i="1" l="1"/>
  <c r="AE803" i="1"/>
  <c r="AE738" i="1" l="1"/>
  <c r="AE737" i="1"/>
  <c r="R1071" i="1"/>
  <c r="R1072" i="1"/>
  <c r="R1073" i="1"/>
  <c r="R1074" i="1"/>
  <c r="R1075" i="1"/>
  <c r="R1076" i="1"/>
  <c r="R1077" i="1"/>
  <c r="R1078" i="1"/>
  <c r="R1079" i="1"/>
  <c r="R1083" i="1"/>
  <c r="R1086" i="1"/>
  <c r="R1093" i="1"/>
  <c r="R1094" i="1"/>
  <c r="R1096" i="1"/>
  <c r="R1097" i="1"/>
  <c r="R1102" i="1"/>
  <c r="R1103" i="1"/>
  <c r="R1105" i="1"/>
  <c r="R1106" i="1"/>
  <c r="AE1102" i="1"/>
  <c r="AE1103" i="1"/>
  <c r="AR1093" i="1"/>
  <c r="AR1094" i="1"/>
  <c r="AR1096" i="1"/>
  <c r="AR1097" i="1"/>
  <c r="AL1083" i="1"/>
  <c r="AE1083" i="1"/>
  <c r="AE1087" i="1"/>
  <c r="AK1104" i="1"/>
  <c r="AK1101" i="1"/>
  <c r="AK1100" i="1"/>
  <c r="AE1100" i="1" s="1"/>
  <c r="AK1099" i="1"/>
  <c r="AE1099" i="1" s="1"/>
  <c r="AK1095" i="1"/>
  <c r="AK1092" i="1"/>
  <c r="AK1091" i="1"/>
  <c r="AK1090" i="1"/>
  <c r="AE499" i="1"/>
  <c r="AE500" i="1"/>
  <c r="AE501" i="1"/>
  <c r="AK497" i="1"/>
  <c r="AE497" i="1" s="1"/>
  <c r="AE498" i="1"/>
  <c r="AL517" i="1"/>
  <c r="AE518" i="1"/>
  <c r="AE510" i="1"/>
  <c r="AE511" i="1"/>
  <c r="K511" i="1"/>
  <c r="AR507" i="1"/>
  <c r="AR506" i="1"/>
  <c r="AE507" i="1"/>
  <c r="AE506" i="1"/>
  <c r="AE504" i="1"/>
  <c r="AK1089" i="1" l="1"/>
  <c r="AK1082" i="1"/>
  <c r="AK1070" i="1" s="1"/>
  <c r="AK512" i="1"/>
  <c r="AK1081" i="1"/>
  <c r="AK1069" i="1" s="1"/>
  <c r="AK1098" i="1"/>
  <c r="AK446" i="1"/>
  <c r="AK503" i="1"/>
  <c r="AE503" i="1" s="1"/>
  <c r="AE1104" i="1"/>
  <c r="AE1101" i="1"/>
  <c r="AE513" i="1"/>
  <c r="AX503" i="1"/>
  <c r="AL518" i="1"/>
  <c r="AE505" i="1"/>
  <c r="AK509" i="1"/>
  <c r="AK516" i="1"/>
  <c r="AK736" i="1"/>
  <c r="AR505" i="1"/>
  <c r="AK1086" i="1"/>
  <c r="AE1085" i="1"/>
  <c r="AE1084" i="1"/>
  <c r="AE1082" i="1" l="1"/>
  <c r="AK502" i="1"/>
  <c r="AK1068" i="1"/>
  <c r="AL1086" i="1"/>
  <c r="AE1086" i="1"/>
  <c r="AK1080" i="1"/>
  <c r="AE1081" i="1"/>
  <c r="AE502" i="1" l="1"/>
  <c r="M1073" i="1"/>
  <c r="M1072" i="1"/>
  <c r="K277" i="1"/>
  <c r="K276" i="1"/>
  <c r="M275" i="1"/>
  <c r="U756" i="1"/>
  <c r="K275" i="1" l="1"/>
  <c r="O1112" i="1"/>
  <c r="N1128" i="1" l="1"/>
  <c r="N1130" i="1"/>
  <c r="K1128" i="1"/>
  <c r="K1130" i="1"/>
  <c r="M1125" i="1"/>
  <c r="E1125" i="1" l="1"/>
  <c r="D1128" i="1"/>
  <c r="AT1128" i="1" s="1"/>
  <c r="D1130" i="1"/>
  <c r="AT1130" i="1" s="1"/>
  <c r="M727" i="1"/>
  <c r="M726" i="1"/>
  <c r="M724" i="1"/>
  <c r="M719" i="1"/>
  <c r="M718" i="1"/>
  <c r="F306" i="1"/>
  <c r="H306" i="1"/>
  <c r="I306" i="1"/>
  <c r="F294" i="1"/>
  <c r="H294" i="1"/>
  <c r="BA294" i="1" s="1"/>
  <c r="I294" i="1"/>
  <c r="F295" i="1"/>
  <c r="F293" i="1" s="1"/>
  <c r="I295" i="1"/>
  <c r="AG281" i="1"/>
  <c r="AG295" i="1" s="1"/>
  <c r="M281" i="1"/>
  <c r="K281" i="1" s="1"/>
  <c r="F278" i="1"/>
  <c r="E276" i="1"/>
  <c r="BZ278" i="1"/>
  <c r="BY278" i="1"/>
  <c r="BV278" i="1"/>
  <c r="BO278" i="1"/>
  <c r="BM278" i="1"/>
  <c r="BL278" i="1"/>
  <c r="BI278" i="1"/>
  <c r="BH278" i="1"/>
  <c r="BG278" i="1"/>
  <c r="BF278" i="1"/>
  <c r="AZ278" i="1"/>
  <c r="AO278" i="1"/>
  <c r="AM278" i="1"/>
  <c r="AA278" i="1"/>
  <c r="W278" i="1"/>
  <c r="V278" i="1" s="1"/>
  <c r="U278" i="1"/>
  <c r="S278" i="1"/>
  <c r="AU1130" i="1" l="1"/>
  <c r="AR1130" i="1"/>
  <c r="AU1128" i="1"/>
  <c r="AR1128" i="1"/>
  <c r="AS1128" i="1" s="1"/>
  <c r="L1130" i="1"/>
  <c r="AF1130" i="1"/>
  <c r="AS1130" i="1"/>
  <c r="L1128" i="1"/>
  <c r="I293" i="1"/>
  <c r="BE278" i="1"/>
  <c r="M295" i="1"/>
  <c r="E275" i="1"/>
  <c r="AE281" i="1"/>
  <c r="AE1128" i="1" l="1"/>
  <c r="AF1128" i="1" s="1"/>
  <c r="AH1128" i="1"/>
  <c r="L276" i="1"/>
  <c r="AL276" i="1"/>
  <c r="AF276" i="1"/>
  <c r="AH276" i="1"/>
  <c r="AL277" i="1"/>
  <c r="AH277" i="1"/>
  <c r="AF277" i="1"/>
  <c r="L277" i="1"/>
  <c r="E281" i="1"/>
  <c r="L275" i="1" l="1"/>
  <c r="AH275" i="1"/>
  <c r="AL275" i="1"/>
  <c r="AF275" i="1"/>
  <c r="AT276" i="1"/>
  <c r="AR277" i="1"/>
  <c r="AS277" i="1" s="1"/>
  <c r="AU277" i="1"/>
  <c r="N281" i="1"/>
  <c r="E295" i="1"/>
  <c r="D281" i="1"/>
  <c r="AH281" i="1"/>
  <c r="AU276" i="1" l="1"/>
  <c r="AR276" i="1"/>
  <c r="AS276" i="1" s="1"/>
  <c r="AT275" i="1"/>
  <c r="AH295" i="1"/>
  <c r="L281" i="1"/>
  <c r="AF281" i="1"/>
  <c r="AR275" i="1" l="1"/>
  <c r="AS275" i="1" s="1"/>
  <c r="AU275" i="1"/>
  <c r="AT281" i="1"/>
  <c r="AR281" i="1" l="1"/>
  <c r="AS281" i="1" s="1"/>
  <c r="AU281" i="1"/>
  <c r="Q736" i="1"/>
  <c r="G728" i="1"/>
  <c r="J505" i="1" l="1"/>
  <c r="G503" i="1"/>
  <c r="AL505" i="1"/>
  <c r="AY505" i="1"/>
  <c r="D505" i="1"/>
  <c r="K506" i="1"/>
  <c r="J506" i="1"/>
  <c r="R506" i="1"/>
  <c r="AL506" i="1"/>
  <c r="AY506" i="1"/>
  <c r="D506" i="1"/>
  <c r="Q531" i="1"/>
  <c r="K518" i="1"/>
  <c r="K517" i="1"/>
  <c r="R518" i="1"/>
  <c r="Q516" i="1"/>
  <c r="Q512" i="1"/>
  <c r="K513" i="1"/>
  <c r="R510" i="1"/>
  <c r="R511" i="1"/>
  <c r="Q509" i="1"/>
  <c r="Q508" i="1" s="1"/>
  <c r="K507" i="1"/>
  <c r="R504" i="1"/>
  <c r="R483" i="1"/>
  <c r="Q448" i="1"/>
  <c r="Q551" i="1"/>
  <c r="Q577" i="1"/>
  <c r="R569" i="1"/>
  <c r="R570" i="1"/>
  <c r="R571" i="1"/>
  <c r="K569" i="1"/>
  <c r="K570" i="1"/>
  <c r="K571" i="1"/>
  <c r="Q568" i="1"/>
  <c r="R582" i="1"/>
  <c r="R578" i="1"/>
  <c r="R574" i="1"/>
  <c r="R579" i="1"/>
  <c r="R580" i="1"/>
  <c r="R581" i="1"/>
  <c r="R552" i="1"/>
  <c r="R553" i="1"/>
  <c r="R554" i="1"/>
  <c r="R555" i="1"/>
  <c r="K560" i="1"/>
  <c r="R257" i="1"/>
  <c r="R256" i="1"/>
  <c r="R253" i="1"/>
  <c r="R252" i="1"/>
  <c r="N212" i="1"/>
  <c r="N213" i="1"/>
  <c r="R218" i="1"/>
  <c r="R223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44" i="1"/>
  <c r="R246" i="1"/>
  <c r="R247" i="1"/>
  <c r="R249" i="1"/>
  <c r="R250" i="1"/>
  <c r="R254" i="1"/>
  <c r="R217" i="1"/>
  <c r="R216" i="1"/>
  <c r="R507" i="1" l="1"/>
  <c r="R560" i="1"/>
  <c r="AF505" i="1"/>
  <c r="AS505" i="1"/>
  <c r="L506" i="1"/>
  <c r="AF506" i="1"/>
  <c r="AS506" i="1"/>
  <c r="R505" i="1"/>
  <c r="Q503" i="1"/>
  <c r="Q502" i="1" s="1"/>
  <c r="Q556" i="1"/>
  <c r="K505" i="1"/>
  <c r="L505" i="1" s="1"/>
  <c r="R503" i="1" l="1"/>
  <c r="K1103" i="1" l="1"/>
  <c r="K1102" i="1"/>
  <c r="Q1104" i="1"/>
  <c r="Q1100" i="1"/>
  <c r="Q1099" i="1"/>
  <c r="K1099" i="1" s="1"/>
  <c r="Q1095" i="1"/>
  <c r="Q1092" i="1"/>
  <c r="Q1091" i="1"/>
  <c r="K1091" i="1" s="1"/>
  <c r="Q1090" i="1"/>
  <c r="K1090" i="1" s="1"/>
  <c r="R1087" i="1" l="1"/>
  <c r="Q1098" i="1"/>
  <c r="Q1089" i="1"/>
  <c r="AL1088" i="1"/>
  <c r="AL1087" i="1"/>
  <c r="K1100" i="1"/>
  <c r="K1101" i="1"/>
  <c r="Q1081" i="1"/>
  <c r="Q1069" i="1" l="1"/>
  <c r="Q1082" i="1"/>
  <c r="Q1080" i="1" s="1"/>
  <c r="R1088" i="1"/>
  <c r="K838" i="1"/>
  <c r="Q1070" i="1" l="1"/>
  <c r="AH836" i="1" l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F833" i="1" s="1"/>
  <c r="AE834" i="1"/>
  <c r="AF834" i="1" s="1"/>
  <c r="AE835" i="1"/>
  <c r="AF835" i="1" s="1"/>
  <c r="AE836" i="1"/>
  <c r="AJ1112" i="1" l="1"/>
  <c r="M723" i="1"/>
  <c r="M722" i="1"/>
  <c r="D747" i="1"/>
  <c r="AG211" i="1" l="1"/>
  <c r="AN863" i="1"/>
  <c r="AL863" i="1"/>
  <c r="T863" i="1"/>
  <c r="R863" i="1"/>
  <c r="AZ839" i="1"/>
  <c r="AM839" i="1"/>
  <c r="BA848" i="1"/>
  <c r="BA849" i="1"/>
  <c r="BA850" i="1"/>
  <c r="AR847" i="1"/>
  <c r="AR848" i="1"/>
  <c r="AE848" i="1"/>
  <c r="AE849" i="1"/>
  <c r="AE850" i="1"/>
  <c r="AG795" i="1" l="1"/>
  <c r="AS833" i="1"/>
  <c r="AS834" i="1"/>
  <c r="AS835" i="1"/>
  <c r="E795" i="1"/>
  <c r="M836" i="1"/>
  <c r="M795" i="1" s="1"/>
  <c r="D836" i="1"/>
  <c r="AT836" i="1" l="1"/>
  <c r="AF836" i="1"/>
  <c r="AU836" i="1"/>
  <c r="AR836" i="1"/>
  <c r="AS836" i="1" s="1"/>
  <c r="AT795" i="1"/>
  <c r="N795" i="1"/>
  <c r="K836" i="1"/>
  <c r="L836" i="1" s="1"/>
  <c r="N836" i="1"/>
  <c r="AH795" i="1"/>
  <c r="AU795" i="1" l="1"/>
  <c r="AK1112" i="1"/>
  <c r="AX1112" i="1" s="1"/>
  <c r="AX1104" i="1"/>
  <c r="AR1104" i="1" s="1"/>
  <c r="AX1101" i="1"/>
  <c r="AR1101" i="1" s="1"/>
  <c r="AX1100" i="1"/>
  <c r="AX1099" i="1"/>
  <c r="AY1093" i="1"/>
  <c r="AY1094" i="1"/>
  <c r="AY1096" i="1"/>
  <c r="AY1097" i="1"/>
  <c r="AX1095" i="1"/>
  <c r="AR1095" i="1" s="1"/>
  <c r="AX1092" i="1"/>
  <c r="AR1092" i="1" s="1"/>
  <c r="AX1091" i="1"/>
  <c r="AX1090" i="1"/>
  <c r="AX1083" i="1"/>
  <c r="AK556" i="1"/>
  <c r="AX1098" i="1" l="1"/>
  <c r="AX406" i="1"/>
  <c r="AK406" i="1"/>
  <c r="AO1134" i="1" l="1"/>
  <c r="AQ1134" i="1" s="1"/>
  <c r="AQ1048" i="1"/>
  <c r="AQ1049" i="1"/>
  <c r="AQ1050" i="1"/>
  <c r="AQ1051" i="1"/>
  <c r="AO1056" i="1"/>
  <c r="AO756" i="1"/>
  <c r="U318" i="1" l="1"/>
  <c r="AO777" i="1"/>
  <c r="AO776" i="1"/>
  <c r="AO28" i="1"/>
  <c r="AO27" i="1"/>
  <c r="K29" i="1"/>
  <c r="I29" i="1"/>
  <c r="D29" i="1" s="1"/>
  <c r="BU1144" i="1"/>
  <c r="BN1144" i="1"/>
  <c r="BJ1144" i="1"/>
  <c r="BH1144" i="1"/>
  <c r="BF1144" i="1"/>
  <c r="BE1144" i="1" s="1"/>
  <c r="BC1144" i="1"/>
  <c r="AB1144" i="1"/>
  <c r="AA1144" i="1"/>
  <c r="V1144" i="1"/>
  <c r="K1144" i="1"/>
  <c r="J1144" i="1" s="1"/>
  <c r="D1144" i="1"/>
  <c r="BB1144" i="1" s="1"/>
  <c r="BU1143" i="1"/>
  <c r="BN1143" i="1"/>
  <c r="BJ1143" i="1"/>
  <c r="BH1143" i="1"/>
  <c r="BF1143" i="1"/>
  <c r="BD1143" i="1"/>
  <c r="BC1143" i="1"/>
  <c r="AE1143" i="1"/>
  <c r="AB1143" i="1"/>
  <c r="AA1143" i="1"/>
  <c r="V1143" i="1"/>
  <c r="K1143" i="1"/>
  <c r="J1143" i="1" s="1"/>
  <c r="D1143" i="1"/>
  <c r="Y757" i="1"/>
  <c r="V757" i="1" s="1"/>
  <c r="AA757" i="1"/>
  <c r="Z757" i="1" s="1"/>
  <c r="AD757" i="1"/>
  <c r="Y758" i="1"/>
  <c r="V758" i="1" s="1"/>
  <c r="AA758" i="1"/>
  <c r="Z758" i="1" s="1"/>
  <c r="AD758" i="1"/>
  <c r="Y759" i="1"/>
  <c r="V759" i="1" s="1"/>
  <c r="AA759" i="1"/>
  <c r="Z759" i="1" s="1"/>
  <c r="AD759" i="1"/>
  <c r="Y760" i="1"/>
  <c r="V760" i="1" s="1"/>
  <c r="AA760" i="1"/>
  <c r="Z760" i="1" s="1"/>
  <c r="AD760" i="1"/>
  <c r="Y761" i="1"/>
  <c r="V761" i="1" s="1"/>
  <c r="AD761" i="1"/>
  <c r="Y762" i="1"/>
  <c r="V762" i="1" s="1"/>
  <c r="AD762" i="1"/>
  <c r="Y763" i="1"/>
  <c r="V763" i="1" s="1"/>
  <c r="AD763" i="1"/>
  <c r="Y764" i="1"/>
  <c r="V764" i="1" s="1"/>
  <c r="AA764" i="1"/>
  <c r="Z764" i="1" s="1"/>
  <c r="AD764" i="1"/>
  <c r="Y765" i="1"/>
  <c r="V765" i="1" s="1"/>
  <c r="AA765" i="1"/>
  <c r="Z765" i="1" s="1"/>
  <c r="AD765" i="1"/>
  <c r="Y766" i="1"/>
  <c r="V766" i="1" s="1"/>
  <c r="AA766" i="1"/>
  <c r="Z766" i="1" s="1"/>
  <c r="AD766" i="1"/>
  <c r="Y767" i="1"/>
  <c r="V767" i="1" s="1"/>
  <c r="AA767" i="1"/>
  <c r="Z767" i="1" s="1"/>
  <c r="AD767" i="1"/>
  <c r="Y768" i="1"/>
  <c r="V768" i="1" s="1"/>
  <c r="AA768" i="1"/>
  <c r="Z768" i="1" s="1"/>
  <c r="AD768" i="1"/>
  <c r="Y769" i="1"/>
  <c r="V769" i="1" s="1"/>
  <c r="AA769" i="1"/>
  <c r="Z769" i="1" s="1"/>
  <c r="AD769" i="1"/>
  <c r="Y770" i="1"/>
  <c r="V770" i="1" s="1"/>
  <c r="AA770" i="1"/>
  <c r="Z770" i="1" s="1"/>
  <c r="AD770" i="1"/>
  <c r="Y771" i="1"/>
  <c r="V771" i="1" s="1"/>
  <c r="AD771" i="1"/>
  <c r="Y772" i="1"/>
  <c r="V772" i="1" s="1"/>
  <c r="AD772" i="1"/>
  <c r="Y773" i="1"/>
  <c r="V773" i="1" s="1"/>
  <c r="AD773" i="1"/>
  <c r="Y774" i="1"/>
  <c r="V774" i="1" s="1"/>
  <c r="AA774" i="1"/>
  <c r="Z774" i="1" s="1"/>
  <c r="AD774" i="1"/>
  <c r="AD1048" i="1"/>
  <c r="AD1049" i="1"/>
  <c r="AD1050" i="1"/>
  <c r="AD1051" i="1"/>
  <c r="AD1143" i="1" l="1"/>
  <c r="BB1143" i="1"/>
  <c r="BE1143" i="1"/>
  <c r="Z1144" i="1"/>
  <c r="AD1144" i="1"/>
  <c r="Z1143" i="1"/>
  <c r="L1144" i="1"/>
  <c r="L1143" i="1"/>
  <c r="AE1144" i="1" l="1"/>
  <c r="AF1144" i="1" s="1"/>
  <c r="BD1144" i="1"/>
  <c r="AR1144" i="1"/>
  <c r="AS1144" i="1" s="1"/>
  <c r="CE1144" i="1"/>
  <c r="AR1143" i="1"/>
  <c r="AS1143" i="1" s="1"/>
  <c r="CE1143" i="1"/>
  <c r="T850" i="1" l="1"/>
  <c r="K848" i="1"/>
  <c r="K849" i="1"/>
  <c r="K850" i="1"/>
  <c r="D850" i="1"/>
  <c r="E849" i="1"/>
  <c r="F849" i="1"/>
  <c r="D849" i="1"/>
  <c r="T849" i="1"/>
  <c r="T848" i="1"/>
  <c r="S839" i="1"/>
  <c r="AS850" i="1" l="1"/>
  <c r="AS849" i="1"/>
  <c r="AN849" i="1"/>
  <c r="AN850" i="1"/>
  <c r="H839" i="1"/>
  <c r="L850" i="1"/>
  <c r="D848" i="1"/>
  <c r="L849" i="1"/>
  <c r="K847" i="1"/>
  <c r="T847" i="1"/>
  <c r="D847" i="1"/>
  <c r="AN847" i="1" s="1"/>
  <c r="AN848" i="1" l="1"/>
  <c r="L848" i="1"/>
  <c r="AS848" i="1"/>
  <c r="R564" i="1"/>
  <c r="R565" i="1"/>
  <c r="R566" i="1"/>
  <c r="R412" i="1"/>
  <c r="R413" i="1"/>
  <c r="R416" i="1"/>
  <c r="R418" i="1"/>
  <c r="R419" i="1"/>
  <c r="R422" i="1"/>
  <c r="R425" i="1"/>
  <c r="R426" i="1"/>
  <c r="R427" i="1"/>
  <c r="R428" i="1"/>
  <c r="R429" i="1"/>
  <c r="R430" i="1"/>
  <c r="R433" i="1"/>
  <c r="R434" i="1"/>
  <c r="R435" i="1"/>
  <c r="R439" i="1"/>
  <c r="R440" i="1"/>
  <c r="R441" i="1"/>
  <c r="R442" i="1"/>
  <c r="R443" i="1"/>
  <c r="R444" i="1"/>
  <c r="R447" i="1"/>
  <c r="R448" i="1"/>
  <c r="R450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7" i="1"/>
  <c r="R480" i="1"/>
  <c r="R513" i="1" l="1"/>
  <c r="R515" i="1"/>
  <c r="R499" i="1"/>
  <c r="R500" i="1"/>
  <c r="R501" i="1"/>
  <c r="Q449" i="1"/>
  <c r="D449" i="1"/>
  <c r="Q406" i="1"/>
  <c r="R243" i="1"/>
  <c r="R242" i="1"/>
  <c r="AE449" i="1" l="1"/>
  <c r="AF449" i="1" s="1"/>
  <c r="AL449" i="1"/>
  <c r="K449" i="1"/>
  <c r="R449" i="1"/>
  <c r="L449" i="1"/>
  <c r="BB790" i="1"/>
  <c r="BB788" i="1"/>
  <c r="AX791" i="1"/>
  <c r="AX790" i="1"/>
  <c r="AV791" i="1"/>
  <c r="AV790" i="1"/>
  <c r="AV789" i="1"/>
  <c r="AT791" i="1"/>
  <c r="AR449" i="1" l="1"/>
  <c r="AS449" i="1" s="1"/>
  <c r="AY449" i="1"/>
  <c r="AX446" i="1"/>
  <c r="AT1131" i="1"/>
  <c r="AT870" i="1"/>
  <c r="AE869" i="1" l="1"/>
  <c r="AE870" i="1"/>
  <c r="AG880" i="1" l="1"/>
  <c r="AG879" i="1"/>
  <c r="M1112" i="1" l="1"/>
  <c r="M1129" i="1" s="1"/>
  <c r="M749" i="1" l="1"/>
  <c r="M1131" i="1"/>
  <c r="M837" i="1"/>
  <c r="M793" i="1" s="1"/>
  <c r="M720" i="1" l="1"/>
  <c r="M870" i="1"/>
  <c r="AG793" i="1" l="1"/>
  <c r="AH724" i="1"/>
  <c r="AH720" i="1"/>
  <c r="AE724" i="1" l="1"/>
  <c r="AE720" i="1"/>
  <c r="M208" i="1" l="1"/>
  <c r="M279" i="1" s="1"/>
  <c r="M294" i="1" l="1"/>
  <c r="AE847" i="1"/>
  <c r="AX201" i="1" l="1"/>
  <c r="AX199" i="1"/>
  <c r="AX198" i="1" s="1"/>
  <c r="AX178" i="1"/>
  <c r="AX171" i="1"/>
  <c r="AX170" i="1"/>
  <c r="AX115" i="1" s="1"/>
  <c r="AX123" i="1"/>
  <c r="AX116" i="1"/>
  <c r="AX65" i="1"/>
  <c r="AE308" i="1"/>
  <c r="AK272" i="1"/>
  <c r="AG272" i="1"/>
  <c r="AL1112" i="1"/>
  <c r="AL814" i="1"/>
  <c r="AR801" i="1"/>
  <c r="AL806" i="1"/>
  <c r="AL809" i="1"/>
  <c r="AL810" i="1"/>
  <c r="AL811" i="1"/>
  <c r="AL812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E801" i="1"/>
  <c r="AK799" i="1"/>
  <c r="AX114" i="1" l="1"/>
  <c r="AE274" i="1"/>
  <c r="AE273" i="1"/>
  <c r="AE729" i="1"/>
  <c r="AE731" i="1"/>
  <c r="AE733" i="1"/>
  <c r="AE734" i="1"/>
  <c r="AE735" i="1"/>
  <c r="AE736" i="1"/>
  <c r="AE732" i="1"/>
  <c r="AE730" i="1"/>
  <c r="AE272" i="1" l="1"/>
  <c r="AH1075" i="1" l="1"/>
  <c r="AH1076" i="1"/>
  <c r="AH1077" i="1"/>
  <c r="AH1078" i="1"/>
  <c r="AH1079" i="1"/>
  <c r="AR1100" i="1"/>
  <c r="AR1099" i="1"/>
  <c r="AR1098" i="1"/>
  <c r="AR1091" i="1"/>
  <c r="AR1090" i="1"/>
  <c r="AX1089" i="1"/>
  <c r="AR1089" i="1" s="1"/>
  <c r="AE561" i="1"/>
  <c r="AK1067" i="1" l="1"/>
  <c r="AK1066" i="1"/>
  <c r="AK1065" i="1" l="1"/>
  <c r="AE541" i="1" l="1"/>
  <c r="K541" i="1"/>
  <c r="AR513" i="1"/>
  <c r="AY515" i="1"/>
  <c r="AX516" i="1"/>
  <c r="AX502" i="1"/>
  <c r="AR408" i="1"/>
  <c r="AL408" i="1"/>
  <c r="AE408" i="1"/>
  <c r="AE409" i="1"/>
  <c r="AY513" i="1" l="1"/>
  <c r="AR518" i="1"/>
  <c r="AE539" i="1"/>
  <c r="AX512" i="1"/>
  <c r="AX498" i="1"/>
  <c r="AX497" i="1" s="1"/>
  <c r="AK405" i="1"/>
  <c r="AY530" i="1"/>
  <c r="AY531" i="1"/>
  <c r="AX529" i="1"/>
  <c r="AR531" i="1"/>
  <c r="AR530" i="1"/>
  <c r="AL530" i="1"/>
  <c r="AL531" i="1"/>
  <c r="AK529" i="1"/>
  <c r="AE529" i="1" s="1"/>
  <c r="AE531" i="1"/>
  <c r="AE530" i="1"/>
  <c r="AZ291" i="1" l="1"/>
  <c r="AZ289" i="1" s="1"/>
  <c r="AR292" i="1"/>
  <c r="AM291" i="1"/>
  <c r="AE291" i="1" s="1"/>
  <c r="AE292" i="1"/>
  <c r="BB887" i="1"/>
  <c r="AO887" i="1"/>
  <c r="U887" i="1"/>
  <c r="AZ887" i="1"/>
  <c r="AM887" i="1"/>
  <c r="S887" i="1"/>
  <c r="Q887" i="1"/>
  <c r="AK887" i="1"/>
  <c r="AX887" i="1"/>
  <c r="AV887" i="1"/>
  <c r="AI887" i="1"/>
  <c r="O887" i="1"/>
  <c r="AT887" i="1"/>
  <c r="AG887" i="1"/>
  <c r="M887" i="1"/>
  <c r="AZ312" i="1" l="1"/>
  <c r="AZ310" i="1" s="1"/>
  <c r="AZ288" i="1"/>
  <c r="AZ293" i="1"/>
  <c r="AM289" i="1"/>
  <c r="AO775" i="1"/>
  <c r="AZ295" i="1" l="1"/>
  <c r="AM288" i="1"/>
  <c r="AE751" i="1"/>
  <c r="AE752" i="1"/>
  <c r="AE753" i="1"/>
  <c r="AE754" i="1"/>
  <c r="AE755" i="1"/>
  <c r="AE756" i="1"/>
  <c r="AR751" i="1"/>
  <c r="AP751" i="1" s="1"/>
  <c r="AR752" i="1"/>
  <c r="AP752" i="1" s="1"/>
  <c r="AR753" i="1"/>
  <c r="AP753" i="1" s="1"/>
  <c r="AR754" i="1"/>
  <c r="AP754" i="1" s="1"/>
  <c r="AR755" i="1"/>
  <c r="AR756" i="1"/>
  <c r="R788" i="1"/>
  <c r="P788" i="1"/>
  <c r="AX888" i="1"/>
  <c r="AX886" i="1"/>
  <c r="AK791" i="1"/>
  <c r="AK888" i="1" s="1"/>
  <c r="AK790" i="1"/>
  <c r="AK886" i="1" s="1"/>
  <c r="Q791" i="1"/>
  <c r="Q888" i="1" s="1"/>
  <c r="Q790" i="1"/>
  <c r="Q886" i="1" s="1"/>
  <c r="AW788" i="1"/>
  <c r="AV888" i="1"/>
  <c r="AV886" i="1"/>
  <c r="AI791" i="1"/>
  <c r="AI888" i="1" s="1"/>
  <c r="AI790" i="1"/>
  <c r="AI886" i="1" s="1"/>
  <c r="AI789" i="1"/>
  <c r="O791" i="1"/>
  <c r="O888" i="1" s="1"/>
  <c r="O790" i="1"/>
  <c r="O886" i="1" s="1"/>
  <c r="O789" i="1"/>
  <c r="AT888" i="1"/>
  <c r="AG791" i="1"/>
  <c r="AG888" i="1" s="1"/>
  <c r="AG790" i="1"/>
  <c r="AG886" i="1" s="1"/>
  <c r="AG788" i="1"/>
  <c r="M791" i="1"/>
  <c r="M888" i="1" s="1"/>
  <c r="M790" i="1"/>
  <c r="M886" i="1" s="1"/>
  <c r="M60" i="1" s="1"/>
  <c r="AJ315" i="1"/>
  <c r="AO323" i="1"/>
  <c r="AO322" i="1"/>
  <c r="AO321" i="1"/>
  <c r="AO320" i="1"/>
  <c r="AO318" i="1"/>
  <c r="AO315" i="1"/>
  <c r="U322" i="1"/>
  <c r="U317" i="1" s="1"/>
  <c r="U320" i="1"/>
  <c r="U315" i="1"/>
  <c r="AM323" i="1"/>
  <c r="AM322" i="1"/>
  <c r="AM317" i="1" s="1"/>
  <c r="AM321" i="1"/>
  <c r="AM320" i="1"/>
  <c r="AM318" i="1"/>
  <c r="AM316" i="1"/>
  <c r="AM315" i="1"/>
  <c r="S322" i="1"/>
  <c r="S317" i="1" s="1"/>
  <c r="S320" i="1"/>
  <c r="S318" i="1"/>
  <c r="S315" i="1"/>
  <c r="AV318" i="1"/>
  <c r="AV317" i="1"/>
  <c r="AI318" i="1"/>
  <c r="AI317" i="1"/>
  <c r="O318" i="1"/>
  <c r="O317" i="1"/>
  <c r="O316" i="1"/>
  <c r="AG323" i="1"/>
  <c r="AG322" i="1"/>
  <c r="AG317" i="1" s="1"/>
  <c r="AG321" i="1"/>
  <c r="AG320" i="1"/>
  <c r="AG318" i="1"/>
  <c r="AG315" i="1"/>
  <c r="M323" i="1"/>
  <c r="M318" i="1"/>
  <c r="M315" i="1"/>
  <c r="AX320" i="1"/>
  <c r="AX318" i="1"/>
  <c r="AK320" i="1"/>
  <c r="AK318" i="1"/>
  <c r="Q320" i="1"/>
  <c r="Q318" i="1"/>
  <c r="R315" i="1"/>
  <c r="P315" i="1"/>
  <c r="P319" i="1"/>
  <c r="P320" i="1"/>
  <c r="P321" i="1"/>
  <c r="P322" i="1"/>
  <c r="AO37" i="1"/>
  <c r="AM28" i="1"/>
  <c r="AM27" i="1"/>
  <c r="AI28" i="1"/>
  <c r="AI27" i="1"/>
  <c r="AK28" i="1"/>
  <c r="AK27" i="1"/>
  <c r="AG33" i="1"/>
  <c r="O314" i="1" l="1"/>
  <c r="AO319" i="1"/>
  <c r="AM319" i="1"/>
  <c r="AM295" i="1"/>
  <c r="AM312" i="1" s="1"/>
  <c r="AM310" i="1" s="1"/>
  <c r="AO317" i="1"/>
  <c r="AG789" i="1"/>
  <c r="O787" i="1"/>
  <c r="AG319" i="1"/>
  <c r="AM314" i="1"/>
  <c r="AP756" i="1"/>
  <c r="AP755" i="1"/>
  <c r="O786" i="1" l="1"/>
  <c r="Y751" i="1" l="1"/>
  <c r="V751" i="1" s="1"/>
  <c r="AA751" i="1"/>
  <c r="Z751" i="1" s="1"/>
  <c r="AD751" i="1"/>
  <c r="Y752" i="1"/>
  <c r="V752" i="1" s="1"/>
  <c r="AA752" i="1"/>
  <c r="Z752" i="1" s="1"/>
  <c r="AD752" i="1"/>
  <c r="Y753" i="1"/>
  <c r="V753" i="1" s="1"/>
  <c r="AA753" i="1"/>
  <c r="Z753" i="1" s="1"/>
  <c r="AD753" i="1"/>
  <c r="Y754" i="1"/>
  <c r="V754" i="1" s="1"/>
  <c r="AD754" i="1"/>
  <c r="Y755" i="1"/>
  <c r="V755" i="1" s="1"/>
  <c r="AD755" i="1"/>
  <c r="Y756" i="1"/>
  <c r="V756" i="1" s="1"/>
  <c r="AA756" i="1"/>
  <c r="Z756" i="1" s="1"/>
  <c r="AD756" i="1"/>
  <c r="AD778" i="1"/>
  <c r="AD779" i="1"/>
  <c r="AD780" i="1"/>
  <c r="AD781" i="1"/>
  <c r="AD782" i="1"/>
  <c r="AD783" i="1"/>
  <c r="E318" i="1" l="1"/>
  <c r="N724" i="1"/>
  <c r="N1072" i="1"/>
  <c r="N1073" i="1"/>
  <c r="N1075" i="1"/>
  <c r="N1076" i="1"/>
  <c r="N1077" i="1"/>
  <c r="N1078" i="1"/>
  <c r="N1079" i="1"/>
  <c r="T290" i="1" l="1"/>
  <c r="S291" i="1"/>
  <c r="S289" i="1" s="1"/>
  <c r="K539" i="1"/>
  <c r="D483" i="1"/>
  <c r="K531" i="1"/>
  <c r="R530" i="1"/>
  <c r="R531" i="1"/>
  <c r="K530" i="1"/>
  <c r="Q529" i="1"/>
  <c r="K529" i="1" s="1"/>
  <c r="G529" i="1"/>
  <c r="AY408" i="1"/>
  <c r="R407" i="1"/>
  <c r="R408" i="1"/>
  <c r="R409" i="1"/>
  <c r="G406" i="1"/>
  <c r="K408" i="1"/>
  <c r="K409" i="1"/>
  <c r="D408" i="1"/>
  <c r="R1112" i="1"/>
  <c r="K292" i="1" l="1"/>
  <c r="AF408" i="1"/>
  <c r="AS408" i="1"/>
  <c r="K291" i="1"/>
  <c r="S288" i="1"/>
  <c r="K288" i="1" s="1"/>
  <c r="K289" i="1"/>
  <c r="AS531" i="1"/>
  <c r="AF531" i="1"/>
  <c r="R529" i="1"/>
  <c r="L531" i="1"/>
  <c r="L408" i="1"/>
  <c r="I790" i="1" l="1"/>
  <c r="AQ777" i="1"/>
  <c r="I318" i="1"/>
  <c r="AD777" i="1"/>
  <c r="AQ776" i="1"/>
  <c r="AD776" i="1"/>
  <c r="AD318" i="1" l="1"/>
  <c r="AQ318" i="1"/>
  <c r="D710" i="1"/>
  <c r="AQ710" i="1" s="1"/>
  <c r="D706" i="1"/>
  <c r="BB706" i="1" s="1"/>
  <c r="AD706" i="1" l="1"/>
  <c r="I709" i="1"/>
  <c r="D709" i="1" s="1"/>
  <c r="AQ709" i="1" s="1"/>
  <c r="BB705" i="1"/>
  <c r="AR705" i="1" s="1"/>
  <c r="AR706" i="1"/>
  <c r="AD710" i="1"/>
  <c r="I705" i="1"/>
  <c r="D705" i="1" s="1"/>
  <c r="BB709" i="1" l="1"/>
  <c r="AR709" i="1" s="1"/>
  <c r="AR710" i="1"/>
  <c r="F793" i="1"/>
  <c r="K718" i="1"/>
  <c r="K719" i="1"/>
  <c r="N719" i="1"/>
  <c r="N776" i="1"/>
  <c r="N777" i="1"/>
  <c r="N749" i="1"/>
  <c r="N748" i="1"/>
  <c r="N720" i="1" l="1"/>
  <c r="M316" i="1"/>
  <c r="K720" i="1"/>
  <c r="H292" i="1"/>
  <c r="T292" i="1" s="1"/>
  <c r="G516" i="1"/>
  <c r="R516" i="1" s="1"/>
  <c r="D517" i="1"/>
  <c r="R406" i="1"/>
  <c r="D518" i="1"/>
  <c r="G509" i="1"/>
  <c r="R509" i="1" s="1"/>
  <c r="J500" i="1"/>
  <c r="AL500" i="1"/>
  <c r="AY500" i="1"/>
  <c r="D500" i="1"/>
  <c r="AF500" i="1" s="1"/>
  <c r="D529" i="1"/>
  <c r="D530" i="1"/>
  <c r="G1100" i="1"/>
  <c r="G1099" i="1"/>
  <c r="AS1103" i="1"/>
  <c r="AS1102" i="1"/>
  <c r="R1104" i="1"/>
  <c r="R1101" i="1"/>
  <c r="AY518" i="1" l="1"/>
  <c r="AF518" i="1"/>
  <c r="AS518" i="1"/>
  <c r="AS517" i="1"/>
  <c r="AF517" i="1"/>
  <c r="AL1103" i="1"/>
  <c r="AF1103" i="1"/>
  <c r="D1100" i="1"/>
  <c r="AS1100" i="1" s="1"/>
  <c r="R1100" i="1"/>
  <c r="AL1102" i="1"/>
  <c r="AF1102" i="1"/>
  <c r="D1099" i="1"/>
  <c r="AS1099" i="1" s="1"/>
  <c r="R1099" i="1"/>
  <c r="AY1102" i="1"/>
  <c r="L1102" i="1"/>
  <c r="AY1103" i="1"/>
  <c r="L1103" i="1"/>
  <c r="H291" i="1"/>
  <c r="D291" i="1" s="1"/>
  <c r="AN291" i="1" s="1"/>
  <c r="D292" i="1"/>
  <c r="AN292" i="1" s="1"/>
  <c r="M787" i="1"/>
  <c r="L530" i="1"/>
  <c r="AF530" i="1"/>
  <c r="AS530" i="1"/>
  <c r="G1098" i="1"/>
  <c r="R1098" i="1" s="1"/>
  <c r="D1101" i="1"/>
  <c r="AS1101" i="1" s="1"/>
  <c r="AY1099" i="1" l="1"/>
  <c r="L1099" i="1"/>
  <c r="AF1100" i="1"/>
  <c r="AL1100" i="1"/>
  <c r="AL1101" i="1"/>
  <c r="AF1101" i="1"/>
  <c r="AY1100" i="1"/>
  <c r="L1100" i="1"/>
  <c r="AF1099" i="1"/>
  <c r="AL1099" i="1"/>
  <c r="AY1101" i="1"/>
  <c r="L1101" i="1"/>
  <c r="H289" i="1"/>
  <c r="H295" i="1" s="1"/>
  <c r="T291" i="1"/>
  <c r="H293" i="1" l="1"/>
  <c r="BA293" i="1" s="1"/>
  <c r="BA295" i="1"/>
  <c r="T289" i="1"/>
  <c r="D289" i="1"/>
  <c r="AN289" i="1" s="1"/>
  <c r="H288" i="1"/>
  <c r="T288" i="1" l="1"/>
  <c r="D288" i="1"/>
  <c r="AN288" i="1" s="1"/>
  <c r="AZ879" i="1" l="1"/>
  <c r="AL788" i="1" l="1"/>
  <c r="AJ788" i="1"/>
  <c r="AR863" i="1" l="1"/>
  <c r="AX879" i="1"/>
  <c r="AI316" i="1" l="1"/>
  <c r="AI314" i="1" l="1"/>
  <c r="AI787" i="1"/>
  <c r="AI786" i="1" s="1"/>
  <c r="N723" i="1"/>
  <c r="N722" i="1" l="1"/>
  <c r="D543" i="1"/>
  <c r="AY543" i="1" s="1"/>
  <c r="AX837" i="1" l="1"/>
  <c r="AL815" i="1"/>
  <c r="AL807" i="1"/>
  <c r="AL804" i="1"/>
  <c r="AL803" i="1"/>
  <c r="AL801" i="1"/>
  <c r="AL800" i="1"/>
  <c r="AE838" i="1" l="1"/>
  <c r="AK837" i="1"/>
  <c r="AE837" i="1" s="1"/>
  <c r="AR737" i="1"/>
  <c r="AE558" i="1"/>
  <c r="AE559" i="1"/>
  <c r="AE557" i="1"/>
  <c r="AE581" i="1"/>
  <c r="AE578" i="1"/>
  <c r="AE560" i="1"/>
  <c r="AE554" i="1"/>
  <c r="AE555" i="1"/>
  <c r="AX481" i="1"/>
  <c r="AR544" i="1"/>
  <c r="AR543" i="1"/>
  <c r="AE544" i="1"/>
  <c r="AE543" i="1"/>
  <c r="AR496" i="1"/>
  <c r="AE483" i="1"/>
  <c r="AK482" i="1"/>
  <c r="AK481" i="1" s="1"/>
  <c r="AX411" i="1"/>
  <c r="AK411" i="1"/>
  <c r="AX445" i="1"/>
  <c r="AK445" i="1"/>
  <c r="F313" i="1"/>
  <c r="H313" i="1"/>
  <c r="I313" i="1"/>
  <c r="F312" i="1"/>
  <c r="F311" i="1"/>
  <c r="F856" i="1" s="1"/>
  <c r="AK307" i="1" l="1"/>
  <c r="F310" i="1"/>
  <c r="AX494" i="1"/>
  <c r="AF543" i="1"/>
  <c r="AS543" i="1"/>
  <c r="AK568" i="1"/>
  <c r="AR542" i="1"/>
  <c r="AX736" i="1"/>
  <c r="AR736" i="1" s="1"/>
  <c r="AR738" i="1"/>
  <c r="AR539" i="1"/>
  <c r="AK542" i="1"/>
  <c r="AR483" i="1"/>
  <c r="AE309" i="1"/>
  <c r="AR541" i="1"/>
  <c r="AE556" i="1"/>
  <c r="AE307" i="1" l="1"/>
  <c r="AX538" i="1"/>
  <c r="AX537" i="1" s="1"/>
  <c r="AK538" i="1"/>
  <c r="AE542" i="1"/>
  <c r="AR538" i="1" l="1"/>
  <c r="AK537" i="1"/>
  <c r="AE537" i="1" s="1"/>
  <c r="AE538" i="1"/>
  <c r="AR537" i="1"/>
  <c r="AK285" i="1" l="1"/>
  <c r="AE747" i="1" l="1"/>
  <c r="AG27" i="1"/>
  <c r="AI60" i="1" l="1"/>
  <c r="AI59" i="1"/>
  <c r="AI26" i="1" s="1"/>
  <c r="AE868" i="1"/>
  <c r="O858" i="1" l="1"/>
  <c r="O856" i="1"/>
  <c r="O884" i="1" s="1"/>
  <c r="O853" i="1"/>
  <c r="AG858" i="1"/>
  <c r="AI858" i="1"/>
  <c r="AI856" i="1"/>
  <c r="AI884" i="1" s="1"/>
  <c r="AI853" i="1"/>
  <c r="AH748" i="1"/>
  <c r="AH749" i="1"/>
  <c r="AJ747" i="1"/>
  <c r="AL581" i="1"/>
  <c r="AL578" i="1"/>
  <c r="AL574" i="1"/>
  <c r="AL571" i="1"/>
  <c r="AL570" i="1"/>
  <c r="AL569" i="1"/>
  <c r="AL566" i="1"/>
  <c r="AL565" i="1"/>
  <c r="AL560" i="1"/>
  <c r="AL559" i="1"/>
  <c r="AL558" i="1"/>
  <c r="AL557" i="1"/>
  <c r="AL555" i="1"/>
  <c r="AL554" i="1"/>
  <c r="AL545" i="1"/>
  <c r="AL544" i="1"/>
  <c r="AL543" i="1"/>
  <c r="AL529" i="1"/>
  <c r="AL528" i="1"/>
  <c r="AL526" i="1"/>
  <c r="AL525" i="1"/>
  <c r="AL524" i="1"/>
  <c r="AL523" i="1"/>
  <c r="AL521" i="1"/>
  <c r="AL520" i="1"/>
  <c r="AL519" i="1"/>
  <c r="AL516" i="1"/>
  <c r="AL515" i="1"/>
  <c r="AL513" i="1"/>
  <c r="AL511" i="1"/>
  <c r="AL510" i="1"/>
  <c r="AL507" i="1"/>
  <c r="AL504" i="1"/>
  <c r="AL501" i="1"/>
  <c r="AL499" i="1"/>
  <c r="AL496" i="1"/>
  <c r="AL495" i="1"/>
  <c r="AL492" i="1"/>
  <c r="AL491" i="1"/>
  <c r="AL490" i="1"/>
  <c r="AL489" i="1"/>
  <c r="AL488" i="1"/>
  <c r="AL487" i="1"/>
  <c r="AL486" i="1"/>
  <c r="AL485" i="1"/>
  <c r="AL484" i="1"/>
  <c r="AL483" i="1"/>
  <c r="AL480" i="1"/>
  <c r="AL477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8" i="1"/>
  <c r="AL447" i="1"/>
  <c r="AL444" i="1"/>
  <c r="AL443" i="1"/>
  <c r="AL442" i="1"/>
  <c r="AL441" i="1"/>
  <c r="AL440" i="1"/>
  <c r="AL439" i="1"/>
  <c r="AL436" i="1"/>
  <c r="AL435" i="1"/>
  <c r="AL434" i="1"/>
  <c r="AL433" i="1"/>
  <c r="AL430" i="1"/>
  <c r="AL429" i="1"/>
  <c r="AL428" i="1"/>
  <c r="AL427" i="1"/>
  <c r="AL426" i="1"/>
  <c r="AL425" i="1"/>
  <c r="AL422" i="1"/>
  <c r="AL419" i="1"/>
  <c r="AL418" i="1"/>
  <c r="AL416" i="1"/>
  <c r="AL413" i="1"/>
  <c r="AL412" i="1"/>
  <c r="AL409" i="1"/>
  <c r="AL407" i="1"/>
  <c r="AL315" i="1"/>
  <c r="AL242" i="1"/>
  <c r="AL243" i="1"/>
  <c r="AL244" i="1"/>
  <c r="AL246" i="1"/>
  <c r="AL247" i="1"/>
  <c r="AL249" i="1"/>
  <c r="AL250" i="1"/>
  <c r="AL252" i="1"/>
  <c r="AL253" i="1"/>
  <c r="AL254" i="1"/>
  <c r="AL216" i="1"/>
  <c r="AL217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7" i="1"/>
  <c r="AL118" i="1"/>
  <c r="AL119" i="1"/>
  <c r="AL120" i="1"/>
  <c r="AL121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7" i="1"/>
  <c r="R118" i="1"/>
  <c r="R119" i="1"/>
  <c r="R120" i="1"/>
  <c r="R121" i="1"/>
  <c r="N70" i="1"/>
  <c r="N71" i="1"/>
  <c r="N75" i="1"/>
  <c r="N77" i="1"/>
  <c r="N79" i="1"/>
  <c r="N83" i="1"/>
  <c r="N85" i="1"/>
  <c r="N86" i="1"/>
  <c r="N89" i="1"/>
  <c r="N90" i="1"/>
  <c r="N91" i="1"/>
  <c r="N92" i="1"/>
  <c r="N96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20" i="1"/>
  <c r="N121" i="1"/>
  <c r="N127" i="1"/>
  <c r="N128" i="1"/>
  <c r="N130" i="1"/>
  <c r="N131" i="1"/>
  <c r="N133" i="1"/>
  <c r="N135" i="1"/>
  <c r="N136" i="1"/>
  <c r="N137" i="1"/>
  <c r="N138" i="1"/>
  <c r="N139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73" i="1"/>
  <c r="N174" i="1"/>
  <c r="N176" i="1"/>
  <c r="N177" i="1"/>
  <c r="N179" i="1"/>
  <c r="N180" i="1"/>
  <c r="N181" i="1"/>
  <c r="N182" i="1"/>
  <c r="N184" i="1"/>
  <c r="N188" i="1"/>
  <c r="N189" i="1"/>
  <c r="N193" i="1"/>
  <c r="N194" i="1"/>
  <c r="N196" i="1"/>
  <c r="N197" i="1"/>
  <c r="N199" i="1"/>
  <c r="N206" i="1"/>
  <c r="AY801" i="1" l="1"/>
  <c r="CE1134" i="1"/>
  <c r="AK728" i="1"/>
  <c r="AT728" i="1"/>
  <c r="AV316" i="1"/>
  <c r="AV787" i="1" s="1"/>
  <c r="AV786" i="1" s="1"/>
  <c r="AT748" i="1"/>
  <c r="AR748" i="1" s="1"/>
  <c r="BA1134" i="1"/>
  <c r="AT1080" i="1"/>
  <c r="AT1079" i="1"/>
  <c r="AR1079" i="1" s="1"/>
  <c r="AS1079" i="1" s="1"/>
  <c r="AT1078" i="1"/>
  <c r="AR1083" i="1"/>
  <c r="AR1084" i="1"/>
  <c r="AR1085" i="1"/>
  <c r="AR1086" i="1"/>
  <c r="AR1087" i="1"/>
  <c r="AR1088" i="1"/>
  <c r="AR1105" i="1"/>
  <c r="AR1106" i="1"/>
  <c r="AU869" i="1"/>
  <c r="AH869" i="1"/>
  <c r="AH870" i="1"/>
  <c r="AR869" i="1"/>
  <c r="BB775" i="1"/>
  <c r="AE748" i="1"/>
  <c r="AE749" i="1"/>
  <c r="AV314" i="1" l="1"/>
  <c r="AT1077" i="1"/>
  <c r="AR1077" i="1" s="1"/>
  <c r="AL1134" i="1"/>
  <c r="AK37" i="1"/>
  <c r="AN1134" i="1"/>
  <c r="AM37" i="1"/>
  <c r="AU748" i="1"/>
  <c r="AR1078" i="1"/>
  <c r="AS1078" i="1" s="1"/>
  <c r="AX728" i="1"/>
  <c r="AY728" i="1" s="1"/>
  <c r="AY726" i="1"/>
  <c r="BA726" i="1"/>
  <c r="BN726" i="1"/>
  <c r="BU726" i="1"/>
  <c r="CE726" i="1"/>
  <c r="AY727" i="1"/>
  <c r="BA727" i="1"/>
  <c r="BN727" i="1"/>
  <c r="BU727" i="1"/>
  <c r="CE727" i="1"/>
  <c r="AY729" i="1"/>
  <c r="AY730" i="1"/>
  <c r="AY731" i="1"/>
  <c r="AY732" i="1"/>
  <c r="AR747" i="1" l="1"/>
  <c r="P747" i="1"/>
  <c r="N747" i="1"/>
  <c r="N869" i="1"/>
  <c r="N868" i="1"/>
  <c r="AD871" i="1"/>
  <c r="P1112" i="1"/>
  <c r="AJ868" i="1" l="1"/>
  <c r="K738" i="1"/>
  <c r="K737" i="1"/>
  <c r="R738" i="1"/>
  <c r="R737" i="1"/>
  <c r="Q728" i="1"/>
  <c r="K544" i="1"/>
  <c r="K543" i="1"/>
  <c r="Q542" i="1"/>
  <c r="R544" i="1"/>
  <c r="R543" i="1"/>
  <c r="L426" i="1"/>
  <c r="L427" i="1"/>
  <c r="L430" i="1"/>
  <c r="K448" i="1"/>
  <c r="K450" i="1"/>
  <c r="Q211" i="1"/>
  <c r="AV879" i="1" l="1"/>
  <c r="AR868" i="1"/>
  <c r="Q538" i="1"/>
  <c r="Q537" i="1" s="1"/>
  <c r="K542" i="1"/>
  <c r="K736" i="1"/>
  <c r="AE287" i="1"/>
  <c r="AE286" i="1"/>
  <c r="AY292" i="1"/>
  <c r="K537" i="1" l="1"/>
  <c r="K538" i="1"/>
  <c r="AT315" i="1"/>
  <c r="AT215" i="1"/>
  <c r="AT210" i="1"/>
  <c r="AT65" i="1" s="1"/>
  <c r="AG210" i="1"/>
  <c r="AG65" i="1" s="1"/>
  <c r="AG312" i="1" s="1"/>
  <c r="AG209" i="1"/>
  <c r="AG280" i="1" s="1"/>
  <c r="AG306" i="1" s="1"/>
  <c r="AG208" i="1"/>
  <c r="AG279" i="1" s="1"/>
  <c r="AG294" i="1" s="1"/>
  <c r="M209" i="1"/>
  <c r="M280" i="1" s="1"/>
  <c r="M210" i="1"/>
  <c r="M211" i="1"/>
  <c r="M215" i="1"/>
  <c r="M223" i="1"/>
  <c r="M222" i="1" s="1"/>
  <c r="M226" i="1"/>
  <c r="M234" i="1"/>
  <c r="M227" i="1" s="1"/>
  <c r="M238" i="1"/>
  <c r="M239" i="1"/>
  <c r="AK116" i="1"/>
  <c r="AK65" i="1"/>
  <c r="AT119" i="1"/>
  <c r="AT118" i="1" s="1"/>
  <c r="AT117" i="1" s="1"/>
  <c r="AT98" i="1"/>
  <c r="AT97" i="1" s="1"/>
  <c r="AT94" i="1" s="1"/>
  <c r="AT95" i="1"/>
  <c r="AT88" i="1"/>
  <c r="AT87" i="1"/>
  <c r="AT84" i="1"/>
  <c r="AT82" i="1"/>
  <c r="AT81" i="1"/>
  <c r="AT80" i="1" s="1"/>
  <c r="AT78" i="1" s="1"/>
  <c r="AT76" i="1"/>
  <c r="AT74" i="1"/>
  <c r="AT69" i="1"/>
  <c r="AT68" i="1" s="1"/>
  <c r="AG119" i="1"/>
  <c r="AG118" i="1" s="1"/>
  <c r="AG117" i="1" s="1"/>
  <c r="AG98" i="1"/>
  <c r="AG97" i="1" s="1"/>
  <c r="AG94" i="1" s="1"/>
  <c r="AG95" i="1"/>
  <c r="AG88" i="1"/>
  <c r="AG87" i="1"/>
  <c r="AG84" i="1"/>
  <c r="AG82" i="1"/>
  <c r="AG81" i="1"/>
  <c r="AG80" i="1" s="1"/>
  <c r="AG78" i="1" s="1"/>
  <c r="AG76" i="1"/>
  <c r="AG74" i="1"/>
  <c r="AG69" i="1"/>
  <c r="AG68" i="1" s="1"/>
  <c r="M119" i="1"/>
  <c r="M98" i="1"/>
  <c r="M95" i="1"/>
  <c r="M88" i="1"/>
  <c r="M87" i="1"/>
  <c r="M84" i="1"/>
  <c r="M82" i="1"/>
  <c r="M81" i="1"/>
  <c r="M80" i="1" s="1"/>
  <c r="M76" i="1"/>
  <c r="M74" i="1"/>
  <c r="M69" i="1"/>
  <c r="M65" i="1"/>
  <c r="AZ37" i="1"/>
  <c r="AZ28" i="1"/>
  <c r="AZ27" i="1"/>
  <c r="AX37" i="1"/>
  <c r="AX28" i="1"/>
  <c r="AX27" i="1"/>
  <c r="AV27" i="1"/>
  <c r="AV26" i="1"/>
  <c r="AT33" i="1"/>
  <c r="AT27" i="1"/>
  <c r="AQ26" i="1"/>
  <c r="AQ33" i="1"/>
  <c r="AN23" i="1"/>
  <c r="AN33" i="1"/>
  <c r="AL23" i="1"/>
  <c r="AL33" i="1"/>
  <c r="AE26" i="1"/>
  <c r="AE29" i="1"/>
  <c r="AD26" i="1"/>
  <c r="AD33" i="1"/>
  <c r="T23" i="1"/>
  <c r="T33" i="1"/>
  <c r="R23" i="1"/>
  <c r="R33" i="1"/>
  <c r="N38" i="1"/>
  <c r="N41" i="1"/>
  <c r="N42" i="1"/>
  <c r="N43" i="1"/>
  <c r="N44" i="1"/>
  <c r="N49" i="1"/>
  <c r="N50" i="1"/>
  <c r="L33" i="1"/>
  <c r="L41" i="1"/>
  <c r="L42" i="1"/>
  <c r="L43" i="1"/>
  <c r="L44" i="1"/>
  <c r="L49" i="1"/>
  <c r="L50" i="1"/>
  <c r="U37" i="1"/>
  <c r="U28" i="1"/>
  <c r="U27" i="1"/>
  <c r="S37" i="1"/>
  <c r="S28" i="1"/>
  <c r="S27" i="1"/>
  <c r="Q37" i="1"/>
  <c r="Q28" i="1"/>
  <c r="Q27" i="1"/>
  <c r="M33" i="1"/>
  <c r="AG73" i="1" l="1"/>
  <c r="AG72" i="1" s="1"/>
  <c r="AG293" i="1"/>
  <c r="AT93" i="1"/>
  <c r="M306" i="1"/>
  <c r="M293" i="1" s="1"/>
  <c r="AT73" i="1"/>
  <c r="AT72" i="1" s="1"/>
  <c r="AT67" i="1" s="1"/>
  <c r="M78" i="1"/>
  <c r="M118" i="1"/>
  <c r="M68" i="1"/>
  <c r="AG67" i="1"/>
  <c r="M312" i="1"/>
  <c r="M73" i="1"/>
  <c r="M97" i="1"/>
  <c r="M207" i="1"/>
  <c r="AG93" i="1"/>
  <c r="M237" i="1"/>
  <c r="M224" i="1"/>
  <c r="M221" i="1" s="1"/>
  <c r="M219" i="1" s="1"/>
  <c r="M225" i="1"/>
  <c r="AE27" i="1"/>
  <c r="AE33" i="1"/>
  <c r="T1134" i="1"/>
  <c r="R1134" i="1"/>
  <c r="Q879" i="1"/>
  <c r="Q25" i="1" s="1"/>
  <c r="F853" i="1"/>
  <c r="AQ29" i="1"/>
  <c r="M94" i="1" l="1"/>
  <c r="M72" i="1"/>
  <c r="M117" i="1"/>
  <c r="AD29" i="1"/>
  <c r="AE37" i="1"/>
  <c r="N1113" i="1"/>
  <c r="N1114" i="1"/>
  <c r="N1115" i="1"/>
  <c r="N1117" i="1"/>
  <c r="N1119" i="1"/>
  <c r="N1122" i="1"/>
  <c r="N1123" i="1"/>
  <c r="N1126" i="1"/>
  <c r="N1127" i="1"/>
  <c r="K1127" i="1"/>
  <c r="D1127" i="1"/>
  <c r="AT1127" i="1" s="1"/>
  <c r="N1131" i="1"/>
  <c r="D1131" i="1"/>
  <c r="AG1131" i="1" s="1"/>
  <c r="AE1131" i="1" s="1"/>
  <c r="AF1131" i="1" s="1"/>
  <c r="K724" i="1"/>
  <c r="D724" i="1"/>
  <c r="D720" i="1"/>
  <c r="AT720" i="1" s="1"/>
  <c r="K748" i="1"/>
  <c r="K749" i="1"/>
  <c r="D748" i="1"/>
  <c r="D749" i="1"/>
  <c r="AT749" i="1" s="1"/>
  <c r="E880" i="1"/>
  <c r="N870" i="1"/>
  <c r="K869" i="1"/>
  <c r="D869" i="1"/>
  <c r="D870" i="1"/>
  <c r="R833" i="1"/>
  <c r="R834" i="1"/>
  <c r="R835" i="1"/>
  <c r="K800" i="1"/>
  <c r="K801" i="1"/>
  <c r="K803" i="1"/>
  <c r="K804" i="1"/>
  <c r="K806" i="1"/>
  <c r="K807" i="1"/>
  <c r="K809" i="1"/>
  <c r="K810" i="1"/>
  <c r="K811" i="1"/>
  <c r="K812" i="1"/>
  <c r="K814" i="1"/>
  <c r="K815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L833" i="1" s="1"/>
  <c r="K834" i="1"/>
  <c r="L834" i="1" s="1"/>
  <c r="K835" i="1"/>
  <c r="L835" i="1" s="1"/>
  <c r="AL838" i="1"/>
  <c r="D737" i="1"/>
  <c r="AF737" i="1" s="1"/>
  <c r="D738" i="1"/>
  <c r="AF738" i="1" s="1"/>
  <c r="G736" i="1"/>
  <c r="R733" i="1"/>
  <c r="R732" i="1"/>
  <c r="R731" i="1"/>
  <c r="R729" i="1"/>
  <c r="R730" i="1"/>
  <c r="G542" i="1"/>
  <c r="AL542" i="1" s="1"/>
  <c r="L543" i="1"/>
  <c r="D544" i="1"/>
  <c r="AY544" i="1" s="1"/>
  <c r="D409" i="1"/>
  <c r="G482" i="1"/>
  <c r="D448" i="1"/>
  <c r="D450" i="1"/>
  <c r="D447" i="1"/>
  <c r="G417" i="1"/>
  <c r="D419" i="1"/>
  <c r="D418" i="1"/>
  <c r="L724" i="1" l="1"/>
  <c r="AT838" i="1"/>
  <c r="E837" i="1"/>
  <c r="AR720" i="1"/>
  <c r="AS720" i="1" s="1"/>
  <c r="AF720" i="1"/>
  <c r="AT724" i="1"/>
  <c r="AR724" i="1" s="1"/>
  <c r="AS724" i="1" s="1"/>
  <c r="AF724" i="1"/>
  <c r="AR749" i="1"/>
  <c r="AS749" i="1" s="1"/>
  <c r="AU749" i="1"/>
  <c r="AL541" i="1"/>
  <c r="R541" i="1"/>
  <c r="K837" i="1"/>
  <c r="D541" i="1"/>
  <c r="AS541" i="1" s="1"/>
  <c r="K870" i="1"/>
  <c r="L870" i="1" s="1"/>
  <c r="M28" i="1"/>
  <c r="AY838" i="1"/>
  <c r="L838" i="1"/>
  <c r="G837" i="1"/>
  <c r="AU1131" i="1"/>
  <c r="AR1131" i="1"/>
  <c r="AS1131" i="1" s="1"/>
  <c r="G538" i="1"/>
  <c r="AL538" i="1" s="1"/>
  <c r="AU720" i="1"/>
  <c r="M67" i="1"/>
  <c r="L720" i="1"/>
  <c r="K1131" i="1"/>
  <c r="L1131" i="1" s="1"/>
  <c r="M93" i="1"/>
  <c r="L1127" i="1"/>
  <c r="L869" i="1"/>
  <c r="AS869" i="1"/>
  <c r="AF869" i="1"/>
  <c r="L749" i="1"/>
  <c r="L748" i="1"/>
  <c r="AF870" i="1"/>
  <c r="L738" i="1"/>
  <c r="AY738" i="1"/>
  <c r="AS738" i="1"/>
  <c r="AY737" i="1"/>
  <c r="AS737" i="1"/>
  <c r="L544" i="1"/>
  <c r="AS544" i="1"/>
  <c r="AF544" i="1"/>
  <c r="AL417" i="1"/>
  <c r="AF749" i="1"/>
  <c r="AS748" i="1"/>
  <c r="AF748" i="1"/>
  <c r="D542" i="1"/>
  <c r="AY542" i="1" s="1"/>
  <c r="R542" i="1"/>
  <c r="L737" i="1"/>
  <c r="J737" i="1"/>
  <c r="D736" i="1"/>
  <c r="AF736" i="1" s="1"/>
  <c r="R736" i="1"/>
  <c r="R728" i="1"/>
  <c r="D513" i="1"/>
  <c r="AF513" i="1" s="1"/>
  <c r="G481" i="1"/>
  <c r="G577" i="1"/>
  <c r="K554" i="1"/>
  <c r="K555" i="1"/>
  <c r="G551" i="1"/>
  <c r="D554" i="1"/>
  <c r="D555" i="1"/>
  <c r="AX555" i="1" s="1"/>
  <c r="D552" i="1"/>
  <c r="K287" i="1"/>
  <c r="R287" i="1"/>
  <c r="R286" i="1"/>
  <c r="K286" i="1"/>
  <c r="D287" i="1"/>
  <c r="D286" i="1"/>
  <c r="D285" i="1"/>
  <c r="AL285" i="1" s="1"/>
  <c r="K1084" i="1"/>
  <c r="K1087" i="1"/>
  <c r="K1093" i="1"/>
  <c r="K1096" i="1"/>
  <c r="K1105" i="1"/>
  <c r="K1106" i="1"/>
  <c r="K1104" i="1"/>
  <c r="K1098" i="1"/>
  <c r="K1095" i="1"/>
  <c r="K1094" i="1"/>
  <c r="K1088" i="1"/>
  <c r="K1083" i="1"/>
  <c r="K1081" i="1"/>
  <c r="D1104" i="1"/>
  <c r="AS1104" i="1" s="1"/>
  <c r="D1086" i="1"/>
  <c r="AH1123" i="1"/>
  <c r="AH1122" i="1"/>
  <c r="AH1119" i="1"/>
  <c r="AH1117" i="1"/>
  <c r="AH1115" i="1"/>
  <c r="AH1114" i="1"/>
  <c r="AH1113" i="1"/>
  <c r="AH1112" i="1"/>
  <c r="AH878" i="1"/>
  <c r="AH877" i="1"/>
  <c r="AH874" i="1"/>
  <c r="AH872" i="1"/>
  <c r="AH868" i="1"/>
  <c r="AH866" i="1"/>
  <c r="AH865" i="1"/>
  <c r="AH864" i="1"/>
  <c r="AH835" i="1"/>
  <c r="AH834" i="1"/>
  <c r="AH833" i="1"/>
  <c r="AH832" i="1"/>
  <c r="AH831" i="1"/>
  <c r="AH830" i="1"/>
  <c r="AH829" i="1"/>
  <c r="AH828" i="1"/>
  <c r="AH827" i="1"/>
  <c r="AH826" i="1"/>
  <c r="AH825" i="1"/>
  <c r="AH824" i="1"/>
  <c r="AH823" i="1"/>
  <c r="AH822" i="1"/>
  <c r="AH821" i="1"/>
  <c r="AH820" i="1"/>
  <c r="AH819" i="1"/>
  <c r="AH818" i="1"/>
  <c r="AH785" i="1"/>
  <c r="AH783" i="1"/>
  <c r="AH782" i="1"/>
  <c r="AH781" i="1"/>
  <c r="AH780" i="1"/>
  <c r="AH779" i="1"/>
  <c r="AH778" i="1"/>
  <c r="AH777" i="1"/>
  <c r="AH776" i="1"/>
  <c r="AH774" i="1"/>
  <c r="AH770" i="1"/>
  <c r="AH769" i="1"/>
  <c r="AH768" i="1"/>
  <c r="AH767" i="1"/>
  <c r="AH766" i="1"/>
  <c r="AH765" i="1"/>
  <c r="AH764" i="1"/>
  <c r="AH760" i="1"/>
  <c r="AH759" i="1"/>
  <c r="AH758" i="1"/>
  <c r="AH747" i="1"/>
  <c r="AH745" i="1"/>
  <c r="AH744" i="1"/>
  <c r="AH743" i="1"/>
  <c r="AH741" i="1"/>
  <c r="AH735" i="1"/>
  <c r="AH734" i="1"/>
  <c r="AH733" i="1"/>
  <c r="AH727" i="1"/>
  <c r="AH726" i="1"/>
  <c r="AH719" i="1"/>
  <c r="AH712" i="1"/>
  <c r="AH711" i="1"/>
  <c r="AH525" i="1"/>
  <c r="AH524" i="1"/>
  <c r="AH523" i="1"/>
  <c r="AH522" i="1"/>
  <c r="AH521" i="1"/>
  <c r="AH520" i="1"/>
  <c r="AH214" i="1"/>
  <c r="AH213" i="1"/>
  <c r="AH206" i="1"/>
  <c r="AH197" i="1"/>
  <c r="AH196" i="1"/>
  <c r="AH194" i="1"/>
  <c r="AH193" i="1"/>
  <c r="AH189" i="1"/>
  <c r="AH188" i="1"/>
  <c r="AH182" i="1"/>
  <c r="AH181" i="1"/>
  <c r="AH180" i="1"/>
  <c r="AH179" i="1"/>
  <c r="AH177" i="1"/>
  <c r="AH176" i="1"/>
  <c r="AH174" i="1"/>
  <c r="AH173" i="1"/>
  <c r="AH168" i="1"/>
  <c r="AH167" i="1"/>
  <c r="AH165" i="1"/>
  <c r="AH164" i="1"/>
  <c r="AH162" i="1"/>
  <c r="AH161" i="1"/>
  <c r="AH159" i="1"/>
  <c r="AH158" i="1"/>
  <c r="AH156" i="1"/>
  <c r="AH155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39" i="1"/>
  <c r="AH138" i="1"/>
  <c r="AH137" i="1"/>
  <c r="AH136" i="1"/>
  <c r="AH135" i="1"/>
  <c r="AH133" i="1"/>
  <c r="AH131" i="1"/>
  <c r="AH130" i="1"/>
  <c r="AH128" i="1"/>
  <c r="AH127" i="1"/>
  <c r="AH121" i="1"/>
  <c r="AH120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6" i="1"/>
  <c r="AH92" i="1"/>
  <c r="AH91" i="1"/>
  <c r="AH90" i="1"/>
  <c r="AH89" i="1"/>
  <c r="AH86" i="1"/>
  <c r="AH85" i="1"/>
  <c r="AH83" i="1"/>
  <c r="AH79" i="1"/>
  <c r="AH77" i="1"/>
  <c r="AH75" i="1"/>
  <c r="AH71" i="1"/>
  <c r="AH70" i="1"/>
  <c r="AF1123" i="1"/>
  <c r="AF1122" i="1"/>
  <c r="AF1117" i="1"/>
  <c r="AF1115" i="1"/>
  <c r="AF1114" i="1"/>
  <c r="AF1113" i="1"/>
  <c r="AF1079" i="1"/>
  <c r="AF1078" i="1"/>
  <c r="AF1051" i="1"/>
  <c r="AF1050" i="1"/>
  <c r="AF1049" i="1"/>
  <c r="AF1048" i="1"/>
  <c r="AF1020" i="1"/>
  <c r="AF1019" i="1"/>
  <c r="AF1018" i="1"/>
  <c r="AF1017" i="1"/>
  <c r="AF1016" i="1"/>
  <c r="AF1015" i="1"/>
  <c r="AF1014" i="1"/>
  <c r="AF1013" i="1"/>
  <c r="AF1012" i="1"/>
  <c r="AF1011" i="1"/>
  <c r="AF1010" i="1"/>
  <c r="AF1009" i="1"/>
  <c r="AF1008" i="1"/>
  <c r="AF1007" i="1"/>
  <c r="AF1006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87" i="1"/>
  <c r="AF986" i="1"/>
  <c r="AF980" i="1"/>
  <c r="AF978" i="1"/>
  <c r="AF977" i="1"/>
  <c r="AF974" i="1"/>
  <c r="AF962" i="1"/>
  <c r="AF961" i="1"/>
  <c r="AF960" i="1"/>
  <c r="AF959" i="1"/>
  <c r="AF958" i="1"/>
  <c r="AF957" i="1"/>
  <c r="AF956" i="1"/>
  <c r="AF955" i="1"/>
  <c r="AF954" i="1"/>
  <c r="AF874" i="1"/>
  <c r="AF866" i="1"/>
  <c r="AF785" i="1"/>
  <c r="AF783" i="1"/>
  <c r="AF782" i="1"/>
  <c r="AF781" i="1"/>
  <c r="AF780" i="1"/>
  <c r="AF779" i="1"/>
  <c r="AF778" i="1"/>
  <c r="AF712" i="1"/>
  <c r="AF711" i="1"/>
  <c r="AF710" i="1"/>
  <c r="AF709" i="1"/>
  <c r="AF706" i="1"/>
  <c r="AF705" i="1"/>
  <c r="AF656" i="1"/>
  <c r="AF655" i="1"/>
  <c r="AF654" i="1"/>
  <c r="AF596" i="1"/>
  <c r="AF595" i="1"/>
  <c r="AF592" i="1"/>
  <c r="AF591" i="1"/>
  <c r="AF590" i="1"/>
  <c r="AF589" i="1"/>
  <c r="AF588" i="1"/>
  <c r="AF587" i="1"/>
  <c r="AF586" i="1"/>
  <c r="AF585" i="1"/>
  <c r="AF529" i="1"/>
  <c r="AF528" i="1"/>
  <c r="AF525" i="1"/>
  <c r="AF524" i="1"/>
  <c r="AF492" i="1"/>
  <c r="AF491" i="1"/>
  <c r="AF490" i="1"/>
  <c r="AF489" i="1"/>
  <c r="AF488" i="1"/>
  <c r="AF487" i="1"/>
  <c r="AF486" i="1"/>
  <c r="AF485" i="1"/>
  <c r="AF474" i="1"/>
  <c r="AF473" i="1"/>
  <c r="AF470" i="1"/>
  <c r="AF469" i="1"/>
  <c r="AF462" i="1"/>
  <c r="AF459" i="1"/>
  <c r="AF444" i="1"/>
  <c r="AF442" i="1"/>
  <c r="AF440" i="1"/>
  <c r="AF434" i="1"/>
  <c r="AF430" i="1"/>
  <c r="AF427" i="1"/>
  <c r="AF426" i="1"/>
  <c r="AF409" i="1"/>
  <c r="AF398" i="1"/>
  <c r="AF397" i="1"/>
  <c r="AF396" i="1"/>
  <c r="AF395" i="1"/>
  <c r="AF394" i="1"/>
  <c r="AF393" i="1"/>
  <c r="AF392" i="1"/>
  <c r="AF391" i="1"/>
  <c r="AF390" i="1"/>
  <c r="AF386" i="1"/>
  <c r="AF385" i="1"/>
  <c r="AF384" i="1"/>
  <c r="AF383" i="1"/>
  <c r="AF382" i="1"/>
  <c r="AF380" i="1"/>
  <c r="AF379" i="1"/>
  <c r="AF375" i="1"/>
  <c r="AF372" i="1"/>
  <c r="AF371" i="1"/>
  <c r="AF370" i="1"/>
  <c r="AF369" i="1"/>
  <c r="AF368" i="1"/>
  <c r="AF367" i="1"/>
  <c r="AF366" i="1"/>
  <c r="AF365" i="1"/>
  <c r="AF362" i="1"/>
  <c r="AF361" i="1"/>
  <c r="AF360" i="1"/>
  <c r="AF359" i="1"/>
  <c r="AF358" i="1"/>
  <c r="AF357" i="1"/>
  <c r="AF356" i="1"/>
  <c r="AF355" i="1"/>
  <c r="AF343" i="1"/>
  <c r="AF342" i="1"/>
  <c r="AF339" i="1"/>
  <c r="AF292" i="1"/>
  <c r="AF270" i="1"/>
  <c r="AF269" i="1"/>
  <c r="AF268" i="1"/>
  <c r="AF182" i="1"/>
  <c r="AF181" i="1"/>
  <c r="AF151" i="1"/>
  <c r="AF150" i="1"/>
  <c r="AF149" i="1"/>
  <c r="AF148" i="1"/>
  <c r="AF147" i="1"/>
  <c r="AF146" i="1"/>
  <c r="AF145" i="1"/>
  <c r="AF144" i="1"/>
  <c r="AF143" i="1"/>
  <c r="AF139" i="1"/>
  <c r="AF138" i="1"/>
  <c r="AF137" i="1"/>
  <c r="AF136" i="1"/>
  <c r="AF135" i="1"/>
  <c r="AF133" i="1"/>
  <c r="AF128" i="1"/>
  <c r="AF125" i="1"/>
  <c r="AF124" i="1"/>
  <c r="AF121" i="1"/>
  <c r="AF113" i="1"/>
  <c r="AF112" i="1"/>
  <c r="AF111" i="1"/>
  <c r="AF110" i="1"/>
  <c r="AF109" i="1"/>
  <c r="AF108" i="1"/>
  <c r="AF107" i="1"/>
  <c r="AF106" i="1"/>
  <c r="AF105" i="1"/>
  <c r="AF104" i="1"/>
  <c r="AF103" i="1"/>
  <c r="AF96" i="1"/>
  <c r="AF91" i="1"/>
  <c r="AF90" i="1"/>
  <c r="AF75" i="1"/>
  <c r="L1123" i="1"/>
  <c r="L1122" i="1"/>
  <c r="L1117" i="1"/>
  <c r="L1115" i="1"/>
  <c r="L1114" i="1"/>
  <c r="L1113" i="1"/>
  <c r="L1051" i="1"/>
  <c r="L1050" i="1"/>
  <c r="L1049" i="1"/>
  <c r="L1048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87" i="1"/>
  <c r="L986" i="1"/>
  <c r="L980" i="1"/>
  <c r="L978" i="1"/>
  <c r="L977" i="1"/>
  <c r="L974" i="1"/>
  <c r="L962" i="1"/>
  <c r="L961" i="1"/>
  <c r="L960" i="1"/>
  <c r="L959" i="1"/>
  <c r="L958" i="1"/>
  <c r="L957" i="1"/>
  <c r="L956" i="1"/>
  <c r="L955" i="1"/>
  <c r="L954" i="1"/>
  <c r="L874" i="1"/>
  <c r="L866" i="1"/>
  <c r="L847" i="1"/>
  <c r="L785" i="1"/>
  <c r="L783" i="1"/>
  <c r="L782" i="1"/>
  <c r="L781" i="1"/>
  <c r="L780" i="1"/>
  <c r="L779" i="1"/>
  <c r="L778" i="1"/>
  <c r="L712" i="1"/>
  <c r="L711" i="1"/>
  <c r="L596" i="1"/>
  <c r="L595" i="1"/>
  <c r="L592" i="1"/>
  <c r="L591" i="1"/>
  <c r="L590" i="1"/>
  <c r="L589" i="1"/>
  <c r="L588" i="1"/>
  <c r="L587" i="1"/>
  <c r="L586" i="1"/>
  <c r="L585" i="1"/>
  <c r="L529" i="1"/>
  <c r="L528" i="1"/>
  <c r="L474" i="1"/>
  <c r="L473" i="1"/>
  <c r="L470" i="1"/>
  <c r="L469" i="1"/>
  <c r="L462" i="1"/>
  <c r="L459" i="1"/>
  <c r="L450" i="1"/>
  <c r="L448" i="1"/>
  <c r="L444" i="1"/>
  <c r="L442" i="1"/>
  <c r="L440" i="1"/>
  <c r="L434" i="1"/>
  <c r="L398" i="1"/>
  <c r="L397" i="1"/>
  <c r="L396" i="1"/>
  <c r="L395" i="1"/>
  <c r="L394" i="1"/>
  <c r="L393" i="1"/>
  <c r="L392" i="1"/>
  <c r="L391" i="1"/>
  <c r="L390" i="1"/>
  <c r="L386" i="1"/>
  <c r="L385" i="1"/>
  <c r="L384" i="1"/>
  <c r="L383" i="1"/>
  <c r="L382" i="1"/>
  <c r="L380" i="1"/>
  <c r="L379" i="1"/>
  <c r="L375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2" i="1"/>
  <c r="L343" i="1"/>
  <c r="L342" i="1"/>
  <c r="L339" i="1"/>
  <c r="L292" i="1"/>
  <c r="L182" i="1"/>
  <c r="L181" i="1"/>
  <c r="L166" i="1"/>
  <c r="L163" i="1"/>
  <c r="L160" i="1"/>
  <c r="L157" i="1"/>
  <c r="L151" i="1"/>
  <c r="L150" i="1"/>
  <c r="L149" i="1"/>
  <c r="L148" i="1"/>
  <c r="L147" i="1"/>
  <c r="L146" i="1"/>
  <c r="L145" i="1"/>
  <c r="L144" i="1"/>
  <c r="L143" i="1"/>
  <c r="L139" i="1"/>
  <c r="L138" i="1"/>
  <c r="L137" i="1"/>
  <c r="L136" i="1"/>
  <c r="L135" i="1"/>
  <c r="L133" i="1"/>
  <c r="L132" i="1"/>
  <c r="L131" i="1"/>
  <c r="L130" i="1"/>
  <c r="L129" i="1"/>
  <c r="L128" i="1"/>
  <c r="L127" i="1"/>
  <c r="L126" i="1"/>
  <c r="AS1123" i="1"/>
  <c r="AS1122" i="1"/>
  <c r="AS1117" i="1"/>
  <c r="AS1115" i="1"/>
  <c r="AS1114" i="1"/>
  <c r="AS1113" i="1"/>
  <c r="AS1051" i="1"/>
  <c r="AS1050" i="1"/>
  <c r="AS1049" i="1"/>
  <c r="AS1048" i="1"/>
  <c r="AS1020" i="1"/>
  <c r="AS1019" i="1"/>
  <c r="AS1018" i="1"/>
  <c r="AS1017" i="1"/>
  <c r="AS1016" i="1"/>
  <c r="AS1015" i="1"/>
  <c r="AS1014" i="1"/>
  <c r="AS1013" i="1"/>
  <c r="AS1012" i="1"/>
  <c r="AS1011" i="1"/>
  <c r="AS1010" i="1"/>
  <c r="AS1009" i="1"/>
  <c r="AS1008" i="1"/>
  <c r="AS1007" i="1"/>
  <c r="AS1006" i="1"/>
  <c r="AS1005" i="1"/>
  <c r="AS1004" i="1"/>
  <c r="AS1003" i="1"/>
  <c r="AS1002" i="1"/>
  <c r="AS1001" i="1"/>
  <c r="AS1000" i="1"/>
  <c r="AS999" i="1"/>
  <c r="AS998" i="1"/>
  <c r="AS997" i="1"/>
  <c r="AS987" i="1"/>
  <c r="AS986" i="1"/>
  <c r="AS980" i="1"/>
  <c r="AS978" i="1"/>
  <c r="AS977" i="1"/>
  <c r="AS974" i="1"/>
  <c r="AS962" i="1"/>
  <c r="AS961" i="1"/>
  <c r="AS960" i="1"/>
  <c r="AS959" i="1"/>
  <c r="AS958" i="1"/>
  <c r="AS957" i="1"/>
  <c r="AS956" i="1"/>
  <c r="AS955" i="1"/>
  <c r="AS954" i="1"/>
  <c r="AS874" i="1"/>
  <c r="AS866" i="1"/>
  <c r="AS785" i="1"/>
  <c r="AS783" i="1"/>
  <c r="AS782" i="1"/>
  <c r="AS781" i="1"/>
  <c r="AS780" i="1"/>
  <c r="AS779" i="1"/>
  <c r="AS778" i="1"/>
  <c r="AS712" i="1"/>
  <c r="AS711" i="1"/>
  <c r="AS710" i="1"/>
  <c r="AS709" i="1"/>
  <c r="AS706" i="1"/>
  <c r="AS705" i="1"/>
  <c r="AS656" i="1"/>
  <c r="AS655" i="1"/>
  <c r="AS654" i="1"/>
  <c r="AS596" i="1"/>
  <c r="AS595" i="1"/>
  <c r="AS592" i="1"/>
  <c r="AS591" i="1"/>
  <c r="AS590" i="1"/>
  <c r="AS589" i="1"/>
  <c r="AS588" i="1"/>
  <c r="AS587" i="1"/>
  <c r="AS586" i="1"/>
  <c r="AS585" i="1"/>
  <c r="AS528" i="1"/>
  <c r="AS525" i="1"/>
  <c r="AS492" i="1"/>
  <c r="AS491" i="1"/>
  <c r="AS490" i="1"/>
  <c r="AS489" i="1"/>
  <c r="AS488" i="1"/>
  <c r="AS487" i="1"/>
  <c r="AS486" i="1"/>
  <c r="AS485" i="1"/>
  <c r="AS474" i="1"/>
  <c r="AS473" i="1"/>
  <c r="AS470" i="1"/>
  <c r="AS469" i="1"/>
  <c r="AS462" i="1"/>
  <c r="AS459" i="1"/>
  <c r="AS444" i="1"/>
  <c r="AS442" i="1"/>
  <c r="AS440" i="1"/>
  <c r="AS434" i="1"/>
  <c r="AS430" i="1"/>
  <c r="AS427" i="1"/>
  <c r="AS426" i="1"/>
  <c r="AS398" i="1"/>
  <c r="AS397" i="1"/>
  <c r="AS396" i="1"/>
  <c r="AS395" i="1"/>
  <c r="AS394" i="1"/>
  <c r="AS393" i="1"/>
  <c r="AS392" i="1"/>
  <c r="AS391" i="1"/>
  <c r="AS390" i="1"/>
  <c r="AS386" i="1"/>
  <c r="AS385" i="1"/>
  <c r="AS384" i="1"/>
  <c r="AS383" i="1"/>
  <c r="AS382" i="1"/>
  <c r="AS380" i="1"/>
  <c r="AS379" i="1"/>
  <c r="AS375" i="1"/>
  <c r="AS372" i="1"/>
  <c r="AS371" i="1"/>
  <c r="AS370" i="1"/>
  <c r="AS369" i="1"/>
  <c r="AS368" i="1"/>
  <c r="AS367" i="1"/>
  <c r="AS366" i="1"/>
  <c r="AS365" i="1"/>
  <c r="AS362" i="1"/>
  <c r="AS361" i="1"/>
  <c r="AS360" i="1"/>
  <c r="AS359" i="1"/>
  <c r="AS358" i="1"/>
  <c r="AS357" i="1"/>
  <c r="AS356" i="1"/>
  <c r="AS355" i="1"/>
  <c r="AS343" i="1"/>
  <c r="AS342" i="1"/>
  <c r="AS339" i="1"/>
  <c r="AS292" i="1"/>
  <c r="AS270" i="1"/>
  <c r="AS269" i="1"/>
  <c r="AS268" i="1"/>
  <c r="AS182" i="1"/>
  <c r="AS181" i="1"/>
  <c r="AS151" i="1"/>
  <c r="AS150" i="1"/>
  <c r="AS149" i="1"/>
  <c r="AS148" i="1"/>
  <c r="AS147" i="1"/>
  <c r="AS146" i="1"/>
  <c r="AS145" i="1"/>
  <c r="AS144" i="1"/>
  <c r="AS143" i="1"/>
  <c r="AS139" i="1"/>
  <c r="AS138" i="1"/>
  <c r="AS137" i="1"/>
  <c r="AS136" i="1"/>
  <c r="AS135" i="1"/>
  <c r="AS133" i="1"/>
  <c r="AS128" i="1"/>
  <c r="AS121" i="1"/>
  <c r="AS113" i="1"/>
  <c r="AS112" i="1"/>
  <c r="AS111" i="1"/>
  <c r="AS110" i="1"/>
  <c r="AS109" i="1"/>
  <c r="AS108" i="1"/>
  <c r="AS107" i="1"/>
  <c r="AS106" i="1"/>
  <c r="AS105" i="1"/>
  <c r="AS104" i="1"/>
  <c r="AS103" i="1"/>
  <c r="AS96" i="1"/>
  <c r="AS91" i="1"/>
  <c r="AS90" i="1"/>
  <c r="AS75" i="1"/>
  <c r="AU1123" i="1"/>
  <c r="AU1122" i="1"/>
  <c r="AU1119" i="1"/>
  <c r="AU1117" i="1"/>
  <c r="AU1115" i="1"/>
  <c r="AU1114" i="1"/>
  <c r="AU1113" i="1"/>
  <c r="AU1112" i="1"/>
  <c r="AU1020" i="1"/>
  <c r="AU1019" i="1"/>
  <c r="AU1018" i="1"/>
  <c r="AU1017" i="1"/>
  <c r="AU1016" i="1"/>
  <c r="AU1015" i="1"/>
  <c r="AU1014" i="1"/>
  <c r="AU1013" i="1"/>
  <c r="AU1012" i="1"/>
  <c r="AU1011" i="1"/>
  <c r="AU1010" i="1"/>
  <c r="AU1009" i="1"/>
  <c r="AU1008" i="1"/>
  <c r="AU1007" i="1"/>
  <c r="AU1006" i="1"/>
  <c r="AU1005" i="1"/>
  <c r="AU1004" i="1"/>
  <c r="AU1003" i="1"/>
  <c r="AU1002" i="1"/>
  <c r="AU1001" i="1"/>
  <c r="AU1000" i="1"/>
  <c r="AU999" i="1"/>
  <c r="AU998" i="1"/>
  <c r="AU997" i="1"/>
  <c r="AU996" i="1"/>
  <c r="AU995" i="1"/>
  <c r="AU994" i="1"/>
  <c r="AU993" i="1"/>
  <c r="AU992" i="1"/>
  <c r="AU991" i="1"/>
  <c r="AU878" i="1"/>
  <c r="AU877" i="1"/>
  <c r="AU874" i="1"/>
  <c r="AU868" i="1"/>
  <c r="AU866" i="1"/>
  <c r="AU865" i="1"/>
  <c r="AU864" i="1"/>
  <c r="AU785" i="1"/>
  <c r="AU783" i="1"/>
  <c r="AU782" i="1"/>
  <c r="AU781" i="1"/>
  <c r="AU780" i="1"/>
  <c r="AU779" i="1"/>
  <c r="AU778" i="1"/>
  <c r="AU774" i="1"/>
  <c r="AU770" i="1"/>
  <c r="AU769" i="1"/>
  <c r="AU768" i="1"/>
  <c r="AU767" i="1"/>
  <c r="AU766" i="1"/>
  <c r="AU765" i="1"/>
  <c r="AU764" i="1"/>
  <c r="AU760" i="1"/>
  <c r="AU759" i="1"/>
  <c r="AU758" i="1"/>
  <c r="AU753" i="1"/>
  <c r="AU752" i="1"/>
  <c r="AU751" i="1"/>
  <c r="AU745" i="1"/>
  <c r="AU744" i="1"/>
  <c r="AU743" i="1"/>
  <c r="AU741" i="1"/>
  <c r="AU735" i="1"/>
  <c r="AU734" i="1"/>
  <c r="AU656" i="1"/>
  <c r="AU655" i="1"/>
  <c r="AU654" i="1"/>
  <c r="AU653" i="1"/>
  <c r="AU651" i="1"/>
  <c r="AU650" i="1"/>
  <c r="AU648" i="1"/>
  <c r="AU647" i="1"/>
  <c r="AU646" i="1"/>
  <c r="AU643" i="1"/>
  <c r="AU642" i="1"/>
  <c r="AU641" i="1"/>
  <c r="AU640" i="1"/>
  <c r="AU639" i="1"/>
  <c r="AU638" i="1"/>
  <c r="AU637" i="1"/>
  <c r="AU636" i="1"/>
  <c r="AU596" i="1"/>
  <c r="AU595" i="1"/>
  <c r="AU594" i="1"/>
  <c r="AU592" i="1"/>
  <c r="AU591" i="1"/>
  <c r="AU590" i="1"/>
  <c r="AU589" i="1"/>
  <c r="AU588" i="1"/>
  <c r="AU587" i="1"/>
  <c r="AU586" i="1"/>
  <c r="AU585" i="1"/>
  <c r="AU584" i="1"/>
  <c r="AU214" i="1"/>
  <c r="AU206" i="1"/>
  <c r="AU197" i="1"/>
  <c r="AU196" i="1"/>
  <c r="AU194" i="1"/>
  <c r="AU193" i="1"/>
  <c r="AU189" i="1"/>
  <c r="AU188" i="1"/>
  <c r="AU182" i="1"/>
  <c r="AU181" i="1"/>
  <c r="AU180" i="1"/>
  <c r="AU179" i="1"/>
  <c r="AU177" i="1"/>
  <c r="AU176" i="1"/>
  <c r="AU174" i="1"/>
  <c r="AU173" i="1"/>
  <c r="AU168" i="1"/>
  <c r="AU167" i="1"/>
  <c r="AU165" i="1"/>
  <c r="AU164" i="1"/>
  <c r="AU162" i="1"/>
  <c r="AU161" i="1"/>
  <c r="AU159" i="1"/>
  <c r="AU158" i="1"/>
  <c r="AU156" i="1"/>
  <c r="AU155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39" i="1"/>
  <c r="AU138" i="1"/>
  <c r="AU137" i="1"/>
  <c r="AU136" i="1"/>
  <c r="AU135" i="1"/>
  <c r="AU133" i="1"/>
  <c r="AU131" i="1"/>
  <c r="AU130" i="1"/>
  <c r="AU128" i="1"/>
  <c r="AU127" i="1"/>
  <c r="AU121" i="1"/>
  <c r="AU120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6" i="1"/>
  <c r="AU92" i="1"/>
  <c r="AU91" i="1"/>
  <c r="AU90" i="1"/>
  <c r="AU89" i="1"/>
  <c r="AU86" i="1"/>
  <c r="AU85" i="1"/>
  <c r="AU83" i="1"/>
  <c r="AU79" i="1"/>
  <c r="AU77" i="1"/>
  <c r="AU75" i="1"/>
  <c r="AU71" i="1"/>
  <c r="AU70" i="1"/>
  <c r="AW1124" i="1"/>
  <c r="AW1123" i="1"/>
  <c r="AW1122" i="1"/>
  <c r="AW1121" i="1"/>
  <c r="AW1120" i="1"/>
  <c r="AW1119" i="1"/>
  <c r="AW1118" i="1"/>
  <c r="AW1117" i="1"/>
  <c r="AW1116" i="1"/>
  <c r="AW1115" i="1"/>
  <c r="AW1114" i="1"/>
  <c r="AW1113" i="1"/>
  <c r="AW1112" i="1"/>
  <c r="AW1024" i="1"/>
  <c r="AW1023" i="1"/>
  <c r="AW1022" i="1"/>
  <c r="AW1020" i="1"/>
  <c r="AW1019" i="1"/>
  <c r="AW1018" i="1"/>
  <c r="AW1017" i="1"/>
  <c r="AW1016" i="1"/>
  <c r="AW1015" i="1"/>
  <c r="AW1014" i="1"/>
  <c r="AW1013" i="1"/>
  <c r="AW1012" i="1"/>
  <c r="AW1011" i="1"/>
  <c r="AW1010" i="1"/>
  <c r="AW1009" i="1"/>
  <c r="AW1008" i="1"/>
  <c r="AW1007" i="1"/>
  <c r="AW1006" i="1"/>
  <c r="AW1005" i="1"/>
  <c r="AW1004" i="1"/>
  <c r="AW1003" i="1"/>
  <c r="AW1002" i="1"/>
  <c r="AW1001" i="1"/>
  <c r="AW1000" i="1"/>
  <c r="AW999" i="1"/>
  <c r="AW998" i="1"/>
  <c r="AW997" i="1"/>
  <c r="AW996" i="1"/>
  <c r="AW995" i="1"/>
  <c r="AW994" i="1"/>
  <c r="AW993" i="1"/>
  <c r="AW992" i="1"/>
  <c r="AW991" i="1"/>
  <c r="AW878" i="1"/>
  <c r="AW877" i="1"/>
  <c r="AW876" i="1"/>
  <c r="AW874" i="1"/>
  <c r="AW873" i="1"/>
  <c r="AW869" i="1"/>
  <c r="AW867" i="1"/>
  <c r="AW866" i="1"/>
  <c r="AW865" i="1"/>
  <c r="AW864" i="1"/>
  <c r="AW794" i="1"/>
  <c r="AW785" i="1"/>
  <c r="AW783" i="1"/>
  <c r="AW782" i="1"/>
  <c r="AW781" i="1"/>
  <c r="AW780" i="1"/>
  <c r="AW779" i="1"/>
  <c r="AW778" i="1"/>
  <c r="AW774" i="1"/>
  <c r="AW773" i="1"/>
  <c r="AW772" i="1"/>
  <c r="AW771" i="1"/>
  <c r="AW770" i="1"/>
  <c r="AW769" i="1"/>
  <c r="AW768" i="1"/>
  <c r="AW767" i="1"/>
  <c r="AW766" i="1"/>
  <c r="AW765" i="1"/>
  <c r="AW764" i="1"/>
  <c r="AW763" i="1"/>
  <c r="AW762" i="1"/>
  <c r="AW761" i="1"/>
  <c r="AW760" i="1"/>
  <c r="AW759" i="1"/>
  <c r="AW758" i="1"/>
  <c r="AW755" i="1"/>
  <c r="AW754" i="1"/>
  <c r="AW753" i="1"/>
  <c r="AW752" i="1"/>
  <c r="AW751" i="1"/>
  <c r="AW748" i="1"/>
  <c r="AW747" i="1"/>
  <c r="AW746" i="1"/>
  <c r="AW745" i="1"/>
  <c r="AW744" i="1"/>
  <c r="AW743" i="1"/>
  <c r="AW742" i="1"/>
  <c r="AW741" i="1"/>
  <c r="AW740" i="1"/>
  <c r="AW735" i="1"/>
  <c r="AW734" i="1"/>
  <c r="AW733" i="1"/>
  <c r="AW596" i="1"/>
  <c r="AW595" i="1"/>
  <c r="AW594" i="1"/>
  <c r="AW593" i="1"/>
  <c r="AW592" i="1"/>
  <c r="AW591" i="1"/>
  <c r="AW590" i="1"/>
  <c r="AW589" i="1"/>
  <c r="AW588" i="1"/>
  <c r="AW587" i="1"/>
  <c r="AW586" i="1"/>
  <c r="AW585" i="1"/>
  <c r="AW584" i="1"/>
  <c r="AW322" i="1"/>
  <c r="AW321" i="1"/>
  <c r="AW320" i="1"/>
  <c r="AW319" i="1"/>
  <c r="AW315" i="1"/>
  <c r="AW284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Y1134" i="1"/>
  <c r="AY1124" i="1"/>
  <c r="AY1123" i="1"/>
  <c r="AY1122" i="1"/>
  <c r="AY1121" i="1"/>
  <c r="AY1120" i="1"/>
  <c r="AY1119" i="1"/>
  <c r="AY1118" i="1"/>
  <c r="AY1117" i="1"/>
  <c r="AY1116" i="1"/>
  <c r="AY1115" i="1"/>
  <c r="AY1114" i="1"/>
  <c r="AY1113" i="1"/>
  <c r="AY1112" i="1"/>
  <c r="AY878" i="1"/>
  <c r="AY877" i="1"/>
  <c r="AY874" i="1"/>
  <c r="AY872" i="1"/>
  <c r="AY869" i="1"/>
  <c r="AY866" i="1"/>
  <c r="AY865" i="1"/>
  <c r="AY864" i="1"/>
  <c r="BA1024" i="1"/>
  <c r="BA1020" i="1"/>
  <c r="BA1019" i="1"/>
  <c r="BA1018" i="1"/>
  <c r="BA1017" i="1"/>
  <c r="BA1016" i="1"/>
  <c r="BA1015" i="1"/>
  <c r="BA1014" i="1"/>
  <c r="BA1013" i="1"/>
  <c r="BA1012" i="1"/>
  <c r="BA1011" i="1"/>
  <c r="BA1010" i="1"/>
  <c r="BA1009" i="1"/>
  <c r="BA1008" i="1"/>
  <c r="BA1007" i="1"/>
  <c r="BA1006" i="1"/>
  <c r="BA1005" i="1"/>
  <c r="BA1004" i="1"/>
  <c r="BA1003" i="1"/>
  <c r="BA1002" i="1"/>
  <c r="BA1001" i="1"/>
  <c r="BA1000" i="1"/>
  <c r="BA999" i="1"/>
  <c r="BA998" i="1"/>
  <c r="BA997" i="1"/>
  <c r="BA996" i="1"/>
  <c r="BA995" i="1"/>
  <c r="BA994" i="1"/>
  <c r="BA993" i="1"/>
  <c r="BA992" i="1"/>
  <c r="BA991" i="1"/>
  <c r="BA987" i="1"/>
  <c r="BA986" i="1"/>
  <c r="BA985" i="1"/>
  <c r="BA984" i="1"/>
  <c r="BA983" i="1"/>
  <c r="BA982" i="1"/>
  <c r="BA981" i="1"/>
  <c r="BA980" i="1"/>
  <c r="BA979" i="1"/>
  <c r="BA978" i="1"/>
  <c r="BA977" i="1"/>
  <c r="BA976" i="1"/>
  <c r="BA975" i="1"/>
  <c r="BA974" i="1"/>
  <c r="BA973" i="1"/>
  <c r="BA972" i="1"/>
  <c r="BA971" i="1"/>
  <c r="BA970" i="1"/>
  <c r="BA969" i="1"/>
  <c r="BA968" i="1"/>
  <c r="BA967" i="1"/>
  <c r="BA966" i="1"/>
  <c r="BA965" i="1"/>
  <c r="BA964" i="1"/>
  <c r="BA963" i="1"/>
  <c r="BA962" i="1"/>
  <c r="BA961" i="1"/>
  <c r="BA960" i="1"/>
  <c r="BA959" i="1"/>
  <c r="BA958" i="1"/>
  <c r="BA957" i="1"/>
  <c r="BA956" i="1"/>
  <c r="BA955" i="1"/>
  <c r="BA954" i="1"/>
  <c r="BA953" i="1"/>
  <c r="BA952" i="1"/>
  <c r="BA951" i="1"/>
  <c r="BA878" i="1"/>
  <c r="BA877" i="1"/>
  <c r="BA874" i="1"/>
  <c r="BA872" i="1"/>
  <c r="BA869" i="1"/>
  <c r="BA866" i="1"/>
  <c r="BA865" i="1"/>
  <c r="BA864" i="1"/>
  <c r="AY835" i="1"/>
  <c r="AY834" i="1"/>
  <c r="AY833" i="1"/>
  <c r="AY832" i="1"/>
  <c r="AY831" i="1"/>
  <c r="AY830" i="1"/>
  <c r="AY829" i="1"/>
  <c r="AY828" i="1"/>
  <c r="AY827" i="1"/>
  <c r="AY826" i="1"/>
  <c r="AY825" i="1"/>
  <c r="AY824" i="1"/>
  <c r="AY823" i="1"/>
  <c r="AY822" i="1"/>
  <c r="AY821" i="1"/>
  <c r="AY820" i="1"/>
  <c r="AY819" i="1"/>
  <c r="AY818" i="1"/>
  <c r="AY817" i="1"/>
  <c r="AY812" i="1"/>
  <c r="AY811" i="1"/>
  <c r="AY810" i="1"/>
  <c r="AY809" i="1"/>
  <c r="AY806" i="1"/>
  <c r="AY788" i="1"/>
  <c r="AY785" i="1"/>
  <c r="AY783" i="1"/>
  <c r="AY782" i="1"/>
  <c r="AY781" i="1"/>
  <c r="AY780" i="1"/>
  <c r="AY779" i="1"/>
  <c r="AY778" i="1"/>
  <c r="AY774" i="1"/>
  <c r="AY773" i="1"/>
  <c r="AY772" i="1"/>
  <c r="AY771" i="1"/>
  <c r="AY770" i="1"/>
  <c r="AY769" i="1"/>
  <c r="AY768" i="1"/>
  <c r="AY767" i="1"/>
  <c r="AY766" i="1"/>
  <c r="AY765" i="1"/>
  <c r="AY764" i="1"/>
  <c r="AY763" i="1"/>
  <c r="AY762" i="1"/>
  <c r="AY761" i="1"/>
  <c r="AY760" i="1"/>
  <c r="AY759" i="1"/>
  <c r="AY758" i="1"/>
  <c r="AY755" i="1"/>
  <c r="AY754" i="1"/>
  <c r="AY753" i="1"/>
  <c r="AY752" i="1"/>
  <c r="AY751" i="1"/>
  <c r="AY748" i="1"/>
  <c r="AY746" i="1"/>
  <c r="AY745" i="1"/>
  <c r="AY744" i="1"/>
  <c r="AY743" i="1"/>
  <c r="AY742" i="1"/>
  <c r="AY741" i="1"/>
  <c r="AY740" i="1"/>
  <c r="AY735" i="1"/>
  <c r="AY734" i="1"/>
  <c r="AY733" i="1"/>
  <c r="AY596" i="1"/>
  <c r="AY595" i="1"/>
  <c r="AY594" i="1"/>
  <c r="AY593" i="1"/>
  <c r="AY592" i="1"/>
  <c r="AY591" i="1"/>
  <c r="AY590" i="1"/>
  <c r="AY589" i="1"/>
  <c r="AY588" i="1"/>
  <c r="AY587" i="1"/>
  <c r="AY586" i="1"/>
  <c r="AY585" i="1"/>
  <c r="AY584" i="1"/>
  <c r="AY583" i="1"/>
  <c r="AY574" i="1"/>
  <c r="AY566" i="1"/>
  <c r="AY565" i="1"/>
  <c r="AY555" i="1"/>
  <c r="AY553" i="1"/>
  <c r="AY552" i="1"/>
  <c r="AY529" i="1"/>
  <c r="AY526" i="1"/>
  <c r="AY525" i="1"/>
  <c r="AY524" i="1"/>
  <c r="AY523" i="1"/>
  <c r="AY521" i="1"/>
  <c r="AY507" i="1"/>
  <c r="AY504" i="1"/>
  <c r="AY501" i="1"/>
  <c r="AY499" i="1"/>
  <c r="AY496" i="1"/>
  <c r="AY495" i="1"/>
  <c r="AY492" i="1"/>
  <c r="AY491" i="1"/>
  <c r="AY490" i="1"/>
  <c r="AY489" i="1"/>
  <c r="AY488" i="1"/>
  <c r="AY487" i="1"/>
  <c r="AY486" i="1"/>
  <c r="AY485" i="1"/>
  <c r="AY484" i="1"/>
  <c r="AY483" i="1"/>
  <c r="AY477" i="1"/>
  <c r="AY474" i="1"/>
  <c r="AY473" i="1"/>
  <c r="AY472" i="1"/>
  <c r="AY471" i="1"/>
  <c r="AY470" i="1"/>
  <c r="AY469" i="1"/>
  <c r="AY468" i="1"/>
  <c r="AY467" i="1"/>
  <c r="AY466" i="1"/>
  <c r="AY465" i="1"/>
  <c r="AY464" i="1"/>
  <c r="AY463" i="1"/>
  <c r="AY462" i="1"/>
  <c r="AY461" i="1"/>
  <c r="AY460" i="1"/>
  <c r="AY459" i="1"/>
  <c r="AY458" i="1"/>
  <c r="AY457" i="1"/>
  <c r="AY456" i="1"/>
  <c r="AY455" i="1"/>
  <c r="AY454" i="1"/>
  <c r="AY453" i="1"/>
  <c r="AY452" i="1"/>
  <c r="AY451" i="1"/>
  <c r="AY450" i="1"/>
  <c r="AY448" i="1"/>
  <c r="AY444" i="1"/>
  <c r="AY443" i="1"/>
  <c r="AY442" i="1"/>
  <c r="AY441" i="1"/>
  <c r="AY440" i="1"/>
  <c r="AY439" i="1"/>
  <c r="AY435" i="1"/>
  <c r="AY434" i="1"/>
  <c r="AY430" i="1"/>
  <c r="AY429" i="1"/>
  <c r="AY428" i="1"/>
  <c r="AY427" i="1"/>
  <c r="AY426" i="1"/>
  <c r="AY425" i="1"/>
  <c r="AY422" i="1"/>
  <c r="AY418" i="1"/>
  <c r="AY416" i="1"/>
  <c r="AY413" i="1"/>
  <c r="AY412" i="1"/>
  <c r="AY409" i="1"/>
  <c r="AY407" i="1"/>
  <c r="AY315" i="1"/>
  <c r="AY271" i="1"/>
  <c r="AY270" i="1"/>
  <c r="AY269" i="1"/>
  <c r="AY268" i="1"/>
  <c r="AY267" i="1"/>
  <c r="AY264" i="1"/>
  <c r="AY263" i="1"/>
  <c r="AY262" i="1"/>
  <c r="AY260" i="1"/>
  <c r="AY259" i="1"/>
  <c r="AY254" i="1"/>
  <c r="AY250" i="1"/>
  <c r="AY249" i="1"/>
  <c r="AY247" i="1"/>
  <c r="AY246" i="1"/>
  <c r="AY244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18" i="1"/>
  <c r="AY214" i="1"/>
  <c r="AY206" i="1"/>
  <c r="AY202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7" i="1"/>
  <c r="AY176" i="1"/>
  <c r="AY174" i="1"/>
  <c r="AY173" i="1"/>
  <c r="AY168" i="1"/>
  <c r="AY167" i="1"/>
  <c r="AY165" i="1"/>
  <c r="AY164" i="1"/>
  <c r="AY162" i="1"/>
  <c r="AY161" i="1"/>
  <c r="AY159" i="1"/>
  <c r="AY158" i="1"/>
  <c r="AY156" i="1"/>
  <c r="AY155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1" i="1"/>
  <c r="AY120" i="1"/>
  <c r="AY119" i="1"/>
  <c r="AY118" i="1"/>
  <c r="AY117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BA847" i="1"/>
  <c r="BA835" i="1"/>
  <c r="BA834" i="1"/>
  <c r="BA833" i="1"/>
  <c r="BA832" i="1"/>
  <c r="BA831" i="1"/>
  <c r="BA830" i="1"/>
  <c r="BA829" i="1"/>
  <c r="BA828" i="1"/>
  <c r="BA827" i="1"/>
  <c r="BA826" i="1"/>
  <c r="BA825" i="1"/>
  <c r="BA824" i="1"/>
  <c r="BA823" i="1"/>
  <c r="BA822" i="1"/>
  <c r="BA821" i="1"/>
  <c r="BA820" i="1"/>
  <c r="BA819" i="1"/>
  <c r="BA818" i="1"/>
  <c r="BA817" i="1"/>
  <c r="BA785" i="1"/>
  <c r="BA783" i="1"/>
  <c r="BA782" i="1"/>
  <c r="BA781" i="1"/>
  <c r="BA780" i="1"/>
  <c r="BA779" i="1"/>
  <c r="BA778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5" i="1"/>
  <c r="BA754" i="1"/>
  <c r="BA753" i="1"/>
  <c r="BA752" i="1"/>
  <c r="BA751" i="1"/>
  <c r="BA748" i="1"/>
  <c r="BA745" i="1"/>
  <c r="BA744" i="1"/>
  <c r="BA743" i="1"/>
  <c r="BA742" i="1"/>
  <c r="BA741" i="1"/>
  <c r="BA740" i="1"/>
  <c r="BA735" i="1"/>
  <c r="BA734" i="1"/>
  <c r="BA733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292" i="1"/>
  <c r="BA291" i="1"/>
  <c r="BA290" i="1"/>
  <c r="CE1124" i="1"/>
  <c r="CE1123" i="1"/>
  <c r="CE1122" i="1"/>
  <c r="CE1119" i="1"/>
  <c r="CE1117" i="1"/>
  <c r="CE1115" i="1"/>
  <c r="CE1114" i="1"/>
  <c r="CE1113" i="1"/>
  <c r="CE1063" i="1"/>
  <c r="CE1058" i="1"/>
  <c r="CE1057" i="1"/>
  <c r="CE1051" i="1"/>
  <c r="CE1050" i="1"/>
  <c r="CE1049" i="1"/>
  <c r="CE1048" i="1"/>
  <c r="CE1044" i="1"/>
  <c r="CE1043" i="1"/>
  <c r="CE1029" i="1"/>
  <c r="CE1028" i="1"/>
  <c r="CE1026" i="1"/>
  <c r="CE1025" i="1"/>
  <c r="CE1020" i="1"/>
  <c r="CE1019" i="1"/>
  <c r="CE1017" i="1"/>
  <c r="CE1016" i="1"/>
  <c r="CE1015" i="1"/>
  <c r="CE1014" i="1"/>
  <c r="CE1013" i="1"/>
  <c r="CE1012" i="1"/>
  <c r="CE1011" i="1"/>
  <c r="CE1010" i="1"/>
  <c r="CE1009" i="1"/>
  <c r="CE1008" i="1"/>
  <c r="CE1007" i="1"/>
  <c r="CE1006" i="1"/>
  <c r="CE1005" i="1"/>
  <c r="CE1004" i="1"/>
  <c r="CE1003" i="1"/>
  <c r="CE1002" i="1"/>
  <c r="CE1001" i="1"/>
  <c r="CE1000" i="1"/>
  <c r="CE999" i="1"/>
  <c r="CE998" i="1"/>
  <c r="CE997" i="1"/>
  <c r="CE996" i="1"/>
  <c r="CE995" i="1"/>
  <c r="CE987" i="1"/>
  <c r="CE986" i="1"/>
  <c r="CE985" i="1"/>
  <c r="CE984" i="1"/>
  <c r="CE983" i="1"/>
  <c r="CE982" i="1"/>
  <c r="CE981" i="1"/>
  <c r="CE980" i="1"/>
  <c r="CE979" i="1"/>
  <c r="CE978" i="1"/>
  <c r="CE977" i="1"/>
  <c r="CE976" i="1"/>
  <c r="CE975" i="1"/>
  <c r="CE974" i="1"/>
  <c r="CE973" i="1"/>
  <c r="CE972" i="1"/>
  <c r="CE971" i="1"/>
  <c r="CE970" i="1"/>
  <c r="CE968" i="1"/>
  <c r="CE967" i="1"/>
  <c r="CE965" i="1"/>
  <c r="CE964" i="1"/>
  <c r="CE962" i="1"/>
  <c r="CE961" i="1"/>
  <c r="CE960" i="1"/>
  <c r="CE959" i="1"/>
  <c r="CE958" i="1"/>
  <c r="CE957" i="1"/>
  <c r="CE956" i="1"/>
  <c r="CE955" i="1"/>
  <c r="CE954" i="1"/>
  <c r="CE953" i="1"/>
  <c r="CE952" i="1"/>
  <c r="CE947" i="1"/>
  <c r="CE946" i="1"/>
  <c r="CE945" i="1"/>
  <c r="CE944" i="1"/>
  <c r="CE943" i="1"/>
  <c r="CE942" i="1"/>
  <c r="CE941" i="1"/>
  <c r="CE940" i="1"/>
  <c r="CE939" i="1"/>
  <c r="CE938" i="1"/>
  <c r="CE937" i="1"/>
  <c r="CE933" i="1"/>
  <c r="CE932" i="1"/>
  <c r="CE930" i="1"/>
  <c r="CE929" i="1"/>
  <c r="CE928" i="1"/>
  <c r="CE926" i="1"/>
  <c r="CE924" i="1"/>
  <c r="CE923" i="1"/>
  <c r="CE922" i="1"/>
  <c r="CE921" i="1"/>
  <c r="CE917" i="1"/>
  <c r="CE916" i="1"/>
  <c r="CE915" i="1"/>
  <c r="CE914" i="1"/>
  <c r="CE913" i="1"/>
  <c r="CE912" i="1"/>
  <c r="CE911" i="1"/>
  <c r="CE910" i="1"/>
  <c r="CE908" i="1"/>
  <c r="CE907" i="1"/>
  <c r="CE905" i="1"/>
  <c r="CE904" i="1"/>
  <c r="CE899" i="1"/>
  <c r="CE898" i="1"/>
  <c r="CE894" i="1"/>
  <c r="CE893" i="1"/>
  <c r="CE891" i="1"/>
  <c r="CE890" i="1"/>
  <c r="CE889" i="1"/>
  <c r="CE878" i="1"/>
  <c r="CE877" i="1"/>
  <c r="CE869" i="1"/>
  <c r="CE866" i="1"/>
  <c r="CE865" i="1"/>
  <c r="CE864" i="1"/>
  <c r="CE835" i="1"/>
  <c r="CE834" i="1"/>
  <c r="CE833" i="1"/>
  <c r="CE832" i="1"/>
  <c r="CE831" i="1"/>
  <c r="CE830" i="1"/>
  <c r="CE829" i="1"/>
  <c r="CE828" i="1"/>
  <c r="CE827" i="1"/>
  <c r="CE826" i="1"/>
  <c r="CE825" i="1"/>
  <c r="CE824" i="1"/>
  <c r="CE823" i="1"/>
  <c r="CE822" i="1"/>
  <c r="CE821" i="1"/>
  <c r="CE820" i="1"/>
  <c r="CE819" i="1"/>
  <c r="CE818" i="1"/>
  <c r="CE817" i="1"/>
  <c r="CE792" i="1"/>
  <c r="CE785" i="1"/>
  <c r="CE784" i="1"/>
  <c r="CE783" i="1"/>
  <c r="CE782" i="1"/>
  <c r="CE781" i="1"/>
  <c r="CE780" i="1"/>
  <c r="CE779" i="1"/>
  <c r="CE778" i="1"/>
  <c r="CE777" i="1"/>
  <c r="CE776" i="1"/>
  <c r="CE774" i="1"/>
  <c r="CE756" i="1"/>
  <c r="CE755" i="1"/>
  <c r="CE754" i="1"/>
  <c r="CE753" i="1"/>
  <c r="CE752" i="1"/>
  <c r="CE751" i="1"/>
  <c r="CE748" i="1"/>
  <c r="CE744" i="1"/>
  <c r="CE743" i="1"/>
  <c r="CE742" i="1"/>
  <c r="CE741" i="1"/>
  <c r="CE740" i="1"/>
  <c r="CE735" i="1"/>
  <c r="CE734" i="1"/>
  <c r="CE733" i="1"/>
  <c r="CE712" i="1"/>
  <c r="CE711" i="1"/>
  <c r="CE710" i="1"/>
  <c r="CE709" i="1"/>
  <c r="CE706" i="1"/>
  <c r="CE705" i="1"/>
  <c r="CE609" i="1"/>
  <c r="CE608" i="1"/>
  <c r="CE607" i="1"/>
  <c r="CE606" i="1"/>
  <c r="CE604" i="1"/>
  <c r="CE596" i="1"/>
  <c r="CE595" i="1"/>
  <c r="CE592" i="1"/>
  <c r="CE591" i="1"/>
  <c r="CE590" i="1"/>
  <c r="CE589" i="1"/>
  <c r="CE588" i="1"/>
  <c r="CE587" i="1"/>
  <c r="CE586" i="1"/>
  <c r="CE585" i="1"/>
  <c r="CE284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06" i="1"/>
  <c r="CE201" i="1"/>
  <c r="CE197" i="1"/>
  <c r="CE196" i="1"/>
  <c r="CE195" i="1"/>
  <c r="CE194" i="1"/>
  <c r="CE193" i="1"/>
  <c r="CE192" i="1"/>
  <c r="CE191" i="1"/>
  <c r="CE190" i="1"/>
  <c r="CE189" i="1"/>
  <c r="CE188" i="1"/>
  <c r="CE187" i="1"/>
  <c r="CE186" i="1"/>
  <c r="CE185" i="1"/>
  <c r="CE184" i="1"/>
  <c r="CE183" i="1"/>
  <c r="CE182" i="1"/>
  <c r="CE181" i="1"/>
  <c r="CE180" i="1"/>
  <c r="CE179" i="1"/>
  <c r="CE177" i="1"/>
  <c r="CE176" i="1"/>
  <c r="CE174" i="1"/>
  <c r="CE173" i="1"/>
  <c r="CE168" i="1"/>
  <c r="CE167" i="1"/>
  <c r="CE166" i="1"/>
  <c r="CE165" i="1"/>
  <c r="CE164" i="1"/>
  <c r="CE162" i="1"/>
  <c r="CE161" i="1"/>
  <c r="CE159" i="1"/>
  <c r="CE158" i="1"/>
  <c r="CE156" i="1"/>
  <c r="CE155" i="1"/>
  <c r="CE153" i="1"/>
  <c r="CE152" i="1"/>
  <c r="CE151" i="1"/>
  <c r="CE150" i="1"/>
  <c r="CE149" i="1"/>
  <c r="CE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E135" i="1"/>
  <c r="CE134" i="1"/>
  <c r="CE133" i="1"/>
  <c r="CE132" i="1"/>
  <c r="CE131" i="1"/>
  <c r="CE130" i="1"/>
  <c r="CE129" i="1"/>
  <c r="CE128" i="1"/>
  <c r="CE127" i="1"/>
  <c r="CE126" i="1"/>
  <c r="CE26" i="1"/>
  <c r="CE33" i="1"/>
  <c r="BA23" i="1"/>
  <c r="BA33" i="1"/>
  <c r="AY23" i="1"/>
  <c r="AY33" i="1"/>
  <c r="AW23" i="1"/>
  <c r="AW33" i="1"/>
  <c r="AU38" i="1"/>
  <c r="AU41" i="1"/>
  <c r="AU42" i="1"/>
  <c r="AU43" i="1"/>
  <c r="AU44" i="1"/>
  <c r="AU49" i="1"/>
  <c r="AU50" i="1"/>
  <c r="AS33" i="1"/>
  <c r="AJ23" i="1"/>
  <c r="AJ33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F33" i="1"/>
  <c r="P23" i="1"/>
  <c r="P33" i="1"/>
  <c r="AF1086" i="1" l="1"/>
  <c r="AS1086" i="1"/>
  <c r="AY1104" i="1"/>
  <c r="AL1104" i="1"/>
  <c r="AF1104" i="1"/>
  <c r="AS513" i="1"/>
  <c r="L513" i="1"/>
  <c r="AY541" i="1"/>
  <c r="AU724" i="1"/>
  <c r="AE1127" i="1"/>
  <c r="AF1127" i="1" s="1"/>
  <c r="AH1127" i="1"/>
  <c r="AT837" i="1"/>
  <c r="AT793" i="1" s="1"/>
  <c r="AR838" i="1"/>
  <c r="AS838" i="1" s="1"/>
  <c r="AX551" i="1"/>
  <c r="AY837" i="1"/>
  <c r="AL837" i="1"/>
  <c r="AY554" i="1"/>
  <c r="AR554" i="1"/>
  <c r="AS554" i="1" s="1"/>
  <c r="L541" i="1"/>
  <c r="AF541" i="1"/>
  <c r="AL539" i="1"/>
  <c r="R539" i="1"/>
  <c r="N837" i="1"/>
  <c r="R838" i="1"/>
  <c r="L287" i="1"/>
  <c r="D837" i="1"/>
  <c r="R837" i="1" s="1"/>
  <c r="K1085" i="1"/>
  <c r="AF838" i="1"/>
  <c r="AU1127" i="1"/>
  <c r="AR1127" i="1"/>
  <c r="AS1127" i="1" s="1"/>
  <c r="D539" i="1"/>
  <c r="G1090" i="1"/>
  <c r="R1090" i="1" s="1"/>
  <c r="L1104" i="1"/>
  <c r="AT880" i="1"/>
  <c r="AR870" i="1"/>
  <c r="AS870" i="1" s="1"/>
  <c r="AU870" i="1"/>
  <c r="AF286" i="1"/>
  <c r="AL286" i="1"/>
  <c r="AL287" i="1"/>
  <c r="AF287" i="1"/>
  <c r="L286" i="1"/>
  <c r="R285" i="1"/>
  <c r="D538" i="1"/>
  <c r="AY736" i="1"/>
  <c r="AS736" i="1"/>
  <c r="AF554" i="1"/>
  <c r="G537" i="1"/>
  <c r="AL537" i="1" s="1"/>
  <c r="R538" i="1"/>
  <c r="L542" i="1"/>
  <c r="AF542" i="1"/>
  <c r="AS542" i="1"/>
  <c r="L554" i="1"/>
  <c r="L736" i="1"/>
  <c r="J736" i="1"/>
  <c r="L555" i="1"/>
  <c r="K1097" i="1"/>
  <c r="K1086" i="1"/>
  <c r="L1086" i="1" s="1"/>
  <c r="K1082" i="1"/>
  <c r="D1097" i="1"/>
  <c r="AS1097" i="1" s="1"/>
  <c r="R1095" i="1"/>
  <c r="D1096" i="1"/>
  <c r="D1093" i="1"/>
  <c r="BP28" i="1"/>
  <c r="BO28" i="1"/>
  <c r="BQ27" i="1"/>
  <c r="BP27" i="1"/>
  <c r="BO27" i="1"/>
  <c r="L1096" i="1" l="1"/>
  <c r="AS1096" i="1"/>
  <c r="L1093" i="1"/>
  <c r="AS1093" i="1"/>
  <c r="AT853" i="1"/>
  <c r="AR837" i="1"/>
  <c r="AS837" i="1" s="1"/>
  <c r="D1095" i="1"/>
  <c r="AY1095" i="1"/>
  <c r="D1090" i="1"/>
  <c r="AY1090" i="1"/>
  <c r="L539" i="1"/>
  <c r="AF539" i="1"/>
  <c r="AY539" i="1"/>
  <c r="AS539" i="1"/>
  <c r="L837" i="1"/>
  <c r="AF837" i="1"/>
  <c r="L1097" i="1"/>
  <c r="D1094" i="1"/>
  <c r="G1091" i="1"/>
  <c r="AR287" i="1"/>
  <c r="AS287" i="1" s="1"/>
  <c r="AY287" i="1"/>
  <c r="AY286" i="1"/>
  <c r="AR286" i="1"/>
  <c r="AS286" i="1" s="1"/>
  <c r="D537" i="1"/>
  <c r="AY537" i="1" s="1"/>
  <c r="R537" i="1"/>
  <c r="L538" i="1"/>
  <c r="AY538" i="1"/>
  <c r="AS538" i="1"/>
  <c r="AF538" i="1"/>
  <c r="K1089" i="1"/>
  <c r="K1092" i="1"/>
  <c r="Q1067" i="1"/>
  <c r="R1092" i="1"/>
  <c r="BS1018" i="1"/>
  <c r="BS1016" i="1"/>
  <c r="BS1015" i="1" s="1"/>
  <c r="BS1013" i="1"/>
  <c r="BS1012" i="1" s="1"/>
  <c r="BS1010" i="1"/>
  <c r="BS1009" i="1" s="1"/>
  <c r="BS1007" i="1"/>
  <c r="BS1006" i="1" s="1"/>
  <c r="BS1004" i="1"/>
  <c r="BS1003" i="1" s="1"/>
  <c r="BS1001" i="1"/>
  <c r="BS1000" i="1" s="1"/>
  <c r="BS998" i="1"/>
  <c r="BS997" i="1" s="1"/>
  <c r="BS990" i="1"/>
  <c r="BS1022" i="1" s="1"/>
  <c r="BV719" i="1"/>
  <c r="BZ793" i="1"/>
  <c r="K715" i="1"/>
  <c r="D715" i="1"/>
  <c r="BB715" i="1" s="1"/>
  <c r="U714" i="1"/>
  <c r="K714" i="1" s="1"/>
  <c r="I714" i="1"/>
  <c r="K756" i="1"/>
  <c r="D751" i="1"/>
  <c r="D752" i="1"/>
  <c r="D753" i="1"/>
  <c r="D754" i="1"/>
  <c r="D755" i="1"/>
  <c r="D756" i="1"/>
  <c r="K710" i="1"/>
  <c r="U709" i="1"/>
  <c r="U703" i="1"/>
  <c r="K703" i="1" s="1"/>
  <c r="K704" i="1"/>
  <c r="K706" i="1"/>
  <c r="U705" i="1"/>
  <c r="L1095" i="1" l="1"/>
  <c r="AS1095" i="1"/>
  <c r="L1094" i="1"/>
  <c r="AS1094" i="1"/>
  <c r="L1090" i="1"/>
  <c r="AS1090" i="1"/>
  <c r="Q1109" i="1"/>
  <c r="AY1091" i="1"/>
  <c r="R1091" i="1"/>
  <c r="K705" i="1"/>
  <c r="L705" i="1" s="1"/>
  <c r="AD705" i="1"/>
  <c r="G1089" i="1"/>
  <c r="AY1092" i="1"/>
  <c r="D1091" i="1"/>
  <c r="AS753" i="1"/>
  <c r="AQ753" i="1"/>
  <c r="AQ751" i="1"/>
  <c r="AS751" i="1"/>
  <c r="K709" i="1"/>
  <c r="L709" i="1" s="1"/>
  <c r="AD709" i="1"/>
  <c r="I713" i="1"/>
  <c r="AQ756" i="1"/>
  <c r="AS756" i="1"/>
  <c r="AQ752" i="1"/>
  <c r="AS752" i="1"/>
  <c r="AQ755" i="1"/>
  <c r="AS755" i="1"/>
  <c r="BB714" i="1"/>
  <c r="AR715" i="1"/>
  <c r="AS715" i="1" s="1"/>
  <c r="CE715" i="1"/>
  <c r="AQ754" i="1"/>
  <c r="AS754" i="1"/>
  <c r="L537" i="1"/>
  <c r="AS537" i="1"/>
  <c r="AF537" i="1"/>
  <c r="AX283" i="1"/>
  <c r="AX282" i="1"/>
  <c r="AR285" i="1"/>
  <c r="AR283" i="1" s="1"/>
  <c r="AR282" i="1" s="1"/>
  <c r="AY285" i="1"/>
  <c r="Q1068" i="1"/>
  <c r="Q1066" i="1"/>
  <c r="D1092" i="1"/>
  <c r="D714" i="1"/>
  <c r="L714" i="1" s="1"/>
  <c r="AF715" i="1"/>
  <c r="L715" i="1"/>
  <c r="L755" i="1"/>
  <c r="J715" i="1"/>
  <c r="J714" i="1" s="1"/>
  <c r="L751" i="1"/>
  <c r="L754" i="1"/>
  <c r="AF756" i="1"/>
  <c r="J706" i="1"/>
  <c r="J705" i="1" s="1"/>
  <c r="L706" i="1"/>
  <c r="L753" i="1"/>
  <c r="L752" i="1"/>
  <c r="AF753" i="1"/>
  <c r="AF752" i="1"/>
  <c r="AF751" i="1"/>
  <c r="K713" i="1"/>
  <c r="J710" i="1"/>
  <c r="J709" i="1" s="1"/>
  <c r="L710" i="1"/>
  <c r="L756" i="1"/>
  <c r="BS989" i="1"/>
  <c r="BS1023" i="1" s="1"/>
  <c r="BS950" i="1"/>
  <c r="U713" i="1"/>
  <c r="J756" i="1"/>
  <c r="L1091" i="1" l="1"/>
  <c r="AS1091" i="1"/>
  <c r="L1092" i="1"/>
  <c r="AS1092" i="1"/>
  <c r="AY1089" i="1"/>
  <c r="AL1089" i="1"/>
  <c r="R1089" i="1"/>
  <c r="D713" i="1"/>
  <c r="AF713" i="1" s="1"/>
  <c r="BB713" i="1"/>
  <c r="AR714" i="1"/>
  <c r="AS714" i="1" s="1"/>
  <c r="CE714" i="1"/>
  <c r="Q1108" i="1"/>
  <c r="Q1065" i="1"/>
  <c r="AF714" i="1"/>
  <c r="BS949" i="1"/>
  <c r="BS948" i="1" s="1"/>
  <c r="BS1021" i="1"/>
  <c r="BS988" i="1"/>
  <c r="BS1024" i="1" s="1"/>
  <c r="L713" i="1" l="1"/>
  <c r="Q1107" i="1"/>
  <c r="AR713" i="1"/>
  <c r="AS713" i="1" s="1"/>
  <c r="CE713" i="1"/>
  <c r="F775" i="1"/>
  <c r="G775" i="1"/>
  <c r="H775" i="1"/>
  <c r="I775" i="1"/>
  <c r="BY295" i="1"/>
  <c r="BU291" i="1"/>
  <c r="BU278" i="1" s="1"/>
  <c r="BY293" i="1"/>
  <c r="BY289" i="1"/>
  <c r="BY288" i="1" s="1"/>
  <c r="BU288" i="1" s="1"/>
  <c r="BT288" i="1" s="1"/>
  <c r="AR291" i="1"/>
  <c r="BQ291" i="1"/>
  <c r="BQ278" i="1" s="1"/>
  <c r="Q289" i="1"/>
  <c r="BJ291" i="1"/>
  <c r="BJ278" i="1" s="1"/>
  <c r="BF291" i="1"/>
  <c r="BF290" i="1" s="1"/>
  <c r="BE290" i="1" s="1"/>
  <c r="AB291" i="1"/>
  <c r="AA291" i="1"/>
  <c r="V291" i="1"/>
  <c r="AY291" i="1"/>
  <c r="AX290" i="1"/>
  <c r="AT290" i="1"/>
  <c r="AK290" i="1"/>
  <c r="AG290" i="1"/>
  <c r="Q290" i="1"/>
  <c r="M290" i="1"/>
  <c r="G290" i="1"/>
  <c r="E290" i="1"/>
  <c r="BM289" i="1"/>
  <c r="BL289" i="1"/>
  <c r="BK289" i="1"/>
  <c r="BI289" i="1"/>
  <c r="BH289" i="1"/>
  <c r="BD289" i="1"/>
  <c r="BC289" i="1"/>
  <c r="AX289" i="1"/>
  <c r="AT289" i="1"/>
  <c r="AK289" i="1"/>
  <c r="AC289" i="1"/>
  <c r="AB289" i="1"/>
  <c r="AA289" i="1"/>
  <c r="Y289" i="1"/>
  <c r="X289" i="1"/>
  <c r="W289" i="1"/>
  <c r="G289" i="1"/>
  <c r="AY289" i="1" s="1"/>
  <c r="BV288" i="1"/>
  <c r="BO288" i="1"/>
  <c r="BJ288" i="1"/>
  <c r="AG288" i="1"/>
  <c r="AB288" i="1"/>
  <c r="V288" i="1"/>
  <c r="M288" i="1"/>
  <c r="E288" i="1"/>
  <c r="AA288" i="1" s="1"/>
  <c r="AQ775" i="1" l="1"/>
  <c r="CE775" i="1"/>
  <c r="Z288" i="1"/>
  <c r="Z291" i="1"/>
  <c r="AT288" i="1"/>
  <c r="BF288" i="1"/>
  <c r="BE288" i="1" s="1"/>
  <c r="G288" i="1"/>
  <c r="BJ289" i="1"/>
  <c r="Z289" i="1"/>
  <c r="K290" i="1"/>
  <c r="AE290" i="1"/>
  <c r="AF291" i="1"/>
  <c r="AR290" i="1"/>
  <c r="AR289" i="1"/>
  <c r="AS289" i="1" s="1"/>
  <c r="BA289" i="1"/>
  <c r="AF747" i="1"/>
  <c r="AS747" i="1"/>
  <c r="AU747" i="1"/>
  <c r="AF289" i="1"/>
  <c r="L291" i="1"/>
  <c r="AS291" i="1"/>
  <c r="J291" i="1"/>
  <c r="J289" i="1" s="1"/>
  <c r="J288" i="1" s="1"/>
  <c r="V289" i="1"/>
  <c r="BE291" i="1"/>
  <c r="AP291" i="1"/>
  <c r="AP278" i="1" s="1"/>
  <c r="BU289" i="1"/>
  <c r="BT289" i="1" s="1"/>
  <c r="BX291" i="1"/>
  <c r="BX278" i="1" s="1"/>
  <c r="BN291" i="1"/>
  <c r="Q288" i="1"/>
  <c r="D290" i="1"/>
  <c r="AK288" i="1"/>
  <c r="AE288" i="1" s="1"/>
  <c r="BF289" i="1"/>
  <c r="BE289" i="1" s="1"/>
  <c r="BQ289" i="1"/>
  <c r="AX288" i="1"/>
  <c r="AY216" i="1"/>
  <c r="G28" i="1"/>
  <c r="G27" i="1"/>
  <c r="AO994" i="1"/>
  <c r="AO993" i="1"/>
  <c r="AO950" i="1" s="1"/>
  <c r="AO992" i="1"/>
  <c r="AO949" i="1" s="1"/>
  <c r="BO1077" i="1"/>
  <c r="BN1077" i="1" s="1"/>
  <c r="BO1070" i="1"/>
  <c r="BO1067" i="1" s="1"/>
  <c r="BN1067" i="1" s="1"/>
  <c r="BO1069" i="1"/>
  <c r="BN1069" i="1" s="1"/>
  <c r="AE1106" i="1"/>
  <c r="AE1105" i="1"/>
  <c r="AE1097" i="1"/>
  <c r="AE1088" i="1"/>
  <c r="AE1098" i="1"/>
  <c r="AE1089" i="1"/>
  <c r="AE1080" i="1"/>
  <c r="F1068" i="1"/>
  <c r="D1072" i="1"/>
  <c r="D1073" i="1"/>
  <c r="D1075" i="1"/>
  <c r="AT1075" i="1" s="1"/>
  <c r="AU1075" i="1" s="1"/>
  <c r="D1076" i="1"/>
  <c r="AT1076" i="1" s="1"/>
  <c r="AU1076" i="1" s="1"/>
  <c r="E1074" i="1"/>
  <c r="AH1074" i="1" s="1"/>
  <c r="E1071" i="1"/>
  <c r="E1070" i="1"/>
  <c r="E1069" i="1"/>
  <c r="D1098" i="1"/>
  <c r="D1088" i="1"/>
  <c r="AS1088" i="1" s="1"/>
  <c r="D1087" i="1"/>
  <c r="BO213" i="1"/>
  <c r="BO209" i="1" s="1"/>
  <c r="BO212" i="1"/>
  <c r="BO208" i="1" s="1"/>
  <c r="BQ239" i="1"/>
  <c r="BQ238" i="1"/>
  <c r="BQ224" i="1"/>
  <c r="BQ221" i="1" s="1"/>
  <c r="BQ223" i="1"/>
  <c r="BQ220" i="1" s="1"/>
  <c r="BQ215" i="1"/>
  <c r="AK215" i="1"/>
  <c r="AK223" i="1"/>
  <c r="AK220" i="1" s="1"/>
  <c r="AK224" i="1"/>
  <c r="AK221" i="1" s="1"/>
  <c r="AG215" i="1"/>
  <c r="AG207" i="1" s="1"/>
  <c r="E210" i="1"/>
  <c r="N210" i="1" s="1"/>
  <c r="E209" i="1"/>
  <c r="BX267" i="1"/>
  <c r="BX266" i="1"/>
  <c r="AK410" i="1"/>
  <c r="AE412" i="1"/>
  <c r="Q522" i="1"/>
  <c r="Q521" i="1" s="1"/>
  <c r="K521" i="1" s="1"/>
  <c r="AR529" i="1"/>
  <c r="J525" i="1"/>
  <c r="K525" i="1"/>
  <c r="L525" i="1" s="1"/>
  <c r="AR524" i="1"/>
  <c r="AS524" i="1" s="1"/>
  <c r="AP524" i="1"/>
  <c r="K524" i="1"/>
  <c r="L524" i="1" s="1"/>
  <c r="J524" i="1"/>
  <c r="AR523" i="1"/>
  <c r="AP523" i="1"/>
  <c r="AE523" i="1"/>
  <c r="AA523" i="1"/>
  <c r="Z523" i="1" s="1"/>
  <c r="V523" i="1"/>
  <c r="K523" i="1"/>
  <c r="J523" i="1"/>
  <c r="D523" i="1"/>
  <c r="AX522" i="1"/>
  <c r="AT522" i="1"/>
  <c r="AK522" i="1"/>
  <c r="AA522" i="1"/>
  <c r="Z522" i="1" s="1"/>
  <c r="V522" i="1"/>
  <c r="M522" i="1"/>
  <c r="G522" i="1"/>
  <c r="D522" i="1" s="1"/>
  <c r="D521" i="1"/>
  <c r="AP409" i="1"/>
  <c r="AR409" i="1"/>
  <c r="AS409" i="1" s="1"/>
  <c r="J409" i="1"/>
  <c r="L409" i="1"/>
  <c r="G498" i="1"/>
  <c r="AL498" i="1" s="1"/>
  <c r="Q494" i="1"/>
  <c r="AL494" i="1"/>
  <c r="AP484" i="1"/>
  <c r="AP482" i="1" s="1"/>
  <c r="AP481" i="1" s="1"/>
  <c r="AT1073" i="1" l="1"/>
  <c r="AG1073" i="1"/>
  <c r="AT1072" i="1"/>
  <c r="AR1072" i="1" s="1"/>
  <c r="AS1072" i="1" s="1"/>
  <c r="AG1072" i="1"/>
  <c r="AL1106" i="1"/>
  <c r="AS1106" i="1"/>
  <c r="AL1105" i="1"/>
  <c r="AS1105" i="1"/>
  <c r="AL1098" i="1"/>
  <c r="AS1098" i="1"/>
  <c r="AF1087" i="1"/>
  <c r="AS1087" i="1"/>
  <c r="BT291" i="1"/>
  <c r="BN278" i="1"/>
  <c r="N209" i="1"/>
  <c r="E280" i="1"/>
  <c r="L1098" i="1"/>
  <c r="AY1098" i="1"/>
  <c r="L1105" i="1"/>
  <c r="AY1105" i="1"/>
  <c r="L1106" i="1"/>
  <c r="AY1106" i="1"/>
  <c r="L1087" i="1"/>
  <c r="L1088" i="1"/>
  <c r="E1066" i="1"/>
  <c r="AY290" i="1"/>
  <c r="AN290" i="1"/>
  <c r="AY288" i="1"/>
  <c r="AL27" i="1"/>
  <c r="R27" i="1"/>
  <c r="L523" i="1"/>
  <c r="AE522" i="1"/>
  <c r="AF522" i="1" s="1"/>
  <c r="AL522" i="1"/>
  <c r="AR1076" i="1"/>
  <c r="AS1076" i="1" s="1"/>
  <c r="AT1074" i="1"/>
  <c r="AR1075" i="1"/>
  <c r="AS1075" i="1" s="1"/>
  <c r="AT1071" i="1"/>
  <c r="AR1071" i="1" s="1"/>
  <c r="AR1073" i="1"/>
  <c r="AS1073" i="1" s="1"/>
  <c r="AU1073" i="1"/>
  <c r="AE405" i="1"/>
  <c r="AF288" i="1"/>
  <c r="AY522" i="1"/>
  <c r="AS523" i="1"/>
  <c r="AF523" i="1"/>
  <c r="AF290" i="1"/>
  <c r="BQ237" i="1"/>
  <c r="AX493" i="1"/>
  <c r="AY494" i="1"/>
  <c r="D1071" i="1"/>
  <c r="E1067" i="1"/>
  <c r="D1074" i="1"/>
  <c r="AF1074" i="1" s="1"/>
  <c r="AY498" i="1"/>
  <c r="AP529" i="1"/>
  <c r="AS529" i="1"/>
  <c r="AX410" i="1"/>
  <c r="AH210" i="1"/>
  <c r="AU210" i="1"/>
  <c r="E211" i="1"/>
  <c r="N211" i="1" s="1"/>
  <c r="AP522" i="1"/>
  <c r="AH209" i="1"/>
  <c r="E1068" i="1"/>
  <c r="BQ288" i="1"/>
  <c r="BX288" i="1" s="1"/>
  <c r="AR288" i="1"/>
  <c r="AS288" i="1" s="1"/>
  <c r="BA288" i="1"/>
  <c r="AH212" i="1"/>
  <c r="AF1098" i="1"/>
  <c r="AF521" i="1"/>
  <c r="L521" i="1"/>
  <c r="AS521" i="1"/>
  <c r="AF1105" i="1"/>
  <c r="AF1076" i="1"/>
  <c r="AF1106" i="1"/>
  <c r="AF1075" i="1"/>
  <c r="AS290" i="1"/>
  <c r="L290" i="1"/>
  <c r="D1089" i="1"/>
  <c r="AF1097" i="1"/>
  <c r="AF1088" i="1"/>
  <c r="AP289" i="1"/>
  <c r="AP288" i="1" s="1"/>
  <c r="AP295" i="1"/>
  <c r="AK1109" i="1"/>
  <c r="BQ219" i="1"/>
  <c r="AO991" i="1"/>
  <c r="L289" i="1"/>
  <c r="BX289" i="1"/>
  <c r="BN289" i="1"/>
  <c r="BO211" i="1"/>
  <c r="E208" i="1"/>
  <c r="AO948" i="1"/>
  <c r="AO988" i="1"/>
  <c r="BN1070" i="1"/>
  <c r="BO1068" i="1"/>
  <c r="BN1068" i="1" s="1"/>
  <c r="BO1066" i="1"/>
  <c r="AK219" i="1"/>
  <c r="AR522" i="1"/>
  <c r="AS522" i="1" s="1"/>
  <c r="K522" i="1"/>
  <c r="L522" i="1" s="1"/>
  <c r="J522" i="1"/>
  <c r="J521" i="1" s="1"/>
  <c r="AR1074" i="1" l="1"/>
  <c r="AS1074" i="1" s="1"/>
  <c r="AU1074" i="1"/>
  <c r="AG1069" i="1"/>
  <c r="AG1071" i="1"/>
  <c r="AE1072" i="1"/>
  <c r="AF1072" i="1" s="1"/>
  <c r="AH1072" i="1"/>
  <c r="E1065" i="1"/>
  <c r="AU1072" i="1"/>
  <c r="AH1073" i="1"/>
  <c r="AE1073" i="1"/>
  <c r="AF1073" i="1" s="1"/>
  <c r="AG1070" i="1"/>
  <c r="L1089" i="1"/>
  <c r="AS1089" i="1"/>
  <c r="BK278" i="1"/>
  <c r="BT278" i="1"/>
  <c r="E306" i="1"/>
  <c r="AH306" i="1" s="1"/>
  <c r="AH280" i="1"/>
  <c r="N280" i="1"/>
  <c r="N208" i="1"/>
  <c r="E279" i="1"/>
  <c r="AY1087" i="1"/>
  <c r="AX1081" i="1"/>
  <c r="AY1088" i="1"/>
  <c r="AX1086" i="1"/>
  <c r="AY1086" i="1" s="1"/>
  <c r="AX1082" i="1"/>
  <c r="BN288" i="1"/>
  <c r="AS1071" i="1"/>
  <c r="AH208" i="1"/>
  <c r="E1109" i="1"/>
  <c r="AH211" i="1"/>
  <c r="AF1089" i="1"/>
  <c r="S295" i="1"/>
  <c r="S293" i="1"/>
  <c r="L288" i="1"/>
  <c r="AK1108" i="1"/>
  <c r="BO1065" i="1"/>
  <c r="BN1065" i="1" s="1"/>
  <c r="BN1066" i="1"/>
  <c r="AG1067" i="1" l="1"/>
  <c r="AE1070" i="1"/>
  <c r="AH1070" i="1"/>
  <c r="AG1066" i="1"/>
  <c r="AE1069" i="1"/>
  <c r="AG1068" i="1"/>
  <c r="AH1069" i="1"/>
  <c r="AE1071" i="1"/>
  <c r="AF1071" i="1" s="1"/>
  <c r="AH1071" i="1"/>
  <c r="AK1107" i="1"/>
  <c r="AH279" i="1"/>
  <c r="E294" i="1"/>
  <c r="AH294" i="1" s="1"/>
  <c r="N279" i="1"/>
  <c r="AX1069" i="1"/>
  <c r="AX1066" i="1" s="1"/>
  <c r="AR1081" i="1"/>
  <c r="AX1070" i="1"/>
  <c r="AX1067" i="1" s="1"/>
  <c r="AR1082" i="1"/>
  <c r="AX1080" i="1"/>
  <c r="S312" i="1"/>
  <c r="S310" i="1" s="1"/>
  <c r="T295" i="1"/>
  <c r="AP996" i="1"/>
  <c r="AP995" i="1"/>
  <c r="AR996" i="1"/>
  <c r="AS996" i="1" s="1"/>
  <c r="AR995" i="1"/>
  <c r="AS995" i="1" s="1"/>
  <c r="AE1067" i="1" l="1"/>
  <c r="AG1109" i="1"/>
  <c r="AH1067" i="1"/>
  <c r="AE1066" i="1"/>
  <c r="AG1065" i="1"/>
  <c r="AH1066" i="1"/>
  <c r="AE1068" i="1"/>
  <c r="AH1068" i="1"/>
  <c r="AR1080" i="1"/>
  <c r="AX1068" i="1"/>
  <c r="AP994" i="1"/>
  <c r="BV1070" i="1"/>
  <c r="BV1069" i="1"/>
  <c r="BV1066" i="1" s="1"/>
  <c r="BV1077" i="1"/>
  <c r="BU1077" i="1" s="1"/>
  <c r="BT1077" i="1" s="1"/>
  <c r="BX1070" i="1"/>
  <c r="BX1067" i="1" s="1"/>
  <c r="BW1070" i="1"/>
  <c r="BW1067" i="1" s="1"/>
  <c r="BX1069" i="1"/>
  <c r="BW1069" i="1"/>
  <c r="AV1070" i="1"/>
  <c r="AT1070" i="1"/>
  <c r="AV1069" i="1"/>
  <c r="AT1069" i="1"/>
  <c r="M1070" i="1"/>
  <c r="N1070" i="1" s="1"/>
  <c r="M1069" i="1"/>
  <c r="N1069" i="1" s="1"/>
  <c r="K1080" i="1"/>
  <c r="AE1065" i="1" l="1"/>
  <c r="AH1065" i="1"/>
  <c r="AX1065" i="1"/>
  <c r="AT1066" i="1"/>
  <c r="AU1066" i="1" s="1"/>
  <c r="AU1069" i="1"/>
  <c r="AT1067" i="1"/>
  <c r="AU1067" i="1" s="1"/>
  <c r="AU1070" i="1"/>
  <c r="AV1067" i="1"/>
  <c r="AV1066" i="1"/>
  <c r="AP1089" i="1"/>
  <c r="AP1098" i="1"/>
  <c r="AR1070" i="1"/>
  <c r="AP1105" i="1"/>
  <c r="AP1106" i="1"/>
  <c r="AP1088" i="1"/>
  <c r="AP1087" i="1"/>
  <c r="AP1097" i="1"/>
  <c r="K1070" i="1"/>
  <c r="K1069" i="1"/>
  <c r="BV1068" i="1"/>
  <c r="BU1069" i="1"/>
  <c r="BT1069" i="1" s="1"/>
  <c r="AR1069" i="1"/>
  <c r="BU1070" i="1"/>
  <c r="BT1070" i="1" s="1"/>
  <c r="BW1068" i="1"/>
  <c r="AV1068" i="1"/>
  <c r="BV1067" i="1"/>
  <c r="BW1066" i="1"/>
  <c r="BW1065" i="1" s="1"/>
  <c r="BX1066" i="1"/>
  <c r="BX1068" i="1"/>
  <c r="AT1108" i="1"/>
  <c r="AT1068" i="1"/>
  <c r="AU1068" i="1" s="1"/>
  <c r="AV1065" i="1" l="1"/>
  <c r="AR1066" i="1"/>
  <c r="AP1066" i="1" s="1"/>
  <c r="AT1065" i="1"/>
  <c r="AU1065" i="1" s="1"/>
  <c r="AX1109" i="1"/>
  <c r="AX1108" i="1"/>
  <c r="AT1109" i="1"/>
  <c r="AU1109" i="1" s="1"/>
  <c r="AP1069" i="1"/>
  <c r="AP1070" i="1"/>
  <c r="AP1080" i="1"/>
  <c r="BU1068" i="1"/>
  <c r="BT1068" i="1" s="1"/>
  <c r="AR1068" i="1"/>
  <c r="AP1068" i="1" s="1"/>
  <c r="AR1067" i="1"/>
  <c r="BU1067" i="1"/>
  <c r="BT1067" i="1" s="1"/>
  <c r="BV1065" i="1"/>
  <c r="BX1065" i="1"/>
  <c r="BU1066" i="1"/>
  <c r="BT1066" i="1" s="1"/>
  <c r="J1106" i="1"/>
  <c r="J1105" i="1"/>
  <c r="M1098" i="1"/>
  <c r="J1097" i="1"/>
  <c r="J1088" i="1"/>
  <c r="J1087" i="1"/>
  <c r="K1079" i="1"/>
  <c r="K1078" i="1"/>
  <c r="K1077" i="1"/>
  <c r="K1076" i="1"/>
  <c r="K1075" i="1"/>
  <c r="M1074" i="1"/>
  <c r="M1071" i="1"/>
  <c r="K1073" i="1"/>
  <c r="K1072" i="1"/>
  <c r="AM1109" i="1"/>
  <c r="AH1109" i="1"/>
  <c r="U1109" i="1"/>
  <c r="S1109" i="1"/>
  <c r="AO1108" i="1"/>
  <c r="AO1107" i="1" s="1"/>
  <c r="AM1108" i="1"/>
  <c r="AG1108" i="1"/>
  <c r="U1108" i="1"/>
  <c r="U1107" i="1" s="1"/>
  <c r="S1108" i="1"/>
  <c r="E1108" i="1"/>
  <c r="AU1108" i="1" s="1"/>
  <c r="D1077" i="1"/>
  <c r="AS1077" i="1" s="1"/>
  <c r="J1089" i="1"/>
  <c r="I1068" i="1"/>
  <c r="K1071" i="1" l="1"/>
  <c r="L1071" i="1" s="1"/>
  <c r="N1071" i="1"/>
  <c r="K1074" i="1"/>
  <c r="L1074" i="1" s="1"/>
  <c r="N1074" i="1"/>
  <c r="AM1107" i="1"/>
  <c r="AR1109" i="1"/>
  <c r="AT1107" i="1"/>
  <c r="AR1065" i="1"/>
  <c r="AP1067" i="1"/>
  <c r="AP1065" i="1" s="1"/>
  <c r="J1098" i="1"/>
  <c r="L1077" i="1"/>
  <c r="AX1107" i="1"/>
  <c r="AF1077" i="1"/>
  <c r="AG1107" i="1"/>
  <c r="AH1108" i="1"/>
  <c r="J1075" i="1"/>
  <c r="L1075" i="1"/>
  <c r="J1076" i="1"/>
  <c r="L1076" i="1"/>
  <c r="J1078" i="1"/>
  <c r="L1078" i="1"/>
  <c r="J1072" i="1"/>
  <c r="L1072" i="1"/>
  <c r="J1079" i="1"/>
  <c r="L1079" i="1"/>
  <c r="J1073" i="1"/>
  <c r="L1073" i="1"/>
  <c r="AE1109" i="1"/>
  <c r="E1107" i="1"/>
  <c r="J1077" i="1"/>
  <c r="S1107" i="1"/>
  <c r="AE1108" i="1"/>
  <c r="AR1108" i="1"/>
  <c r="BT1065" i="1"/>
  <c r="BU1065" i="1"/>
  <c r="M1067" i="1"/>
  <c r="N1067" i="1" s="1"/>
  <c r="I1065" i="1"/>
  <c r="J1071" i="1" l="1"/>
  <c r="J1074" i="1"/>
  <c r="AR1107" i="1"/>
  <c r="AP1109" i="1"/>
  <c r="AH1107" i="1"/>
  <c r="AU1107" i="1"/>
  <c r="AE1107" i="1"/>
  <c r="AP1108" i="1"/>
  <c r="M1109" i="1"/>
  <c r="N1109" i="1" s="1"/>
  <c r="K1067" i="1"/>
  <c r="M1066" i="1"/>
  <c r="N1066" i="1" s="1"/>
  <c r="M1068" i="1"/>
  <c r="K1068" i="1" l="1"/>
  <c r="N1068" i="1"/>
  <c r="AP1107" i="1"/>
  <c r="M1108" i="1"/>
  <c r="N1108" i="1" s="1"/>
  <c r="K1066" i="1"/>
  <c r="K1109" i="1"/>
  <c r="M1065" i="1"/>
  <c r="N1065" i="1" s="1"/>
  <c r="K1065" i="1" l="1"/>
  <c r="M1107" i="1"/>
  <c r="K1108" i="1"/>
  <c r="K1107" i="1" l="1"/>
  <c r="N1107" i="1"/>
  <c r="AE216" i="1"/>
  <c r="BB993" i="1" l="1"/>
  <c r="CE993" i="1" s="1"/>
  <c r="BB994" i="1"/>
  <c r="AR994" i="1" l="1"/>
  <c r="AS994" i="1" s="1"/>
  <c r="CE994" i="1"/>
  <c r="AP993" i="1"/>
  <c r="AZ316" i="1" l="1"/>
  <c r="O881" i="1" l="1"/>
  <c r="AA869" i="1"/>
  <c r="J869" i="1" l="1"/>
  <c r="J881" i="1" s="1"/>
  <c r="AR803" i="1" l="1"/>
  <c r="AY807" i="1"/>
  <c r="K553" i="1"/>
  <c r="K552" i="1"/>
  <c r="J433" i="1"/>
  <c r="J434" i="1"/>
  <c r="J435" i="1"/>
  <c r="AY803" i="1" l="1"/>
  <c r="AP803" i="1"/>
  <c r="AP802" i="1" s="1"/>
  <c r="AY815" i="1"/>
  <c r="Q498" i="1" l="1"/>
  <c r="R498" i="1" s="1"/>
  <c r="AX424" i="1"/>
  <c r="AX436" i="1"/>
  <c r="AY436" i="1" s="1"/>
  <c r="AX437" i="1"/>
  <c r="AX438" i="1"/>
  <c r="AX476" i="1"/>
  <c r="AX480" i="1"/>
  <c r="Q405" i="1"/>
  <c r="AR407" i="1"/>
  <c r="AP407" i="1"/>
  <c r="AP406" i="1" s="1"/>
  <c r="AE407" i="1"/>
  <c r="AA407" i="1"/>
  <c r="Z407" i="1" s="1"/>
  <c r="V407" i="1"/>
  <c r="AT406" i="1"/>
  <c r="AA406" i="1"/>
  <c r="Z406" i="1" s="1"/>
  <c r="V406" i="1"/>
  <c r="M406" i="1"/>
  <c r="AY406" i="1" l="1"/>
  <c r="AX479" i="1"/>
  <c r="AY480" i="1"/>
  <c r="AX475" i="1"/>
  <c r="AX423" i="1"/>
  <c r="D406" i="1"/>
  <c r="G405" i="1"/>
  <c r="R405" i="1" s="1"/>
  <c r="AR406" i="1"/>
  <c r="AX405" i="1"/>
  <c r="AX478" i="1"/>
  <c r="K407" i="1"/>
  <c r="J407" i="1"/>
  <c r="D407" i="1"/>
  <c r="AS407" i="1" s="1"/>
  <c r="D405" i="1" l="1"/>
  <c r="AF405" i="1" s="1"/>
  <c r="AL405" i="1"/>
  <c r="AS406" i="1"/>
  <c r="L407" i="1"/>
  <c r="AF407" i="1"/>
  <c r="AY405" i="1"/>
  <c r="AR405" i="1"/>
  <c r="K406" i="1"/>
  <c r="J406" i="1"/>
  <c r="J405" i="1" s="1"/>
  <c r="AS405" i="1" l="1"/>
  <c r="K405" i="1"/>
  <c r="L405" i="1" s="1"/>
  <c r="L406" i="1"/>
  <c r="BV213" i="1" l="1"/>
  <c r="BV212" i="1"/>
  <c r="BT1020" i="1" l="1"/>
  <c r="BU1018" i="1"/>
  <c r="BT1018" i="1" s="1"/>
  <c r="BZ1018" i="1"/>
  <c r="BB950" i="1" l="1"/>
  <c r="CE990" i="1"/>
  <c r="BT1019" i="1"/>
  <c r="BB1018" i="1"/>
  <c r="CE1018" i="1" s="1"/>
  <c r="BT116" i="1" l="1"/>
  <c r="BT115" i="1"/>
  <c r="BT114" i="1" s="1"/>
  <c r="BT236" i="1"/>
  <c r="BT235" i="1"/>
  <c r="BT234" i="1"/>
  <c r="BT233" i="1"/>
  <c r="BT232" i="1"/>
  <c r="BT231" i="1"/>
  <c r="BT230" i="1"/>
  <c r="BT229" i="1"/>
  <c r="BT228" i="1"/>
  <c r="BT227" i="1"/>
  <c r="BT226" i="1"/>
  <c r="BT225" i="1"/>
  <c r="BT222" i="1"/>
  <c r="BT218" i="1"/>
  <c r="BT217" i="1"/>
  <c r="BT216" i="1"/>
  <c r="BT214" i="1"/>
  <c r="BT213" i="1"/>
  <c r="BT212" i="1"/>
  <c r="BT210" i="1"/>
  <c r="BT65" i="1" s="1"/>
  <c r="AV853" i="1"/>
  <c r="BZ318" i="1"/>
  <c r="BY318" i="1"/>
  <c r="BX318" i="1"/>
  <c r="BW318" i="1"/>
  <c r="BV318" i="1"/>
  <c r="BB318" i="1"/>
  <c r="AZ318" i="1"/>
  <c r="F318" i="1"/>
  <c r="G318" i="1"/>
  <c r="H318" i="1"/>
  <c r="AH318" i="1" l="1"/>
  <c r="N318" i="1"/>
  <c r="CE318" i="1"/>
  <c r="BU318" i="1"/>
  <c r="BT211" i="1"/>
  <c r="BT215" i="1"/>
  <c r="BU253" i="1"/>
  <c r="J253" i="1"/>
  <c r="BX259" i="1"/>
  <c r="AP260" i="1"/>
  <c r="AP258" i="1" s="1"/>
  <c r="J257" i="1"/>
  <c r="J255" i="1" s="1"/>
  <c r="BU991" i="1" l="1"/>
  <c r="BU1017" i="1"/>
  <c r="BZ1016" i="1"/>
  <c r="BU1014" i="1"/>
  <c r="BZ1013" i="1"/>
  <c r="BU1011" i="1"/>
  <c r="BZ1010" i="1"/>
  <c r="BU1010" i="1" s="1"/>
  <c r="BZ1007" i="1"/>
  <c r="BU1007" i="1" s="1"/>
  <c r="BU1005" i="1"/>
  <c r="BZ1004" i="1"/>
  <c r="BU1004" i="1" s="1"/>
  <c r="BU1002" i="1"/>
  <c r="BZ1001" i="1"/>
  <c r="BU1001" i="1" s="1"/>
  <c r="BZ998" i="1"/>
  <c r="BB992" i="1"/>
  <c r="CE992" i="1" s="1"/>
  <c r="BU993" i="1"/>
  <c r="BN993" i="1"/>
  <c r="AR993" i="1"/>
  <c r="AS993" i="1" s="1"/>
  <c r="Z993" i="1"/>
  <c r="V993" i="1"/>
  <c r="BU992" i="1"/>
  <c r="BN992" i="1"/>
  <c r="Z992" i="1"/>
  <c r="V992" i="1"/>
  <c r="AP992" i="1" l="1"/>
  <c r="BB991" i="1"/>
  <c r="CE991" i="1" s="1"/>
  <c r="BZ989" i="1"/>
  <c r="BZ949" i="1" s="1"/>
  <c r="CE989" i="1"/>
  <c r="BU999" i="1"/>
  <c r="BZ990" i="1"/>
  <c r="BZ950" i="1" s="1"/>
  <c r="BZ1006" i="1"/>
  <c r="BU1006" i="1" s="1"/>
  <c r="BZ1000" i="1"/>
  <c r="BU1000" i="1" s="1"/>
  <c r="BZ1003" i="1"/>
  <c r="BU1003" i="1" s="1"/>
  <c r="BU1008" i="1"/>
  <c r="BZ997" i="1"/>
  <c r="BU997" i="1" s="1"/>
  <c r="BU998" i="1"/>
  <c r="BZ1009" i="1"/>
  <c r="BU1009" i="1" s="1"/>
  <c r="BZ1015" i="1"/>
  <c r="BU1015" i="1" s="1"/>
  <c r="BU1016" i="1"/>
  <c r="BZ1012" i="1"/>
  <c r="BU1012" i="1" s="1"/>
  <c r="BU1013" i="1"/>
  <c r="AR992" i="1"/>
  <c r="AR991" i="1" l="1"/>
  <c r="AS991" i="1" s="1"/>
  <c r="AS992" i="1"/>
  <c r="BB949" i="1"/>
  <c r="BB988" i="1"/>
  <c r="AP991" i="1"/>
  <c r="BU777" i="1"/>
  <c r="BU776" i="1"/>
  <c r="BV775" i="1"/>
  <c r="BU775" i="1" s="1"/>
  <c r="BT918" i="1" l="1"/>
  <c r="AR526" i="1"/>
  <c r="AE526" i="1"/>
  <c r="K526" i="1"/>
  <c r="BZ853" i="1"/>
  <c r="BN847" i="1"/>
  <c r="BU847" i="1"/>
  <c r="D701" i="1"/>
  <c r="BB701" i="1" s="1"/>
  <c r="CE701" i="1" s="1"/>
  <c r="I700" i="1"/>
  <c r="U700" i="1"/>
  <c r="K700" i="1" s="1"/>
  <c r="D612" i="1"/>
  <c r="BB612" i="1" s="1"/>
  <c r="D614" i="1"/>
  <c r="BB614" i="1" s="1"/>
  <c r="D615" i="1"/>
  <c r="BB615" i="1" s="1"/>
  <c r="D616" i="1"/>
  <c r="BB616" i="1" s="1"/>
  <c r="D620" i="1"/>
  <c r="BB620" i="1" s="1"/>
  <c r="D621" i="1"/>
  <c r="BB621" i="1" s="1"/>
  <c r="D622" i="1"/>
  <c r="BB622" i="1" s="1"/>
  <c r="D625" i="1"/>
  <c r="BB625" i="1" s="1"/>
  <c r="D626" i="1"/>
  <c r="BB626" i="1" s="1"/>
  <c r="D627" i="1"/>
  <c r="BB627" i="1" s="1"/>
  <c r="D629" i="1"/>
  <c r="D630" i="1"/>
  <c r="BB630" i="1" s="1"/>
  <c r="D631" i="1"/>
  <c r="BB631" i="1" s="1"/>
  <c r="D635" i="1"/>
  <c r="BB635" i="1" s="1"/>
  <c r="K635" i="1"/>
  <c r="K612" i="1"/>
  <c r="K614" i="1"/>
  <c r="K615" i="1"/>
  <c r="K616" i="1"/>
  <c r="K620" i="1"/>
  <c r="K621" i="1"/>
  <c r="K622" i="1"/>
  <c r="L622" i="1" s="1"/>
  <c r="K625" i="1"/>
  <c r="K626" i="1"/>
  <c r="K627" i="1"/>
  <c r="K629" i="1"/>
  <c r="K630" i="1"/>
  <c r="K631" i="1"/>
  <c r="L630" i="1" l="1"/>
  <c r="L616" i="1"/>
  <c r="BB629" i="1"/>
  <c r="AR615" i="1"/>
  <c r="AS615" i="1" s="1"/>
  <c r="CE615" i="1"/>
  <c r="AR614" i="1"/>
  <c r="CE614" i="1"/>
  <c r="AR626" i="1"/>
  <c r="AS626" i="1" s="1"/>
  <c r="CE626" i="1"/>
  <c r="AR612" i="1"/>
  <c r="CE612" i="1"/>
  <c r="AR625" i="1"/>
  <c r="CE625" i="1"/>
  <c r="AR627" i="1"/>
  <c r="CE627" i="1"/>
  <c r="AR622" i="1"/>
  <c r="CE622" i="1"/>
  <c r="AR635" i="1"/>
  <c r="AS635" i="1" s="1"/>
  <c r="CE635" i="1"/>
  <c r="AR621" i="1"/>
  <c r="CE621" i="1"/>
  <c r="AR701" i="1"/>
  <c r="AS701" i="1" s="1"/>
  <c r="BB700" i="1"/>
  <c r="AR631" i="1"/>
  <c r="CE631" i="1"/>
  <c r="AR620" i="1"/>
  <c r="CE620" i="1"/>
  <c r="AR630" i="1"/>
  <c r="CE630" i="1"/>
  <c r="AR616" i="1"/>
  <c r="AS616" i="1" s="1"/>
  <c r="CE616" i="1"/>
  <c r="L612" i="1"/>
  <c r="D700" i="1"/>
  <c r="AF700" i="1" s="1"/>
  <c r="L621" i="1"/>
  <c r="AP847" i="1"/>
  <c r="AS847" i="1"/>
  <c r="L614" i="1"/>
  <c r="L629" i="1"/>
  <c r="L615" i="1"/>
  <c r="L627" i="1"/>
  <c r="L625" i="1"/>
  <c r="AF615" i="1"/>
  <c r="AF627" i="1"/>
  <c r="AS627" i="1"/>
  <c r="AF626" i="1"/>
  <c r="J635" i="1"/>
  <c r="J603" i="1" s="1"/>
  <c r="L635" i="1"/>
  <c r="L526" i="1"/>
  <c r="AS526" i="1"/>
  <c r="L626" i="1"/>
  <c r="AF635" i="1"/>
  <c r="AF701" i="1"/>
  <c r="AF526" i="1"/>
  <c r="AF620" i="1"/>
  <c r="AS620" i="1"/>
  <c r="L631" i="1"/>
  <c r="L620" i="1"/>
  <c r="AF616" i="1"/>
  <c r="AP526" i="1"/>
  <c r="BT847" i="1"/>
  <c r="J526" i="1"/>
  <c r="K701" i="1"/>
  <c r="AR700" i="1" l="1"/>
  <c r="CE700" i="1"/>
  <c r="L700" i="1"/>
  <c r="AS700" i="1"/>
  <c r="AR629" i="1"/>
  <c r="AS629" i="1" s="1"/>
  <c r="CE629" i="1"/>
  <c r="J701" i="1"/>
  <c r="J700" i="1" s="1"/>
  <c r="L701" i="1"/>
  <c r="BW27" i="1"/>
  <c r="BX27" i="1"/>
  <c r="BY27" i="1"/>
  <c r="AY27" i="1"/>
  <c r="AR26" i="1"/>
  <c r="BX1129" i="1"/>
  <c r="BY1129" i="1"/>
  <c r="BY37" i="1"/>
  <c r="BZ1112" i="1"/>
  <c r="BZ1129" i="1" s="1"/>
  <c r="O27" i="1"/>
  <c r="K723" i="1"/>
  <c r="K722" i="1"/>
  <c r="BU718" i="1"/>
  <c r="K516" i="1"/>
  <c r="K515" i="1"/>
  <c r="AX519" i="1"/>
  <c r="AX520" i="1"/>
  <c r="M27" i="1" l="1"/>
  <c r="K1112" i="1"/>
  <c r="N1112" i="1"/>
  <c r="AR515" i="1"/>
  <c r="AR516" i="1"/>
  <c r="AY516" i="1"/>
  <c r="AR1112" i="1"/>
  <c r="AR520" i="1"/>
  <c r="AY520" i="1"/>
  <c r="AR519" i="1"/>
  <c r="AY519" i="1"/>
  <c r="J516" i="1"/>
  <c r="BU719" i="1"/>
  <c r="BV717" i="1"/>
  <c r="BU1112" i="1"/>
  <c r="BZ27" i="1"/>
  <c r="R512" i="1"/>
  <c r="N718" i="1" l="1"/>
  <c r="AH718" i="1"/>
  <c r="AE519" i="1"/>
  <c r="AE516" i="1"/>
  <c r="D520" i="1"/>
  <c r="D519" i="1"/>
  <c r="AS519" i="1" s="1"/>
  <c r="D516" i="1"/>
  <c r="AE520" i="1"/>
  <c r="N717" i="1" l="1"/>
  <c r="AF520" i="1"/>
  <c r="AF516" i="1"/>
  <c r="AS516" i="1"/>
  <c r="L516" i="1"/>
  <c r="AF519" i="1"/>
  <c r="L519" i="1"/>
  <c r="AS520" i="1"/>
  <c r="N725" i="1"/>
  <c r="N721" i="1"/>
  <c r="BO717" i="1"/>
  <c r="AH717" i="1" l="1"/>
  <c r="E316" i="1"/>
  <c r="AH725" i="1"/>
  <c r="AW868" i="1"/>
  <c r="D868" i="1" l="1"/>
  <c r="F879" i="1"/>
  <c r="F1129" i="1"/>
  <c r="G1129" i="1"/>
  <c r="H1129" i="1"/>
  <c r="Q1129" i="1"/>
  <c r="S1129" i="1"/>
  <c r="W1129" i="1"/>
  <c r="X1129" i="1"/>
  <c r="Y1129" i="1"/>
  <c r="AB1129" i="1"/>
  <c r="AC1129" i="1"/>
  <c r="AI1129" i="1"/>
  <c r="AK1129" i="1"/>
  <c r="AM1129" i="1"/>
  <c r="AX1129" i="1"/>
  <c r="AZ1129" i="1"/>
  <c r="BB1129" i="1"/>
  <c r="BG1129" i="1"/>
  <c r="BH1129" i="1"/>
  <c r="BI1129" i="1"/>
  <c r="BK1129" i="1"/>
  <c r="BL1129" i="1"/>
  <c r="BM1129" i="1"/>
  <c r="BO1129" i="1"/>
  <c r="BP1129" i="1"/>
  <c r="BQ1129" i="1"/>
  <c r="BN26" i="1" l="1"/>
  <c r="D26" i="1"/>
  <c r="AS26" i="1" s="1"/>
  <c r="BN719" i="1"/>
  <c r="BT719" i="1" s="1"/>
  <c r="AE726" i="1"/>
  <c r="AE727" i="1"/>
  <c r="AE719" i="1"/>
  <c r="D723" i="1"/>
  <c r="AT723" i="1" s="1"/>
  <c r="D727" i="1"/>
  <c r="AT727" i="1" s="1"/>
  <c r="D725" i="1"/>
  <c r="AT725" i="1" s="1"/>
  <c r="D722" i="1"/>
  <c r="AT722" i="1" s="1"/>
  <c r="D721" i="1"/>
  <c r="AT721" i="1" s="1"/>
  <c r="D719" i="1"/>
  <c r="AT719" i="1" s="1"/>
  <c r="D718" i="1"/>
  <c r="AT718" i="1" l="1"/>
  <c r="AU727" i="1"/>
  <c r="AR727" i="1"/>
  <c r="N727" i="1"/>
  <c r="K727" i="1"/>
  <c r="L727" i="1" s="1"/>
  <c r="AU722" i="1"/>
  <c r="AR722" i="1"/>
  <c r="AS722" i="1" s="1"/>
  <c r="AU723" i="1"/>
  <c r="AR723" i="1"/>
  <c r="AS723" i="1" s="1"/>
  <c r="AU718" i="1"/>
  <c r="AR718" i="1"/>
  <c r="AS718" i="1" s="1"/>
  <c r="AU719" i="1"/>
  <c r="AR719" i="1"/>
  <c r="AS719" i="1" s="1"/>
  <c r="AF719" i="1"/>
  <c r="AF727" i="1"/>
  <c r="L723" i="1"/>
  <c r="J718" i="1"/>
  <c r="J717" i="1" s="1"/>
  <c r="J713" i="1" s="1"/>
  <c r="L718" i="1"/>
  <c r="AF26" i="1"/>
  <c r="L719" i="1"/>
  <c r="J722" i="1"/>
  <c r="L722" i="1"/>
  <c r="AS727" i="1"/>
  <c r="D726" i="1"/>
  <c r="AT726" i="1" s="1"/>
  <c r="D1126" i="1"/>
  <c r="AT1126" i="1" s="1"/>
  <c r="AT1125" i="1" s="1"/>
  <c r="AG1125" i="1" l="1"/>
  <c r="AE1126" i="1"/>
  <c r="AH1126" i="1"/>
  <c r="AF726" i="1"/>
  <c r="N726" i="1"/>
  <c r="K726" i="1"/>
  <c r="L726" i="1" s="1"/>
  <c r="AT28" i="1"/>
  <c r="AU1126" i="1"/>
  <c r="BV1126" i="1"/>
  <c r="BV1125" i="1" s="1"/>
  <c r="BV28" i="1" s="1"/>
  <c r="AF1126" i="1"/>
  <c r="BS1112" i="1"/>
  <c r="AO1129" i="1"/>
  <c r="CE1112" i="1"/>
  <c r="AE1125" i="1" l="1"/>
  <c r="AG28" i="1"/>
  <c r="AE28" i="1" s="1"/>
  <c r="AU726" i="1"/>
  <c r="AR726" i="1"/>
  <c r="AS726" i="1" s="1"/>
  <c r="BV1129" i="1"/>
  <c r="BS1129" i="1"/>
  <c r="BS27" i="1"/>
  <c r="AE1112" i="1"/>
  <c r="D1112" i="1"/>
  <c r="AS1112" i="1" s="1"/>
  <c r="I1129" i="1"/>
  <c r="BP18" i="1"/>
  <c r="BP868" i="1"/>
  <c r="AI18" i="1"/>
  <c r="F18" i="1"/>
  <c r="F880" i="1"/>
  <c r="AF1112" i="1" l="1"/>
  <c r="T846" i="1"/>
  <c r="T845" i="1"/>
  <c r="T844" i="1"/>
  <c r="T842" i="1"/>
  <c r="T841" i="1"/>
  <c r="T840" i="1"/>
  <c r="T843" i="1" l="1"/>
  <c r="BR863" i="1"/>
  <c r="BY863" i="1" s="1"/>
  <c r="BR844" i="1" l="1"/>
  <c r="BA844" i="1"/>
  <c r="BR843" i="1"/>
  <c r="BA843" i="1"/>
  <c r="BR846" i="1"/>
  <c r="BA846" i="1"/>
  <c r="BR842" i="1"/>
  <c r="BA842" i="1"/>
  <c r="BR845" i="1"/>
  <c r="BA845" i="1"/>
  <c r="BR840" i="1"/>
  <c r="BA840" i="1"/>
  <c r="BR841" i="1"/>
  <c r="BA841" i="1"/>
  <c r="BT253" i="1" l="1"/>
  <c r="AE574" i="1" l="1"/>
  <c r="BQ285" i="1" l="1"/>
  <c r="AX433" i="1"/>
  <c r="AE515" i="1"/>
  <c r="AX432" i="1" l="1"/>
  <c r="AY433" i="1"/>
  <c r="D515" i="1"/>
  <c r="L515" i="1" l="1"/>
  <c r="AS515" i="1"/>
  <c r="AX431" i="1"/>
  <c r="AF515" i="1"/>
  <c r="D878" i="1" l="1"/>
  <c r="U878" i="1"/>
  <c r="K878" i="1" s="1"/>
  <c r="L878" i="1" s="1"/>
  <c r="BN878" i="1"/>
  <c r="BU878" i="1"/>
  <c r="AF878" i="1" l="1"/>
  <c r="AS878" i="1"/>
  <c r="AF29" i="1"/>
  <c r="BU33" i="1"/>
  <c r="BU29" i="1"/>
  <c r="BU26" i="1"/>
  <c r="BN29" i="1"/>
  <c r="BN33" i="1"/>
  <c r="BN1134" i="1"/>
  <c r="BW879" i="1"/>
  <c r="BW880" i="1"/>
  <c r="BW881" i="1"/>
  <c r="BV282" i="1"/>
  <c r="BZ315" i="1"/>
  <c r="BU877" i="1"/>
  <c r="BU868" i="1"/>
  <c r="BP853" i="1"/>
  <c r="BQ116" i="1"/>
  <c r="BQ115" i="1"/>
  <c r="BQ65" i="1"/>
  <c r="BQ295" i="1"/>
  <c r="BN295" i="1" s="1"/>
  <c r="BN876" i="1"/>
  <c r="BN877" i="1"/>
  <c r="BN868" i="1"/>
  <c r="AU725" i="1"/>
  <c r="AE725" i="1"/>
  <c r="AF725" i="1" s="1"/>
  <c r="BQ114" i="1" l="1"/>
  <c r="BN285" i="1"/>
  <c r="BX285" i="1"/>
  <c r="BU285" i="1" s="1"/>
  <c r="AS868" i="1"/>
  <c r="AF868" i="1"/>
  <c r="AY814" i="1"/>
  <c r="Q520" i="1"/>
  <c r="K520" i="1" l="1"/>
  <c r="L520" i="1" s="1"/>
  <c r="U1129" i="1" l="1"/>
  <c r="L1112" i="1"/>
  <c r="K27" i="1" l="1"/>
  <c r="K784" i="1"/>
  <c r="D784" i="1"/>
  <c r="L784" i="1" l="1"/>
  <c r="AF784" i="1"/>
  <c r="AS784" i="1"/>
  <c r="J784" i="1"/>
  <c r="U881" i="1"/>
  <c r="AD881" i="1" s="1"/>
  <c r="I881" i="1"/>
  <c r="I879" i="1"/>
  <c r="I880" i="1"/>
  <c r="K876" i="1"/>
  <c r="K877" i="1"/>
  <c r="D876" i="1"/>
  <c r="D877" i="1"/>
  <c r="I25" i="1" l="1"/>
  <c r="L877" i="1"/>
  <c r="L876" i="1"/>
  <c r="BW316" i="1" l="1"/>
  <c r="BP316" i="1"/>
  <c r="BP314" i="1" s="1"/>
  <c r="BW314" i="1" l="1"/>
  <c r="BW787" i="1"/>
  <c r="BW855" i="1" s="1"/>
  <c r="BZ790" i="1"/>
  <c r="BZ789" i="1"/>
  <c r="BS790" i="1"/>
  <c r="BS789" i="1"/>
  <c r="BS788" i="1"/>
  <c r="BB886" i="1"/>
  <c r="AO790" i="1"/>
  <c r="BZ758" i="1"/>
  <c r="BU758" i="1" s="1"/>
  <c r="BZ759" i="1"/>
  <c r="BU759" i="1" s="1"/>
  <c r="BZ760" i="1"/>
  <c r="BU760" i="1" s="1"/>
  <c r="BZ761" i="1"/>
  <c r="BU761" i="1" s="1"/>
  <c r="BZ762" i="1"/>
  <c r="BU762" i="1" s="1"/>
  <c r="BZ763" i="1"/>
  <c r="BU763" i="1" s="1"/>
  <c r="BZ764" i="1"/>
  <c r="BU764" i="1" s="1"/>
  <c r="BZ765" i="1"/>
  <c r="BU765" i="1" s="1"/>
  <c r="BZ766" i="1"/>
  <c r="BU766" i="1" s="1"/>
  <c r="BZ767" i="1"/>
  <c r="BU767" i="1" s="1"/>
  <c r="BZ768" i="1"/>
  <c r="BU768" i="1" s="1"/>
  <c r="BZ769" i="1"/>
  <c r="BU769" i="1" s="1"/>
  <c r="BZ770" i="1"/>
  <c r="BU770" i="1" s="1"/>
  <c r="BZ771" i="1"/>
  <c r="BU771" i="1" s="1"/>
  <c r="BZ772" i="1"/>
  <c r="BU772" i="1" s="1"/>
  <c r="BZ773" i="1"/>
  <c r="BU773" i="1" s="1"/>
  <c r="BU774" i="1"/>
  <c r="BS758" i="1"/>
  <c r="BN758" i="1" s="1"/>
  <c r="BS759" i="1"/>
  <c r="BN759" i="1" s="1"/>
  <c r="BS760" i="1"/>
  <c r="BN760" i="1" s="1"/>
  <c r="BS761" i="1"/>
  <c r="BN761" i="1" s="1"/>
  <c r="BS762" i="1"/>
  <c r="BN762" i="1" s="1"/>
  <c r="BS763" i="1"/>
  <c r="BN763" i="1" s="1"/>
  <c r="BS764" i="1"/>
  <c r="BN764" i="1" s="1"/>
  <c r="BS765" i="1"/>
  <c r="BN765" i="1" s="1"/>
  <c r="BS766" i="1"/>
  <c r="BN766" i="1" s="1"/>
  <c r="BS767" i="1"/>
  <c r="BN767" i="1" s="1"/>
  <c r="BS768" i="1"/>
  <c r="BN768" i="1" s="1"/>
  <c r="BS769" i="1"/>
  <c r="BN769" i="1" s="1"/>
  <c r="BS770" i="1"/>
  <c r="BN770" i="1" s="1"/>
  <c r="BS771" i="1"/>
  <c r="BN771" i="1" s="1"/>
  <c r="BS772" i="1"/>
  <c r="BN772" i="1" s="1"/>
  <c r="BS773" i="1"/>
  <c r="BN773" i="1" s="1"/>
  <c r="BN774" i="1"/>
  <c r="CE758" i="1"/>
  <c r="AR758" i="1"/>
  <c r="AR774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BU734" i="1"/>
  <c r="BU735" i="1"/>
  <c r="BU741" i="1"/>
  <c r="BU743" i="1"/>
  <c r="BU744" i="1"/>
  <c r="BN744" i="1"/>
  <c r="BN745" i="1"/>
  <c r="BV748" i="1"/>
  <c r="BR748" i="1"/>
  <c r="BO748" i="1"/>
  <c r="BY748" i="1" s="1"/>
  <c r="AX284" i="1"/>
  <c r="AT284" i="1"/>
  <c r="AT283" i="1"/>
  <c r="AT295" i="1" s="1"/>
  <c r="AU295" i="1" s="1"/>
  <c r="AE285" i="1"/>
  <c r="AK284" i="1"/>
  <c r="AG284" i="1"/>
  <c r="AK283" i="1"/>
  <c r="AK295" i="1" s="1"/>
  <c r="AG282" i="1"/>
  <c r="K285" i="1"/>
  <c r="Q284" i="1"/>
  <c r="M284" i="1"/>
  <c r="Q283" i="1"/>
  <c r="M282" i="1"/>
  <c r="G283" i="1"/>
  <c r="G295" i="1" s="1"/>
  <c r="Q282" i="1" l="1"/>
  <c r="Q295" i="1"/>
  <c r="AO886" i="1"/>
  <c r="AQ790" i="1"/>
  <c r="K284" i="1"/>
  <c r="AT312" i="1"/>
  <c r="BN748" i="1"/>
  <c r="AK282" i="1"/>
  <c r="AT282" i="1"/>
  <c r="BQ283" i="1"/>
  <c r="AY283" i="1"/>
  <c r="L773" i="1"/>
  <c r="L765" i="1"/>
  <c r="AF774" i="1"/>
  <c r="AF766" i="1"/>
  <c r="AF758" i="1"/>
  <c r="AR768" i="1"/>
  <c r="AS768" i="1" s="1"/>
  <c r="CE768" i="1"/>
  <c r="AR760" i="1"/>
  <c r="AS760" i="1" s="1"/>
  <c r="CE760" i="1"/>
  <c r="L772" i="1"/>
  <c r="L764" i="1"/>
  <c r="AF773" i="1"/>
  <c r="AF765" i="1"/>
  <c r="AS774" i="1"/>
  <c r="AR767" i="1"/>
  <c r="AS767" i="1" s="1"/>
  <c r="CE767" i="1"/>
  <c r="AR759" i="1"/>
  <c r="AS759" i="1" s="1"/>
  <c r="CE759" i="1"/>
  <c r="L771" i="1"/>
  <c r="L763" i="1"/>
  <c r="AF772" i="1"/>
  <c r="AF764" i="1"/>
  <c r="AS758" i="1"/>
  <c r="AR766" i="1"/>
  <c r="AS766" i="1" s="1"/>
  <c r="CE766" i="1"/>
  <c r="L770" i="1"/>
  <c r="L762" i="1"/>
  <c r="AF771" i="1"/>
  <c r="AF763" i="1"/>
  <c r="AR773" i="1"/>
  <c r="AS773" i="1" s="1"/>
  <c r="CE773" i="1"/>
  <c r="AR765" i="1"/>
  <c r="AS765" i="1" s="1"/>
  <c r="CE765" i="1"/>
  <c r="L769" i="1"/>
  <c r="L761" i="1"/>
  <c r="AF770" i="1"/>
  <c r="AF762" i="1"/>
  <c r="AR772" i="1"/>
  <c r="AS772" i="1" s="1"/>
  <c r="CE772" i="1"/>
  <c r="AR764" i="1"/>
  <c r="AS764" i="1" s="1"/>
  <c r="CE764" i="1"/>
  <c r="L768" i="1"/>
  <c r="L760" i="1"/>
  <c r="AF769" i="1"/>
  <c r="AF761" i="1"/>
  <c r="AR771" i="1"/>
  <c r="AS771" i="1" s="1"/>
  <c r="CE771" i="1"/>
  <c r="AR763" i="1"/>
  <c r="AS763" i="1" s="1"/>
  <c r="CE763" i="1"/>
  <c r="L767" i="1"/>
  <c r="L759" i="1"/>
  <c r="AF768" i="1"/>
  <c r="AF760" i="1"/>
  <c r="AR770" i="1"/>
  <c r="AS770" i="1" s="1"/>
  <c r="CE770" i="1"/>
  <c r="AR762" i="1"/>
  <c r="AS762" i="1" s="1"/>
  <c r="CE762" i="1"/>
  <c r="L774" i="1"/>
  <c r="L766" i="1"/>
  <c r="L758" i="1"/>
  <c r="AF767" i="1"/>
  <c r="AF759" i="1"/>
  <c r="AR769" i="1"/>
  <c r="AS769" i="1" s="1"/>
  <c r="CE769" i="1"/>
  <c r="AR761" i="1"/>
  <c r="AS761" i="1" s="1"/>
  <c r="CE761" i="1"/>
  <c r="AP774" i="1"/>
  <c r="BT774" i="1"/>
  <c r="BW786" i="1"/>
  <c r="BW854" i="1"/>
  <c r="BW24" i="1" s="1"/>
  <c r="AE283" i="1"/>
  <c r="K283" i="1"/>
  <c r="BU748" i="1"/>
  <c r="K282" i="1"/>
  <c r="AE282" i="1" l="1"/>
  <c r="BQ282" i="1"/>
  <c r="BX282" i="1" s="1"/>
  <c r="BU282" i="1" s="1"/>
  <c r="BX283" i="1"/>
  <c r="BU283" i="1" s="1"/>
  <c r="BN283" i="1"/>
  <c r="J512" i="1"/>
  <c r="J511" i="1" s="1"/>
  <c r="J510" i="1" s="1"/>
  <c r="J509" i="1" s="1"/>
  <c r="D510" i="1"/>
  <c r="D511" i="1"/>
  <c r="D512" i="1"/>
  <c r="AX509" i="1" l="1"/>
  <c r="AY510" i="1"/>
  <c r="AR511" i="1"/>
  <c r="AS511" i="1" s="1"/>
  <c r="AY511" i="1"/>
  <c r="AE512" i="1"/>
  <c r="AF512" i="1" s="1"/>
  <c r="AL512" i="1"/>
  <c r="AR512" i="1"/>
  <c r="AS512" i="1" s="1"/>
  <c r="AY512" i="1"/>
  <c r="AF511" i="1"/>
  <c r="L511" i="1"/>
  <c r="K512" i="1"/>
  <c r="L512" i="1" s="1"/>
  <c r="L29" i="1" l="1"/>
  <c r="BZ880" i="1" l="1"/>
  <c r="BV858" i="1"/>
  <c r="AV858" i="1"/>
  <c r="AV856" i="1"/>
  <c r="AV884" i="1" s="1"/>
  <c r="BP787" i="1"/>
  <c r="AI857" i="1"/>
  <c r="F858" i="1"/>
  <c r="F317" i="1"/>
  <c r="F857" i="1" s="1"/>
  <c r="F791" i="1"/>
  <c r="F790" i="1"/>
  <c r="F789" i="1"/>
  <c r="AR730" i="1"/>
  <c r="AR731" i="1"/>
  <c r="AR734" i="1"/>
  <c r="AR735" i="1"/>
  <c r="AR741" i="1"/>
  <c r="AR743" i="1"/>
  <c r="AR744" i="1"/>
  <c r="AE741" i="1"/>
  <c r="AE743" i="1"/>
  <c r="AE744" i="1"/>
  <c r="K729" i="1"/>
  <c r="K731" i="1"/>
  <c r="K732" i="1"/>
  <c r="K733" i="1"/>
  <c r="K734" i="1"/>
  <c r="K735" i="1"/>
  <c r="K741" i="1"/>
  <c r="K742" i="1"/>
  <c r="K743" i="1"/>
  <c r="K744" i="1"/>
  <c r="K745" i="1"/>
  <c r="D729" i="1"/>
  <c r="D731" i="1"/>
  <c r="AL731" i="1" s="1"/>
  <c r="D732" i="1"/>
  <c r="D733" i="1"/>
  <c r="AF733" i="1" s="1"/>
  <c r="D734" i="1"/>
  <c r="AF734" i="1" s="1"/>
  <c r="D735" i="1"/>
  <c r="AF735" i="1" s="1"/>
  <c r="D741" i="1"/>
  <c r="D742" i="1"/>
  <c r="D743" i="1"/>
  <c r="D744" i="1"/>
  <c r="AF732" i="1" l="1"/>
  <c r="AL732" i="1"/>
  <c r="AF729" i="1"/>
  <c r="AL729" i="1"/>
  <c r="AU731" i="1"/>
  <c r="AF731" i="1"/>
  <c r="AI58" i="1"/>
  <c r="AI885" i="1"/>
  <c r="O857" i="1"/>
  <c r="O885" i="1" s="1"/>
  <c r="AU732" i="1"/>
  <c r="AV57" i="1"/>
  <c r="AV32" i="1" s="1"/>
  <c r="AV857" i="1"/>
  <c r="AV885" i="1" s="1"/>
  <c r="L743" i="1"/>
  <c r="L744" i="1"/>
  <c r="L731" i="1"/>
  <c r="L729" i="1"/>
  <c r="AS731" i="1"/>
  <c r="L732" i="1"/>
  <c r="AS735" i="1"/>
  <c r="AS734" i="1"/>
  <c r="L742" i="1"/>
  <c r="L741" i="1"/>
  <c r="AF744" i="1"/>
  <c r="L735" i="1"/>
  <c r="AF743" i="1"/>
  <c r="L734" i="1"/>
  <c r="AF741" i="1"/>
  <c r="AS744" i="1"/>
  <c r="L733" i="1"/>
  <c r="AS743" i="1"/>
  <c r="AS741" i="1"/>
  <c r="BP786" i="1"/>
  <c r="BP855" i="1"/>
  <c r="BP854" i="1" s="1"/>
  <c r="BP24" i="1" s="1"/>
  <c r="F316" i="1"/>
  <c r="P316" i="1" l="1"/>
  <c r="AJ316" i="1"/>
  <c r="F314" i="1"/>
  <c r="AW316" i="1"/>
  <c r="O855" i="1"/>
  <c r="K747" i="1"/>
  <c r="AP747" i="1"/>
  <c r="F787" i="1"/>
  <c r="AR807" i="1"/>
  <c r="AE807" i="1"/>
  <c r="G805" i="1"/>
  <c r="Q805" i="1"/>
  <c r="K805" i="1" s="1"/>
  <c r="AE804" i="1"/>
  <c r="P314" i="1" l="1"/>
  <c r="AJ314" i="1"/>
  <c r="F855" i="1"/>
  <c r="P855" i="1" s="1"/>
  <c r="P787" i="1"/>
  <c r="O854" i="1"/>
  <c r="J747" i="1"/>
  <c r="L747" i="1"/>
  <c r="AR804" i="1"/>
  <c r="AY804" i="1"/>
  <c r="F786" i="1"/>
  <c r="P786" i="1" s="1"/>
  <c r="AW787" i="1"/>
  <c r="F854" i="1" l="1"/>
  <c r="P854" i="1" s="1"/>
  <c r="AW786" i="1"/>
  <c r="AV855" i="1"/>
  <c r="AW855" i="1" l="1"/>
  <c r="F24" i="1"/>
  <c r="AV854" i="1"/>
  <c r="AV24" i="1" s="1"/>
  <c r="D504" i="1"/>
  <c r="AF504" i="1" s="1"/>
  <c r="D507" i="1"/>
  <c r="D499" i="1"/>
  <c r="AF499" i="1" s="1"/>
  <c r="D501" i="1"/>
  <c r="AF501" i="1" s="1"/>
  <c r="D495" i="1"/>
  <c r="D496" i="1"/>
  <c r="Q436" i="1"/>
  <c r="R436" i="1" s="1"/>
  <c r="K413" i="1"/>
  <c r="D413" i="1"/>
  <c r="D412" i="1"/>
  <c r="AF412" i="1" s="1"/>
  <c r="AS507" i="1" l="1"/>
  <c r="AF507" i="1"/>
  <c r="L413" i="1"/>
  <c r="AW24" i="1"/>
  <c r="AW854" i="1"/>
  <c r="AF495" i="1"/>
  <c r="AY447" i="1"/>
  <c r="L507" i="1"/>
  <c r="AF496" i="1"/>
  <c r="AS496" i="1"/>
  <c r="D730" i="1"/>
  <c r="AL730" i="1" s="1"/>
  <c r="K730" i="1"/>
  <c r="D494" i="1"/>
  <c r="K504" i="1"/>
  <c r="L504" i="1" s="1"/>
  <c r="K499" i="1"/>
  <c r="L499" i="1" s="1"/>
  <c r="AU730" i="1" l="1"/>
  <c r="AF730" i="1"/>
  <c r="AY503" i="1"/>
  <c r="AL503" i="1"/>
  <c r="L730" i="1"/>
  <c r="AF494" i="1"/>
  <c r="AS730" i="1"/>
  <c r="G493" i="1"/>
  <c r="AL493" i="1" s="1"/>
  <c r="K503" i="1"/>
  <c r="D503" i="1"/>
  <c r="G502" i="1"/>
  <c r="K498" i="1"/>
  <c r="Q497" i="1"/>
  <c r="D498" i="1"/>
  <c r="AF498" i="1" s="1"/>
  <c r="G497" i="1"/>
  <c r="AL497" i="1" s="1"/>
  <c r="AL502" i="1" l="1"/>
  <c r="R502" i="1"/>
  <c r="K497" i="1"/>
  <c r="R497" i="1"/>
  <c r="D502" i="1"/>
  <c r="AF502" i="1" s="1"/>
  <c r="AY502" i="1"/>
  <c r="D497" i="1"/>
  <c r="AF497" i="1" s="1"/>
  <c r="AY497" i="1"/>
  <c r="D493" i="1"/>
  <c r="AF493" i="1" s="1"/>
  <c r="AY493" i="1"/>
  <c r="AF503" i="1"/>
  <c r="L503" i="1"/>
  <c r="L498" i="1"/>
  <c r="K502" i="1"/>
  <c r="BP881" i="1"/>
  <c r="BQ881" i="1"/>
  <c r="BW888" i="1"/>
  <c r="BW887" i="1"/>
  <c r="BX887" i="1"/>
  <c r="BW886" i="1"/>
  <c r="BW885" i="1"/>
  <c r="BW884" i="1"/>
  <c r="BW57" i="1" s="1"/>
  <c r="BW32" i="1" s="1"/>
  <c r="BX881" i="1"/>
  <c r="BY881" i="1"/>
  <c r="BY880" i="1"/>
  <c r="BY879" i="1"/>
  <c r="BY25" i="1" s="1"/>
  <c r="BP884" i="1"/>
  <c r="BP57" i="1" s="1"/>
  <c r="BP32" i="1" s="1"/>
  <c r="AV881" i="1"/>
  <c r="AX881" i="1"/>
  <c r="AZ881" i="1"/>
  <c r="AI61" i="1"/>
  <c r="AI881" i="1"/>
  <c r="AK881" i="1"/>
  <c r="AM881" i="1"/>
  <c r="AI880" i="1"/>
  <c r="AI25" i="1" s="1"/>
  <c r="AI879" i="1"/>
  <c r="Q881" i="1"/>
  <c r="S881" i="1"/>
  <c r="S880" i="1"/>
  <c r="S879" i="1"/>
  <c r="O61" i="1"/>
  <c r="O60" i="1"/>
  <c r="O59" i="1"/>
  <c r="O58" i="1"/>
  <c r="O57" i="1"/>
  <c r="O32" i="1" s="1"/>
  <c r="F58" i="1"/>
  <c r="F37" i="1"/>
  <c r="I37" i="1"/>
  <c r="F28" i="1"/>
  <c r="H28" i="1"/>
  <c r="I28" i="1"/>
  <c r="F27" i="1"/>
  <c r="H27" i="1"/>
  <c r="I27" i="1"/>
  <c r="AI57" i="1" l="1"/>
  <c r="AI32" i="1" s="1"/>
  <c r="AD37" i="1"/>
  <c r="AQ37" i="1"/>
  <c r="AI855" i="1"/>
  <c r="AJ787" i="1"/>
  <c r="AD27" i="1"/>
  <c r="AQ27" i="1"/>
  <c r="S25" i="1"/>
  <c r="L497" i="1"/>
  <c r="L502" i="1"/>
  <c r="P27" i="1"/>
  <c r="AW27" i="1"/>
  <c r="AJ27" i="1"/>
  <c r="F34" i="1"/>
  <c r="O26" i="1"/>
  <c r="AJ786" i="1"/>
  <c r="AI854" i="1" l="1"/>
  <c r="AJ854" i="1" s="1"/>
  <c r="AI883" i="1"/>
  <c r="AI882" i="1" s="1"/>
  <c r="AI55" i="1" s="1"/>
  <c r="AI22" i="1" s="1"/>
  <c r="AJ855" i="1"/>
  <c r="K26" i="1"/>
  <c r="F888" i="1"/>
  <c r="F887" i="1"/>
  <c r="G887" i="1"/>
  <c r="G59" i="1" s="1"/>
  <c r="H887" i="1"/>
  <c r="H59" i="1" s="1"/>
  <c r="I887" i="1"/>
  <c r="F886" i="1"/>
  <c r="F885" i="1"/>
  <c r="F884" i="1"/>
  <c r="H880" i="1"/>
  <c r="T880" i="1" s="1"/>
  <c r="H879" i="1"/>
  <c r="BS871" i="1"/>
  <c r="BN871" i="1" s="1"/>
  <c r="D871" i="1"/>
  <c r="AI56" i="1" l="1"/>
  <c r="AI31" i="1" s="1"/>
  <c r="AI30" i="1" s="1"/>
  <c r="AI24" i="1"/>
  <c r="AJ24" i="1" s="1"/>
  <c r="H25" i="1"/>
  <c r="T25" i="1" s="1"/>
  <c r="T879" i="1"/>
  <c r="J26" i="1"/>
  <c r="L26" i="1"/>
  <c r="F60" i="1"/>
  <c r="F61" i="1"/>
  <c r="F59" i="1"/>
  <c r="F57" i="1"/>
  <c r="K871" i="1"/>
  <c r="U880" i="1"/>
  <c r="U879" i="1"/>
  <c r="AD879" i="1" s="1"/>
  <c r="F25" i="1"/>
  <c r="AJ25" i="1" s="1"/>
  <c r="F883" i="1"/>
  <c r="L871" i="1" l="1"/>
  <c r="AO871" i="1"/>
  <c r="CE871" i="1"/>
  <c r="AR871" i="1"/>
  <c r="AS871" i="1" s="1"/>
  <c r="BB880" i="1"/>
  <c r="BB25" i="1" s="1"/>
  <c r="F56" i="1"/>
  <c r="F31" i="1" s="1"/>
  <c r="AJ31" i="1" s="1"/>
  <c r="AJ883" i="1"/>
  <c r="U25" i="1"/>
  <c r="AD25" i="1" s="1"/>
  <c r="AD880" i="1"/>
  <c r="F36" i="1"/>
  <c r="F35" i="1"/>
  <c r="F32" i="1"/>
  <c r="F882" i="1"/>
  <c r="AJ882" i="1" s="1"/>
  <c r="AE872" i="1"/>
  <c r="D872" i="1"/>
  <c r="BN872" i="1"/>
  <c r="AV872" i="1"/>
  <c r="AW872" i="1" s="1"/>
  <c r="AJ56" i="1" l="1"/>
  <c r="AQ871" i="1"/>
  <c r="AO880" i="1"/>
  <c r="AO25" i="1" s="1"/>
  <c r="AE871" i="1"/>
  <c r="AF871" i="1" s="1"/>
  <c r="CE880" i="1"/>
  <c r="F30" i="1"/>
  <c r="AJ30" i="1" s="1"/>
  <c r="AF872" i="1"/>
  <c r="F55" i="1"/>
  <c r="BU872" i="1"/>
  <c r="BW883" i="1"/>
  <c r="BW25" i="1"/>
  <c r="BP880" i="1"/>
  <c r="BP883" i="1" s="1"/>
  <c r="BP879" i="1"/>
  <c r="BP25" i="1" s="1"/>
  <c r="AR872" i="1"/>
  <c r="AS872" i="1" s="1"/>
  <c r="AV880" i="1"/>
  <c r="K872" i="1"/>
  <c r="L872" i="1" s="1"/>
  <c r="AR725" i="1"/>
  <c r="AS725" i="1" s="1"/>
  <c r="AU721" i="1"/>
  <c r="J721" i="1"/>
  <c r="K721" i="1"/>
  <c r="L721" i="1" s="1"/>
  <c r="D717" i="1"/>
  <c r="AT717" i="1" s="1"/>
  <c r="AU717" i="1" s="1"/>
  <c r="AV25" i="1" l="1"/>
  <c r="AW25" i="1" s="1"/>
  <c r="AV883" i="1"/>
  <c r="AV882" i="1" s="1"/>
  <c r="AQ25" i="1"/>
  <c r="AW880" i="1"/>
  <c r="AW879" i="1"/>
  <c r="F22" i="1"/>
  <c r="AJ55" i="1"/>
  <c r="BN718" i="1"/>
  <c r="BT718" i="1" s="1"/>
  <c r="AR721" i="1"/>
  <c r="AS721" i="1" s="1"/>
  <c r="K725" i="1"/>
  <c r="L725" i="1" s="1"/>
  <c r="BP882" i="1"/>
  <c r="BP55" i="1" s="1"/>
  <c r="BP22" i="1" s="1"/>
  <c r="BP56" i="1"/>
  <c r="BP31" i="1" s="1"/>
  <c r="BP30" i="1" s="1"/>
  <c r="J725" i="1"/>
  <c r="BW882" i="1"/>
  <c r="BW55" i="1" s="1"/>
  <c r="BW56" i="1"/>
  <c r="K717" i="1"/>
  <c r="L717" i="1" s="1"/>
  <c r="AV56" i="1" l="1"/>
  <c r="AV31" i="1" s="1"/>
  <c r="AV30" i="1" s="1"/>
  <c r="AW883" i="1"/>
  <c r="AV55" i="1"/>
  <c r="AW882" i="1"/>
  <c r="AJ22" i="1"/>
  <c r="BW31" i="1"/>
  <c r="BW30" i="1" s="1"/>
  <c r="BU717" i="1"/>
  <c r="BN717" i="1"/>
  <c r="BV872" i="1"/>
  <c r="AW56" i="1" l="1"/>
  <c r="AW55" i="1"/>
  <c r="AW30" i="1"/>
  <c r="AW31" i="1"/>
  <c r="BT717" i="1"/>
  <c r="D509" i="1"/>
  <c r="AY482" i="1"/>
  <c r="G508" i="1" l="1"/>
  <c r="BT252" i="1"/>
  <c r="BT251" i="1" s="1"/>
  <c r="D508" i="1" l="1"/>
  <c r="R508" i="1"/>
  <c r="BU252" i="1"/>
  <c r="BB868" i="1"/>
  <c r="BB879" i="1" s="1"/>
  <c r="AX805" i="1"/>
  <c r="AR805" i="1" l="1"/>
  <c r="AY805" i="1"/>
  <c r="BU251" i="1"/>
  <c r="AT763" i="1"/>
  <c r="BB636" i="1"/>
  <c r="BB605" i="1"/>
  <c r="BB600" i="1"/>
  <c r="AR574" i="1"/>
  <c r="AX325" i="1"/>
  <c r="AR260" i="1"/>
  <c r="AS260" i="1" s="1"/>
  <c r="AR259" i="1"/>
  <c r="AS259" i="1" s="1"/>
  <c r="AR267" i="1"/>
  <c r="AS267" i="1" s="1"/>
  <c r="AY266" i="1"/>
  <c r="AX258" i="1"/>
  <c r="AX224" i="1"/>
  <c r="AX223" i="1"/>
  <c r="AO603" i="1"/>
  <c r="AO599" i="1"/>
  <c r="AX508" i="1" l="1"/>
  <c r="AX324" i="1" s="1"/>
  <c r="AY509" i="1"/>
  <c r="AY551" i="1"/>
  <c r="AR258" i="1"/>
  <c r="AS258" i="1" s="1"/>
  <c r="AY258" i="1"/>
  <c r="AX220" i="1"/>
  <c r="AY223" i="1"/>
  <c r="AX221" i="1"/>
  <c r="AR732" i="1"/>
  <c r="AS732" i="1" s="1"/>
  <c r="AX265" i="1"/>
  <c r="AR266" i="1"/>
  <c r="AS266" i="1" s="1"/>
  <c r="AX245" i="1"/>
  <c r="Q816" i="1"/>
  <c r="Q813" i="1"/>
  <c r="K813" i="1" s="1"/>
  <c r="M811" i="1"/>
  <c r="Q808" i="1"/>
  <c r="M808" i="1"/>
  <c r="M805" i="1"/>
  <c r="Q802" i="1"/>
  <c r="K802" i="1" s="1"/>
  <c r="M802" i="1"/>
  <c r="K799" i="1"/>
  <c r="M799" i="1"/>
  <c r="Q798" i="1"/>
  <c r="K798" i="1" s="1"/>
  <c r="M798" i="1"/>
  <c r="Q797" i="1"/>
  <c r="K797" i="1" s="1"/>
  <c r="M797" i="1"/>
  <c r="M1124" i="1"/>
  <c r="U1053" i="1"/>
  <c r="M872" i="1"/>
  <c r="M880" i="1" s="1"/>
  <c r="N880" i="1" s="1"/>
  <c r="I322" i="1"/>
  <c r="H322" i="1"/>
  <c r="H317" i="1" s="1"/>
  <c r="I320" i="1"/>
  <c r="AQ320" i="1" s="1"/>
  <c r="H320" i="1"/>
  <c r="I315" i="1"/>
  <c r="H315" i="1"/>
  <c r="Q446" i="1"/>
  <c r="M775" i="1"/>
  <c r="M773" i="1"/>
  <c r="M772" i="1"/>
  <c r="M763" i="1"/>
  <c r="M762" i="1" s="1"/>
  <c r="M728" i="1"/>
  <c r="U636" i="1"/>
  <c r="U634" i="1"/>
  <c r="K634" i="1" s="1"/>
  <c r="U633" i="1"/>
  <c r="U628" i="1"/>
  <c r="K628" i="1" s="1"/>
  <c r="U624" i="1"/>
  <c r="K624" i="1" s="1"/>
  <c r="U623" i="1"/>
  <c r="K623" i="1" s="1"/>
  <c r="U619" i="1"/>
  <c r="U618" i="1"/>
  <c r="U617" i="1"/>
  <c r="K617" i="1" s="1"/>
  <c r="U613" i="1"/>
  <c r="K613" i="1" s="1"/>
  <c r="U611" i="1"/>
  <c r="K611" i="1" s="1"/>
  <c r="U603" i="1"/>
  <c r="U605" i="1"/>
  <c r="U600" i="1"/>
  <c r="U599" i="1"/>
  <c r="Q479" i="1"/>
  <c r="Q478" i="1"/>
  <c r="Q476" i="1"/>
  <c r="Q421" i="1"/>
  <c r="Q420" i="1"/>
  <c r="Q417" i="1"/>
  <c r="R417" i="1" s="1"/>
  <c r="Q415" i="1"/>
  <c r="Q414" i="1"/>
  <c r="Q411" i="1"/>
  <c r="Q224" i="1"/>
  <c r="Q222" i="1"/>
  <c r="Q220" i="1"/>
  <c r="Q255" i="1"/>
  <c r="Q251" i="1"/>
  <c r="AG1124" i="1"/>
  <c r="AT872" i="1"/>
  <c r="AU872" i="1" s="1"/>
  <c r="AG817" i="1"/>
  <c r="AE817" i="1" s="1"/>
  <c r="AK813" i="1"/>
  <c r="AK805" i="1"/>
  <c r="AK802" i="1"/>
  <c r="AK798" i="1"/>
  <c r="AK797" i="1"/>
  <c r="AG775" i="1"/>
  <c r="AG773" i="1"/>
  <c r="AG772" i="1"/>
  <c r="AG763" i="1"/>
  <c r="AG762" i="1"/>
  <c r="AO636" i="1"/>
  <c r="AO597" i="1" s="1"/>
  <c r="AO634" i="1"/>
  <c r="AE634" i="1" s="1"/>
  <c r="AO629" i="1"/>
  <c r="AO624" i="1"/>
  <c r="AE624" i="1" s="1"/>
  <c r="AO623" i="1"/>
  <c r="AO613" i="1"/>
  <c r="AE613" i="1" s="1"/>
  <c r="AO611" i="1"/>
  <c r="AE611" i="1" s="1"/>
  <c r="AO605" i="1"/>
  <c r="AO600" i="1"/>
  <c r="AQ600" i="1" s="1"/>
  <c r="AP574" i="1"/>
  <c r="AL481" i="1"/>
  <c r="AK479" i="1"/>
  <c r="AK478" i="1"/>
  <c r="AK476" i="1"/>
  <c r="AK438" i="1"/>
  <c r="AK437" i="1"/>
  <c r="AK432" i="1"/>
  <c r="AK424" i="1"/>
  <c r="AE259" i="1"/>
  <c r="AF259" i="1" s="1"/>
  <c r="AE260" i="1"/>
  <c r="AF260" i="1" s="1"/>
  <c r="AK258" i="1"/>
  <c r="AE258" i="1" s="1"/>
  <c r="AF258" i="1" s="1"/>
  <c r="AK251" i="1"/>
  <c r="AE244" i="1"/>
  <c r="AE248" i="1"/>
  <c r="AE249" i="1"/>
  <c r="AE250" i="1"/>
  <c r="AK241" i="1"/>
  <c r="AX219" i="1" l="1"/>
  <c r="AO628" i="1"/>
  <c r="AE628" i="1" s="1"/>
  <c r="AE629" i="1"/>
  <c r="AO617" i="1"/>
  <c r="AE617" i="1" s="1"/>
  <c r="AE623" i="1"/>
  <c r="U597" i="1"/>
  <c r="U316" i="1" s="1"/>
  <c r="U787" i="1" s="1"/>
  <c r="AQ599" i="1"/>
  <c r="Q221" i="1"/>
  <c r="Q219" i="1"/>
  <c r="U1047" i="1"/>
  <c r="U1046" i="1" s="1"/>
  <c r="Q475" i="1"/>
  <c r="AE805" i="1"/>
  <c r="AL805" i="1"/>
  <c r="AQ322" i="1"/>
  <c r="I317" i="1"/>
  <c r="AX323" i="1"/>
  <c r="AD315" i="1"/>
  <c r="AQ315" i="1"/>
  <c r="Q410" i="1"/>
  <c r="AK431" i="1"/>
  <c r="AK475" i="1"/>
  <c r="AK423" i="1"/>
  <c r="Q445" i="1"/>
  <c r="K808" i="1"/>
  <c r="K816" i="1"/>
  <c r="AG816" i="1"/>
  <c r="AR245" i="1"/>
  <c r="AY508" i="1"/>
  <c r="AG761" i="1"/>
  <c r="AR265" i="1"/>
  <c r="AS265" i="1" s="1"/>
  <c r="AY265" i="1"/>
  <c r="AE267" i="1"/>
  <c r="AF267" i="1" s="1"/>
  <c r="AP267" i="1"/>
  <c r="AP265" i="1" s="1"/>
  <c r="AG771" i="1"/>
  <c r="U632" i="1"/>
  <c r="K632" i="1" s="1"/>
  <c r="K633" i="1"/>
  <c r="AO618" i="1"/>
  <c r="AE618" i="1" s="1"/>
  <c r="K618" i="1"/>
  <c r="AO619" i="1"/>
  <c r="AE619" i="1" s="1"/>
  <c r="K619" i="1"/>
  <c r="M771" i="1"/>
  <c r="AF510" i="1"/>
  <c r="AM880" i="1"/>
  <c r="AM879" i="1"/>
  <c r="M796" i="1"/>
  <c r="Q796" i="1"/>
  <c r="Q795" i="1" s="1"/>
  <c r="Q793" i="1" s="1"/>
  <c r="Q880" i="1"/>
  <c r="AK245" i="1"/>
  <c r="U988" i="1"/>
  <c r="M761" i="1"/>
  <c r="AK265" i="1"/>
  <c r="AE265" i="1" s="1"/>
  <c r="AF265" i="1" s="1"/>
  <c r="M816" i="1"/>
  <c r="AE247" i="1"/>
  <c r="AE246" i="1"/>
  <c r="AE266" i="1"/>
  <c r="AF266" i="1" s="1"/>
  <c r="AO633" i="1"/>
  <c r="AM46" i="1"/>
  <c r="AO46" i="1"/>
  <c r="AG51" i="1"/>
  <c r="AM51" i="1"/>
  <c r="AO51" i="1"/>
  <c r="AM52" i="1"/>
  <c r="AO52" i="1"/>
  <c r="AO60" i="1"/>
  <c r="AO35" i="1" s="1"/>
  <c r="AK312" i="1"/>
  <c r="AO93" i="1"/>
  <c r="AK123" i="1"/>
  <c r="AG124" i="1"/>
  <c r="AM124" i="1"/>
  <c r="AO124" i="1"/>
  <c r="AG125" i="1"/>
  <c r="AM125" i="1"/>
  <c r="AM116" i="1" s="1"/>
  <c r="AO125" i="1"/>
  <c r="AO116" i="1" s="1"/>
  <c r="AO66" i="1" s="1"/>
  <c r="AO294" i="1" s="1"/>
  <c r="AG126" i="1"/>
  <c r="AH126" i="1" s="1"/>
  <c r="AG129" i="1"/>
  <c r="AH129" i="1" s="1"/>
  <c r="AG132" i="1"/>
  <c r="AH132" i="1" s="1"/>
  <c r="AG134" i="1"/>
  <c r="AG140" i="1"/>
  <c r="AH140" i="1" s="1"/>
  <c r="AG154" i="1"/>
  <c r="AM154" i="1"/>
  <c r="AO154" i="1"/>
  <c r="AG157" i="1"/>
  <c r="AH157" i="1" s="1"/>
  <c r="AM157" i="1"/>
  <c r="AO157" i="1"/>
  <c r="AG160" i="1"/>
  <c r="AH160" i="1" s="1"/>
  <c r="AM160" i="1"/>
  <c r="AO160" i="1"/>
  <c r="AG163" i="1"/>
  <c r="AH163" i="1" s="1"/>
  <c r="AM163" i="1"/>
  <c r="AO163" i="1"/>
  <c r="AG166" i="1"/>
  <c r="AH166" i="1" s="1"/>
  <c r="AG170" i="1"/>
  <c r="AK170" i="1"/>
  <c r="AK115" i="1" s="1"/>
  <c r="AM170" i="1"/>
  <c r="AG171" i="1"/>
  <c r="AK171" i="1"/>
  <c r="AM171" i="1"/>
  <c r="AG172" i="1"/>
  <c r="AG175" i="1"/>
  <c r="AG178" i="1"/>
  <c r="AK178" i="1"/>
  <c r="AM178" i="1"/>
  <c r="AO178" i="1"/>
  <c r="AG184" i="1"/>
  <c r="AH184" i="1" s="1"/>
  <c r="AG187" i="1"/>
  <c r="AG191" i="1"/>
  <c r="AG192" i="1"/>
  <c r="AG195" i="1"/>
  <c r="AG199" i="1"/>
  <c r="AK199" i="1"/>
  <c r="AK198" i="1" s="1"/>
  <c r="AM199" i="1"/>
  <c r="AM198" i="1" s="1"/>
  <c r="AO200" i="1"/>
  <c r="AK201" i="1"/>
  <c r="AG204" i="1"/>
  <c r="AM208" i="1"/>
  <c r="AM204" i="1" s="1"/>
  <c r="AM200" i="1" s="1"/>
  <c r="AO208" i="1"/>
  <c r="AG205" i="1"/>
  <c r="AM209" i="1"/>
  <c r="AM205" i="1" s="1"/>
  <c r="AO209" i="1"/>
  <c r="AM211" i="1"/>
  <c r="AM207" i="1" s="1"/>
  <c r="AO211" i="1"/>
  <c r="AO207" i="1" s="1"/>
  <c r="AG223" i="1"/>
  <c r="AG220" i="1" s="1"/>
  <c r="AG226" i="1"/>
  <c r="AM226" i="1"/>
  <c r="AO226" i="1"/>
  <c r="AO170" i="1" s="1"/>
  <c r="AG227" i="1"/>
  <c r="AO227" i="1"/>
  <c r="AM228" i="1"/>
  <c r="AM227" i="1" s="1"/>
  <c r="AG251" i="1"/>
  <c r="AG255" i="1"/>
  <c r="AG297" i="1"/>
  <c r="AG52" i="1" s="1"/>
  <c r="AO223" i="1"/>
  <c r="AO202" i="1" s="1"/>
  <c r="AO199" i="1" s="1"/>
  <c r="AO198" i="1" s="1"/>
  <c r="AM857" i="1"/>
  <c r="AM885" i="1" s="1"/>
  <c r="AO857" i="1"/>
  <c r="AO885" i="1" s="1"/>
  <c r="AK325" i="1"/>
  <c r="AM325" i="1"/>
  <c r="AM788" i="1" s="1"/>
  <c r="AO325" i="1"/>
  <c r="AO788" i="1" s="1"/>
  <c r="AG417" i="1"/>
  <c r="AG420" i="1"/>
  <c r="AG421" i="1"/>
  <c r="AG437" i="1"/>
  <c r="AG438" i="1"/>
  <c r="AG441" i="1"/>
  <c r="AL482" i="1"/>
  <c r="AO584" i="1"/>
  <c r="AG593" i="1"/>
  <c r="AG598" i="1"/>
  <c r="AO638" i="1"/>
  <c r="AO640" i="1"/>
  <c r="AO641" i="1"/>
  <c r="AO644" i="1"/>
  <c r="AG645" i="1"/>
  <c r="AG649" i="1"/>
  <c r="AG652" i="1"/>
  <c r="AG668" i="1"/>
  <c r="AG667" i="1" s="1"/>
  <c r="AG674" i="1"/>
  <c r="AG676" i="1"/>
  <c r="AM677" i="1"/>
  <c r="AM678" i="1"/>
  <c r="AG679" i="1"/>
  <c r="AM679" i="1"/>
  <c r="AO679" i="1"/>
  <c r="AG680" i="1"/>
  <c r="AM680" i="1"/>
  <c r="AO682" i="1"/>
  <c r="AK689" i="1"/>
  <c r="AK688" i="1" s="1"/>
  <c r="AM689" i="1"/>
  <c r="AO689" i="1"/>
  <c r="AG740" i="1"/>
  <c r="AG746" i="1"/>
  <c r="AM746" i="1"/>
  <c r="AO746" i="1"/>
  <c r="AG755" i="1"/>
  <c r="AM790" i="1"/>
  <c r="AO858" i="1"/>
  <c r="AM791" i="1"/>
  <c r="AM888" i="1" s="1"/>
  <c r="AK796" i="1"/>
  <c r="AK816" i="1"/>
  <c r="AM816" i="1"/>
  <c r="AO816" i="1"/>
  <c r="AO862" i="1"/>
  <c r="AG862" i="1"/>
  <c r="AM862" i="1"/>
  <c r="AG867" i="1"/>
  <c r="AK867" i="1"/>
  <c r="AM867" i="1"/>
  <c r="AO867" i="1"/>
  <c r="AG873" i="1"/>
  <c r="AK873" i="1"/>
  <c r="AM873" i="1"/>
  <c r="AO881" i="1"/>
  <c r="AG876" i="1"/>
  <c r="AK876" i="1"/>
  <c r="AM876" i="1"/>
  <c r="AO876" i="1"/>
  <c r="AG25" i="1"/>
  <c r="AG881" i="1"/>
  <c r="AK60" i="1"/>
  <c r="AK35" i="1" s="1"/>
  <c r="AK59" i="1"/>
  <c r="AM59" i="1"/>
  <c r="AK61" i="1"/>
  <c r="AG895" i="1"/>
  <c r="AG896" i="1"/>
  <c r="AG897" i="1"/>
  <c r="AO897" i="1"/>
  <c r="AO901" i="1"/>
  <c r="AO895" i="1" s="1"/>
  <c r="AO902" i="1"/>
  <c r="AO896" i="1" s="1"/>
  <c r="AO903" i="1"/>
  <c r="AO906" i="1"/>
  <c r="AG909" i="1"/>
  <c r="AO909" i="1"/>
  <c r="AM919" i="1"/>
  <c r="AG925" i="1"/>
  <c r="AG921" i="1" s="1"/>
  <c r="AM925" i="1"/>
  <c r="AM920" i="1" s="1"/>
  <c r="AM1022" i="1" s="1"/>
  <c r="AO925" i="1"/>
  <c r="AG927" i="1"/>
  <c r="AM927" i="1"/>
  <c r="AG928" i="1"/>
  <c r="AM928" i="1"/>
  <c r="AG931" i="1"/>
  <c r="AM931" i="1"/>
  <c r="AO931" i="1"/>
  <c r="AG934" i="1"/>
  <c r="AG1024" i="1" s="1"/>
  <c r="AG1022" i="1"/>
  <c r="AK1022" i="1"/>
  <c r="AG1023" i="1"/>
  <c r="AK1023" i="1"/>
  <c r="AK1024" i="1"/>
  <c r="AG1032" i="1"/>
  <c r="AG1061" i="1" s="1"/>
  <c r="AG1033" i="1"/>
  <c r="AG1034" i="1"/>
  <c r="AG1037" i="1"/>
  <c r="AG1040" i="1"/>
  <c r="AM1042" i="1"/>
  <c r="AO1053" i="1"/>
  <c r="AO1054" i="1"/>
  <c r="AK1061" i="1"/>
  <c r="AG1062" i="1"/>
  <c r="AK1062" i="1"/>
  <c r="H37" i="1"/>
  <c r="G37" i="1"/>
  <c r="E1124" i="1"/>
  <c r="AH1124" i="1" s="1"/>
  <c r="I1047" i="1"/>
  <c r="I1046" i="1" s="1"/>
  <c r="I1045" i="1" s="1"/>
  <c r="I1059" i="1" s="1"/>
  <c r="I1053" i="1"/>
  <c r="I950" i="1"/>
  <c r="G816" i="1"/>
  <c r="G813" i="1"/>
  <c r="AL813" i="1" s="1"/>
  <c r="G808" i="1"/>
  <c r="AL808" i="1" s="1"/>
  <c r="G802" i="1"/>
  <c r="AL802" i="1" s="1"/>
  <c r="G799" i="1"/>
  <c r="AL799" i="1" s="1"/>
  <c r="G798" i="1"/>
  <c r="AL798" i="1" s="1"/>
  <c r="G797" i="1"/>
  <c r="G568" i="1"/>
  <c r="E775" i="1"/>
  <c r="E773" i="1"/>
  <c r="E772" i="1"/>
  <c r="E763" i="1"/>
  <c r="E728" i="1"/>
  <c r="I628" i="1"/>
  <c r="D628" i="1" s="1"/>
  <c r="I617" i="1"/>
  <c r="D617" i="1" s="1"/>
  <c r="BB617" i="1" s="1"/>
  <c r="AR617" i="1" s="1"/>
  <c r="I599" i="1"/>
  <c r="I636" i="1"/>
  <c r="CE636" i="1" s="1"/>
  <c r="I634" i="1"/>
  <c r="D634" i="1" s="1"/>
  <c r="I633" i="1"/>
  <c r="D633" i="1" s="1"/>
  <c r="BB633" i="1" s="1"/>
  <c r="AR633" i="1" s="1"/>
  <c r="I624" i="1"/>
  <c r="D624" i="1" s="1"/>
  <c r="BB624" i="1" s="1"/>
  <c r="AR624" i="1" s="1"/>
  <c r="I623" i="1"/>
  <c r="D623" i="1" s="1"/>
  <c r="I619" i="1"/>
  <c r="D619" i="1" s="1"/>
  <c r="BB619" i="1" s="1"/>
  <c r="AR619" i="1" s="1"/>
  <c r="I618" i="1"/>
  <c r="D618" i="1" s="1"/>
  <c r="BB618" i="1" s="1"/>
  <c r="AR618" i="1" s="1"/>
  <c r="I613" i="1"/>
  <c r="D613" i="1" s="1"/>
  <c r="I611" i="1"/>
  <c r="I605" i="1"/>
  <c r="CE605" i="1" s="1"/>
  <c r="I600" i="1"/>
  <c r="CE600" i="1" s="1"/>
  <c r="AY481" i="1"/>
  <c r="G479" i="1"/>
  <c r="AY479" i="1" s="1"/>
  <c r="G478" i="1"/>
  <c r="AY478" i="1" s="1"/>
  <c r="G476" i="1"/>
  <c r="AL476" i="1" s="1"/>
  <c r="G446" i="1"/>
  <c r="AY446" i="1" s="1"/>
  <c r="G438" i="1"/>
  <c r="AY438" i="1" s="1"/>
  <c r="G437" i="1"/>
  <c r="AY437" i="1" s="1"/>
  <c r="G432" i="1"/>
  <c r="AL432" i="1" s="1"/>
  <c r="G424" i="1"/>
  <c r="AL424" i="1" s="1"/>
  <c r="G421" i="1"/>
  <c r="R421" i="1" s="1"/>
  <c r="G420" i="1"/>
  <c r="R420" i="1" s="1"/>
  <c r="AY417" i="1"/>
  <c r="G415" i="1"/>
  <c r="R415" i="1" s="1"/>
  <c r="G414" i="1"/>
  <c r="R414" i="1" s="1"/>
  <c r="G411" i="1"/>
  <c r="AL411" i="1" s="1"/>
  <c r="D257" i="1"/>
  <c r="AX257" i="1" s="1"/>
  <c r="AY257" i="1" s="1"/>
  <c r="G255" i="1"/>
  <c r="R255" i="1" s="1"/>
  <c r="G251" i="1"/>
  <c r="AO632" i="1" l="1"/>
  <c r="AE632" i="1" s="1"/>
  <c r="AE633" i="1"/>
  <c r="AQ597" i="1"/>
  <c r="R251" i="1"/>
  <c r="AL568" i="1"/>
  <c r="R568" i="1"/>
  <c r="AE816" i="1"/>
  <c r="AA773" i="1"/>
  <c r="Z773" i="1" s="1"/>
  <c r="U1045" i="1"/>
  <c r="AL797" i="1"/>
  <c r="G796" i="1"/>
  <c r="AO1047" i="1"/>
  <c r="AO1052" i="1"/>
  <c r="AH763" i="1"/>
  <c r="AA763" i="1"/>
  <c r="Z763" i="1" s="1"/>
  <c r="AA772" i="1"/>
  <c r="Z772" i="1" s="1"/>
  <c r="AK239" i="1"/>
  <c r="AK209" i="1" s="1"/>
  <c r="AL257" i="1"/>
  <c r="AP257" i="1"/>
  <c r="AP255" i="1" s="1"/>
  <c r="R411" i="1"/>
  <c r="R446" i="1"/>
  <c r="R476" i="1"/>
  <c r="R479" i="1"/>
  <c r="R478" i="1"/>
  <c r="AE312" i="1"/>
  <c r="AL816" i="1"/>
  <c r="R551" i="1"/>
  <c r="AM858" i="1"/>
  <c r="AM886" i="1"/>
  <c r="AM60" i="1" s="1"/>
  <c r="AM35" i="1" s="1"/>
  <c r="N775" i="1"/>
  <c r="AM25" i="1"/>
  <c r="AN25" i="1" s="1"/>
  <c r="AK114" i="1"/>
  <c r="AE245" i="1"/>
  <c r="AN37" i="1"/>
  <c r="T37" i="1"/>
  <c r="AG115" i="1"/>
  <c r="AG122" i="1"/>
  <c r="AG313" i="1" s="1"/>
  <c r="AO879" i="1"/>
  <c r="AG116" i="1"/>
  <c r="AG66" i="1"/>
  <c r="N1124" i="1"/>
  <c r="AL37" i="1"/>
  <c r="R37" i="1"/>
  <c r="AK508" i="1"/>
  <c r="AK324" i="1" s="1"/>
  <c r="AL509" i="1"/>
  <c r="AL251" i="1"/>
  <c r="L628" i="1"/>
  <c r="BB628" i="1"/>
  <c r="AR628" i="1" s="1"/>
  <c r="L623" i="1"/>
  <c r="BB623" i="1"/>
  <c r="AR623" i="1" s="1"/>
  <c r="L634" i="1"/>
  <c r="BB634" i="1"/>
  <c r="AR634" i="1" s="1"/>
  <c r="L613" i="1"/>
  <c r="BB613" i="1"/>
  <c r="AR613" i="1" s="1"/>
  <c r="AL437" i="1"/>
  <c r="AL438" i="1"/>
  <c r="AY420" i="1"/>
  <c r="AL420" i="1"/>
  <c r="AY421" i="1"/>
  <c r="AL421" i="1"/>
  <c r="AY415" i="1"/>
  <c r="AL415" i="1"/>
  <c r="AY414" i="1"/>
  <c r="AL414" i="1"/>
  <c r="AL446" i="1"/>
  <c r="AL479" i="1"/>
  <c r="AL478" i="1"/>
  <c r="O24" i="1"/>
  <c r="P24" i="1" s="1"/>
  <c r="Q550" i="1"/>
  <c r="AG754" i="1"/>
  <c r="D611" i="1"/>
  <c r="AH772" i="1"/>
  <c r="G475" i="1"/>
  <c r="AY475" i="1" s="1"/>
  <c r="AY476" i="1"/>
  <c r="I920" i="1"/>
  <c r="CE950" i="1"/>
  <c r="AG190" i="1"/>
  <c r="AG61" i="1"/>
  <c r="AG186" i="1"/>
  <c r="D255" i="1"/>
  <c r="AE740" i="1"/>
  <c r="AG224" i="1"/>
  <c r="G423" i="1"/>
  <c r="AY424" i="1"/>
  <c r="AG59" i="1"/>
  <c r="AH775" i="1"/>
  <c r="G410" i="1"/>
  <c r="R410" i="1" s="1"/>
  <c r="AY411" i="1"/>
  <c r="G431" i="1"/>
  <c r="AY431" i="1" s="1"/>
  <c r="AY432" i="1"/>
  <c r="E762" i="1"/>
  <c r="AU763" i="1"/>
  <c r="AH773" i="1"/>
  <c r="AG198" i="1"/>
  <c r="AH199" i="1"/>
  <c r="AE318" i="1"/>
  <c r="L618" i="1"/>
  <c r="L633" i="1"/>
  <c r="L617" i="1"/>
  <c r="L619" i="1"/>
  <c r="L624" i="1"/>
  <c r="AG673" i="1"/>
  <c r="D37" i="1"/>
  <c r="AK1059" i="1"/>
  <c r="AK36" i="1" s="1"/>
  <c r="AE509" i="1"/>
  <c r="AF509" i="1" s="1"/>
  <c r="AG644" i="1"/>
  <c r="AG1059" i="1"/>
  <c r="AE881" i="1"/>
  <c r="AE858" i="1"/>
  <c r="E771" i="1"/>
  <c r="AG185" i="1"/>
  <c r="I632" i="1"/>
  <c r="D632" i="1" s="1"/>
  <c r="AO745" i="1"/>
  <c r="AE745" i="1" s="1"/>
  <c r="AE746" i="1"/>
  <c r="AK1021" i="1"/>
  <c r="AG1021" i="1"/>
  <c r="AO873" i="1"/>
  <c r="AM169" i="1"/>
  <c r="AG169" i="1"/>
  <c r="AG123" i="1"/>
  <c r="AG46" i="1"/>
  <c r="G445" i="1"/>
  <c r="R445" i="1" s="1"/>
  <c r="AM39" i="1"/>
  <c r="AK39" i="1"/>
  <c r="AG39" i="1"/>
  <c r="AM123" i="1"/>
  <c r="I988" i="1"/>
  <c r="AM789" i="1"/>
  <c r="AO123" i="1"/>
  <c r="AM66" i="1"/>
  <c r="AM294" i="1" s="1"/>
  <c r="AM856" i="1" s="1"/>
  <c r="AM884" i="1" s="1"/>
  <c r="E761" i="1"/>
  <c r="E817" i="1"/>
  <c r="AH817" i="1" s="1"/>
  <c r="D256" i="1"/>
  <c r="AX256" i="1" s="1"/>
  <c r="I949" i="1"/>
  <c r="AM796" i="1"/>
  <c r="AM795" i="1" s="1"/>
  <c r="AG857" i="1"/>
  <c r="AG885" i="1" s="1"/>
  <c r="AO796" i="1"/>
  <c r="AO795" i="1" s="1"/>
  <c r="AO794" i="1" s="1"/>
  <c r="AO793" i="1" s="1"/>
  <c r="AK795" i="1"/>
  <c r="AO856" i="1"/>
  <c r="AO583" i="1"/>
  <c r="AG677" i="1"/>
  <c r="AG678" i="1"/>
  <c r="AM1121" i="1"/>
  <c r="AM61" i="1"/>
  <c r="AO58" i="1"/>
  <c r="AO34" i="1" s="1"/>
  <c r="AM1035" i="1"/>
  <c r="AM1021" i="1"/>
  <c r="AM1038" i="1"/>
  <c r="AM58" i="1"/>
  <c r="AM34" i="1" s="1"/>
  <c r="AM224" i="1"/>
  <c r="AM221" i="1" s="1"/>
  <c r="AM225" i="1"/>
  <c r="AM45" i="1" s="1"/>
  <c r="AG203" i="1"/>
  <c r="AM918" i="1"/>
  <c r="AO900" i="1"/>
  <c r="AO225" i="1"/>
  <c r="AO45" i="1" s="1"/>
  <c r="AM223" i="1"/>
  <c r="AM220" i="1" s="1"/>
  <c r="AM203" i="1"/>
  <c r="AG200" i="1"/>
  <c r="AO115" i="1"/>
  <c r="AO594" i="1"/>
  <c r="AM115" i="1"/>
  <c r="AG1031" i="1"/>
  <c r="AG1030" i="1" s="1"/>
  <c r="AG53" i="1" s="1"/>
  <c r="AO593" i="1"/>
  <c r="AG225" i="1"/>
  <c r="AO220" i="1"/>
  <c r="AX255" i="1" l="1"/>
  <c r="AY255" i="1" s="1"/>
  <c r="AY256" i="1"/>
  <c r="AE508" i="1"/>
  <c r="AK122" i="1"/>
  <c r="AK280" i="1"/>
  <c r="AK205" i="1"/>
  <c r="AL239" i="1"/>
  <c r="AO1046" i="1"/>
  <c r="AH761" i="1"/>
  <c r="AA761" i="1"/>
  <c r="Z761" i="1" s="1"/>
  <c r="AA771" i="1"/>
  <c r="Z771" i="1" s="1"/>
  <c r="AH762" i="1"/>
  <c r="AA762" i="1"/>
  <c r="Z762" i="1" s="1"/>
  <c r="AK238" i="1"/>
  <c r="AL256" i="1"/>
  <c r="AK255" i="1"/>
  <c r="AL255" i="1" s="1"/>
  <c r="R475" i="1"/>
  <c r="AK793" i="1"/>
  <c r="AG36" i="1"/>
  <c r="AO884" i="1"/>
  <c r="AO57" i="1" s="1"/>
  <c r="AG1121" i="1"/>
  <c r="AY423" i="1"/>
  <c r="G324" i="1"/>
  <c r="AG114" i="1"/>
  <c r="AL431" i="1"/>
  <c r="AO59" i="1"/>
  <c r="AE59" i="1" s="1"/>
  <c r="AQ887" i="1"/>
  <c r="AG64" i="1"/>
  <c r="AG278" i="1" s="1"/>
  <c r="AL508" i="1"/>
  <c r="L611" i="1"/>
  <c r="BB611" i="1"/>
  <c r="L632" i="1"/>
  <c r="BB632" i="1"/>
  <c r="AR632" i="1" s="1"/>
  <c r="AY410" i="1"/>
  <c r="AL410" i="1"/>
  <c r="AY445" i="1"/>
  <c r="AL445" i="1"/>
  <c r="AL475" i="1"/>
  <c r="AL423" i="1"/>
  <c r="D988" i="1"/>
  <c r="L988" i="1" s="1"/>
  <c r="CE988" i="1"/>
  <c r="AH771" i="1"/>
  <c r="I919" i="1"/>
  <c r="CE949" i="1"/>
  <c r="AF37" i="1"/>
  <c r="AG60" i="1"/>
  <c r="AG45" i="1"/>
  <c r="AG183" i="1"/>
  <c r="AG221" i="1"/>
  <c r="AF508" i="1"/>
  <c r="AM57" i="1"/>
  <c r="AM787" i="1"/>
  <c r="AO171" i="1"/>
  <c r="AO169" i="1" s="1"/>
  <c r="AK794" i="1"/>
  <c r="AM219" i="1"/>
  <c r="AO48" i="1"/>
  <c r="AO598" i="1"/>
  <c r="AM1039" i="1"/>
  <c r="AM1036" i="1"/>
  <c r="AM1032" i="1"/>
  <c r="AO677" i="1"/>
  <c r="AO680" i="1"/>
  <c r="AO678" i="1"/>
  <c r="AG794" i="1"/>
  <c r="AG58" i="1"/>
  <c r="AG34" i="1" s="1"/>
  <c r="AO114" i="1"/>
  <c r="AO65" i="1"/>
  <c r="AM114" i="1"/>
  <c r="AM65" i="1"/>
  <c r="AK306" i="1" l="1"/>
  <c r="AE280" i="1"/>
  <c r="AK313" i="1"/>
  <c r="AE313" i="1" s="1"/>
  <c r="AK853" i="1"/>
  <c r="AO1045" i="1"/>
  <c r="AK208" i="1"/>
  <c r="AK279" i="1" s="1"/>
  <c r="AK294" i="1" s="1"/>
  <c r="AK311" i="1" s="1"/>
  <c r="AK237" i="1"/>
  <c r="AG35" i="1"/>
  <c r="AE35" i="1" s="1"/>
  <c r="AG311" i="1"/>
  <c r="AG856" i="1"/>
  <c r="AG884" i="1" s="1"/>
  <c r="AR611" i="1"/>
  <c r="CE611" i="1"/>
  <c r="AM786" i="1"/>
  <c r="AM47" i="1" s="1"/>
  <c r="AG219" i="1"/>
  <c r="AG853" i="1"/>
  <c r="AG48" i="1" s="1"/>
  <c r="AE60" i="1"/>
  <c r="D324" i="1"/>
  <c r="AY324" i="1"/>
  <c r="AM1061" i="1"/>
  <c r="AM1041" i="1"/>
  <c r="AM1033" i="1"/>
  <c r="AM1062" i="1" s="1"/>
  <c r="AM32" i="1" s="1"/>
  <c r="AM64" i="1"/>
  <c r="AM40" i="1" s="1"/>
  <c r="AM293" i="1"/>
  <c r="AO64" i="1"/>
  <c r="AO40" i="1" s="1"/>
  <c r="AO295" i="1"/>
  <c r="AO293" i="1" s="1"/>
  <c r="AK293" i="1" l="1"/>
  <c r="AE279" i="1"/>
  <c r="AO1061" i="1"/>
  <c r="AE311" i="1"/>
  <c r="AK66" i="1"/>
  <c r="AK204" i="1"/>
  <c r="AK207" i="1"/>
  <c r="AG310" i="1"/>
  <c r="AG57" i="1"/>
  <c r="AG32" i="1" s="1"/>
  <c r="AM1031" i="1"/>
  <c r="AM1030" i="1" s="1"/>
  <c r="AM53" i="1" s="1"/>
  <c r="AM1059" i="1"/>
  <c r="AM36" i="1" s="1"/>
  <c r="AO1059" i="1" l="1"/>
  <c r="AK203" i="1"/>
  <c r="AK200" i="1"/>
  <c r="AK64" i="1"/>
  <c r="AK278" i="1" s="1"/>
  <c r="AE293" i="1"/>
  <c r="AK310" i="1"/>
  <c r="AE310" i="1" s="1"/>
  <c r="AK856" i="1"/>
  <c r="AE278" i="1" l="1"/>
  <c r="AK884" i="1"/>
  <c r="AK57" i="1" s="1"/>
  <c r="AE856" i="1"/>
  <c r="AK32" i="1" l="1"/>
  <c r="AE57" i="1"/>
  <c r="G241" i="1" l="1"/>
  <c r="E9" i="1"/>
  <c r="E27" i="1"/>
  <c r="N27" i="1" s="1"/>
  <c r="E33" i="1"/>
  <c r="H46" i="1"/>
  <c r="I46" i="1"/>
  <c r="E51" i="1"/>
  <c r="H51" i="1"/>
  <c r="I51" i="1"/>
  <c r="H52" i="1"/>
  <c r="I52" i="1"/>
  <c r="E69" i="1"/>
  <c r="N69" i="1" s="1"/>
  <c r="E74" i="1"/>
  <c r="N74" i="1" s="1"/>
  <c r="E76" i="1"/>
  <c r="N76" i="1" s="1"/>
  <c r="E81" i="1"/>
  <c r="N81" i="1" s="1"/>
  <c r="E82" i="1"/>
  <c r="N82" i="1" s="1"/>
  <c r="E84" i="1"/>
  <c r="E87" i="1"/>
  <c r="E88" i="1"/>
  <c r="I93" i="1"/>
  <c r="E95" i="1"/>
  <c r="E98" i="1"/>
  <c r="N98" i="1" s="1"/>
  <c r="G116" i="1"/>
  <c r="AL116" i="1" s="1"/>
  <c r="E119" i="1"/>
  <c r="N119" i="1" s="1"/>
  <c r="G123" i="1"/>
  <c r="E124" i="1"/>
  <c r="AH124" i="1" s="1"/>
  <c r="H124" i="1"/>
  <c r="H115" i="1" s="1"/>
  <c r="I124" i="1"/>
  <c r="I115" i="1" s="1"/>
  <c r="E125" i="1"/>
  <c r="AH125" i="1" s="1"/>
  <c r="H125" i="1"/>
  <c r="H116" i="1" s="1"/>
  <c r="I125" i="1"/>
  <c r="I116" i="1" s="1"/>
  <c r="E134" i="1"/>
  <c r="AH134" i="1" s="1"/>
  <c r="E154" i="1"/>
  <c r="AH154" i="1" s="1"/>
  <c r="E170" i="1"/>
  <c r="AH170" i="1" s="1"/>
  <c r="G170" i="1"/>
  <c r="G115" i="1" s="1"/>
  <c r="H170" i="1"/>
  <c r="E171" i="1"/>
  <c r="AH171" i="1" s="1"/>
  <c r="G171" i="1"/>
  <c r="H171" i="1"/>
  <c r="E172" i="1"/>
  <c r="AH172" i="1" s="1"/>
  <c r="G172" i="1"/>
  <c r="AY172" i="1" s="1"/>
  <c r="H172" i="1"/>
  <c r="I172" i="1"/>
  <c r="CE172" i="1" s="1"/>
  <c r="E175" i="1"/>
  <c r="AH175" i="1" s="1"/>
  <c r="G175" i="1"/>
  <c r="AY175" i="1" s="1"/>
  <c r="H175" i="1"/>
  <c r="I175" i="1"/>
  <c r="CE175" i="1" s="1"/>
  <c r="E178" i="1"/>
  <c r="AH178" i="1" s="1"/>
  <c r="G178" i="1"/>
  <c r="E187" i="1"/>
  <c r="E191" i="1"/>
  <c r="AH191" i="1" s="1"/>
  <c r="E192" i="1"/>
  <c r="AH192" i="1" s="1"/>
  <c r="E198" i="1"/>
  <c r="AH198" i="1" s="1"/>
  <c r="G199" i="1"/>
  <c r="G198" i="1" s="1"/>
  <c r="H199" i="1"/>
  <c r="H198" i="1" s="1"/>
  <c r="G201" i="1"/>
  <c r="E202" i="1"/>
  <c r="E195" i="1"/>
  <c r="AH195" i="1" s="1"/>
  <c r="H207" i="1"/>
  <c r="I207" i="1"/>
  <c r="E204" i="1"/>
  <c r="AH204" i="1" s="1"/>
  <c r="H208" i="1"/>
  <c r="H204" i="1" s="1"/>
  <c r="I208" i="1"/>
  <c r="I204" i="1" s="1"/>
  <c r="CE204" i="1" s="1"/>
  <c r="H209" i="1"/>
  <c r="H205" i="1" s="1"/>
  <c r="I209" i="1"/>
  <c r="I205" i="1" s="1"/>
  <c r="CE205" i="1" s="1"/>
  <c r="H210" i="1"/>
  <c r="I210" i="1"/>
  <c r="E205" i="1"/>
  <c r="AH205" i="1" s="1"/>
  <c r="E215" i="1"/>
  <c r="G215" i="1"/>
  <c r="G220" i="1"/>
  <c r="R220" i="1" s="1"/>
  <c r="H221" i="1"/>
  <c r="H219" i="1" s="1"/>
  <c r="G222" i="1"/>
  <c r="E223" i="1"/>
  <c r="G224" i="1"/>
  <c r="R224" i="1" s="1"/>
  <c r="E226" i="1"/>
  <c r="H226" i="1"/>
  <c r="I226" i="1"/>
  <c r="I170" i="1" s="1"/>
  <c r="I227" i="1"/>
  <c r="I225" i="1" s="1"/>
  <c r="H228" i="1"/>
  <c r="H227" i="1" s="1"/>
  <c r="H225" i="1" s="1"/>
  <c r="H45" i="1" s="1"/>
  <c r="E234" i="1"/>
  <c r="G209" i="1"/>
  <c r="G280" i="1" s="1"/>
  <c r="G240" i="1"/>
  <c r="AL240" i="1" s="1"/>
  <c r="G245" i="1"/>
  <c r="G248" i="1"/>
  <c r="G261" i="1"/>
  <c r="AY261" i="1" s="1"/>
  <c r="E282" i="1"/>
  <c r="G282" i="1"/>
  <c r="AY282" i="1" s="1"/>
  <c r="I223" i="1"/>
  <c r="I220" i="1" s="1"/>
  <c r="E284" i="1"/>
  <c r="G284" i="1"/>
  <c r="AY284" i="1" s="1"/>
  <c r="E297" i="1"/>
  <c r="E52" i="1" s="1"/>
  <c r="E315" i="1"/>
  <c r="G320" i="1"/>
  <c r="AL320" i="1" s="1"/>
  <c r="H857" i="1"/>
  <c r="I857" i="1"/>
  <c r="E323" i="1"/>
  <c r="H316" i="1"/>
  <c r="E320" i="1"/>
  <c r="AH320" i="1" s="1"/>
  <c r="G325" i="1"/>
  <c r="H325" i="1"/>
  <c r="I325" i="1"/>
  <c r="G327" i="1"/>
  <c r="G328" i="1"/>
  <c r="G347" i="1"/>
  <c r="G345" i="1" s="1"/>
  <c r="G351" i="1"/>
  <c r="G352" i="1"/>
  <c r="G388" i="1"/>
  <c r="G387" i="1" s="1"/>
  <c r="G402" i="1"/>
  <c r="G401" i="1" s="1"/>
  <c r="E437" i="1"/>
  <c r="E438" i="1"/>
  <c r="E441" i="1"/>
  <c r="E482" i="1"/>
  <c r="G556" i="1"/>
  <c r="R556" i="1" s="1"/>
  <c r="G563" i="1"/>
  <c r="Q562" i="1" s="1"/>
  <c r="I584" i="1"/>
  <c r="E593" i="1"/>
  <c r="E598" i="1"/>
  <c r="I593" i="1"/>
  <c r="I638" i="1"/>
  <c r="I640" i="1"/>
  <c r="I641" i="1"/>
  <c r="I644" i="1"/>
  <c r="E645" i="1"/>
  <c r="E649" i="1"/>
  <c r="E652" i="1"/>
  <c r="E668" i="1"/>
  <c r="E667" i="1" s="1"/>
  <c r="E674" i="1"/>
  <c r="E673" i="1" s="1"/>
  <c r="E676" i="1"/>
  <c r="H677" i="1"/>
  <c r="H678" i="1"/>
  <c r="E679" i="1"/>
  <c r="H679" i="1"/>
  <c r="I679" i="1"/>
  <c r="E680" i="1"/>
  <c r="H680" i="1"/>
  <c r="I682" i="1"/>
  <c r="H689" i="1"/>
  <c r="H688" i="1" s="1"/>
  <c r="I689" i="1"/>
  <c r="I688" i="1" s="1"/>
  <c r="CE688" i="1" s="1"/>
  <c r="G689" i="1"/>
  <c r="G688" i="1" s="1"/>
  <c r="E740" i="1"/>
  <c r="E746" i="1"/>
  <c r="AH746" i="1" s="1"/>
  <c r="H746" i="1"/>
  <c r="E755" i="1"/>
  <c r="AA755" i="1" s="1"/>
  <c r="Z755" i="1" s="1"/>
  <c r="H789" i="1"/>
  <c r="E790" i="1"/>
  <c r="G790" i="1"/>
  <c r="G886" i="1" s="1"/>
  <c r="G60" i="1" s="1"/>
  <c r="H790" i="1"/>
  <c r="H886" i="1" s="1"/>
  <c r="E791" i="1"/>
  <c r="G791" i="1"/>
  <c r="G888" i="1" s="1"/>
  <c r="G61" i="1" s="1"/>
  <c r="H791" i="1"/>
  <c r="H888" i="1" s="1"/>
  <c r="H61" i="1" s="1"/>
  <c r="E808" i="1"/>
  <c r="E811" i="1"/>
  <c r="H816" i="1"/>
  <c r="I816" i="1"/>
  <c r="E816" i="1"/>
  <c r="AH816" i="1" s="1"/>
  <c r="E858" i="1"/>
  <c r="AH858" i="1" s="1"/>
  <c r="E862" i="1"/>
  <c r="H862" i="1"/>
  <c r="I862" i="1"/>
  <c r="E867" i="1"/>
  <c r="AH867" i="1" s="1"/>
  <c r="G867" i="1"/>
  <c r="H867" i="1"/>
  <c r="I867" i="1"/>
  <c r="E871" i="1"/>
  <c r="E879" i="1" s="1"/>
  <c r="E873" i="1"/>
  <c r="AH873" i="1" s="1"/>
  <c r="G873" i="1"/>
  <c r="H873" i="1"/>
  <c r="I873" i="1"/>
  <c r="E876" i="1"/>
  <c r="AH876" i="1" s="1"/>
  <c r="G876" i="1"/>
  <c r="H876" i="1"/>
  <c r="E881" i="1"/>
  <c r="G881" i="1"/>
  <c r="R881" i="1" s="1"/>
  <c r="H881" i="1"/>
  <c r="E887" i="1"/>
  <c r="I59" i="1"/>
  <c r="AQ59" i="1" s="1"/>
  <c r="E895" i="1"/>
  <c r="E896" i="1"/>
  <c r="E897" i="1"/>
  <c r="I897" i="1"/>
  <c r="I901" i="1"/>
  <c r="I895" i="1" s="1"/>
  <c r="I902" i="1"/>
  <c r="I896" i="1" s="1"/>
  <c r="I903" i="1"/>
  <c r="I906" i="1"/>
  <c r="E909" i="1"/>
  <c r="I909" i="1"/>
  <c r="G919" i="1"/>
  <c r="G1023" i="1" s="1"/>
  <c r="H919" i="1"/>
  <c r="H1023" i="1" s="1"/>
  <c r="BA1023" i="1" s="1"/>
  <c r="G920" i="1"/>
  <c r="G918" i="1" s="1"/>
  <c r="E925" i="1"/>
  <c r="E921" i="1" s="1"/>
  <c r="G925" i="1"/>
  <c r="G921" i="1" s="1"/>
  <c r="H925" i="1"/>
  <c r="I925" i="1"/>
  <c r="E927" i="1"/>
  <c r="G927" i="1"/>
  <c r="H927" i="1"/>
  <c r="G928" i="1"/>
  <c r="G926" i="1" s="1"/>
  <c r="H928" i="1"/>
  <c r="H920" i="1" s="1"/>
  <c r="H1022" i="1" s="1"/>
  <c r="E931" i="1"/>
  <c r="H931" i="1"/>
  <c r="I931" i="1"/>
  <c r="E934" i="1"/>
  <c r="H934" i="1"/>
  <c r="E935" i="1"/>
  <c r="E919" i="1" s="1"/>
  <c r="I935" i="1"/>
  <c r="CE935" i="1" s="1"/>
  <c r="E936" i="1"/>
  <c r="I936" i="1"/>
  <c r="CE936" i="1" s="1"/>
  <c r="E949" i="1"/>
  <c r="I1022" i="1"/>
  <c r="E951" i="1"/>
  <c r="I951" i="1"/>
  <c r="CE951" i="1" s="1"/>
  <c r="I963" i="1"/>
  <c r="CE963" i="1" s="1"/>
  <c r="I966" i="1"/>
  <c r="CE966" i="1" s="1"/>
  <c r="I969" i="1"/>
  <c r="CE969" i="1" s="1"/>
  <c r="E982" i="1"/>
  <c r="E979" i="1" s="1"/>
  <c r="E983" i="1"/>
  <c r="E984" i="1"/>
  <c r="E985" i="1"/>
  <c r="E1024" i="1"/>
  <c r="G1024" i="1"/>
  <c r="E1032" i="1"/>
  <c r="E1061" i="1" s="1"/>
  <c r="I1032" i="1"/>
  <c r="I1031" i="1" s="1"/>
  <c r="I1030" i="1" s="1"/>
  <c r="I53" i="1" s="1"/>
  <c r="E1033" i="1"/>
  <c r="E1062" i="1" s="1"/>
  <c r="I1033" i="1"/>
  <c r="I1062" i="1" s="1"/>
  <c r="CE1062" i="1" s="1"/>
  <c r="E1034" i="1"/>
  <c r="I1034" i="1"/>
  <c r="E1037" i="1"/>
  <c r="I1037" i="1"/>
  <c r="E1040" i="1"/>
  <c r="I1040" i="1"/>
  <c r="G1061" i="1"/>
  <c r="G1059" i="1" s="1"/>
  <c r="G1062" i="1"/>
  <c r="E1137" i="1"/>
  <c r="G306" i="1" l="1"/>
  <c r="D280" i="1"/>
  <c r="AL280" i="1"/>
  <c r="AY222" i="1"/>
  <c r="R222" i="1"/>
  <c r="R563" i="1"/>
  <c r="E80" i="1"/>
  <c r="N80" i="1" s="1"/>
  <c r="G547" i="1"/>
  <c r="E886" i="1"/>
  <c r="AH886" i="1" s="1"/>
  <c r="N790" i="1"/>
  <c r="AH315" i="1"/>
  <c r="N315" i="1"/>
  <c r="AL215" i="1"/>
  <c r="E78" i="1"/>
  <c r="N78" i="1" s="1"/>
  <c r="AY248" i="1"/>
  <c r="AL248" i="1"/>
  <c r="AH95" i="1"/>
  <c r="N95" i="1"/>
  <c r="AY245" i="1"/>
  <c r="AL245" i="1"/>
  <c r="G114" i="1"/>
  <c r="AL114" i="1" s="1"/>
  <c r="AL115" i="1"/>
  <c r="AH88" i="1"/>
  <c r="N88" i="1"/>
  <c r="AH33" i="1"/>
  <c r="N33" i="1"/>
  <c r="AH87" i="1"/>
  <c r="N87" i="1"/>
  <c r="AH84" i="1"/>
  <c r="N84" i="1"/>
  <c r="AL241" i="1"/>
  <c r="AL209" i="1"/>
  <c r="AL556" i="1"/>
  <c r="H60" i="1"/>
  <c r="D740" i="1"/>
  <c r="AF740" i="1" s="1"/>
  <c r="AH740" i="1"/>
  <c r="E46" i="1"/>
  <c r="G219" i="1"/>
  <c r="AY220" i="1"/>
  <c r="G35" i="1"/>
  <c r="I788" i="1"/>
  <c r="AQ788" i="1" s="1"/>
  <c r="E97" i="1"/>
  <c r="N97" i="1" s="1"/>
  <c r="AH98" i="1"/>
  <c r="AH790" i="1"/>
  <c r="H788" i="1"/>
  <c r="G562" i="1"/>
  <c r="E754" i="1"/>
  <c r="AA754" i="1" s="1"/>
  <c r="Z754" i="1" s="1"/>
  <c r="G210" i="1"/>
  <c r="AL210" i="1" s="1"/>
  <c r="AY240" i="1"/>
  <c r="G221" i="1"/>
  <c r="AY224" i="1"/>
  <c r="E68" i="1"/>
  <c r="AH69" i="1"/>
  <c r="AE284" i="1"/>
  <c r="AU284" i="1"/>
  <c r="AR284" i="1" s="1"/>
  <c r="E186" i="1"/>
  <c r="AH186" i="1" s="1"/>
  <c r="AH187" i="1"/>
  <c r="D27" i="1"/>
  <c r="AH27" i="1"/>
  <c r="E928" i="1"/>
  <c r="E920" i="1" s="1"/>
  <c r="E918" i="1" s="1"/>
  <c r="E888" i="1"/>
  <c r="E61" i="1" s="1"/>
  <c r="E227" i="1"/>
  <c r="E225" i="1" s="1"/>
  <c r="E59" i="1"/>
  <c r="I886" i="1"/>
  <c r="AQ886" i="1" s="1"/>
  <c r="CE790" i="1"/>
  <c r="E118" i="1"/>
  <c r="N118" i="1" s="1"/>
  <c r="AH119" i="1"/>
  <c r="E222" i="1"/>
  <c r="E201" i="1"/>
  <c r="AH202" i="1"/>
  <c r="AU202" i="1"/>
  <c r="E644" i="1"/>
  <c r="E677" i="1" s="1"/>
  <c r="I858" i="1"/>
  <c r="G1022" i="1"/>
  <c r="G1021" i="1" s="1"/>
  <c r="H858" i="1"/>
  <c r="H39" i="1"/>
  <c r="E73" i="1"/>
  <c r="E1031" i="1"/>
  <c r="E1030" i="1" s="1"/>
  <c r="E53" i="1" s="1"/>
  <c r="D881" i="1"/>
  <c r="E788" i="1"/>
  <c r="AH788" i="1" s="1"/>
  <c r="G39" i="1"/>
  <c r="E39" i="1"/>
  <c r="G36" i="1"/>
  <c r="I58" i="1"/>
  <c r="I885" i="1"/>
  <c r="E190" i="1"/>
  <c r="AH190" i="1" s="1"/>
  <c r="H58" i="1"/>
  <c r="H885" i="1"/>
  <c r="E169" i="1"/>
  <c r="AH169" i="1" s="1"/>
  <c r="AH880" i="1"/>
  <c r="H169" i="1"/>
  <c r="G879" i="1"/>
  <c r="G880" i="1"/>
  <c r="R880" i="1" s="1"/>
  <c r="H794" i="1"/>
  <c r="E1059" i="1"/>
  <c r="I321" i="1"/>
  <c r="I323" i="1"/>
  <c r="H321" i="1"/>
  <c r="H319" i="1" s="1"/>
  <c r="H323" i="1"/>
  <c r="H314" i="1" s="1"/>
  <c r="G862" i="1"/>
  <c r="BQ863" i="1"/>
  <c r="H1121" i="1"/>
  <c r="I934" i="1"/>
  <c r="CE934" i="1" s="1"/>
  <c r="G550" i="1"/>
  <c r="G572" i="1"/>
  <c r="G548" i="1"/>
  <c r="E322" i="1"/>
  <c r="I598" i="1"/>
  <c r="E122" i="1"/>
  <c r="E66" i="1"/>
  <c r="E224" i="1"/>
  <c r="E1023" i="1"/>
  <c r="E1021" i="1" s="1"/>
  <c r="H918" i="1"/>
  <c r="I202" i="1"/>
  <c r="I199" i="1" s="1"/>
  <c r="I198" i="1" s="1"/>
  <c r="I171" i="1"/>
  <c r="I169" i="1" s="1"/>
  <c r="I45" i="1"/>
  <c r="E682" i="1"/>
  <c r="E689" i="1"/>
  <c r="E688" i="1" s="1"/>
  <c r="I200" i="1"/>
  <c r="I203" i="1"/>
  <c r="CE203" i="1" s="1"/>
  <c r="I66" i="1"/>
  <c r="I311" i="1" s="1"/>
  <c r="I856" i="1" s="1"/>
  <c r="I918" i="1"/>
  <c r="I892" i="1" s="1"/>
  <c r="I1023" i="1"/>
  <c r="H200" i="1"/>
  <c r="H203" i="1"/>
  <c r="H66" i="1"/>
  <c r="H311" i="1" s="1"/>
  <c r="E200" i="1"/>
  <c r="AH200" i="1" s="1"/>
  <c r="E203" i="1"/>
  <c r="AH203" i="1" s="1"/>
  <c r="I65" i="1"/>
  <c r="I114" i="1"/>
  <c r="H1035" i="1"/>
  <c r="H1038" i="1"/>
  <c r="H1021" i="1"/>
  <c r="G122" i="1"/>
  <c r="G205" i="1"/>
  <c r="H65" i="1"/>
  <c r="H114" i="1"/>
  <c r="I948" i="1"/>
  <c r="E185" i="1"/>
  <c r="I123" i="1"/>
  <c r="E115" i="1"/>
  <c r="AH115" i="1" s="1"/>
  <c r="E65" i="1"/>
  <c r="I224" i="1"/>
  <c r="I221" i="1" s="1"/>
  <c r="I219" i="1" s="1"/>
  <c r="H123" i="1"/>
  <c r="I900" i="1"/>
  <c r="I583" i="1"/>
  <c r="E123" i="1"/>
  <c r="AH123" i="1" s="1"/>
  <c r="E116" i="1"/>
  <c r="AH116" i="1" s="1"/>
  <c r="E207" i="1"/>
  <c r="I594" i="1"/>
  <c r="G169" i="1"/>
  <c r="E678" i="1" l="1"/>
  <c r="AF280" i="1"/>
  <c r="AY219" i="1"/>
  <c r="R219" i="1"/>
  <c r="AY221" i="1"/>
  <c r="R221" i="1"/>
  <c r="AH207" i="1"/>
  <c r="N207" i="1"/>
  <c r="E60" i="1"/>
  <c r="AH60" i="1" s="1"/>
  <c r="R562" i="1"/>
  <c r="G795" i="1"/>
  <c r="AL796" i="1"/>
  <c r="I319" i="1"/>
  <c r="AQ319" i="1" s="1"/>
  <c r="AQ321" i="1"/>
  <c r="E793" i="1"/>
  <c r="I794" i="1"/>
  <c r="H793" i="1"/>
  <c r="H856" i="1"/>
  <c r="AH68" i="1"/>
  <c r="N68" i="1"/>
  <c r="AF881" i="1"/>
  <c r="AQ881" i="1"/>
  <c r="E72" i="1"/>
  <c r="N73" i="1"/>
  <c r="AH65" i="1"/>
  <c r="N65" i="1"/>
  <c r="G316" i="1"/>
  <c r="G313" i="1"/>
  <c r="AL122" i="1"/>
  <c r="AL238" i="1"/>
  <c r="G25" i="1"/>
  <c r="R25" i="1" s="1"/>
  <c r="R879" i="1"/>
  <c r="R550" i="1"/>
  <c r="J27" i="1"/>
  <c r="L27" i="1"/>
  <c r="E1121" i="1"/>
  <c r="AH1121" i="1" s="1"/>
  <c r="AF27" i="1"/>
  <c r="E221" i="1"/>
  <c r="E117" i="1"/>
  <c r="AH118" i="1"/>
  <c r="E94" i="1"/>
  <c r="N94" i="1" s="1"/>
  <c r="AH97" i="1"/>
  <c r="E311" i="1"/>
  <c r="AH66" i="1"/>
  <c r="H34" i="1"/>
  <c r="E313" i="1"/>
  <c r="AH313" i="1" s="1"/>
  <c r="AH122" i="1"/>
  <c r="I60" i="1"/>
  <c r="CE886" i="1"/>
  <c r="G65" i="1"/>
  <c r="AY210" i="1"/>
  <c r="E794" i="1"/>
  <c r="AH794" i="1" s="1"/>
  <c r="I34" i="1"/>
  <c r="E183" i="1"/>
  <c r="AH183" i="1" s="1"/>
  <c r="AH185" i="1"/>
  <c r="E317" i="1"/>
  <c r="E314" i="1" s="1"/>
  <c r="AH322" i="1"/>
  <c r="H35" i="1"/>
  <c r="G322" i="1"/>
  <c r="E25" i="1"/>
  <c r="AH879" i="1"/>
  <c r="E45" i="1"/>
  <c r="AH201" i="1"/>
  <c r="AU201" i="1"/>
  <c r="BQ880" i="1"/>
  <c r="BQ879" i="1"/>
  <c r="BQ25" i="1" s="1"/>
  <c r="E36" i="1"/>
  <c r="G323" i="1"/>
  <c r="D880" i="1"/>
  <c r="AQ880" i="1" s="1"/>
  <c r="E114" i="1"/>
  <c r="AH114" i="1" s="1"/>
  <c r="H1032" i="1"/>
  <c r="H1061" i="1" s="1"/>
  <c r="I1021" i="1"/>
  <c r="I1024" i="1" s="1"/>
  <c r="AK880" i="1"/>
  <c r="AE880" i="1" s="1"/>
  <c r="AK879" i="1"/>
  <c r="AK25" i="1" s="1"/>
  <c r="D879" i="1"/>
  <c r="AQ879" i="1" s="1"/>
  <c r="H787" i="1"/>
  <c r="H786" i="1" s="1"/>
  <c r="H47" i="1" s="1"/>
  <c r="E789" i="1"/>
  <c r="G546" i="1"/>
  <c r="AK862" i="1"/>
  <c r="E787" i="1"/>
  <c r="N787" i="1" s="1"/>
  <c r="I64" i="1"/>
  <c r="I678" i="1"/>
  <c r="I677" i="1"/>
  <c r="I680" i="1"/>
  <c r="H64" i="1"/>
  <c r="H312" i="1"/>
  <c r="I884" i="1"/>
  <c r="H1036" i="1"/>
  <c r="H1033" i="1" s="1"/>
  <c r="H1062" i="1" s="1"/>
  <c r="H884" i="1"/>
  <c r="E64" i="1"/>
  <c r="E312" i="1"/>
  <c r="G237" i="1"/>
  <c r="G208" i="1"/>
  <c r="G279" i="1" s="1"/>
  <c r="E321" i="1"/>
  <c r="G321" i="1"/>
  <c r="AP422" i="1"/>
  <c r="AP421" i="1" s="1"/>
  <c r="AP420" i="1" s="1"/>
  <c r="AP477" i="1"/>
  <c r="AP476" i="1" s="1"/>
  <c r="AP475" i="1" s="1"/>
  <c r="AP480" i="1"/>
  <c r="AP479" i="1" s="1"/>
  <c r="AP478" i="1" s="1"/>
  <c r="E35" i="1" l="1"/>
  <c r="AH35" i="1" s="1"/>
  <c r="H40" i="1"/>
  <c r="H278" i="1"/>
  <c r="I40" i="1"/>
  <c r="I278" i="1"/>
  <c r="G294" i="1"/>
  <c r="G293" i="1" s="1"/>
  <c r="AL293" i="1" s="1"/>
  <c r="D279" i="1"/>
  <c r="AL279" i="1"/>
  <c r="E40" i="1"/>
  <c r="E278" i="1"/>
  <c r="E853" i="1"/>
  <c r="AH853" i="1" s="1"/>
  <c r="N793" i="1"/>
  <c r="H853" i="1"/>
  <c r="G794" i="1"/>
  <c r="E310" i="1"/>
  <c r="AH310" i="1" s="1"/>
  <c r="G793" i="1"/>
  <c r="D793" i="1" s="1"/>
  <c r="AL795" i="1"/>
  <c r="H310" i="1"/>
  <c r="T310" i="1" s="1"/>
  <c r="T312" i="1"/>
  <c r="E856" i="1"/>
  <c r="E884" i="1" s="1"/>
  <c r="E57" i="1" s="1"/>
  <c r="AH311" i="1"/>
  <c r="N72" i="1"/>
  <c r="E67" i="1"/>
  <c r="N67" i="1" s="1"/>
  <c r="AH117" i="1"/>
  <c r="N117" i="1"/>
  <c r="G312" i="1"/>
  <c r="AL312" i="1" s="1"/>
  <c r="AL65" i="1"/>
  <c r="AL208" i="1"/>
  <c r="AL237" i="1"/>
  <c r="D313" i="1"/>
  <c r="AF313" i="1" s="1"/>
  <c r="AL313" i="1"/>
  <c r="I312" i="1"/>
  <c r="I310" i="1" s="1"/>
  <c r="G317" i="1"/>
  <c r="G314" i="1" s="1"/>
  <c r="AH25" i="1"/>
  <c r="AL25" i="1"/>
  <c r="AE25" i="1"/>
  <c r="AE879" i="1"/>
  <c r="AF879" i="1" s="1"/>
  <c r="G319" i="1"/>
  <c r="AH793" i="1"/>
  <c r="G789" i="1"/>
  <c r="D25" i="1"/>
  <c r="I35" i="1"/>
  <c r="AQ35" i="1" s="1"/>
  <c r="AQ60" i="1"/>
  <c r="E93" i="1"/>
  <c r="AH94" i="1"/>
  <c r="AF880" i="1"/>
  <c r="E857" i="1"/>
  <c r="E293" i="1"/>
  <c r="AH293" i="1" s="1"/>
  <c r="T293" i="1"/>
  <c r="E319" i="1"/>
  <c r="AH319" i="1" s="1"/>
  <c r="AH321" i="1"/>
  <c r="E219" i="1"/>
  <c r="I57" i="1"/>
  <c r="H57" i="1"/>
  <c r="H32" i="1" s="1"/>
  <c r="H1041" i="1"/>
  <c r="E786" i="1"/>
  <c r="E47" i="1" s="1"/>
  <c r="H1031" i="1"/>
  <c r="H1030" i="1" s="1"/>
  <c r="H53" i="1" s="1"/>
  <c r="H1059" i="1"/>
  <c r="G787" i="1"/>
  <c r="G204" i="1"/>
  <c r="G207" i="1"/>
  <c r="AL207" i="1" s="1"/>
  <c r="G66" i="1"/>
  <c r="AL66" i="1" s="1"/>
  <c r="AR510" i="1"/>
  <c r="AS510" i="1" s="1"/>
  <c r="AP510" i="1"/>
  <c r="K510" i="1"/>
  <c r="L510" i="1" s="1"/>
  <c r="AR509" i="1"/>
  <c r="K509" i="1"/>
  <c r="L509" i="1" s="1"/>
  <c r="H855" i="1" l="1"/>
  <c r="AH856" i="1"/>
  <c r="H48" i="1"/>
  <c r="T278" i="1"/>
  <c r="AB278" i="1"/>
  <c r="Z278" i="1" s="1"/>
  <c r="E855" i="1"/>
  <c r="E883" i="1" s="1"/>
  <c r="AF279" i="1"/>
  <c r="AH278" i="1"/>
  <c r="G853" i="1"/>
  <c r="AL853" i="1" s="1"/>
  <c r="R793" i="1"/>
  <c r="AL793" i="1"/>
  <c r="D312" i="1"/>
  <c r="AF312" i="1" s="1"/>
  <c r="AH93" i="1"/>
  <c r="N93" i="1"/>
  <c r="G857" i="1"/>
  <c r="H883" i="1"/>
  <c r="H882" i="1" s="1"/>
  <c r="H55" i="1" s="1"/>
  <c r="H22" i="1" s="1"/>
  <c r="I48" i="1"/>
  <c r="E48" i="1"/>
  <c r="E885" i="1"/>
  <c r="E58" i="1"/>
  <c r="AH884" i="1"/>
  <c r="AB293" i="1"/>
  <c r="E32" i="1"/>
  <c r="AH32" i="1" s="1"/>
  <c r="AH57" i="1"/>
  <c r="AP509" i="1"/>
  <c r="AS509" i="1"/>
  <c r="AF25" i="1"/>
  <c r="H36" i="1"/>
  <c r="H854" i="1"/>
  <c r="G64" i="1"/>
  <c r="G200" i="1"/>
  <c r="G203" i="1"/>
  <c r="G786" i="1"/>
  <c r="AR508" i="1"/>
  <c r="D853" i="1" l="1"/>
  <c r="E854" i="1"/>
  <c r="E24" i="1" s="1"/>
  <c r="G855" i="1"/>
  <c r="G883" i="1" s="1"/>
  <c r="G56" i="1" s="1"/>
  <c r="AL64" i="1"/>
  <c r="G278" i="1"/>
  <c r="D293" i="1"/>
  <c r="G311" i="1"/>
  <c r="H56" i="1"/>
  <c r="H31" i="1" s="1"/>
  <c r="G58" i="1"/>
  <c r="G885" i="1"/>
  <c r="H24" i="1"/>
  <c r="K508" i="1"/>
  <c r="J508" i="1" s="1"/>
  <c r="E34" i="1"/>
  <c r="AS508" i="1"/>
  <c r="AP508" i="1"/>
  <c r="E56" i="1"/>
  <c r="E31" i="1" s="1"/>
  <c r="E882" i="1"/>
  <c r="H1118" i="1"/>
  <c r="H1120" i="1"/>
  <c r="H1116" i="1"/>
  <c r="AL278" i="1" l="1"/>
  <c r="D278" i="1"/>
  <c r="AF293" i="1"/>
  <c r="AN293" i="1"/>
  <c r="L508" i="1"/>
  <c r="D311" i="1"/>
  <c r="AF311" i="1" s="1"/>
  <c r="G856" i="1"/>
  <c r="G854" i="1" s="1"/>
  <c r="AL311" i="1"/>
  <c r="G310" i="1"/>
  <c r="AL310" i="1" s="1"/>
  <c r="G34" i="1"/>
  <c r="H30" i="1"/>
  <c r="H6" i="1"/>
  <c r="E1120" i="1"/>
  <c r="E1118" i="1"/>
  <c r="E1116" i="1"/>
  <c r="E55" i="1"/>
  <c r="AN278" i="1" l="1"/>
  <c r="AF278" i="1"/>
  <c r="D310" i="1"/>
  <c r="AF310" i="1" s="1"/>
  <c r="AL856" i="1"/>
  <c r="G884" i="1"/>
  <c r="E6" i="1"/>
  <c r="E30" i="1"/>
  <c r="K271" i="1"/>
  <c r="G882" i="1" l="1"/>
  <c r="AL884" i="1"/>
  <c r="G57" i="1"/>
  <c r="J271" i="1"/>
  <c r="D271" i="1"/>
  <c r="L271" i="1" s="1"/>
  <c r="AL57" i="1" l="1"/>
  <c r="G55" i="1"/>
  <c r="AF271" i="1"/>
  <c r="AS271" i="1"/>
  <c r="J560" i="1" l="1"/>
  <c r="J556" i="1" s="1"/>
  <c r="M59" i="1" l="1"/>
  <c r="J33" i="1"/>
  <c r="S59" i="1"/>
  <c r="BU1142" i="1"/>
  <c r="BJ1142" i="1"/>
  <c r="BH1142" i="1"/>
  <c r="BF1142" i="1"/>
  <c r="BD1142" i="1"/>
  <c r="BC1142" i="1"/>
  <c r="AE1142" i="1"/>
  <c r="AA1142" i="1"/>
  <c r="V1142" i="1"/>
  <c r="K1142" i="1"/>
  <c r="AB1142" i="1"/>
  <c r="D1142" i="1"/>
  <c r="BB1142" i="1" s="1"/>
  <c r="BB29" i="1" s="1"/>
  <c r="U696" i="1"/>
  <c r="K699" i="1"/>
  <c r="U698" i="1"/>
  <c r="K698" i="1" s="1"/>
  <c r="K697" i="1"/>
  <c r="K695" i="1"/>
  <c r="J695" i="1" s="1"/>
  <c r="K694" i="1"/>
  <c r="U693" i="1"/>
  <c r="K693" i="1" s="1"/>
  <c r="U691" i="1"/>
  <c r="K691" i="1" s="1"/>
  <c r="K692" i="1"/>
  <c r="AD1142" i="1" l="1"/>
  <c r="J1142" i="1"/>
  <c r="L1142" i="1"/>
  <c r="Q59" i="1"/>
  <c r="R59" i="1" s="1"/>
  <c r="R887" i="1"/>
  <c r="CE1142" i="1"/>
  <c r="U59" i="1"/>
  <c r="K59" i="1" s="1"/>
  <c r="AD887" i="1"/>
  <c r="BE1142" i="1"/>
  <c r="Z1142" i="1"/>
  <c r="J29" i="1"/>
  <c r="U690" i="1"/>
  <c r="K690" i="1" s="1"/>
  <c r="J690" i="1" s="1"/>
  <c r="BN1142" i="1"/>
  <c r="K696" i="1"/>
  <c r="AD59" i="1" l="1"/>
  <c r="AR1142" i="1"/>
  <c r="AS1142" i="1" s="1"/>
  <c r="CE29" i="1"/>
  <c r="D699" i="1"/>
  <c r="J699" i="1" s="1"/>
  <c r="D698" i="1"/>
  <c r="J698" i="1" s="1"/>
  <c r="D697" i="1"/>
  <c r="J697" i="1" s="1"/>
  <c r="D696" i="1"/>
  <c r="J696" i="1" s="1"/>
  <c r="D694" i="1"/>
  <c r="J694" i="1" s="1"/>
  <c r="D693" i="1"/>
  <c r="J693" i="1" s="1"/>
  <c r="D692" i="1"/>
  <c r="J692" i="1" s="1"/>
  <c r="D691" i="1"/>
  <c r="J691" i="1" s="1"/>
  <c r="AR29" i="1" l="1"/>
  <c r="AS29" i="1" s="1"/>
  <c r="D1057" i="1"/>
  <c r="BU1058" i="1"/>
  <c r="BN1058" i="1"/>
  <c r="BM1058" i="1"/>
  <c r="BJ1058" i="1" s="1"/>
  <c r="BE1058" i="1"/>
  <c r="BD1058" i="1"/>
  <c r="AR1058" i="1"/>
  <c r="AP1058" i="1"/>
  <c r="AE1058" i="1"/>
  <c r="AC1058" i="1"/>
  <c r="Z1058" i="1" s="1"/>
  <c r="K1058" i="1"/>
  <c r="K1057" i="1" s="1"/>
  <c r="J1057" i="1" s="1"/>
  <c r="D1058" i="1"/>
  <c r="AQ1058" i="1" l="1"/>
  <c r="AD1058" i="1"/>
  <c r="AQ1057" i="1"/>
  <c r="AD1057" i="1"/>
  <c r="L1058" i="1"/>
  <c r="AF1058" i="1"/>
  <c r="AS1058" i="1"/>
  <c r="L1057" i="1"/>
  <c r="AF1057" i="1"/>
  <c r="AS1057" i="1"/>
  <c r="Y1058" i="1"/>
  <c r="V1058" i="1" s="1"/>
  <c r="J1058" i="1"/>
  <c r="U775" i="1"/>
  <c r="AD775" i="1" l="1"/>
  <c r="U791" i="1"/>
  <c r="U790" i="1"/>
  <c r="Q919" i="1"/>
  <c r="BR1023" i="1"/>
  <c r="BQ37" i="1"/>
  <c r="BN28" i="1"/>
  <c r="AE981" i="1"/>
  <c r="AE976" i="1"/>
  <c r="AE975" i="1"/>
  <c r="AE973" i="1"/>
  <c r="AE972" i="1"/>
  <c r="BQ1024" i="1"/>
  <c r="BQ1023" i="1"/>
  <c r="BO1023" i="1"/>
  <c r="BR1022" i="1"/>
  <c r="BQ1022" i="1"/>
  <c r="BO1022" i="1"/>
  <c r="BS919" i="1"/>
  <c r="BQ887" i="1"/>
  <c r="BQ59" i="1" s="1"/>
  <c r="BS863" i="1"/>
  <c r="BO858" i="1"/>
  <c r="BS60" i="1"/>
  <c r="BS35" i="1" s="1"/>
  <c r="BR60" i="1"/>
  <c r="BR35" i="1" s="1"/>
  <c r="BQ791" i="1"/>
  <c r="BQ888" i="1" s="1"/>
  <c r="BQ61" i="1" s="1"/>
  <c r="BQ36" i="1" s="1"/>
  <c r="BS858" i="1"/>
  <c r="BR790" i="1"/>
  <c r="BR858" i="1" s="1"/>
  <c r="BQ790" i="1"/>
  <c r="BQ886" i="1" s="1"/>
  <c r="BQ60" i="1" s="1"/>
  <c r="BQ35" i="1" s="1"/>
  <c r="BO790" i="1"/>
  <c r="BR789" i="1"/>
  <c r="BQ789" i="1"/>
  <c r="BO789" i="1"/>
  <c r="BO317" i="1"/>
  <c r="BO857" i="1" s="1"/>
  <c r="BO885" i="1" s="1"/>
  <c r="BS317" i="1"/>
  <c r="BS857" i="1" s="1"/>
  <c r="BR317" i="1"/>
  <c r="BR857" i="1" s="1"/>
  <c r="BQ317" i="1"/>
  <c r="BQ857" i="1" s="1"/>
  <c r="BS315" i="1"/>
  <c r="BS856" i="1" s="1"/>
  <c r="BS884" i="1" s="1"/>
  <c r="BS57" i="1" s="1"/>
  <c r="BS32" i="1" s="1"/>
  <c r="BR315" i="1"/>
  <c r="BR856" i="1" s="1"/>
  <c r="BR884" i="1" s="1"/>
  <c r="BR57" i="1" s="1"/>
  <c r="BR32" i="1" s="1"/>
  <c r="BO315" i="1"/>
  <c r="BS598" i="1"/>
  <c r="BN598" i="1" s="1"/>
  <c r="S207" i="1"/>
  <c r="AE102" i="1"/>
  <c r="AE101" i="1"/>
  <c r="AE100" i="1"/>
  <c r="AE99" i="1"/>
  <c r="AE98" i="1"/>
  <c r="AE95" i="1"/>
  <c r="AE92" i="1"/>
  <c r="AE89" i="1"/>
  <c r="AE88" i="1"/>
  <c r="AE87" i="1"/>
  <c r="AE86" i="1"/>
  <c r="AE85" i="1"/>
  <c r="AE84" i="1"/>
  <c r="AE83" i="1"/>
  <c r="AE79" i="1"/>
  <c r="AE77" i="1"/>
  <c r="AE71" i="1"/>
  <c r="AE70" i="1"/>
  <c r="AE69" i="1"/>
  <c r="Q240" i="1"/>
  <c r="K947" i="1"/>
  <c r="K946" i="1"/>
  <c r="K945" i="1"/>
  <c r="K944" i="1"/>
  <c r="J929" i="1"/>
  <c r="R240" i="1" l="1"/>
  <c r="Q237" i="1"/>
  <c r="U858" i="1"/>
  <c r="AD858" i="1" s="1"/>
  <c r="U886" i="1"/>
  <c r="AD790" i="1"/>
  <c r="BO886" i="1"/>
  <c r="BO60" i="1" s="1"/>
  <c r="BO35" i="1" s="1"/>
  <c r="BO318" i="1"/>
  <c r="BN318" i="1" s="1"/>
  <c r="BT318" i="1" s="1"/>
  <c r="BO1021" i="1"/>
  <c r="K240" i="1"/>
  <c r="Q210" i="1"/>
  <c r="Q65" i="1" s="1"/>
  <c r="R65" i="1" s="1"/>
  <c r="BN919" i="1"/>
  <c r="BN950" i="1"/>
  <c r="BS920" i="1"/>
  <c r="BN920" i="1" s="1"/>
  <c r="BQ58" i="1"/>
  <c r="BQ34" i="1" s="1"/>
  <c r="BQ885" i="1"/>
  <c r="BR58" i="1"/>
  <c r="BR34" i="1" s="1"/>
  <c r="BR885" i="1"/>
  <c r="BS58" i="1"/>
  <c r="BS34" i="1" s="1"/>
  <c r="BS885" i="1"/>
  <c r="BN315" i="1"/>
  <c r="AE68" i="1"/>
  <c r="BN757" i="1"/>
  <c r="J947" i="1"/>
  <c r="BN989" i="1"/>
  <c r="BN948" i="1"/>
  <c r="BN949" i="1"/>
  <c r="BN1022" i="1"/>
  <c r="D757" i="1"/>
  <c r="BN990" i="1"/>
  <c r="BQ1021" i="1"/>
  <c r="BO58" i="1"/>
  <c r="BO34" i="1" s="1"/>
  <c r="BN790" i="1"/>
  <c r="BN789" i="1"/>
  <c r="J944" i="1"/>
  <c r="J945" i="1"/>
  <c r="J946" i="1"/>
  <c r="CE757" i="1" l="1"/>
  <c r="BN886" i="1"/>
  <c r="U60" i="1"/>
  <c r="AD886" i="1"/>
  <c r="BN885" i="1"/>
  <c r="BN34" i="1"/>
  <c r="BN58" i="1"/>
  <c r="BN35" i="1"/>
  <c r="BN60" i="1"/>
  <c r="BS918" i="1"/>
  <c r="BN918" i="1" s="1"/>
  <c r="Q928" i="1"/>
  <c r="J943" i="1"/>
  <c r="K943" i="1"/>
  <c r="Q920" i="1"/>
  <c r="Q918" i="1" s="1"/>
  <c r="BN988" i="1"/>
  <c r="AE97" i="1"/>
  <c r="AD60" i="1" l="1"/>
  <c r="U35" i="1"/>
  <c r="AD35" i="1" s="1"/>
  <c r="AE94" i="1"/>
  <c r="AE93" i="1"/>
  <c r="AX798" i="1" l="1"/>
  <c r="AY798" i="1" s="1"/>
  <c r="J813" i="1"/>
  <c r="J804" i="1"/>
  <c r="D803" i="1"/>
  <c r="J801" i="1"/>
  <c r="D800" i="1"/>
  <c r="AY800" i="1" s="1"/>
  <c r="J807" i="1"/>
  <c r="J805" i="1" s="1"/>
  <c r="AX797" i="1" l="1"/>
  <c r="AY797" i="1" s="1"/>
  <c r="R800" i="1"/>
  <c r="L800" i="1"/>
  <c r="R803" i="1"/>
  <c r="L803" i="1"/>
  <c r="AS803" i="1"/>
  <c r="J800" i="1"/>
  <c r="AP800" i="1"/>
  <c r="AP799" i="1" s="1"/>
  <c r="J803" i="1"/>
  <c r="J802" i="1" s="1"/>
  <c r="J574" i="1" l="1"/>
  <c r="J565" i="1"/>
  <c r="J555" i="1"/>
  <c r="J552" i="1"/>
  <c r="J553" i="1"/>
  <c r="D553" i="1"/>
  <c r="J578" i="1"/>
  <c r="J577" i="1" s="1"/>
  <c r="J580" i="1"/>
  <c r="J581" i="1"/>
  <c r="J582" i="1"/>
  <c r="J579" i="1"/>
  <c r="L553" i="1" l="1"/>
  <c r="BQ853" i="1"/>
  <c r="BQ793" i="1"/>
  <c r="K582" i="1"/>
  <c r="K581" i="1"/>
  <c r="K580" i="1"/>
  <c r="K579" i="1"/>
  <c r="K578" i="1"/>
  <c r="D579" i="1"/>
  <c r="D580" i="1"/>
  <c r="D581" i="1"/>
  <c r="D582" i="1"/>
  <c r="AE570" i="1"/>
  <c r="AE571" i="1"/>
  <c r="D570" i="1"/>
  <c r="J569" i="1"/>
  <c r="J568" i="1" s="1"/>
  <c r="D558" i="1"/>
  <c r="AX558" i="1" s="1"/>
  <c r="D559" i="1"/>
  <c r="AX559" i="1" s="1"/>
  <c r="D560" i="1"/>
  <c r="D561" i="1"/>
  <c r="D557" i="1"/>
  <c r="AX557" i="1" s="1"/>
  <c r="D556" i="1"/>
  <c r="Q490" i="1"/>
  <c r="J490" i="1" s="1"/>
  <c r="J346" i="1"/>
  <c r="J348" i="1"/>
  <c r="J349" i="1"/>
  <c r="J350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3" i="1"/>
  <c r="J404" i="1"/>
  <c r="J412" i="1"/>
  <c r="J413" i="1"/>
  <c r="J414" i="1"/>
  <c r="J415" i="1"/>
  <c r="J416" i="1"/>
  <c r="J417" i="1"/>
  <c r="J418" i="1"/>
  <c r="J420" i="1"/>
  <c r="J421" i="1"/>
  <c r="J422" i="1"/>
  <c r="J425" i="1"/>
  <c r="J426" i="1"/>
  <c r="J427" i="1"/>
  <c r="J428" i="1"/>
  <c r="J429" i="1"/>
  <c r="J430" i="1"/>
  <c r="J439" i="1"/>
  <c r="J440" i="1"/>
  <c r="J441" i="1"/>
  <c r="J442" i="1"/>
  <c r="J443" i="1"/>
  <c r="J444" i="1"/>
  <c r="J447" i="1"/>
  <c r="J448" i="1"/>
  <c r="J450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3" i="1"/>
  <c r="J484" i="1"/>
  <c r="J487" i="1"/>
  <c r="J488" i="1"/>
  <c r="J491" i="1"/>
  <c r="J492" i="1"/>
  <c r="J495" i="1"/>
  <c r="J494" i="1" s="1"/>
  <c r="J493" i="1" s="1"/>
  <c r="J496" i="1"/>
  <c r="J499" i="1"/>
  <c r="J501" i="1"/>
  <c r="J504" i="1"/>
  <c r="J507" i="1"/>
  <c r="AR579" i="1" l="1"/>
  <c r="L570" i="1"/>
  <c r="AX560" i="1"/>
  <c r="AR560" i="1" s="1"/>
  <c r="L560" i="1"/>
  <c r="Q548" i="1"/>
  <c r="R577" i="1"/>
  <c r="AL552" i="1"/>
  <c r="AE553" i="1"/>
  <c r="AL553" i="1"/>
  <c r="AR570" i="1"/>
  <c r="AP570" i="1" s="1"/>
  <c r="AR581" i="1"/>
  <c r="AS581" i="1" s="1"/>
  <c r="AY581" i="1"/>
  <c r="AR580" i="1"/>
  <c r="AS580" i="1" s="1"/>
  <c r="AY580" i="1"/>
  <c r="AF557" i="1"/>
  <c r="AS557" i="1"/>
  <c r="L581" i="1"/>
  <c r="AF559" i="1"/>
  <c r="AS559" i="1"/>
  <c r="L582" i="1"/>
  <c r="AF558" i="1"/>
  <c r="AS558" i="1"/>
  <c r="AF581" i="1"/>
  <c r="AF570" i="1"/>
  <c r="L579" i="1"/>
  <c r="L580" i="1"/>
  <c r="AP507" i="1"/>
  <c r="AR504" i="1"/>
  <c r="AS504" i="1" s="1"/>
  <c r="AP504" i="1"/>
  <c r="AR503" i="1"/>
  <c r="AR501" i="1"/>
  <c r="AS501" i="1" s="1"/>
  <c r="AP501" i="1"/>
  <c r="AR499" i="1"/>
  <c r="AS499" i="1" s="1"/>
  <c r="AP499" i="1"/>
  <c r="K501" i="1"/>
  <c r="L501" i="1" s="1"/>
  <c r="AP496" i="1"/>
  <c r="AP495" i="1"/>
  <c r="AR494" i="1"/>
  <c r="AR495" i="1"/>
  <c r="AS495" i="1" s="1"/>
  <c r="K496" i="1"/>
  <c r="L496" i="1" s="1"/>
  <c r="K495" i="1"/>
  <c r="L495" i="1" s="1"/>
  <c r="Q486" i="1"/>
  <c r="K487" i="1"/>
  <c r="L487" i="1" s="1"/>
  <c r="K492" i="1"/>
  <c r="L492" i="1" s="1"/>
  <c r="K491" i="1"/>
  <c r="L491" i="1" s="1"/>
  <c r="K490" i="1"/>
  <c r="L490" i="1" s="1"/>
  <c r="K488" i="1"/>
  <c r="L488" i="1" s="1"/>
  <c r="AX556" i="1" l="1"/>
  <c r="AY560" i="1"/>
  <c r="AY579" i="1"/>
  <c r="AK577" i="1"/>
  <c r="AE579" i="1"/>
  <c r="AL579" i="1"/>
  <c r="AE580" i="1"/>
  <c r="AF580" i="1" s="1"/>
  <c r="AL580" i="1"/>
  <c r="Q322" i="1"/>
  <c r="R548" i="1"/>
  <c r="AS570" i="1"/>
  <c r="AR582" i="1"/>
  <c r="AS582" i="1" s="1"/>
  <c r="AY582" i="1"/>
  <c r="AX550" i="1"/>
  <c r="AY550" i="1" s="1"/>
  <c r="AY556" i="1"/>
  <c r="AR556" i="1"/>
  <c r="AS556" i="1" s="1"/>
  <c r="AP494" i="1"/>
  <c r="AS494" i="1"/>
  <c r="AP503" i="1"/>
  <c r="AS503" i="1"/>
  <c r="AR502" i="1"/>
  <c r="AS502" i="1" s="1"/>
  <c r="J497" i="1"/>
  <c r="J498" i="1"/>
  <c r="J503" i="1"/>
  <c r="K494" i="1"/>
  <c r="L494" i="1" s="1"/>
  <c r="Q485" i="1"/>
  <c r="J485" i="1" s="1"/>
  <c r="J486" i="1"/>
  <c r="AP502" i="1"/>
  <c r="J502" i="1"/>
  <c r="AR498" i="1"/>
  <c r="AR497" i="1"/>
  <c r="AS497" i="1" s="1"/>
  <c r="AP497" i="1"/>
  <c r="Q493" i="1"/>
  <c r="K486" i="1"/>
  <c r="L486" i="1" s="1"/>
  <c r="Q489" i="1"/>
  <c r="AE577" i="1" l="1"/>
  <c r="AK548" i="1"/>
  <c r="AL577" i="1"/>
  <c r="AE582" i="1"/>
  <c r="AF582" i="1" s="1"/>
  <c r="AL582" i="1"/>
  <c r="Q789" i="1"/>
  <c r="R789" i="1" s="1"/>
  <c r="Q317" i="1"/>
  <c r="R317" i="1" s="1"/>
  <c r="AP498" i="1"/>
  <c r="AS498" i="1"/>
  <c r="AR493" i="1"/>
  <c r="AS493" i="1" s="1"/>
  <c r="AP493" i="1"/>
  <c r="K485" i="1"/>
  <c r="L485" i="1" s="1"/>
  <c r="K489" i="1"/>
  <c r="L489" i="1" s="1"/>
  <c r="J489" i="1"/>
  <c r="K493" i="1"/>
  <c r="L493" i="1" s="1"/>
  <c r="AK322" i="1" l="1"/>
  <c r="AL548" i="1"/>
  <c r="K412" i="1"/>
  <c r="L412" i="1" s="1"/>
  <c r="J410" i="1"/>
  <c r="J411" i="1"/>
  <c r="AP412" i="1"/>
  <c r="AE413" i="1"/>
  <c r="AF413" i="1" s="1"/>
  <c r="AE448" i="1"/>
  <c r="AF448" i="1" s="1"/>
  <c r="AE450" i="1"/>
  <c r="AF450" i="1" s="1"/>
  <c r="AR448" i="1"/>
  <c r="AS448" i="1" s="1"/>
  <c r="AR450" i="1"/>
  <c r="AS450" i="1" s="1"/>
  <c r="AK317" i="1" l="1"/>
  <c r="AK789" i="1"/>
  <c r="AL789" i="1" s="1"/>
  <c r="AL322" i="1"/>
  <c r="AR413" i="1"/>
  <c r="AS413" i="1" s="1"/>
  <c r="AP413" i="1"/>
  <c r="AP411" i="1" s="1"/>
  <c r="AP405" i="1" s="1"/>
  <c r="K350" i="1"/>
  <c r="K348" i="1"/>
  <c r="K349" i="1"/>
  <c r="D350" i="1"/>
  <c r="D349" i="1"/>
  <c r="AS349" i="1" s="1"/>
  <c r="J254" i="1"/>
  <c r="K254" i="1"/>
  <c r="J243" i="1"/>
  <c r="J244" i="1"/>
  <c r="J263" i="1"/>
  <c r="J264" i="1"/>
  <c r="AE257" i="1"/>
  <c r="AF257" i="1" s="1"/>
  <c r="AE256" i="1"/>
  <c r="AF256" i="1" s="1"/>
  <c r="AE253" i="1"/>
  <c r="AE251" i="1"/>
  <c r="AE243" i="1"/>
  <c r="AE242" i="1"/>
  <c r="D247" i="1"/>
  <c r="D246" i="1"/>
  <c r="D244" i="1"/>
  <c r="D243" i="1"/>
  <c r="AX243" i="1" s="1"/>
  <c r="D242" i="1"/>
  <c r="AX242" i="1" s="1"/>
  <c r="D245" i="1"/>
  <c r="D241" i="1"/>
  <c r="D254" i="1"/>
  <c r="D253" i="1"/>
  <c r="AX253" i="1" s="1"/>
  <c r="AR253" i="1" s="1"/>
  <c r="D252" i="1"/>
  <c r="D250" i="1"/>
  <c r="D251" i="1"/>
  <c r="D248" i="1"/>
  <c r="D264" i="1"/>
  <c r="D263" i="1"/>
  <c r="D262" i="1"/>
  <c r="D261" i="1"/>
  <c r="BN217" i="1"/>
  <c r="BN216" i="1"/>
  <c r="BO119" i="1"/>
  <c r="BO118" i="1" s="1"/>
  <c r="BO98" i="1"/>
  <c r="BO97" i="1" s="1"/>
  <c r="BO94" i="1" s="1"/>
  <c r="BO95" i="1"/>
  <c r="BN95" i="1" s="1"/>
  <c r="BO88" i="1"/>
  <c r="BN88" i="1" s="1"/>
  <c r="BO87" i="1"/>
  <c r="BN87" i="1" s="1"/>
  <c r="BO84" i="1"/>
  <c r="BN84" i="1" s="1"/>
  <c r="BO82" i="1"/>
  <c r="BN82" i="1" s="1"/>
  <c r="BO81" i="1"/>
  <c r="BO80" i="1" s="1"/>
  <c r="BO76" i="1"/>
  <c r="BN76" i="1" s="1"/>
  <c r="BO74" i="1"/>
  <c r="BO69" i="1"/>
  <c r="BN69" i="1" s="1"/>
  <c r="BO65" i="1"/>
  <c r="BN70" i="1"/>
  <c r="BN71" i="1"/>
  <c r="BN75" i="1"/>
  <c r="BN77" i="1"/>
  <c r="BN79" i="1"/>
  <c r="BN83" i="1"/>
  <c r="BN85" i="1"/>
  <c r="BN86" i="1"/>
  <c r="BN89" i="1"/>
  <c r="BN90" i="1"/>
  <c r="BN91" i="1"/>
  <c r="BN92" i="1"/>
  <c r="BN96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20" i="1"/>
  <c r="BN121" i="1"/>
  <c r="BT242" i="1"/>
  <c r="BT260" i="1"/>
  <c r="BT259" i="1"/>
  <c r="BN263" i="1"/>
  <c r="BN262" i="1"/>
  <c r="BN260" i="1"/>
  <c r="BN259" i="1"/>
  <c r="BN257" i="1"/>
  <c r="BN256" i="1"/>
  <c r="BN253" i="1"/>
  <c r="BN252" i="1"/>
  <c r="BN250" i="1"/>
  <c r="BN249" i="1"/>
  <c r="BN243" i="1"/>
  <c r="BN242" i="1"/>
  <c r="BN267" i="1"/>
  <c r="BN266" i="1"/>
  <c r="BQ261" i="1"/>
  <c r="BN261" i="1" s="1"/>
  <c r="BQ258" i="1"/>
  <c r="BN258" i="1" s="1"/>
  <c r="BQ255" i="1"/>
  <c r="BQ251" i="1"/>
  <c r="BN251" i="1" s="1"/>
  <c r="BQ248" i="1"/>
  <c r="BN248" i="1" s="1"/>
  <c r="BQ241" i="1"/>
  <c r="BN241" i="1" s="1"/>
  <c r="BN215" i="1"/>
  <c r="BS209" i="1"/>
  <c r="BR209" i="1"/>
  <c r="BS208" i="1"/>
  <c r="BR208" i="1"/>
  <c r="BO66" i="1"/>
  <c r="BO294" i="1" s="1"/>
  <c r="AX238" i="1" l="1"/>
  <c r="AY242" i="1"/>
  <c r="AX241" i="1"/>
  <c r="AY241" i="1" s="1"/>
  <c r="AX239" i="1"/>
  <c r="AY243" i="1"/>
  <c r="AK857" i="1"/>
  <c r="AE317" i="1"/>
  <c r="AL317" i="1"/>
  <c r="L349" i="1"/>
  <c r="L350" i="1"/>
  <c r="AF250" i="1"/>
  <c r="AS244" i="1"/>
  <c r="AF244" i="1"/>
  <c r="AF246" i="1"/>
  <c r="AF261" i="1"/>
  <c r="AS261" i="1"/>
  <c r="AF253" i="1"/>
  <c r="AF247" i="1"/>
  <c r="AF262" i="1"/>
  <c r="AS262" i="1"/>
  <c r="AF254" i="1"/>
  <c r="L254" i="1"/>
  <c r="AS254" i="1"/>
  <c r="AF263" i="1"/>
  <c r="AS263" i="1"/>
  <c r="AF264" i="1"/>
  <c r="AS264" i="1"/>
  <c r="AS245" i="1"/>
  <c r="AF245" i="1"/>
  <c r="AS248" i="1"/>
  <c r="AF248" i="1"/>
  <c r="AF242" i="1"/>
  <c r="AF251" i="1"/>
  <c r="AF243" i="1"/>
  <c r="BO856" i="1"/>
  <c r="BO884" i="1" s="1"/>
  <c r="BO57" i="1" s="1"/>
  <c r="BO32" i="1" s="1"/>
  <c r="BT258" i="1"/>
  <c r="BN255" i="1"/>
  <c r="BN98" i="1"/>
  <c r="J261" i="1"/>
  <c r="J241" i="1"/>
  <c r="D239" i="1"/>
  <c r="D240" i="1"/>
  <c r="BO73" i="1"/>
  <c r="BN73" i="1" s="1"/>
  <c r="BO68" i="1"/>
  <c r="BN68" i="1" s="1"/>
  <c r="AE255" i="1"/>
  <c r="AF255" i="1" s="1"/>
  <c r="BN74" i="1"/>
  <c r="J251" i="1"/>
  <c r="BQ245" i="1"/>
  <c r="BN245" i="1" s="1"/>
  <c r="BN246" i="1"/>
  <c r="BQ265" i="1"/>
  <c r="BN265" i="1" s="1"/>
  <c r="BN247" i="1"/>
  <c r="AE252" i="1"/>
  <c r="AF252" i="1" s="1"/>
  <c r="D249" i="1"/>
  <c r="AE241" i="1"/>
  <c r="AF241" i="1" s="1"/>
  <c r="AE239" i="1"/>
  <c r="BO78" i="1"/>
  <c r="BN78" i="1" s="1"/>
  <c r="BN80" i="1"/>
  <c r="BN118" i="1"/>
  <c r="BO117" i="1"/>
  <c r="BN117" i="1" s="1"/>
  <c r="BO93" i="1"/>
  <c r="BN93" i="1" s="1"/>
  <c r="BN94" i="1"/>
  <c r="BN97" i="1"/>
  <c r="BN119" i="1"/>
  <c r="BN81" i="1"/>
  <c r="AP628" i="1"/>
  <c r="CE617" i="1"/>
  <c r="AU33" i="1"/>
  <c r="M881" i="1"/>
  <c r="K881" i="1" s="1"/>
  <c r="L881" i="1" s="1"/>
  <c r="J877" i="1"/>
  <c r="M858" i="1"/>
  <c r="N858" i="1" s="1"/>
  <c r="AY253" i="1" l="1"/>
  <c r="AY252" i="1"/>
  <c r="AX251" i="1"/>
  <c r="AY251" i="1" s="1"/>
  <c r="AK885" i="1"/>
  <c r="AL885" i="1" s="1"/>
  <c r="AK58" i="1"/>
  <c r="AE857" i="1"/>
  <c r="AL857" i="1"/>
  <c r="J240" i="1"/>
  <c r="AF240" i="1"/>
  <c r="L240" i="1"/>
  <c r="AS240" i="1"/>
  <c r="AF239" i="1"/>
  <c r="AF249" i="1"/>
  <c r="BQ209" i="1"/>
  <c r="BQ122" i="1" s="1"/>
  <c r="BQ208" i="1"/>
  <c r="BN208" i="1" s="1"/>
  <c r="K887" i="1"/>
  <c r="AE210" i="1"/>
  <c r="BO72" i="1"/>
  <c r="BN72" i="1" s="1"/>
  <c r="D238" i="1"/>
  <c r="AE238" i="1"/>
  <c r="BN238" i="1"/>
  <c r="BN239" i="1"/>
  <c r="BN237" i="1"/>
  <c r="AE237" i="1"/>
  <c r="AX208" i="1" l="1"/>
  <c r="AX237" i="1"/>
  <c r="AY237" i="1" s="1"/>
  <c r="AY238" i="1"/>
  <c r="AY239" i="1"/>
  <c r="AK34" i="1"/>
  <c r="AE58" i="1"/>
  <c r="AL58" i="1"/>
  <c r="D237" i="1"/>
  <c r="AF237" i="1" s="1"/>
  <c r="AF238" i="1"/>
  <c r="BN209" i="1"/>
  <c r="BQ207" i="1"/>
  <c r="BQ66" i="1"/>
  <c r="BN66" i="1" s="1"/>
  <c r="BQ294" i="1"/>
  <c r="BQ306" i="1"/>
  <c r="BQ316" i="1"/>
  <c r="BO67" i="1"/>
  <c r="BN67" i="1" s="1"/>
  <c r="AX279" i="1" l="1"/>
  <c r="AY279" i="1" s="1"/>
  <c r="AX66" i="1"/>
  <c r="AX204" i="1"/>
  <c r="AY208" i="1"/>
  <c r="AE34" i="1"/>
  <c r="AL34" i="1"/>
  <c r="BQ856" i="1"/>
  <c r="BN856" i="1" s="1"/>
  <c r="BQ293" i="1"/>
  <c r="BQ64" i="1"/>
  <c r="BN294" i="1"/>
  <c r="BQ314" i="1"/>
  <c r="BQ787" i="1"/>
  <c r="BQ786" i="1" s="1"/>
  <c r="J213" i="1"/>
  <c r="BC40" i="1"/>
  <c r="BD40" i="1"/>
  <c r="BC46" i="1"/>
  <c r="BD46" i="1"/>
  <c r="BC51" i="1"/>
  <c r="BD51" i="1"/>
  <c r="BD58" i="1"/>
  <c r="BD34" i="1" s="1"/>
  <c r="BC60" i="1"/>
  <c r="BD60" i="1"/>
  <c r="BC225" i="1"/>
  <c r="BC45" i="1" s="1"/>
  <c r="BD225" i="1"/>
  <c r="BD45" i="1" s="1"/>
  <c r="BC226" i="1"/>
  <c r="BD226" i="1"/>
  <c r="BC227" i="1"/>
  <c r="BD227" i="1"/>
  <c r="BC283" i="1"/>
  <c r="BD283" i="1"/>
  <c r="BC297" i="1"/>
  <c r="BC52" i="1" s="1"/>
  <c r="BD297" i="1"/>
  <c r="BD52" i="1" s="1"/>
  <c r="BC298" i="1"/>
  <c r="BD298" i="1"/>
  <c r="BC299" i="1"/>
  <c r="BD299" i="1"/>
  <c r="BC300" i="1"/>
  <c r="BD300" i="1"/>
  <c r="BC301" i="1"/>
  <c r="BD301" i="1"/>
  <c r="BC58" i="1"/>
  <c r="BC34" i="1" s="1"/>
  <c r="BD585" i="1"/>
  <c r="BD586" i="1"/>
  <c r="BD587" i="1"/>
  <c r="BD588" i="1"/>
  <c r="BD589" i="1"/>
  <c r="BD590" i="1"/>
  <c r="BD591" i="1"/>
  <c r="BD592" i="1"/>
  <c r="BC593" i="1"/>
  <c r="BC598" i="1"/>
  <c r="BD601" i="1"/>
  <c r="BD602" i="1"/>
  <c r="BD604" i="1"/>
  <c r="BD606" i="1"/>
  <c r="BD607" i="1"/>
  <c r="BD608" i="1"/>
  <c r="BD609" i="1"/>
  <c r="BD612" i="1"/>
  <c r="BD614" i="1"/>
  <c r="BD620" i="1"/>
  <c r="BD621" i="1"/>
  <c r="BD622" i="1"/>
  <c r="BD625" i="1"/>
  <c r="BD626" i="1"/>
  <c r="BD627" i="1"/>
  <c r="BD630" i="1"/>
  <c r="BD631" i="1"/>
  <c r="BD637" i="1"/>
  <c r="BD639" i="1"/>
  <c r="BD642" i="1"/>
  <c r="BD643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C733" i="1"/>
  <c r="BD733" i="1"/>
  <c r="BC734" i="1"/>
  <c r="BD734" i="1"/>
  <c r="BC735" i="1"/>
  <c r="BD735" i="1"/>
  <c r="BC740" i="1"/>
  <c r="BD740" i="1"/>
  <c r="BC741" i="1"/>
  <c r="BD741" i="1"/>
  <c r="BC742" i="1"/>
  <c r="BD742" i="1"/>
  <c r="BC743" i="1"/>
  <c r="BD743" i="1"/>
  <c r="BC744" i="1"/>
  <c r="BD744" i="1"/>
  <c r="BC791" i="1"/>
  <c r="BC61" i="1" s="1"/>
  <c r="BC751" i="1"/>
  <c r="BD751" i="1"/>
  <c r="BC752" i="1"/>
  <c r="BD752" i="1"/>
  <c r="BC753" i="1"/>
  <c r="BD753" i="1"/>
  <c r="BC758" i="1"/>
  <c r="BD758" i="1"/>
  <c r="BC759" i="1"/>
  <c r="BD759" i="1"/>
  <c r="BC760" i="1"/>
  <c r="BD760" i="1"/>
  <c r="BC764" i="1"/>
  <c r="BD764" i="1"/>
  <c r="BC765" i="1"/>
  <c r="BD765" i="1"/>
  <c r="BC766" i="1"/>
  <c r="BD766" i="1"/>
  <c r="BC767" i="1"/>
  <c r="BD767" i="1"/>
  <c r="BC768" i="1"/>
  <c r="BD768" i="1"/>
  <c r="BC769" i="1"/>
  <c r="BD769" i="1"/>
  <c r="BC770" i="1"/>
  <c r="BD770" i="1"/>
  <c r="BD788" i="1"/>
  <c r="BD789" i="1"/>
  <c r="BC817" i="1"/>
  <c r="BD817" i="1"/>
  <c r="BC819" i="1"/>
  <c r="BD819" i="1"/>
  <c r="BC822" i="1"/>
  <c r="BD822" i="1"/>
  <c r="BC823" i="1"/>
  <c r="BD823" i="1"/>
  <c r="BC824" i="1"/>
  <c r="BD824" i="1"/>
  <c r="BC827" i="1"/>
  <c r="BD827" i="1"/>
  <c r="BC828" i="1"/>
  <c r="BD828" i="1"/>
  <c r="BC829" i="1"/>
  <c r="BD829" i="1"/>
  <c r="BC830" i="1"/>
  <c r="BD830" i="1"/>
  <c r="BC831" i="1"/>
  <c r="BD831" i="1"/>
  <c r="BD839" i="1"/>
  <c r="BD840" i="1"/>
  <c r="BD841" i="1"/>
  <c r="BD846" i="1"/>
  <c r="BC858" i="1"/>
  <c r="BD858" i="1"/>
  <c r="BD863" i="1"/>
  <c r="BC864" i="1"/>
  <c r="BD864" i="1"/>
  <c r="BC865" i="1"/>
  <c r="BD865" i="1"/>
  <c r="BC866" i="1"/>
  <c r="BD866" i="1"/>
  <c r="BC868" i="1"/>
  <c r="BD868" i="1"/>
  <c r="BD880" i="1" s="1"/>
  <c r="BC872" i="1"/>
  <c r="BD872" i="1"/>
  <c r="BC881" i="1"/>
  <c r="BC892" i="1"/>
  <c r="BC893" i="1"/>
  <c r="BD893" i="1"/>
  <c r="BC894" i="1"/>
  <c r="BD894" i="1"/>
  <c r="BC895" i="1"/>
  <c r="BC896" i="1"/>
  <c r="BC897" i="1"/>
  <c r="BC898" i="1"/>
  <c r="BD898" i="1"/>
  <c r="BC899" i="1"/>
  <c r="BD899" i="1"/>
  <c r="BC900" i="1"/>
  <c r="BC901" i="1"/>
  <c r="BC902" i="1"/>
  <c r="BC903" i="1"/>
  <c r="BC904" i="1"/>
  <c r="BD904" i="1"/>
  <c r="BC905" i="1"/>
  <c r="BD905" i="1"/>
  <c r="BC906" i="1"/>
  <c r="BC907" i="1"/>
  <c r="BD907" i="1"/>
  <c r="BC908" i="1"/>
  <c r="BD908" i="1"/>
  <c r="BC909" i="1"/>
  <c r="BC910" i="1"/>
  <c r="BD910" i="1"/>
  <c r="BC911" i="1"/>
  <c r="BD911" i="1"/>
  <c r="BC912" i="1"/>
  <c r="BD912" i="1"/>
  <c r="BC913" i="1"/>
  <c r="BD913" i="1"/>
  <c r="BC914" i="1"/>
  <c r="BD914" i="1"/>
  <c r="BC915" i="1"/>
  <c r="BD915" i="1"/>
  <c r="BC916" i="1"/>
  <c r="BD916" i="1"/>
  <c r="BC921" i="1"/>
  <c r="BD921" i="1"/>
  <c r="BC922" i="1"/>
  <c r="BD922" i="1"/>
  <c r="BC929" i="1"/>
  <c r="BD929" i="1"/>
  <c r="BC934" i="1"/>
  <c r="BD934" i="1"/>
  <c r="BC972" i="1"/>
  <c r="BD972" i="1"/>
  <c r="BC973" i="1"/>
  <c r="BD973" i="1"/>
  <c r="BC974" i="1"/>
  <c r="BD974" i="1"/>
  <c r="BC975" i="1"/>
  <c r="BD975" i="1"/>
  <c r="BC976" i="1"/>
  <c r="BD976" i="1"/>
  <c r="BC977" i="1"/>
  <c r="BD977" i="1"/>
  <c r="BC978" i="1"/>
  <c r="BD978" i="1"/>
  <c r="BC979" i="1"/>
  <c r="BD979" i="1"/>
  <c r="BC980" i="1"/>
  <c r="BD980" i="1"/>
  <c r="BC981" i="1"/>
  <c r="BD981" i="1"/>
  <c r="BC982" i="1"/>
  <c r="BD982" i="1"/>
  <c r="BC983" i="1"/>
  <c r="BD983" i="1"/>
  <c r="BC984" i="1"/>
  <c r="BD984" i="1"/>
  <c r="BC985" i="1"/>
  <c r="BD985" i="1"/>
  <c r="BC986" i="1"/>
  <c r="BD986" i="1"/>
  <c r="BC987" i="1"/>
  <c r="BD987" i="1"/>
  <c r="BC1024" i="1"/>
  <c r="BC1034" i="1"/>
  <c r="BD1053" i="1"/>
  <c r="BD1056" i="1"/>
  <c r="BD1054" i="1" s="1"/>
  <c r="BD1047" i="1" s="1"/>
  <c r="BD1045" i="1" s="1"/>
  <c r="BC1112" i="1"/>
  <c r="BD1112" i="1"/>
  <c r="BD1134" i="1"/>
  <c r="BD37" i="1" s="1"/>
  <c r="BC1140" i="1"/>
  <c r="BD1140" i="1"/>
  <c r="W27" i="1"/>
  <c r="X27" i="1"/>
  <c r="Y27" i="1"/>
  <c r="W37" i="1"/>
  <c r="X37" i="1"/>
  <c r="Y37" i="1"/>
  <c r="Z38" i="1"/>
  <c r="Z41" i="1"/>
  <c r="Z42" i="1"/>
  <c r="Z43" i="1"/>
  <c r="Z44" i="1"/>
  <c r="W46" i="1"/>
  <c r="X46" i="1"/>
  <c r="Y46" i="1"/>
  <c r="W48" i="1"/>
  <c r="X48" i="1"/>
  <c r="Y48" i="1"/>
  <c r="Z49" i="1"/>
  <c r="Z50" i="1"/>
  <c r="W51" i="1"/>
  <c r="X51" i="1"/>
  <c r="Y51" i="1"/>
  <c r="W52" i="1"/>
  <c r="X52" i="1"/>
  <c r="Y52" i="1"/>
  <c r="W53" i="1"/>
  <c r="X53" i="1"/>
  <c r="Y53" i="1"/>
  <c r="W58" i="1"/>
  <c r="W34" i="1" s="1"/>
  <c r="X58" i="1"/>
  <c r="X34" i="1" s="1"/>
  <c r="Y58" i="1"/>
  <c r="Y34" i="1" s="1"/>
  <c r="Y59" i="1"/>
  <c r="W60" i="1"/>
  <c r="W35" i="1" s="1"/>
  <c r="X60" i="1"/>
  <c r="X35" i="1" s="1"/>
  <c r="Y60" i="1"/>
  <c r="Y35" i="1" s="1"/>
  <c r="W61" i="1"/>
  <c r="W36" i="1" s="1"/>
  <c r="X61" i="1"/>
  <c r="X36" i="1" s="1"/>
  <c r="X64" i="1"/>
  <c r="X40" i="1" s="1"/>
  <c r="Y64" i="1"/>
  <c r="Y40" i="1" s="1"/>
  <c r="W127" i="1"/>
  <c r="Z127" i="1"/>
  <c r="W130" i="1"/>
  <c r="Z130" i="1"/>
  <c r="W131" i="1"/>
  <c r="Z131" i="1"/>
  <c r="W142" i="1"/>
  <c r="Z142" i="1"/>
  <c r="Z152" i="1"/>
  <c r="Z153" i="1"/>
  <c r="W155" i="1"/>
  <c r="Z155" i="1"/>
  <c r="W156" i="1"/>
  <c r="Z156" i="1"/>
  <c r="W158" i="1"/>
  <c r="Z158" i="1"/>
  <c r="W159" i="1"/>
  <c r="Z159" i="1"/>
  <c r="W161" i="1"/>
  <c r="Z161" i="1"/>
  <c r="W162" i="1"/>
  <c r="Z162" i="1"/>
  <c r="W164" i="1"/>
  <c r="Z164" i="1"/>
  <c r="W165" i="1"/>
  <c r="Z165" i="1"/>
  <c r="W167" i="1"/>
  <c r="Z167" i="1"/>
  <c r="W168" i="1"/>
  <c r="Z168" i="1"/>
  <c r="W174" i="1"/>
  <c r="W170" i="1" s="1"/>
  <c r="Z174" i="1"/>
  <c r="W177" i="1"/>
  <c r="Z177" i="1"/>
  <c r="W179" i="1"/>
  <c r="Z179" i="1"/>
  <c r="W180" i="1"/>
  <c r="Z180" i="1"/>
  <c r="Z184" i="1"/>
  <c r="Z185" i="1"/>
  <c r="X200" i="1"/>
  <c r="Y200" i="1"/>
  <c r="W218" i="1"/>
  <c r="W225" i="1"/>
  <c r="W45" i="1" s="1"/>
  <c r="X225" i="1"/>
  <c r="X45" i="1" s="1"/>
  <c r="Y225" i="1"/>
  <c r="Y45" i="1" s="1"/>
  <c r="W226" i="1"/>
  <c r="X226" i="1"/>
  <c r="Y226" i="1"/>
  <c r="W227" i="1"/>
  <c r="W224" i="1" s="1"/>
  <c r="W221" i="1" s="1"/>
  <c r="X227" i="1"/>
  <c r="X224" i="1" s="1"/>
  <c r="X221" i="1" s="1"/>
  <c r="Y227" i="1"/>
  <c r="Y224" i="1" s="1"/>
  <c r="Y221" i="1" s="1"/>
  <c r="W283" i="1"/>
  <c r="W220" i="1" s="1"/>
  <c r="X283" i="1"/>
  <c r="X295" i="1" s="1"/>
  <c r="Y283" i="1"/>
  <c r="Y295" i="1" s="1"/>
  <c r="X294" i="1"/>
  <c r="Y294" i="1"/>
  <c r="W315" i="1"/>
  <c r="W316" i="1"/>
  <c r="X319" i="1"/>
  <c r="Y319" i="1"/>
  <c r="W320" i="1"/>
  <c r="W321" i="1"/>
  <c r="Z585" i="1"/>
  <c r="Z586" i="1"/>
  <c r="Z587" i="1"/>
  <c r="Z588" i="1"/>
  <c r="Z589" i="1"/>
  <c r="Z590" i="1"/>
  <c r="Z591" i="1"/>
  <c r="Z592" i="1"/>
  <c r="Z600" i="1"/>
  <c r="Z603" i="1"/>
  <c r="Z604" i="1"/>
  <c r="Z605" i="1"/>
  <c r="Z606" i="1"/>
  <c r="Z607" i="1"/>
  <c r="Z608" i="1"/>
  <c r="Z609" i="1"/>
  <c r="Z610" i="1"/>
  <c r="Z611" i="1"/>
  <c r="Z612" i="1"/>
  <c r="Z613" i="1"/>
  <c r="CE613" i="1" s="1"/>
  <c r="Z614" i="1"/>
  <c r="Z618" i="1"/>
  <c r="Z619" i="1"/>
  <c r="Z620" i="1"/>
  <c r="W689" i="1"/>
  <c r="W744" i="1"/>
  <c r="Z744" i="1"/>
  <c r="W746" i="1"/>
  <c r="W775" i="1"/>
  <c r="Z776" i="1"/>
  <c r="Z777" i="1"/>
  <c r="Z60" i="1" s="1"/>
  <c r="Z35" i="1" s="1"/>
  <c r="X787" i="1"/>
  <c r="W788" i="1"/>
  <c r="X788" i="1"/>
  <c r="Y788" i="1"/>
  <c r="W789" i="1"/>
  <c r="X789" i="1"/>
  <c r="Y789" i="1"/>
  <c r="W790" i="1"/>
  <c r="W886" i="1" s="1"/>
  <c r="X790" i="1"/>
  <c r="X858" i="1" s="1"/>
  <c r="Y790" i="1"/>
  <c r="W793" i="1"/>
  <c r="X793" i="1"/>
  <c r="Y793" i="1"/>
  <c r="W794" i="1"/>
  <c r="X794" i="1"/>
  <c r="Y794" i="1"/>
  <c r="W857" i="1"/>
  <c r="W885" i="1" s="1"/>
  <c r="X857" i="1"/>
  <c r="X885" i="1" s="1"/>
  <c r="Y857" i="1"/>
  <c r="Y885" i="1" s="1"/>
  <c r="Z857" i="1"/>
  <c r="Y858" i="1"/>
  <c r="W873" i="1"/>
  <c r="W39" i="1" s="1"/>
  <c r="X873" i="1"/>
  <c r="X39" i="1" s="1"/>
  <c r="Y873" i="1"/>
  <c r="Y39" i="1" s="1"/>
  <c r="W879" i="1"/>
  <c r="W25" i="1" s="1"/>
  <c r="X879" i="1"/>
  <c r="X25" i="1" s="1"/>
  <c r="Y879" i="1"/>
  <c r="Y25" i="1" s="1"/>
  <c r="W880" i="1"/>
  <c r="X880" i="1"/>
  <c r="Y880" i="1"/>
  <c r="W881" i="1"/>
  <c r="X881" i="1"/>
  <c r="Y881" i="1"/>
  <c r="W887" i="1"/>
  <c r="X887" i="1"/>
  <c r="Y887" i="1"/>
  <c r="W888" i="1"/>
  <c r="X888" i="1"/>
  <c r="W919" i="1"/>
  <c r="Y919" i="1"/>
  <c r="W925" i="1"/>
  <c r="Y925" i="1"/>
  <c r="W927" i="1"/>
  <c r="Y927" i="1"/>
  <c r="W928" i="1"/>
  <c r="Y928" i="1"/>
  <c r="W929" i="1"/>
  <c r="W921" i="1" s="1"/>
  <c r="X935" i="1"/>
  <c r="Y935" i="1"/>
  <c r="X936" i="1"/>
  <c r="Y936" i="1"/>
  <c r="W949" i="1"/>
  <c r="X949" i="1"/>
  <c r="X1023" i="1" s="1"/>
  <c r="Y949" i="1"/>
  <c r="W950" i="1"/>
  <c r="X950" i="1"/>
  <c r="X920" i="1" s="1"/>
  <c r="X1022" i="1" s="1"/>
  <c r="Y950" i="1"/>
  <c r="Y951" i="1"/>
  <c r="Z952" i="1"/>
  <c r="Z953" i="1"/>
  <c r="Y963" i="1"/>
  <c r="Z964" i="1"/>
  <c r="Z965" i="1"/>
  <c r="Y966" i="1"/>
  <c r="Z967" i="1"/>
  <c r="Z968" i="1"/>
  <c r="Y969" i="1"/>
  <c r="Z970" i="1"/>
  <c r="Z971" i="1"/>
  <c r="W972" i="1"/>
  <c r="W973" i="1"/>
  <c r="W936" i="1" s="1"/>
  <c r="Z989" i="1"/>
  <c r="Z990" i="1"/>
  <c r="Y1024" i="1"/>
  <c r="Z1025" i="1"/>
  <c r="Z1026" i="1"/>
  <c r="Z1038" i="1"/>
  <c r="Z1039" i="1"/>
  <c r="Z1041" i="1"/>
  <c r="Z1042" i="1"/>
  <c r="Y1053" i="1"/>
  <c r="AX200" i="1" l="1"/>
  <c r="BQ884" i="1"/>
  <c r="BN884" i="1" s="1"/>
  <c r="X856" i="1"/>
  <c r="X884" i="1" s="1"/>
  <c r="X57" i="1" s="1"/>
  <c r="X32" i="1" s="1"/>
  <c r="W858" i="1"/>
  <c r="Y856" i="1"/>
  <c r="Y884" i="1" s="1"/>
  <c r="Y57" i="1" s="1"/>
  <c r="BD27" i="1"/>
  <c r="BD1129" i="1"/>
  <c r="BC27" i="1"/>
  <c r="BC1129" i="1"/>
  <c r="Y1023" i="1"/>
  <c r="BQ57" i="1"/>
  <c r="BQ32" i="1" s="1"/>
  <c r="X855" i="1"/>
  <c r="X883" i="1" s="1"/>
  <c r="J1112" i="1"/>
  <c r="W1023" i="1"/>
  <c r="BC36" i="1"/>
  <c r="W178" i="1"/>
  <c r="BC789" i="1"/>
  <c r="W319" i="1"/>
  <c r="Y934" i="1"/>
  <c r="W934" i="1"/>
  <c r="W129" i="1"/>
  <c r="X786" i="1"/>
  <c r="X47" i="1" s="1"/>
  <c r="X1021" i="1"/>
  <c r="Y920" i="1"/>
  <c r="Y1022" i="1" s="1"/>
  <c r="W154" i="1"/>
  <c r="W920" i="1"/>
  <c r="W1022" i="1" s="1"/>
  <c r="W199" i="1"/>
  <c r="W219" i="1"/>
  <c r="W935" i="1"/>
  <c r="W223" i="1"/>
  <c r="W202" i="1" s="1"/>
  <c r="W1021" i="1" l="1"/>
  <c r="Y32" i="1"/>
  <c r="Y1021" i="1"/>
  <c r="BN32" i="1"/>
  <c r="BN57" i="1"/>
  <c r="X854" i="1"/>
  <c r="X24" i="1" s="1"/>
  <c r="X882" i="1"/>
  <c r="X55" i="1" s="1"/>
  <c r="X56" i="1"/>
  <c r="X31" i="1" s="1"/>
  <c r="X30" i="1" s="1"/>
  <c r="AR257" i="1"/>
  <c r="AS257" i="1" s="1"/>
  <c r="AP253" i="1" l="1"/>
  <c r="AP251" i="1" s="1"/>
  <c r="AS253" i="1"/>
  <c r="BU217" i="1"/>
  <c r="BM306" i="1" l="1"/>
  <c r="BM293" i="1" s="1"/>
  <c r="BL306" i="1"/>
  <c r="BL293" i="1" s="1"/>
  <c r="BE306" i="1"/>
  <c r="AU65" i="1"/>
  <c r="AT199" i="1"/>
  <c r="BU70" i="1"/>
  <c r="BU71" i="1"/>
  <c r="BU75" i="1"/>
  <c r="BU77" i="1"/>
  <c r="BU79" i="1"/>
  <c r="BU83" i="1"/>
  <c r="BU85" i="1"/>
  <c r="BU86" i="1"/>
  <c r="BU89" i="1"/>
  <c r="BU90" i="1"/>
  <c r="BU91" i="1"/>
  <c r="BU92" i="1"/>
  <c r="BU96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20" i="1"/>
  <c r="BU121" i="1"/>
  <c r="BV119" i="1"/>
  <c r="BV98" i="1"/>
  <c r="BV97" i="1" s="1"/>
  <c r="BV94" i="1" s="1"/>
  <c r="BV95" i="1"/>
  <c r="BU95" i="1" s="1"/>
  <c r="BV88" i="1"/>
  <c r="BU88" i="1" s="1"/>
  <c r="BV87" i="1"/>
  <c r="BU87" i="1" s="1"/>
  <c r="BV84" i="1"/>
  <c r="BU84" i="1" s="1"/>
  <c r="BV82" i="1"/>
  <c r="BU82" i="1" s="1"/>
  <c r="BV81" i="1"/>
  <c r="BU81" i="1" s="1"/>
  <c r="BV76" i="1"/>
  <c r="BU76" i="1" s="1"/>
  <c r="BV74" i="1"/>
  <c r="BU74" i="1" s="1"/>
  <c r="BV69" i="1"/>
  <c r="BV68" i="1" s="1"/>
  <c r="BU68" i="1" s="1"/>
  <c r="BX65" i="1"/>
  <c r="BV65" i="1"/>
  <c r="BZ93" i="1"/>
  <c r="AU95" i="1"/>
  <c r="AU88" i="1"/>
  <c r="AU87" i="1"/>
  <c r="AU84" i="1"/>
  <c r="AU82" i="1"/>
  <c r="AU81" i="1"/>
  <c r="AU76" i="1"/>
  <c r="AU74" i="1"/>
  <c r="K70" i="1"/>
  <c r="K71" i="1"/>
  <c r="K75" i="1"/>
  <c r="L75" i="1" s="1"/>
  <c r="K77" i="1"/>
  <c r="K79" i="1"/>
  <c r="K83" i="1"/>
  <c r="K85" i="1"/>
  <c r="K86" i="1"/>
  <c r="K89" i="1"/>
  <c r="K90" i="1"/>
  <c r="L90" i="1" s="1"/>
  <c r="K91" i="1"/>
  <c r="L91" i="1" s="1"/>
  <c r="K92" i="1"/>
  <c r="K96" i="1"/>
  <c r="L96" i="1" s="1"/>
  <c r="K99" i="1"/>
  <c r="K100" i="1"/>
  <c r="K101" i="1"/>
  <c r="K102" i="1"/>
  <c r="K103" i="1"/>
  <c r="L103" i="1" s="1"/>
  <c r="K104" i="1"/>
  <c r="L104" i="1" s="1"/>
  <c r="K105" i="1"/>
  <c r="L105" i="1" s="1"/>
  <c r="K106" i="1"/>
  <c r="L106" i="1" s="1"/>
  <c r="K107" i="1"/>
  <c r="L107" i="1" s="1"/>
  <c r="K108" i="1"/>
  <c r="L108" i="1" s="1"/>
  <c r="K109" i="1"/>
  <c r="L109" i="1" s="1"/>
  <c r="K110" i="1"/>
  <c r="L110" i="1" s="1"/>
  <c r="K111" i="1"/>
  <c r="L111" i="1" s="1"/>
  <c r="K112" i="1"/>
  <c r="L112" i="1" s="1"/>
  <c r="K113" i="1"/>
  <c r="L113" i="1" s="1"/>
  <c r="K120" i="1"/>
  <c r="K121" i="1"/>
  <c r="L121" i="1" s="1"/>
  <c r="D210" i="1"/>
  <c r="S210" i="1"/>
  <c r="S65" i="1" s="1"/>
  <c r="U210" i="1"/>
  <c r="U65" i="1" s="1"/>
  <c r="Q215" i="1"/>
  <c r="R215" i="1" s="1"/>
  <c r="D218" i="1"/>
  <c r="D229" i="1"/>
  <c r="D230" i="1"/>
  <c r="D231" i="1"/>
  <c r="D232" i="1"/>
  <c r="D233" i="1"/>
  <c r="D235" i="1"/>
  <c r="D236" i="1"/>
  <c r="J218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K218" i="1"/>
  <c r="K229" i="1"/>
  <c r="K230" i="1"/>
  <c r="K231" i="1"/>
  <c r="K232" i="1"/>
  <c r="K233" i="1"/>
  <c r="K235" i="1"/>
  <c r="K236" i="1"/>
  <c r="J214" i="1"/>
  <c r="K214" i="1"/>
  <c r="D214" i="1"/>
  <c r="D199" i="1"/>
  <c r="D206" i="1"/>
  <c r="J199" i="1"/>
  <c r="K199" i="1"/>
  <c r="J206" i="1"/>
  <c r="Q241" i="1"/>
  <c r="R241" i="1" s="1"/>
  <c r="Q261" i="1"/>
  <c r="K264" i="1"/>
  <c r="L264" i="1" s="1"/>
  <c r="K244" i="1"/>
  <c r="L244" i="1" s="1"/>
  <c r="Q209" i="1" l="1"/>
  <c r="R239" i="1"/>
  <c r="L214" i="1"/>
  <c r="L235" i="1"/>
  <c r="L236" i="1"/>
  <c r="L229" i="1"/>
  <c r="L230" i="1"/>
  <c r="L233" i="1"/>
  <c r="AU68" i="1"/>
  <c r="AU69" i="1"/>
  <c r="AT198" i="1"/>
  <c r="AU198" i="1" s="1"/>
  <c r="AU199" i="1"/>
  <c r="AU98" i="1"/>
  <c r="AU119" i="1"/>
  <c r="AX295" i="1"/>
  <c r="AX312" i="1" s="1"/>
  <c r="AY65" i="1"/>
  <c r="AF214" i="1"/>
  <c r="AS214" i="1"/>
  <c r="L199" i="1"/>
  <c r="L218" i="1"/>
  <c r="L232" i="1"/>
  <c r="L231" i="1"/>
  <c r="AF233" i="1"/>
  <c r="AS233" i="1"/>
  <c r="AF232" i="1"/>
  <c r="AS232" i="1"/>
  <c r="AF210" i="1"/>
  <c r="AS210" i="1"/>
  <c r="AF206" i="1"/>
  <c r="AS206" i="1"/>
  <c r="AF231" i="1"/>
  <c r="AS231" i="1"/>
  <c r="AF230" i="1"/>
  <c r="AS230" i="1"/>
  <c r="AF236" i="1"/>
  <c r="AS236" i="1"/>
  <c r="AF235" i="1"/>
  <c r="AS235" i="1"/>
  <c r="K210" i="1"/>
  <c r="M195" i="1"/>
  <c r="N195" i="1" s="1"/>
  <c r="BU97" i="1"/>
  <c r="K206" i="1"/>
  <c r="L206" i="1" s="1"/>
  <c r="BV73" i="1"/>
  <c r="BU119" i="1"/>
  <c r="BU69" i="1"/>
  <c r="BV118" i="1"/>
  <c r="BU98" i="1"/>
  <c r="BV93" i="1"/>
  <c r="BU93" i="1" s="1"/>
  <c r="BU94" i="1"/>
  <c r="BV80" i="1"/>
  <c r="AR312" i="1" l="1"/>
  <c r="AY295" i="1"/>
  <c r="R209" i="1"/>
  <c r="Q280" i="1"/>
  <c r="AU78" i="1"/>
  <c r="AU80" i="1"/>
  <c r="AU97" i="1"/>
  <c r="AU72" i="1"/>
  <c r="AU73" i="1"/>
  <c r="AU117" i="1"/>
  <c r="AU118" i="1"/>
  <c r="J210" i="1"/>
  <c r="L210" i="1"/>
  <c r="BV78" i="1"/>
  <c r="BU78" i="1" s="1"/>
  <c r="BU80" i="1"/>
  <c r="BV72" i="1"/>
  <c r="BU72" i="1" s="1"/>
  <c r="BU73" i="1"/>
  <c r="BV117" i="1"/>
  <c r="BU117" i="1" s="1"/>
  <c r="BU118" i="1"/>
  <c r="Q306" i="1" l="1"/>
  <c r="R280" i="1"/>
  <c r="K280" i="1"/>
  <c r="L280" i="1" s="1"/>
  <c r="AS312" i="1"/>
  <c r="AY312" i="1"/>
  <c r="AU67" i="1"/>
  <c r="AU94" i="1"/>
  <c r="AU93" i="1"/>
  <c r="J65" i="1"/>
  <c r="BV67" i="1"/>
  <c r="BU67" i="1" s="1"/>
  <c r="Q312" i="1" l="1"/>
  <c r="K312" i="1" s="1"/>
  <c r="L312" i="1" s="1"/>
  <c r="R295" i="1"/>
  <c r="R312" i="1"/>
  <c r="BY919" i="1"/>
  <c r="BV919" i="1"/>
  <c r="BX1024" i="1"/>
  <c r="BX1023" i="1"/>
  <c r="BV1023" i="1"/>
  <c r="BX1022" i="1"/>
  <c r="BT59" i="1"/>
  <c r="AP59" i="1"/>
  <c r="BT881" i="1"/>
  <c r="AP881" i="1"/>
  <c r="BT789" i="1"/>
  <c r="BT857" i="1" s="1"/>
  <c r="BT885" i="1" s="1"/>
  <c r="BV211" i="1"/>
  <c r="AP216" i="1"/>
  <c r="J217" i="1"/>
  <c r="J216" i="1"/>
  <c r="AP447" i="1"/>
  <c r="AP446" i="1" s="1"/>
  <c r="AP445" i="1" s="1"/>
  <c r="BU990" i="1"/>
  <c r="BU989" i="1"/>
  <c r="BB1022" i="1"/>
  <c r="CE1022" i="1" s="1"/>
  <c r="V990" i="1"/>
  <c r="K990" i="1"/>
  <c r="J990" i="1"/>
  <c r="D990" i="1"/>
  <c r="V989" i="1"/>
  <c r="K989" i="1"/>
  <c r="J989" i="1"/>
  <c r="D989" i="1"/>
  <c r="J965" i="1"/>
  <c r="J964" i="1"/>
  <c r="J968" i="1"/>
  <c r="J967" i="1"/>
  <c r="J971" i="1"/>
  <c r="J970" i="1"/>
  <c r="Q452" i="1"/>
  <c r="R452" i="1" s="1"/>
  <c r="AP197" i="1"/>
  <c r="AP196" i="1"/>
  <c r="S208" i="1"/>
  <c r="U208" i="1"/>
  <c r="AP168" i="1"/>
  <c r="AP167" i="1"/>
  <c r="AP165" i="1"/>
  <c r="AP164" i="1"/>
  <c r="AP162" i="1"/>
  <c r="AP161" i="1"/>
  <c r="AP159" i="1"/>
  <c r="AP158" i="1"/>
  <c r="AP156" i="1"/>
  <c r="Q125" i="1"/>
  <c r="Q116" i="1" s="1"/>
  <c r="R116" i="1" s="1"/>
  <c r="Q124" i="1"/>
  <c r="BJ239" i="1"/>
  <c r="BE239" i="1"/>
  <c r="AA239" i="1"/>
  <c r="Z239" i="1" s="1"/>
  <c r="V239" i="1"/>
  <c r="BJ238" i="1"/>
  <c r="BE238" i="1"/>
  <c r="AA238" i="1"/>
  <c r="Z238" i="1" s="1"/>
  <c r="V238" i="1"/>
  <c r="Q265" i="1"/>
  <c r="K265" i="1" s="1"/>
  <c r="L265" i="1" s="1"/>
  <c r="K267" i="1"/>
  <c r="L267" i="1" s="1"/>
  <c r="K266" i="1"/>
  <c r="L266" i="1" s="1"/>
  <c r="J266" i="1"/>
  <c r="Q258" i="1"/>
  <c r="K258" i="1" s="1"/>
  <c r="L258" i="1" s="1"/>
  <c r="K255" i="1"/>
  <c r="L255" i="1" s="1"/>
  <c r="K262" i="1"/>
  <c r="L262" i="1" s="1"/>
  <c r="BX261" i="1"/>
  <c r="BU261" i="1" s="1"/>
  <c r="BU263" i="1"/>
  <c r="BT263" i="1"/>
  <c r="AP263" i="1"/>
  <c r="BU262" i="1"/>
  <c r="BT262" i="1"/>
  <c r="AP262" i="1"/>
  <c r="AT255" i="1"/>
  <c r="BU260" i="1"/>
  <c r="K260" i="1"/>
  <c r="L260" i="1" s="1"/>
  <c r="J260" i="1"/>
  <c r="K259" i="1"/>
  <c r="L259" i="1" s="1"/>
  <c r="J259" i="1"/>
  <c r="BU257" i="1"/>
  <c r="BT257" i="1" s="1"/>
  <c r="BT255" i="1" s="1"/>
  <c r="BU256" i="1"/>
  <c r="K257" i="1"/>
  <c r="L257" i="1" s="1"/>
  <c r="K256" i="1"/>
  <c r="L256" i="1" s="1"/>
  <c r="BX248" i="1"/>
  <c r="BU248" i="1" s="1"/>
  <c r="AT251" i="1"/>
  <c r="Q245" i="1"/>
  <c r="R245" i="1" s="1"/>
  <c r="K249" i="1"/>
  <c r="L249" i="1" s="1"/>
  <c r="BU250" i="1"/>
  <c r="AR250" i="1"/>
  <c r="AS250" i="1" s="1"/>
  <c r="BT249" i="1"/>
  <c r="AR249" i="1"/>
  <c r="AS249" i="1" s="1"/>
  <c r="BU246" i="1"/>
  <c r="BT246" i="1" s="1"/>
  <c r="AR247" i="1"/>
  <c r="K247" i="1"/>
  <c r="L247" i="1" s="1"/>
  <c r="AR246" i="1"/>
  <c r="K246" i="1"/>
  <c r="L246" i="1" s="1"/>
  <c r="Q122" i="1" l="1"/>
  <c r="R122" i="1" s="1"/>
  <c r="AP246" i="1"/>
  <c r="AS246" i="1"/>
  <c r="AP247" i="1"/>
  <c r="AS247" i="1"/>
  <c r="L989" i="1"/>
  <c r="L990" i="1"/>
  <c r="J988" i="1"/>
  <c r="BU267" i="1"/>
  <c r="BT267" i="1"/>
  <c r="BU266" i="1"/>
  <c r="BT266" i="1"/>
  <c r="BT265" i="1" s="1"/>
  <c r="BT872" i="1"/>
  <c r="BT880" i="1" s="1"/>
  <c r="BT879" i="1" s="1"/>
  <c r="BT25" i="1" s="1"/>
  <c r="AP157" i="1"/>
  <c r="AS252" i="1"/>
  <c r="AP195" i="1"/>
  <c r="K245" i="1"/>
  <c r="L245" i="1" s="1"/>
  <c r="AR256" i="1"/>
  <c r="J969" i="1"/>
  <c r="BX215" i="1"/>
  <c r="BU215" i="1" s="1"/>
  <c r="BU216" i="1"/>
  <c r="J215" i="1"/>
  <c r="BX239" i="1"/>
  <c r="BX209" i="1" s="1"/>
  <c r="BX1021" i="1"/>
  <c r="J963" i="1"/>
  <c r="BT58" i="1"/>
  <c r="BT34" i="1" s="1"/>
  <c r="J966" i="1"/>
  <c r="AR988" i="1"/>
  <c r="AS988" i="1" s="1"/>
  <c r="AR989" i="1"/>
  <c r="AS989" i="1" s="1"/>
  <c r="AR949" i="1"/>
  <c r="BB1023" i="1"/>
  <c r="BZ1022" i="1"/>
  <c r="BZ988" i="1"/>
  <c r="BZ1023" i="1"/>
  <c r="AR990" i="1"/>
  <c r="AS990" i="1" s="1"/>
  <c r="Q123" i="1"/>
  <c r="BU757" i="1"/>
  <c r="AP163" i="1"/>
  <c r="AP166" i="1"/>
  <c r="AP160" i="1"/>
  <c r="AR757" i="1"/>
  <c r="AS757" i="1" s="1"/>
  <c r="K757" i="1"/>
  <c r="L757" i="1" s="1"/>
  <c r="J757" i="1"/>
  <c r="K263" i="1"/>
  <c r="L263" i="1" s="1"/>
  <c r="BX265" i="1"/>
  <c r="BU265" i="1" s="1"/>
  <c r="K261" i="1"/>
  <c r="L261" i="1" s="1"/>
  <c r="J265" i="1"/>
  <c r="J267" i="1"/>
  <c r="J258" i="1"/>
  <c r="BT261" i="1"/>
  <c r="BX258" i="1"/>
  <c r="BU258" i="1" s="1"/>
  <c r="BU259" i="1"/>
  <c r="BX255" i="1"/>
  <c r="BX251" i="1"/>
  <c r="BT248" i="1"/>
  <c r="AR251" i="1"/>
  <c r="AS251" i="1" s="1"/>
  <c r="K253" i="1"/>
  <c r="L253" i="1" s="1"/>
  <c r="K252" i="1"/>
  <c r="L252" i="1" s="1"/>
  <c r="Q248" i="1"/>
  <c r="K250" i="1"/>
  <c r="L250" i="1" s="1"/>
  <c r="BU249" i="1"/>
  <c r="BT250" i="1"/>
  <c r="BX245" i="1"/>
  <c r="BU245" i="1" s="1"/>
  <c r="BU247" i="1"/>
  <c r="BT247" i="1" s="1"/>
  <c r="BT245" i="1" s="1"/>
  <c r="K248" i="1" l="1"/>
  <c r="L248" i="1" s="1"/>
  <c r="R248" i="1"/>
  <c r="AP245" i="1"/>
  <c r="CE1023" i="1"/>
  <c r="AR255" i="1"/>
  <c r="AS255" i="1" s="1"/>
  <c r="AS256" i="1"/>
  <c r="BB1024" i="1"/>
  <c r="CE1024" i="1" s="1"/>
  <c r="BU950" i="1"/>
  <c r="BZ920" i="1"/>
  <c r="AR950" i="1"/>
  <c r="BB948" i="1"/>
  <c r="CE948" i="1" s="1"/>
  <c r="BZ919" i="1"/>
  <c r="BU949" i="1"/>
  <c r="BZ948" i="1"/>
  <c r="BU948" i="1" s="1"/>
  <c r="BZ1021" i="1"/>
  <c r="BU988" i="1"/>
  <c r="BZ1024" i="1"/>
  <c r="K251" i="1"/>
  <c r="L251" i="1" s="1"/>
  <c r="BU255" i="1"/>
  <c r="AR948" i="1" l="1"/>
  <c r="BB918" i="1"/>
  <c r="CE918" i="1" s="1"/>
  <c r="BZ918" i="1"/>
  <c r="BU919" i="1"/>
  <c r="BT920" i="1"/>
  <c r="BT1022" i="1"/>
  <c r="BT1023" i="1"/>
  <c r="AP142" i="1"/>
  <c r="AP141" i="1"/>
  <c r="AY140" i="1"/>
  <c r="BT142" i="1"/>
  <c r="BX140" i="1"/>
  <c r="BT141" i="1"/>
  <c r="BT1021" i="1" l="1"/>
  <c r="R238" i="1"/>
  <c r="BU242" i="1"/>
  <c r="BX238" i="1"/>
  <c r="AR243" i="1"/>
  <c r="K242" i="1"/>
  <c r="L242" i="1" s="1"/>
  <c r="K243" i="1"/>
  <c r="L243" i="1" s="1"/>
  <c r="AR241" i="1"/>
  <c r="AS241" i="1" s="1"/>
  <c r="AR242" i="1"/>
  <c r="AS242" i="1" s="1"/>
  <c r="BU243" i="1"/>
  <c r="BT243" i="1" s="1"/>
  <c r="BT241" i="1" s="1"/>
  <c r="BX241" i="1"/>
  <c r="AP140" i="1"/>
  <c r="BT140" i="1"/>
  <c r="AP243" i="1" l="1"/>
  <c r="AP241" i="1" s="1"/>
  <c r="AS243" i="1"/>
  <c r="Q208" i="1"/>
  <c r="R237" i="1"/>
  <c r="BU239" i="1"/>
  <c r="BT239" i="1" s="1"/>
  <c r="BT209" i="1" s="1"/>
  <c r="BT122" i="1" s="1"/>
  <c r="BX237" i="1"/>
  <c r="BU238" i="1"/>
  <c r="BT238" i="1" s="1"/>
  <c r="BT208" i="1" s="1"/>
  <c r="BX208" i="1"/>
  <c r="K239" i="1"/>
  <c r="AR239" i="1"/>
  <c r="K238" i="1"/>
  <c r="AR238" i="1"/>
  <c r="K241" i="1"/>
  <c r="L241" i="1" s="1"/>
  <c r="BU241" i="1"/>
  <c r="R208" i="1" l="1"/>
  <c r="Q279" i="1"/>
  <c r="Q313" i="1"/>
  <c r="R313" i="1" s="1"/>
  <c r="R306" i="1"/>
  <c r="Q207" i="1"/>
  <c r="R207" i="1" s="1"/>
  <c r="Q66" i="1"/>
  <c r="AP239" i="1"/>
  <c r="AS239" i="1"/>
  <c r="J239" i="1"/>
  <c r="L239" i="1"/>
  <c r="J238" i="1"/>
  <c r="L238" i="1"/>
  <c r="AP238" i="1"/>
  <c r="AS238" i="1"/>
  <c r="BT207" i="1"/>
  <c r="BT66" i="1"/>
  <c r="K237" i="1"/>
  <c r="BX207" i="1"/>
  <c r="BU237" i="1"/>
  <c r="BT237" i="1" s="1"/>
  <c r="AR237" i="1"/>
  <c r="R279" i="1" l="1"/>
  <c r="Q294" i="1"/>
  <c r="Q293" i="1" s="1"/>
  <c r="K279" i="1"/>
  <c r="L279" i="1" s="1"/>
  <c r="Q64" i="1"/>
  <c r="R66" i="1"/>
  <c r="AP237" i="1"/>
  <c r="AS237" i="1"/>
  <c r="J237" i="1"/>
  <c r="L237" i="1"/>
  <c r="BT294" i="1"/>
  <c r="BT64" i="1"/>
  <c r="R64" i="1" l="1"/>
  <c r="Q278" i="1"/>
  <c r="R278" i="1" s="1"/>
  <c r="Q311" i="1"/>
  <c r="Q310" i="1" s="1"/>
  <c r="R294" i="1"/>
  <c r="Q856" i="1"/>
  <c r="BD610" i="1"/>
  <c r="AE38" i="1"/>
  <c r="AE51" i="1"/>
  <c r="AE126" i="1"/>
  <c r="AF126" i="1" s="1"/>
  <c r="AE127" i="1"/>
  <c r="AF127" i="1" s="1"/>
  <c r="AE129" i="1"/>
  <c r="AF129" i="1" s="1"/>
  <c r="AE130" i="1"/>
  <c r="AF130" i="1" s="1"/>
  <c r="AE131" i="1"/>
  <c r="AF131" i="1" s="1"/>
  <c r="AE132" i="1"/>
  <c r="AF132" i="1" s="1"/>
  <c r="AE134" i="1"/>
  <c r="AE140" i="1"/>
  <c r="AE141" i="1"/>
  <c r="AE142" i="1"/>
  <c r="AE152" i="1"/>
  <c r="AE153" i="1"/>
  <c r="AE156" i="1"/>
  <c r="AE158" i="1"/>
  <c r="AE159" i="1"/>
  <c r="AE161" i="1"/>
  <c r="AE162" i="1"/>
  <c r="AE164" i="1"/>
  <c r="AE165" i="1"/>
  <c r="AE167" i="1"/>
  <c r="AE168" i="1"/>
  <c r="AE172" i="1"/>
  <c r="AE173" i="1"/>
  <c r="AE174" i="1"/>
  <c r="AE175" i="1"/>
  <c r="AE176" i="1"/>
  <c r="AE177" i="1"/>
  <c r="AE179" i="1"/>
  <c r="AE180" i="1"/>
  <c r="AE184" i="1"/>
  <c r="AF184" i="1" s="1"/>
  <c r="AE188" i="1"/>
  <c r="AE189" i="1"/>
  <c r="AE192" i="1"/>
  <c r="AE193" i="1"/>
  <c r="AE194" i="1"/>
  <c r="AE195" i="1"/>
  <c r="AE196" i="1"/>
  <c r="AE197" i="1"/>
  <c r="AE201" i="1"/>
  <c r="AE211" i="1"/>
  <c r="AE212" i="1"/>
  <c r="AE213" i="1"/>
  <c r="AE215" i="1"/>
  <c r="AE217" i="1"/>
  <c r="AE218" i="1"/>
  <c r="AF218" i="1" s="1"/>
  <c r="AE229" i="1"/>
  <c r="BC788" i="1"/>
  <c r="AE327" i="1"/>
  <c r="AE328" i="1"/>
  <c r="AE329" i="1"/>
  <c r="AE337" i="1"/>
  <c r="AE338" i="1"/>
  <c r="AE340" i="1"/>
  <c r="AE341" i="1"/>
  <c r="AE344" i="1"/>
  <c r="AE346" i="1"/>
  <c r="AE350" i="1"/>
  <c r="AF350" i="1" s="1"/>
  <c r="AE351" i="1"/>
  <c r="AE353" i="1"/>
  <c r="AE354" i="1"/>
  <c r="AE352" i="1"/>
  <c r="AF352" i="1" s="1"/>
  <c r="AE363" i="1"/>
  <c r="AF363" i="1" s="1"/>
  <c r="AE364" i="1"/>
  <c r="AF364" i="1" s="1"/>
  <c r="AE373" i="1"/>
  <c r="AE374" i="1"/>
  <c r="AE376" i="1"/>
  <c r="AE377" i="1"/>
  <c r="AE378" i="1"/>
  <c r="AE381" i="1"/>
  <c r="AE387" i="1"/>
  <c r="AE388" i="1"/>
  <c r="AE389" i="1"/>
  <c r="AE401" i="1"/>
  <c r="AE403" i="1"/>
  <c r="AE416" i="1"/>
  <c r="AE418" i="1"/>
  <c r="AE422" i="1"/>
  <c r="AE425" i="1"/>
  <c r="AE428" i="1"/>
  <c r="AE429" i="1"/>
  <c r="AE433" i="1"/>
  <c r="AP435" i="1"/>
  <c r="AE439" i="1"/>
  <c r="AE441" i="1"/>
  <c r="AE443" i="1"/>
  <c r="AE447" i="1"/>
  <c r="AE451" i="1"/>
  <c r="AE453" i="1"/>
  <c r="AE454" i="1"/>
  <c r="AE455" i="1"/>
  <c r="AE456" i="1"/>
  <c r="AE457" i="1"/>
  <c r="AE460" i="1"/>
  <c r="AE461" i="1"/>
  <c r="AE463" i="1"/>
  <c r="AE465" i="1"/>
  <c r="AE466" i="1"/>
  <c r="AE467" i="1"/>
  <c r="AE468" i="1"/>
  <c r="AE471" i="1"/>
  <c r="AE472" i="1"/>
  <c r="AE477" i="1"/>
  <c r="AE480" i="1"/>
  <c r="AE484" i="1"/>
  <c r="AF553" i="1"/>
  <c r="AF560" i="1"/>
  <c r="AE565" i="1"/>
  <c r="AE566" i="1"/>
  <c r="AE569" i="1"/>
  <c r="AF579" i="1"/>
  <c r="AE601" i="1"/>
  <c r="AE602" i="1"/>
  <c r="AE604" i="1"/>
  <c r="BD605" i="1"/>
  <c r="AE606" i="1"/>
  <c r="AE607" i="1"/>
  <c r="AE608" i="1"/>
  <c r="AE609" i="1"/>
  <c r="AE610" i="1"/>
  <c r="AF612" i="1"/>
  <c r="AF614" i="1"/>
  <c r="AF621" i="1"/>
  <c r="AF622" i="1"/>
  <c r="AF625" i="1"/>
  <c r="AF630" i="1"/>
  <c r="AF631" i="1"/>
  <c r="BD633" i="1"/>
  <c r="AE637" i="1"/>
  <c r="AE639" i="1"/>
  <c r="BD641" i="1"/>
  <c r="AE642" i="1"/>
  <c r="AE643" i="1"/>
  <c r="BD644" i="1"/>
  <c r="AE645" i="1"/>
  <c r="AE646" i="1"/>
  <c r="AE647" i="1"/>
  <c r="AE648" i="1"/>
  <c r="AE649" i="1"/>
  <c r="AE650" i="1"/>
  <c r="AE651" i="1"/>
  <c r="AE652" i="1"/>
  <c r="AE653" i="1"/>
  <c r="AE657" i="1"/>
  <c r="AE641" i="1" s="1"/>
  <c r="AE667" i="1"/>
  <c r="AE669" i="1"/>
  <c r="AE670" i="1"/>
  <c r="AE671" i="1"/>
  <c r="AE676" i="1"/>
  <c r="AF754" i="1"/>
  <c r="AE775" i="1"/>
  <c r="AE776" i="1"/>
  <c r="AE777" i="1"/>
  <c r="AE800" i="1"/>
  <c r="AF800" i="1" s="1"/>
  <c r="AE802" i="1"/>
  <c r="AF803" i="1"/>
  <c r="AE806" i="1"/>
  <c r="AE808" i="1"/>
  <c r="AE809" i="1"/>
  <c r="AE810" i="1"/>
  <c r="AE811" i="1"/>
  <c r="AE812" i="1"/>
  <c r="AE814" i="1"/>
  <c r="AE815" i="1"/>
  <c r="BC816" i="1"/>
  <c r="BD816" i="1"/>
  <c r="BA863" i="1"/>
  <c r="AE864" i="1"/>
  <c r="AE865" i="1"/>
  <c r="AE877" i="1"/>
  <c r="AF877" i="1" s="1"/>
  <c r="BC885" i="1"/>
  <c r="AE893" i="1"/>
  <c r="AE894" i="1"/>
  <c r="BD897" i="1"/>
  <c r="AE898" i="1"/>
  <c r="AE899" i="1"/>
  <c r="AE904" i="1"/>
  <c r="AE905" i="1"/>
  <c r="AE907" i="1"/>
  <c r="AE908" i="1"/>
  <c r="BD909" i="1"/>
  <c r="AE910" i="1"/>
  <c r="AE911" i="1"/>
  <c r="AE913" i="1"/>
  <c r="AE914" i="1"/>
  <c r="AE915" i="1"/>
  <c r="AE916" i="1"/>
  <c r="AE932" i="1"/>
  <c r="AE933" i="1"/>
  <c r="AE1034" i="1"/>
  <c r="AE1035" i="1"/>
  <c r="AE1036" i="1"/>
  <c r="AE1037" i="1"/>
  <c r="AE1038" i="1"/>
  <c r="AE1039" i="1"/>
  <c r="AE1040" i="1"/>
  <c r="AE1041" i="1"/>
  <c r="AE1042" i="1"/>
  <c r="AE1119" i="1"/>
  <c r="AE1140" i="1"/>
  <c r="R310" i="1" l="1"/>
  <c r="R293" i="1"/>
  <c r="R856" i="1"/>
  <c r="Q884" i="1"/>
  <c r="R311" i="1"/>
  <c r="AE228" i="1"/>
  <c r="AF229" i="1"/>
  <c r="AP556" i="1"/>
  <c r="AF556" i="1"/>
  <c r="AE790" i="1"/>
  <c r="AZ880" i="1"/>
  <c r="BA880" i="1" s="1"/>
  <c r="AE116" i="1"/>
  <c r="AE122" i="1"/>
  <c r="AE934" i="1"/>
  <c r="BN1023" i="1"/>
  <c r="BR1021" i="1"/>
  <c r="AE431" i="1"/>
  <c r="AE424" i="1"/>
  <c r="AE478" i="1"/>
  <c r="AE417" i="1"/>
  <c r="AE410" i="1"/>
  <c r="BC880" i="1"/>
  <c r="AE600" i="1"/>
  <c r="BD600" i="1"/>
  <c r="BC857" i="1"/>
  <c r="AF619" i="1"/>
  <c r="BD619" i="1"/>
  <c r="AE903" i="1"/>
  <c r="BD903" i="1"/>
  <c r="AE640" i="1"/>
  <c r="BD640" i="1"/>
  <c r="AF618" i="1"/>
  <c r="BD618" i="1"/>
  <c r="AE902" i="1"/>
  <c r="BD902" i="1"/>
  <c r="BD629" i="1"/>
  <c r="AE584" i="1"/>
  <c r="BD584" i="1"/>
  <c r="BD895" i="1"/>
  <c r="BD901" i="1"/>
  <c r="AE638" i="1"/>
  <c r="BD638" i="1"/>
  <c r="AF613" i="1"/>
  <c r="BD613" i="1"/>
  <c r="BC888" i="1"/>
  <c r="AF624" i="1"/>
  <c r="BD624" i="1"/>
  <c r="AE636" i="1"/>
  <c r="BD636" i="1"/>
  <c r="AF623" i="1"/>
  <c r="BD623" i="1"/>
  <c r="AF611" i="1"/>
  <c r="BD611" i="1"/>
  <c r="BC787" i="1"/>
  <c r="BC1134" i="1"/>
  <c r="BC37" i="1" s="1"/>
  <c r="AE906" i="1"/>
  <c r="BD906" i="1"/>
  <c r="BC887" i="1"/>
  <c r="AF634" i="1"/>
  <c r="BD634" i="1"/>
  <c r="BD857" i="1"/>
  <c r="AE887" i="1"/>
  <c r="BD885" i="1"/>
  <c r="AE679" i="1"/>
  <c r="AE208" i="1"/>
  <c r="AE931" i="1"/>
  <c r="AE897" i="1"/>
  <c r="AE799" i="1"/>
  <c r="AE797" i="1"/>
  <c r="AE568" i="1"/>
  <c r="AE226" i="1"/>
  <c r="AE673" i="1"/>
  <c r="AE446" i="1"/>
  <c r="AE420" i="1"/>
  <c r="AE190" i="1"/>
  <c r="AE798" i="1"/>
  <c r="AE437" i="1"/>
  <c r="AE315" i="1"/>
  <c r="AE928" i="1"/>
  <c r="AE166" i="1"/>
  <c r="AF166" i="1" s="1"/>
  <c r="AE909" i="1"/>
  <c r="AE867" i="1"/>
  <c r="AE445" i="1"/>
  <c r="AE178" i="1"/>
  <c r="AE892" i="1"/>
  <c r="AE411" i="1"/>
  <c r="AE481" i="1"/>
  <c r="AE421" i="1"/>
  <c r="AE163" i="1"/>
  <c r="AF163" i="1" s="1"/>
  <c r="AE438" i="1"/>
  <c r="AE415" i="1"/>
  <c r="AE925" i="1"/>
  <c r="AE901" i="1"/>
  <c r="AE895" i="1"/>
  <c r="AE876" i="1"/>
  <c r="AF876" i="1" s="1"/>
  <c r="BD599" i="1"/>
  <c r="AE479" i="1"/>
  <c r="AE414" i="1"/>
  <c r="AE157" i="1"/>
  <c r="AF157" i="1" s="1"/>
  <c r="AE875" i="1"/>
  <c r="AE644" i="1"/>
  <c r="AE482" i="1"/>
  <c r="AE160" i="1"/>
  <c r="AF160" i="1" s="1"/>
  <c r="AE154" i="1"/>
  <c r="AP155" i="1"/>
  <c r="AE171" i="1"/>
  <c r="AE1052" i="1"/>
  <c r="AE1053" i="1"/>
  <c r="BC1035" i="1"/>
  <c r="AE921" i="1"/>
  <c r="AE886" i="1"/>
  <c r="AE435" i="1"/>
  <c r="AE1056" i="1"/>
  <c r="AE320" i="1"/>
  <c r="AE1134" i="1"/>
  <c r="AE475" i="1"/>
  <c r="AE205" i="1"/>
  <c r="AE873" i="1"/>
  <c r="AE223" i="1"/>
  <c r="AE750" i="1"/>
  <c r="AE668" i="1"/>
  <c r="AF629" i="1"/>
  <c r="AE458" i="1"/>
  <c r="AE452" i="1"/>
  <c r="AE423" i="1"/>
  <c r="AE402" i="1"/>
  <c r="AE209" i="1"/>
  <c r="AE674" i="1"/>
  <c r="AE464" i="1"/>
  <c r="AE207" i="1"/>
  <c r="AE187" i="1"/>
  <c r="AF633" i="1"/>
  <c r="AE186" i="1"/>
  <c r="AE170" i="1"/>
  <c r="AE297" i="1"/>
  <c r="AE52" i="1" s="1"/>
  <c r="AE191" i="1"/>
  <c r="AF755" i="1"/>
  <c r="AE432" i="1"/>
  <c r="AE155" i="1"/>
  <c r="AE605" i="1"/>
  <c r="AE476" i="1"/>
  <c r="AE436" i="1"/>
  <c r="AE599" i="1"/>
  <c r="AE325" i="1"/>
  <c r="BA879" i="1" l="1"/>
  <c r="AZ25" i="1"/>
  <c r="AE788" i="1"/>
  <c r="AE115" i="1"/>
  <c r="AE66" i="1"/>
  <c r="BC786" i="1"/>
  <c r="BC47" i="1" s="1"/>
  <c r="BC1022" i="1"/>
  <c r="BN1021" i="1"/>
  <c r="AE294" i="1"/>
  <c r="AE306" i="1"/>
  <c r="AE39" i="1"/>
  <c r="AE900" i="1"/>
  <c r="BD900" i="1"/>
  <c r="AE603" i="1"/>
  <c r="BD603" i="1"/>
  <c r="AF632" i="1"/>
  <c r="BD632" i="1"/>
  <c r="AF617" i="1"/>
  <c r="BD617" i="1"/>
  <c r="BC879" i="1"/>
  <c r="BC25" i="1" s="1"/>
  <c r="BD879" i="1"/>
  <c r="BD25" i="1" s="1"/>
  <c r="BD887" i="1"/>
  <c r="BD59" i="1"/>
  <c r="BD881" i="1"/>
  <c r="BD856" i="1"/>
  <c r="BD884" i="1" s="1"/>
  <c r="AE896" i="1"/>
  <c r="BD896" i="1"/>
  <c r="AF628" i="1"/>
  <c r="BD628" i="1"/>
  <c r="AE796" i="1"/>
  <c r="AP154" i="1"/>
  <c r="AP123" i="1"/>
  <c r="AE598" i="1"/>
  <c r="AE169" i="1"/>
  <c r="BC1032" i="1"/>
  <c r="AE548" i="1"/>
  <c r="AE200" i="1"/>
  <c r="AE203" i="1"/>
  <c r="AE204" i="1"/>
  <c r="AE1054" i="1"/>
  <c r="AE220" i="1"/>
  <c r="AE123" i="1"/>
  <c r="AF123" i="1" s="1"/>
  <c r="AE46" i="1"/>
  <c r="AE65" i="1"/>
  <c r="AE202" i="1"/>
  <c r="AE227" i="1"/>
  <c r="AE224" i="1" s="1"/>
  <c r="AE114" i="1" l="1"/>
  <c r="BC856" i="1"/>
  <c r="BC884" i="1" s="1"/>
  <c r="BD57" i="1"/>
  <c r="AE594" i="1"/>
  <c r="BD594" i="1"/>
  <c r="AE795" i="1"/>
  <c r="AE225" i="1"/>
  <c r="AE45" i="1" s="1"/>
  <c r="AE185" i="1"/>
  <c r="AE183" i="1"/>
  <c r="AE593" i="1"/>
  <c r="AE322" i="1"/>
  <c r="AE678" i="1"/>
  <c r="AE583" i="1"/>
  <c r="AE1047" i="1"/>
  <c r="AE198" i="1"/>
  <c r="AE199" i="1"/>
  <c r="AF199" i="1" s="1"/>
  <c r="AE789" i="1" l="1"/>
  <c r="AE597" i="1"/>
  <c r="BD791" i="1"/>
  <c r="BD787" i="1"/>
  <c r="BD786" i="1"/>
  <c r="BD47" i="1" s="1"/>
  <c r="BD793" i="1"/>
  <c r="BC57" i="1"/>
  <c r="AE295" i="1"/>
  <c r="AE677" i="1"/>
  <c r="AE680" i="1"/>
  <c r="AE1046" i="1"/>
  <c r="AE1045" i="1" l="1"/>
  <c r="AE1061" i="1"/>
  <c r="BD853" i="1"/>
  <c r="BD48" i="1" s="1"/>
  <c r="BD855" i="1"/>
  <c r="BD61" i="1"/>
  <c r="BD888" i="1"/>
  <c r="AE885" i="1"/>
  <c r="BD854" i="1" l="1"/>
  <c r="BD883" i="1"/>
  <c r="AE884" i="1"/>
  <c r="BD56" i="1" l="1"/>
  <c r="BD882" i="1"/>
  <c r="BD55" i="1" s="1"/>
  <c r="BU1140" i="1" l="1"/>
  <c r="BU1119" i="1"/>
  <c r="BU1056" i="1"/>
  <c r="BU1042" i="1"/>
  <c r="BU1041" i="1"/>
  <c r="BU1039" i="1"/>
  <c r="BU1038" i="1"/>
  <c r="BU1036" i="1"/>
  <c r="BU1035" i="1"/>
  <c r="BU981" i="1"/>
  <c r="BU976" i="1"/>
  <c r="BU975" i="1"/>
  <c r="BU973" i="1"/>
  <c r="BU972" i="1"/>
  <c r="BU933" i="1"/>
  <c r="BU932" i="1"/>
  <c r="BU916" i="1"/>
  <c r="BU915" i="1"/>
  <c r="BU914" i="1"/>
  <c r="BU913" i="1"/>
  <c r="BU911" i="1"/>
  <c r="BU910" i="1"/>
  <c r="BU908" i="1"/>
  <c r="BU907" i="1"/>
  <c r="BU905" i="1"/>
  <c r="BU904" i="1"/>
  <c r="BU899" i="1"/>
  <c r="BU898" i="1"/>
  <c r="BU894" i="1"/>
  <c r="BU893" i="1"/>
  <c r="BU865" i="1"/>
  <c r="BU864" i="1"/>
  <c r="BU832" i="1"/>
  <c r="BU831" i="1"/>
  <c r="BU830" i="1"/>
  <c r="BU829" i="1"/>
  <c r="BU828" i="1"/>
  <c r="BU827" i="1"/>
  <c r="BU824" i="1"/>
  <c r="BU823" i="1"/>
  <c r="BU819" i="1"/>
  <c r="BU671" i="1"/>
  <c r="BU670" i="1"/>
  <c r="BU669" i="1"/>
  <c r="BU657" i="1"/>
  <c r="BU641" i="1" s="1"/>
  <c r="BU653" i="1"/>
  <c r="BU651" i="1"/>
  <c r="BU650" i="1"/>
  <c r="BU648" i="1"/>
  <c r="BU647" i="1"/>
  <c r="BU646" i="1"/>
  <c r="BU643" i="1"/>
  <c r="BU642" i="1"/>
  <c r="BU639" i="1"/>
  <c r="BU637" i="1"/>
  <c r="BU631" i="1"/>
  <c r="BU630" i="1"/>
  <c r="BU625" i="1"/>
  <c r="BU622" i="1"/>
  <c r="BU621" i="1"/>
  <c r="BU614" i="1"/>
  <c r="BU612" i="1"/>
  <c r="BU610" i="1"/>
  <c r="BU609" i="1"/>
  <c r="BU608" i="1"/>
  <c r="BU607" i="1"/>
  <c r="BU606" i="1"/>
  <c r="BU604" i="1"/>
  <c r="BU602" i="1"/>
  <c r="BU601" i="1"/>
  <c r="BU229" i="1"/>
  <c r="BU228" i="1" s="1"/>
  <c r="BU218" i="1"/>
  <c r="BU213" i="1"/>
  <c r="BU212" i="1"/>
  <c r="BU197" i="1"/>
  <c r="BU196" i="1"/>
  <c r="BU194" i="1"/>
  <c r="BU193" i="1"/>
  <c r="BU189" i="1"/>
  <c r="BU188" i="1"/>
  <c r="BU185" i="1"/>
  <c r="BU184" i="1"/>
  <c r="BU180" i="1"/>
  <c r="BU179" i="1"/>
  <c r="BU177" i="1"/>
  <c r="BU176" i="1"/>
  <c r="BU174" i="1"/>
  <c r="BU173" i="1"/>
  <c r="BU168" i="1"/>
  <c r="BU167" i="1"/>
  <c r="BU165" i="1"/>
  <c r="BU164" i="1"/>
  <c r="BU163" i="1"/>
  <c r="BU162" i="1"/>
  <c r="BU161" i="1"/>
  <c r="BU159" i="1"/>
  <c r="BU158" i="1"/>
  <c r="BU156" i="1"/>
  <c r="BU155" i="1"/>
  <c r="BU153" i="1"/>
  <c r="BU152" i="1"/>
  <c r="BU142" i="1"/>
  <c r="BU141" i="1"/>
  <c r="BU131" i="1"/>
  <c r="BU130" i="1"/>
  <c r="BU127" i="1"/>
  <c r="BU51" i="1"/>
  <c r="BU38" i="1"/>
  <c r="BV1137" i="1"/>
  <c r="BU1137" i="1" s="1"/>
  <c r="BV1124" i="1"/>
  <c r="BU1124" i="1" s="1"/>
  <c r="BX1062" i="1"/>
  <c r="BX1061" i="1"/>
  <c r="BZ1054" i="1"/>
  <c r="BZ1047" i="1" s="1"/>
  <c r="BU1047" i="1" s="1"/>
  <c r="BZ1053" i="1"/>
  <c r="BU1053" i="1" s="1"/>
  <c r="BY1042" i="1"/>
  <c r="BV1040" i="1"/>
  <c r="BU1040" i="1" s="1"/>
  <c r="BV1037" i="1"/>
  <c r="BU1037" i="1" s="1"/>
  <c r="BV1034" i="1"/>
  <c r="BU1034" i="1" s="1"/>
  <c r="BV1033" i="1"/>
  <c r="BV1062" i="1" s="1"/>
  <c r="BV1032" i="1"/>
  <c r="BV1061" i="1" s="1"/>
  <c r="BZ1042" i="1"/>
  <c r="BZ1039" i="1"/>
  <c r="BV985" i="1"/>
  <c r="BU985" i="1" s="1"/>
  <c r="BV984" i="1"/>
  <c r="BU984" i="1" s="1"/>
  <c r="BV983" i="1"/>
  <c r="BU983" i="1" s="1"/>
  <c r="BV982" i="1"/>
  <c r="BV934" i="1"/>
  <c r="BZ931" i="1"/>
  <c r="BY931" i="1"/>
  <c r="BV931" i="1"/>
  <c r="BZ927" i="1"/>
  <c r="BY927" i="1"/>
  <c r="BV927" i="1"/>
  <c r="BZ925" i="1"/>
  <c r="BY925" i="1"/>
  <c r="BY920" i="1" s="1"/>
  <c r="BV925" i="1"/>
  <c r="BV920" i="1" s="1"/>
  <c r="BZ909" i="1"/>
  <c r="BV909" i="1"/>
  <c r="BZ906" i="1"/>
  <c r="BU906" i="1" s="1"/>
  <c r="BZ903" i="1"/>
  <c r="BU903" i="1" s="1"/>
  <c r="BZ902" i="1"/>
  <c r="BU902" i="1" s="1"/>
  <c r="BZ901" i="1"/>
  <c r="BU901" i="1" s="1"/>
  <c r="BZ897" i="1"/>
  <c r="BV897" i="1"/>
  <c r="BV896" i="1"/>
  <c r="BV895" i="1"/>
  <c r="BY887" i="1"/>
  <c r="BY59" i="1" s="1"/>
  <c r="BV887" i="1"/>
  <c r="BV881" i="1"/>
  <c r="BZ876" i="1"/>
  <c r="BU876" i="1" s="1"/>
  <c r="BY876" i="1"/>
  <c r="BX876" i="1"/>
  <c r="BV876" i="1"/>
  <c r="BY873" i="1"/>
  <c r="BX873" i="1"/>
  <c r="BV873" i="1"/>
  <c r="BV871" i="1"/>
  <c r="BU871" i="1" s="1"/>
  <c r="BZ867" i="1"/>
  <c r="BY867" i="1"/>
  <c r="BX867" i="1"/>
  <c r="BV867" i="1"/>
  <c r="BZ862" i="1"/>
  <c r="BY862" i="1"/>
  <c r="BV816" i="1"/>
  <c r="BZ816" i="1"/>
  <c r="BY816" i="1"/>
  <c r="BY791" i="1"/>
  <c r="BY888" i="1" s="1"/>
  <c r="BX791" i="1"/>
  <c r="BV791" i="1"/>
  <c r="BV888" i="1" s="1"/>
  <c r="BZ858" i="1"/>
  <c r="BY790" i="1"/>
  <c r="BX790" i="1"/>
  <c r="BV790" i="1"/>
  <c r="BV886" i="1" s="1"/>
  <c r="BV773" i="1"/>
  <c r="BV772" i="1"/>
  <c r="BV763" i="1"/>
  <c r="BV762" i="1"/>
  <c r="BV755" i="1"/>
  <c r="BV754" i="1" s="1"/>
  <c r="BU754" i="1" s="1"/>
  <c r="BZ746" i="1"/>
  <c r="BY746" i="1"/>
  <c r="BV746" i="1"/>
  <c r="BV742" i="1"/>
  <c r="BU742" i="1" s="1"/>
  <c r="BV740" i="1"/>
  <c r="BU740" i="1" s="1"/>
  <c r="BZ689" i="1"/>
  <c r="BY689" i="1"/>
  <c r="BZ682" i="1"/>
  <c r="BY680" i="1"/>
  <c r="BV680" i="1"/>
  <c r="BZ679" i="1"/>
  <c r="BY679" i="1"/>
  <c r="BV679" i="1"/>
  <c r="BY678" i="1"/>
  <c r="BY677" i="1"/>
  <c r="BV676" i="1"/>
  <c r="BU676" i="1" s="1"/>
  <c r="BV674" i="1"/>
  <c r="BV668" i="1"/>
  <c r="BV667" i="1" s="1"/>
  <c r="BU667" i="1" s="1"/>
  <c r="BV652" i="1"/>
  <c r="BU652" i="1" s="1"/>
  <c r="BV649" i="1"/>
  <c r="BU649" i="1" s="1"/>
  <c r="BV645" i="1"/>
  <c r="BU645" i="1" s="1"/>
  <c r="BZ644" i="1"/>
  <c r="BZ641" i="1"/>
  <c r="BZ640" i="1"/>
  <c r="BU640" i="1" s="1"/>
  <c r="BZ638" i="1"/>
  <c r="BU638" i="1" s="1"/>
  <c r="BZ636" i="1"/>
  <c r="BU636" i="1" s="1"/>
  <c r="BZ633" i="1"/>
  <c r="BU633" i="1" s="1"/>
  <c r="BZ624" i="1"/>
  <c r="BU624" i="1" s="1"/>
  <c r="BZ619" i="1"/>
  <c r="BU619" i="1" s="1"/>
  <c r="BZ618" i="1"/>
  <c r="BU618" i="1" s="1"/>
  <c r="BZ611" i="1"/>
  <c r="BU611" i="1" s="1"/>
  <c r="BZ605" i="1"/>
  <c r="BU605" i="1" s="1"/>
  <c r="BZ600" i="1"/>
  <c r="BZ599" i="1" s="1"/>
  <c r="BU599" i="1" s="1"/>
  <c r="BV598" i="1"/>
  <c r="BV593" i="1"/>
  <c r="BZ584" i="1"/>
  <c r="BU584" i="1" s="1"/>
  <c r="BX322" i="1"/>
  <c r="BX789" i="1" s="1"/>
  <c r="BZ788" i="1"/>
  <c r="BY788" i="1"/>
  <c r="BV788" i="1"/>
  <c r="BZ322" i="1"/>
  <c r="BY322" i="1"/>
  <c r="BY789" i="1" s="1"/>
  <c r="BZ320" i="1"/>
  <c r="BY320" i="1"/>
  <c r="BX320" i="1"/>
  <c r="BY315" i="1"/>
  <c r="BV315" i="1"/>
  <c r="BV297" i="1"/>
  <c r="BU297" i="1" s="1"/>
  <c r="BU52" i="1" s="1"/>
  <c r="BY228" i="1"/>
  <c r="BY227" i="1" s="1"/>
  <c r="BY225" i="1" s="1"/>
  <c r="BY45" i="1" s="1"/>
  <c r="BZ227" i="1"/>
  <c r="BZ225" i="1" s="1"/>
  <c r="BV227" i="1"/>
  <c r="BV225" i="1" s="1"/>
  <c r="BZ226" i="1"/>
  <c r="BZ170" i="1" s="1"/>
  <c r="BY226" i="1"/>
  <c r="BV226" i="1"/>
  <c r="BX224" i="1"/>
  <c r="BX223" i="1"/>
  <c r="BV223" i="1"/>
  <c r="BV215" i="1"/>
  <c r="BU211" i="1"/>
  <c r="BZ209" i="1"/>
  <c r="BY209" i="1"/>
  <c r="BV209" i="1"/>
  <c r="BV205" i="1" s="1"/>
  <c r="BZ208" i="1"/>
  <c r="BY208" i="1"/>
  <c r="BY204" i="1" s="1"/>
  <c r="BX204" i="1"/>
  <c r="BV208" i="1"/>
  <c r="BV204" i="1" s="1"/>
  <c r="BZ207" i="1"/>
  <c r="BY207" i="1"/>
  <c r="BY205" i="1"/>
  <c r="BX205" i="1"/>
  <c r="BX201" i="1"/>
  <c r="BU201" i="1" s="1"/>
  <c r="BZ200" i="1"/>
  <c r="BY199" i="1"/>
  <c r="BY198" i="1" s="1"/>
  <c r="BX199" i="1"/>
  <c r="BX198" i="1" s="1"/>
  <c r="BV199" i="1"/>
  <c r="BV198" i="1" s="1"/>
  <c r="BV195" i="1"/>
  <c r="BU195" i="1" s="1"/>
  <c r="BV192" i="1"/>
  <c r="BU192" i="1" s="1"/>
  <c r="BV187" i="1"/>
  <c r="BV186" i="1" s="1"/>
  <c r="BU186" i="1" s="1"/>
  <c r="BV183" i="1"/>
  <c r="BU183" i="1" s="1"/>
  <c r="BV178" i="1"/>
  <c r="BU178" i="1" s="1"/>
  <c r="BV175" i="1"/>
  <c r="BU175" i="1" s="1"/>
  <c r="BV172" i="1"/>
  <c r="BU172" i="1" s="1"/>
  <c r="BY171" i="1"/>
  <c r="BX171" i="1"/>
  <c r="BV171" i="1"/>
  <c r="BY170" i="1"/>
  <c r="BX170" i="1"/>
  <c r="BV170" i="1"/>
  <c r="BV166" i="1"/>
  <c r="BU166" i="1" s="1"/>
  <c r="BV160" i="1"/>
  <c r="BV157" i="1"/>
  <c r="BV154" i="1"/>
  <c r="BU154" i="1" s="1"/>
  <c r="BV140" i="1"/>
  <c r="BU140" i="1" s="1"/>
  <c r="BV134" i="1"/>
  <c r="BU134" i="1" s="1"/>
  <c r="BV132" i="1"/>
  <c r="BU132" i="1" s="1"/>
  <c r="BV129" i="1"/>
  <c r="BU129" i="1" s="1"/>
  <c r="BV126" i="1"/>
  <c r="BU126" i="1" s="1"/>
  <c r="BZ125" i="1"/>
  <c r="BZ116" i="1" s="1"/>
  <c r="BZ66" i="1" s="1"/>
  <c r="BY125" i="1"/>
  <c r="BY116" i="1" s="1"/>
  <c r="BX125" i="1"/>
  <c r="BV125" i="1"/>
  <c r="BZ124" i="1"/>
  <c r="BZ115" i="1" s="1"/>
  <c r="BY124" i="1"/>
  <c r="BY115" i="1" s="1"/>
  <c r="BX124" i="1"/>
  <c r="BV124" i="1"/>
  <c r="BZ294" i="1"/>
  <c r="BZ60" i="1"/>
  <c r="BX59" i="1"/>
  <c r="BV59" i="1"/>
  <c r="BZ52" i="1"/>
  <c r="BY52" i="1"/>
  <c r="BZ51" i="1"/>
  <c r="BY51" i="1"/>
  <c r="BV51" i="1"/>
  <c r="BZ46" i="1"/>
  <c r="BY46" i="1"/>
  <c r="BZ37" i="1"/>
  <c r="BX37" i="1"/>
  <c r="BV37" i="1"/>
  <c r="AR1140" i="1"/>
  <c r="AT1137" i="1"/>
  <c r="AR1137" i="1" s="1"/>
  <c r="AY37" i="1"/>
  <c r="AT1124" i="1"/>
  <c r="AR1119" i="1"/>
  <c r="AX1062" i="1"/>
  <c r="AX1061" i="1"/>
  <c r="AZ1042" i="1"/>
  <c r="AR1042" i="1"/>
  <c r="AR1041" i="1"/>
  <c r="AT1040" i="1"/>
  <c r="AR1040" i="1" s="1"/>
  <c r="AR1039" i="1"/>
  <c r="AR1038" i="1"/>
  <c r="AT1037" i="1"/>
  <c r="AR1037" i="1" s="1"/>
  <c r="AR1036" i="1"/>
  <c r="AR1035" i="1"/>
  <c r="AT1034" i="1"/>
  <c r="AR1034" i="1" s="1"/>
  <c r="AT1033" i="1"/>
  <c r="AT1032" i="1"/>
  <c r="AT1061" i="1" s="1"/>
  <c r="BB1042" i="1"/>
  <c r="CE1042" i="1" s="1"/>
  <c r="AX1024" i="1"/>
  <c r="AX1023" i="1"/>
  <c r="AT1023" i="1"/>
  <c r="AU1023" i="1" s="1"/>
  <c r="BB1035" i="1"/>
  <c r="CE1035" i="1" s="1"/>
  <c r="AX1022" i="1"/>
  <c r="AT985" i="1"/>
  <c r="AT984" i="1"/>
  <c r="AT983" i="1"/>
  <c r="AT982" i="1"/>
  <c r="AR981" i="1"/>
  <c r="AR976" i="1"/>
  <c r="AR975" i="1"/>
  <c r="AR973" i="1"/>
  <c r="AR972" i="1"/>
  <c r="AT934" i="1"/>
  <c r="AT1024" i="1" s="1"/>
  <c r="AU1024" i="1" s="1"/>
  <c r="AR933" i="1"/>
  <c r="AR932" i="1"/>
  <c r="BB931" i="1"/>
  <c r="CE931" i="1" s="1"/>
  <c r="AZ931" i="1"/>
  <c r="AT931" i="1"/>
  <c r="AZ928" i="1"/>
  <c r="AT928" i="1"/>
  <c r="BB927" i="1"/>
  <c r="CE927" i="1" s="1"/>
  <c r="AZ927" i="1"/>
  <c r="AT927" i="1"/>
  <c r="BB925" i="1"/>
  <c r="CE925" i="1" s="1"/>
  <c r="AZ925" i="1"/>
  <c r="AZ920" i="1" s="1"/>
  <c r="AZ1022" i="1" s="1"/>
  <c r="BA1022" i="1" s="1"/>
  <c r="AT925" i="1"/>
  <c r="AT921" i="1" s="1"/>
  <c r="AR921" i="1" s="1"/>
  <c r="AZ919" i="1"/>
  <c r="AT919" i="1"/>
  <c r="AR916" i="1"/>
  <c r="AR915" i="1"/>
  <c r="AR914" i="1"/>
  <c r="AR913" i="1"/>
  <c r="AR911" i="1"/>
  <c r="AR910" i="1"/>
  <c r="BB909" i="1"/>
  <c r="CE909" i="1" s="1"/>
  <c r="AT909" i="1"/>
  <c r="AR908" i="1"/>
  <c r="AR907" i="1"/>
  <c r="BB906" i="1"/>
  <c r="AR905" i="1"/>
  <c r="AR904" i="1"/>
  <c r="BB903" i="1"/>
  <c r="BB902" i="1"/>
  <c r="BB901" i="1"/>
  <c r="AR899" i="1"/>
  <c r="AR898" i="1"/>
  <c r="BB897" i="1"/>
  <c r="CE897" i="1" s="1"/>
  <c r="AT897" i="1"/>
  <c r="AT896" i="1"/>
  <c r="AT895" i="1"/>
  <c r="AR894" i="1"/>
  <c r="AR893" i="1"/>
  <c r="AT881" i="1"/>
  <c r="AR877" i="1"/>
  <c r="AS877" i="1" s="1"/>
  <c r="BB876" i="1"/>
  <c r="CE876" i="1" s="1"/>
  <c r="AZ876" i="1"/>
  <c r="BA876" i="1" s="1"/>
  <c r="AX876" i="1"/>
  <c r="AY876" i="1" s="1"/>
  <c r="AT876" i="1"/>
  <c r="AU876" i="1" s="1"/>
  <c r="AZ873" i="1"/>
  <c r="BA873" i="1" s="1"/>
  <c r="AX873" i="1"/>
  <c r="AY873" i="1" s="1"/>
  <c r="AT873" i="1"/>
  <c r="AU873" i="1" s="1"/>
  <c r="BB867" i="1"/>
  <c r="CE867" i="1" s="1"/>
  <c r="AZ867" i="1"/>
  <c r="BA867" i="1" s="1"/>
  <c r="AX867" i="1"/>
  <c r="AY867" i="1" s="1"/>
  <c r="AT867" i="1"/>
  <c r="AU867" i="1" s="1"/>
  <c r="AR865" i="1"/>
  <c r="AR864" i="1"/>
  <c r="BB862" i="1"/>
  <c r="AR846" i="1"/>
  <c r="AR845" i="1"/>
  <c r="AR844" i="1"/>
  <c r="AR843" i="1"/>
  <c r="AR842" i="1"/>
  <c r="AR841" i="1"/>
  <c r="AR840" i="1"/>
  <c r="AR832" i="1"/>
  <c r="AR831" i="1"/>
  <c r="AR830" i="1"/>
  <c r="AR829" i="1"/>
  <c r="AR828" i="1"/>
  <c r="AR827" i="1"/>
  <c r="AR824" i="1"/>
  <c r="AR823" i="1"/>
  <c r="AR822" i="1"/>
  <c r="AR819" i="1"/>
  <c r="BB816" i="1"/>
  <c r="CE816" i="1" s="1"/>
  <c r="AZ816" i="1"/>
  <c r="BA816" i="1" s="1"/>
  <c r="AX816" i="1"/>
  <c r="AY816" i="1" s="1"/>
  <c r="AR815" i="1"/>
  <c r="AR814" i="1"/>
  <c r="AX813" i="1"/>
  <c r="AY813" i="1" s="1"/>
  <c r="AR812" i="1"/>
  <c r="AR810" i="1"/>
  <c r="AR809" i="1"/>
  <c r="AX808" i="1"/>
  <c r="AR806" i="1"/>
  <c r="AX802" i="1"/>
  <c r="AR800" i="1"/>
  <c r="AS800" i="1" s="1"/>
  <c r="AX799" i="1"/>
  <c r="AY799" i="1" s="1"/>
  <c r="AZ791" i="1"/>
  <c r="AZ888" i="1" s="1"/>
  <c r="BB858" i="1"/>
  <c r="CE858" i="1" s="1"/>
  <c r="AZ790" i="1"/>
  <c r="AZ886" i="1" s="1"/>
  <c r="AT762" i="1"/>
  <c r="AU762" i="1" s="1"/>
  <c r="AT755" i="1"/>
  <c r="AZ746" i="1"/>
  <c r="BA746" i="1" s="1"/>
  <c r="AT746" i="1"/>
  <c r="AU746" i="1" s="1"/>
  <c r="AT742" i="1"/>
  <c r="AT740" i="1"/>
  <c r="AT733" i="1"/>
  <c r="AP732" i="1"/>
  <c r="AP730" i="1"/>
  <c r="BB689" i="1"/>
  <c r="CE689" i="1" s="1"/>
  <c r="AZ689" i="1"/>
  <c r="BB682" i="1"/>
  <c r="CE682" i="1" s="1"/>
  <c r="AZ680" i="1"/>
  <c r="AT680" i="1"/>
  <c r="BB679" i="1"/>
  <c r="CE679" i="1" s="1"/>
  <c r="AZ679" i="1"/>
  <c r="AT679" i="1"/>
  <c r="AZ678" i="1"/>
  <c r="AZ677" i="1"/>
  <c r="AT676" i="1"/>
  <c r="AR676" i="1" s="1"/>
  <c r="AT674" i="1"/>
  <c r="AR674" i="1" s="1"/>
  <c r="AR671" i="1"/>
  <c r="AR670" i="1"/>
  <c r="AR669" i="1"/>
  <c r="AT668" i="1"/>
  <c r="AR668" i="1" s="1"/>
  <c r="AR657" i="1"/>
  <c r="AR653" i="1"/>
  <c r="AT652" i="1"/>
  <c r="AR651" i="1"/>
  <c r="AR650" i="1"/>
  <c r="AT649" i="1"/>
  <c r="AR648" i="1"/>
  <c r="AR647" i="1"/>
  <c r="AR646" i="1"/>
  <c r="AT645" i="1"/>
  <c r="BB644" i="1"/>
  <c r="CE644" i="1" s="1"/>
  <c r="AR643" i="1"/>
  <c r="AR642" i="1"/>
  <c r="BB641" i="1"/>
  <c r="CE641" i="1" s="1"/>
  <c r="BB640" i="1"/>
  <c r="CE640" i="1" s="1"/>
  <c r="AR639" i="1"/>
  <c r="BB638" i="1"/>
  <c r="CE638" i="1" s="1"/>
  <c r="AR637" i="1"/>
  <c r="AR636" i="1"/>
  <c r="AS631" i="1"/>
  <c r="AS630" i="1"/>
  <c r="AS625" i="1"/>
  <c r="AS622" i="1"/>
  <c r="AS614" i="1"/>
  <c r="AS613" i="1"/>
  <c r="AS612" i="1"/>
  <c r="AS611" i="1"/>
  <c r="AR609" i="1"/>
  <c r="AR608" i="1"/>
  <c r="AR607" i="1"/>
  <c r="AR606" i="1"/>
  <c r="AR605" i="1"/>
  <c r="AR604" i="1"/>
  <c r="AR600" i="1"/>
  <c r="AT598" i="1"/>
  <c r="AT593" i="1"/>
  <c r="AU593" i="1" s="1"/>
  <c r="BB584" i="1"/>
  <c r="AS579" i="1"/>
  <c r="AT577" i="1"/>
  <c r="AT573" i="1"/>
  <c r="AT568" i="1"/>
  <c r="AR566" i="1"/>
  <c r="AR565" i="1"/>
  <c r="AS560" i="1"/>
  <c r="AT556" i="1"/>
  <c r="AR555" i="1"/>
  <c r="AR553" i="1"/>
  <c r="AT551" i="1"/>
  <c r="AR484" i="1"/>
  <c r="AT482" i="1"/>
  <c r="AT481" i="1"/>
  <c r="AR480" i="1"/>
  <c r="AT479" i="1"/>
  <c r="AT478" i="1"/>
  <c r="AR477" i="1"/>
  <c r="AT476" i="1"/>
  <c r="AR472" i="1"/>
  <c r="AT471" i="1"/>
  <c r="AR468" i="1"/>
  <c r="AR467" i="1"/>
  <c r="AR466" i="1"/>
  <c r="AR465" i="1"/>
  <c r="AT464" i="1"/>
  <c r="AR461" i="1"/>
  <c r="AT460" i="1"/>
  <c r="AT458" i="1"/>
  <c r="AR456" i="1"/>
  <c r="AR455" i="1"/>
  <c r="AR454" i="1"/>
  <c r="AR453" i="1"/>
  <c r="AT452" i="1"/>
  <c r="AR447" i="1"/>
  <c r="AT446" i="1"/>
  <c r="AT445" i="1"/>
  <c r="AR443" i="1"/>
  <c r="AT441" i="1"/>
  <c r="AR439" i="1"/>
  <c r="AT438" i="1"/>
  <c r="AT437" i="1"/>
  <c r="AT435" i="1"/>
  <c r="AR433" i="1"/>
  <c r="AT432" i="1"/>
  <c r="AT429" i="1"/>
  <c r="AR428" i="1"/>
  <c r="AR425" i="1"/>
  <c r="AT424" i="1"/>
  <c r="AR422" i="1"/>
  <c r="AT421" i="1"/>
  <c r="AT420" i="1"/>
  <c r="AR418" i="1"/>
  <c r="AT417" i="1"/>
  <c r="AR416" i="1"/>
  <c r="AT415" i="1"/>
  <c r="AT414" i="1"/>
  <c r="AR412" i="1"/>
  <c r="AS412" i="1" s="1"/>
  <c r="AT411" i="1"/>
  <c r="AT410" i="1"/>
  <c r="AR403" i="1"/>
  <c r="AT402" i="1"/>
  <c r="AT400" i="1"/>
  <c r="AR389" i="1"/>
  <c r="AT388" i="1"/>
  <c r="AT387" i="1"/>
  <c r="AR381" i="1"/>
  <c r="AR378" i="1"/>
  <c r="AT377" i="1"/>
  <c r="AT376" i="1"/>
  <c r="AR374" i="1"/>
  <c r="AT373" i="1"/>
  <c r="AR364" i="1"/>
  <c r="AS364" i="1" s="1"/>
  <c r="AT363" i="1"/>
  <c r="AT362" i="1"/>
  <c r="AT361" i="1"/>
  <c r="AT360" i="1"/>
  <c r="AT359" i="1"/>
  <c r="AT358" i="1"/>
  <c r="AT357" i="1"/>
  <c r="AT356" i="1"/>
  <c r="AT355" i="1"/>
  <c r="AR354" i="1"/>
  <c r="AR353" i="1"/>
  <c r="AT351" i="1"/>
  <c r="AR350" i="1"/>
  <c r="AS350" i="1" s="1"/>
  <c r="AR344" i="1"/>
  <c r="AR341" i="1"/>
  <c r="AR340" i="1"/>
  <c r="AT338" i="1"/>
  <c r="AR337" i="1"/>
  <c r="AT336" i="1"/>
  <c r="AT334" i="1"/>
  <c r="AR329" i="1"/>
  <c r="AR328" i="1"/>
  <c r="AT327" i="1"/>
  <c r="CE788" i="1"/>
  <c r="AT325" i="1"/>
  <c r="BB322" i="1"/>
  <c r="CE322" i="1" s="1"/>
  <c r="AZ322" i="1"/>
  <c r="BA322" i="1" s="1"/>
  <c r="BB320" i="1"/>
  <c r="CE320" i="1" s="1"/>
  <c r="AZ320" i="1"/>
  <c r="BA320" i="1" s="1"/>
  <c r="AY320" i="1"/>
  <c r="BB315" i="1"/>
  <c r="CE315" i="1" s="1"/>
  <c r="AZ315" i="1"/>
  <c r="AU315" i="1"/>
  <c r="AT297" i="1"/>
  <c r="AR297" i="1" s="1"/>
  <c r="AR52" i="1" s="1"/>
  <c r="AR229" i="1"/>
  <c r="AZ228" i="1"/>
  <c r="BB227" i="1"/>
  <c r="AT227" i="1"/>
  <c r="BB226" i="1"/>
  <c r="AZ226" i="1"/>
  <c r="AT226" i="1"/>
  <c r="AT223" i="1"/>
  <c r="AR218" i="1"/>
  <c r="AS218" i="1" s="1"/>
  <c r="AR216" i="1"/>
  <c r="BB211" i="1"/>
  <c r="AZ211" i="1"/>
  <c r="BB209" i="1"/>
  <c r="AZ209" i="1"/>
  <c r="BB208" i="1"/>
  <c r="AZ208" i="1"/>
  <c r="BB200" i="1"/>
  <c r="CE200" i="1" s="1"/>
  <c r="AZ199" i="1"/>
  <c r="AR197" i="1"/>
  <c r="AR196" i="1"/>
  <c r="AT195" i="1"/>
  <c r="AR194" i="1"/>
  <c r="AR193" i="1"/>
  <c r="AT192" i="1"/>
  <c r="AT191" i="1"/>
  <c r="AU191" i="1" s="1"/>
  <c r="AR189" i="1"/>
  <c r="AR188" i="1"/>
  <c r="AT187" i="1"/>
  <c r="AT184" i="1"/>
  <c r="AR180" i="1"/>
  <c r="AR179" i="1"/>
  <c r="BB178" i="1"/>
  <c r="CE178" i="1" s="1"/>
  <c r="AZ178" i="1"/>
  <c r="AY178" i="1"/>
  <c r="AT178" i="1"/>
  <c r="AU178" i="1" s="1"/>
  <c r="AR177" i="1"/>
  <c r="AR176" i="1"/>
  <c r="AT175" i="1"/>
  <c r="AR174" i="1"/>
  <c r="AR173" i="1"/>
  <c r="AT172" i="1"/>
  <c r="AZ171" i="1"/>
  <c r="AY171" i="1"/>
  <c r="AT171" i="1"/>
  <c r="AU171" i="1" s="1"/>
  <c r="AZ170" i="1"/>
  <c r="AY170" i="1"/>
  <c r="AT170" i="1"/>
  <c r="AU170" i="1" s="1"/>
  <c r="AR168" i="1"/>
  <c r="AR167" i="1"/>
  <c r="AY166" i="1"/>
  <c r="AT166" i="1"/>
  <c r="AU166" i="1" s="1"/>
  <c r="AR165" i="1"/>
  <c r="AR164" i="1"/>
  <c r="BB163" i="1"/>
  <c r="CE163" i="1" s="1"/>
  <c r="AZ163" i="1"/>
  <c r="AY163" i="1"/>
  <c r="AT163" i="1"/>
  <c r="AU163" i="1" s="1"/>
  <c r="AR162" i="1"/>
  <c r="AR161" i="1"/>
  <c r="BB160" i="1"/>
  <c r="CE160" i="1" s="1"/>
  <c r="AZ160" i="1"/>
  <c r="AY160" i="1"/>
  <c r="AT160" i="1"/>
  <c r="AU160" i="1" s="1"/>
  <c r="AR159" i="1"/>
  <c r="AR158" i="1"/>
  <c r="BB157" i="1"/>
  <c r="CE157" i="1" s="1"/>
  <c r="AZ157" i="1"/>
  <c r="AY157" i="1"/>
  <c r="AT157" i="1"/>
  <c r="AU157" i="1" s="1"/>
  <c r="AR156" i="1"/>
  <c r="AY154" i="1"/>
  <c r="BB154" i="1"/>
  <c r="CE154" i="1" s="1"/>
  <c r="AZ154" i="1"/>
  <c r="AT154" i="1"/>
  <c r="AU154" i="1" s="1"/>
  <c r="AR153" i="1"/>
  <c r="AR152" i="1"/>
  <c r="AR142" i="1"/>
  <c r="AR141" i="1"/>
  <c r="AT140" i="1"/>
  <c r="AT134" i="1"/>
  <c r="AT132" i="1"/>
  <c r="AR131" i="1"/>
  <c r="AS131" i="1" s="1"/>
  <c r="AR130" i="1"/>
  <c r="AS130" i="1" s="1"/>
  <c r="AT129" i="1"/>
  <c r="AR127" i="1"/>
  <c r="AS127" i="1" s="1"/>
  <c r="AT126" i="1"/>
  <c r="BB125" i="1"/>
  <c r="AZ125" i="1"/>
  <c r="AT125" i="1"/>
  <c r="BB124" i="1"/>
  <c r="AZ124" i="1"/>
  <c r="AT124" i="1"/>
  <c r="AR102" i="1"/>
  <c r="AR101" i="1"/>
  <c r="AR100" i="1"/>
  <c r="AR99" i="1"/>
  <c r="AR95" i="1"/>
  <c r="BB93" i="1"/>
  <c r="AR92" i="1"/>
  <c r="AR89" i="1"/>
  <c r="AR88" i="1"/>
  <c r="AR87" i="1"/>
  <c r="AR86" i="1"/>
  <c r="AR85" i="1"/>
  <c r="AR84" i="1"/>
  <c r="AR83" i="1"/>
  <c r="AR82" i="1"/>
  <c r="AR81" i="1"/>
  <c r="AR79" i="1"/>
  <c r="AR77" i="1"/>
  <c r="AR76" i="1"/>
  <c r="AR71" i="1"/>
  <c r="AR70" i="1"/>
  <c r="BB60" i="1"/>
  <c r="BB35" i="1" s="1"/>
  <c r="AZ60" i="1"/>
  <c r="AZ35" i="1" s="1"/>
  <c r="BB52" i="1"/>
  <c r="AZ52" i="1"/>
  <c r="AT52" i="1"/>
  <c r="AU52" i="1" s="1"/>
  <c r="BB51" i="1"/>
  <c r="AZ51" i="1"/>
  <c r="AT51" i="1"/>
  <c r="AU51" i="1" s="1"/>
  <c r="AR51" i="1"/>
  <c r="BB46" i="1"/>
  <c r="AZ46" i="1"/>
  <c r="AR38" i="1"/>
  <c r="CE37" i="1"/>
  <c r="BA37" i="1"/>
  <c r="CE27" i="1"/>
  <c r="K1140" i="1"/>
  <c r="M1137" i="1"/>
  <c r="K1137" i="1" s="1"/>
  <c r="K1124" i="1"/>
  <c r="K1119" i="1"/>
  <c r="Q1062" i="1"/>
  <c r="Q1061" i="1"/>
  <c r="K1056" i="1"/>
  <c r="K1054" i="1"/>
  <c r="K1047" i="1"/>
  <c r="K1042" i="1"/>
  <c r="K1041" i="1"/>
  <c r="U1040" i="1"/>
  <c r="M1040" i="1"/>
  <c r="K1040" i="1" s="1"/>
  <c r="K1039" i="1"/>
  <c r="K1038" i="1"/>
  <c r="U1037" i="1"/>
  <c r="M1037" i="1"/>
  <c r="K1037" i="1" s="1"/>
  <c r="K1036" i="1"/>
  <c r="K1035" i="1"/>
  <c r="U1034" i="1"/>
  <c r="M1034" i="1"/>
  <c r="K1034" i="1" s="1"/>
  <c r="U1033" i="1"/>
  <c r="U1062" i="1" s="1"/>
  <c r="M1033" i="1"/>
  <c r="M1062" i="1" s="1"/>
  <c r="U1032" i="1"/>
  <c r="U1061" i="1" s="1"/>
  <c r="M1032" i="1"/>
  <c r="M1061" i="1" s="1"/>
  <c r="Q1024" i="1"/>
  <c r="M985" i="1"/>
  <c r="K985" i="1" s="1"/>
  <c r="M984" i="1"/>
  <c r="K984" i="1" s="1"/>
  <c r="M983" i="1"/>
  <c r="K983" i="1" s="1"/>
  <c r="M982" i="1"/>
  <c r="K982" i="1" s="1"/>
  <c r="K981" i="1"/>
  <c r="K976" i="1"/>
  <c r="K975" i="1"/>
  <c r="K973" i="1"/>
  <c r="K972" i="1"/>
  <c r="K971" i="1"/>
  <c r="K970" i="1"/>
  <c r="U969" i="1"/>
  <c r="K969" i="1" s="1"/>
  <c r="K968" i="1"/>
  <c r="K967" i="1"/>
  <c r="U966" i="1"/>
  <c r="K966" i="1" s="1"/>
  <c r="K965" i="1"/>
  <c r="K964" i="1"/>
  <c r="U963" i="1"/>
  <c r="K963" i="1" s="1"/>
  <c r="K953" i="1"/>
  <c r="K952" i="1"/>
  <c r="U951" i="1"/>
  <c r="M951" i="1"/>
  <c r="M949" i="1"/>
  <c r="M928" i="1" s="1"/>
  <c r="U936" i="1"/>
  <c r="M936" i="1"/>
  <c r="U935" i="1"/>
  <c r="M935" i="1"/>
  <c r="M919" i="1" s="1"/>
  <c r="M1023" i="1" s="1"/>
  <c r="BC1023" i="1" s="1"/>
  <c r="BC32" i="1" s="1"/>
  <c r="S934" i="1"/>
  <c r="M934" i="1"/>
  <c r="M1024" i="1" s="1"/>
  <c r="K933" i="1"/>
  <c r="K932" i="1"/>
  <c r="U931" i="1"/>
  <c r="S931" i="1"/>
  <c r="M931" i="1"/>
  <c r="K929" i="1"/>
  <c r="S928" i="1"/>
  <c r="S927" i="1"/>
  <c r="Q927" i="1"/>
  <c r="M927" i="1"/>
  <c r="U925" i="1"/>
  <c r="S925" i="1"/>
  <c r="Q925" i="1"/>
  <c r="Q921" i="1" s="1"/>
  <c r="M925" i="1"/>
  <c r="S920" i="1"/>
  <c r="S1022" i="1" s="1"/>
  <c r="S919" i="1"/>
  <c r="S1023" i="1" s="1"/>
  <c r="Q1023" i="1"/>
  <c r="K916" i="1"/>
  <c r="K915" i="1"/>
  <c r="K914" i="1"/>
  <c r="K913" i="1"/>
  <c r="K911" i="1"/>
  <c r="K910" i="1"/>
  <c r="U909" i="1"/>
  <c r="M909" i="1"/>
  <c r="K908" i="1"/>
  <c r="K907" i="1"/>
  <c r="U906" i="1"/>
  <c r="K906" i="1" s="1"/>
  <c r="K905" i="1"/>
  <c r="K904" i="1"/>
  <c r="U903" i="1"/>
  <c r="K903" i="1" s="1"/>
  <c r="U902" i="1"/>
  <c r="K902" i="1" s="1"/>
  <c r="U901" i="1"/>
  <c r="K899" i="1"/>
  <c r="K898" i="1"/>
  <c r="U897" i="1"/>
  <c r="M897" i="1"/>
  <c r="M896" i="1"/>
  <c r="M895" i="1"/>
  <c r="K894" i="1"/>
  <c r="K893" i="1"/>
  <c r="S876" i="1"/>
  <c r="Q876" i="1"/>
  <c r="M876" i="1"/>
  <c r="K875" i="1"/>
  <c r="U873" i="1"/>
  <c r="AD873" i="1" s="1"/>
  <c r="S873" i="1"/>
  <c r="Q873" i="1"/>
  <c r="M873" i="1"/>
  <c r="U867" i="1"/>
  <c r="S867" i="1"/>
  <c r="Q867" i="1"/>
  <c r="M867" i="1"/>
  <c r="K865" i="1"/>
  <c r="K864" i="1"/>
  <c r="U862" i="1"/>
  <c r="S862" i="1"/>
  <c r="K846" i="1"/>
  <c r="K845" i="1"/>
  <c r="K844" i="1"/>
  <c r="K843" i="1"/>
  <c r="K842" i="1"/>
  <c r="K841" i="1"/>
  <c r="K840" i="1"/>
  <c r="U816" i="1"/>
  <c r="S816" i="1"/>
  <c r="U798" i="1"/>
  <c r="S798" i="1"/>
  <c r="U797" i="1"/>
  <c r="S797" i="1"/>
  <c r="S791" i="1"/>
  <c r="S888" i="1" s="1"/>
  <c r="S790" i="1"/>
  <c r="N886" i="1"/>
  <c r="K777" i="1"/>
  <c r="K776" i="1"/>
  <c r="K775" i="1"/>
  <c r="S746" i="1"/>
  <c r="M746" i="1"/>
  <c r="K746" i="1" s="1"/>
  <c r="M740" i="1"/>
  <c r="K740" i="1" s="1"/>
  <c r="L740" i="1" s="1"/>
  <c r="U689" i="1"/>
  <c r="U688" i="1" s="1"/>
  <c r="S689" i="1"/>
  <c r="S688" i="1" s="1"/>
  <c r="U682" i="1"/>
  <c r="S680" i="1"/>
  <c r="M680" i="1"/>
  <c r="U679" i="1"/>
  <c r="S679" i="1"/>
  <c r="M679" i="1"/>
  <c r="S678" i="1"/>
  <c r="S677" i="1"/>
  <c r="M676" i="1"/>
  <c r="K676" i="1" s="1"/>
  <c r="M674" i="1"/>
  <c r="K674" i="1" s="1"/>
  <c r="K671" i="1"/>
  <c r="K670" i="1"/>
  <c r="K669" i="1"/>
  <c r="M668" i="1"/>
  <c r="K668" i="1" s="1"/>
  <c r="K657" i="1"/>
  <c r="K641" i="1" s="1"/>
  <c r="K653" i="1"/>
  <c r="M652" i="1"/>
  <c r="K652" i="1" s="1"/>
  <c r="K651" i="1"/>
  <c r="K650" i="1"/>
  <c r="M649" i="1"/>
  <c r="K649" i="1" s="1"/>
  <c r="K648" i="1"/>
  <c r="K647" i="1"/>
  <c r="K646" i="1"/>
  <c r="M645" i="1"/>
  <c r="U644" i="1"/>
  <c r="K643" i="1"/>
  <c r="K642" i="1"/>
  <c r="U641" i="1"/>
  <c r="K639" i="1"/>
  <c r="U638" i="1"/>
  <c r="K638" i="1" s="1"/>
  <c r="K637" i="1"/>
  <c r="K636" i="1"/>
  <c r="J614" i="1"/>
  <c r="K610" i="1"/>
  <c r="K609" i="1"/>
  <c r="K608" i="1"/>
  <c r="K607" i="1"/>
  <c r="K606" i="1"/>
  <c r="K605" i="1"/>
  <c r="K604" i="1"/>
  <c r="K602" i="1"/>
  <c r="K601" i="1"/>
  <c r="K600" i="1"/>
  <c r="M598" i="1"/>
  <c r="M593" i="1"/>
  <c r="U584" i="1"/>
  <c r="K584" i="1" s="1"/>
  <c r="M577" i="1"/>
  <c r="K574" i="1"/>
  <c r="M573" i="1"/>
  <c r="M568" i="1"/>
  <c r="K566" i="1"/>
  <c r="K565" i="1"/>
  <c r="K564" i="1"/>
  <c r="M563" i="1"/>
  <c r="M556" i="1"/>
  <c r="M551" i="1"/>
  <c r="U546" i="1"/>
  <c r="K484" i="1"/>
  <c r="K483" i="1"/>
  <c r="Q482" i="1"/>
  <c r="M482" i="1"/>
  <c r="M481" i="1"/>
  <c r="K480" i="1"/>
  <c r="M479" i="1"/>
  <c r="M478" i="1"/>
  <c r="K478" i="1" s="1"/>
  <c r="K477" i="1"/>
  <c r="K472" i="1"/>
  <c r="M471" i="1"/>
  <c r="K471" i="1" s="1"/>
  <c r="K468" i="1"/>
  <c r="K467" i="1"/>
  <c r="K466" i="1"/>
  <c r="K465" i="1"/>
  <c r="M464" i="1"/>
  <c r="M463" i="1" s="1"/>
  <c r="K463" i="1" s="1"/>
  <c r="K461" i="1"/>
  <c r="M460" i="1"/>
  <c r="K460" i="1" s="1"/>
  <c r="K456" i="1"/>
  <c r="K455" i="1"/>
  <c r="K454" i="1"/>
  <c r="K453" i="1"/>
  <c r="Q451" i="1"/>
  <c r="R451" i="1" s="1"/>
  <c r="M452" i="1"/>
  <c r="M451" i="1" s="1"/>
  <c r="K447" i="1"/>
  <c r="M446" i="1"/>
  <c r="M445" i="1"/>
  <c r="K443" i="1"/>
  <c r="M441" i="1"/>
  <c r="K441" i="1" s="1"/>
  <c r="K439" i="1"/>
  <c r="Q438" i="1"/>
  <c r="R438" i="1" s="1"/>
  <c r="M438" i="1"/>
  <c r="Q437" i="1"/>
  <c r="R437" i="1" s="1"/>
  <c r="M437" i="1"/>
  <c r="M435" i="1"/>
  <c r="K433" i="1"/>
  <c r="Q432" i="1"/>
  <c r="M432" i="1"/>
  <c r="M431" i="1" s="1"/>
  <c r="M429" i="1"/>
  <c r="K429" i="1" s="1"/>
  <c r="K428" i="1"/>
  <c r="K425" i="1"/>
  <c r="Q424" i="1"/>
  <c r="M424" i="1"/>
  <c r="K422" i="1"/>
  <c r="M421" i="1"/>
  <c r="K421" i="1" s="1"/>
  <c r="K420" i="1"/>
  <c r="K418" i="1"/>
  <c r="M417" i="1"/>
  <c r="K417" i="1" s="1"/>
  <c r="K416" i="1"/>
  <c r="M415" i="1"/>
  <c r="K415" i="1" s="1"/>
  <c r="M414" i="1"/>
  <c r="K414" i="1" s="1"/>
  <c r="M411" i="1"/>
  <c r="K411" i="1" s="1"/>
  <c r="M410" i="1"/>
  <c r="K410" i="1" s="1"/>
  <c r="K404" i="1"/>
  <c r="K403" i="1"/>
  <c r="Q402" i="1"/>
  <c r="M402" i="1"/>
  <c r="M400" i="1"/>
  <c r="K399" i="1" s="1"/>
  <c r="K389" i="1"/>
  <c r="Q388" i="1"/>
  <c r="M388" i="1"/>
  <c r="M387" i="1" s="1"/>
  <c r="K381" i="1"/>
  <c r="K378" i="1"/>
  <c r="M377" i="1"/>
  <c r="K377" i="1" s="1"/>
  <c r="M376" i="1"/>
  <c r="K376" i="1" s="1"/>
  <c r="K374" i="1"/>
  <c r="M373" i="1"/>
  <c r="K373" i="1" s="1"/>
  <c r="K354" i="1"/>
  <c r="K353" i="1"/>
  <c r="Q352" i="1"/>
  <c r="Q351" i="1"/>
  <c r="M351" i="1"/>
  <c r="AE349" i="1"/>
  <c r="AF349" i="1" s="1"/>
  <c r="Q347" i="1"/>
  <c r="K346" i="1"/>
  <c r="K344" i="1"/>
  <c r="K341" i="1"/>
  <c r="K340" i="1"/>
  <c r="M338" i="1"/>
  <c r="K338" i="1" s="1"/>
  <c r="K337" i="1"/>
  <c r="K336" i="1"/>
  <c r="K335" i="1"/>
  <c r="M334" i="1"/>
  <c r="K334" i="1" s="1"/>
  <c r="K331" i="1"/>
  <c r="K330" i="1"/>
  <c r="K329" i="1"/>
  <c r="Q328" i="1"/>
  <c r="M328" i="1"/>
  <c r="Q327" i="1"/>
  <c r="M327" i="1"/>
  <c r="U325" i="1"/>
  <c r="U788" i="1" s="1"/>
  <c r="AD788" i="1" s="1"/>
  <c r="S325" i="1"/>
  <c r="S788" i="1" s="1"/>
  <c r="Q325" i="1"/>
  <c r="M325" i="1"/>
  <c r="U324" i="1"/>
  <c r="S324" i="1"/>
  <c r="U857" i="1"/>
  <c r="U885" i="1" s="1"/>
  <c r="M297" i="1"/>
  <c r="K297" i="1" s="1"/>
  <c r="K52" i="1" s="1"/>
  <c r="K234" i="1"/>
  <c r="S228" i="1"/>
  <c r="U227" i="1"/>
  <c r="U224" i="1" s="1"/>
  <c r="U221" i="1" s="1"/>
  <c r="U226" i="1"/>
  <c r="U170" i="1" s="1"/>
  <c r="S226" i="1"/>
  <c r="S221" i="1"/>
  <c r="S219" i="1" s="1"/>
  <c r="K217" i="1"/>
  <c r="K216" i="1"/>
  <c r="K215" i="1"/>
  <c r="K213" i="1"/>
  <c r="K212" i="1"/>
  <c r="U209" i="1"/>
  <c r="U205" i="1" s="1"/>
  <c r="S209" i="1"/>
  <c r="S205" i="1" s="1"/>
  <c r="K208" i="1"/>
  <c r="U207" i="1"/>
  <c r="K207" i="1" s="1"/>
  <c r="Q205" i="1"/>
  <c r="U204" i="1"/>
  <c r="U200" i="1" s="1"/>
  <c r="S204" i="1"/>
  <c r="S200" i="1" s="1"/>
  <c r="Q204" i="1"/>
  <c r="Q200" i="1" s="1"/>
  <c r="M204" i="1"/>
  <c r="N204" i="1" s="1"/>
  <c r="M202" i="1"/>
  <c r="N202" i="1" s="1"/>
  <c r="Q201" i="1"/>
  <c r="S199" i="1"/>
  <c r="S198" i="1" s="1"/>
  <c r="Q199" i="1"/>
  <c r="Q198" i="1" s="1"/>
  <c r="M198" i="1"/>
  <c r="N198" i="1" s="1"/>
  <c r="K197" i="1"/>
  <c r="K196" i="1"/>
  <c r="K194" i="1"/>
  <c r="K193" i="1"/>
  <c r="M192" i="1"/>
  <c r="K189" i="1"/>
  <c r="K188" i="1"/>
  <c r="M187" i="1"/>
  <c r="K180" i="1"/>
  <c r="K179" i="1"/>
  <c r="Q178" i="1"/>
  <c r="K178" i="1" s="1"/>
  <c r="M178" i="1"/>
  <c r="N178" i="1" s="1"/>
  <c r="K177" i="1"/>
  <c r="K176" i="1"/>
  <c r="U175" i="1"/>
  <c r="S175" i="1"/>
  <c r="Q175" i="1"/>
  <c r="M175" i="1"/>
  <c r="N175" i="1" s="1"/>
  <c r="K174" i="1"/>
  <c r="K173" i="1"/>
  <c r="U172" i="1"/>
  <c r="S172" i="1"/>
  <c r="Q172" i="1"/>
  <c r="M172" i="1"/>
  <c r="N172" i="1" s="1"/>
  <c r="S171" i="1"/>
  <c r="Q171" i="1"/>
  <c r="M171" i="1"/>
  <c r="N171" i="1" s="1"/>
  <c r="S170" i="1"/>
  <c r="Q170" i="1"/>
  <c r="Q115" i="1" s="1"/>
  <c r="M170" i="1"/>
  <c r="N170" i="1" s="1"/>
  <c r="K168" i="1"/>
  <c r="K167" i="1"/>
  <c r="K165" i="1"/>
  <c r="K164" i="1"/>
  <c r="K162" i="1"/>
  <c r="K161" i="1"/>
  <c r="K159" i="1"/>
  <c r="K158" i="1"/>
  <c r="M154" i="1"/>
  <c r="N154" i="1" s="1"/>
  <c r="K153" i="1"/>
  <c r="K152" i="1"/>
  <c r="Q140" i="1"/>
  <c r="K141" i="1"/>
  <c r="U140" i="1"/>
  <c r="S140" i="1"/>
  <c r="M140" i="1"/>
  <c r="N140" i="1" s="1"/>
  <c r="M134" i="1"/>
  <c r="M132" i="1"/>
  <c r="N132" i="1" s="1"/>
  <c r="Q129" i="1"/>
  <c r="U129" i="1"/>
  <c r="S129" i="1"/>
  <c r="M129" i="1"/>
  <c r="N129" i="1" s="1"/>
  <c r="M126" i="1"/>
  <c r="N126" i="1" s="1"/>
  <c r="U125" i="1"/>
  <c r="S125" i="1"/>
  <c r="M125" i="1"/>
  <c r="U124" i="1"/>
  <c r="S124" i="1"/>
  <c r="M124" i="1"/>
  <c r="K98" i="1"/>
  <c r="K95" i="1"/>
  <c r="U93" i="1"/>
  <c r="K88" i="1"/>
  <c r="K87" i="1"/>
  <c r="K84" i="1"/>
  <c r="K74" i="1"/>
  <c r="U52" i="1"/>
  <c r="S52" i="1"/>
  <c r="U51" i="1"/>
  <c r="S51" i="1"/>
  <c r="M51" i="1"/>
  <c r="N51" i="1" s="1"/>
  <c r="K51" i="1"/>
  <c r="U46" i="1"/>
  <c r="S46" i="1"/>
  <c r="K38" i="1"/>
  <c r="K10" i="1"/>
  <c r="M9" i="1"/>
  <c r="Q481" i="1" l="1"/>
  <c r="R481" i="1" s="1"/>
  <c r="R482" i="1"/>
  <c r="AT788" i="1"/>
  <c r="AU788" i="1" s="1"/>
  <c r="BX39" i="1"/>
  <c r="J432" i="1"/>
  <c r="R432" i="1"/>
  <c r="Q423" i="1"/>
  <c r="R424" i="1"/>
  <c r="M788" i="1"/>
  <c r="N788" i="1" s="1"/>
  <c r="M320" i="1"/>
  <c r="S858" i="1"/>
  <c r="S886" i="1"/>
  <c r="S321" i="1"/>
  <c r="S319" i="1" s="1"/>
  <c r="S316" i="1"/>
  <c r="S314" i="1" s="1"/>
  <c r="S323" i="1"/>
  <c r="U321" i="1"/>
  <c r="U319" i="1" s="1"/>
  <c r="U323" i="1"/>
  <c r="K839" i="1"/>
  <c r="T839" i="1"/>
  <c r="N125" i="1"/>
  <c r="M116" i="1"/>
  <c r="N116" i="1" s="1"/>
  <c r="M66" i="1"/>
  <c r="M186" i="1"/>
  <c r="N187" i="1"/>
  <c r="K134" i="1"/>
  <c r="N134" i="1"/>
  <c r="AT115" i="1"/>
  <c r="AY124" i="1"/>
  <c r="AY115" i="1"/>
  <c r="Q114" i="1"/>
  <c r="R114" i="1" s="1"/>
  <c r="R115" i="1"/>
  <c r="K192" i="1"/>
  <c r="N192" i="1"/>
  <c r="N124" i="1"/>
  <c r="M115" i="1"/>
  <c r="M122" i="1"/>
  <c r="AU125" i="1"/>
  <c r="AT116" i="1"/>
  <c r="Q60" i="1"/>
  <c r="R886" i="1"/>
  <c r="BY39" i="1"/>
  <c r="M1121" i="1"/>
  <c r="N1121" i="1" s="1"/>
  <c r="AR132" i="1"/>
  <c r="AS132" i="1" s="1"/>
  <c r="AU132" i="1"/>
  <c r="AR172" i="1"/>
  <c r="AU172" i="1"/>
  <c r="AZ198" i="1"/>
  <c r="AR228" i="1"/>
  <c r="AS229" i="1"/>
  <c r="AR336" i="1"/>
  <c r="AR458" i="1"/>
  <c r="AR471" i="1"/>
  <c r="AS624" i="1"/>
  <c r="CE624" i="1"/>
  <c r="AR638" i="1"/>
  <c r="AR641" i="1"/>
  <c r="AR811" i="1"/>
  <c r="AX59" i="1"/>
  <c r="AR983" i="1"/>
  <c r="AR1124" i="1"/>
  <c r="AU1124" i="1"/>
  <c r="AR134" i="1"/>
  <c r="AU134" i="1"/>
  <c r="AR192" i="1"/>
  <c r="AU192" i="1"/>
  <c r="AZ207" i="1"/>
  <c r="AT220" i="1"/>
  <c r="AR460" i="1"/>
  <c r="AR729" i="1"/>
  <c r="AS729" i="1" s="1"/>
  <c r="AZ858" i="1"/>
  <c r="AZ59" i="1"/>
  <c r="AR984" i="1"/>
  <c r="BB116" i="1"/>
  <c r="CE125" i="1"/>
  <c r="AR140" i="1"/>
  <c r="AU140" i="1"/>
  <c r="AR201" i="1"/>
  <c r="AY201" i="1"/>
  <c r="BB207" i="1"/>
  <c r="AR338" i="1"/>
  <c r="AT352" i="1"/>
  <c r="AR363" i="1"/>
  <c r="AS363" i="1" s="1"/>
  <c r="AR387" i="1"/>
  <c r="AT475" i="1"/>
  <c r="AR475" i="1" s="1"/>
  <c r="AR584" i="1"/>
  <c r="CE584" i="1"/>
  <c r="AR640" i="1"/>
  <c r="AU755" i="1"/>
  <c r="AR901" i="1"/>
  <c r="CE901" i="1"/>
  <c r="AR985" i="1"/>
  <c r="AR126" i="1"/>
  <c r="AS126" i="1" s="1"/>
  <c r="AU126" i="1"/>
  <c r="AR175" i="1"/>
  <c r="AU175" i="1"/>
  <c r="AZ204" i="1"/>
  <c r="AR388" i="1"/>
  <c r="AR452" i="1"/>
  <c r="AR464" i="1"/>
  <c r="AS618" i="1"/>
  <c r="CE618" i="1"/>
  <c r="AR649" i="1"/>
  <c r="AU649" i="1"/>
  <c r="AR902" i="1"/>
  <c r="CE902" i="1"/>
  <c r="AU124" i="1"/>
  <c r="AR184" i="1"/>
  <c r="AS184" i="1" s="1"/>
  <c r="AU184" i="1"/>
  <c r="AR195" i="1"/>
  <c r="AU195" i="1"/>
  <c r="BB170" i="1"/>
  <c r="CE170" i="1" s="1"/>
  <c r="AR327" i="1"/>
  <c r="AR373" i="1"/>
  <c r="AT423" i="1"/>
  <c r="AR423" i="1" s="1"/>
  <c r="AP553" i="1"/>
  <c r="AS553" i="1"/>
  <c r="AS619" i="1"/>
  <c r="CE619" i="1"/>
  <c r="AS633" i="1"/>
  <c r="CE633" i="1"/>
  <c r="AR733" i="1"/>
  <c r="AS733" i="1" s="1"/>
  <c r="AU733" i="1"/>
  <c r="AR903" i="1"/>
  <c r="CE903" i="1"/>
  <c r="AE1124" i="1"/>
  <c r="AR129" i="1"/>
  <c r="AS129" i="1" s="1"/>
  <c r="AU129" i="1"/>
  <c r="AR187" i="1"/>
  <c r="AU187" i="1"/>
  <c r="AT225" i="1"/>
  <c r="AR400" i="1"/>
  <c r="AP425" i="1"/>
  <c r="AP424" i="1" s="1"/>
  <c r="AP423" i="1" s="1"/>
  <c r="AS617" i="1"/>
  <c r="AS621" i="1"/>
  <c r="AS634" i="1"/>
  <c r="CE634" i="1"/>
  <c r="AR740" i="1"/>
  <c r="AS740" i="1" s="1"/>
  <c r="AU740" i="1"/>
  <c r="AZ61" i="1"/>
  <c r="AR808" i="1"/>
  <c r="AY808" i="1"/>
  <c r="CE35" i="1"/>
  <c r="CE60" i="1"/>
  <c r="AZ115" i="1"/>
  <c r="AZ205" i="1"/>
  <c r="BB225" i="1"/>
  <c r="BB171" i="1" s="1"/>
  <c r="AR376" i="1"/>
  <c r="AR402" i="1"/>
  <c r="AR441" i="1"/>
  <c r="AR652" i="1"/>
  <c r="AU652" i="1"/>
  <c r="AR742" i="1"/>
  <c r="AS742" i="1" s="1"/>
  <c r="AU742" i="1"/>
  <c r="BB115" i="1"/>
  <c r="BB114" i="1" s="1"/>
  <c r="CE124" i="1"/>
  <c r="AY198" i="1"/>
  <c r="AY199" i="1"/>
  <c r="AZ227" i="1"/>
  <c r="AR334" i="1"/>
  <c r="AR351" i="1"/>
  <c r="AR377" i="1"/>
  <c r="AR429" i="1"/>
  <c r="AS623" i="1"/>
  <c r="CE623" i="1"/>
  <c r="AR645" i="1"/>
  <c r="AU645" i="1"/>
  <c r="AR906" i="1"/>
  <c r="CE906" i="1"/>
  <c r="AT979" i="1"/>
  <c r="J839" i="1"/>
  <c r="AR802" i="1"/>
  <c r="AY802" i="1"/>
  <c r="AP839" i="1"/>
  <c r="S39" i="1"/>
  <c r="BX220" i="1"/>
  <c r="BT220" i="1" s="1"/>
  <c r="BT223" i="1"/>
  <c r="BX221" i="1"/>
  <c r="BT221" i="1" s="1"/>
  <c r="BT224" i="1"/>
  <c r="U1059" i="1"/>
  <c r="BU315" i="1"/>
  <c r="S122" i="1"/>
  <c r="S306" i="1" s="1"/>
  <c r="M39" i="1"/>
  <c r="N39" i="1" s="1"/>
  <c r="M52" i="1"/>
  <c r="N52" i="1" s="1"/>
  <c r="BU37" i="1"/>
  <c r="BB881" i="1"/>
  <c r="AZ323" i="1"/>
  <c r="BY316" i="1"/>
  <c r="AR37" i="1"/>
  <c r="AS37" i="1" s="1"/>
  <c r="BU746" i="1"/>
  <c r="K37" i="1"/>
  <c r="L37" i="1" s="1"/>
  <c r="AR887" i="1"/>
  <c r="BX1059" i="1"/>
  <c r="BZ35" i="1"/>
  <c r="AT61" i="1"/>
  <c r="BY858" i="1"/>
  <c r="BY886" i="1"/>
  <c r="BY60" i="1" s="1"/>
  <c r="BY35" i="1" s="1"/>
  <c r="BX888" i="1"/>
  <c r="BX61" i="1" s="1"/>
  <c r="AT59" i="1"/>
  <c r="S60" i="1"/>
  <c r="S35" i="1" s="1"/>
  <c r="AG982" i="1"/>
  <c r="AG979" i="1" s="1"/>
  <c r="AE979" i="1" s="1"/>
  <c r="AG983" i="1"/>
  <c r="AE983" i="1" s="1"/>
  <c r="AG984" i="1"/>
  <c r="AE984" i="1" s="1"/>
  <c r="AG985" i="1"/>
  <c r="AE985" i="1" s="1"/>
  <c r="BZ745" i="1"/>
  <c r="BU745" i="1" s="1"/>
  <c r="AG1137" i="1"/>
  <c r="AE1137" i="1" s="1"/>
  <c r="J347" i="1"/>
  <c r="AG742" i="1"/>
  <c r="AT689" i="1"/>
  <c r="AT688" i="1" s="1"/>
  <c r="AZ39" i="1"/>
  <c r="K790" i="1"/>
  <c r="M169" i="1"/>
  <c r="N169" i="1" s="1"/>
  <c r="S789" i="1"/>
  <c r="S857" i="1"/>
  <c r="S885" i="1" s="1"/>
  <c r="K1052" i="1"/>
  <c r="AZ789" i="1"/>
  <c r="AZ317" i="1"/>
  <c r="BB317" i="1"/>
  <c r="M572" i="1"/>
  <c r="Q39" i="1"/>
  <c r="Q387" i="1"/>
  <c r="K387" i="1" s="1"/>
  <c r="Q431" i="1"/>
  <c r="BV52" i="1"/>
  <c r="K481" i="1"/>
  <c r="K436" i="1"/>
  <c r="Q401" i="1"/>
  <c r="Q689" i="1"/>
  <c r="Q688" i="1" s="1"/>
  <c r="K728" i="1"/>
  <c r="Q345" i="1"/>
  <c r="K347" i="1"/>
  <c r="AT320" i="1"/>
  <c r="AU320" i="1" s="1"/>
  <c r="AZ169" i="1"/>
  <c r="AT39" i="1"/>
  <c r="AU39" i="1" s="1"/>
  <c r="AX39" i="1"/>
  <c r="BB223" i="1"/>
  <c r="AR799" i="1"/>
  <c r="M550" i="1"/>
  <c r="BV39" i="1"/>
  <c r="Q169" i="1"/>
  <c r="AX1059" i="1"/>
  <c r="BU1134" i="1"/>
  <c r="BV27" i="1"/>
  <c r="BU27" i="1" s="1"/>
  <c r="K320" i="1"/>
  <c r="S115" i="1"/>
  <c r="K437" i="1"/>
  <c r="Q1059" i="1"/>
  <c r="M644" i="1"/>
  <c r="M677" i="1" s="1"/>
  <c r="U796" i="1"/>
  <c r="U795" i="1" s="1"/>
  <c r="U794" i="1" s="1"/>
  <c r="U793" i="1" s="1"/>
  <c r="U888" i="1" s="1"/>
  <c r="K318" i="1"/>
  <c r="K328" i="1"/>
  <c r="U900" i="1"/>
  <c r="K900" i="1" s="1"/>
  <c r="AR421" i="1"/>
  <c r="K351" i="1"/>
  <c r="K432" i="1"/>
  <c r="S796" i="1"/>
  <c r="S795" i="1" s="1"/>
  <c r="S794" i="1" s="1"/>
  <c r="S793" i="1" s="1"/>
  <c r="K793" i="1" s="1"/>
  <c r="K897" i="1"/>
  <c r="BZ317" i="1"/>
  <c r="BZ857" i="1" s="1"/>
  <c r="BZ885" i="1" s="1"/>
  <c r="BV224" i="1"/>
  <c r="BV221" i="1" s="1"/>
  <c r="M476" i="1"/>
  <c r="K476" i="1" s="1"/>
  <c r="K445" i="1"/>
  <c r="AR478" i="1"/>
  <c r="AR436" i="1"/>
  <c r="K226" i="1"/>
  <c r="AZ223" i="1"/>
  <c r="K892" i="1"/>
  <c r="BV853" i="1"/>
  <c r="AT548" i="1"/>
  <c r="S169" i="1"/>
  <c r="M562" i="1"/>
  <c r="AR415" i="1"/>
  <c r="AR1024" i="1"/>
  <c r="BU909" i="1"/>
  <c r="BY66" i="1"/>
  <c r="BY294" i="1" s="1"/>
  <c r="BZ794" i="1"/>
  <c r="K424" i="1"/>
  <c r="K577" i="1"/>
  <c r="K925" i="1"/>
  <c r="BB895" i="1"/>
  <c r="AR931" i="1"/>
  <c r="BU816" i="1"/>
  <c r="BU867" i="1"/>
  <c r="BV979" i="1"/>
  <c r="BU979" i="1" s="1"/>
  <c r="BZ45" i="1"/>
  <c r="BZ171" i="1"/>
  <c r="BZ169" i="1" s="1"/>
  <c r="K388" i="1"/>
  <c r="AX796" i="1"/>
  <c r="AZ123" i="1"/>
  <c r="BX886" i="1"/>
  <c r="BX60" i="1" s="1"/>
  <c r="BX35" i="1" s="1"/>
  <c r="K400" i="1"/>
  <c r="K873" i="1"/>
  <c r="AR410" i="1"/>
  <c r="AR437" i="1"/>
  <c r="AT562" i="1"/>
  <c r="BX169" i="1"/>
  <c r="BU927" i="1"/>
  <c r="K140" i="1"/>
  <c r="K76" i="1"/>
  <c r="AU116" i="1"/>
  <c r="BY114" i="1"/>
  <c r="BY65" i="1"/>
  <c r="K81" i="1"/>
  <c r="S116" i="1"/>
  <c r="S66" i="1"/>
  <c r="AR892" i="1"/>
  <c r="BZ114" i="1"/>
  <c r="BZ65" i="1"/>
  <c r="BU679" i="1"/>
  <c r="K82" i="1"/>
  <c r="U116" i="1"/>
  <c r="U66" i="1"/>
  <c r="U294" i="1" s="1"/>
  <c r="S227" i="1"/>
  <c r="S225" i="1" s="1"/>
  <c r="S45" i="1" s="1"/>
  <c r="K228" i="1"/>
  <c r="BV66" i="1"/>
  <c r="BV116" i="1"/>
  <c r="K119" i="1"/>
  <c r="AR481" i="1"/>
  <c r="BX116" i="1"/>
  <c r="BX66" i="1"/>
  <c r="K198" i="1"/>
  <c r="K402" i="1"/>
  <c r="AU115" i="1"/>
  <c r="K68" i="1"/>
  <c r="K69" i="1"/>
  <c r="BV122" i="1"/>
  <c r="BV306" i="1" s="1"/>
  <c r="BV115" i="1"/>
  <c r="U115" i="1"/>
  <c r="U122" i="1"/>
  <c r="U306" i="1" s="1"/>
  <c r="U223" i="1"/>
  <c r="U220" i="1" s="1"/>
  <c r="K220" i="1" s="1"/>
  <c r="U295" i="1"/>
  <c r="BX115" i="1"/>
  <c r="BX122" i="1"/>
  <c r="BZ895" i="1"/>
  <c r="BU895" i="1" s="1"/>
  <c r="M201" i="1"/>
  <c r="N201" i="1" s="1"/>
  <c r="K202" i="1"/>
  <c r="BZ223" i="1"/>
  <c r="BZ202" i="1" s="1"/>
  <c r="BZ199" i="1" s="1"/>
  <c r="M200" i="1"/>
  <c r="N200" i="1" s="1"/>
  <c r="K204" i="1"/>
  <c r="U225" i="1"/>
  <c r="AR797" i="1"/>
  <c r="AX1021" i="1"/>
  <c r="AR414" i="1"/>
  <c r="AT169" i="1"/>
  <c r="AU169" i="1" s="1"/>
  <c r="AR928" i="1"/>
  <c r="BU226" i="1"/>
  <c r="AT333" i="1"/>
  <c r="AR438" i="1"/>
  <c r="BY169" i="1"/>
  <c r="K479" i="1"/>
  <c r="AT190" i="1"/>
  <c r="AR424" i="1"/>
  <c r="BV761" i="1"/>
  <c r="AZ116" i="1"/>
  <c r="AR476" i="1"/>
  <c r="AR98" i="1"/>
  <c r="AR482" i="1"/>
  <c r="BV921" i="1"/>
  <c r="BU921" i="1" s="1"/>
  <c r="BV918" i="1"/>
  <c r="BV1022" i="1"/>
  <c r="BU920" i="1"/>
  <c r="K315" i="1"/>
  <c r="K482" i="1"/>
  <c r="AR411" i="1"/>
  <c r="AR925" i="1"/>
  <c r="BY1022" i="1"/>
  <c r="BY1035" i="1" s="1"/>
  <c r="BY918" i="1"/>
  <c r="BU934" i="1"/>
  <c r="BV1024" i="1"/>
  <c r="BU1024" i="1" s="1"/>
  <c r="AR479" i="1"/>
  <c r="BY223" i="1"/>
  <c r="BY220" i="1" s="1"/>
  <c r="AR798" i="1"/>
  <c r="BU160" i="1"/>
  <c r="K863" i="1"/>
  <c r="BY123" i="1"/>
  <c r="BZ123" i="1"/>
  <c r="AR927" i="1"/>
  <c r="AR867" i="1"/>
  <c r="BB873" i="1"/>
  <c r="CE873" i="1" s="1"/>
  <c r="AR875" i="1"/>
  <c r="AR728" i="1"/>
  <c r="AG728" i="1"/>
  <c r="AT682" i="1"/>
  <c r="AR682" i="1" s="1"/>
  <c r="K438" i="1"/>
  <c r="K446" i="1"/>
  <c r="AR445" i="1"/>
  <c r="AR446" i="1"/>
  <c r="K951" i="1"/>
  <c r="U920" i="1"/>
  <c r="U1022" i="1" s="1"/>
  <c r="K936" i="1"/>
  <c r="AT224" i="1"/>
  <c r="BY317" i="1"/>
  <c r="BY857" i="1" s="1"/>
  <c r="BY885" i="1" s="1"/>
  <c r="K435" i="1"/>
  <c r="BZ896" i="1"/>
  <c r="BU896" i="1" s="1"/>
  <c r="AR435" i="1"/>
  <c r="BU897" i="1"/>
  <c r="BU931" i="1"/>
  <c r="BU157" i="1"/>
  <c r="K171" i="1"/>
  <c r="M1031" i="1"/>
  <c r="M1030" i="1" s="1"/>
  <c r="M53" i="1" s="1"/>
  <c r="N53" i="1" s="1"/>
  <c r="AT550" i="1"/>
  <c r="BV644" i="1"/>
  <c r="BV677" i="1" s="1"/>
  <c r="BU790" i="1"/>
  <c r="BZ900" i="1"/>
  <c r="BU900" i="1" s="1"/>
  <c r="M423" i="1"/>
  <c r="K423" i="1" s="1"/>
  <c r="M871" i="1"/>
  <c r="M879" i="1" s="1"/>
  <c r="BU225" i="1"/>
  <c r="BU45" i="1" s="1"/>
  <c r="M123" i="1"/>
  <c r="N123" i="1" s="1"/>
  <c r="K325" i="1"/>
  <c r="K901" i="1"/>
  <c r="K931" i="1"/>
  <c r="K1134" i="1"/>
  <c r="AD1134" i="1" s="1"/>
  <c r="AR909" i="1"/>
  <c r="K172" i="1"/>
  <c r="K187" i="1"/>
  <c r="AR432" i="1"/>
  <c r="BV169" i="1"/>
  <c r="BV220" i="1"/>
  <c r="BV219" i="1" s="1"/>
  <c r="BU858" i="1"/>
  <c r="AR644" i="1"/>
  <c r="AR97" i="1"/>
  <c r="AZ918" i="1"/>
  <c r="BU644" i="1"/>
  <c r="AR46" i="1"/>
  <c r="AT46" i="1"/>
  <c r="AU46" i="1" s="1"/>
  <c r="M547" i="1"/>
  <c r="M673" i="1"/>
  <c r="K673" i="1" s="1"/>
  <c r="AT761" i="1"/>
  <c r="AU761" i="1" s="1"/>
  <c r="BU600" i="1"/>
  <c r="BU668" i="1"/>
  <c r="BU925" i="1"/>
  <c r="K452" i="1"/>
  <c r="K551" i="1"/>
  <c r="BU755" i="1"/>
  <c r="S203" i="1"/>
  <c r="K451" i="1"/>
  <c r="Q926" i="1"/>
  <c r="K926" i="1" s="1"/>
  <c r="AY169" i="1"/>
  <c r="AR178" i="1"/>
  <c r="AT186" i="1"/>
  <c r="AR227" i="1"/>
  <c r="AR224" i="1" s="1"/>
  <c r="AR315" i="1"/>
  <c r="AR420" i="1"/>
  <c r="BB900" i="1"/>
  <c r="BV207" i="1"/>
  <c r="BU207" i="1" s="1"/>
  <c r="BZ1035" i="1"/>
  <c r="K170" i="1"/>
  <c r="K175" i="1"/>
  <c r="K327" i="1"/>
  <c r="AE334" i="1"/>
  <c r="K867" i="1"/>
  <c r="K1053" i="1"/>
  <c r="AR163" i="1"/>
  <c r="AS163" i="1" s="1"/>
  <c r="AR679" i="1"/>
  <c r="AZ862" i="1"/>
  <c r="BA25" i="1"/>
  <c r="BU204" i="1"/>
  <c r="BY224" i="1"/>
  <c r="BY221" i="1" s="1"/>
  <c r="BU892" i="1"/>
  <c r="BU1054" i="1"/>
  <c r="S123" i="1"/>
  <c r="S918" i="1"/>
  <c r="AZ321" i="1"/>
  <c r="BA321" i="1" s="1"/>
  <c r="AR325" i="1"/>
  <c r="AT644" i="1"/>
  <c r="AX689" i="1"/>
  <c r="AX688" i="1" s="1"/>
  <c r="AT1031" i="1"/>
  <c r="AT1062" i="1"/>
  <c r="AT1059" i="1" s="1"/>
  <c r="AR1134" i="1"/>
  <c r="BV673" i="1"/>
  <c r="BU673" i="1" s="1"/>
  <c r="BZ1038" i="1"/>
  <c r="BZ1037" i="1" s="1"/>
  <c r="BU788" i="1"/>
  <c r="K73" i="1"/>
  <c r="K464" i="1"/>
  <c r="BC1021" i="1"/>
  <c r="AR170" i="1"/>
  <c r="AT463" i="1"/>
  <c r="AT673" i="1"/>
  <c r="AR673" i="1" s="1"/>
  <c r="BV771" i="1"/>
  <c r="BU187" i="1"/>
  <c r="BU227" i="1"/>
  <c r="BU224" i="1" s="1"/>
  <c r="BU674" i="1"/>
  <c r="BU982" i="1"/>
  <c r="K645" i="1"/>
  <c r="K644" i="1" s="1"/>
  <c r="K679" i="1"/>
  <c r="K927" i="1"/>
  <c r="AR226" i="1"/>
  <c r="AT871" i="1"/>
  <c r="AR876" i="1"/>
  <c r="AS876" i="1" s="1"/>
  <c r="AR897" i="1"/>
  <c r="BU205" i="1"/>
  <c r="BZ892" i="1"/>
  <c r="U58" i="1"/>
  <c r="U34" i="1" s="1"/>
  <c r="K909" i="1"/>
  <c r="AR191" i="1"/>
  <c r="AR417" i="1"/>
  <c r="BV1059" i="1"/>
  <c r="BU170" i="1"/>
  <c r="BU209" i="1"/>
  <c r="U203" i="1"/>
  <c r="AZ200" i="1"/>
  <c r="AZ203" i="1"/>
  <c r="U123" i="1"/>
  <c r="BU208" i="1"/>
  <c r="AR166" i="1"/>
  <c r="AS166" i="1" s="1"/>
  <c r="AR160" i="1"/>
  <c r="AS160" i="1" s="1"/>
  <c r="Q203" i="1"/>
  <c r="AR171" i="1"/>
  <c r="K155" i="1"/>
  <c r="Q126" i="1"/>
  <c r="K156" i="1"/>
  <c r="BU171" i="1"/>
  <c r="BX123" i="1"/>
  <c r="BU124" i="1"/>
  <c r="BV123" i="1"/>
  <c r="BU125" i="1"/>
  <c r="BU817" i="1"/>
  <c r="AR552" i="1"/>
  <c r="BU822" i="1"/>
  <c r="M862" i="1"/>
  <c r="BV45" i="1"/>
  <c r="BV61" i="1"/>
  <c r="BV1121" i="1"/>
  <c r="BV200" i="1"/>
  <c r="BV203" i="1"/>
  <c r="BY61" i="1"/>
  <c r="BY1121" i="1"/>
  <c r="BX203" i="1"/>
  <c r="BX200" i="1"/>
  <c r="BZ856" i="1"/>
  <c r="BY203" i="1"/>
  <c r="BY200" i="1"/>
  <c r="BX689" i="1"/>
  <c r="BX688" i="1" s="1"/>
  <c r="BZ1046" i="1"/>
  <c r="BZ321" i="1"/>
  <c r="BX317" i="1"/>
  <c r="BX857" i="1" s="1"/>
  <c r="BX885" i="1" s="1"/>
  <c r="BV320" i="1"/>
  <c r="BU320" i="1" s="1"/>
  <c r="BZ1036" i="1"/>
  <c r="BV1031" i="1"/>
  <c r="BY321" i="1"/>
  <c r="BB65" i="1"/>
  <c r="AR157" i="1"/>
  <c r="AS157" i="1" s="1"/>
  <c r="AR69" i="1"/>
  <c r="AR94" i="1"/>
  <c r="AR93" i="1"/>
  <c r="AR78" i="1"/>
  <c r="AR80" i="1"/>
  <c r="AR154" i="1"/>
  <c r="AZ1038" i="1"/>
  <c r="AZ1035" i="1"/>
  <c r="AR124" i="1"/>
  <c r="AS124" i="1" s="1"/>
  <c r="AT123" i="1"/>
  <c r="AU123" i="1" s="1"/>
  <c r="AT1030" i="1"/>
  <c r="AT53" i="1" s="1"/>
  <c r="AU53" i="1" s="1"/>
  <c r="AR74" i="1"/>
  <c r="BB123" i="1"/>
  <c r="CE123" i="1" s="1"/>
  <c r="AR155" i="1"/>
  <c r="AT401" i="1"/>
  <c r="AT451" i="1"/>
  <c r="AT457" i="1"/>
  <c r="AT667" i="1"/>
  <c r="AR667" i="1" s="1"/>
  <c r="AZ788" i="1"/>
  <c r="AR934" i="1"/>
  <c r="BB1038" i="1"/>
  <c r="CE1038" i="1" s="1"/>
  <c r="AY204" i="1"/>
  <c r="AZ857" i="1"/>
  <c r="AZ885" i="1" s="1"/>
  <c r="AT920" i="1"/>
  <c r="AR982" i="1"/>
  <c r="AZ224" i="1"/>
  <c r="AT1121" i="1"/>
  <c r="AU1121" i="1" s="1"/>
  <c r="BB321" i="1"/>
  <c r="CE321" i="1" s="1"/>
  <c r="AT431" i="1"/>
  <c r="AT547" i="1"/>
  <c r="BB896" i="1"/>
  <c r="AT399" i="1"/>
  <c r="AT572" i="1"/>
  <c r="AT754" i="1"/>
  <c r="BB1021" i="1"/>
  <c r="CE1021" i="1" s="1"/>
  <c r="M61" i="1"/>
  <c r="K949" i="1"/>
  <c r="U948" i="1"/>
  <c r="K948" i="1" s="1"/>
  <c r="U919" i="1"/>
  <c r="K919" i="1" s="1"/>
  <c r="S1121" i="1"/>
  <c r="S61" i="1"/>
  <c r="M35" i="1"/>
  <c r="N35" i="1" s="1"/>
  <c r="S1035" i="1"/>
  <c r="S1038" i="1"/>
  <c r="S1021" i="1"/>
  <c r="M1059" i="1"/>
  <c r="M345" i="1"/>
  <c r="K142" i="1"/>
  <c r="M333" i="1"/>
  <c r="M667" i="1"/>
  <c r="K667" i="1" s="1"/>
  <c r="U895" i="1"/>
  <c r="K895" i="1" s="1"/>
  <c r="M921" i="1"/>
  <c r="K921" i="1" s="1"/>
  <c r="K950" i="1"/>
  <c r="M979" i="1"/>
  <c r="K979" i="1" s="1"/>
  <c r="M548" i="1"/>
  <c r="M322" i="1" s="1"/>
  <c r="M755" i="1"/>
  <c r="K858" i="1"/>
  <c r="Q1022" i="1"/>
  <c r="Q1021" i="1" s="1"/>
  <c r="K118" i="1"/>
  <c r="K195" i="1"/>
  <c r="K568" i="1"/>
  <c r="K124" i="1"/>
  <c r="L124" i="1" s="1"/>
  <c r="K222" i="1"/>
  <c r="M401" i="1"/>
  <c r="U896" i="1"/>
  <c r="K896" i="1" s="1"/>
  <c r="U934" i="1"/>
  <c r="Q862" i="1"/>
  <c r="K862" i="1" s="1"/>
  <c r="K935" i="1"/>
  <c r="U1031" i="1"/>
  <c r="U1030" i="1" s="1"/>
  <c r="U53" i="1" s="1"/>
  <c r="Q154" i="1"/>
  <c r="K154" i="1" s="1"/>
  <c r="R423" i="1" l="1"/>
  <c r="Q324" i="1"/>
  <c r="R324" i="1" s="1"/>
  <c r="S853" i="1"/>
  <c r="T853" i="1" s="1"/>
  <c r="T793" i="1"/>
  <c r="R431" i="1"/>
  <c r="AZ65" i="1"/>
  <c r="M317" i="1"/>
  <c r="M314" i="1" s="1"/>
  <c r="M789" i="1"/>
  <c r="M786" i="1" s="1"/>
  <c r="N786" i="1" s="1"/>
  <c r="N316" i="1"/>
  <c r="M321" i="1"/>
  <c r="M319" i="1" s="1"/>
  <c r="U314" i="1"/>
  <c r="BU39" i="1"/>
  <c r="AT114" i="1"/>
  <c r="AR320" i="1"/>
  <c r="K39" i="1"/>
  <c r="N115" i="1"/>
  <c r="M114" i="1"/>
  <c r="N114" i="1" s="1"/>
  <c r="K186" i="1"/>
  <c r="N186" i="1"/>
  <c r="N122" i="1"/>
  <c r="M36" i="1"/>
  <c r="N879" i="1"/>
  <c r="M25" i="1"/>
  <c r="N25" i="1" s="1"/>
  <c r="N66" i="1"/>
  <c r="N294" i="1"/>
  <c r="M64" i="1"/>
  <c r="R60" i="1"/>
  <c r="Q35" i="1"/>
  <c r="AY125" i="1"/>
  <c r="BX219" i="1"/>
  <c r="BT219" i="1" s="1"/>
  <c r="AT36" i="1"/>
  <c r="Q61" i="1"/>
  <c r="R888" i="1"/>
  <c r="AU754" i="1"/>
  <c r="AR451" i="1"/>
  <c r="AR463" i="1"/>
  <c r="AS632" i="1"/>
  <c r="CE632" i="1"/>
  <c r="AP410" i="1"/>
  <c r="BB220" i="1"/>
  <c r="AR27" i="1"/>
  <c r="AS27" i="1" s="1"/>
  <c r="AU27" i="1"/>
  <c r="AX60" i="1"/>
  <c r="AX35" i="1" s="1"/>
  <c r="AZ221" i="1"/>
  <c r="AR401" i="1"/>
  <c r="AR788" i="1"/>
  <c r="AT332" i="1"/>
  <c r="AR895" i="1"/>
  <c r="CE895" i="1"/>
  <c r="AT322" i="1"/>
  <c r="AT789" i="1" s="1"/>
  <c r="BB66" i="1"/>
  <c r="AR399" i="1"/>
  <c r="BB169" i="1"/>
  <c r="CE169" i="1" s="1"/>
  <c r="CE171" i="1"/>
  <c r="AR186" i="1"/>
  <c r="AU186" i="1"/>
  <c r="AZ114" i="1"/>
  <c r="CE881" i="1"/>
  <c r="AR979" i="1"/>
  <c r="AZ225" i="1"/>
  <c r="AX61" i="1"/>
  <c r="AR896" i="1"/>
  <c r="CE896" i="1"/>
  <c r="AT221" i="1"/>
  <c r="AR873" i="1"/>
  <c r="BB59" i="1"/>
  <c r="CE59" i="1" s="1"/>
  <c r="CE887" i="1"/>
  <c r="AZ795" i="1"/>
  <c r="AZ1121" i="1"/>
  <c r="AR352" i="1"/>
  <c r="AS352" i="1" s="1"/>
  <c r="AR900" i="1"/>
  <c r="CE900" i="1"/>
  <c r="AT185" i="1"/>
  <c r="AU190" i="1"/>
  <c r="AZ220" i="1"/>
  <c r="BB857" i="1"/>
  <c r="BB45" i="1"/>
  <c r="AR431" i="1"/>
  <c r="AS628" i="1"/>
  <c r="CE628" i="1"/>
  <c r="K788" i="1"/>
  <c r="AE336" i="1"/>
  <c r="AT45" i="1"/>
  <c r="AU45" i="1" s="1"/>
  <c r="K60" i="1"/>
  <c r="K35" i="1" s="1"/>
  <c r="N60" i="1"/>
  <c r="AR457" i="1"/>
  <c r="AT677" i="1"/>
  <c r="AU644" i="1"/>
  <c r="AX795" i="1"/>
  <c r="AY796" i="1"/>
  <c r="AE742" i="1"/>
  <c r="AF742" i="1" s="1"/>
  <c r="AH742" i="1"/>
  <c r="AR839" i="1"/>
  <c r="BA839" i="1"/>
  <c r="S64" i="1"/>
  <c r="S40" i="1" s="1"/>
  <c r="M678" i="1"/>
  <c r="U293" i="1"/>
  <c r="BY58" i="1"/>
  <c r="BY34" i="1" s="1"/>
  <c r="AZ66" i="1"/>
  <c r="AZ64" i="1" s="1"/>
  <c r="U856" i="1"/>
  <c r="U884" i="1" s="1"/>
  <c r="U202" i="1"/>
  <c r="U199" i="1" s="1"/>
  <c r="U219" i="1"/>
  <c r="BZ884" i="1"/>
  <c r="BZ57" i="1" s="1"/>
  <c r="BZ32" i="1" s="1"/>
  <c r="AZ787" i="1"/>
  <c r="K97" i="1"/>
  <c r="K94" i="1"/>
  <c r="K93" i="1"/>
  <c r="K431" i="1"/>
  <c r="AR881" i="1"/>
  <c r="AS881" i="1" s="1"/>
  <c r="U48" i="1"/>
  <c r="BY787" i="1"/>
  <c r="BY786" i="1" s="1"/>
  <c r="BY47" i="1" s="1"/>
  <c r="BX36" i="1"/>
  <c r="BX853" i="1"/>
  <c r="BX794" i="1"/>
  <c r="BX793" i="1" s="1"/>
  <c r="K345" i="1"/>
  <c r="BZ220" i="1"/>
  <c r="BU220" i="1" s="1"/>
  <c r="AR39" i="1"/>
  <c r="K886" i="1"/>
  <c r="K401" i="1"/>
  <c r="K72" i="1"/>
  <c r="BU223" i="1"/>
  <c r="M475" i="1"/>
  <c r="K475" i="1" s="1"/>
  <c r="S58" i="1"/>
  <c r="S34" i="1" s="1"/>
  <c r="S114" i="1"/>
  <c r="AE982" i="1"/>
  <c r="AZ319" i="1"/>
  <c r="BA319" i="1" s="1"/>
  <c r="AE399" i="1"/>
  <c r="AG689" i="1"/>
  <c r="AG682" i="1"/>
  <c r="AE682" i="1" s="1"/>
  <c r="AE728" i="1"/>
  <c r="S48" i="1"/>
  <c r="BB48" i="1"/>
  <c r="BB202" i="1"/>
  <c r="AR190" i="1"/>
  <c r="AZ219" i="1"/>
  <c r="Q794" i="1"/>
  <c r="Q853" i="1" s="1"/>
  <c r="AR223" i="1"/>
  <c r="K306" i="1"/>
  <c r="M546" i="1"/>
  <c r="K550" i="1"/>
  <c r="AR551" i="1"/>
  <c r="AP731" i="1"/>
  <c r="BY219" i="1"/>
  <c r="AR333" i="1"/>
  <c r="BV48" i="1"/>
  <c r="BZ58" i="1"/>
  <c r="BZ34" i="1" s="1"/>
  <c r="BV794" i="1"/>
  <c r="BV793" i="1" s="1"/>
  <c r="AT678" i="1"/>
  <c r="AR796" i="1"/>
  <c r="BV678" i="1"/>
  <c r="AT321" i="1"/>
  <c r="AU321" i="1" s="1"/>
  <c r="U114" i="1"/>
  <c r="BU202" i="1"/>
  <c r="BU169" i="1"/>
  <c r="K227" i="1"/>
  <c r="BY1038" i="1"/>
  <c r="BY1032" i="1" s="1"/>
  <c r="BU123" i="1"/>
  <c r="K122" i="1"/>
  <c r="BU116" i="1"/>
  <c r="BU122" i="1"/>
  <c r="BX306" i="1"/>
  <c r="BU306" i="1" s="1"/>
  <c r="BX64" i="1"/>
  <c r="BZ198" i="1"/>
  <c r="BU198" i="1" s="1"/>
  <c r="BU199" i="1"/>
  <c r="K116" i="1"/>
  <c r="K115" i="1"/>
  <c r="S294" i="1"/>
  <c r="S856" i="1" s="1"/>
  <c r="S884" i="1" s="1"/>
  <c r="K78" i="1"/>
  <c r="K80" i="1"/>
  <c r="BV64" i="1"/>
  <c r="BV40" i="1" s="1"/>
  <c r="BU66" i="1"/>
  <c r="BZ64" i="1"/>
  <c r="BZ40" i="1" s="1"/>
  <c r="BZ295" i="1"/>
  <c r="BZ293" i="1" s="1"/>
  <c r="BX294" i="1"/>
  <c r="AY66" i="1"/>
  <c r="BV114" i="1"/>
  <c r="BU115" i="1"/>
  <c r="K223" i="1"/>
  <c r="BY64" i="1"/>
  <c r="BY40" i="1" s="1"/>
  <c r="BU65" i="1"/>
  <c r="K221" i="1"/>
  <c r="K224" i="1"/>
  <c r="BU918" i="1"/>
  <c r="BX114" i="1"/>
  <c r="U64" i="1"/>
  <c r="U40" i="1" s="1"/>
  <c r="K201" i="1"/>
  <c r="K200" i="1"/>
  <c r="U45" i="1"/>
  <c r="U171" i="1"/>
  <c r="U169" i="1" s="1"/>
  <c r="K169" i="1" s="1"/>
  <c r="K46" i="1"/>
  <c r="M46" i="1"/>
  <c r="N46" i="1" s="1"/>
  <c r="K928" i="1"/>
  <c r="BV1021" i="1"/>
  <c r="BU1022" i="1"/>
  <c r="BX295" i="1"/>
  <c r="BZ319" i="1"/>
  <c r="S787" i="1"/>
  <c r="S855" i="1" s="1"/>
  <c r="S883" i="1" s="1"/>
  <c r="S882" i="1" s="1"/>
  <c r="BV36" i="1"/>
  <c r="AR550" i="1"/>
  <c r="BX321" i="1"/>
  <c r="AE348" i="1"/>
  <c r="AZ1032" i="1"/>
  <c r="AZ1061" i="1" s="1"/>
  <c r="AZ314" i="1"/>
  <c r="M689" i="1"/>
  <c r="M682" i="1"/>
  <c r="K682" i="1" s="1"/>
  <c r="BU886" i="1"/>
  <c r="BV60" i="1"/>
  <c r="BU60" i="1" s="1"/>
  <c r="AR689" i="1"/>
  <c r="S1032" i="1"/>
  <c r="S1041" i="1" s="1"/>
  <c r="BC1036" i="1"/>
  <c r="BV689" i="1"/>
  <c r="BV682" i="1"/>
  <c r="BU682" i="1" s="1"/>
  <c r="AR688" i="1"/>
  <c r="K225" i="1"/>
  <c r="BZ1032" i="1"/>
  <c r="BZ1045" i="1"/>
  <c r="BU1045" i="1" s="1"/>
  <c r="BU1046" i="1"/>
  <c r="AE333" i="1"/>
  <c r="BV322" i="1"/>
  <c r="BY319" i="1"/>
  <c r="BU200" i="1"/>
  <c r="U198" i="1"/>
  <c r="M920" i="1"/>
  <c r="M918" i="1" s="1"/>
  <c r="BV1030" i="1"/>
  <c r="BV53" i="1" s="1"/>
  <c r="BU46" i="1"/>
  <c r="BV46" i="1"/>
  <c r="K556" i="1"/>
  <c r="L556" i="1" s="1"/>
  <c r="AE347" i="1"/>
  <c r="AE345" i="1"/>
  <c r="BU203" i="1"/>
  <c r="BV295" i="1"/>
  <c r="BV294" i="1"/>
  <c r="K125" i="1"/>
  <c r="L125" i="1" s="1"/>
  <c r="Q857" i="1"/>
  <c r="Q885" i="1" s="1"/>
  <c r="M794" i="1"/>
  <c r="M853" i="1" s="1"/>
  <c r="BZ48" i="1"/>
  <c r="BY856" i="1"/>
  <c r="BY884" i="1" s="1"/>
  <c r="BY57" i="1" s="1"/>
  <c r="BZ1034" i="1"/>
  <c r="BZ1033" i="1"/>
  <c r="BY314" i="1"/>
  <c r="BX58" i="1"/>
  <c r="BX34" i="1" s="1"/>
  <c r="AR125" i="1"/>
  <c r="AS125" i="1" s="1"/>
  <c r="AT546" i="1"/>
  <c r="AR817" i="1"/>
  <c r="BB64" i="1"/>
  <c r="AT1022" i="1"/>
  <c r="AU1022" i="1" s="1"/>
  <c r="AT918" i="1"/>
  <c r="AT183" i="1"/>
  <c r="AP65" i="1"/>
  <c r="AR115" i="1"/>
  <c r="BB319" i="1"/>
  <c r="CE319" i="1" s="1"/>
  <c r="AR68" i="1"/>
  <c r="BB1039" i="1"/>
  <c r="BB1036" i="1"/>
  <c r="CE1036" i="1" s="1"/>
  <c r="AZ58" i="1"/>
  <c r="AZ34" i="1" s="1"/>
  <c r="AR73" i="1"/>
  <c r="AR72" i="1"/>
  <c r="BB1032" i="1"/>
  <c r="AR324" i="1"/>
  <c r="AS324" i="1" s="1"/>
  <c r="K211" i="1"/>
  <c r="K333" i="1"/>
  <c r="M332" i="1"/>
  <c r="K332" i="1" s="1"/>
  <c r="K66" i="1"/>
  <c r="K123" i="1"/>
  <c r="L123" i="1" s="1"/>
  <c r="S1036" i="1"/>
  <c r="S1033" i="1" s="1"/>
  <c r="S1062" i="1" s="1"/>
  <c r="R884" i="1"/>
  <c r="K184" i="1"/>
  <c r="L184" i="1" s="1"/>
  <c r="U918" i="1"/>
  <c r="U892" i="1" s="1"/>
  <c r="U1023" i="1"/>
  <c r="K599" i="1"/>
  <c r="K934" i="1"/>
  <c r="M205" i="1"/>
  <c r="N205" i="1" s="1"/>
  <c r="K209" i="1"/>
  <c r="K117" i="1"/>
  <c r="M754" i="1"/>
  <c r="K1045" i="1"/>
  <c r="K1046" i="1"/>
  <c r="K563" i="1"/>
  <c r="BH1134" i="1"/>
  <c r="BF1134" i="1"/>
  <c r="N64" i="1" l="1"/>
  <c r="M278" i="1"/>
  <c r="Q323" i="1"/>
  <c r="R323" i="1" s="1"/>
  <c r="BB58" i="1"/>
  <c r="BB34" i="1" s="1"/>
  <c r="BB885" i="1"/>
  <c r="M313" i="1"/>
  <c r="K313" i="1" s="1"/>
  <c r="L313" i="1" s="1"/>
  <c r="N306" i="1"/>
  <c r="N314" i="1"/>
  <c r="AR220" i="1"/>
  <c r="AR59" i="1"/>
  <c r="M311" i="1"/>
  <c r="N311" i="1" s="1"/>
  <c r="K293" i="1"/>
  <c r="U57" i="1"/>
  <c r="AX794" i="1"/>
  <c r="AY794" i="1" s="1"/>
  <c r="AX793" i="1"/>
  <c r="AX853" i="1" s="1"/>
  <c r="AY853" i="1" s="1"/>
  <c r="S854" i="1"/>
  <c r="T854" i="1" s="1"/>
  <c r="T855" i="1"/>
  <c r="AT319" i="1"/>
  <c r="AU319" i="1" s="1"/>
  <c r="R61" i="1"/>
  <c r="Q36" i="1"/>
  <c r="AU322" i="1"/>
  <c r="AT317" i="1"/>
  <c r="AX36" i="1"/>
  <c r="AZ794" i="1"/>
  <c r="AZ793" i="1" s="1"/>
  <c r="BA793" i="1" s="1"/>
  <c r="AZ786" i="1"/>
  <c r="BB794" i="1"/>
  <c r="CE794" i="1" s="1"/>
  <c r="CE25" i="1"/>
  <c r="CE879" i="1"/>
  <c r="AR332" i="1"/>
  <c r="AR918" i="1"/>
  <c r="AR202" i="1"/>
  <c r="CE202" i="1"/>
  <c r="AR185" i="1"/>
  <c r="AU185" i="1"/>
  <c r="BB1037" i="1"/>
  <c r="CE1037" i="1" s="1"/>
  <c r="CE1039" i="1"/>
  <c r="BB40" i="1"/>
  <c r="BX293" i="1"/>
  <c r="AU114" i="1"/>
  <c r="AZ45" i="1"/>
  <c r="AR225" i="1"/>
  <c r="AR45" i="1" s="1"/>
  <c r="AR169" i="1"/>
  <c r="AR123" i="1"/>
  <c r="AS123" i="1" s="1"/>
  <c r="AY123" i="1"/>
  <c r="AY114" i="1"/>
  <c r="AY116" i="1"/>
  <c r="AZ853" i="1"/>
  <c r="BA853" i="1" s="1"/>
  <c r="AZ40" i="1"/>
  <c r="BB1041" i="1"/>
  <c r="CE1032" i="1"/>
  <c r="AR816" i="1"/>
  <c r="AR183" i="1"/>
  <c r="AU183" i="1"/>
  <c r="AT219" i="1"/>
  <c r="AP728" i="1"/>
  <c r="AY795" i="1"/>
  <c r="AE400" i="1"/>
  <c r="V886" i="1"/>
  <c r="AY200" i="1"/>
  <c r="BV856" i="1"/>
  <c r="BV884" i="1" s="1"/>
  <c r="BV293" i="1"/>
  <c r="K1062" i="1"/>
  <c r="BU295" i="1"/>
  <c r="K67" i="1"/>
  <c r="BX316" i="1"/>
  <c r="BV321" i="1"/>
  <c r="BV319" i="1" s="1"/>
  <c r="K114" i="1"/>
  <c r="BB199" i="1"/>
  <c r="CE199" i="1" s="1"/>
  <c r="Q57" i="1"/>
  <c r="Q32" i="1" s="1"/>
  <c r="AG688" i="1"/>
  <c r="AE688" i="1" s="1"/>
  <c r="AE689" i="1"/>
  <c r="T883" i="1"/>
  <c r="K796" i="1"/>
  <c r="AY323" i="1"/>
  <c r="K562" i="1"/>
  <c r="M856" i="1"/>
  <c r="M884" i="1" s="1"/>
  <c r="AT323" i="1"/>
  <c r="M1022" i="1"/>
  <c r="K1022" i="1" s="1"/>
  <c r="S1061" i="1"/>
  <c r="K1061" i="1" s="1"/>
  <c r="K920" i="1"/>
  <c r="BU114" i="1"/>
  <c r="BU294" i="1"/>
  <c r="S786" i="1"/>
  <c r="S47" i="1" s="1"/>
  <c r="BX856" i="1"/>
  <c r="K219" i="1"/>
  <c r="S57" i="1"/>
  <c r="S32" i="1" s="1"/>
  <c r="BU64" i="1"/>
  <c r="BU40" i="1" s="1"/>
  <c r="K205" i="1"/>
  <c r="K548" i="1"/>
  <c r="R857" i="1"/>
  <c r="BV35" i="1"/>
  <c r="BU35" i="1" s="1"/>
  <c r="AR67" i="1"/>
  <c r="K45" i="1"/>
  <c r="M45" i="1"/>
  <c r="N45" i="1" s="1"/>
  <c r="K689" i="1"/>
  <c r="M688" i="1"/>
  <c r="K688" i="1" s="1"/>
  <c r="BC1033" i="1"/>
  <c r="BU322" i="1"/>
  <c r="BV789" i="1"/>
  <c r="BU789" i="1" s="1"/>
  <c r="BV317" i="1"/>
  <c r="BV857" i="1" s="1"/>
  <c r="BZ1041" i="1"/>
  <c r="BZ1040" i="1" s="1"/>
  <c r="BU689" i="1"/>
  <c r="BV688" i="1"/>
  <c r="BU688" i="1" s="1"/>
  <c r="BZ1031" i="1"/>
  <c r="BZ1030" i="1" s="1"/>
  <c r="BZ53" i="1" s="1"/>
  <c r="BX319" i="1"/>
  <c r="BY1061" i="1"/>
  <c r="BB1033" i="1"/>
  <c r="CE1033" i="1" s="1"/>
  <c r="BB1034" i="1"/>
  <c r="CE1034" i="1" s="1"/>
  <c r="AR65" i="1"/>
  <c r="AR1022" i="1"/>
  <c r="AT1021" i="1"/>
  <c r="AR116" i="1"/>
  <c r="AR114" i="1"/>
  <c r="K795" i="1"/>
  <c r="M203" i="1"/>
  <c r="N203" i="1" s="1"/>
  <c r="K794" i="1"/>
  <c r="K918" i="1"/>
  <c r="S1031" i="1"/>
  <c r="K1023" i="1"/>
  <c r="U1021" i="1"/>
  <c r="U1024" i="1" s="1"/>
  <c r="K294" i="1"/>
  <c r="M857" i="1"/>
  <c r="M885" i="1" s="1"/>
  <c r="K322" i="1"/>
  <c r="K324" i="1"/>
  <c r="K278" i="1" l="1"/>
  <c r="N278" i="1"/>
  <c r="N313" i="1"/>
  <c r="BU856" i="1"/>
  <c r="N293" i="1"/>
  <c r="J293" i="1"/>
  <c r="L293" i="1"/>
  <c r="M310" i="1"/>
  <c r="K310" i="1" s="1"/>
  <c r="K311" i="1"/>
  <c r="L311" i="1" s="1"/>
  <c r="N884" i="1"/>
  <c r="N856" i="1"/>
  <c r="AY793" i="1"/>
  <c r="K789" i="1"/>
  <c r="AT857" i="1"/>
  <c r="AT885" i="1" s="1"/>
  <c r="AZ48" i="1"/>
  <c r="AZ855" i="1"/>
  <c r="AZ856" i="1"/>
  <c r="AZ884" i="1" s="1"/>
  <c r="AE332" i="1"/>
  <c r="BB1040" i="1"/>
  <c r="CE1040" i="1" s="1"/>
  <c r="CE1041" i="1"/>
  <c r="BB856" i="1"/>
  <c r="BB884" i="1" s="1"/>
  <c r="AZ47" i="1"/>
  <c r="J324" i="1"/>
  <c r="L324" i="1"/>
  <c r="R57" i="1"/>
  <c r="BU293" i="1"/>
  <c r="BT295" i="1"/>
  <c r="BU321" i="1"/>
  <c r="M1021" i="1"/>
  <c r="K1021" i="1" s="1"/>
  <c r="S1059" i="1"/>
  <c r="S36" i="1" s="1"/>
  <c r="BB198" i="1"/>
  <c r="AR199" i="1"/>
  <c r="AS199" i="1" s="1"/>
  <c r="Q58" i="1"/>
  <c r="Q34" i="1" s="1"/>
  <c r="R34" i="1" s="1"/>
  <c r="AR323" i="1"/>
  <c r="S56" i="1"/>
  <c r="S31" i="1" s="1"/>
  <c r="K323" i="1"/>
  <c r="BT856" i="1"/>
  <c r="BT884" i="1" s="1"/>
  <c r="BT57" i="1" s="1"/>
  <c r="BT32" i="1" s="1"/>
  <c r="BX884" i="1"/>
  <c r="BX57" i="1" s="1"/>
  <c r="BX32" i="1" s="1"/>
  <c r="K203" i="1"/>
  <c r="K1024" i="1"/>
  <c r="BU319" i="1"/>
  <c r="BB1031" i="1"/>
  <c r="BC1031" i="1"/>
  <c r="BU317" i="1"/>
  <c r="BV885" i="1"/>
  <c r="BU1061" i="1"/>
  <c r="BV57" i="1"/>
  <c r="BV32" i="1" s="1"/>
  <c r="BX787" i="1"/>
  <c r="BX855" i="1" s="1"/>
  <c r="BX314" i="1"/>
  <c r="AT794" i="1"/>
  <c r="AU794" i="1" s="1"/>
  <c r="AU853" i="1"/>
  <c r="AR795" i="1"/>
  <c r="AR295" i="1"/>
  <c r="AX294" i="1"/>
  <c r="K853" i="1"/>
  <c r="M48" i="1"/>
  <c r="N48" i="1" s="1"/>
  <c r="K856" i="1"/>
  <c r="K317" i="1"/>
  <c r="S1030" i="1"/>
  <c r="S53" i="1" s="1"/>
  <c r="K1031" i="1"/>
  <c r="K1030" i="1" s="1"/>
  <c r="K53" i="1" s="1"/>
  <c r="J209" i="1"/>
  <c r="J212" i="1"/>
  <c r="J197" i="1"/>
  <c r="S24" i="1" l="1"/>
  <c r="T24" i="1" s="1"/>
  <c r="J278" i="1"/>
  <c r="L278" i="1"/>
  <c r="AX311" i="1"/>
  <c r="AY294" i="1"/>
  <c r="AZ883" i="1"/>
  <c r="AZ882" i="1" s="1"/>
  <c r="L310" i="1"/>
  <c r="N310" i="1"/>
  <c r="K884" i="1"/>
  <c r="AT58" i="1"/>
  <c r="AT34" i="1" s="1"/>
  <c r="S30" i="1"/>
  <c r="T30" i="1" s="1"/>
  <c r="T31" i="1"/>
  <c r="K885" i="1"/>
  <c r="R885" i="1"/>
  <c r="S55" i="1"/>
  <c r="S22" i="1" s="1"/>
  <c r="T882" i="1"/>
  <c r="AZ854" i="1"/>
  <c r="BA855" i="1"/>
  <c r="AR198" i="1"/>
  <c r="CE198" i="1"/>
  <c r="BB1030" i="1"/>
  <c r="CE1031" i="1"/>
  <c r="R58" i="1"/>
  <c r="AP795" i="1"/>
  <c r="T56" i="1"/>
  <c r="K1059" i="1"/>
  <c r="BU57" i="1"/>
  <c r="K48" i="1"/>
  <c r="J211" i="1"/>
  <c r="BU884" i="1"/>
  <c r="J208" i="1"/>
  <c r="J207" i="1" s="1"/>
  <c r="BU857" i="1"/>
  <c r="BU885" i="1"/>
  <c r="BV58" i="1"/>
  <c r="BU58" i="1" s="1"/>
  <c r="AE1062" i="1"/>
  <c r="BX786" i="1"/>
  <c r="AR853" i="1"/>
  <c r="AT48" i="1"/>
  <c r="AU48" i="1" s="1"/>
  <c r="AR794" i="1"/>
  <c r="AX856" i="1"/>
  <c r="K857" i="1"/>
  <c r="M58" i="1"/>
  <c r="M57" i="1"/>
  <c r="J196" i="1"/>
  <c r="J195" i="1" s="1"/>
  <c r="J142" i="1"/>
  <c r="J141" i="1"/>
  <c r="AZ56" i="1" l="1"/>
  <c r="AZ31" i="1" s="1"/>
  <c r="BA31" i="1" s="1"/>
  <c r="AY311" i="1"/>
  <c r="AY856" i="1"/>
  <c r="AX884" i="1"/>
  <c r="BA883" i="1"/>
  <c r="T55" i="1"/>
  <c r="T22" i="1"/>
  <c r="BA854" i="1"/>
  <c r="M34" i="1"/>
  <c r="N57" i="1"/>
  <c r="M32" i="1"/>
  <c r="N32" i="1" s="1"/>
  <c r="BB53" i="1"/>
  <c r="CE1030" i="1"/>
  <c r="BB57" i="1"/>
  <c r="AZ57" i="1"/>
  <c r="BA882" i="1"/>
  <c r="AR793" i="1"/>
  <c r="AU793" i="1"/>
  <c r="BA56" i="1"/>
  <c r="K57" i="1"/>
  <c r="K58" i="1"/>
  <c r="M855" i="1"/>
  <c r="AR48" i="1"/>
  <c r="BC1030" i="1"/>
  <c r="J140" i="1"/>
  <c r="BV34" i="1"/>
  <c r="BU34" i="1" s="1"/>
  <c r="AE1059" i="1"/>
  <c r="BX854" i="1"/>
  <c r="BX24" i="1" s="1"/>
  <c r="S1120" i="1"/>
  <c r="S1116" i="1"/>
  <c r="S1118" i="1"/>
  <c r="S6" i="1"/>
  <c r="K32" i="1" l="1"/>
  <c r="N855" i="1"/>
  <c r="M883" i="1"/>
  <c r="M882" i="1" s="1"/>
  <c r="AZ1116" i="1"/>
  <c r="AZ1120" i="1"/>
  <c r="AZ55" i="1"/>
  <c r="AZ1118" i="1"/>
  <c r="AY884" i="1"/>
  <c r="K34" i="1"/>
  <c r="BC53" i="1"/>
  <c r="AX57" i="1"/>
  <c r="M47" i="1"/>
  <c r="N47" i="1" s="1"/>
  <c r="J872" i="1"/>
  <c r="BF1112" i="1"/>
  <c r="BF1129" i="1" s="1"/>
  <c r="N883" i="1" l="1"/>
  <c r="BA55" i="1"/>
  <c r="AY57" i="1"/>
  <c r="AX32" i="1"/>
  <c r="AB844" i="1"/>
  <c r="D844" i="1"/>
  <c r="R844" i="1" l="1"/>
  <c r="AN844" i="1"/>
  <c r="AS844" i="1"/>
  <c r="L844" i="1"/>
  <c r="BC844" i="1"/>
  <c r="AE844" i="1"/>
  <c r="BH844" i="1"/>
  <c r="AT863" i="1"/>
  <c r="AT879" i="1" s="1"/>
  <c r="BE844" i="1" l="1"/>
  <c r="BF863" i="1"/>
  <c r="BO863" i="1" s="1"/>
  <c r="BN863" i="1" s="1"/>
  <c r="AU880" i="1"/>
  <c r="AT862" i="1"/>
  <c r="AY863" i="1"/>
  <c r="AU879" i="1" l="1"/>
  <c r="AT25" i="1"/>
  <c r="AU25" i="1" s="1"/>
  <c r="BN844" i="1"/>
  <c r="BY844" i="1"/>
  <c r="BU844" i="1" s="1"/>
  <c r="AX880" i="1"/>
  <c r="AX25" i="1"/>
  <c r="AX862" i="1"/>
  <c r="AR862" i="1" s="1"/>
  <c r="AE862" i="1"/>
  <c r="BG863" i="1"/>
  <c r="AE863" i="1"/>
  <c r="BS1053" i="1"/>
  <c r="BN1053" i="1" s="1"/>
  <c r="BM1053" i="1"/>
  <c r="BJ1053" i="1" s="1"/>
  <c r="BI1053" i="1"/>
  <c r="BE1053" i="1" s="1"/>
  <c r="AP1053" i="1"/>
  <c r="AC1053" i="1"/>
  <c r="Z1053" i="1" s="1"/>
  <c r="V1053" i="1"/>
  <c r="BI928" i="1"/>
  <c r="BH928" i="1"/>
  <c r="BF928" i="1"/>
  <c r="AC928" i="1"/>
  <c r="AB928" i="1"/>
  <c r="AB920" i="1" s="1"/>
  <c r="AA928" i="1"/>
  <c r="BI927" i="1"/>
  <c r="BH927" i="1"/>
  <c r="BF927" i="1"/>
  <c r="AC927" i="1"/>
  <c r="AB927" i="1"/>
  <c r="AA927" i="1"/>
  <c r="AY880" i="1" l="1"/>
  <c r="AR879" i="1"/>
  <c r="AS879" i="1" s="1"/>
  <c r="AY879" i="1"/>
  <c r="AP863" i="1"/>
  <c r="AP880" i="1" s="1"/>
  <c r="AP879" i="1" s="1"/>
  <c r="AP25" i="1" s="1"/>
  <c r="AR880" i="1"/>
  <c r="AS880" i="1" s="1"/>
  <c r="J1053" i="1"/>
  <c r="D1053" i="1"/>
  <c r="Z927" i="1"/>
  <c r="Z928" i="1"/>
  <c r="D927" i="1"/>
  <c r="BE863" i="1"/>
  <c r="BX863" i="1"/>
  <c r="V928" i="1"/>
  <c r="BE928" i="1"/>
  <c r="V927" i="1"/>
  <c r="BE927" i="1"/>
  <c r="AD1053" i="1" l="1"/>
  <c r="AQ1053" i="1"/>
  <c r="AR25" i="1"/>
  <c r="AS25" i="1" s="1"/>
  <c r="AY25" i="1"/>
  <c r="L1053" i="1"/>
  <c r="AF1053" i="1"/>
  <c r="BX880" i="1"/>
  <c r="BX883" i="1" s="1"/>
  <c r="BX879" i="1"/>
  <c r="BX25" i="1" s="1"/>
  <c r="D1052" i="1"/>
  <c r="J1052" i="1"/>
  <c r="J1045" i="1" s="1"/>
  <c r="BX862" i="1"/>
  <c r="AD1052" i="1" l="1"/>
  <c r="AQ1052" i="1"/>
  <c r="L1052" i="1"/>
  <c r="AF1052" i="1"/>
  <c r="AR1023" i="1"/>
  <c r="AZ1021" i="1"/>
  <c r="BX882" i="1"/>
  <c r="BX55" i="1" s="1"/>
  <c r="BX22" i="1" s="1"/>
  <c r="BX56" i="1"/>
  <c r="V949" i="1"/>
  <c r="V950" i="1"/>
  <c r="V920" i="1" s="1"/>
  <c r="BA1021" i="1" l="1"/>
  <c r="BX31" i="1"/>
  <c r="BX30" i="1" s="1"/>
  <c r="AZ1039" i="1"/>
  <c r="AZ1036" i="1"/>
  <c r="AZ1033" i="1" s="1"/>
  <c r="AZ1041" i="1"/>
  <c r="AR1021" i="1"/>
  <c r="BR598" i="1"/>
  <c r="BO598" i="1"/>
  <c r="BF598" i="1"/>
  <c r="V598" i="1"/>
  <c r="AA598" i="1"/>
  <c r="Z598" i="1" s="1"/>
  <c r="D404" i="1"/>
  <c r="D403" i="1"/>
  <c r="AB845" i="1"/>
  <c r="BH845" i="1" s="1"/>
  <c r="AB843" i="1"/>
  <c r="BH843" i="1" s="1"/>
  <c r="D843" i="1"/>
  <c r="D845" i="1"/>
  <c r="D846" i="1"/>
  <c r="AN846" i="1" s="1"/>
  <c r="AB842" i="1"/>
  <c r="D842" i="1"/>
  <c r="R843" i="1" l="1"/>
  <c r="AN843" i="1"/>
  <c r="R846" i="1"/>
  <c r="R842" i="1"/>
  <c r="AN842" i="1"/>
  <c r="R845" i="1"/>
  <c r="AN845" i="1"/>
  <c r="AF403" i="1"/>
  <c r="AS403" i="1"/>
  <c r="L403" i="1"/>
  <c r="AF404" i="1"/>
  <c r="AS404" i="1"/>
  <c r="L404" i="1"/>
  <c r="AS843" i="1"/>
  <c r="L843" i="1"/>
  <c r="AS846" i="1"/>
  <c r="L846" i="1"/>
  <c r="AS845" i="1"/>
  <c r="L845" i="1"/>
  <c r="L842" i="1"/>
  <c r="AS842" i="1"/>
  <c r="BE843" i="1"/>
  <c r="BE845" i="1"/>
  <c r="BC842" i="1"/>
  <c r="AE842" i="1"/>
  <c r="BC843" i="1"/>
  <c r="AE843" i="1"/>
  <c r="BC845" i="1"/>
  <c r="AE845" i="1"/>
  <c r="AZ1031" i="1"/>
  <c r="AZ1062" i="1"/>
  <c r="BK598" i="1"/>
  <c r="BJ598" i="1" s="1"/>
  <c r="AZ32" i="1" l="1"/>
  <c r="AZ30" i="1" s="1"/>
  <c r="BY845" i="1"/>
  <c r="BU845" i="1" s="1"/>
  <c r="BN845" i="1"/>
  <c r="BN843" i="1"/>
  <c r="BY843" i="1"/>
  <c r="BU843" i="1" s="1"/>
  <c r="AR1062" i="1"/>
  <c r="AZ1059" i="1"/>
  <c r="AZ1030" i="1"/>
  <c r="AZ53" i="1" s="1"/>
  <c r="AR1031" i="1"/>
  <c r="AR1030" i="1" s="1"/>
  <c r="AR53" i="1" s="1"/>
  <c r="AZ36" i="1" l="1"/>
  <c r="AZ24" i="1"/>
  <c r="BA24" i="1" s="1"/>
  <c r="AZ22" i="1"/>
  <c r="BA22" i="1" s="1"/>
  <c r="BA30" i="1"/>
  <c r="J155" i="1"/>
  <c r="J156" i="1"/>
  <c r="D155" i="1"/>
  <c r="D156" i="1"/>
  <c r="BF879" i="1"/>
  <c r="AF155" i="1" l="1"/>
  <c r="AS155" i="1"/>
  <c r="L155" i="1"/>
  <c r="AF156" i="1"/>
  <c r="AS156" i="1"/>
  <c r="L156" i="1"/>
  <c r="J154" i="1"/>
  <c r="D814" i="1"/>
  <c r="D815" i="1"/>
  <c r="D812" i="1"/>
  <c r="D810" i="1"/>
  <c r="D809" i="1"/>
  <c r="D807" i="1"/>
  <c r="D806" i="1"/>
  <c r="D804" i="1"/>
  <c r="D801" i="1"/>
  <c r="AS801" i="1" s="1"/>
  <c r="BF740" i="1"/>
  <c r="J436" i="1"/>
  <c r="D433" i="1"/>
  <c r="V432" i="1"/>
  <c r="D425" i="1"/>
  <c r="L425" i="1" s="1"/>
  <c r="J402" i="1"/>
  <c r="L810" i="1" l="1"/>
  <c r="R810" i="1"/>
  <c r="R801" i="1"/>
  <c r="L801" i="1"/>
  <c r="R812" i="1"/>
  <c r="L812" i="1"/>
  <c r="L815" i="1"/>
  <c r="R815" i="1"/>
  <c r="L814" i="1"/>
  <c r="R814" i="1"/>
  <c r="R804" i="1"/>
  <c r="L804" i="1"/>
  <c r="R806" i="1"/>
  <c r="L806" i="1"/>
  <c r="R807" i="1"/>
  <c r="L807" i="1"/>
  <c r="R809" i="1"/>
  <c r="L809" i="1"/>
  <c r="AF425" i="1"/>
  <c r="AS425" i="1"/>
  <c r="AF801" i="1"/>
  <c r="AF483" i="1"/>
  <c r="AS483" i="1"/>
  <c r="L483" i="1"/>
  <c r="AF433" i="1"/>
  <c r="L433" i="1"/>
  <c r="AS433" i="1"/>
  <c r="AF810" i="1"/>
  <c r="AS810" i="1"/>
  <c r="AS285" i="1"/>
  <c r="L285" i="1"/>
  <c r="AF285" i="1"/>
  <c r="AF812" i="1"/>
  <c r="AS812" i="1"/>
  <c r="AS815" i="1"/>
  <c r="AF815" i="1"/>
  <c r="AS814" i="1"/>
  <c r="AF814" i="1"/>
  <c r="AF804" i="1"/>
  <c r="AS804" i="1"/>
  <c r="AS806" i="1"/>
  <c r="AF806" i="1"/>
  <c r="AS807" i="1"/>
  <c r="AF807" i="1"/>
  <c r="AF809" i="1"/>
  <c r="AS809" i="1"/>
  <c r="D283" i="1"/>
  <c r="J431" i="1"/>
  <c r="J481" i="1"/>
  <c r="J482" i="1"/>
  <c r="J423" i="1"/>
  <c r="J424" i="1"/>
  <c r="J123" i="1"/>
  <c r="D797" i="1"/>
  <c r="D432" i="1"/>
  <c r="AA432" i="1"/>
  <c r="Z432" i="1" s="1"/>
  <c r="D431" i="1"/>
  <c r="D282" i="1"/>
  <c r="AL283" i="1" l="1"/>
  <c r="R283" i="1"/>
  <c r="AL282" i="1"/>
  <c r="R282" i="1"/>
  <c r="R797" i="1"/>
  <c r="L797" i="1"/>
  <c r="AF431" i="1"/>
  <c r="AS431" i="1"/>
  <c r="AF432" i="1"/>
  <c r="L432" i="1"/>
  <c r="AS432" i="1"/>
  <c r="AF797" i="1"/>
  <c r="AS797" i="1"/>
  <c r="L282" i="1"/>
  <c r="AS282" i="1"/>
  <c r="AF282" i="1"/>
  <c r="AS283" i="1"/>
  <c r="L283" i="1"/>
  <c r="AF283" i="1"/>
  <c r="D798" i="1"/>
  <c r="BF763" i="1"/>
  <c r="BE763" i="1" s="1"/>
  <c r="BG201" i="1"/>
  <c r="BE201" i="1" s="1"/>
  <c r="R798" i="1" l="1"/>
  <c r="L798" i="1"/>
  <c r="AS798" i="1"/>
  <c r="AF798" i="1"/>
  <c r="D202" i="1"/>
  <c r="J202" i="1"/>
  <c r="D796" i="1"/>
  <c r="R796" i="1" s="1"/>
  <c r="BF761" i="1"/>
  <c r="BE761" i="1" s="1"/>
  <c r="AF796" i="1" l="1"/>
  <c r="AS796" i="1"/>
  <c r="L796" i="1"/>
  <c r="AF202" i="1"/>
  <c r="L202" i="1"/>
  <c r="AS202" i="1"/>
  <c r="D201" i="1"/>
  <c r="J201" i="1"/>
  <c r="BI880" i="1"/>
  <c r="BI790" i="1"/>
  <c r="AF201" i="1" l="1"/>
  <c r="AS201" i="1"/>
  <c r="L201" i="1"/>
  <c r="BI858" i="1"/>
  <c r="BI200" i="1"/>
  <c r="BH199" i="1"/>
  <c r="BH198" i="1" s="1"/>
  <c r="BF199" i="1"/>
  <c r="BF198" i="1" s="1"/>
  <c r="BS200" i="1"/>
  <c r="BR200" i="1"/>
  <c r="BM200" i="1"/>
  <c r="BL200" i="1"/>
  <c r="AC200" i="1"/>
  <c r="AB200" i="1"/>
  <c r="J222" i="1"/>
  <c r="BM221" i="1"/>
  <c r="BK221" i="1"/>
  <c r="BE218" i="1"/>
  <c r="J224" i="1"/>
  <c r="BG224" i="1"/>
  <c r="BG221" i="1" s="1"/>
  <c r="BG223" i="1"/>
  <c r="BG220" i="1" s="1"/>
  <c r="BF223" i="1"/>
  <c r="BF220" i="1" s="1"/>
  <c r="BM218" i="1"/>
  <c r="BL218" i="1"/>
  <c r="BK218" i="1"/>
  <c r="V218" i="1"/>
  <c r="D180" i="1"/>
  <c r="BH171" i="1"/>
  <c r="BG171" i="1"/>
  <c r="BF171" i="1"/>
  <c r="BH170" i="1"/>
  <c r="BG170" i="1"/>
  <c r="BF170" i="1"/>
  <c r="AF180" i="1" l="1"/>
  <c r="L180" i="1"/>
  <c r="AS180" i="1"/>
  <c r="BH169" i="1"/>
  <c r="D198" i="1"/>
  <c r="J198" i="1"/>
  <c r="D222" i="1"/>
  <c r="BG219" i="1"/>
  <c r="BJ218" i="1"/>
  <c r="BF169" i="1"/>
  <c r="BG199" i="1"/>
  <c r="BG198" i="1" s="1"/>
  <c r="J221" i="1"/>
  <c r="BG169" i="1"/>
  <c r="D178" i="1"/>
  <c r="AF178" i="1" l="1"/>
  <c r="L178" i="1"/>
  <c r="AS178" i="1"/>
  <c r="AF222" i="1"/>
  <c r="AS222" i="1"/>
  <c r="L222" i="1"/>
  <c r="AF198" i="1"/>
  <c r="AS198" i="1"/>
  <c r="L198" i="1"/>
  <c r="J219" i="1"/>
  <c r="J220" i="1"/>
  <c r="BN180" i="1"/>
  <c r="BJ180" i="1"/>
  <c r="BE180" i="1"/>
  <c r="V180" i="1"/>
  <c r="J180" i="1"/>
  <c r="BN179" i="1"/>
  <c r="BJ179" i="1"/>
  <c r="BE179" i="1"/>
  <c r="V179" i="1"/>
  <c r="J179" i="1"/>
  <c r="D179" i="1"/>
  <c r="BO178" i="1"/>
  <c r="BN178" i="1" s="1"/>
  <c r="BK178" i="1"/>
  <c r="BJ178" i="1" s="1"/>
  <c r="BF178" i="1"/>
  <c r="BE178" i="1" s="1"/>
  <c r="AA178" i="1"/>
  <c r="Z178" i="1" s="1"/>
  <c r="J178" i="1"/>
  <c r="AF179" i="1" l="1"/>
  <c r="AS179" i="1"/>
  <c r="L179" i="1"/>
  <c r="V178" i="1"/>
  <c r="BN177" i="1"/>
  <c r="BJ177" i="1"/>
  <c r="BE177" i="1"/>
  <c r="V177" i="1"/>
  <c r="J177" i="1"/>
  <c r="D177" i="1"/>
  <c r="BN176" i="1"/>
  <c r="BJ176" i="1"/>
  <c r="BE176" i="1"/>
  <c r="AA176" i="1"/>
  <c r="J176" i="1"/>
  <c r="D176" i="1"/>
  <c r="BN175" i="1"/>
  <c r="BJ175" i="1"/>
  <c r="BF175" i="1"/>
  <c r="BE175" i="1" s="1"/>
  <c r="J175" i="1"/>
  <c r="BN174" i="1"/>
  <c r="BJ174" i="1"/>
  <c r="BE174" i="1"/>
  <c r="V174" i="1"/>
  <c r="J174" i="1"/>
  <c r="D174" i="1"/>
  <c r="BN173" i="1"/>
  <c r="BJ173" i="1"/>
  <c r="BE173" i="1"/>
  <c r="AA173" i="1"/>
  <c r="J173" i="1"/>
  <c r="D173" i="1"/>
  <c r="BN172" i="1"/>
  <c r="BJ172" i="1"/>
  <c r="BF172" i="1"/>
  <c r="BE172" i="1" s="1"/>
  <c r="J172" i="1"/>
  <c r="AF174" i="1" l="1"/>
  <c r="AS174" i="1"/>
  <c r="L174" i="1"/>
  <c r="AF177" i="1"/>
  <c r="AS177" i="1"/>
  <c r="L177" i="1"/>
  <c r="AF176" i="1"/>
  <c r="AS176" i="1"/>
  <c r="L176" i="1"/>
  <c r="AF173" i="1"/>
  <c r="AS173" i="1"/>
  <c r="L173" i="1"/>
  <c r="W173" i="1"/>
  <c r="Z173" i="1"/>
  <c r="W176" i="1"/>
  <c r="W175" i="1" s="1"/>
  <c r="V175" i="1" s="1"/>
  <c r="Z176" i="1"/>
  <c r="D171" i="1"/>
  <c r="BE171" i="1"/>
  <c r="J170" i="1"/>
  <c r="D172" i="1"/>
  <c r="AA175" i="1"/>
  <c r="Z175" i="1" s="1"/>
  <c r="D175" i="1"/>
  <c r="AA172" i="1"/>
  <c r="Z172" i="1" s="1"/>
  <c r="V170" i="1"/>
  <c r="AF175" i="1" l="1"/>
  <c r="AS175" i="1"/>
  <c r="L175" i="1"/>
  <c r="AF172" i="1"/>
  <c r="AS172" i="1"/>
  <c r="L172" i="1"/>
  <c r="AF171" i="1"/>
  <c r="AS171" i="1"/>
  <c r="L171" i="1"/>
  <c r="V176" i="1"/>
  <c r="W172" i="1"/>
  <c r="V172" i="1" s="1"/>
  <c r="V173" i="1"/>
  <c r="BH816" i="1" l="1"/>
  <c r="BG816" i="1"/>
  <c r="D818" i="1"/>
  <c r="AF818" i="1" s="1"/>
  <c r="D826" i="1"/>
  <c r="AF826" i="1" s="1"/>
  <c r="D825" i="1"/>
  <c r="AF825" i="1" s="1"/>
  <c r="D821" i="1"/>
  <c r="AF821" i="1" s="1"/>
  <c r="D820" i="1"/>
  <c r="AF820" i="1" s="1"/>
  <c r="AS820" i="1" l="1"/>
  <c r="L820" i="1"/>
  <c r="AS821" i="1"/>
  <c r="L821" i="1"/>
  <c r="AS825" i="1"/>
  <c r="L825" i="1"/>
  <c r="AS826" i="1"/>
  <c r="L826" i="1"/>
  <c r="AS818" i="1"/>
  <c r="L818" i="1"/>
  <c r="R820" i="1"/>
  <c r="R825" i="1"/>
  <c r="R821" i="1"/>
  <c r="R826" i="1"/>
  <c r="R818" i="1"/>
  <c r="BG853" i="1"/>
  <c r="BQ855" i="1"/>
  <c r="BQ854" i="1" s="1"/>
  <c r="BQ24" i="1" s="1"/>
  <c r="D335" i="1"/>
  <c r="D38" i="1"/>
  <c r="L38" i="1" s="1"/>
  <c r="AF335" i="1" l="1"/>
  <c r="AS335" i="1"/>
  <c r="L335" i="1"/>
  <c r="BQ883" i="1"/>
  <c r="BI322" i="1"/>
  <c r="BI789" i="1" s="1"/>
  <c r="BH322" i="1"/>
  <c r="BH317" i="1" s="1"/>
  <c r="BH857" i="1" s="1"/>
  <c r="BI320" i="1"/>
  <c r="BH320" i="1"/>
  <c r="BG320" i="1"/>
  <c r="BI788" i="1"/>
  <c r="BF320" i="1"/>
  <c r="J446" i="1"/>
  <c r="J445" i="1"/>
  <c r="BF772" i="1"/>
  <c r="BF773" i="1"/>
  <c r="BF318" i="1" s="1"/>
  <c r="BE318" i="1" s="1"/>
  <c r="BF858" i="1"/>
  <c r="BH887" i="1"/>
  <c r="BG887" i="1"/>
  <c r="BF887" i="1"/>
  <c r="BI315" i="1"/>
  <c r="BH315" i="1"/>
  <c r="BF315" i="1"/>
  <c r="V857" i="1"/>
  <c r="V885" i="1" s="1"/>
  <c r="AA857" i="1"/>
  <c r="AB857" i="1"/>
  <c r="AC857" i="1"/>
  <c r="AC319" i="1"/>
  <c r="BI317" i="1" l="1"/>
  <c r="BI857" i="1" s="1"/>
  <c r="BI885" i="1" s="1"/>
  <c r="BQ56" i="1"/>
  <c r="BQ31" i="1" s="1"/>
  <c r="BQ30" i="1" s="1"/>
  <c r="BQ882" i="1"/>
  <c r="BE315" i="1"/>
  <c r="BH321" i="1"/>
  <c r="BI321" i="1"/>
  <c r="BE320" i="1"/>
  <c r="BH885" i="1"/>
  <c r="BQ55" i="1" l="1"/>
  <c r="BQ22" i="1" s="1"/>
  <c r="BH319" i="1"/>
  <c r="BI319" i="1"/>
  <c r="BI1024" i="1"/>
  <c r="BG1024" i="1"/>
  <c r="BI1023" i="1"/>
  <c r="BG1023" i="1"/>
  <c r="BF1023" i="1"/>
  <c r="BI1022" i="1"/>
  <c r="BG1022" i="1"/>
  <c r="D929" i="1"/>
  <c r="BG689" i="1"/>
  <c r="BG688" i="1" s="1"/>
  <c r="BG1021" i="1" l="1"/>
  <c r="BI1021" i="1"/>
  <c r="BE1023" i="1"/>
  <c r="BG322" i="1" l="1"/>
  <c r="D578" i="1"/>
  <c r="AR578" i="1" l="1"/>
  <c r="AY578" i="1"/>
  <c r="AX577" i="1"/>
  <c r="L578" i="1"/>
  <c r="AF578" i="1"/>
  <c r="AS578" i="1"/>
  <c r="BG317" i="1"/>
  <c r="BG857" i="1" s="1"/>
  <c r="BG885" i="1" s="1"/>
  <c r="D484" i="1"/>
  <c r="D454" i="1"/>
  <c r="D455" i="1"/>
  <c r="D453" i="1"/>
  <c r="D439" i="1"/>
  <c r="J437" i="1"/>
  <c r="J438" i="1"/>
  <c r="J401" i="1"/>
  <c r="J351" i="1"/>
  <c r="J352" i="1"/>
  <c r="BI209" i="1"/>
  <c r="BH209" i="1"/>
  <c r="BH205" i="1" s="1"/>
  <c r="BG209" i="1"/>
  <c r="BG205" i="1" s="1"/>
  <c r="BF209" i="1"/>
  <c r="BF205" i="1" s="1"/>
  <c r="BI208" i="1"/>
  <c r="BH208" i="1"/>
  <c r="BH204" i="1" s="1"/>
  <c r="BG208" i="1"/>
  <c r="BG204" i="1" s="1"/>
  <c r="BF208" i="1"/>
  <c r="BI207" i="1"/>
  <c r="BH207" i="1"/>
  <c r="BG207" i="1"/>
  <c r="D216" i="1"/>
  <c r="D217" i="1"/>
  <c r="AY217" i="1" l="1"/>
  <c r="AX215" i="1"/>
  <c r="AX209" i="1"/>
  <c r="AP217" i="1"/>
  <c r="AP215" i="1" s="1"/>
  <c r="AR217" i="1"/>
  <c r="AS217" i="1" s="1"/>
  <c r="AR577" i="1"/>
  <c r="AY577" i="1"/>
  <c r="AF439" i="1"/>
  <c r="AS439" i="1"/>
  <c r="L439" i="1"/>
  <c r="AF453" i="1"/>
  <c r="AS453" i="1"/>
  <c r="L453" i="1"/>
  <c r="AF484" i="1"/>
  <c r="AS484" i="1"/>
  <c r="L484" i="1"/>
  <c r="AF455" i="1"/>
  <c r="L455" i="1"/>
  <c r="AS455" i="1"/>
  <c r="AF454" i="1"/>
  <c r="L454" i="1"/>
  <c r="AS454" i="1"/>
  <c r="AF217" i="1"/>
  <c r="L217" i="1"/>
  <c r="AF216" i="1"/>
  <c r="AS216" i="1"/>
  <c r="L216" i="1"/>
  <c r="J451" i="1"/>
  <c r="J452" i="1"/>
  <c r="J387" i="1"/>
  <c r="J388" i="1"/>
  <c r="D347" i="1"/>
  <c r="BH200" i="1"/>
  <c r="BH203" i="1"/>
  <c r="BG203" i="1"/>
  <c r="BG200" i="1"/>
  <c r="BE208" i="1"/>
  <c r="BE209" i="1"/>
  <c r="J551" i="1"/>
  <c r="J550" i="1" s="1"/>
  <c r="BF204" i="1"/>
  <c r="BE205" i="1"/>
  <c r="BG794" i="1"/>
  <c r="BG793" i="1" s="1"/>
  <c r="BH880" i="1"/>
  <c r="BG880" i="1"/>
  <c r="BF880" i="1"/>
  <c r="BH879" i="1"/>
  <c r="BG879" i="1"/>
  <c r="BF871" i="1"/>
  <c r="BE871" i="1" s="1"/>
  <c r="BS872" i="1"/>
  <c r="BR872" i="1"/>
  <c r="BE872" i="1"/>
  <c r="AA872" i="1"/>
  <c r="Z872" i="1" s="1"/>
  <c r="V872" i="1"/>
  <c r="AX280" i="1" l="1"/>
  <c r="AY280" i="1" s="1"/>
  <c r="AX205" i="1"/>
  <c r="AX122" i="1"/>
  <c r="AY209" i="1"/>
  <c r="AX207" i="1"/>
  <c r="AY207" i="1" s="1"/>
  <c r="AY215" i="1"/>
  <c r="AR215" i="1"/>
  <c r="AS347" i="1"/>
  <c r="L347" i="1"/>
  <c r="AF347" i="1"/>
  <c r="D345" i="1"/>
  <c r="J345" i="1"/>
  <c r="BE204" i="1"/>
  <c r="BF203" i="1"/>
  <c r="BE203" i="1" s="1"/>
  <c r="BF200" i="1"/>
  <c r="BE200" i="1" s="1"/>
  <c r="BG321" i="1"/>
  <c r="BE38" i="1"/>
  <c r="BI37" i="1"/>
  <c r="BH37" i="1"/>
  <c r="BG37" i="1"/>
  <c r="BF37" i="1"/>
  <c r="BE28" i="1"/>
  <c r="BI27" i="1"/>
  <c r="BH27" i="1"/>
  <c r="BG27" i="1"/>
  <c r="BH25" i="1"/>
  <c r="BG25" i="1"/>
  <c r="BF25" i="1"/>
  <c r="BG1062" i="1"/>
  <c r="BG1061" i="1"/>
  <c r="BI60" i="1"/>
  <c r="BI35" i="1" s="1"/>
  <c r="BH60" i="1"/>
  <c r="BH35" i="1" s="1"/>
  <c r="BG59" i="1"/>
  <c r="BG58" i="1"/>
  <c r="BG34" i="1" s="1"/>
  <c r="BE1134" i="1"/>
  <c r="D1134" i="1"/>
  <c r="AX64" i="1" l="1"/>
  <c r="AX306" i="1"/>
  <c r="AY122" i="1"/>
  <c r="AX203" i="1"/>
  <c r="AY203" i="1" s="1"/>
  <c r="AY205" i="1"/>
  <c r="BG1059" i="1"/>
  <c r="J1134" i="1"/>
  <c r="J37" i="1" s="1"/>
  <c r="AF1134" i="1"/>
  <c r="AS1134" i="1"/>
  <c r="L1134" i="1"/>
  <c r="AS345" i="1"/>
  <c r="AF345" i="1"/>
  <c r="L345" i="1"/>
  <c r="J323" i="1"/>
  <c r="BE37" i="1"/>
  <c r="AX313" i="1" l="1"/>
  <c r="AY306" i="1"/>
  <c r="AX293" i="1"/>
  <c r="AY293" i="1" s="1"/>
  <c r="AX278" i="1"/>
  <c r="AY278" i="1" s="1"/>
  <c r="AY64" i="1"/>
  <c r="BG316" i="1"/>
  <c r="BG314" i="1" s="1"/>
  <c r="BG319" i="1"/>
  <c r="BE877" i="1"/>
  <c r="BI876" i="1"/>
  <c r="BH876" i="1"/>
  <c r="BG876" i="1"/>
  <c r="BF876" i="1"/>
  <c r="BH873" i="1"/>
  <c r="BG873" i="1"/>
  <c r="BF873" i="1"/>
  <c r="BI867" i="1"/>
  <c r="BH867" i="1"/>
  <c r="BG867" i="1"/>
  <c r="BF867" i="1"/>
  <c r="BI862" i="1"/>
  <c r="BH862" i="1"/>
  <c r="BG862" i="1"/>
  <c r="BF862" i="1"/>
  <c r="D863" i="1"/>
  <c r="BE777" i="1"/>
  <c r="BE776" i="1"/>
  <c r="D777" i="1"/>
  <c r="D776" i="1"/>
  <c r="BE764" i="1"/>
  <c r="BE735" i="1"/>
  <c r="BE734" i="1"/>
  <c r="D728" i="1"/>
  <c r="J732" i="1"/>
  <c r="J734" i="1"/>
  <c r="J735" i="1"/>
  <c r="D566" i="1"/>
  <c r="D565" i="1"/>
  <c r="D428" i="1"/>
  <c r="L428" i="1" s="1"/>
  <c r="D420" i="1"/>
  <c r="D346" i="1"/>
  <c r="BE184" i="1"/>
  <c r="D142" i="1"/>
  <c r="D141" i="1"/>
  <c r="BF126" i="1"/>
  <c r="BE126" i="1" s="1"/>
  <c r="BI125" i="1"/>
  <c r="BI116" i="1" s="1"/>
  <c r="BH125" i="1"/>
  <c r="BH116" i="1" s="1"/>
  <c r="BG125" i="1"/>
  <c r="BG116" i="1" s="1"/>
  <c r="BF125" i="1"/>
  <c r="BF116" i="1" s="1"/>
  <c r="BI124" i="1"/>
  <c r="BI115" i="1" s="1"/>
  <c r="BH124" i="1"/>
  <c r="BH115" i="1" s="1"/>
  <c r="BG124" i="1"/>
  <c r="BF124" i="1"/>
  <c r="AB64" i="1"/>
  <c r="AC64" i="1"/>
  <c r="BH791" i="1"/>
  <c r="BH888" i="1" s="1"/>
  <c r="BG791" i="1"/>
  <c r="BF791" i="1"/>
  <c r="BF888" i="1" s="1"/>
  <c r="BH790" i="1"/>
  <c r="BH858" i="1" s="1"/>
  <c r="BE858" i="1" s="1"/>
  <c r="BG790" i="1"/>
  <c r="BF790" i="1"/>
  <c r="BF886" i="1" s="1"/>
  <c r="BH789" i="1"/>
  <c r="BG789" i="1"/>
  <c r="BH788" i="1"/>
  <c r="BE832" i="1"/>
  <c r="D832" i="1"/>
  <c r="AF832" i="1" s="1"/>
  <c r="AY313" i="1" l="1"/>
  <c r="AX310" i="1"/>
  <c r="AY310" i="1" s="1"/>
  <c r="AU776" i="1"/>
  <c r="AT772" i="1"/>
  <c r="AU772" i="1" s="1"/>
  <c r="AP776" i="1"/>
  <c r="AR776" i="1"/>
  <c r="AS776" i="1" s="1"/>
  <c r="AT316" i="1"/>
  <c r="AT787" i="1" s="1"/>
  <c r="AT790" i="1"/>
  <c r="AT318" i="1"/>
  <c r="AU777" i="1"/>
  <c r="AT775" i="1"/>
  <c r="AT773" i="1"/>
  <c r="AP777" i="1"/>
  <c r="AT858" i="1"/>
  <c r="AR777" i="1"/>
  <c r="AS777" i="1" s="1"/>
  <c r="L832" i="1"/>
  <c r="AS832" i="1"/>
  <c r="AU728" i="1"/>
  <c r="AL728" i="1"/>
  <c r="R832" i="1"/>
  <c r="AF420" i="1"/>
  <c r="L420" i="1"/>
  <c r="AS420" i="1"/>
  <c r="AF141" i="1"/>
  <c r="AS141" i="1"/>
  <c r="L141" i="1"/>
  <c r="AF428" i="1"/>
  <c r="AS428" i="1"/>
  <c r="AF142" i="1"/>
  <c r="AS142" i="1"/>
  <c r="L142" i="1"/>
  <c r="J863" i="1"/>
  <c r="L863" i="1"/>
  <c r="AS863" i="1"/>
  <c r="AF863" i="1"/>
  <c r="AS346" i="1"/>
  <c r="AF346" i="1"/>
  <c r="L346" i="1"/>
  <c r="J776" i="1"/>
  <c r="AF776" i="1"/>
  <c r="L776" i="1"/>
  <c r="J777" i="1"/>
  <c r="AF777" i="1"/>
  <c r="L777" i="1"/>
  <c r="J728" i="1"/>
  <c r="L728" i="1"/>
  <c r="AS728" i="1"/>
  <c r="AF728" i="1"/>
  <c r="AF565" i="1"/>
  <c r="L565" i="1"/>
  <c r="AS565" i="1"/>
  <c r="AF566" i="1"/>
  <c r="L566" i="1"/>
  <c r="AS566" i="1"/>
  <c r="BH39" i="1"/>
  <c r="BG123" i="1"/>
  <c r="BH123" i="1"/>
  <c r="BG787" i="1"/>
  <c r="BG786" i="1" s="1"/>
  <c r="BI123" i="1"/>
  <c r="BE116" i="1"/>
  <c r="BG39" i="1"/>
  <c r="BG888" i="1"/>
  <c r="BG61" i="1" s="1"/>
  <c r="BG36" i="1" s="1"/>
  <c r="BG886" i="1"/>
  <c r="BE886" i="1" s="1"/>
  <c r="BE876" i="1"/>
  <c r="BF39" i="1"/>
  <c r="BE790" i="1"/>
  <c r="BH114" i="1"/>
  <c r="BH65" i="1"/>
  <c r="BI114" i="1"/>
  <c r="BI65" i="1"/>
  <c r="BE867" i="1"/>
  <c r="BG66" i="1"/>
  <c r="BG294" i="1" s="1"/>
  <c r="BE862" i="1"/>
  <c r="BH66" i="1"/>
  <c r="BH294" i="1" s="1"/>
  <c r="BI66" i="1"/>
  <c r="BI294" i="1" s="1"/>
  <c r="BE124" i="1"/>
  <c r="BI58" i="1"/>
  <c r="BI34" i="1" s="1"/>
  <c r="BH58" i="1"/>
  <c r="BH34" i="1" s="1"/>
  <c r="D873" i="1"/>
  <c r="BE125" i="1"/>
  <c r="BF115" i="1"/>
  <c r="BF123" i="1"/>
  <c r="BG115" i="1"/>
  <c r="D862" i="1"/>
  <c r="BI746" i="1"/>
  <c r="BI745" i="1" s="1"/>
  <c r="BE745" i="1" s="1"/>
  <c r="BK746" i="1"/>
  <c r="BJ746" i="1" s="1"/>
  <c r="BH746" i="1"/>
  <c r="BF746" i="1"/>
  <c r="BE746" i="1" s="1"/>
  <c r="V746" i="1"/>
  <c r="AB294" i="1"/>
  <c r="AC294" i="1"/>
  <c r="BI919" i="1"/>
  <c r="BH919" i="1"/>
  <c r="BF919" i="1"/>
  <c r="BI925" i="1"/>
  <c r="BI920" i="1" s="1"/>
  <c r="BH925" i="1"/>
  <c r="BH920" i="1" s="1"/>
  <c r="BH1022" i="1" s="1"/>
  <c r="BF925" i="1"/>
  <c r="AC925" i="1"/>
  <c r="AB925" i="1"/>
  <c r="AA925" i="1"/>
  <c r="AB1022" i="1"/>
  <c r="AU858" i="1" l="1"/>
  <c r="AR858" i="1"/>
  <c r="AT771" i="1"/>
  <c r="AU771" i="1" s="1"/>
  <c r="AU773" i="1"/>
  <c r="AU775" i="1"/>
  <c r="AR775" i="1"/>
  <c r="AR318" i="1"/>
  <c r="AP318" i="1" s="1"/>
  <c r="AU318" i="1"/>
  <c r="AT314" i="1"/>
  <c r="AT886" i="1"/>
  <c r="AU790" i="1"/>
  <c r="AR790" i="1"/>
  <c r="AP790" i="1" s="1"/>
  <c r="AP858" i="1" s="1"/>
  <c r="AT786" i="1"/>
  <c r="J775" i="1"/>
  <c r="AF873" i="1"/>
  <c r="L873" i="1"/>
  <c r="AS873" i="1"/>
  <c r="Z925" i="1"/>
  <c r="BI856" i="1"/>
  <c r="BI884" i="1" s="1"/>
  <c r="BH856" i="1"/>
  <c r="BH884" i="1" s="1"/>
  <c r="V919" i="1"/>
  <c r="V1023" i="1" s="1"/>
  <c r="BE123" i="1"/>
  <c r="AB746" i="1"/>
  <c r="D39" i="1"/>
  <c r="L39" i="1" s="1"/>
  <c r="BG60" i="1"/>
  <c r="BG35" i="1" s="1"/>
  <c r="D921" i="1"/>
  <c r="D925" i="1"/>
  <c r="BG856" i="1"/>
  <c r="BH1021" i="1"/>
  <c r="BH64" i="1"/>
  <c r="BG114" i="1"/>
  <c r="BG65" i="1"/>
  <c r="BG64" i="1" s="1"/>
  <c r="BI64" i="1"/>
  <c r="BE919" i="1"/>
  <c r="BE925" i="1"/>
  <c r="BF114" i="1"/>
  <c r="BE115" i="1"/>
  <c r="BH918" i="1"/>
  <c r="BI918" i="1"/>
  <c r="BF920" i="1"/>
  <c r="BF921" i="1"/>
  <c r="BE921" i="1" s="1"/>
  <c r="V1022" i="1"/>
  <c r="V925" i="1"/>
  <c r="AU886" i="1" l="1"/>
  <c r="AR886" i="1"/>
  <c r="AP886" i="1" s="1"/>
  <c r="AP60" i="1" s="1"/>
  <c r="AP35" i="1" s="1"/>
  <c r="AT60" i="1"/>
  <c r="BG884" i="1"/>
  <c r="BG57" i="1" s="1"/>
  <c r="BG32" i="1" s="1"/>
  <c r="BE920" i="1"/>
  <c r="BF1022" i="1"/>
  <c r="BE114" i="1"/>
  <c r="BG295" i="1"/>
  <c r="BG293" i="1" s="1"/>
  <c r="BF918" i="1"/>
  <c r="BE918" i="1" s="1"/>
  <c r="AU60" i="1" l="1"/>
  <c r="AT35" i="1"/>
  <c r="AU35" i="1" s="1"/>
  <c r="AR60" i="1"/>
  <c r="AR35" i="1" s="1"/>
  <c r="BG855" i="1"/>
  <c r="BG854" i="1" s="1"/>
  <c r="BF1021" i="1"/>
  <c r="BE1021" i="1" s="1"/>
  <c r="BE1022" i="1"/>
  <c r="BR593" i="1"/>
  <c r="BO593" i="1"/>
  <c r="BF593" i="1"/>
  <c r="V593" i="1"/>
  <c r="BG883" i="1" l="1"/>
  <c r="BG882" i="1" s="1"/>
  <c r="BN593" i="1"/>
  <c r="BG24" i="1"/>
  <c r="AA593" i="1"/>
  <c r="Z593" i="1" s="1"/>
  <c r="BK593" i="1"/>
  <c r="BJ593" i="1" s="1"/>
  <c r="BE772" i="1"/>
  <c r="BF762" i="1"/>
  <c r="BK762" i="1"/>
  <c r="BJ762" i="1" s="1"/>
  <c r="AP762" i="1"/>
  <c r="BF755" i="1"/>
  <c r="BF754" i="1" s="1"/>
  <c r="BE754" i="1" s="1"/>
  <c r="BO689" i="1"/>
  <c r="BN689" i="1" s="1"/>
  <c r="BK689" i="1"/>
  <c r="BJ689" i="1" s="1"/>
  <c r="BI689" i="1"/>
  <c r="BH689" i="1"/>
  <c r="BH316" i="1" s="1"/>
  <c r="AP689" i="1"/>
  <c r="V689" i="1"/>
  <c r="AB689" i="1"/>
  <c r="AP388" i="1"/>
  <c r="V388" i="1"/>
  <c r="D436" i="1"/>
  <c r="D482" i="1"/>
  <c r="D479" i="1"/>
  <c r="V482" i="1"/>
  <c r="V479" i="1"/>
  <c r="V476" i="1"/>
  <c r="AP438" i="1"/>
  <c r="V438" i="1"/>
  <c r="V446" i="1"/>
  <c r="V436" i="1"/>
  <c r="AP429" i="1"/>
  <c r="V429" i="1"/>
  <c r="D429" i="1"/>
  <c r="L429" i="1" s="1"/>
  <c r="V424" i="1"/>
  <c r="V421" i="1"/>
  <c r="V417" i="1"/>
  <c r="AP415" i="1"/>
  <c r="V415" i="1"/>
  <c r="V411" i="1"/>
  <c r="D402" i="1"/>
  <c r="V402" i="1"/>
  <c r="BN321" i="1"/>
  <c r="BK321" i="1"/>
  <c r="BJ321" i="1" s="1"/>
  <c r="V321" i="1"/>
  <c r="AB321" i="1"/>
  <c r="BN320" i="1"/>
  <c r="BK320" i="1"/>
  <c r="BJ320" i="1" s="1"/>
  <c r="BK316" i="1"/>
  <c r="BJ316" i="1" s="1"/>
  <c r="V316" i="1"/>
  <c r="BK315" i="1"/>
  <c r="BJ315" i="1" s="1"/>
  <c r="V315" i="1"/>
  <c r="BF285" i="1"/>
  <c r="BF284" i="1" s="1"/>
  <c r="BE284" i="1" s="1"/>
  <c r="BM283" i="1"/>
  <c r="BL283" i="1"/>
  <c r="BL220" i="1" s="1"/>
  <c r="BL199" i="1" s="1"/>
  <c r="BK283" i="1"/>
  <c r="BI283" i="1"/>
  <c r="BI223" i="1" s="1"/>
  <c r="BI202" i="1" s="1"/>
  <c r="BE202" i="1" s="1"/>
  <c r="BH283" i="1"/>
  <c r="AC283" i="1"/>
  <c r="AC295" i="1" s="1"/>
  <c r="BR228" i="1"/>
  <c r="BL228" i="1"/>
  <c r="BH228" i="1"/>
  <c r="BS227" i="1"/>
  <c r="BO227" i="1"/>
  <c r="BS226" i="1"/>
  <c r="BS170" i="1" s="1"/>
  <c r="BR226" i="1"/>
  <c r="BR170" i="1" s="1"/>
  <c r="BO226" i="1"/>
  <c r="BM227" i="1"/>
  <c r="BL227" i="1"/>
  <c r="BK227" i="1"/>
  <c r="BK224" i="1" s="1"/>
  <c r="BM226" i="1"/>
  <c r="BM170" i="1" s="1"/>
  <c r="BL226" i="1"/>
  <c r="BL170" i="1" s="1"/>
  <c r="BK226" i="1"/>
  <c r="BI227" i="1"/>
  <c r="BF227" i="1"/>
  <c r="BI226" i="1"/>
  <c r="BI170" i="1" s="1"/>
  <c r="BE170" i="1" s="1"/>
  <c r="BH226" i="1"/>
  <c r="BF226" i="1"/>
  <c r="D234" i="1"/>
  <c r="D228" i="1"/>
  <c r="BK204" i="1"/>
  <c r="V205" i="1"/>
  <c r="BO184" i="1"/>
  <c r="BN184" i="1" s="1"/>
  <c r="BK184" i="1"/>
  <c r="BJ184" i="1" s="1"/>
  <c r="W184" i="1"/>
  <c r="J184" i="1"/>
  <c r="BS125" i="1"/>
  <c r="BR125" i="1"/>
  <c r="BO116" i="1"/>
  <c r="BN116" i="1" s="1"/>
  <c r="BS124" i="1"/>
  <c r="BS115" i="1" s="1"/>
  <c r="BR124" i="1"/>
  <c r="BR115" i="1" s="1"/>
  <c r="BM125" i="1"/>
  <c r="BL125" i="1"/>
  <c r="BK125" i="1"/>
  <c r="BM124" i="1"/>
  <c r="BM115" i="1" s="1"/>
  <c r="BL124" i="1"/>
  <c r="BL115" i="1" s="1"/>
  <c r="BK124" i="1"/>
  <c r="AF482" i="1" l="1"/>
  <c r="L482" i="1"/>
  <c r="AS482" i="1"/>
  <c r="AF402" i="1"/>
  <c r="AS402" i="1"/>
  <c r="L402" i="1"/>
  <c r="AF436" i="1"/>
  <c r="AS436" i="1"/>
  <c r="L436" i="1"/>
  <c r="AF429" i="1"/>
  <c r="AS429" i="1"/>
  <c r="AF479" i="1"/>
  <c r="AS479" i="1"/>
  <c r="L479" i="1"/>
  <c r="AF228" i="1"/>
  <c r="AS228" i="1"/>
  <c r="L228" i="1"/>
  <c r="AF234" i="1"/>
  <c r="AS234" i="1"/>
  <c r="L234" i="1"/>
  <c r="BO295" i="1"/>
  <c r="BO293" i="1" s="1"/>
  <c r="BO282" i="1"/>
  <c r="BN282" i="1" s="1"/>
  <c r="BO122" i="1"/>
  <c r="BO115" i="1"/>
  <c r="BH314" i="1"/>
  <c r="BH787" i="1"/>
  <c r="BH786" i="1" s="1"/>
  <c r="D223" i="1"/>
  <c r="BI220" i="1"/>
  <c r="BK223" i="1"/>
  <c r="BK220" i="1"/>
  <c r="BJ204" i="1"/>
  <c r="V202" i="1"/>
  <c r="BM223" i="1"/>
  <c r="BM202" i="1" s="1"/>
  <c r="BM220" i="1"/>
  <c r="BM199" i="1" s="1"/>
  <c r="BL223" i="1"/>
  <c r="BL202" i="1" s="1"/>
  <c r="BL221" i="1"/>
  <c r="BJ221" i="1" s="1"/>
  <c r="BF224" i="1"/>
  <c r="BR227" i="1"/>
  <c r="BN227" i="1" s="1"/>
  <c r="BO225" i="1"/>
  <c r="BS225" i="1"/>
  <c r="BL225" i="1"/>
  <c r="BL224" i="1"/>
  <c r="BH227" i="1"/>
  <c r="BH295" i="1" s="1"/>
  <c r="BH293" i="1" s="1"/>
  <c r="BH223" i="1"/>
  <c r="BH220" i="1" s="1"/>
  <c r="BM225" i="1"/>
  <c r="BM224" i="1"/>
  <c r="AB315" i="1"/>
  <c r="AB320" i="1"/>
  <c r="AB319" i="1" s="1"/>
  <c r="V320" i="1"/>
  <c r="V319" i="1" s="1"/>
  <c r="BE762" i="1"/>
  <c r="BJ124" i="1"/>
  <c r="BJ226" i="1"/>
  <c r="AA436" i="1"/>
  <c r="Z436" i="1" s="1"/>
  <c r="BG55" i="1"/>
  <c r="BG22" i="1" s="1"/>
  <c r="BG56" i="1"/>
  <c r="BG31" i="1" s="1"/>
  <c r="BG30" i="1" s="1"/>
  <c r="V184" i="1"/>
  <c r="AA415" i="1"/>
  <c r="Z415" i="1" s="1"/>
  <c r="D415" i="1"/>
  <c r="AA421" i="1"/>
  <c r="Z421" i="1" s="1"/>
  <c r="D421" i="1"/>
  <c r="AA388" i="1"/>
  <c r="Z388" i="1" s="1"/>
  <c r="D388" i="1"/>
  <c r="AA438" i="1"/>
  <c r="Z438" i="1" s="1"/>
  <c r="D438" i="1"/>
  <c r="D423" i="1"/>
  <c r="D424" i="1"/>
  <c r="L424" i="1" s="1"/>
  <c r="BE773" i="1"/>
  <c r="BF225" i="1"/>
  <c r="AA411" i="1"/>
  <c r="Z411" i="1" s="1"/>
  <c r="D411" i="1"/>
  <c r="AA417" i="1"/>
  <c r="Z417" i="1" s="1"/>
  <c r="D417" i="1"/>
  <c r="BI225" i="1"/>
  <c r="BI295" i="1"/>
  <c r="BI293" i="1" s="1"/>
  <c r="AA446" i="1"/>
  <c r="Z446" i="1" s="1"/>
  <c r="D446" i="1"/>
  <c r="AB316" i="1"/>
  <c r="D435" i="1"/>
  <c r="D318" i="1"/>
  <c r="J762" i="1"/>
  <c r="BJ283" i="1"/>
  <c r="D315" i="1"/>
  <c r="BE755" i="1"/>
  <c r="BF771" i="1"/>
  <c r="BE771" i="1" s="1"/>
  <c r="D387" i="1"/>
  <c r="J689" i="1"/>
  <c r="V283" i="1"/>
  <c r="AA429" i="1"/>
  <c r="Z429" i="1" s="1"/>
  <c r="BJ125" i="1"/>
  <c r="BN226" i="1"/>
  <c r="D401" i="1"/>
  <c r="AA479" i="1"/>
  <c r="Z479" i="1" s="1"/>
  <c r="AA482" i="1"/>
  <c r="Z482" i="1" s="1"/>
  <c r="BN65" i="1"/>
  <c r="BK115" i="1"/>
  <c r="BK116" i="1"/>
  <c r="BE226" i="1"/>
  <c r="BE285" i="1"/>
  <c r="BN125" i="1"/>
  <c r="AA424" i="1"/>
  <c r="Z424" i="1" s="1"/>
  <c r="AA402" i="1"/>
  <c r="Z402" i="1" s="1"/>
  <c r="BF283" i="1"/>
  <c r="BE283" i="1" s="1"/>
  <c r="BJ227" i="1"/>
  <c r="BK225" i="1"/>
  <c r="BN124" i="1"/>
  <c r="AF401" i="1" l="1"/>
  <c r="L401" i="1"/>
  <c r="AS401" i="1"/>
  <c r="AF387" i="1"/>
  <c r="AS387" i="1"/>
  <c r="L387" i="1"/>
  <c r="AF411" i="1"/>
  <c r="L411" i="1"/>
  <c r="AS411" i="1"/>
  <c r="AF421" i="1"/>
  <c r="L421" i="1"/>
  <c r="AS421" i="1"/>
  <c r="AF435" i="1"/>
  <c r="AS435" i="1"/>
  <c r="L435" i="1"/>
  <c r="AF388" i="1"/>
  <c r="L388" i="1"/>
  <c r="AS388" i="1"/>
  <c r="AF415" i="1"/>
  <c r="L415" i="1"/>
  <c r="AS415" i="1"/>
  <c r="AF424" i="1"/>
  <c r="AS424" i="1"/>
  <c r="AF423" i="1"/>
  <c r="L423" i="1"/>
  <c r="AS423" i="1"/>
  <c r="AF315" i="1"/>
  <c r="L315" i="1"/>
  <c r="AS315" i="1"/>
  <c r="AF417" i="1"/>
  <c r="L417" i="1"/>
  <c r="AS417" i="1"/>
  <c r="AF438" i="1"/>
  <c r="AS438" i="1"/>
  <c r="L438" i="1"/>
  <c r="J318" i="1"/>
  <c r="AS318" i="1"/>
  <c r="AF318" i="1"/>
  <c r="L318" i="1"/>
  <c r="AF223" i="1"/>
  <c r="AS223" i="1"/>
  <c r="L223" i="1"/>
  <c r="AF446" i="1"/>
  <c r="AS446" i="1"/>
  <c r="L446" i="1"/>
  <c r="BO114" i="1"/>
  <c r="BN114" i="1" s="1"/>
  <c r="BN115" i="1"/>
  <c r="BO306" i="1"/>
  <c r="BO64" i="1"/>
  <c r="BN64" i="1" s="1"/>
  <c r="BN122" i="1"/>
  <c r="BH225" i="1"/>
  <c r="BE225" i="1" s="1"/>
  <c r="BE227" i="1"/>
  <c r="BE224" i="1" s="1"/>
  <c r="D220" i="1"/>
  <c r="V223" i="1"/>
  <c r="BI199" i="1"/>
  <c r="BI198" i="1" s="1"/>
  <c r="BE198" i="1" s="1"/>
  <c r="BE220" i="1"/>
  <c r="BF221" i="1"/>
  <c r="BJ220" i="1"/>
  <c r="BK219" i="1"/>
  <c r="BJ224" i="1"/>
  <c r="BJ223" i="1"/>
  <c r="V220" i="1"/>
  <c r="V199" i="1"/>
  <c r="BI171" i="1"/>
  <c r="BI169" i="1" s="1"/>
  <c r="BE169" i="1" s="1"/>
  <c r="BL171" i="1"/>
  <c r="BJ225" i="1"/>
  <c r="BM171" i="1"/>
  <c r="BR225" i="1"/>
  <c r="BE223" i="1"/>
  <c r="BH224" i="1"/>
  <c r="BS171" i="1"/>
  <c r="D116" i="1"/>
  <c r="BK114" i="1"/>
  <c r="BJ114" i="1" s="1"/>
  <c r="BJ115" i="1"/>
  <c r="BK65" i="1"/>
  <c r="BJ116" i="1"/>
  <c r="BK66" i="1"/>
  <c r="BJ66" i="1" s="1"/>
  <c r="D481" i="1"/>
  <c r="D480" i="1"/>
  <c r="AF481" i="1" l="1"/>
  <c r="AS481" i="1"/>
  <c r="L481" i="1"/>
  <c r="AF480" i="1"/>
  <c r="L480" i="1"/>
  <c r="AS480" i="1"/>
  <c r="AF116" i="1"/>
  <c r="L116" i="1"/>
  <c r="AS116" i="1"/>
  <c r="AF220" i="1"/>
  <c r="AS220" i="1"/>
  <c r="L220" i="1"/>
  <c r="BN306" i="1"/>
  <c r="BJ219" i="1"/>
  <c r="BK200" i="1"/>
  <c r="BJ200" i="1" s="1"/>
  <c r="BF219" i="1"/>
  <c r="BH221" i="1"/>
  <c r="BH219" i="1" s="1"/>
  <c r="BE199" i="1"/>
  <c r="BR171" i="1"/>
  <c r="BN225" i="1"/>
  <c r="BJ65" i="1"/>
  <c r="BK64" i="1"/>
  <c r="BJ64" i="1" s="1"/>
  <c r="D564" i="1"/>
  <c r="D571" i="1"/>
  <c r="L571" i="1" s="1"/>
  <c r="D569" i="1"/>
  <c r="L569" i="1" s="1"/>
  <c r="D576" i="1"/>
  <c r="D574" i="1"/>
  <c r="AY564" i="1" l="1"/>
  <c r="AY576" i="1"/>
  <c r="AR576" i="1"/>
  <c r="AS576" i="1" s="1"/>
  <c r="AX573" i="1"/>
  <c r="AY571" i="1"/>
  <c r="AR571" i="1"/>
  <c r="AP571" i="1" s="1"/>
  <c r="AX568" i="1"/>
  <c r="AX548" i="1" s="1"/>
  <c r="AY569" i="1"/>
  <c r="AR569" i="1"/>
  <c r="AP569" i="1" s="1"/>
  <c r="AF569" i="1"/>
  <c r="J564" i="1"/>
  <c r="L564" i="1"/>
  <c r="AF571" i="1"/>
  <c r="AF574" i="1"/>
  <c r="AS574" i="1"/>
  <c r="BT306" i="1"/>
  <c r="BN293" i="1"/>
  <c r="BK306" i="1"/>
  <c r="BJ306" i="1" s="1"/>
  <c r="D577" i="1"/>
  <c r="AE564" i="1" l="1"/>
  <c r="AF564" i="1" s="1"/>
  <c r="AE567" i="1"/>
  <c r="AK563" i="1"/>
  <c r="AL564" i="1"/>
  <c r="AX563" i="1"/>
  <c r="AX547" i="1" s="1"/>
  <c r="AR564" i="1"/>
  <c r="AS564" i="1" s="1"/>
  <c r="AR563" i="1"/>
  <c r="AR573" i="1"/>
  <c r="AY573" i="1"/>
  <c r="AX572" i="1"/>
  <c r="AS571" i="1"/>
  <c r="AS569" i="1"/>
  <c r="AF577" i="1"/>
  <c r="AS577" i="1"/>
  <c r="L577" i="1"/>
  <c r="BK293" i="1"/>
  <c r="BT293" i="1"/>
  <c r="BH842" i="1"/>
  <c r="J730" i="1"/>
  <c r="J731" i="1"/>
  <c r="AA553" i="1"/>
  <c r="Z553" i="1" s="1"/>
  <c r="AA555" i="1"/>
  <c r="AA552" i="1"/>
  <c r="Z552" i="1" s="1"/>
  <c r="AA403" i="1"/>
  <c r="AK562" i="1" l="1"/>
  <c r="AE563" i="1"/>
  <c r="AP563" i="1" s="1"/>
  <c r="AL563" i="1"/>
  <c r="AY563" i="1"/>
  <c r="AY572" i="1"/>
  <c r="AR572" i="1"/>
  <c r="AX321" i="1"/>
  <c r="AX316" i="1"/>
  <c r="AX787" i="1" s="1"/>
  <c r="AY547" i="1"/>
  <c r="AR547" i="1"/>
  <c r="BE842" i="1"/>
  <c r="AK551" i="1"/>
  <c r="AE552" i="1"/>
  <c r="AP552" i="1" s="1"/>
  <c r="W403" i="1"/>
  <c r="W401" i="1" s="1"/>
  <c r="W324" i="1" s="1"/>
  <c r="Z403" i="1"/>
  <c r="W555" i="1"/>
  <c r="W551" i="1" s="1"/>
  <c r="Z555" i="1"/>
  <c r="BE740" i="1"/>
  <c r="BS1140" i="1"/>
  <c r="BR1140" i="1"/>
  <c r="BO1140" i="1"/>
  <c r="BJ1140" i="1"/>
  <c r="BE1140" i="1"/>
  <c r="BF1137" i="1"/>
  <c r="BE1137" i="1" s="1"/>
  <c r="BS37" i="1"/>
  <c r="BR37" i="1"/>
  <c r="BO37" i="1"/>
  <c r="BJ1134" i="1"/>
  <c r="BF1124" i="1"/>
  <c r="BE1124" i="1" s="1"/>
  <c r="BE1119" i="1"/>
  <c r="BR1112" i="1"/>
  <c r="BR27" i="1" s="1"/>
  <c r="BJ1112" i="1"/>
  <c r="BJ1129" i="1" s="1"/>
  <c r="BF27" i="1"/>
  <c r="BE27" i="1" s="1"/>
  <c r="BM1056" i="1"/>
  <c r="BE1056" i="1"/>
  <c r="BI1054" i="1"/>
  <c r="BN1043" i="1"/>
  <c r="BN1042" i="1"/>
  <c r="BE1042" i="1"/>
  <c r="BN1041" i="1"/>
  <c r="BE1041" i="1"/>
  <c r="BN1040" i="1"/>
  <c r="BF1040" i="1"/>
  <c r="BE1040" i="1" s="1"/>
  <c r="BN1039" i="1"/>
  <c r="BE1039" i="1"/>
  <c r="BN1038" i="1"/>
  <c r="BE1038" i="1"/>
  <c r="BN1037" i="1"/>
  <c r="BF1037" i="1"/>
  <c r="BE1037" i="1" s="1"/>
  <c r="BO1036" i="1"/>
  <c r="BJ1036" i="1"/>
  <c r="BE1036" i="1"/>
  <c r="BO1035" i="1"/>
  <c r="BJ1035" i="1"/>
  <c r="BE1035" i="1"/>
  <c r="BR1034" i="1"/>
  <c r="BJ1034" i="1"/>
  <c r="BF1034" i="1"/>
  <c r="BO1034" i="1" s="1"/>
  <c r="BJ1033" i="1"/>
  <c r="BF1033" i="1"/>
  <c r="BJ1032" i="1"/>
  <c r="BF1032" i="1"/>
  <c r="BJ1031" i="1"/>
  <c r="BJ1030" i="1"/>
  <c r="BJ1024" i="1"/>
  <c r="BJ1023" i="1"/>
  <c r="BY1023" i="1" s="1"/>
  <c r="BJ1022" i="1"/>
  <c r="BJ1021" i="1"/>
  <c r="BR987" i="1"/>
  <c r="BO987" i="1"/>
  <c r="BJ987" i="1"/>
  <c r="BR986" i="1"/>
  <c r="BO986" i="1"/>
  <c r="BJ986" i="1"/>
  <c r="BR985" i="1"/>
  <c r="BJ985" i="1"/>
  <c r="BF985" i="1"/>
  <c r="BE985" i="1" s="1"/>
  <c r="BR984" i="1"/>
  <c r="BJ984" i="1"/>
  <c r="BF984" i="1"/>
  <c r="BE984" i="1" s="1"/>
  <c r="BR983" i="1"/>
  <c r="BJ983" i="1"/>
  <c r="BF983" i="1"/>
  <c r="BE983" i="1" s="1"/>
  <c r="BR982" i="1"/>
  <c r="BJ982" i="1"/>
  <c r="BF982" i="1"/>
  <c r="BR981" i="1"/>
  <c r="BO981" i="1"/>
  <c r="BJ981" i="1"/>
  <c r="BE981" i="1"/>
  <c r="BR980" i="1"/>
  <c r="BO980" i="1"/>
  <c r="BJ980" i="1"/>
  <c r="BR979" i="1"/>
  <c r="BJ979" i="1"/>
  <c r="BR978" i="1"/>
  <c r="BO978" i="1"/>
  <c r="BJ978" i="1"/>
  <c r="BR977" i="1"/>
  <c r="BO977" i="1"/>
  <c r="BJ977" i="1"/>
  <c r="BR976" i="1"/>
  <c r="BO976" i="1"/>
  <c r="BJ976" i="1"/>
  <c r="BE976" i="1"/>
  <c r="BR975" i="1"/>
  <c r="BO975" i="1"/>
  <c r="BJ975" i="1"/>
  <c r="BE975" i="1"/>
  <c r="BR974" i="1"/>
  <c r="BO974" i="1"/>
  <c r="BJ974" i="1"/>
  <c r="BR973" i="1"/>
  <c r="BO973" i="1"/>
  <c r="BJ973" i="1"/>
  <c r="BE973" i="1"/>
  <c r="BR972" i="1"/>
  <c r="BO972" i="1"/>
  <c r="BJ972" i="1"/>
  <c r="BE972" i="1"/>
  <c r="BS934" i="1"/>
  <c r="BR934" i="1"/>
  <c r="BJ934" i="1"/>
  <c r="BF934" i="1"/>
  <c r="BS51" i="1"/>
  <c r="BE933" i="1"/>
  <c r="BE932" i="1"/>
  <c r="BI931" i="1"/>
  <c r="BH931" i="1"/>
  <c r="BF931" i="1"/>
  <c r="BS929" i="1"/>
  <c r="BR929" i="1"/>
  <c r="BO929" i="1"/>
  <c r="BJ929" i="1"/>
  <c r="BS922" i="1"/>
  <c r="BR922" i="1"/>
  <c r="BO922" i="1"/>
  <c r="BJ922" i="1"/>
  <c r="BS921" i="1"/>
  <c r="BR921" i="1"/>
  <c r="BO921" i="1"/>
  <c r="BJ921" i="1"/>
  <c r="BS916" i="1"/>
  <c r="BR916" i="1"/>
  <c r="BO916" i="1"/>
  <c r="BJ916" i="1"/>
  <c r="BE916" i="1"/>
  <c r="BS915" i="1"/>
  <c r="BR915" i="1"/>
  <c r="BO915" i="1"/>
  <c r="BJ915" i="1"/>
  <c r="BE915" i="1"/>
  <c r="BS914" i="1"/>
  <c r="BR914" i="1"/>
  <c r="BO914" i="1"/>
  <c r="BJ914" i="1"/>
  <c r="BE914" i="1"/>
  <c r="BS913" i="1"/>
  <c r="BR913" i="1"/>
  <c r="BO913" i="1"/>
  <c r="BJ913" i="1"/>
  <c r="BE913" i="1"/>
  <c r="BS912" i="1"/>
  <c r="BR912" i="1"/>
  <c r="BO912" i="1"/>
  <c r="BJ912" i="1"/>
  <c r="BS911" i="1"/>
  <c r="BR911" i="1"/>
  <c r="BO911" i="1"/>
  <c r="BJ911" i="1"/>
  <c r="BE911" i="1"/>
  <c r="BS910" i="1"/>
  <c r="BR910" i="1"/>
  <c r="BO910" i="1"/>
  <c r="BJ910" i="1"/>
  <c r="BE910" i="1"/>
  <c r="BR909" i="1"/>
  <c r="BJ909" i="1"/>
  <c r="BI909" i="1"/>
  <c r="BS909" i="1" s="1"/>
  <c r="BF909" i="1"/>
  <c r="BO909" i="1" s="1"/>
  <c r="BS908" i="1"/>
  <c r="BR908" i="1"/>
  <c r="BO908" i="1"/>
  <c r="BJ908" i="1"/>
  <c r="BE908" i="1"/>
  <c r="BS907" i="1"/>
  <c r="BR907" i="1"/>
  <c r="BO907" i="1"/>
  <c r="BJ907" i="1"/>
  <c r="BE907" i="1"/>
  <c r="BR906" i="1"/>
  <c r="BO906" i="1"/>
  <c r="BJ906" i="1"/>
  <c r="BI906" i="1"/>
  <c r="BS906" i="1" s="1"/>
  <c r="BS905" i="1"/>
  <c r="BR905" i="1"/>
  <c r="BO905" i="1"/>
  <c r="BJ905" i="1"/>
  <c r="BE905" i="1"/>
  <c r="BS904" i="1"/>
  <c r="BR904" i="1"/>
  <c r="BO904" i="1"/>
  <c r="BJ904" i="1"/>
  <c r="BE904" i="1"/>
  <c r="BR903" i="1"/>
  <c r="BO903" i="1"/>
  <c r="BJ903" i="1"/>
  <c r="BI903" i="1"/>
  <c r="BS903" i="1" s="1"/>
  <c r="BR902" i="1"/>
  <c r="BO902" i="1"/>
  <c r="BJ902" i="1"/>
  <c r="BI902" i="1"/>
  <c r="BE902" i="1" s="1"/>
  <c r="BR901" i="1"/>
  <c r="BO901" i="1"/>
  <c r="BJ901" i="1"/>
  <c r="BI901" i="1"/>
  <c r="BS901" i="1" s="1"/>
  <c r="BR900" i="1"/>
  <c r="BO900" i="1"/>
  <c r="BJ900" i="1"/>
  <c r="BS899" i="1"/>
  <c r="BR899" i="1"/>
  <c r="BO899" i="1"/>
  <c r="BJ899" i="1"/>
  <c r="BE899" i="1"/>
  <c r="BS898" i="1"/>
  <c r="BR898" i="1"/>
  <c r="BO898" i="1"/>
  <c r="BJ898" i="1"/>
  <c r="BE898" i="1"/>
  <c r="BR897" i="1"/>
  <c r="BJ897" i="1"/>
  <c r="BI897" i="1"/>
  <c r="BS897" i="1" s="1"/>
  <c r="BF897" i="1"/>
  <c r="BO897" i="1" s="1"/>
  <c r="BR896" i="1"/>
  <c r="BJ896" i="1"/>
  <c r="BI896" i="1"/>
  <c r="BS896" i="1" s="1"/>
  <c r="BF896" i="1"/>
  <c r="BO896" i="1" s="1"/>
  <c r="BR895" i="1"/>
  <c r="BJ895" i="1"/>
  <c r="BF895" i="1"/>
  <c r="BO895" i="1" s="1"/>
  <c r="BS894" i="1"/>
  <c r="BR894" i="1"/>
  <c r="BO894" i="1"/>
  <c r="BJ894" i="1"/>
  <c r="BE894" i="1"/>
  <c r="BS893" i="1"/>
  <c r="BR893" i="1"/>
  <c r="BO893" i="1"/>
  <c r="BJ893" i="1"/>
  <c r="BE893" i="1"/>
  <c r="BR892" i="1"/>
  <c r="BO892" i="1"/>
  <c r="BJ892" i="1"/>
  <c r="BI892" i="1"/>
  <c r="BM887" i="1"/>
  <c r="BL887" i="1"/>
  <c r="BM881" i="1"/>
  <c r="BL881" i="1"/>
  <c r="BK881" i="1"/>
  <c r="BH881" i="1"/>
  <c r="BF881" i="1"/>
  <c r="BM880" i="1"/>
  <c r="BL880" i="1"/>
  <c r="BK880" i="1"/>
  <c r="BM879" i="1"/>
  <c r="BM25" i="1" s="1"/>
  <c r="BL879" i="1"/>
  <c r="BL25" i="1" s="1"/>
  <c r="BK879" i="1"/>
  <c r="BR868" i="1"/>
  <c r="BO868" i="1"/>
  <c r="BJ868" i="1"/>
  <c r="BE868" i="1"/>
  <c r="BS866" i="1"/>
  <c r="BR866" i="1"/>
  <c r="BO866" i="1"/>
  <c r="BJ866" i="1"/>
  <c r="BS865" i="1"/>
  <c r="BR865" i="1"/>
  <c r="BO865" i="1"/>
  <c r="BJ865" i="1"/>
  <c r="BE865" i="1"/>
  <c r="BS864" i="1"/>
  <c r="BR864" i="1"/>
  <c r="BO864" i="1"/>
  <c r="BJ864" i="1"/>
  <c r="BE864" i="1"/>
  <c r="BV863" i="1"/>
  <c r="BJ863" i="1"/>
  <c r="BM858" i="1"/>
  <c r="BL858" i="1"/>
  <c r="BM853" i="1"/>
  <c r="BM48" i="1" s="1"/>
  <c r="BL853" i="1"/>
  <c r="BK853" i="1"/>
  <c r="BJ846" i="1"/>
  <c r="BT839" i="1"/>
  <c r="BJ841" i="1"/>
  <c r="BJ840" i="1"/>
  <c r="BS839" i="1"/>
  <c r="BJ839" i="1"/>
  <c r="BS831" i="1"/>
  <c r="BR831" i="1"/>
  <c r="BJ831" i="1"/>
  <c r="BE831" i="1"/>
  <c r="BS830" i="1"/>
  <c r="BR830" i="1"/>
  <c r="BJ830" i="1"/>
  <c r="BE830" i="1"/>
  <c r="BS829" i="1"/>
  <c r="BR829" i="1"/>
  <c r="BJ829" i="1"/>
  <c r="BE829" i="1"/>
  <c r="BS828" i="1"/>
  <c r="BR828" i="1"/>
  <c r="BJ828" i="1"/>
  <c r="BE828" i="1"/>
  <c r="BS827" i="1"/>
  <c r="BR827" i="1"/>
  <c r="BJ827" i="1"/>
  <c r="BE827" i="1"/>
  <c r="BS824" i="1"/>
  <c r="BR824" i="1"/>
  <c r="BJ824" i="1"/>
  <c r="BE824" i="1"/>
  <c r="BS823" i="1"/>
  <c r="BR823" i="1"/>
  <c r="BJ823" i="1"/>
  <c r="BE823" i="1"/>
  <c r="BS822" i="1"/>
  <c r="BR822" i="1"/>
  <c r="BJ822" i="1"/>
  <c r="BF822" i="1"/>
  <c r="BS819" i="1"/>
  <c r="BR819" i="1"/>
  <c r="BJ819" i="1"/>
  <c r="BR817" i="1"/>
  <c r="BJ817" i="1"/>
  <c r="BR816" i="1"/>
  <c r="BJ816" i="1"/>
  <c r="BK793" i="1"/>
  <c r="BJ793" i="1" s="1"/>
  <c r="BL791" i="1"/>
  <c r="BL61" i="1" s="1"/>
  <c r="BL36" i="1" s="1"/>
  <c r="BK791" i="1"/>
  <c r="BK61" i="1" s="1"/>
  <c r="BK36" i="1" s="1"/>
  <c r="BH61" i="1"/>
  <c r="BK790" i="1"/>
  <c r="BK886" i="1" s="1"/>
  <c r="BJ886" i="1" s="1"/>
  <c r="BM789" i="1"/>
  <c r="BM857" i="1" s="1"/>
  <c r="BM885" i="1" s="1"/>
  <c r="BL789" i="1"/>
  <c r="BL857" i="1" s="1"/>
  <c r="BL885" i="1" s="1"/>
  <c r="BM788" i="1"/>
  <c r="BM856" i="1" s="1"/>
  <c r="BM884" i="1" s="1"/>
  <c r="BL788" i="1"/>
  <c r="BL856" i="1" s="1"/>
  <c r="BK788" i="1"/>
  <c r="BL787" i="1"/>
  <c r="BL855" i="1" s="1"/>
  <c r="BL883" i="1" s="1"/>
  <c r="BL56" i="1" s="1"/>
  <c r="BL31" i="1" s="1"/>
  <c r="BL786" i="1"/>
  <c r="BL47" i="1" s="1"/>
  <c r="BN777" i="1"/>
  <c r="BT777" i="1" s="1"/>
  <c r="BT790" i="1" s="1"/>
  <c r="BT858" i="1" s="1"/>
  <c r="BT886" i="1" s="1"/>
  <c r="BT60" i="1" s="1"/>
  <c r="BT35" i="1" s="1"/>
  <c r="BJ777" i="1"/>
  <c r="BN776" i="1"/>
  <c r="BT776" i="1" s="1"/>
  <c r="BJ776" i="1"/>
  <c r="BO775" i="1"/>
  <c r="BN775" i="1" s="1"/>
  <c r="BK775" i="1"/>
  <c r="BJ775" i="1" s="1"/>
  <c r="BF775" i="1"/>
  <c r="BE775" i="1" s="1"/>
  <c r="BR770" i="1"/>
  <c r="BO770" i="1"/>
  <c r="BJ770" i="1"/>
  <c r="BR769" i="1"/>
  <c r="BO769" i="1"/>
  <c r="BJ769" i="1"/>
  <c r="BR768" i="1"/>
  <c r="BO768" i="1"/>
  <c r="BJ768" i="1"/>
  <c r="BR767" i="1"/>
  <c r="BO767" i="1"/>
  <c r="BJ767" i="1"/>
  <c r="BR766" i="1"/>
  <c r="BO766" i="1"/>
  <c r="BJ766" i="1"/>
  <c r="BR765" i="1"/>
  <c r="BO765" i="1"/>
  <c r="BK765" i="1" s="1"/>
  <c r="BJ765" i="1" s="1"/>
  <c r="BE765" i="1"/>
  <c r="BR764" i="1"/>
  <c r="BO764" i="1"/>
  <c r="BJ764" i="1"/>
  <c r="BR760" i="1"/>
  <c r="BO760" i="1"/>
  <c r="BJ760" i="1"/>
  <c r="BE760" i="1"/>
  <c r="BR759" i="1"/>
  <c r="BO759" i="1"/>
  <c r="BJ759" i="1"/>
  <c r="BE759" i="1"/>
  <c r="BR758" i="1"/>
  <c r="BO758" i="1"/>
  <c r="BJ758" i="1"/>
  <c r="BE758" i="1"/>
  <c r="BR753" i="1"/>
  <c r="BO753" i="1"/>
  <c r="BJ753" i="1"/>
  <c r="BR752" i="1"/>
  <c r="BO752" i="1"/>
  <c r="BJ752" i="1"/>
  <c r="BR751" i="1"/>
  <c r="BO751" i="1"/>
  <c r="BJ751" i="1"/>
  <c r="BR791" i="1"/>
  <c r="BR888" i="1" s="1"/>
  <c r="BR61" i="1" s="1"/>
  <c r="BR36" i="1" s="1"/>
  <c r="BO791" i="1"/>
  <c r="BO888" i="1" s="1"/>
  <c r="BS744" i="1"/>
  <c r="BR744" i="1"/>
  <c r="BK740" i="1"/>
  <c r="BJ740" i="1" s="1"/>
  <c r="BE744" i="1"/>
  <c r="BS743" i="1"/>
  <c r="BR743" i="1"/>
  <c r="BO743" i="1"/>
  <c r="BN743" i="1" s="1"/>
  <c r="BJ743" i="1"/>
  <c r="BE743" i="1"/>
  <c r="BS742" i="1"/>
  <c r="BR742" i="1"/>
  <c r="BJ742" i="1"/>
  <c r="BF742" i="1"/>
  <c r="BE742" i="1" s="1"/>
  <c r="BS741" i="1"/>
  <c r="BR741" i="1"/>
  <c r="BO741" i="1"/>
  <c r="BN741" i="1" s="1"/>
  <c r="BJ741" i="1"/>
  <c r="BE741" i="1"/>
  <c r="BS740" i="1"/>
  <c r="BR740" i="1"/>
  <c r="BO740" i="1"/>
  <c r="BN740" i="1" s="1"/>
  <c r="BS735" i="1"/>
  <c r="BR735" i="1"/>
  <c r="BO735" i="1"/>
  <c r="BN735" i="1" s="1"/>
  <c r="BJ735" i="1"/>
  <c r="BS734" i="1"/>
  <c r="BR734" i="1"/>
  <c r="BO734" i="1"/>
  <c r="BN734" i="1" s="1"/>
  <c r="BJ734" i="1"/>
  <c r="BS733" i="1"/>
  <c r="BR733" i="1"/>
  <c r="BJ733" i="1"/>
  <c r="BI682" i="1"/>
  <c r="BH680" i="1"/>
  <c r="BF680" i="1"/>
  <c r="BI679" i="1"/>
  <c r="BH679" i="1"/>
  <c r="BF679" i="1"/>
  <c r="BH678" i="1"/>
  <c r="BH677" i="1"/>
  <c r="BE671" i="1"/>
  <c r="BE670" i="1"/>
  <c r="BE669" i="1"/>
  <c r="BF668" i="1"/>
  <c r="BF667" i="1" s="1"/>
  <c r="BE667" i="1" s="1"/>
  <c r="BS657" i="1"/>
  <c r="BN657" i="1" s="1"/>
  <c r="BJ657" i="1"/>
  <c r="BE657" i="1"/>
  <c r="BE641" i="1" s="1"/>
  <c r="BS656" i="1"/>
  <c r="BS655" i="1"/>
  <c r="BS654" i="1"/>
  <c r="BS653" i="1"/>
  <c r="BE653" i="1"/>
  <c r="BS652" i="1"/>
  <c r="BF652" i="1"/>
  <c r="BE652" i="1" s="1"/>
  <c r="BS651" i="1"/>
  <c r="BE651" i="1"/>
  <c r="BS650" i="1"/>
  <c r="BE650" i="1"/>
  <c r="BS649" i="1"/>
  <c r="BF649" i="1"/>
  <c r="BE649" i="1" s="1"/>
  <c r="BS648" i="1"/>
  <c r="BE648" i="1"/>
  <c r="BS647" i="1"/>
  <c r="BE647" i="1"/>
  <c r="BS646" i="1"/>
  <c r="BE646" i="1"/>
  <c r="BS645" i="1"/>
  <c r="BF645" i="1"/>
  <c r="BE645" i="1" s="1"/>
  <c r="BI644" i="1"/>
  <c r="BS644" i="1" s="1"/>
  <c r="BS643" i="1"/>
  <c r="BE643" i="1"/>
  <c r="BS642" i="1"/>
  <c r="BE642" i="1"/>
  <c r="BJ641" i="1"/>
  <c r="BI641" i="1"/>
  <c r="BS641" i="1" s="1"/>
  <c r="BN641" i="1" s="1"/>
  <c r="BS639" i="1"/>
  <c r="BE639" i="1"/>
  <c r="BJ637" i="1"/>
  <c r="BE637" i="1"/>
  <c r="BJ636" i="1"/>
  <c r="BI636" i="1"/>
  <c r="BE636" i="1" s="1"/>
  <c r="BJ634" i="1"/>
  <c r="BZ634" i="1" s="1"/>
  <c r="BJ633" i="1"/>
  <c r="BJ632" i="1"/>
  <c r="BS631" i="1"/>
  <c r="BN631" i="1" s="1"/>
  <c r="BJ631" i="1"/>
  <c r="BE631" i="1"/>
  <c r="BS630" i="1"/>
  <c r="BN630" i="1" s="1"/>
  <c r="BJ630" i="1"/>
  <c r="BE630" i="1"/>
  <c r="BJ629" i="1"/>
  <c r="BZ629" i="1" s="1"/>
  <c r="BJ628" i="1"/>
  <c r="BS627" i="1"/>
  <c r="BN627" i="1" s="1"/>
  <c r="BJ627" i="1"/>
  <c r="BS626" i="1"/>
  <c r="BN626" i="1" s="1"/>
  <c r="BJ626" i="1"/>
  <c r="BS625" i="1"/>
  <c r="BN625" i="1" s="1"/>
  <c r="BJ625" i="1"/>
  <c r="BE625" i="1"/>
  <c r="BJ624" i="1"/>
  <c r="BI624" i="1"/>
  <c r="BE624" i="1" s="1"/>
  <c r="BJ623" i="1"/>
  <c r="BZ623" i="1" s="1"/>
  <c r="BS622" i="1"/>
  <c r="BN622" i="1" s="1"/>
  <c r="BJ622" i="1"/>
  <c r="BE622" i="1"/>
  <c r="BS621" i="1"/>
  <c r="BN621" i="1" s="1"/>
  <c r="BJ621" i="1"/>
  <c r="BE621" i="1"/>
  <c r="BS620" i="1"/>
  <c r="BN620" i="1" s="1"/>
  <c r="BJ620" i="1"/>
  <c r="BJ619" i="1"/>
  <c r="BI619" i="1"/>
  <c r="BS619" i="1" s="1"/>
  <c r="BN619" i="1" s="1"/>
  <c r="BJ618" i="1"/>
  <c r="BI618" i="1"/>
  <c r="BS618" i="1" s="1"/>
  <c r="BN618" i="1" s="1"/>
  <c r="BJ617" i="1"/>
  <c r="BS614" i="1"/>
  <c r="BN614" i="1" s="1"/>
  <c r="BJ614" i="1"/>
  <c r="BE614" i="1"/>
  <c r="BJ613" i="1"/>
  <c r="BZ613" i="1" s="1"/>
  <c r="BS612" i="1"/>
  <c r="BN612" i="1" s="1"/>
  <c r="BJ612" i="1"/>
  <c r="BE612" i="1"/>
  <c r="BJ611" i="1"/>
  <c r="BI611" i="1"/>
  <c r="BE611" i="1" s="1"/>
  <c r="BJ610" i="1"/>
  <c r="BS609" i="1"/>
  <c r="BN609" i="1" s="1"/>
  <c r="BJ609" i="1"/>
  <c r="BE609" i="1"/>
  <c r="BS608" i="1"/>
  <c r="BN608" i="1" s="1"/>
  <c r="BJ608" i="1"/>
  <c r="BE608" i="1"/>
  <c r="BS607" i="1"/>
  <c r="BN607" i="1" s="1"/>
  <c r="BJ607" i="1"/>
  <c r="BE607" i="1"/>
  <c r="BS606" i="1"/>
  <c r="BN606" i="1" s="1"/>
  <c r="BJ606" i="1"/>
  <c r="BE606" i="1"/>
  <c r="BJ605" i="1"/>
  <c r="BI605" i="1"/>
  <c r="BS605" i="1" s="1"/>
  <c r="BN605" i="1" s="1"/>
  <c r="BJ604" i="1"/>
  <c r="BE604" i="1"/>
  <c r="BJ603" i="1"/>
  <c r="BN602" i="1"/>
  <c r="BJ602" i="1"/>
  <c r="BE602" i="1"/>
  <c r="BN601" i="1"/>
  <c r="BJ601" i="1"/>
  <c r="BE601" i="1"/>
  <c r="BJ600" i="1"/>
  <c r="BI600" i="1"/>
  <c r="BE600" i="1" s="1"/>
  <c r="BJ599" i="1"/>
  <c r="BJ594" i="1"/>
  <c r="BS592" i="1"/>
  <c r="BN592" i="1" s="1"/>
  <c r="BJ592" i="1"/>
  <c r="BS591" i="1"/>
  <c r="BN591" i="1" s="1"/>
  <c r="BJ591" i="1"/>
  <c r="BS590" i="1"/>
  <c r="BN590" i="1" s="1"/>
  <c r="BJ590" i="1"/>
  <c r="BS589" i="1"/>
  <c r="BN589" i="1" s="1"/>
  <c r="BJ589" i="1"/>
  <c r="BS588" i="1"/>
  <c r="BN588" i="1" s="1"/>
  <c r="BJ588" i="1"/>
  <c r="BS587" i="1"/>
  <c r="BN587" i="1" s="1"/>
  <c r="BJ587" i="1"/>
  <c r="BS586" i="1"/>
  <c r="BN586" i="1" s="1"/>
  <c r="BJ586" i="1"/>
  <c r="BS585" i="1"/>
  <c r="BN585" i="1" s="1"/>
  <c r="BJ585" i="1"/>
  <c r="BJ584" i="1"/>
  <c r="BI584" i="1"/>
  <c r="BE584" i="1" s="1"/>
  <c r="BK789" i="1"/>
  <c r="BO746" i="1"/>
  <c r="BN746" i="1" s="1"/>
  <c r="BR788" i="1"/>
  <c r="BR316" i="1"/>
  <c r="BJ304" i="1"/>
  <c r="BJ303" i="1"/>
  <c r="BJ302" i="1"/>
  <c r="BS301" i="1"/>
  <c r="BR301" i="1"/>
  <c r="BO301" i="1"/>
  <c r="BJ301" i="1"/>
  <c r="BS300" i="1"/>
  <c r="BR300" i="1"/>
  <c r="BO300" i="1"/>
  <c r="BJ300" i="1"/>
  <c r="BS299" i="1"/>
  <c r="BR299" i="1"/>
  <c r="BO299" i="1"/>
  <c r="BJ299" i="1"/>
  <c r="BS298" i="1"/>
  <c r="BR298" i="1"/>
  <c r="BO298" i="1"/>
  <c r="BJ298" i="1"/>
  <c r="BS297" i="1"/>
  <c r="BR297" i="1"/>
  <c r="BJ297" i="1"/>
  <c r="BF297" i="1"/>
  <c r="BE297" i="1" s="1"/>
  <c r="BE52" i="1" s="1"/>
  <c r="BJ285" i="1"/>
  <c r="BJ282" i="1"/>
  <c r="BF282" i="1"/>
  <c r="BE282" i="1" s="1"/>
  <c r="BE46" i="1" s="1"/>
  <c r="BN229" i="1"/>
  <c r="BN228" i="1" s="1"/>
  <c r="BJ229" i="1"/>
  <c r="BJ228" i="1" s="1"/>
  <c r="BE229" i="1"/>
  <c r="BE228" i="1" s="1"/>
  <c r="BJ217" i="1"/>
  <c r="BE217" i="1"/>
  <c r="BJ216" i="1"/>
  <c r="BE216" i="1"/>
  <c r="BJ215" i="1"/>
  <c r="BF215" i="1"/>
  <c r="BE215" i="1" s="1"/>
  <c r="BN212" i="1"/>
  <c r="BJ212" i="1"/>
  <c r="BE212" i="1"/>
  <c r="BJ211" i="1"/>
  <c r="BF211" i="1"/>
  <c r="BO204" i="1"/>
  <c r="BJ208" i="1"/>
  <c r="BF66" i="1"/>
  <c r="BO185" i="1"/>
  <c r="BK197" i="1"/>
  <c r="BK195" i="1" s="1"/>
  <c r="BJ195" i="1" s="1"/>
  <c r="BE197" i="1"/>
  <c r="BN196" i="1"/>
  <c r="BJ196" i="1"/>
  <c r="BE196" i="1"/>
  <c r="BF195" i="1"/>
  <c r="BE195" i="1" s="1"/>
  <c r="BN194" i="1"/>
  <c r="BJ194" i="1"/>
  <c r="BE194" i="1"/>
  <c r="BN193" i="1"/>
  <c r="BJ193" i="1"/>
  <c r="BE193" i="1"/>
  <c r="BN192" i="1"/>
  <c r="BJ192" i="1"/>
  <c r="BF192" i="1"/>
  <c r="BN191" i="1"/>
  <c r="BJ191" i="1"/>
  <c r="BN190" i="1"/>
  <c r="BJ190" i="1"/>
  <c r="BN189" i="1"/>
  <c r="BJ189" i="1"/>
  <c r="BE189" i="1"/>
  <c r="BN188" i="1"/>
  <c r="BJ188" i="1"/>
  <c r="BE188" i="1"/>
  <c r="BN187" i="1"/>
  <c r="BJ187" i="1"/>
  <c r="BF187" i="1"/>
  <c r="BE187" i="1" s="1"/>
  <c r="BN186" i="1"/>
  <c r="BJ186" i="1"/>
  <c r="BN168" i="1"/>
  <c r="BJ168" i="1"/>
  <c r="BE168" i="1"/>
  <c r="BN167" i="1"/>
  <c r="BJ167" i="1"/>
  <c r="BE167" i="1"/>
  <c r="BO166" i="1"/>
  <c r="BN166" i="1" s="1"/>
  <c r="BK166" i="1"/>
  <c r="BJ166" i="1" s="1"/>
  <c r="BF166" i="1"/>
  <c r="BE166" i="1" s="1"/>
  <c r="BN165" i="1"/>
  <c r="BJ165" i="1"/>
  <c r="BE165" i="1"/>
  <c r="BN164" i="1"/>
  <c r="BJ164" i="1"/>
  <c r="BE164" i="1"/>
  <c r="BN163" i="1"/>
  <c r="BK163" i="1"/>
  <c r="BJ163" i="1" s="1"/>
  <c r="BE163" i="1"/>
  <c r="BN162" i="1"/>
  <c r="BJ162" i="1"/>
  <c r="BE162" i="1"/>
  <c r="BN161" i="1"/>
  <c r="BJ161" i="1"/>
  <c r="BE161" i="1"/>
  <c r="BO160" i="1"/>
  <c r="BN160" i="1" s="1"/>
  <c r="BK160" i="1"/>
  <c r="BJ160" i="1" s="1"/>
  <c r="BF160" i="1"/>
  <c r="BN159" i="1"/>
  <c r="BJ159" i="1"/>
  <c r="BE159" i="1"/>
  <c r="BN158" i="1"/>
  <c r="BJ158" i="1"/>
  <c r="BE158" i="1"/>
  <c r="BO157" i="1"/>
  <c r="BN157" i="1" s="1"/>
  <c r="BK157" i="1"/>
  <c r="BJ157" i="1" s="1"/>
  <c r="BF157" i="1"/>
  <c r="BN156" i="1"/>
  <c r="BJ156" i="1"/>
  <c r="BE156" i="1"/>
  <c r="BJ155" i="1"/>
  <c r="BF154" i="1"/>
  <c r="BE154" i="1" s="1"/>
  <c r="BE155" i="1"/>
  <c r="BK154" i="1"/>
  <c r="BJ154" i="1" s="1"/>
  <c r="BN153" i="1"/>
  <c r="BJ153" i="1"/>
  <c r="BE153" i="1"/>
  <c r="BN152" i="1"/>
  <c r="BJ152" i="1"/>
  <c r="BE152" i="1"/>
  <c r="BN150" i="1"/>
  <c r="BJ150" i="1"/>
  <c r="BN149" i="1"/>
  <c r="BJ149" i="1"/>
  <c r="BN148" i="1"/>
  <c r="BJ148" i="1"/>
  <c r="BN147" i="1"/>
  <c r="BJ147" i="1"/>
  <c r="BN146" i="1"/>
  <c r="BJ146" i="1"/>
  <c r="BN145" i="1"/>
  <c r="BJ145" i="1"/>
  <c r="BN144" i="1"/>
  <c r="BJ144" i="1"/>
  <c r="BN143" i="1"/>
  <c r="BJ143" i="1"/>
  <c r="BN142" i="1"/>
  <c r="BJ142" i="1"/>
  <c r="BE142" i="1"/>
  <c r="BN141" i="1"/>
  <c r="BJ141" i="1"/>
  <c r="BE141" i="1"/>
  <c r="BN140" i="1"/>
  <c r="BJ140" i="1"/>
  <c r="BF140" i="1"/>
  <c r="BE140" i="1" s="1"/>
  <c r="BN139" i="1"/>
  <c r="BJ139" i="1"/>
  <c r="BN138" i="1"/>
  <c r="BJ138" i="1"/>
  <c r="BN137" i="1"/>
  <c r="BJ137" i="1"/>
  <c r="BN136" i="1"/>
  <c r="BJ136" i="1"/>
  <c r="BN135" i="1"/>
  <c r="BJ135" i="1"/>
  <c r="BN134" i="1"/>
  <c r="BJ134" i="1"/>
  <c r="BF134" i="1"/>
  <c r="BE134" i="1" s="1"/>
  <c r="BN133" i="1"/>
  <c r="BJ133" i="1"/>
  <c r="BN132" i="1"/>
  <c r="BJ132" i="1"/>
  <c r="BF132" i="1"/>
  <c r="BE132" i="1" s="1"/>
  <c r="BN131" i="1"/>
  <c r="BJ131" i="1"/>
  <c r="BE131" i="1"/>
  <c r="BN130" i="1"/>
  <c r="BJ130" i="1"/>
  <c r="BE130" i="1"/>
  <c r="BN129" i="1"/>
  <c r="BJ129" i="1"/>
  <c r="BF129" i="1"/>
  <c r="BE129" i="1" s="1"/>
  <c r="BN128" i="1"/>
  <c r="BJ128" i="1"/>
  <c r="BN127" i="1"/>
  <c r="BJ127" i="1"/>
  <c r="BE127" i="1"/>
  <c r="BN126" i="1"/>
  <c r="BJ126" i="1"/>
  <c r="BK123" i="1"/>
  <c r="BJ123" i="1" s="1"/>
  <c r="BJ121" i="1"/>
  <c r="BJ120" i="1"/>
  <c r="BJ119" i="1"/>
  <c r="BJ118" i="1"/>
  <c r="BJ117" i="1"/>
  <c r="BJ113" i="1"/>
  <c r="BJ112" i="1"/>
  <c r="BJ111" i="1"/>
  <c r="BJ110" i="1"/>
  <c r="BJ109" i="1"/>
  <c r="BJ108" i="1"/>
  <c r="BJ107" i="1"/>
  <c r="BJ106" i="1"/>
  <c r="BJ105" i="1"/>
  <c r="BJ104" i="1"/>
  <c r="BJ103" i="1"/>
  <c r="BJ102" i="1"/>
  <c r="BE102" i="1"/>
  <c r="BJ101" i="1"/>
  <c r="BE101" i="1"/>
  <c r="BJ100" i="1"/>
  <c r="BE100" i="1"/>
  <c r="BJ99" i="1"/>
  <c r="BE99" i="1"/>
  <c r="BJ98" i="1"/>
  <c r="BF98" i="1"/>
  <c r="BE98" i="1" s="1"/>
  <c r="BJ97" i="1"/>
  <c r="BJ96" i="1"/>
  <c r="BJ95" i="1"/>
  <c r="BF95" i="1"/>
  <c r="BE95" i="1" s="1"/>
  <c r="BJ94" i="1"/>
  <c r="BJ93" i="1"/>
  <c r="BI93" i="1"/>
  <c r="BJ92" i="1"/>
  <c r="BE92" i="1"/>
  <c r="BJ91" i="1"/>
  <c r="BJ90" i="1"/>
  <c r="BJ89" i="1"/>
  <c r="BE89" i="1"/>
  <c r="BJ88" i="1"/>
  <c r="BF88" i="1"/>
  <c r="BE88" i="1" s="1"/>
  <c r="BJ87" i="1"/>
  <c r="BF87" i="1"/>
  <c r="BE87" i="1" s="1"/>
  <c r="BJ86" i="1"/>
  <c r="BE86" i="1"/>
  <c r="BJ85" i="1"/>
  <c r="BE85" i="1"/>
  <c r="BJ84" i="1"/>
  <c r="BF84" i="1"/>
  <c r="BE84" i="1" s="1"/>
  <c r="BJ83" i="1"/>
  <c r="BE83" i="1"/>
  <c r="BJ82" i="1"/>
  <c r="BF82" i="1"/>
  <c r="BJ81" i="1"/>
  <c r="BF81" i="1"/>
  <c r="BJ80" i="1"/>
  <c r="BJ79" i="1"/>
  <c r="BE79" i="1"/>
  <c r="BJ78" i="1"/>
  <c r="BJ77" i="1"/>
  <c r="BE77" i="1"/>
  <c r="BJ76" i="1"/>
  <c r="BF76" i="1"/>
  <c r="BE76" i="1" s="1"/>
  <c r="BJ75" i="1"/>
  <c r="BJ74" i="1"/>
  <c r="BF74" i="1"/>
  <c r="BE74" i="1" s="1"/>
  <c r="BJ73" i="1"/>
  <c r="BJ72" i="1"/>
  <c r="BJ71" i="1"/>
  <c r="BE71" i="1"/>
  <c r="BJ70" i="1"/>
  <c r="BE70" i="1"/>
  <c r="BJ69" i="1"/>
  <c r="BF69" i="1"/>
  <c r="BE69" i="1" s="1"/>
  <c r="BJ68" i="1"/>
  <c r="BJ67" i="1"/>
  <c r="BK294" i="1"/>
  <c r="BM60" i="1"/>
  <c r="BM35" i="1" s="1"/>
  <c r="BL60" i="1"/>
  <c r="BL35" i="1" s="1"/>
  <c r="BK60" i="1"/>
  <c r="BK35" i="1" s="1"/>
  <c r="BJ60" i="1"/>
  <c r="BM59" i="1"/>
  <c r="BM58" i="1"/>
  <c r="BM34" i="1" s="1"/>
  <c r="BL58" i="1"/>
  <c r="BK58" i="1"/>
  <c r="BK34" i="1" s="1"/>
  <c r="BM57" i="1"/>
  <c r="BM32" i="1" s="1"/>
  <c r="BM53" i="1"/>
  <c r="BL53" i="1"/>
  <c r="BK53" i="1"/>
  <c r="BM52" i="1"/>
  <c r="BL52" i="1"/>
  <c r="BK52" i="1"/>
  <c r="BI52" i="1"/>
  <c r="BH52" i="1"/>
  <c r="BF52" i="1"/>
  <c r="BO51" i="1"/>
  <c r="BM51" i="1"/>
  <c r="BL51" i="1"/>
  <c r="BK51" i="1"/>
  <c r="BI51" i="1"/>
  <c r="BH51" i="1"/>
  <c r="BF51" i="1"/>
  <c r="BN50" i="1"/>
  <c r="BJ50" i="1"/>
  <c r="BN49" i="1"/>
  <c r="BJ49" i="1"/>
  <c r="BL48" i="1"/>
  <c r="BH47" i="1"/>
  <c r="BS46" i="1"/>
  <c r="BR46" i="1"/>
  <c r="BO46" i="1"/>
  <c r="BM46" i="1"/>
  <c r="BL46" i="1"/>
  <c r="BK46" i="1"/>
  <c r="BI46" i="1"/>
  <c r="BH46" i="1"/>
  <c r="BS45" i="1"/>
  <c r="BR45" i="1"/>
  <c r="BO45" i="1"/>
  <c r="BM45" i="1"/>
  <c r="BL45" i="1"/>
  <c r="BK45" i="1"/>
  <c r="BI45" i="1"/>
  <c r="BH45" i="1"/>
  <c r="BF45" i="1"/>
  <c r="BE45" i="1"/>
  <c r="BN44" i="1"/>
  <c r="BJ44" i="1"/>
  <c r="BN43" i="1"/>
  <c r="BJ43" i="1"/>
  <c r="BN42" i="1"/>
  <c r="BJ42" i="1"/>
  <c r="BN41" i="1"/>
  <c r="BJ41" i="1"/>
  <c r="BS40" i="1"/>
  <c r="BR40" i="1"/>
  <c r="BM40" i="1"/>
  <c r="BL40" i="1"/>
  <c r="BI40" i="1"/>
  <c r="BH40" i="1"/>
  <c r="BN39" i="1"/>
  <c r="BJ39" i="1"/>
  <c r="BN38" i="1"/>
  <c r="BJ38" i="1"/>
  <c r="BM37" i="1"/>
  <c r="BL37" i="1"/>
  <c r="BK37" i="1"/>
  <c r="BL34" i="1"/>
  <c r="BM27" i="1"/>
  <c r="BL27" i="1"/>
  <c r="BK27" i="1"/>
  <c r="BK25" i="1"/>
  <c r="AL562" i="1" l="1"/>
  <c r="AE562" i="1"/>
  <c r="AY316" i="1"/>
  <c r="AR321" i="1"/>
  <c r="AY321" i="1"/>
  <c r="AL551" i="1"/>
  <c r="BN637" i="1"/>
  <c r="BT637" i="1"/>
  <c r="BT636" i="1" s="1"/>
  <c r="BT597" i="1" s="1"/>
  <c r="BR1129" i="1"/>
  <c r="BN1112" i="1"/>
  <c r="BN1129" i="1" s="1"/>
  <c r="BN37" i="1"/>
  <c r="BN842" i="1"/>
  <c r="BY842" i="1"/>
  <c r="BU842" i="1" s="1"/>
  <c r="BJ27" i="1"/>
  <c r="BL884" i="1"/>
  <c r="BL57" i="1" s="1"/>
  <c r="BL32" i="1" s="1"/>
  <c r="BL30" i="1" s="1"/>
  <c r="BR879" i="1"/>
  <c r="BR25" i="1" s="1"/>
  <c r="BR880" i="1"/>
  <c r="BN604" i="1"/>
  <c r="BS603" i="1"/>
  <c r="AK550" i="1"/>
  <c r="AE551" i="1"/>
  <c r="BR881" i="1"/>
  <c r="BR887" i="1"/>
  <c r="BR59" i="1" s="1"/>
  <c r="BO879" i="1"/>
  <c r="BO25" i="1" s="1"/>
  <c r="BO880" i="1"/>
  <c r="BR787" i="1"/>
  <c r="BR786" i="1" s="1"/>
  <c r="BR47" i="1" s="1"/>
  <c r="BR314" i="1"/>
  <c r="BR224" i="1" s="1"/>
  <c r="BS880" i="1"/>
  <c r="BO61" i="1"/>
  <c r="BO881" i="1"/>
  <c r="BO887" i="1"/>
  <c r="BF979" i="1"/>
  <c r="BO763" i="1"/>
  <c r="BN911" i="1"/>
  <c r="BO195" i="1"/>
  <c r="BN195" i="1" s="1"/>
  <c r="W550" i="1"/>
  <c r="W547" i="1"/>
  <c r="W546" i="1" s="1"/>
  <c r="W323" i="1"/>
  <c r="W116" i="1" s="1"/>
  <c r="BU1023" i="1"/>
  <c r="BY1021" i="1"/>
  <c r="BU634" i="1"/>
  <c r="BZ632" i="1"/>
  <c r="BU632" i="1" s="1"/>
  <c r="BU613" i="1"/>
  <c r="BZ603" i="1"/>
  <c r="BZ617" i="1"/>
  <c r="BU617" i="1" s="1"/>
  <c r="BU623" i="1"/>
  <c r="BZ628" i="1"/>
  <c r="BU628" i="1" s="1"/>
  <c r="BU629" i="1"/>
  <c r="BV880" i="1"/>
  <c r="BU863" i="1"/>
  <c r="BV862" i="1"/>
  <c r="BU862" i="1" s="1"/>
  <c r="BV879" i="1"/>
  <c r="BN916" i="1"/>
  <c r="BN904" i="1"/>
  <c r="BN822" i="1"/>
  <c r="BF817" i="1"/>
  <c r="BF816" i="1" s="1"/>
  <c r="BE892" i="1"/>
  <c r="BS223" i="1"/>
  <c r="BS202" i="1" s="1"/>
  <c r="BS220" i="1"/>
  <c r="BS199" i="1" s="1"/>
  <c r="BN204" i="1"/>
  <c r="BO223" i="1"/>
  <c r="BO220" i="1"/>
  <c r="BR223" i="1"/>
  <c r="BR202" i="1" s="1"/>
  <c r="BR220" i="1"/>
  <c r="BR199" i="1" s="1"/>
  <c r="BS52" i="1"/>
  <c r="BS817" i="1"/>
  <c r="BN817" i="1" s="1"/>
  <c r="BI816" i="1"/>
  <c r="BS816" i="1" s="1"/>
  <c r="BR52" i="1"/>
  <c r="BN819" i="1"/>
  <c r="BO934" i="1"/>
  <c r="BF1024" i="1"/>
  <c r="BE211" i="1"/>
  <c r="BF207" i="1"/>
  <c r="BE207" i="1" s="1"/>
  <c r="BE66" i="1"/>
  <c r="BF294" i="1"/>
  <c r="BN27" i="1"/>
  <c r="BE1112" i="1"/>
  <c r="BE1129" i="1" s="1"/>
  <c r="BH59" i="1"/>
  <c r="BO1032" i="1"/>
  <c r="BF1061" i="1"/>
  <c r="BF60" i="1"/>
  <c r="BF35" i="1" s="1"/>
  <c r="BO1033" i="1"/>
  <c r="BF1062" i="1"/>
  <c r="BF788" i="1"/>
  <c r="BE788" i="1"/>
  <c r="BF1031" i="1"/>
  <c r="BO1031" i="1" s="1"/>
  <c r="BJ879" i="1"/>
  <c r="BE213" i="1"/>
  <c r="BJ853" i="1"/>
  <c r="BJ25" i="1"/>
  <c r="BJ53" i="1"/>
  <c r="BF186" i="1"/>
  <c r="BE186" i="1" s="1"/>
  <c r="BK772" i="1"/>
  <c r="BJ772" i="1" s="1"/>
  <c r="BK48" i="1"/>
  <c r="BJ48" i="1" s="1"/>
  <c r="BN899" i="1"/>
  <c r="BN915" i="1"/>
  <c r="BN1140" i="1"/>
  <c r="BJ37" i="1"/>
  <c r="BN976" i="1"/>
  <c r="BN978" i="1"/>
  <c r="BN905" i="1"/>
  <c r="BN893" i="1"/>
  <c r="BN896" i="1"/>
  <c r="BN894" i="1"/>
  <c r="BN912" i="1"/>
  <c r="BN866" i="1"/>
  <c r="BN973" i="1"/>
  <c r="BN298" i="1"/>
  <c r="BN300" i="1"/>
  <c r="BE160" i="1"/>
  <c r="BN751" i="1"/>
  <c r="BN823" i="1"/>
  <c r="BN864" i="1"/>
  <c r="BN903" i="1"/>
  <c r="BN913" i="1"/>
  <c r="BN922" i="1"/>
  <c r="BE644" i="1"/>
  <c r="BN752" i="1"/>
  <c r="BJ788" i="1"/>
  <c r="BJ881" i="1"/>
  <c r="BN908" i="1"/>
  <c r="BN829" i="1"/>
  <c r="BJ880" i="1"/>
  <c r="BN898" i="1"/>
  <c r="BN909" i="1"/>
  <c r="BN910" i="1"/>
  <c r="BN921" i="1"/>
  <c r="BN929" i="1"/>
  <c r="BE931" i="1"/>
  <c r="BN981" i="1"/>
  <c r="BN197" i="1"/>
  <c r="BN914" i="1"/>
  <c r="BN974" i="1"/>
  <c r="BF644" i="1"/>
  <c r="BF677" i="1" s="1"/>
  <c r="BN827" i="1"/>
  <c r="BE896" i="1"/>
  <c r="BN972" i="1"/>
  <c r="BN987" i="1"/>
  <c r="BN830" i="1"/>
  <c r="BJ45" i="1"/>
  <c r="BS1054" i="1"/>
  <c r="BS1047" i="1" s="1"/>
  <c r="BS1045" i="1" s="1"/>
  <c r="BN1045" i="1" s="1"/>
  <c r="BJ52" i="1"/>
  <c r="BN824" i="1"/>
  <c r="BE897" i="1"/>
  <c r="BN975" i="1"/>
  <c r="BN1056" i="1"/>
  <c r="BJ790" i="1"/>
  <c r="BJ858" i="1" s="1"/>
  <c r="BE906" i="1"/>
  <c r="BE82" i="1"/>
  <c r="BN213" i="1"/>
  <c r="BO297" i="1"/>
  <c r="BI599" i="1"/>
  <c r="BE599" i="1" s="1"/>
  <c r="BN828" i="1"/>
  <c r="BE934" i="1"/>
  <c r="BE51" i="1" s="1"/>
  <c r="BO982" i="1"/>
  <c r="BN982" i="1" s="1"/>
  <c r="BO985" i="1"/>
  <c r="BN985" i="1" s="1"/>
  <c r="BN185" i="1"/>
  <c r="BO183" i="1"/>
  <c r="BM786" i="1"/>
  <c r="BM47" i="1" s="1"/>
  <c r="BN897" i="1"/>
  <c r="BO984" i="1"/>
  <c r="BN984" i="1" s="1"/>
  <c r="BJ46" i="1"/>
  <c r="BS584" i="1"/>
  <c r="BN584" i="1" s="1"/>
  <c r="BE618" i="1"/>
  <c r="BJ35" i="1"/>
  <c r="BN977" i="1"/>
  <c r="BN46" i="1"/>
  <c r="BF97" i="1"/>
  <c r="BF94" i="1" s="1"/>
  <c r="BF93" i="1" s="1"/>
  <c r="BE93" i="1" s="1"/>
  <c r="BS600" i="1"/>
  <c r="BM787" i="1"/>
  <c r="BM855" i="1" s="1"/>
  <c r="BM883" i="1" s="1"/>
  <c r="BK858" i="1"/>
  <c r="BS902" i="1"/>
  <c r="BN902" i="1" s="1"/>
  <c r="BN980" i="1"/>
  <c r="BJ34" i="1"/>
  <c r="BE81" i="1"/>
  <c r="BS611" i="1"/>
  <c r="BN611" i="1" s="1"/>
  <c r="BS624" i="1"/>
  <c r="BN624" i="1" s="1"/>
  <c r="BN636" i="1"/>
  <c r="BN858" i="1"/>
  <c r="BE903" i="1"/>
  <c r="BE909" i="1"/>
  <c r="BE982" i="1"/>
  <c r="BJ51" i="1"/>
  <c r="BN901" i="1"/>
  <c r="BN907" i="1"/>
  <c r="BN986" i="1"/>
  <c r="BH1038" i="1"/>
  <c r="BJ197" i="1"/>
  <c r="BK185" i="1"/>
  <c r="BK171" i="1" s="1"/>
  <c r="BJ171" i="1" s="1"/>
  <c r="BO205" i="1"/>
  <c r="BN865" i="1"/>
  <c r="BN301" i="1"/>
  <c r="BN45" i="1"/>
  <c r="BE157" i="1"/>
  <c r="BE1054" i="1"/>
  <c r="BI1047" i="1"/>
  <c r="BI1046" i="1" s="1"/>
  <c r="BM791" i="1"/>
  <c r="BJ791" i="1" s="1"/>
  <c r="BJ61" i="1" s="1"/>
  <c r="BE822" i="1"/>
  <c r="BN831" i="1"/>
  <c r="BK856" i="1"/>
  <c r="BK884" i="1" s="1"/>
  <c r="BJ294" i="1"/>
  <c r="BF68" i="1"/>
  <c r="BN299" i="1"/>
  <c r="BE668" i="1"/>
  <c r="BJ744" i="1"/>
  <c r="BN155" i="1"/>
  <c r="BO123" i="1"/>
  <c r="BH1121" i="1"/>
  <c r="BE979" i="1"/>
  <c r="BO979" i="1"/>
  <c r="BN979" i="1" s="1"/>
  <c r="BF73" i="1"/>
  <c r="BF80" i="1"/>
  <c r="BE192" i="1"/>
  <c r="BE619" i="1"/>
  <c r="BF46" i="1"/>
  <c r="BO154" i="1"/>
  <c r="BN154" i="1" s="1"/>
  <c r="BJ58" i="1"/>
  <c r="BE605" i="1"/>
  <c r="BL888" i="1"/>
  <c r="BL854" i="1"/>
  <c r="BL24" i="1" s="1"/>
  <c r="BN906" i="1"/>
  <c r="BK857" i="1"/>
  <c r="BK885" i="1" s="1"/>
  <c r="BJ885" i="1" s="1"/>
  <c r="BJ789" i="1"/>
  <c r="BJ857" i="1" s="1"/>
  <c r="BK213" i="1"/>
  <c r="BN753" i="1"/>
  <c r="BN211" i="1"/>
  <c r="BE679" i="1"/>
  <c r="BH1042" i="1"/>
  <c r="BJ1056" i="1"/>
  <c r="BM1054" i="1"/>
  <c r="BO742" i="1"/>
  <c r="BN742" i="1" s="1"/>
  <c r="BI895" i="1"/>
  <c r="BE1034" i="1"/>
  <c r="BE819" i="1"/>
  <c r="BS892" i="1"/>
  <c r="BN892" i="1" s="1"/>
  <c r="BE901" i="1"/>
  <c r="BO983" i="1"/>
  <c r="BN983" i="1" s="1"/>
  <c r="BH1035" i="1"/>
  <c r="BI900" i="1"/>
  <c r="BR51" i="1"/>
  <c r="BN51" i="1" s="1"/>
  <c r="BL882" i="1" l="1"/>
  <c r="BL55" i="1" s="1"/>
  <c r="BL22" i="1" s="1"/>
  <c r="AY787" i="1"/>
  <c r="AX855" i="1"/>
  <c r="AE550" i="1"/>
  <c r="AL550" i="1"/>
  <c r="BN1054" i="1"/>
  <c r="BN1047" i="1"/>
  <c r="AP551" i="1"/>
  <c r="AP550" i="1" s="1"/>
  <c r="BE97" i="1"/>
  <c r="BE94" i="1"/>
  <c r="BN880" i="1"/>
  <c r="BO36" i="1"/>
  <c r="BR218" i="1"/>
  <c r="BN934" i="1"/>
  <c r="BO1024" i="1"/>
  <c r="BN1024" i="1" s="1"/>
  <c r="BR221" i="1"/>
  <c r="BN600" i="1"/>
  <c r="BS599" i="1"/>
  <c r="BO59" i="1"/>
  <c r="BN788" i="1"/>
  <c r="BO788" i="1"/>
  <c r="BF856" i="1"/>
  <c r="BF884" i="1" s="1"/>
  <c r="BO52" i="1"/>
  <c r="BN52" i="1" s="1"/>
  <c r="BN297" i="1"/>
  <c r="BF1030" i="1"/>
  <c r="BF53" i="1" s="1"/>
  <c r="BF678" i="1"/>
  <c r="BY1039" i="1"/>
  <c r="BY1036" i="1"/>
  <c r="BU1021" i="1"/>
  <c r="BY1041" i="1"/>
  <c r="BU603" i="1"/>
  <c r="BZ594" i="1"/>
  <c r="BU594" i="1" s="1"/>
  <c r="BZ593" i="1"/>
  <c r="BV25" i="1"/>
  <c r="BO202" i="1"/>
  <c r="BN202" i="1" s="1"/>
  <c r="BF689" i="1"/>
  <c r="BN223" i="1"/>
  <c r="BE816" i="1"/>
  <c r="BN220" i="1"/>
  <c r="BO203" i="1"/>
  <c r="BN183" i="1"/>
  <c r="BO170" i="1"/>
  <c r="BO171" i="1"/>
  <c r="BN171" i="1" s="1"/>
  <c r="BE1024" i="1"/>
  <c r="BF322" i="1"/>
  <c r="BI794" i="1"/>
  <c r="BS853" i="1"/>
  <c r="BK872" i="1"/>
  <c r="BJ872" i="1" s="1"/>
  <c r="BE294" i="1"/>
  <c r="BF65" i="1"/>
  <c r="BF1059" i="1"/>
  <c r="BE60" i="1"/>
  <c r="BE35" i="1" s="1"/>
  <c r="BE1046" i="1"/>
  <c r="BI1045" i="1"/>
  <c r="BE1045" i="1" s="1"/>
  <c r="BF682" i="1"/>
  <c r="BE682" i="1" s="1"/>
  <c r="BO755" i="1"/>
  <c r="BO762" i="1"/>
  <c r="BO1030" i="1"/>
  <c r="BO53" i="1" s="1"/>
  <c r="BN205" i="1"/>
  <c r="BO207" i="1"/>
  <c r="BN207" i="1" s="1"/>
  <c r="BK209" i="1"/>
  <c r="BK205" i="1" s="1"/>
  <c r="BK202" i="1" s="1"/>
  <c r="BJ202" i="1" s="1"/>
  <c r="BM854" i="1"/>
  <c r="BM882" i="1"/>
  <c r="BM55" i="1" s="1"/>
  <c r="BM56" i="1"/>
  <c r="BJ185" i="1"/>
  <c r="BK183" i="1"/>
  <c r="BM888" i="1"/>
  <c r="BM61" i="1"/>
  <c r="BE817" i="1"/>
  <c r="BN123" i="1"/>
  <c r="BE1047" i="1"/>
  <c r="BI57" i="1"/>
  <c r="BI1038" i="1"/>
  <c r="BI1035" i="1"/>
  <c r="BR1035" i="1"/>
  <c r="BH1032" i="1"/>
  <c r="BH1061" i="1" s="1"/>
  <c r="BJ1054" i="1"/>
  <c r="BM1047" i="1"/>
  <c r="BI1042" i="1"/>
  <c r="BH57" i="1"/>
  <c r="BE895" i="1"/>
  <c r="BS895" i="1"/>
  <c r="BN895" i="1" s="1"/>
  <c r="BF78" i="1"/>
  <c r="BE80" i="1"/>
  <c r="BJ213" i="1"/>
  <c r="BI1039" i="1"/>
  <c r="BI1036" i="1"/>
  <c r="BF72" i="1"/>
  <c r="BE72" i="1" s="1"/>
  <c r="BE73" i="1"/>
  <c r="BE68" i="1"/>
  <c r="BE900" i="1"/>
  <c r="BS900" i="1"/>
  <c r="BN900" i="1" s="1"/>
  <c r="BJ856" i="1"/>
  <c r="BJ884" i="1" s="1"/>
  <c r="BE856" i="1" l="1"/>
  <c r="BE884" i="1" s="1"/>
  <c r="AY855" i="1"/>
  <c r="AX883" i="1"/>
  <c r="BN599" i="1"/>
  <c r="BN755" i="1"/>
  <c r="BY1033" i="1"/>
  <c r="BY1062" i="1" s="1"/>
  <c r="BY32" i="1" s="1"/>
  <c r="BU32" i="1" s="1"/>
  <c r="BU593" i="1"/>
  <c r="BZ598" i="1"/>
  <c r="BU598" i="1" s="1"/>
  <c r="BZ597" i="1"/>
  <c r="BZ787" i="1" s="1"/>
  <c r="BZ680" i="1"/>
  <c r="BZ677" i="1"/>
  <c r="BZ678" i="1"/>
  <c r="BU678" i="1" s="1"/>
  <c r="BF688" i="1"/>
  <c r="BE688" i="1" s="1"/>
  <c r="BE689" i="1"/>
  <c r="BI793" i="1"/>
  <c r="BS793" i="1" s="1"/>
  <c r="BI853" i="1"/>
  <c r="BS48" i="1" s="1"/>
  <c r="BJ205" i="1"/>
  <c r="BK203" i="1"/>
  <c r="BO199" i="1"/>
  <c r="BN203" i="1"/>
  <c r="BJ183" i="1"/>
  <c r="BK170" i="1"/>
  <c r="BO169" i="1"/>
  <c r="BN169" i="1" s="1"/>
  <c r="BN170" i="1"/>
  <c r="BF317" i="1"/>
  <c r="BE322" i="1"/>
  <c r="BF321" i="1"/>
  <c r="BF316" i="1" s="1"/>
  <c r="BF64" i="1"/>
  <c r="BE64" i="1" s="1"/>
  <c r="BE65" i="1"/>
  <c r="BF295" i="1"/>
  <c r="BF293" i="1" s="1"/>
  <c r="BE293" i="1" s="1"/>
  <c r="BF789" i="1"/>
  <c r="BE789" i="1" s="1"/>
  <c r="BK755" i="1"/>
  <c r="BJ755" i="1" s="1"/>
  <c r="BK207" i="1"/>
  <c r="BJ207" i="1" s="1"/>
  <c r="BJ209" i="1"/>
  <c r="BE78" i="1"/>
  <c r="BF794" i="1"/>
  <c r="BN816" i="1"/>
  <c r="BR1032" i="1"/>
  <c r="BS1035" i="1"/>
  <c r="BN1035" i="1" s="1"/>
  <c r="BI1034" i="1"/>
  <c r="BS1034" i="1" s="1"/>
  <c r="BN1034" i="1" s="1"/>
  <c r="BI1032" i="1"/>
  <c r="BI1061" i="1" s="1"/>
  <c r="BF67" i="1"/>
  <c r="BS1036" i="1"/>
  <c r="BI1033" i="1"/>
  <c r="BM1045" i="1"/>
  <c r="BJ1047" i="1"/>
  <c r="BI1037" i="1"/>
  <c r="BJ57" i="1"/>
  <c r="BK57" i="1"/>
  <c r="BK32" i="1" s="1"/>
  <c r="BJ32" i="1" s="1"/>
  <c r="BK295" i="1"/>
  <c r="BO40" i="1"/>
  <c r="BN40" i="1" s="1"/>
  <c r="AY883" i="1" l="1"/>
  <c r="AX56" i="1"/>
  <c r="BZ316" i="1"/>
  <c r="BZ314" i="1" s="1"/>
  <c r="BZ855" i="1"/>
  <c r="BY1031" i="1"/>
  <c r="BU1031" i="1" s="1"/>
  <c r="BU1030" i="1" s="1"/>
  <c r="BU53" i="1" s="1"/>
  <c r="BU597" i="1"/>
  <c r="BY1059" i="1"/>
  <c r="BU1062" i="1"/>
  <c r="BU680" i="1"/>
  <c r="BU677" i="1"/>
  <c r="BI48" i="1"/>
  <c r="BN199" i="1"/>
  <c r="BJ203" i="1"/>
  <c r="BK199" i="1"/>
  <c r="BK169" i="1"/>
  <c r="BJ169" i="1" s="1"/>
  <c r="BJ170" i="1"/>
  <c r="BE317" i="1"/>
  <c r="BF857" i="1"/>
  <c r="BF58" i="1" s="1"/>
  <c r="BF34" i="1" s="1"/>
  <c r="BE321" i="1"/>
  <c r="BF319" i="1"/>
  <c r="BE319" i="1" s="1"/>
  <c r="BF793" i="1"/>
  <c r="BE295" i="1"/>
  <c r="BE1061" i="1"/>
  <c r="BS1033" i="1"/>
  <c r="BI1062" i="1"/>
  <c r="BI32" i="1" s="1"/>
  <c r="BF853" i="1"/>
  <c r="BK40" i="1"/>
  <c r="BJ40" i="1" s="1"/>
  <c r="BS1032" i="1"/>
  <c r="BN1032" i="1" s="1"/>
  <c r="BI1031" i="1"/>
  <c r="BI1041" i="1"/>
  <c r="BI1040" i="1" s="1"/>
  <c r="BJ295" i="1"/>
  <c r="BJ293" i="1" s="1"/>
  <c r="BN857" i="1"/>
  <c r="BE67" i="1"/>
  <c r="BJ1045" i="1"/>
  <c r="BM24" i="1"/>
  <c r="BM31" i="1"/>
  <c r="BM30" i="1" s="1"/>
  <c r="BM22" i="1"/>
  <c r="BM36" i="1"/>
  <c r="BJ36" i="1" s="1"/>
  <c r="AX31" i="1" l="1"/>
  <c r="AY56" i="1"/>
  <c r="BY36" i="1"/>
  <c r="BY1030" i="1"/>
  <c r="BY53" i="1" s="1"/>
  <c r="BZ791" i="1"/>
  <c r="BZ786" i="1"/>
  <c r="BO793" i="1"/>
  <c r="BO853" i="1"/>
  <c r="BO48" i="1" s="1"/>
  <c r="BZ883" i="1"/>
  <c r="BU1059" i="1"/>
  <c r="BZ224" i="1"/>
  <c r="BZ221" i="1" s="1"/>
  <c r="BJ199" i="1"/>
  <c r="BK198" i="1"/>
  <c r="BJ198" i="1" s="1"/>
  <c r="BF885" i="1"/>
  <c r="BE885" i="1" s="1"/>
  <c r="BE857" i="1"/>
  <c r="BF314" i="1"/>
  <c r="BE58" i="1"/>
  <c r="BE34" i="1" s="1"/>
  <c r="BI1059" i="1"/>
  <c r="BF787" i="1"/>
  <c r="BF855" i="1" s="1"/>
  <c r="BF48" i="1"/>
  <c r="BS1031" i="1"/>
  <c r="BI1030" i="1"/>
  <c r="BZ888" i="1" l="1"/>
  <c r="BZ47" i="1"/>
  <c r="BZ854" i="1"/>
  <c r="BZ24" i="1" s="1"/>
  <c r="BU791" i="1"/>
  <c r="BZ219" i="1"/>
  <c r="BU219" i="1" s="1"/>
  <c r="BU221" i="1"/>
  <c r="BF883" i="1"/>
  <c r="BF854" i="1"/>
  <c r="BF786" i="1"/>
  <c r="BS1030" i="1"/>
  <c r="BS53" i="1" s="1"/>
  <c r="BI53" i="1"/>
  <c r="BZ1121" i="1" l="1"/>
  <c r="BZ61" i="1"/>
  <c r="BU61" i="1" s="1"/>
  <c r="BU888" i="1"/>
  <c r="BU1121" i="1" s="1"/>
  <c r="BF24" i="1"/>
  <c r="BF882" i="1"/>
  <c r="BF47" i="1"/>
  <c r="BZ36" i="1" l="1"/>
  <c r="BU36" i="1" s="1"/>
  <c r="BF56" i="1"/>
  <c r="BF31" i="1" s="1"/>
  <c r="AP772" i="1" l="1"/>
  <c r="AP1140" i="1" l="1"/>
  <c r="AB1140" i="1"/>
  <c r="AA1140" i="1"/>
  <c r="V1140" i="1"/>
  <c r="J1140" i="1"/>
  <c r="D1140" i="1"/>
  <c r="Z1140" i="1" l="1"/>
  <c r="D9" i="1"/>
  <c r="D7" i="1" l="1"/>
  <c r="K9" i="1" s="1"/>
  <c r="K7" i="1" s="1"/>
  <c r="AA740" i="1" l="1"/>
  <c r="Z740" i="1" s="1"/>
  <c r="AA732" i="1"/>
  <c r="AA401" i="1"/>
  <c r="Z401" i="1" s="1"/>
  <c r="AC1056" i="1"/>
  <c r="D1056" i="1"/>
  <c r="BB1056" i="1" s="1"/>
  <c r="D1054" i="1"/>
  <c r="AC1040" i="1"/>
  <c r="Z1040" i="1" s="1"/>
  <c r="AC1037" i="1"/>
  <c r="Z1037" i="1" s="1"/>
  <c r="J733" i="1"/>
  <c r="BB1054" i="1" l="1"/>
  <c r="BB1061" i="1"/>
  <c r="AD1054" i="1"/>
  <c r="AQ1054" i="1"/>
  <c r="AQ1056" i="1"/>
  <c r="AD1056" i="1"/>
  <c r="CE1056" i="1"/>
  <c r="BB1053" i="1"/>
  <c r="AR1056" i="1"/>
  <c r="AS1056" i="1" s="1"/>
  <c r="AF1056" i="1"/>
  <c r="L1056" i="1"/>
  <c r="L1054" i="1"/>
  <c r="AF1054" i="1"/>
  <c r="Z732" i="1"/>
  <c r="W732" i="1"/>
  <c r="AC1054" i="1"/>
  <c r="Z1054" i="1" s="1"/>
  <c r="Y1056" i="1"/>
  <c r="Z1056" i="1"/>
  <c r="D1047" i="1"/>
  <c r="AP1056" i="1"/>
  <c r="V880" i="1"/>
  <c r="V744" i="1"/>
  <c r="V551" i="1"/>
  <c r="V550" i="1"/>
  <c r="AC1047" i="1"/>
  <c r="Z1047" i="1" s="1"/>
  <c r="V881" i="1"/>
  <c r="AC1045" i="1" l="1"/>
  <c r="Z1045" i="1" s="1"/>
  <c r="AD1047" i="1"/>
  <c r="AQ1047" i="1"/>
  <c r="BB1047" i="1"/>
  <c r="AR1054" i="1"/>
  <c r="AS1054" i="1" s="1"/>
  <c r="CE1054" i="1"/>
  <c r="AR1053" i="1"/>
  <c r="AS1053" i="1" s="1"/>
  <c r="CE1053" i="1"/>
  <c r="BB1052" i="1"/>
  <c r="AF1047" i="1"/>
  <c r="L1047" i="1"/>
  <c r="Y1047" i="1"/>
  <c r="V1047" i="1" s="1"/>
  <c r="Y1054" i="1"/>
  <c r="Y1045" i="1" s="1"/>
  <c r="D1045" i="1"/>
  <c r="D1046" i="1"/>
  <c r="V879" i="1"/>
  <c r="V401" i="1"/>
  <c r="V1056" i="1"/>
  <c r="AP1054" i="1"/>
  <c r="V324" i="1"/>
  <c r="AD1045" i="1" l="1"/>
  <c r="AQ1045" i="1"/>
  <c r="AD1046" i="1"/>
  <c r="AQ1046" i="1"/>
  <c r="AR1052" i="1"/>
  <c r="AS1052" i="1" s="1"/>
  <c r="CE1052" i="1"/>
  <c r="CE1047" i="1"/>
  <c r="BB1046" i="1"/>
  <c r="AR1047" i="1"/>
  <c r="AS1047" i="1" s="1"/>
  <c r="AF1046" i="1"/>
  <c r="L1046" i="1"/>
  <c r="AF1045" i="1"/>
  <c r="L1045" i="1"/>
  <c r="V323" i="1"/>
  <c r="V116" i="1"/>
  <c r="AP1047" i="1"/>
  <c r="AP1045" i="1"/>
  <c r="V1054" i="1"/>
  <c r="V1045" i="1"/>
  <c r="CE1046" i="1" l="1"/>
  <c r="BB1045" i="1"/>
  <c r="AR1046" i="1"/>
  <c r="AS1046" i="1" s="1"/>
  <c r="D10" i="1"/>
  <c r="AA217" i="1"/>
  <c r="Z217" i="1" s="1"/>
  <c r="AA213" i="1"/>
  <c r="Z213" i="1" s="1"/>
  <c r="V213" i="1"/>
  <c r="V217" i="1"/>
  <c r="AR1045" i="1" l="1"/>
  <c r="AS1045" i="1" s="1"/>
  <c r="CE1045" i="1"/>
  <c r="J949" i="1"/>
  <c r="J950" i="1"/>
  <c r="D936" i="1"/>
  <c r="D935" i="1"/>
  <c r="D971" i="1"/>
  <c r="D970" i="1"/>
  <c r="D969" i="1"/>
  <c r="D968" i="1"/>
  <c r="D967" i="1"/>
  <c r="D966" i="1"/>
  <c r="D953" i="1"/>
  <c r="D965" i="1"/>
  <c r="D964" i="1"/>
  <c r="D963" i="1"/>
  <c r="AA216" i="1"/>
  <c r="Z216" i="1" s="1"/>
  <c r="CE1061" i="1" l="1"/>
  <c r="BB1059" i="1"/>
  <c r="AR1061" i="1"/>
  <c r="AF964" i="1"/>
  <c r="AS964" i="1"/>
  <c r="L964" i="1"/>
  <c r="AF963" i="1"/>
  <c r="AS963" i="1"/>
  <c r="L963" i="1"/>
  <c r="AF953" i="1"/>
  <c r="AS953" i="1"/>
  <c r="L953" i="1"/>
  <c r="AF965" i="1"/>
  <c r="AS965" i="1"/>
  <c r="L965" i="1"/>
  <c r="AF968" i="1"/>
  <c r="AS968" i="1"/>
  <c r="L968" i="1"/>
  <c r="AF970" i="1"/>
  <c r="AS970" i="1"/>
  <c r="L970" i="1"/>
  <c r="AF971" i="1"/>
  <c r="AS971" i="1"/>
  <c r="L971" i="1"/>
  <c r="AF966" i="1"/>
  <c r="AS966" i="1"/>
  <c r="L966" i="1"/>
  <c r="AF969" i="1"/>
  <c r="AS969" i="1"/>
  <c r="L969" i="1"/>
  <c r="AF967" i="1"/>
  <c r="AS967" i="1"/>
  <c r="L967" i="1"/>
  <c r="J948" i="1"/>
  <c r="J1023" i="1"/>
  <c r="D948" i="1"/>
  <c r="D949" i="1"/>
  <c r="W787" i="1"/>
  <c r="W786" i="1" s="1"/>
  <c r="W47" i="1" s="1"/>
  <c r="J919" i="1"/>
  <c r="D919" i="1"/>
  <c r="D934" i="1"/>
  <c r="CE1059" i="1" l="1"/>
  <c r="AR1059" i="1"/>
  <c r="AS948" i="1"/>
  <c r="L948" i="1"/>
  <c r="AS949" i="1"/>
  <c r="L949" i="1"/>
  <c r="J1024" i="1"/>
  <c r="D1024" i="1"/>
  <c r="AA193" i="1"/>
  <c r="AA128" i="1"/>
  <c r="AS1024" i="1" l="1"/>
  <c r="L1024" i="1"/>
  <c r="W193" i="1"/>
  <c r="W192" i="1" s="1"/>
  <c r="W190" i="1" s="1"/>
  <c r="Z193" i="1"/>
  <c r="W128" i="1"/>
  <c r="Z128" i="1"/>
  <c r="AA212" i="1"/>
  <c r="V1042" i="1"/>
  <c r="D1042" i="1"/>
  <c r="V1041" i="1"/>
  <c r="D1041" i="1"/>
  <c r="V1040" i="1"/>
  <c r="J1040" i="1"/>
  <c r="D1040" i="1"/>
  <c r="AC936" i="1"/>
  <c r="AC935" i="1"/>
  <c r="V971" i="1"/>
  <c r="V970" i="1"/>
  <c r="AC969" i="1"/>
  <c r="Z969" i="1" s="1"/>
  <c r="V968" i="1"/>
  <c r="V967" i="1"/>
  <c r="AC966" i="1"/>
  <c r="Z966" i="1" s="1"/>
  <c r="V964" i="1"/>
  <c r="AC963" i="1"/>
  <c r="Z963" i="1" s="1"/>
  <c r="V153" i="1"/>
  <c r="D153" i="1"/>
  <c r="V152" i="1"/>
  <c r="D152" i="1"/>
  <c r="AA197" i="1"/>
  <c r="Z197" i="1" s="1"/>
  <c r="AA196" i="1"/>
  <c r="AF152" i="1" l="1"/>
  <c r="L152" i="1"/>
  <c r="AS152" i="1"/>
  <c r="AF153" i="1"/>
  <c r="L153" i="1"/>
  <c r="AS153" i="1"/>
  <c r="W212" i="1"/>
  <c r="V212" i="1" s="1"/>
  <c r="Z212" i="1"/>
  <c r="W124" i="1"/>
  <c r="W126" i="1"/>
  <c r="W196" i="1"/>
  <c r="W195" i="1" s="1"/>
  <c r="Z196" i="1"/>
  <c r="BH1036" i="1"/>
  <c r="BH1039" i="1"/>
  <c r="BH1041" i="1"/>
  <c r="AA208" i="1"/>
  <c r="Z208" i="1" s="1"/>
  <c r="V969" i="1"/>
  <c r="V966" i="1"/>
  <c r="V963" i="1"/>
  <c r="V965" i="1"/>
  <c r="W65" i="1" l="1"/>
  <c r="W208" i="1"/>
  <c r="W211" i="1"/>
  <c r="V211" i="1" s="1"/>
  <c r="BR1036" i="1"/>
  <c r="BN1036" i="1" s="1"/>
  <c r="BH1033" i="1"/>
  <c r="BH1062" i="1" s="1"/>
  <c r="BH32" i="1" s="1"/>
  <c r="V216" i="1"/>
  <c r="V168" i="1"/>
  <c r="D168" i="1"/>
  <c r="V167" i="1"/>
  <c r="D167" i="1"/>
  <c r="V165" i="1"/>
  <c r="D165" i="1"/>
  <c r="V164" i="1"/>
  <c r="D164" i="1"/>
  <c r="V162" i="1"/>
  <c r="D162" i="1"/>
  <c r="V161" i="1"/>
  <c r="D161" i="1"/>
  <c r="V159" i="1"/>
  <c r="D159" i="1"/>
  <c r="V158" i="1"/>
  <c r="D158" i="1"/>
  <c r="V156" i="1"/>
  <c r="V155" i="1"/>
  <c r="AA154" i="1"/>
  <c r="Z154" i="1" s="1"/>
  <c r="D154" i="1"/>
  <c r="V142" i="1"/>
  <c r="AA141" i="1"/>
  <c r="AA129" i="1"/>
  <c r="Z129" i="1" s="1"/>
  <c r="V130" i="1"/>
  <c r="AF154" i="1" l="1"/>
  <c r="AS154" i="1"/>
  <c r="L154" i="1"/>
  <c r="AF162" i="1"/>
  <c r="AS162" i="1"/>
  <c r="L162" i="1"/>
  <c r="AF168" i="1"/>
  <c r="L168" i="1"/>
  <c r="AS168" i="1"/>
  <c r="AF164" i="1"/>
  <c r="L164" i="1"/>
  <c r="AS164" i="1"/>
  <c r="AF159" i="1"/>
  <c r="AS159" i="1"/>
  <c r="L159" i="1"/>
  <c r="AF165" i="1"/>
  <c r="L165" i="1"/>
  <c r="AS165" i="1"/>
  <c r="AF158" i="1"/>
  <c r="L158" i="1"/>
  <c r="AS158" i="1"/>
  <c r="AF161" i="1"/>
  <c r="L161" i="1"/>
  <c r="AS161" i="1"/>
  <c r="AF167" i="1"/>
  <c r="L167" i="1"/>
  <c r="AS167" i="1"/>
  <c r="W141" i="1"/>
  <c r="V141" i="1" s="1"/>
  <c r="Z141" i="1"/>
  <c r="W295" i="1"/>
  <c r="W855" i="1" s="1"/>
  <c r="BE1062" i="1"/>
  <c r="BH1059" i="1"/>
  <c r="BH36" i="1" s="1"/>
  <c r="BR1033" i="1"/>
  <c r="BN1033" i="1" s="1"/>
  <c r="BH1031" i="1"/>
  <c r="V124" i="1"/>
  <c r="AA124" i="1"/>
  <c r="Z124" i="1" s="1"/>
  <c r="AA126" i="1"/>
  <c r="Z126" i="1" s="1"/>
  <c r="V154" i="1"/>
  <c r="AA140" i="1"/>
  <c r="Z140" i="1" s="1"/>
  <c r="V131" i="1"/>
  <c r="V129" i="1"/>
  <c r="W883" i="1" l="1"/>
  <c r="W140" i="1"/>
  <c r="V140" i="1" s="1"/>
  <c r="W125" i="1"/>
  <c r="BE1059" i="1"/>
  <c r="BH1030" i="1"/>
  <c r="BR1031" i="1"/>
  <c r="BN1031" i="1" s="1"/>
  <c r="BE1031" i="1"/>
  <c r="BE1030" i="1" s="1"/>
  <c r="BE53" i="1" s="1"/>
  <c r="W66" i="1" l="1"/>
  <c r="W123" i="1"/>
  <c r="V123" i="1" s="1"/>
  <c r="V125" i="1"/>
  <c r="W56" i="1"/>
  <c r="W31" i="1" s="1"/>
  <c r="BR1030" i="1"/>
  <c r="BH53" i="1"/>
  <c r="W294" i="1" l="1"/>
  <c r="W293" i="1" s="1"/>
  <c r="V293" i="1" s="1"/>
  <c r="W64" i="1"/>
  <c r="W40" i="1" s="1"/>
  <c r="BR53" i="1"/>
  <c r="BN53" i="1" s="1"/>
  <c r="BN1030" i="1"/>
  <c r="W856" i="1" l="1"/>
  <c r="W115" i="1"/>
  <c r="W884" i="1" l="1"/>
  <c r="W854" i="1"/>
  <c r="W24" i="1" s="1"/>
  <c r="AP50" i="1"/>
  <c r="AP49" i="1"/>
  <c r="AP44" i="1"/>
  <c r="AP43" i="1"/>
  <c r="AP42" i="1"/>
  <c r="AP41" i="1"/>
  <c r="AP39" i="1"/>
  <c r="AP38" i="1"/>
  <c r="AB1134" i="1"/>
  <c r="AB37" i="1" s="1"/>
  <c r="AA1134" i="1"/>
  <c r="AA60" i="1"/>
  <c r="AA35" i="1" s="1"/>
  <c r="AB60" i="1"/>
  <c r="AC60" i="1"/>
  <c r="AC46" i="1"/>
  <c r="AB40" i="1"/>
  <c r="AC37" i="1"/>
  <c r="AC27" i="1"/>
  <c r="AB27" i="1"/>
  <c r="AA37" i="1" l="1"/>
  <c r="Z37" i="1" s="1"/>
  <c r="Z1134" i="1"/>
  <c r="W57" i="1"/>
  <c r="W32" i="1" s="1"/>
  <c r="W30" i="1" s="1"/>
  <c r="W882" i="1"/>
  <c r="W55" i="1" s="1"/>
  <c r="AP52" i="1"/>
  <c r="AP53" i="1"/>
  <c r="AP51" i="1"/>
  <c r="AP46" i="1"/>
  <c r="AB61" i="1"/>
  <c r="AB36" i="1" s="1"/>
  <c r="AC58" i="1"/>
  <c r="AC34" i="1" s="1"/>
  <c r="AB58" i="1"/>
  <c r="AB34" i="1" s="1"/>
  <c r="AA61" i="1"/>
  <c r="AA36" i="1" l="1"/>
  <c r="AC622" i="1" l="1"/>
  <c r="Z622" i="1" s="1"/>
  <c r="AC621" i="1"/>
  <c r="Z621" i="1" s="1"/>
  <c r="AC584" i="1"/>
  <c r="Z584" i="1" s="1"/>
  <c r="AC602" i="1"/>
  <c r="Z602" i="1" s="1"/>
  <c r="AC601" i="1"/>
  <c r="Z601" i="1" s="1"/>
  <c r="AA790" i="1"/>
  <c r="Z790" i="1" s="1"/>
  <c r="Z858" i="1" s="1"/>
  <c r="AC790" i="1"/>
  <c r="AC858" i="1" s="1"/>
  <c r="AB790" i="1"/>
  <c r="AB858" i="1" s="1"/>
  <c r="AC789" i="1"/>
  <c r="AB789" i="1"/>
  <c r="AC788" i="1"/>
  <c r="AB788" i="1"/>
  <c r="AB787" i="1"/>
  <c r="V776" i="1"/>
  <c r="AA775" i="1"/>
  <c r="Z775" i="1" s="1"/>
  <c r="AC227" i="1"/>
  <c r="AC224" i="1" s="1"/>
  <c r="AB227" i="1"/>
  <c r="AB224" i="1" s="1"/>
  <c r="AA227" i="1"/>
  <c r="AC226" i="1"/>
  <c r="AB226" i="1"/>
  <c r="AA226" i="1"/>
  <c r="AC225" i="1"/>
  <c r="AC45" i="1" s="1"/>
  <c r="D790" i="1" l="1"/>
  <c r="AB786" i="1"/>
  <c r="AB47" i="1" s="1"/>
  <c r="AA224" i="1"/>
  <c r="Z227" i="1"/>
  <c r="Z224" i="1" s="1"/>
  <c r="Z221" i="1" s="1"/>
  <c r="Z226" i="1"/>
  <c r="D858" i="1"/>
  <c r="D226" i="1"/>
  <c r="D224" i="1"/>
  <c r="D227" i="1"/>
  <c r="D775" i="1"/>
  <c r="V219" i="1"/>
  <c r="AB221" i="1"/>
  <c r="AC221" i="1"/>
  <c r="AA221" i="1"/>
  <c r="D170" i="1"/>
  <c r="D225" i="1"/>
  <c r="AC599" i="1"/>
  <c r="Z599" i="1" s="1"/>
  <c r="AA886" i="1"/>
  <c r="Z886" i="1" s="1"/>
  <c r="AA858" i="1"/>
  <c r="AP45" i="1"/>
  <c r="V790" i="1"/>
  <c r="V858" i="1" s="1"/>
  <c r="V777" i="1"/>
  <c r="V60" i="1" s="1"/>
  <c r="V35" i="1"/>
  <c r="V775" i="1"/>
  <c r="V226" i="1"/>
  <c r="V225" i="1"/>
  <c r="V227" i="1"/>
  <c r="V224" i="1" s="1"/>
  <c r="AF170" i="1" l="1"/>
  <c r="AS170" i="1"/>
  <c r="L170" i="1"/>
  <c r="J790" i="1"/>
  <c r="J858" i="1" s="1"/>
  <c r="AF790" i="1"/>
  <c r="L790" i="1"/>
  <c r="AS790" i="1"/>
  <c r="AF225" i="1"/>
  <c r="AS225" i="1"/>
  <c r="L225" i="1"/>
  <c r="AF224" i="1"/>
  <c r="AS224" i="1"/>
  <c r="L224" i="1"/>
  <c r="AF226" i="1"/>
  <c r="AS226" i="1"/>
  <c r="L226" i="1"/>
  <c r="AF858" i="1"/>
  <c r="AS858" i="1"/>
  <c r="L858" i="1"/>
  <c r="AF775" i="1"/>
  <c r="L775" i="1"/>
  <c r="AS775" i="1"/>
  <c r="AF227" i="1"/>
  <c r="AS227" i="1"/>
  <c r="L227" i="1"/>
  <c r="D221" i="1"/>
  <c r="D219" i="1"/>
  <c r="V221" i="1"/>
  <c r="D169" i="1"/>
  <c r="D886" i="1"/>
  <c r="AF169" i="1" l="1"/>
  <c r="L169" i="1"/>
  <c r="AS169" i="1"/>
  <c r="J886" i="1"/>
  <c r="J60" i="1" s="1"/>
  <c r="J35" i="1" s="1"/>
  <c r="AF886" i="1"/>
  <c r="AS886" i="1"/>
  <c r="L886" i="1"/>
  <c r="L219" i="1"/>
  <c r="L221" i="1"/>
  <c r="D60" i="1"/>
  <c r="AA921" i="1"/>
  <c r="AA936" i="1"/>
  <c r="Z936" i="1" s="1"/>
  <c r="AA935" i="1"/>
  <c r="Z935" i="1" s="1"/>
  <c r="AA934" i="1"/>
  <c r="D952" i="1"/>
  <c r="AC938" i="1"/>
  <c r="Z938" i="1" s="1"/>
  <c r="AF952" i="1" l="1"/>
  <c r="AS952" i="1"/>
  <c r="L952" i="1"/>
  <c r="D35" i="1"/>
  <c r="AF60" i="1"/>
  <c r="L60" i="1"/>
  <c r="AS60" i="1"/>
  <c r="AB51" i="1"/>
  <c r="AA195" i="1"/>
  <c r="Z195" i="1" s="1"/>
  <c r="AC951" i="1"/>
  <c r="Z951" i="1" s="1"/>
  <c r="V953" i="1"/>
  <c r="D951" i="1"/>
  <c r="AS35" i="1" l="1"/>
  <c r="L35" i="1"/>
  <c r="AF951" i="1"/>
  <c r="AS951" i="1"/>
  <c r="L951" i="1"/>
  <c r="AF35" i="1"/>
  <c r="V952" i="1"/>
  <c r="V951" i="1"/>
  <c r="AC934" i="1"/>
  <c r="AA51" i="1" l="1"/>
  <c r="AC51" i="1"/>
  <c r="AA1112" i="1"/>
  <c r="AA1129" i="1" s="1"/>
  <c r="Z51" i="1" l="1"/>
  <c r="AA27" i="1"/>
  <c r="Z27" i="1" s="1"/>
  <c r="Z1112" i="1"/>
  <c r="Z1129" i="1" s="1"/>
  <c r="J763" i="1" l="1"/>
  <c r="V934" i="1"/>
  <c r="AA211" i="1"/>
  <c r="Z211" i="1" s="1"/>
  <c r="AP764" i="1"/>
  <c r="AP759" i="1"/>
  <c r="AP760" i="1"/>
  <c r="AP766" i="1"/>
  <c r="AP767" i="1"/>
  <c r="AP768" i="1"/>
  <c r="AP769" i="1"/>
  <c r="AP770" i="1"/>
  <c r="AP657" i="1"/>
  <c r="AP641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16" i="1"/>
  <c r="AP439" i="1"/>
  <c r="AP440" i="1"/>
  <c r="AP441" i="1"/>
  <c r="AP443" i="1"/>
  <c r="AP444" i="1"/>
  <c r="AP555" i="1"/>
  <c r="AP557" i="1"/>
  <c r="AP560" i="1"/>
  <c r="AP561" i="1"/>
  <c r="AP564" i="1"/>
  <c r="AP565" i="1"/>
  <c r="AP566" i="1"/>
  <c r="AP577" i="1"/>
  <c r="AP578" i="1"/>
  <c r="AP579" i="1"/>
  <c r="AP582" i="1"/>
  <c r="AP584" i="1"/>
  <c r="AP585" i="1"/>
  <c r="AP586" i="1"/>
  <c r="AP587" i="1"/>
  <c r="AP588" i="1"/>
  <c r="AP589" i="1"/>
  <c r="AP590" i="1"/>
  <c r="AP591" i="1"/>
  <c r="AP592" i="1"/>
  <c r="AP605" i="1"/>
  <c r="AP606" i="1"/>
  <c r="AP607" i="1"/>
  <c r="AP608" i="1"/>
  <c r="AP609" i="1"/>
  <c r="AP611" i="1"/>
  <c r="AP612" i="1"/>
  <c r="AP613" i="1"/>
  <c r="AP614" i="1"/>
  <c r="AP617" i="1"/>
  <c r="AP618" i="1"/>
  <c r="AP619" i="1"/>
  <c r="AP620" i="1"/>
  <c r="AP621" i="1"/>
  <c r="AP622" i="1"/>
  <c r="AP623" i="1"/>
  <c r="AP624" i="1"/>
  <c r="AP625" i="1"/>
  <c r="AP626" i="1"/>
  <c r="AP627" i="1"/>
  <c r="AP630" i="1"/>
  <c r="AP631" i="1"/>
  <c r="AP632" i="1"/>
  <c r="AP633" i="1"/>
  <c r="AP634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21" i="1"/>
  <c r="AP922" i="1"/>
  <c r="AP929" i="1"/>
  <c r="AP892" i="1"/>
  <c r="AP1031" i="1"/>
  <c r="AP1032" i="1"/>
  <c r="AP1033" i="1"/>
  <c r="AP1034" i="1"/>
  <c r="AP1035" i="1"/>
  <c r="AP1036" i="1"/>
  <c r="AP1030" i="1"/>
  <c r="AP934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801" i="1"/>
  <c r="AP806" i="1"/>
  <c r="AP797" i="1" s="1"/>
  <c r="AP810" i="1"/>
  <c r="AP811" i="1"/>
  <c r="AP812" i="1"/>
  <c r="AP823" i="1"/>
  <c r="AP824" i="1"/>
  <c r="AP827" i="1"/>
  <c r="AP829" i="1"/>
  <c r="AP830" i="1"/>
  <c r="AP831" i="1"/>
  <c r="AP298" i="1"/>
  <c r="AP299" i="1"/>
  <c r="AP300" i="1"/>
  <c r="AP301" i="1"/>
  <c r="AP302" i="1"/>
  <c r="AP303" i="1"/>
  <c r="AP304" i="1"/>
  <c r="AP297" i="1"/>
  <c r="V53" i="1"/>
  <c r="V37" i="1"/>
  <c r="V38" i="1"/>
  <c r="V41" i="1"/>
  <c r="V42" i="1"/>
  <c r="V43" i="1"/>
  <c r="V44" i="1"/>
  <c r="V45" i="1"/>
  <c r="V49" i="1"/>
  <c r="V50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5" i="1"/>
  <c r="V816" i="1"/>
  <c r="V817" i="1"/>
  <c r="V819" i="1"/>
  <c r="V822" i="1"/>
  <c r="V823" i="1"/>
  <c r="V824" i="1"/>
  <c r="V827" i="1"/>
  <c r="V828" i="1"/>
  <c r="V829" i="1"/>
  <c r="V830" i="1"/>
  <c r="V831" i="1"/>
  <c r="V839" i="1"/>
  <c r="V840" i="1"/>
  <c r="V841" i="1"/>
  <c r="V846" i="1"/>
  <c r="V853" i="1"/>
  <c r="V864" i="1"/>
  <c r="V865" i="1"/>
  <c r="V866" i="1"/>
  <c r="V868" i="1"/>
  <c r="V875" i="1"/>
  <c r="V863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21" i="1"/>
  <c r="V922" i="1"/>
  <c r="V929" i="1"/>
  <c r="V892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1031" i="1"/>
  <c r="V1032" i="1"/>
  <c r="V1033" i="1"/>
  <c r="V1034" i="1"/>
  <c r="V1035" i="1"/>
  <c r="V1036" i="1"/>
  <c r="V1037" i="1"/>
  <c r="V1038" i="1"/>
  <c r="V1039" i="1"/>
  <c r="V1043" i="1"/>
  <c r="V1030" i="1"/>
  <c r="V1112" i="1"/>
  <c r="V1129" i="1" s="1"/>
  <c r="V1134" i="1"/>
  <c r="AB1034" i="1"/>
  <c r="AA1035" i="1"/>
  <c r="AA1036" i="1"/>
  <c r="AB972" i="1"/>
  <c r="AC972" i="1"/>
  <c r="AB973" i="1"/>
  <c r="AC973" i="1"/>
  <c r="AA974" i="1"/>
  <c r="AB974" i="1"/>
  <c r="AC974" i="1"/>
  <c r="AA975" i="1"/>
  <c r="AB975" i="1"/>
  <c r="AC975" i="1"/>
  <c r="AA976" i="1"/>
  <c r="AB976" i="1"/>
  <c r="AC976" i="1"/>
  <c r="AA977" i="1"/>
  <c r="AB977" i="1"/>
  <c r="AC977" i="1"/>
  <c r="AA978" i="1"/>
  <c r="AB978" i="1"/>
  <c r="AC978" i="1"/>
  <c r="AB979" i="1"/>
  <c r="AC979" i="1"/>
  <c r="AA980" i="1"/>
  <c r="AB980" i="1"/>
  <c r="AC980" i="1"/>
  <c r="AA981" i="1"/>
  <c r="AB981" i="1"/>
  <c r="AC981" i="1"/>
  <c r="AB982" i="1"/>
  <c r="AC982" i="1"/>
  <c r="AB983" i="1"/>
  <c r="AC983" i="1"/>
  <c r="AB984" i="1"/>
  <c r="AC984" i="1"/>
  <c r="AB985" i="1"/>
  <c r="AC985" i="1"/>
  <c r="AA986" i="1"/>
  <c r="AB986" i="1"/>
  <c r="AC986" i="1"/>
  <c r="AA987" i="1"/>
  <c r="AB987" i="1"/>
  <c r="AC987" i="1"/>
  <c r="AA893" i="1"/>
  <c r="AB893" i="1"/>
  <c r="AC893" i="1"/>
  <c r="AA894" i="1"/>
  <c r="AB894" i="1"/>
  <c r="AC894" i="1"/>
  <c r="AB895" i="1"/>
  <c r="AB896" i="1"/>
  <c r="AB897" i="1"/>
  <c r="AA898" i="1"/>
  <c r="AB898" i="1"/>
  <c r="AC898" i="1"/>
  <c r="AA899" i="1"/>
  <c r="AB899" i="1"/>
  <c r="AC899" i="1"/>
  <c r="AA900" i="1"/>
  <c r="AB900" i="1"/>
  <c r="AA901" i="1"/>
  <c r="AB901" i="1"/>
  <c r="AA902" i="1"/>
  <c r="AB902" i="1"/>
  <c r="AA903" i="1"/>
  <c r="AB903" i="1"/>
  <c r="AA904" i="1"/>
  <c r="AB904" i="1"/>
  <c r="AC904" i="1"/>
  <c r="AA905" i="1"/>
  <c r="AB905" i="1"/>
  <c r="AC905" i="1"/>
  <c r="AA906" i="1"/>
  <c r="AB906" i="1"/>
  <c r="AA907" i="1"/>
  <c r="AB907" i="1"/>
  <c r="AC907" i="1"/>
  <c r="AA908" i="1"/>
  <c r="AB908" i="1"/>
  <c r="AC908" i="1"/>
  <c r="AB909" i="1"/>
  <c r="AA910" i="1"/>
  <c r="AB910" i="1"/>
  <c r="AC910" i="1"/>
  <c r="AA911" i="1"/>
  <c r="AB911" i="1"/>
  <c r="AC911" i="1"/>
  <c r="AA912" i="1"/>
  <c r="AB912" i="1"/>
  <c r="AC912" i="1"/>
  <c r="AA913" i="1"/>
  <c r="AB913" i="1"/>
  <c r="AC913" i="1"/>
  <c r="AA914" i="1"/>
  <c r="AB914" i="1"/>
  <c r="AC914" i="1"/>
  <c r="AA915" i="1"/>
  <c r="AB915" i="1"/>
  <c r="AC915" i="1"/>
  <c r="AA916" i="1"/>
  <c r="AB916" i="1"/>
  <c r="AC916" i="1"/>
  <c r="AB921" i="1"/>
  <c r="AC921" i="1"/>
  <c r="AA922" i="1"/>
  <c r="AB922" i="1"/>
  <c r="AB919" i="1" s="1"/>
  <c r="AB1023" i="1" s="1"/>
  <c r="AC922" i="1"/>
  <c r="AC919" i="1" s="1"/>
  <c r="AB929" i="1"/>
  <c r="AC929" i="1"/>
  <c r="AB892" i="1"/>
  <c r="AA892" i="1"/>
  <c r="AA864" i="1"/>
  <c r="AB864" i="1"/>
  <c r="AC864" i="1"/>
  <c r="AA865" i="1"/>
  <c r="AB865" i="1"/>
  <c r="AC865" i="1"/>
  <c r="AA866" i="1"/>
  <c r="AB866" i="1"/>
  <c r="AC866" i="1"/>
  <c r="AA868" i="1"/>
  <c r="AB868" i="1"/>
  <c r="AA875" i="1"/>
  <c r="AB875" i="1"/>
  <c r="AB873" i="1" s="1"/>
  <c r="AB39" i="1" s="1"/>
  <c r="AC875" i="1"/>
  <c r="AC863" i="1"/>
  <c r="AB863" i="1"/>
  <c r="AA863" i="1"/>
  <c r="AA734" i="1"/>
  <c r="Z734" i="1" s="1"/>
  <c r="AA735" i="1"/>
  <c r="Z735" i="1" s="1"/>
  <c r="AA741" i="1"/>
  <c r="Z741" i="1" s="1"/>
  <c r="AA743" i="1"/>
  <c r="Z743" i="1" s="1"/>
  <c r="AA750" i="1"/>
  <c r="Z750" i="1" s="1"/>
  <c r="AA329" i="1"/>
  <c r="Z329" i="1" s="1"/>
  <c r="AA330" i="1"/>
  <c r="Z330" i="1" s="1"/>
  <c r="AA331" i="1"/>
  <c r="Z331" i="1" s="1"/>
  <c r="AA335" i="1"/>
  <c r="Z335" i="1" s="1"/>
  <c r="AA337" i="1"/>
  <c r="Z337" i="1" s="1"/>
  <c r="AA339" i="1"/>
  <c r="Z339" i="1" s="1"/>
  <c r="AA340" i="1"/>
  <c r="Z340" i="1" s="1"/>
  <c r="AA341" i="1"/>
  <c r="Z341" i="1" s="1"/>
  <c r="AA342" i="1"/>
  <c r="Z342" i="1" s="1"/>
  <c r="AA343" i="1"/>
  <c r="Z343" i="1" s="1"/>
  <c r="AA344" i="1"/>
  <c r="Z344" i="1" s="1"/>
  <c r="AA346" i="1"/>
  <c r="Z346" i="1" s="1"/>
  <c r="AA353" i="1"/>
  <c r="Z353" i="1" s="1"/>
  <c r="AA363" i="1"/>
  <c r="Z363" i="1" s="1"/>
  <c r="AA364" i="1"/>
  <c r="Z364" i="1" s="1"/>
  <c r="AA365" i="1"/>
  <c r="Z365" i="1" s="1"/>
  <c r="AA366" i="1"/>
  <c r="Z366" i="1" s="1"/>
  <c r="AA367" i="1"/>
  <c r="Z367" i="1" s="1"/>
  <c r="AA368" i="1"/>
  <c r="Z368" i="1" s="1"/>
  <c r="AA369" i="1"/>
  <c r="Z369" i="1" s="1"/>
  <c r="AA370" i="1"/>
  <c r="Z370" i="1" s="1"/>
  <c r="AA371" i="1"/>
  <c r="Z371" i="1" s="1"/>
  <c r="AA372" i="1"/>
  <c r="Z372" i="1" s="1"/>
  <c r="AA374" i="1"/>
  <c r="Z374" i="1" s="1"/>
  <c r="AA375" i="1"/>
  <c r="Z375" i="1" s="1"/>
  <c r="AA378" i="1"/>
  <c r="Z378" i="1" s="1"/>
  <c r="AA379" i="1"/>
  <c r="Z379" i="1" s="1"/>
  <c r="AA380" i="1"/>
  <c r="Z380" i="1" s="1"/>
  <c r="AA381" i="1"/>
  <c r="Z381" i="1" s="1"/>
  <c r="AA382" i="1"/>
  <c r="Z382" i="1" s="1"/>
  <c r="AA383" i="1"/>
  <c r="Z383" i="1" s="1"/>
  <c r="AA384" i="1"/>
  <c r="Z384" i="1" s="1"/>
  <c r="AA385" i="1"/>
  <c r="Z385" i="1" s="1"/>
  <c r="AA386" i="1"/>
  <c r="Z386" i="1" s="1"/>
  <c r="AA390" i="1"/>
  <c r="Z390" i="1" s="1"/>
  <c r="AA391" i="1"/>
  <c r="Z391" i="1" s="1"/>
  <c r="AA392" i="1"/>
  <c r="Z392" i="1" s="1"/>
  <c r="AA393" i="1"/>
  <c r="Z393" i="1" s="1"/>
  <c r="AA394" i="1"/>
  <c r="Z394" i="1" s="1"/>
  <c r="AA395" i="1"/>
  <c r="Z395" i="1" s="1"/>
  <c r="AA396" i="1"/>
  <c r="Z396" i="1" s="1"/>
  <c r="AA397" i="1"/>
  <c r="Z397" i="1" s="1"/>
  <c r="AA398" i="1"/>
  <c r="Z398" i="1" s="1"/>
  <c r="AA404" i="1"/>
  <c r="Z404" i="1" s="1"/>
  <c r="AA412" i="1"/>
  <c r="Z412" i="1" s="1"/>
  <c r="AA416" i="1"/>
  <c r="Z416" i="1" s="1"/>
  <c r="AA418" i="1"/>
  <c r="Z418" i="1" s="1"/>
  <c r="AA420" i="1"/>
  <c r="Z420" i="1" s="1"/>
  <c r="AA422" i="1"/>
  <c r="Z422" i="1" s="1"/>
  <c r="AA435" i="1"/>
  <c r="Z435" i="1" s="1"/>
  <c r="AA439" i="1"/>
  <c r="Z439" i="1" s="1"/>
  <c r="AA440" i="1"/>
  <c r="Z440" i="1" s="1"/>
  <c r="AA443" i="1"/>
  <c r="Z443" i="1" s="1"/>
  <c r="AA444" i="1"/>
  <c r="Z444" i="1" s="1"/>
  <c r="AA447" i="1"/>
  <c r="Z447" i="1" s="1"/>
  <c r="AA450" i="1"/>
  <c r="Z450" i="1" s="1"/>
  <c r="AA453" i="1"/>
  <c r="Z453" i="1" s="1"/>
  <c r="AA454" i="1"/>
  <c r="Z454" i="1" s="1"/>
  <c r="AA455" i="1"/>
  <c r="Z455" i="1" s="1"/>
  <c r="AA456" i="1"/>
  <c r="Z456" i="1" s="1"/>
  <c r="AA459" i="1"/>
  <c r="Z459" i="1" s="1"/>
  <c r="AA461" i="1"/>
  <c r="Z461" i="1" s="1"/>
  <c r="AA462" i="1"/>
  <c r="Z462" i="1" s="1"/>
  <c r="AA465" i="1"/>
  <c r="Z465" i="1" s="1"/>
  <c r="AA466" i="1"/>
  <c r="Z466" i="1" s="1"/>
  <c r="AA467" i="1"/>
  <c r="Z467" i="1" s="1"/>
  <c r="AA468" i="1"/>
  <c r="Z468" i="1" s="1"/>
  <c r="AA469" i="1"/>
  <c r="Z469" i="1" s="1"/>
  <c r="AA470" i="1"/>
  <c r="Z470" i="1" s="1"/>
  <c r="AA472" i="1"/>
  <c r="Z472" i="1" s="1"/>
  <c r="AA473" i="1"/>
  <c r="Z473" i="1" s="1"/>
  <c r="AA474" i="1"/>
  <c r="Z474" i="1" s="1"/>
  <c r="AA477" i="1"/>
  <c r="Z477" i="1" s="1"/>
  <c r="AA480" i="1"/>
  <c r="Z480" i="1" s="1"/>
  <c r="AA557" i="1"/>
  <c r="Z557" i="1" s="1"/>
  <c r="AA560" i="1"/>
  <c r="Z560" i="1" s="1"/>
  <c r="AA561" i="1"/>
  <c r="Z561" i="1" s="1"/>
  <c r="AA564" i="1"/>
  <c r="Z564" i="1" s="1"/>
  <c r="AA565" i="1"/>
  <c r="Z565" i="1" s="1"/>
  <c r="AA566" i="1"/>
  <c r="Z566" i="1" s="1"/>
  <c r="AA569" i="1"/>
  <c r="Z569" i="1" s="1"/>
  <c r="AA571" i="1"/>
  <c r="Z571" i="1" s="1"/>
  <c r="AA574" i="1"/>
  <c r="Z574" i="1" s="1"/>
  <c r="AA576" i="1"/>
  <c r="Z576" i="1" s="1"/>
  <c r="AA578" i="1"/>
  <c r="Z578" i="1" s="1"/>
  <c r="AA579" i="1"/>
  <c r="Z579" i="1" s="1"/>
  <c r="AA582" i="1"/>
  <c r="Z582" i="1" s="1"/>
  <c r="BI613" i="1"/>
  <c r="AA624" i="1"/>
  <c r="Z624" i="1" s="1"/>
  <c r="AA625" i="1"/>
  <c r="Z625" i="1" s="1"/>
  <c r="AA626" i="1"/>
  <c r="Z626" i="1" s="1"/>
  <c r="AA627" i="1"/>
  <c r="Z627" i="1" s="1"/>
  <c r="AA628" i="1"/>
  <c r="Z628" i="1" s="1"/>
  <c r="AA629" i="1"/>
  <c r="AA630" i="1"/>
  <c r="Z630" i="1" s="1"/>
  <c r="AA631" i="1"/>
  <c r="Z631" i="1" s="1"/>
  <c r="AA632" i="1"/>
  <c r="Z632" i="1" s="1"/>
  <c r="AA633" i="1"/>
  <c r="Z633" i="1" s="1"/>
  <c r="AA634" i="1"/>
  <c r="AA636" i="1"/>
  <c r="Z636" i="1" s="1"/>
  <c r="AA637" i="1"/>
  <c r="Z637" i="1" s="1"/>
  <c r="AA638" i="1"/>
  <c r="Z638" i="1" s="1"/>
  <c r="AA639" i="1"/>
  <c r="Z639" i="1" s="1"/>
  <c r="AA640" i="1"/>
  <c r="AA641" i="1"/>
  <c r="Z641" i="1" s="1"/>
  <c r="AA642" i="1"/>
  <c r="Z642" i="1" s="1"/>
  <c r="AA643" i="1"/>
  <c r="Z643" i="1" s="1"/>
  <c r="AA646" i="1"/>
  <c r="Z646" i="1" s="1"/>
  <c r="AA647" i="1"/>
  <c r="Z647" i="1" s="1"/>
  <c r="AA648" i="1"/>
  <c r="Z648" i="1" s="1"/>
  <c r="AA650" i="1"/>
  <c r="Z650" i="1" s="1"/>
  <c r="AA651" i="1"/>
  <c r="Z651" i="1" s="1"/>
  <c r="AA653" i="1"/>
  <c r="Z653" i="1" s="1"/>
  <c r="AA654" i="1"/>
  <c r="Z654" i="1" s="1"/>
  <c r="AA655" i="1"/>
  <c r="Z655" i="1" s="1"/>
  <c r="AA656" i="1"/>
  <c r="Z656" i="1" s="1"/>
  <c r="AA657" i="1"/>
  <c r="Z657" i="1" s="1"/>
  <c r="AB796" i="1"/>
  <c r="AB797" i="1"/>
  <c r="AC797" i="1"/>
  <c r="AB798" i="1"/>
  <c r="AC798" i="1"/>
  <c r="AB799" i="1"/>
  <c r="AC799" i="1"/>
  <c r="AB800" i="1"/>
  <c r="AC800" i="1"/>
  <c r="AB801" i="1"/>
  <c r="AC801" i="1"/>
  <c r="AB802" i="1"/>
  <c r="AC802" i="1"/>
  <c r="AB803" i="1"/>
  <c r="AC803" i="1"/>
  <c r="AB804" i="1"/>
  <c r="AC804" i="1"/>
  <c r="AB805" i="1"/>
  <c r="AC805" i="1"/>
  <c r="AB806" i="1"/>
  <c r="AC806" i="1"/>
  <c r="AB807" i="1"/>
  <c r="AC807" i="1"/>
  <c r="AB808" i="1"/>
  <c r="AC808" i="1"/>
  <c r="AB809" i="1"/>
  <c r="AC809" i="1"/>
  <c r="AB810" i="1"/>
  <c r="AC810" i="1"/>
  <c r="AB811" i="1"/>
  <c r="AC811" i="1"/>
  <c r="AB812" i="1"/>
  <c r="AC812" i="1"/>
  <c r="AB813" i="1"/>
  <c r="AC813" i="1"/>
  <c r="AB815" i="1"/>
  <c r="AC815" i="1"/>
  <c r="AB816" i="1"/>
  <c r="AB817" i="1"/>
  <c r="AB819" i="1"/>
  <c r="AC819" i="1"/>
  <c r="AB822" i="1"/>
  <c r="AC822" i="1"/>
  <c r="AB823" i="1"/>
  <c r="AC823" i="1"/>
  <c r="AB824" i="1"/>
  <c r="AC824" i="1"/>
  <c r="AB827" i="1"/>
  <c r="AC827" i="1"/>
  <c r="AB828" i="1"/>
  <c r="AC828" i="1"/>
  <c r="AB829" i="1"/>
  <c r="AC829" i="1"/>
  <c r="AB830" i="1"/>
  <c r="AC830" i="1"/>
  <c r="AB831" i="1"/>
  <c r="AC831" i="1"/>
  <c r="AC839" i="1"/>
  <c r="AC840" i="1"/>
  <c r="AC841" i="1"/>
  <c r="AB846" i="1"/>
  <c r="AC846" i="1"/>
  <c r="AA801" i="1"/>
  <c r="AA804" i="1"/>
  <c r="AA806" i="1"/>
  <c r="AA809" i="1"/>
  <c r="AA810" i="1"/>
  <c r="AA815" i="1"/>
  <c r="AA819" i="1"/>
  <c r="AA823" i="1"/>
  <c r="AA824" i="1"/>
  <c r="AA827" i="1"/>
  <c r="AA828" i="1"/>
  <c r="AA829" i="1"/>
  <c r="AA830" i="1"/>
  <c r="AA831" i="1"/>
  <c r="AA839" i="1"/>
  <c r="AA840" i="1"/>
  <c r="AA841" i="1"/>
  <c r="AA846" i="1"/>
  <c r="V788" i="1"/>
  <c r="V789" i="1"/>
  <c r="V729" i="1"/>
  <c r="V732" i="1"/>
  <c r="V733" i="1"/>
  <c r="BF733" i="1" s="1"/>
  <c r="V734" i="1"/>
  <c r="V735" i="1"/>
  <c r="V740" i="1"/>
  <c r="V741" i="1"/>
  <c r="V742" i="1"/>
  <c r="V743" i="1"/>
  <c r="V642" i="1"/>
  <c r="V643" i="1"/>
  <c r="V644" i="1"/>
  <c r="V645" i="1"/>
  <c r="V646" i="1"/>
  <c r="V647" i="1"/>
  <c r="V648" i="1"/>
  <c r="V649" i="1"/>
  <c r="V650" i="1"/>
  <c r="BF674" i="1" s="1"/>
  <c r="BE674" i="1" s="1"/>
  <c r="V651" i="1"/>
  <c r="BF676" i="1" s="1"/>
  <c r="V652" i="1"/>
  <c r="V653" i="1"/>
  <c r="V654" i="1"/>
  <c r="V655" i="1"/>
  <c r="V656" i="1"/>
  <c r="V657" i="1"/>
  <c r="V638" i="1"/>
  <c r="V639" i="1"/>
  <c r="V640" i="1"/>
  <c r="V641" i="1"/>
  <c r="V546" i="1"/>
  <c r="V547" i="1"/>
  <c r="V548" i="1"/>
  <c r="V58" i="1" s="1"/>
  <c r="V552" i="1"/>
  <c r="V553" i="1"/>
  <c r="V555" i="1"/>
  <c r="V556" i="1"/>
  <c r="V557" i="1"/>
  <c r="V560" i="1"/>
  <c r="V561" i="1"/>
  <c r="V562" i="1"/>
  <c r="V563" i="1"/>
  <c r="V564" i="1"/>
  <c r="V565" i="1"/>
  <c r="V566" i="1"/>
  <c r="V568" i="1"/>
  <c r="V569" i="1"/>
  <c r="V571" i="1"/>
  <c r="V572" i="1"/>
  <c r="V573" i="1"/>
  <c r="V574" i="1"/>
  <c r="V576" i="1"/>
  <c r="V577" i="1"/>
  <c r="V578" i="1"/>
  <c r="V579" i="1"/>
  <c r="V582" i="1"/>
  <c r="V583" i="1"/>
  <c r="V584" i="1"/>
  <c r="V585" i="1"/>
  <c r="V586" i="1"/>
  <c r="V587" i="1"/>
  <c r="V588" i="1"/>
  <c r="V589" i="1"/>
  <c r="V590" i="1"/>
  <c r="V591" i="1"/>
  <c r="V592" i="1"/>
  <c r="V594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6" i="1"/>
  <c r="V637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3" i="1"/>
  <c r="V404" i="1"/>
  <c r="V410" i="1"/>
  <c r="V412" i="1"/>
  <c r="V414" i="1"/>
  <c r="V416" i="1"/>
  <c r="V418" i="1"/>
  <c r="V420" i="1"/>
  <c r="V422" i="1"/>
  <c r="V435" i="1"/>
  <c r="V437" i="1"/>
  <c r="V439" i="1"/>
  <c r="V440" i="1"/>
  <c r="V441" i="1"/>
  <c r="V443" i="1"/>
  <c r="V444" i="1"/>
  <c r="V445" i="1"/>
  <c r="V447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7" i="1"/>
  <c r="V478" i="1"/>
  <c r="V480" i="1"/>
  <c r="V325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298" i="1"/>
  <c r="V299" i="1"/>
  <c r="V300" i="1"/>
  <c r="V301" i="1"/>
  <c r="V297" i="1"/>
  <c r="V67" i="1"/>
  <c r="V68" i="1"/>
  <c r="V69" i="1"/>
  <c r="V70" i="1"/>
  <c r="V71" i="1"/>
  <c r="V72" i="1"/>
  <c r="V73" i="1"/>
  <c r="V74" i="1"/>
  <c r="V75" i="1"/>
  <c r="V76" i="1"/>
  <c r="AH76" i="1" s="1"/>
  <c r="V77" i="1"/>
  <c r="V78" i="1"/>
  <c r="V79" i="1"/>
  <c r="V80" i="1"/>
  <c r="V81" i="1"/>
  <c r="AH81" i="1" s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7" i="1"/>
  <c r="V118" i="1"/>
  <c r="V119" i="1"/>
  <c r="V120" i="1"/>
  <c r="V121" i="1"/>
  <c r="V126" i="1"/>
  <c r="V127" i="1"/>
  <c r="V128" i="1"/>
  <c r="V132" i="1"/>
  <c r="V133" i="1"/>
  <c r="V134" i="1"/>
  <c r="V135" i="1"/>
  <c r="V136" i="1"/>
  <c r="V137" i="1"/>
  <c r="V138" i="1"/>
  <c r="V139" i="1"/>
  <c r="V143" i="1"/>
  <c r="V144" i="1"/>
  <c r="V145" i="1"/>
  <c r="V146" i="1"/>
  <c r="V147" i="1"/>
  <c r="V148" i="1"/>
  <c r="V149" i="1"/>
  <c r="V150" i="1"/>
  <c r="V186" i="1"/>
  <c r="V187" i="1"/>
  <c r="V188" i="1"/>
  <c r="V189" i="1"/>
  <c r="V191" i="1"/>
  <c r="BF191" i="1" s="1"/>
  <c r="BV191" i="1" s="1"/>
  <c r="V194" i="1"/>
  <c r="V195" i="1"/>
  <c r="V196" i="1"/>
  <c r="V197" i="1"/>
  <c r="V229" i="1"/>
  <c r="V282" i="1"/>
  <c r="V285" i="1"/>
  <c r="AC298" i="1"/>
  <c r="AC299" i="1"/>
  <c r="AC300" i="1"/>
  <c r="AC301" i="1"/>
  <c r="AB298" i="1"/>
  <c r="AB299" i="1"/>
  <c r="AB300" i="1"/>
  <c r="AB301" i="1"/>
  <c r="AA298" i="1"/>
  <c r="AA299" i="1"/>
  <c r="AA300" i="1"/>
  <c r="AA301" i="1"/>
  <c r="AC297" i="1"/>
  <c r="AC52" i="1" s="1"/>
  <c r="AB297" i="1"/>
  <c r="AB52" i="1" s="1"/>
  <c r="AB229" i="1"/>
  <c r="AB225" i="1" s="1"/>
  <c r="AB45" i="1" s="1"/>
  <c r="AB282" i="1"/>
  <c r="AB46" i="1" s="1"/>
  <c r="AB285" i="1"/>
  <c r="AA70" i="1"/>
  <c r="Z70" i="1" s="1"/>
  <c r="AA71" i="1"/>
  <c r="Z71" i="1" s="1"/>
  <c r="AA75" i="1"/>
  <c r="Z75" i="1" s="1"/>
  <c r="AA77" i="1"/>
  <c r="Z77" i="1" s="1"/>
  <c r="AA79" i="1"/>
  <c r="Z79" i="1" s="1"/>
  <c r="AA83" i="1"/>
  <c r="Z83" i="1" s="1"/>
  <c r="AA85" i="1"/>
  <c r="Z85" i="1" s="1"/>
  <c r="AA86" i="1"/>
  <c r="Z86" i="1" s="1"/>
  <c r="AA89" i="1"/>
  <c r="Z89" i="1" s="1"/>
  <c r="AA90" i="1"/>
  <c r="Z90" i="1" s="1"/>
  <c r="AA91" i="1"/>
  <c r="Z91" i="1" s="1"/>
  <c r="AA92" i="1"/>
  <c r="Z92" i="1" s="1"/>
  <c r="AA96" i="1"/>
  <c r="Z96" i="1" s="1"/>
  <c r="AA99" i="1"/>
  <c r="Z99" i="1" s="1"/>
  <c r="AA100" i="1"/>
  <c r="Z100" i="1" s="1"/>
  <c r="AA101" i="1"/>
  <c r="Z101" i="1" s="1"/>
  <c r="AA102" i="1"/>
  <c r="Z102" i="1" s="1"/>
  <c r="AA103" i="1"/>
  <c r="Z103" i="1" s="1"/>
  <c r="AA104" i="1"/>
  <c r="Z104" i="1" s="1"/>
  <c r="AA105" i="1"/>
  <c r="Z105" i="1" s="1"/>
  <c r="AA106" i="1"/>
  <c r="Z106" i="1" s="1"/>
  <c r="AA107" i="1"/>
  <c r="Z107" i="1" s="1"/>
  <c r="AA108" i="1"/>
  <c r="Z108" i="1" s="1"/>
  <c r="AA109" i="1"/>
  <c r="Z109" i="1" s="1"/>
  <c r="AA110" i="1"/>
  <c r="Z110" i="1" s="1"/>
  <c r="AA111" i="1"/>
  <c r="Z111" i="1" s="1"/>
  <c r="AA112" i="1"/>
  <c r="Z112" i="1" s="1"/>
  <c r="AA113" i="1"/>
  <c r="Z113" i="1" s="1"/>
  <c r="AA120" i="1"/>
  <c r="Z120" i="1" s="1"/>
  <c r="AA121" i="1"/>
  <c r="Z121" i="1" s="1"/>
  <c r="AA133" i="1"/>
  <c r="Z133" i="1" s="1"/>
  <c r="AA135" i="1"/>
  <c r="Z135" i="1" s="1"/>
  <c r="AA136" i="1"/>
  <c r="Z136" i="1" s="1"/>
  <c r="AA137" i="1"/>
  <c r="Z137" i="1" s="1"/>
  <c r="AA138" i="1"/>
  <c r="Z138" i="1" s="1"/>
  <c r="AA139" i="1"/>
  <c r="Z139" i="1" s="1"/>
  <c r="AA143" i="1"/>
  <c r="Z143" i="1" s="1"/>
  <c r="AA144" i="1"/>
  <c r="Z144" i="1" s="1"/>
  <c r="AA145" i="1"/>
  <c r="Z145" i="1" s="1"/>
  <c r="AA146" i="1"/>
  <c r="Z146" i="1" s="1"/>
  <c r="AA147" i="1"/>
  <c r="Z147" i="1" s="1"/>
  <c r="AA148" i="1"/>
  <c r="Z148" i="1" s="1"/>
  <c r="AA149" i="1"/>
  <c r="Z149" i="1" s="1"/>
  <c r="AA150" i="1"/>
  <c r="Z150" i="1" s="1"/>
  <c r="AA188" i="1"/>
  <c r="Z188" i="1" s="1"/>
  <c r="AA189" i="1"/>
  <c r="Z189" i="1" s="1"/>
  <c r="AA194" i="1"/>
  <c r="AA229" i="1"/>
  <c r="AC40" i="1"/>
  <c r="AR813" i="1" l="1"/>
  <c r="Z823" i="1"/>
  <c r="Z229" i="1"/>
  <c r="AE846" i="1"/>
  <c r="BC846" i="1"/>
  <c r="Z810" i="1"/>
  <c r="Z806" i="1"/>
  <c r="Z815" i="1"/>
  <c r="Z829" i="1"/>
  <c r="AE813" i="1"/>
  <c r="AE81" i="1"/>
  <c r="AE76" i="1"/>
  <c r="Z298" i="1"/>
  <c r="Z976" i="1"/>
  <c r="AP798" i="1"/>
  <c r="AP796" i="1" s="1"/>
  <c r="Z898" i="1"/>
  <c r="Z827" i="1"/>
  <c r="Z804" i="1"/>
  <c r="Z819" i="1"/>
  <c r="Z831" i="1"/>
  <c r="Z299" i="1"/>
  <c r="Z824" i="1"/>
  <c r="Z830" i="1"/>
  <c r="Z973" i="1"/>
  <c r="Z809" i="1"/>
  <c r="Z828" i="1"/>
  <c r="Z801" i="1"/>
  <c r="Z987" i="1"/>
  <c r="Z846" i="1"/>
  <c r="Z907" i="1"/>
  <c r="Z929" i="1"/>
  <c r="Z301" i="1"/>
  <c r="Z875" i="1"/>
  <c r="Z873" i="1" s="1"/>
  <c r="Z39" i="1" s="1"/>
  <c r="Z899" i="1"/>
  <c r="Z921" i="1"/>
  <c r="Z914" i="1"/>
  <c r="Z911" i="1"/>
  <c r="Z915" i="1"/>
  <c r="Z913" i="1"/>
  <c r="Z972" i="1"/>
  <c r="Z975" i="1"/>
  <c r="Z863" i="1"/>
  <c r="Z980" i="1"/>
  <c r="Z866" i="1"/>
  <c r="Z916" i="1"/>
  <c r="Z893" i="1"/>
  <c r="Z634" i="1"/>
  <c r="BI634" i="1" s="1"/>
  <c r="Z865" i="1"/>
  <c r="Z904" i="1"/>
  <c r="AA949" i="1"/>
  <c r="Z981" i="1"/>
  <c r="Z978" i="1"/>
  <c r="Z300" i="1"/>
  <c r="Z910" i="1"/>
  <c r="AA919" i="1"/>
  <c r="Z922" i="1"/>
  <c r="AA170" i="1"/>
  <c r="Z170" i="1" s="1"/>
  <c r="Z194" i="1"/>
  <c r="Z640" i="1"/>
  <c r="BI640" i="1" s="1"/>
  <c r="Z864" i="1"/>
  <c r="Z912" i="1"/>
  <c r="Z977" i="1"/>
  <c r="Z894" i="1"/>
  <c r="Z974" i="1"/>
  <c r="Z629" i="1"/>
  <c r="BI629" i="1" s="1"/>
  <c r="Z908" i="1"/>
  <c r="Z905" i="1"/>
  <c r="Z986" i="1"/>
  <c r="BE733" i="1"/>
  <c r="BV733" i="1"/>
  <c r="BU733" i="1" s="1"/>
  <c r="BV190" i="1"/>
  <c r="BU190" i="1" s="1"/>
  <c r="BU191" i="1"/>
  <c r="AC949" i="1"/>
  <c r="AC1023" i="1" s="1"/>
  <c r="AC950" i="1"/>
  <c r="AC920" i="1" s="1"/>
  <c r="AC1022" i="1" s="1"/>
  <c r="AA225" i="1"/>
  <c r="V794" i="1"/>
  <c r="AC59" i="1"/>
  <c r="Z59" i="1" s="1"/>
  <c r="AC873" i="1"/>
  <c r="AC39" i="1" s="1"/>
  <c r="V873" i="1"/>
  <c r="V39" i="1" s="1"/>
  <c r="AA887" i="1"/>
  <c r="AA873" i="1"/>
  <c r="AA39" i="1" s="1"/>
  <c r="V793" i="1"/>
  <c r="AA746" i="1"/>
  <c r="Z746" i="1" s="1"/>
  <c r="BI638" i="1"/>
  <c r="BF673" i="1"/>
  <c r="BE673" i="1" s="1"/>
  <c r="BE676" i="1"/>
  <c r="BE613" i="1"/>
  <c r="BS613" i="1"/>
  <c r="BN613" i="1" s="1"/>
  <c r="BI633" i="1"/>
  <c r="BE610" i="1"/>
  <c r="BN610" i="1"/>
  <c r="BI603" i="1"/>
  <c r="AA283" i="1"/>
  <c r="AB283" i="1"/>
  <c r="AB295" i="1" s="1"/>
  <c r="BE191" i="1"/>
  <c r="BF190" i="1"/>
  <c r="BE185" i="1" s="1"/>
  <c r="BO733" i="1"/>
  <c r="BN733" i="1" s="1"/>
  <c r="V1024" i="1"/>
  <c r="AA551" i="1"/>
  <c r="Z551" i="1" s="1"/>
  <c r="AA125" i="1"/>
  <c r="Z125" i="1" s="1"/>
  <c r="V1021" i="1"/>
  <c r="V936" i="1"/>
  <c r="V935" i="1"/>
  <c r="V27" i="1"/>
  <c r="AB934" i="1"/>
  <c r="Z934" i="1" s="1"/>
  <c r="V25" i="1"/>
  <c r="V34" i="1"/>
  <c r="AP765" i="1"/>
  <c r="V52" i="1"/>
  <c r="V48" i="1"/>
  <c r="V46" i="1"/>
  <c r="AH74" i="1" l="1"/>
  <c r="AE82" i="1"/>
  <c r="AH82" i="1"/>
  <c r="AE80" i="1"/>
  <c r="AE74" i="1"/>
  <c r="AE73" i="1"/>
  <c r="BS640" i="1"/>
  <c r="BE640" i="1"/>
  <c r="BI628" i="1"/>
  <c r="BE628" i="1" s="1"/>
  <c r="BS629" i="1"/>
  <c r="BN629" i="1" s="1"/>
  <c r="BE629" i="1"/>
  <c r="BS634" i="1"/>
  <c r="BN634" i="1" s="1"/>
  <c r="BE634" i="1"/>
  <c r="AA45" i="1"/>
  <c r="Z45" i="1" s="1"/>
  <c r="Z225" i="1"/>
  <c r="AA223" i="1"/>
  <c r="Z223" i="1" s="1"/>
  <c r="Z283" i="1"/>
  <c r="AA1023" i="1"/>
  <c r="Z919" i="1"/>
  <c r="Z949" i="1"/>
  <c r="M191" i="1"/>
  <c r="N191" i="1" s="1"/>
  <c r="M458" i="1"/>
  <c r="AC1021" i="1"/>
  <c r="AA220" i="1"/>
  <c r="Z220" i="1" s="1"/>
  <c r="BF59" i="1"/>
  <c r="BO772" i="1"/>
  <c r="BS633" i="1"/>
  <c r="BN633" i="1" s="1"/>
  <c r="BE633" i="1"/>
  <c r="BI632" i="1"/>
  <c r="BS638" i="1"/>
  <c r="BE638" i="1"/>
  <c r="BE603" i="1"/>
  <c r="BF183" i="1"/>
  <c r="BE183" i="1" s="1"/>
  <c r="BE190" i="1"/>
  <c r="AA123" i="1"/>
  <c r="Z123" i="1" s="1"/>
  <c r="V66" i="1"/>
  <c r="AH80" i="1" l="1"/>
  <c r="AH72" i="1"/>
  <c r="AH73" i="1"/>
  <c r="BN603" i="1"/>
  <c r="BS628" i="1"/>
  <c r="BN628" i="1" s="1"/>
  <c r="Z1023" i="1"/>
  <c r="K458" i="1"/>
  <c r="M457" i="1"/>
  <c r="K457" i="1" s="1"/>
  <c r="K191" i="1"/>
  <c r="M190" i="1"/>
  <c r="N190" i="1" s="1"/>
  <c r="AA199" i="1"/>
  <c r="Z199" i="1" s="1"/>
  <c r="AA219" i="1"/>
  <c r="Z219" i="1" s="1"/>
  <c r="BE880" i="1"/>
  <c r="V294" i="1"/>
  <c r="BS632" i="1"/>
  <c r="BN632" i="1" s="1"/>
  <c r="BE632" i="1"/>
  <c r="BE40" i="1"/>
  <c r="BF40" i="1"/>
  <c r="V856" i="1"/>
  <c r="V884" i="1" s="1"/>
  <c r="V51" i="1"/>
  <c r="AH78" i="1" l="1"/>
  <c r="AE78" i="1"/>
  <c r="AE72" i="1"/>
  <c r="BS597" i="1"/>
  <c r="M185" i="1"/>
  <c r="N185" i="1" s="1"/>
  <c r="K190" i="1"/>
  <c r="V32" i="1"/>
  <c r="V57" i="1"/>
  <c r="AH67" i="1" l="1"/>
  <c r="AE67" i="1"/>
  <c r="BS787" i="1"/>
  <c r="BS791" i="1" s="1"/>
  <c r="BS316" i="1"/>
  <c r="BN597" i="1"/>
  <c r="K185" i="1"/>
  <c r="M183" i="1"/>
  <c r="BF57" i="1"/>
  <c r="BF32" i="1" s="1"/>
  <c r="K183" i="1" l="1"/>
  <c r="N183" i="1"/>
  <c r="J185" i="1"/>
  <c r="AG40" i="1"/>
  <c r="AH64" i="1"/>
  <c r="AE64" i="1"/>
  <c r="BS888" i="1"/>
  <c r="BT791" i="1"/>
  <c r="BS786" i="1"/>
  <c r="BS314" i="1"/>
  <c r="BS855" i="1"/>
  <c r="K65" i="1"/>
  <c r="BE32" i="1"/>
  <c r="BF30" i="1"/>
  <c r="BE57" i="1"/>
  <c r="BF55" i="1"/>
  <c r="BF22" i="1" s="1"/>
  <c r="BF1118" i="1"/>
  <c r="BF1116" i="1"/>
  <c r="BF1120" i="1"/>
  <c r="AE40" i="1" l="1"/>
  <c r="BS854" i="1"/>
  <c r="BS24" i="1" s="1"/>
  <c r="BS883" i="1"/>
  <c r="BN791" i="1"/>
  <c r="BN888" i="1"/>
  <c r="BT888" i="1" s="1"/>
  <c r="BS218" i="1"/>
  <c r="BS224" i="1"/>
  <c r="BS221" i="1"/>
  <c r="K295" i="1"/>
  <c r="M40" i="1"/>
  <c r="N40" i="1" s="1"/>
  <c r="K64" i="1"/>
  <c r="K40" i="1" l="1"/>
  <c r="BS61" i="1"/>
  <c r="BS56" i="1"/>
  <c r="BS31" i="1" s="1"/>
  <c r="BS30" i="1" s="1"/>
  <c r="M854" i="1"/>
  <c r="M24" i="1" l="1"/>
  <c r="N24" i="1" s="1"/>
  <c r="N854" i="1"/>
  <c r="BS36" i="1"/>
  <c r="BN36" i="1" s="1"/>
  <c r="BN61" i="1"/>
  <c r="N882" i="1"/>
  <c r="M56" i="1"/>
  <c r="M31" i="1" s="1"/>
  <c r="M30" i="1" l="1"/>
  <c r="N30" i="1" s="1"/>
  <c r="N31" i="1"/>
  <c r="N56" i="1"/>
  <c r="M1120" i="1"/>
  <c r="N1120" i="1" s="1"/>
  <c r="M1118" i="1"/>
  <c r="N1118" i="1" s="1"/>
  <c r="M1116" i="1"/>
  <c r="N1116" i="1" s="1"/>
  <c r="M6" i="1"/>
  <c r="M55" i="1"/>
  <c r="M22" i="1" s="1"/>
  <c r="N55" i="1" l="1"/>
  <c r="AA803" i="1"/>
  <c r="Z803" i="1" s="1"/>
  <c r="AC868" i="1" l="1"/>
  <c r="Z868" i="1" s="1"/>
  <c r="D867" i="1"/>
  <c r="AA730" i="1"/>
  <c r="AF867" i="1" l="1"/>
  <c r="L867" i="1"/>
  <c r="AS867" i="1"/>
  <c r="W730" i="1"/>
  <c r="Z730" i="1"/>
  <c r="AA728" i="1"/>
  <c r="Z728" i="1" s="1"/>
  <c r="AA192" i="1"/>
  <c r="BK887" i="1"/>
  <c r="BJ887" i="1" s="1"/>
  <c r="AC881" i="1"/>
  <c r="AB881" i="1"/>
  <c r="AB880" i="1"/>
  <c r="AA190" i="1" l="1"/>
  <c r="Z190" i="1" s="1"/>
  <c r="Z192" i="1"/>
  <c r="AA880" i="1"/>
  <c r="AA881" i="1"/>
  <c r="Z881" i="1" s="1"/>
  <c r="D887" i="1"/>
  <c r="AB887" i="1"/>
  <c r="AC887" i="1"/>
  <c r="J59" i="1"/>
  <c r="V728" i="1"/>
  <c r="V730" i="1"/>
  <c r="V193" i="1"/>
  <c r="V192" i="1"/>
  <c r="J887" i="1" l="1"/>
  <c r="L887" i="1"/>
  <c r="AF887" i="1"/>
  <c r="AS887" i="1"/>
  <c r="Z887" i="1"/>
  <c r="D59" i="1"/>
  <c r="V190" i="1"/>
  <c r="L59" i="1" l="1"/>
  <c r="AF59" i="1"/>
  <c r="AS59" i="1"/>
  <c r="BH846" i="1"/>
  <c r="BY846" i="1" l="1"/>
  <c r="BU846" i="1" s="1"/>
  <c r="BN846" i="1"/>
  <c r="BE846" i="1"/>
  <c r="D840" i="1"/>
  <c r="AB840" i="1"/>
  <c r="D841" i="1"/>
  <c r="AB841" i="1"/>
  <c r="R840" i="1" l="1"/>
  <c r="AN840" i="1"/>
  <c r="R841" i="1"/>
  <c r="AN841" i="1"/>
  <c r="L840" i="1"/>
  <c r="AS840" i="1"/>
  <c r="AS841" i="1"/>
  <c r="L841" i="1"/>
  <c r="Z840" i="1"/>
  <c r="BH840" i="1"/>
  <c r="Z841" i="1"/>
  <c r="AB839" i="1"/>
  <c r="Z839" i="1" s="1"/>
  <c r="D839" i="1"/>
  <c r="R839" i="1" s="1"/>
  <c r="L839" i="1" l="1"/>
  <c r="AS839" i="1"/>
  <c r="BC841" i="1"/>
  <c r="AE841" i="1"/>
  <c r="BH841" i="1"/>
  <c r="BH839" i="1" s="1"/>
  <c r="AN839" i="1"/>
  <c r="BC840" i="1"/>
  <c r="AE840" i="1"/>
  <c r="BE840" i="1"/>
  <c r="BN840" i="1" l="1"/>
  <c r="BY840" i="1"/>
  <c r="AM794" i="1"/>
  <c r="BC839" i="1"/>
  <c r="AE839" i="1"/>
  <c r="AF839" i="1" s="1"/>
  <c r="BH794" i="1"/>
  <c r="BH793" i="1" s="1"/>
  <c r="BE793" i="1" s="1"/>
  <c r="BR839" i="1"/>
  <c r="BE841" i="1"/>
  <c r="BE839" i="1"/>
  <c r="BH853" i="1"/>
  <c r="BH855" i="1" s="1"/>
  <c r="AA807" i="1"/>
  <c r="Z807" i="1" s="1"/>
  <c r="AA800" i="1"/>
  <c r="Z800" i="1" s="1"/>
  <c r="D194" i="1"/>
  <c r="D551" i="1"/>
  <c r="D477" i="1"/>
  <c r="J328" i="1"/>
  <c r="D328" i="1"/>
  <c r="D422" i="1"/>
  <c r="D416" i="1"/>
  <c r="D414" i="1"/>
  <c r="D410" i="1"/>
  <c r="AF410" i="1" l="1"/>
  <c r="L410" i="1"/>
  <c r="AS410" i="1"/>
  <c r="L551" i="1"/>
  <c r="AS551" i="1"/>
  <c r="AF551" i="1"/>
  <c r="AF418" i="1"/>
  <c r="L418" i="1"/>
  <c r="AS418" i="1"/>
  <c r="AF414" i="1"/>
  <c r="L414" i="1"/>
  <c r="AS414" i="1"/>
  <c r="AF422" i="1"/>
  <c r="L422" i="1"/>
  <c r="AS422" i="1"/>
  <c r="AF416" i="1"/>
  <c r="L416" i="1"/>
  <c r="AS416" i="1"/>
  <c r="AF328" i="1"/>
  <c r="AS328" i="1"/>
  <c r="L328" i="1"/>
  <c r="AF477" i="1"/>
  <c r="AS477" i="1"/>
  <c r="L477" i="1"/>
  <c r="AF194" i="1"/>
  <c r="AS194" i="1"/>
  <c r="L194" i="1"/>
  <c r="AS555" i="1"/>
  <c r="AF555" i="1"/>
  <c r="BR853" i="1"/>
  <c r="BR793" i="1"/>
  <c r="BN793" i="1" s="1"/>
  <c r="BU840" i="1"/>
  <c r="BN841" i="1"/>
  <c r="BY841" i="1"/>
  <c r="BU841" i="1" s="1"/>
  <c r="BE794" i="1"/>
  <c r="AM793" i="1"/>
  <c r="AE794" i="1"/>
  <c r="BN839" i="1"/>
  <c r="AA822" i="1"/>
  <c r="Z822" i="1" s="1"/>
  <c r="BH883" i="1"/>
  <c r="BH854" i="1"/>
  <c r="D476" i="1"/>
  <c r="D478" i="1"/>
  <c r="BE853" i="1"/>
  <c r="BE48" i="1" s="1"/>
  <c r="AA573" i="1"/>
  <c r="Z573" i="1" s="1"/>
  <c r="D573" i="1"/>
  <c r="BH48" i="1"/>
  <c r="AA285" i="1"/>
  <c r="Z285" i="1" s="1"/>
  <c r="D284" i="1"/>
  <c r="AL284" i="1" s="1"/>
  <c r="AA414" i="1"/>
  <c r="Z414" i="1" s="1"/>
  <c r="AA812" i="1"/>
  <c r="Z812" i="1" s="1"/>
  <c r="AA410" i="1"/>
  <c r="Z410" i="1" s="1"/>
  <c r="AA478" i="1"/>
  <c r="Z478" i="1" s="1"/>
  <c r="AA328" i="1"/>
  <c r="Z328" i="1" s="1"/>
  <c r="AM853" i="1" l="1"/>
  <c r="AM48" i="1" s="1"/>
  <c r="AN793" i="1"/>
  <c r="AF476" i="1"/>
  <c r="L476" i="1"/>
  <c r="AS476" i="1"/>
  <c r="AF478" i="1"/>
  <c r="L478" i="1"/>
  <c r="AS478" i="1"/>
  <c r="L284" i="1"/>
  <c r="AS284" i="1"/>
  <c r="AF284" i="1"/>
  <c r="AS573" i="1"/>
  <c r="BY839" i="1"/>
  <c r="BC793" i="1"/>
  <c r="AE793" i="1"/>
  <c r="BR855" i="1"/>
  <c r="BN853" i="1"/>
  <c r="AA811" i="1"/>
  <c r="Z811" i="1" s="1"/>
  <c r="D811" i="1"/>
  <c r="D475" i="1"/>
  <c r="AA476" i="1"/>
  <c r="Z476" i="1" s="1"/>
  <c r="BH882" i="1"/>
  <c r="AA315" i="1"/>
  <c r="Z315" i="1" s="1"/>
  <c r="BR48" i="1"/>
  <c r="BN48" i="1" s="1"/>
  <c r="AE853" i="1" l="1"/>
  <c r="AE48" i="1" s="1"/>
  <c r="AN853" i="1"/>
  <c r="AM855" i="1"/>
  <c r="AN855" i="1" s="1"/>
  <c r="BC853" i="1"/>
  <c r="BC48" i="1" s="1"/>
  <c r="AP853" i="1"/>
  <c r="L811" i="1"/>
  <c r="R811" i="1"/>
  <c r="AF475" i="1"/>
  <c r="AS475" i="1"/>
  <c r="L475" i="1"/>
  <c r="AF811" i="1"/>
  <c r="AS811" i="1"/>
  <c r="AP793" i="1"/>
  <c r="BU839" i="1"/>
  <c r="BY853" i="1"/>
  <c r="BY855" i="1" s="1"/>
  <c r="BY794" i="1"/>
  <c r="BR854" i="1"/>
  <c r="BR24" i="1" s="1"/>
  <c r="BR883" i="1"/>
  <c r="AA475" i="1"/>
  <c r="Z475" i="1" s="1"/>
  <c r="BH24" i="1"/>
  <c r="BH56" i="1"/>
  <c r="BH31" i="1" s="1"/>
  <c r="D330" i="1"/>
  <c r="D331" i="1"/>
  <c r="BC855" i="1" l="1"/>
  <c r="AM854" i="1"/>
  <c r="BC854" i="1" s="1"/>
  <c r="BC24" i="1" s="1"/>
  <c r="AM883" i="1"/>
  <c r="BC883" i="1" s="1"/>
  <c r="BC882" i="1" s="1"/>
  <c r="BC55" i="1" s="1"/>
  <c r="BC22" i="1" s="1"/>
  <c r="AM24" i="1"/>
  <c r="AN24" i="1" s="1"/>
  <c r="AN854" i="1"/>
  <c r="AF331" i="1"/>
  <c r="AS331" i="1"/>
  <c r="L331" i="1"/>
  <c r="AF330" i="1"/>
  <c r="AS330" i="1"/>
  <c r="L330" i="1"/>
  <c r="BY793" i="1"/>
  <c r="BU793" i="1" s="1"/>
  <c r="BU794" i="1"/>
  <c r="BU853" i="1"/>
  <c r="BY48" i="1"/>
  <c r="BR882" i="1"/>
  <c r="BR56" i="1"/>
  <c r="BR31" i="1" s="1"/>
  <c r="BR30" i="1" s="1"/>
  <c r="BH30" i="1"/>
  <c r="AA327" i="1"/>
  <c r="Z327" i="1" s="1"/>
  <c r="D327" i="1"/>
  <c r="BH55" i="1"/>
  <c r="BH22" i="1" s="1"/>
  <c r="BH1118" i="1"/>
  <c r="BH1116" i="1"/>
  <c r="BH1120" i="1"/>
  <c r="AN883" i="1" l="1"/>
  <c r="AM882" i="1"/>
  <c r="AM56" i="1"/>
  <c r="BC56" i="1"/>
  <c r="BC31" i="1" s="1"/>
  <c r="BC30" i="1" s="1"/>
  <c r="AF327" i="1"/>
  <c r="L327" i="1"/>
  <c r="AS327" i="1"/>
  <c r="BU48" i="1"/>
  <c r="BT853" i="1"/>
  <c r="BY854" i="1"/>
  <c r="BY24" i="1" s="1"/>
  <c r="BY883" i="1"/>
  <c r="BR55" i="1"/>
  <c r="BR22" i="1" s="1"/>
  <c r="AC880" i="1"/>
  <c r="Z880" i="1" s="1"/>
  <c r="AM31" i="1" l="1"/>
  <c r="AN56" i="1"/>
  <c r="AN882" i="1"/>
  <c r="AM1120" i="1"/>
  <c r="AM1116" i="1"/>
  <c r="AM55" i="1"/>
  <c r="AM1118" i="1"/>
  <c r="BY56" i="1"/>
  <c r="BY882" i="1"/>
  <c r="AP48" i="1"/>
  <c r="AN55" i="1" l="1"/>
  <c r="AM22" i="1"/>
  <c r="AN22" i="1" s="1"/>
  <c r="AM30" i="1"/>
  <c r="AN30" i="1" s="1"/>
  <c r="AN31" i="1"/>
  <c r="BY31" i="1"/>
  <c r="BY30" i="1" s="1"/>
  <c r="BY1120" i="1"/>
  <c r="BY1118" i="1"/>
  <c r="BY55" i="1"/>
  <c r="BY22" i="1" s="1"/>
  <c r="BY1116" i="1"/>
  <c r="D875" i="1" l="1"/>
  <c r="AQ875" i="1" s="1"/>
  <c r="AF875" i="1" l="1"/>
  <c r="L875" i="1"/>
  <c r="AS875" i="1"/>
  <c r="BZ887" i="1"/>
  <c r="BZ882" i="1" s="1"/>
  <c r="AB879" i="1"/>
  <c r="AB25" i="1" s="1"/>
  <c r="AC879" i="1"/>
  <c r="AC25" i="1" s="1"/>
  <c r="AA879" i="1"/>
  <c r="BZ879" i="1" l="1"/>
  <c r="BU879" i="1" s="1"/>
  <c r="AA25" i="1"/>
  <c r="Z25" i="1" s="1"/>
  <c r="Z879" i="1"/>
  <c r="BZ873" i="1"/>
  <c r="BU873" i="1" s="1"/>
  <c r="BZ881" i="1"/>
  <c r="BU881" i="1" s="1"/>
  <c r="BI887" i="1"/>
  <c r="BI881" i="1"/>
  <c r="BE881" i="1" s="1"/>
  <c r="BS879" i="1"/>
  <c r="BI879" i="1"/>
  <c r="BI873" i="1"/>
  <c r="D120" i="1"/>
  <c r="AF120" i="1" l="1"/>
  <c r="AS120" i="1"/>
  <c r="L120" i="1"/>
  <c r="BN879" i="1"/>
  <c r="BS25" i="1"/>
  <c r="BZ25" i="1"/>
  <c r="BU25" i="1" s="1"/>
  <c r="BU880" i="1"/>
  <c r="BS887" i="1"/>
  <c r="BN887" i="1" s="1"/>
  <c r="BS881" i="1"/>
  <c r="BN881" i="1" s="1"/>
  <c r="BZ59" i="1"/>
  <c r="BU59" i="1" s="1"/>
  <c r="BU887" i="1"/>
  <c r="BE39" i="1"/>
  <c r="BE873" i="1"/>
  <c r="BI25" i="1"/>
  <c r="BE25" i="1" s="1"/>
  <c r="BE879" i="1"/>
  <c r="BE887" i="1"/>
  <c r="BI59" i="1"/>
  <c r="BE59" i="1" s="1"/>
  <c r="D115" i="1"/>
  <c r="D114" i="1"/>
  <c r="D119" i="1"/>
  <c r="AA119" i="1"/>
  <c r="Z119" i="1" s="1"/>
  <c r="D118" i="1"/>
  <c r="J873" i="1"/>
  <c r="J39" i="1" s="1"/>
  <c r="AF118" i="1" l="1"/>
  <c r="AS118" i="1"/>
  <c r="L118" i="1"/>
  <c r="AF115" i="1"/>
  <c r="AS115" i="1"/>
  <c r="L115" i="1"/>
  <c r="AF119" i="1"/>
  <c r="AS119" i="1"/>
  <c r="L119" i="1"/>
  <c r="AF114" i="1"/>
  <c r="L114" i="1"/>
  <c r="AS114" i="1"/>
  <c r="BZ56" i="1"/>
  <c r="BN25" i="1"/>
  <c r="BS59" i="1"/>
  <c r="BN59" i="1" s="1"/>
  <c r="BS882" i="1"/>
  <c r="BZ1118" i="1"/>
  <c r="BZ55" i="1"/>
  <c r="BZ22" i="1" s="1"/>
  <c r="BZ1116" i="1"/>
  <c r="BZ1120" i="1"/>
  <c r="AA118" i="1"/>
  <c r="Z118" i="1" s="1"/>
  <c r="BZ31" i="1" l="1"/>
  <c r="BZ30" i="1" s="1"/>
  <c r="BS55" i="1"/>
  <c r="BS22" i="1" s="1"/>
  <c r="D117" i="1"/>
  <c r="AA117" i="1"/>
  <c r="Z117" i="1" s="1"/>
  <c r="AF117" i="1" l="1"/>
  <c r="AS117" i="1"/>
  <c r="L117" i="1"/>
  <c r="J1119" i="1"/>
  <c r="J1037" i="1"/>
  <c r="J1034" i="1"/>
  <c r="J1033" i="1"/>
  <c r="J1032" i="1"/>
  <c r="J985" i="1"/>
  <c r="J984" i="1"/>
  <c r="J983" i="1"/>
  <c r="J982" i="1"/>
  <c r="J981" i="1"/>
  <c r="J979" i="1"/>
  <c r="J976" i="1"/>
  <c r="J975" i="1"/>
  <c r="J973" i="1"/>
  <c r="J972" i="1"/>
  <c r="J934" i="1"/>
  <c r="J51" i="1" s="1"/>
  <c r="J933" i="1"/>
  <c r="J932" i="1"/>
  <c r="J922" i="1"/>
  <c r="J921" i="1"/>
  <c r="J916" i="1"/>
  <c r="J915" i="1"/>
  <c r="J914" i="1"/>
  <c r="J913" i="1"/>
  <c r="J911" i="1"/>
  <c r="J910" i="1"/>
  <c r="J908" i="1"/>
  <c r="J907" i="1"/>
  <c r="J906" i="1"/>
  <c r="J905" i="1"/>
  <c r="J904" i="1"/>
  <c r="J903" i="1"/>
  <c r="J902" i="1"/>
  <c r="J899" i="1"/>
  <c r="J898" i="1"/>
  <c r="J894" i="1"/>
  <c r="J893" i="1"/>
  <c r="J865" i="1"/>
  <c r="J864" i="1"/>
  <c r="J810" i="1"/>
  <c r="J798" i="1" s="1"/>
  <c r="J809" i="1"/>
  <c r="J806" i="1"/>
  <c r="J765" i="1"/>
  <c r="J760" i="1"/>
  <c r="J759" i="1"/>
  <c r="J744" i="1"/>
  <c r="J741" i="1"/>
  <c r="J729" i="1"/>
  <c r="J671" i="1"/>
  <c r="J670" i="1"/>
  <c r="J669" i="1"/>
  <c r="J668" i="1"/>
  <c r="J657" i="1"/>
  <c r="J653" i="1"/>
  <c r="J652" i="1"/>
  <c r="J651" i="1"/>
  <c r="J650" i="1"/>
  <c r="J649" i="1"/>
  <c r="J648" i="1"/>
  <c r="J647" i="1"/>
  <c r="J646" i="1"/>
  <c r="J643" i="1"/>
  <c r="J642" i="1"/>
  <c r="J641" i="1"/>
  <c r="J639" i="1"/>
  <c r="J633" i="1"/>
  <c r="J631" i="1"/>
  <c r="J630" i="1"/>
  <c r="J613" i="1"/>
  <c r="J612" i="1"/>
  <c r="J609" i="1"/>
  <c r="J608" i="1"/>
  <c r="J607" i="1"/>
  <c r="J606" i="1"/>
  <c r="J584" i="1"/>
  <c r="J344" i="1"/>
  <c r="J341" i="1"/>
  <c r="J340" i="1"/>
  <c r="J338" i="1"/>
  <c r="J337" i="1"/>
  <c r="J336" i="1"/>
  <c r="J334" i="1"/>
  <c r="J333" i="1"/>
  <c r="J329" i="1"/>
  <c r="J327" i="1"/>
  <c r="J325" i="1"/>
  <c r="J193" i="1"/>
  <c r="J192" i="1"/>
  <c r="J189" i="1"/>
  <c r="J188" i="1"/>
  <c r="J187" i="1"/>
  <c r="J797" i="1" l="1"/>
  <c r="J796" i="1" s="1"/>
  <c r="J191" i="1"/>
  <c r="J909" i="1"/>
  <c r="J676" i="1"/>
  <c r="J755" i="1"/>
  <c r="J297" i="1"/>
  <c r="J52" i="1" s="1"/>
  <c r="J673" i="1"/>
  <c r="J45" i="1"/>
  <c r="J900" i="1"/>
  <c r="J896" i="1"/>
  <c r="J1031" i="1"/>
  <c r="J1030" i="1" s="1"/>
  <c r="J53" i="1" s="1"/>
  <c r="J332" i="1"/>
  <c r="J186" i="1"/>
  <c r="J892" i="1"/>
  <c r="J637" i="1"/>
  <c r="J645" i="1"/>
  <c r="J644" i="1" s="1"/>
  <c r="J667" i="1"/>
  <c r="J895" i="1"/>
  <c r="J764" i="1"/>
  <c r="J679" i="1"/>
  <c r="J190" i="1"/>
  <c r="J931" i="1"/>
  <c r="J897" i="1"/>
  <c r="J674" i="1"/>
  <c r="J901" i="1"/>
  <c r="J171" i="1" l="1"/>
  <c r="J169" i="1"/>
  <c r="J772" i="1"/>
  <c r="J46" i="1"/>
  <c r="J636" i="1"/>
  <c r="D1124" i="1" l="1"/>
  <c r="L1124" i="1" l="1"/>
  <c r="AF1124" i="1"/>
  <c r="AS1124" i="1"/>
  <c r="J1124" i="1"/>
  <c r="D584" i="1" l="1"/>
  <c r="AF584" i="1" l="1"/>
  <c r="L584" i="1"/>
  <c r="AS584" i="1"/>
  <c r="D122" i="1"/>
  <c r="D215" i="1"/>
  <c r="AF215" i="1" l="1"/>
  <c r="AS215" i="1"/>
  <c r="L215" i="1"/>
  <c r="J122" i="1"/>
  <c r="AF122" i="1"/>
  <c r="L122" i="1"/>
  <c r="D306" i="1"/>
  <c r="AL306" i="1" s="1"/>
  <c r="D209" i="1"/>
  <c r="D208" i="1"/>
  <c r="AA205" i="1"/>
  <c r="AA464" i="1"/>
  <c r="Z464" i="1" s="1"/>
  <c r="J306" i="1" l="1"/>
  <c r="AF306" i="1"/>
  <c r="L306" i="1"/>
  <c r="AA209" i="1"/>
  <c r="Z209" i="1" s="1"/>
  <c r="AF209" i="1"/>
  <c r="L209" i="1"/>
  <c r="AF208" i="1"/>
  <c r="L208" i="1"/>
  <c r="AA202" i="1"/>
  <c r="Z202" i="1" s="1"/>
  <c r="Z205" i="1"/>
  <c r="D204" i="1"/>
  <c r="J204" i="1"/>
  <c r="D205" i="1"/>
  <c r="J205" i="1"/>
  <c r="AA204" i="1"/>
  <c r="J66" i="1"/>
  <c r="V208" i="1"/>
  <c r="W209" i="1" l="1"/>
  <c r="W207" i="1" s="1"/>
  <c r="V207" i="1" s="1"/>
  <c r="AF205" i="1"/>
  <c r="L205" i="1"/>
  <c r="AF204" i="1"/>
  <c r="L204" i="1"/>
  <c r="V209" i="1"/>
  <c r="AA200" i="1"/>
  <c r="AA198" i="1" s="1"/>
  <c r="Z198" i="1" s="1"/>
  <c r="W204" i="1"/>
  <c r="W200" i="1" s="1"/>
  <c r="W198" i="1" s="1"/>
  <c r="Z204" i="1"/>
  <c r="Z200" i="1" s="1"/>
  <c r="D200" i="1"/>
  <c r="J200" i="1"/>
  <c r="D203" i="1"/>
  <c r="J203" i="1"/>
  <c r="J294" i="1"/>
  <c r="D66" i="1"/>
  <c r="D568" i="1"/>
  <c r="D563" i="1"/>
  <c r="AF66" i="1" l="1"/>
  <c r="L66" i="1"/>
  <c r="AF203" i="1"/>
  <c r="L203" i="1"/>
  <c r="AF552" i="1"/>
  <c r="L552" i="1"/>
  <c r="AS552" i="1"/>
  <c r="AF200" i="1"/>
  <c r="L200" i="1"/>
  <c r="J563" i="1"/>
  <c r="AF563" i="1"/>
  <c r="AS563" i="1"/>
  <c r="L563" i="1"/>
  <c r="AF568" i="1"/>
  <c r="L568" i="1"/>
  <c r="J856" i="1"/>
  <c r="V204" i="1"/>
  <c r="V200" i="1" s="1"/>
  <c r="V198" i="1"/>
  <c r="D294" i="1"/>
  <c r="AA577" i="1"/>
  <c r="Z577" i="1" s="1"/>
  <c r="AA556" i="1"/>
  <c r="Z556" i="1" s="1"/>
  <c r="AA563" i="1"/>
  <c r="Z563" i="1" s="1"/>
  <c r="AA568" i="1"/>
  <c r="Z568" i="1" s="1"/>
  <c r="D572" i="1"/>
  <c r="D562" i="1"/>
  <c r="D547" i="1"/>
  <c r="D550" i="1"/>
  <c r="AL294" i="1" l="1"/>
  <c r="AN294" i="1"/>
  <c r="L550" i="1"/>
  <c r="AS550" i="1"/>
  <c r="AF550" i="1"/>
  <c r="AS547" i="1"/>
  <c r="AS572" i="1"/>
  <c r="AF562" i="1"/>
  <c r="L562" i="1"/>
  <c r="AF294" i="1"/>
  <c r="L294" i="1"/>
  <c r="J884" i="1"/>
  <c r="J57" i="1" s="1"/>
  <c r="D322" i="1"/>
  <c r="D548" i="1"/>
  <c r="D789" i="1"/>
  <c r="AA547" i="1"/>
  <c r="Z547" i="1" s="1"/>
  <c r="AA550" i="1"/>
  <c r="Z550" i="1" s="1"/>
  <c r="AA548" i="1"/>
  <c r="AB885" i="1"/>
  <c r="AA572" i="1"/>
  <c r="Z572" i="1" s="1"/>
  <c r="AA562" i="1"/>
  <c r="Z562" i="1" s="1"/>
  <c r="AC885" i="1"/>
  <c r="D546" i="1"/>
  <c r="AF789" i="1" l="1"/>
  <c r="L789" i="1"/>
  <c r="J548" i="1"/>
  <c r="AF548" i="1"/>
  <c r="L548" i="1"/>
  <c r="AF322" i="1"/>
  <c r="L322" i="1"/>
  <c r="AA58" i="1"/>
  <c r="Z548" i="1"/>
  <c r="D885" i="1"/>
  <c r="D317" i="1"/>
  <c r="AA789" i="1"/>
  <c r="Z789" i="1" s="1"/>
  <c r="AA546" i="1"/>
  <c r="Z546" i="1" s="1"/>
  <c r="J317" i="1" l="1"/>
  <c r="J789" i="1" s="1"/>
  <c r="AF317" i="1"/>
  <c r="L317" i="1"/>
  <c r="AF885" i="1"/>
  <c r="L885" i="1"/>
  <c r="J857" i="1"/>
  <c r="J885" i="1" s="1"/>
  <c r="J58" i="1"/>
  <c r="J34" i="1" s="1"/>
  <c r="AA34" i="1"/>
  <c r="Z34" i="1" s="1"/>
  <c r="Z58" i="1"/>
  <c r="D857" i="1"/>
  <c r="AF857" i="1" l="1"/>
  <c r="L857" i="1"/>
  <c r="D58" i="1"/>
  <c r="AA885" i="1"/>
  <c r="Z885" i="1" s="1"/>
  <c r="D34" i="1" l="1"/>
  <c r="L34" i="1" s="1"/>
  <c r="AF58" i="1"/>
  <c r="L58" i="1"/>
  <c r="D1137" i="1"/>
  <c r="AF34" i="1" l="1"/>
  <c r="J1137" i="1"/>
  <c r="AA400" i="1" l="1"/>
  <c r="Z400" i="1" s="1"/>
  <c r="D400" i="1"/>
  <c r="AS400" i="1" l="1"/>
  <c r="L400" i="1"/>
  <c r="AF400" i="1"/>
  <c r="D399" i="1"/>
  <c r="AA399" i="1"/>
  <c r="Z399" i="1" s="1"/>
  <c r="L399" i="1" l="1"/>
  <c r="AS399" i="1"/>
  <c r="AF399" i="1"/>
  <c r="AA354" i="1"/>
  <c r="Z354" i="1" s="1"/>
  <c r="AA355" i="1"/>
  <c r="Z355" i="1" s="1"/>
  <c r="AA356" i="1"/>
  <c r="Z356" i="1" s="1"/>
  <c r="AA357" i="1"/>
  <c r="Z357" i="1" s="1"/>
  <c r="AA358" i="1"/>
  <c r="Z358" i="1" s="1"/>
  <c r="AA359" i="1"/>
  <c r="Z359" i="1" s="1"/>
  <c r="AA360" i="1"/>
  <c r="Z360" i="1" s="1"/>
  <c r="AA361" i="1"/>
  <c r="Z361" i="1" s="1"/>
  <c r="AA362" i="1"/>
  <c r="Z362" i="1" s="1"/>
  <c r="AA350" i="1"/>
  <c r="Z350" i="1" s="1"/>
  <c r="D468" i="1" l="1"/>
  <c r="D467" i="1"/>
  <c r="D466" i="1"/>
  <c r="D102" i="1"/>
  <c r="D101" i="1"/>
  <c r="D100" i="1"/>
  <c r="D99" i="1"/>
  <c r="D92" i="1"/>
  <c r="D89" i="1"/>
  <c r="D86" i="1"/>
  <c r="D85" i="1"/>
  <c r="D83" i="1"/>
  <c r="D79" i="1"/>
  <c r="D77" i="1"/>
  <c r="AA74" i="1"/>
  <c r="Z74" i="1" s="1"/>
  <c r="AF92" i="1" l="1"/>
  <c r="L92" i="1"/>
  <c r="AS92" i="1"/>
  <c r="AF77" i="1"/>
  <c r="L77" i="1"/>
  <c r="AS77" i="1"/>
  <c r="AF89" i="1"/>
  <c r="L89" i="1"/>
  <c r="AS89" i="1"/>
  <c r="AF99" i="1"/>
  <c r="L99" i="1"/>
  <c r="AS99" i="1"/>
  <c r="AF100" i="1"/>
  <c r="L100" i="1"/>
  <c r="AS100" i="1"/>
  <c r="AF101" i="1"/>
  <c r="L101" i="1"/>
  <c r="AS101" i="1"/>
  <c r="AF83" i="1"/>
  <c r="L83" i="1"/>
  <c r="AS83" i="1"/>
  <c r="AF102" i="1"/>
  <c r="L102" i="1"/>
  <c r="AS102" i="1"/>
  <c r="AF79" i="1"/>
  <c r="L79" i="1"/>
  <c r="AS79" i="1"/>
  <c r="AF85" i="1"/>
  <c r="L85" i="1"/>
  <c r="AS85" i="1"/>
  <c r="AF466" i="1"/>
  <c r="AS466" i="1"/>
  <c r="L466" i="1"/>
  <c r="AF86" i="1"/>
  <c r="L86" i="1"/>
  <c r="AS86" i="1"/>
  <c r="AF467" i="1"/>
  <c r="L467" i="1"/>
  <c r="AS467" i="1"/>
  <c r="AF468" i="1"/>
  <c r="L468" i="1"/>
  <c r="AS468" i="1"/>
  <c r="AA81" i="1"/>
  <c r="Z81" i="1" s="1"/>
  <c r="AA352" i="1"/>
  <c r="Z352" i="1" s="1"/>
  <c r="D76" i="1"/>
  <c r="AA76" i="1"/>
  <c r="Z76" i="1" s="1"/>
  <c r="D82" i="1"/>
  <c r="AA82" i="1"/>
  <c r="Z82" i="1" s="1"/>
  <c r="D97" i="1"/>
  <c r="AA98" i="1"/>
  <c r="Z98" i="1" s="1"/>
  <c r="D84" i="1"/>
  <c r="AA84" i="1"/>
  <c r="Z84" i="1" s="1"/>
  <c r="D95" i="1"/>
  <c r="AA95" i="1"/>
  <c r="Z95" i="1" s="1"/>
  <c r="D74" i="1"/>
  <c r="D81" i="1"/>
  <c r="D98" i="1"/>
  <c r="AF95" i="1" l="1"/>
  <c r="L95" i="1"/>
  <c r="AS95" i="1"/>
  <c r="AS76" i="1"/>
  <c r="L76" i="1"/>
  <c r="AF76" i="1"/>
  <c r="AF98" i="1"/>
  <c r="L98" i="1"/>
  <c r="AS98" i="1"/>
  <c r="AF97" i="1"/>
  <c r="AS97" i="1"/>
  <c r="L97" i="1"/>
  <c r="L74" i="1"/>
  <c r="AS74" i="1"/>
  <c r="AF74" i="1"/>
  <c r="AS82" i="1"/>
  <c r="L82" i="1"/>
  <c r="AF82" i="1"/>
  <c r="AS81" i="1"/>
  <c r="L81" i="1"/>
  <c r="AF81" i="1"/>
  <c r="AF84" i="1"/>
  <c r="AS84" i="1"/>
  <c r="L84" i="1"/>
  <c r="AA321" i="1"/>
  <c r="Z321" i="1" s="1"/>
  <c r="AA320" i="1"/>
  <c r="Z320" i="1" s="1"/>
  <c r="D73" i="1"/>
  <c r="AA73" i="1"/>
  <c r="Z73" i="1" s="1"/>
  <c r="AA97" i="1"/>
  <c r="Z97" i="1" s="1"/>
  <c r="D88" i="1"/>
  <c r="AA88" i="1"/>
  <c r="Z88" i="1" s="1"/>
  <c r="D87" i="1"/>
  <c r="AA87" i="1"/>
  <c r="Z87" i="1" s="1"/>
  <c r="D80" i="1"/>
  <c r="AA80" i="1"/>
  <c r="Z80" i="1" s="1"/>
  <c r="AF87" i="1" l="1"/>
  <c r="L87" i="1"/>
  <c r="AS87" i="1"/>
  <c r="AF88" i="1"/>
  <c r="L88" i="1"/>
  <c r="AS88" i="1"/>
  <c r="L73" i="1"/>
  <c r="AS73" i="1"/>
  <c r="AF73" i="1"/>
  <c r="AS80" i="1"/>
  <c r="L80" i="1"/>
  <c r="AF80" i="1"/>
  <c r="Z319" i="1"/>
  <c r="AA319" i="1"/>
  <c r="D78" i="1"/>
  <c r="AA78" i="1"/>
  <c r="Z78" i="1" s="1"/>
  <c r="D72" i="1"/>
  <c r="AA72" i="1"/>
  <c r="Z72" i="1" s="1"/>
  <c r="D94" i="1"/>
  <c r="AA94" i="1"/>
  <c r="Z94" i="1" s="1"/>
  <c r="D93" i="1"/>
  <c r="AA93" i="1"/>
  <c r="Z93" i="1" s="1"/>
  <c r="AF93" i="1" l="1"/>
  <c r="AS93" i="1"/>
  <c r="L93" i="1"/>
  <c r="AF94" i="1"/>
  <c r="AS94" i="1"/>
  <c r="L94" i="1"/>
  <c r="AS72" i="1"/>
  <c r="L72" i="1"/>
  <c r="AF72" i="1"/>
  <c r="AS78" i="1"/>
  <c r="L78" i="1"/>
  <c r="AF78" i="1"/>
  <c r="AA316" i="1"/>
  <c r="Z316" i="1" s="1"/>
  <c r="D211" i="1" l="1"/>
  <c r="D207" i="1"/>
  <c r="AF211" i="1" l="1"/>
  <c r="L211" i="1"/>
  <c r="AF207" i="1"/>
  <c r="L207" i="1"/>
  <c r="D297" i="1"/>
  <c r="D52" i="1" s="1"/>
  <c r="L52" i="1" s="1"/>
  <c r="AA297" i="1"/>
  <c r="Z297" i="1" s="1"/>
  <c r="AA52" i="1" l="1"/>
  <c r="Z52" i="1" s="1"/>
  <c r="D1038" i="1" l="1"/>
  <c r="D1036" i="1"/>
  <c r="D1035" i="1"/>
  <c r="D1034" i="1" l="1"/>
  <c r="AA1034" i="1"/>
  <c r="D320" i="1" l="1"/>
  <c r="AF320" i="1" l="1"/>
  <c r="AS320" i="1"/>
  <c r="L320" i="1"/>
  <c r="AA325" i="1"/>
  <c r="Z325" i="1" s="1"/>
  <c r="D325" i="1"/>
  <c r="AF325" i="1" l="1"/>
  <c r="AS325" i="1"/>
  <c r="L325" i="1"/>
  <c r="AA788" i="1"/>
  <c r="Z788" i="1" s="1"/>
  <c r="AA1032" i="1"/>
  <c r="D856" i="1"/>
  <c r="AF856" i="1" l="1"/>
  <c r="L856" i="1"/>
  <c r="D973" i="1"/>
  <c r="D972" i="1"/>
  <c r="AF972" i="1" l="1"/>
  <c r="L972" i="1"/>
  <c r="AS972" i="1"/>
  <c r="AF973" i="1"/>
  <c r="AS973" i="1"/>
  <c r="L973" i="1"/>
  <c r="D1023" i="1"/>
  <c r="D51" i="1"/>
  <c r="L51" i="1" s="1"/>
  <c r="L1023" i="1" l="1"/>
  <c r="AS1023" i="1"/>
  <c r="AB1035" i="1"/>
  <c r="D213" i="1"/>
  <c r="AT213" i="1" s="1"/>
  <c r="D212" i="1"/>
  <c r="AT212" i="1" s="1"/>
  <c r="D197" i="1"/>
  <c r="D196" i="1"/>
  <c r="D140" i="1"/>
  <c r="AT208" i="1" l="1"/>
  <c r="AT279" i="1" s="1"/>
  <c r="AT294" i="1" s="1"/>
  <c r="AT211" i="1"/>
  <c r="AU212" i="1"/>
  <c r="AP212" i="1"/>
  <c r="AR212" i="1"/>
  <c r="AS212" i="1" s="1"/>
  <c r="AT209" i="1"/>
  <c r="AT280" i="1" s="1"/>
  <c r="AT306" i="1" s="1"/>
  <c r="AU213" i="1"/>
  <c r="AP213" i="1"/>
  <c r="AR213" i="1"/>
  <c r="AS213" i="1" s="1"/>
  <c r="AF212" i="1"/>
  <c r="L212" i="1"/>
  <c r="AF140" i="1"/>
  <c r="AS140" i="1"/>
  <c r="L140" i="1"/>
  <c r="AF213" i="1"/>
  <c r="L213" i="1"/>
  <c r="AF196" i="1"/>
  <c r="L196" i="1"/>
  <c r="AS196" i="1"/>
  <c r="AF197" i="1"/>
  <c r="AS197" i="1"/>
  <c r="L197" i="1"/>
  <c r="D134" i="1"/>
  <c r="AA134" i="1"/>
  <c r="Z134" i="1" s="1"/>
  <c r="AA132" i="1"/>
  <c r="Z132" i="1" s="1"/>
  <c r="D195" i="1"/>
  <c r="AT293" i="1" l="1"/>
  <c r="AU280" i="1"/>
  <c r="AR280" i="1"/>
  <c r="AS280" i="1" s="1"/>
  <c r="AR279" i="1"/>
  <c r="AS279" i="1" s="1"/>
  <c r="AU279" i="1"/>
  <c r="AP211" i="1"/>
  <c r="AU209" i="1"/>
  <c r="AT205" i="1"/>
  <c r="AT122" i="1"/>
  <c r="AR209" i="1"/>
  <c r="AT207" i="1"/>
  <c r="AU211" i="1"/>
  <c r="AR211" i="1"/>
  <c r="AS211" i="1" s="1"/>
  <c r="AU208" i="1"/>
  <c r="AT204" i="1"/>
  <c r="AT66" i="1"/>
  <c r="AR208" i="1"/>
  <c r="AF134" i="1"/>
  <c r="L134" i="1"/>
  <c r="AS134" i="1"/>
  <c r="AF195" i="1"/>
  <c r="AS195" i="1"/>
  <c r="L195" i="1"/>
  <c r="AA888" i="1"/>
  <c r="AB888" i="1"/>
  <c r="AB1032" i="1"/>
  <c r="AC623" i="1"/>
  <c r="Z623" i="1" s="1"/>
  <c r="D465" i="1"/>
  <c r="AP209" i="1" l="1"/>
  <c r="AS209" i="1"/>
  <c r="AR207" i="1"/>
  <c r="AS207" i="1" s="1"/>
  <c r="AU207" i="1"/>
  <c r="AP208" i="1"/>
  <c r="AP207" i="1" s="1"/>
  <c r="AS208" i="1"/>
  <c r="AU122" i="1"/>
  <c r="AR122" i="1"/>
  <c r="AU294" i="1"/>
  <c r="AT64" i="1"/>
  <c r="AT278" i="1" s="1"/>
  <c r="AU66" i="1"/>
  <c r="AP66" i="1"/>
  <c r="AR66" i="1"/>
  <c r="AS66" i="1" s="1"/>
  <c r="AU205" i="1"/>
  <c r="AR205" i="1"/>
  <c r="AS205" i="1" s="1"/>
  <c r="AT203" i="1"/>
  <c r="AT200" i="1"/>
  <c r="AU204" i="1"/>
  <c r="AR204" i="1"/>
  <c r="AS204" i="1" s="1"/>
  <c r="AF465" i="1"/>
  <c r="AS465" i="1"/>
  <c r="L465" i="1"/>
  <c r="BF61" i="1"/>
  <c r="BF36" i="1" s="1"/>
  <c r="BF1121" i="1"/>
  <c r="BI623" i="1"/>
  <c r="AC617" i="1"/>
  <c r="Z617" i="1" s="1"/>
  <c r="AC856" i="1"/>
  <c r="AB856" i="1"/>
  <c r="D464" i="1"/>
  <c r="AT855" i="1" l="1"/>
  <c r="AU306" i="1"/>
  <c r="AR278" i="1"/>
  <c r="AS278" i="1" s="1"/>
  <c r="AU278" i="1"/>
  <c r="AT313" i="1"/>
  <c r="AR306" i="1"/>
  <c r="AU64" i="1"/>
  <c r="AR64" i="1"/>
  <c r="AR40" i="1" s="1"/>
  <c r="AT40" i="1"/>
  <c r="AU40" i="1" s="1"/>
  <c r="AU200" i="1"/>
  <c r="AR200" i="1"/>
  <c r="AS200" i="1" s="1"/>
  <c r="AT311" i="1"/>
  <c r="AU293" i="1"/>
  <c r="AT856" i="1"/>
  <c r="AT884" i="1" s="1"/>
  <c r="AR294" i="1"/>
  <c r="AS294" i="1" s="1"/>
  <c r="AP64" i="1"/>
  <c r="AP294" i="1"/>
  <c r="AU203" i="1"/>
  <c r="AR203" i="1"/>
  <c r="AS203" i="1" s="1"/>
  <c r="AP122" i="1"/>
  <c r="AS122" i="1"/>
  <c r="AF464" i="1"/>
  <c r="AS464" i="1"/>
  <c r="L464" i="1"/>
  <c r="AC884" i="1"/>
  <c r="AC57" i="1" s="1"/>
  <c r="AC32" i="1" s="1"/>
  <c r="BE623" i="1"/>
  <c r="BS623" i="1"/>
  <c r="BN623" i="1" s="1"/>
  <c r="BI617" i="1"/>
  <c r="AC594" i="1"/>
  <c r="Z594" i="1" s="1"/>
  <c r="AC583" i="1"/>
  <c r="AB884" i="1"/>
  <c r="AB57" i="1" s="1"/>
  <c r="AB32" i="1" s="1"/>
  <c r="D463" i="1"/>
  <c r="AA463" i="1"/>
  <c r="Z463" i="1" s="1"/>
  <c r="D865" i="1"/>
  <c r="D864" i="1"/>
  <c r="AT854" i="1" l="1"/>
  <c r="AT310" i="1"/>
  <c r="AR293" i="1"/>
  <c r="AS293" i="1" s="1"/>
  <c r="AR311" i="1"/>
  <c r="AS311" i="1" s="1"/>
  <c r="AU311" i="1"/>
  <c r="AR313" i="1"/>
  <c r="AS313" i="1" s="1"/>
  <c r="AU313" i="1"/>
  <c r="AP856" i="1"/>
  <c r="AP884" i="1" s="1"/>
  <c r="AP57" i="1" s="1"/>
  <c r="AP40" i="1"/>
  <c r="AU856" i="1"/>
  <c r="AR856" i="1"/>
  <c r="AS856" i="1" s="1"/>
  <c r="AP306" i="1"/>
  <c r="AP293" i="1" s="1"/>
  <c r="AS306" i="1"/>
  <c r="AF864" i="1"/>
  <c r="L864" i="1"/>
  <c r="AS864" i="1"/>
  <c r="AF865" i="1"/>
  <c r="AS865" i="1"/>
  <c r="L865" i="1"/>
  <c r="AF463" i="1"/>
  <c r="L463" i="1"/>
  <c r="AS463" i="1"/>
  <c r="AC791" i="1"/>
  <c r="AC61" i="1" s="1"/>
  <c r="Z583" i="1"/>
  <c r="Z791" i="1" s="1"/>
  <c r="BI593" i="1"/>
  <c r="BE617" i="1"/>
  <c r="BI594" i="1"/>
  <c r="AC787" i="1"/>
  <c r="AC786" i="1" s="1"/>
  <c r="AC47" i="1" s="1"/>
  <c r="AU310" i="1" l="1"/>
  <c r="AR310" i="1"/>
  <c r="AS310" i="1" s="1"/>
  <c r="AT57" i="1"/>
  <c r="AU884" i="1"/>
  <c r="AR884" i="1"/>
  <c r="AC36" i="1"/>
  <c r="Z61" i="1"/>
  <c r="Z36" i="1" s="1"/>
  <c r="BI316" i="1"/>
  <c r="BI314" i="1" s="1"/>
  <c r="BI597" i="1"/>
  <c r="BE597" i="1" s="1"/>
  <c r="BI598" i="1"/>
  <c r="BE598" i="1" s="1"/>
  <c r="BE593" i="1"/>
  <c r="BI787" i="1"/>
  <c r="BI791" i="1"/>
  <c r="BE791" i="1"/>
  <c r="BI678" i="1"/>
  <c r="BE678" i="1" s="1"/>
  <c r="BI680" i="1"/>
  <c r="BI677" i="1"/>
  <c r="BS594" i="1"/>
  <c r="BN594" i="1" s="1"/>
  <c r="BE594" i="1"/>
  <c r="AT32" i="1" l="1"/>
  <c r="AU57" i="1"/>
  <c r="AR57" i="1"/>
  <c r="BI888" i="1"/>
  <c r="BE888" i="1" s="1"/>
  <c r="BE316" i="1"/>
  <c r="BI786" i="1"/>
  <c r="BI855" i="1"/>
  <c r="BE787" i="1"/>
  <c r="BI224" i="1"/>
  <c r="BI221" i="1" s="1"/>
  <c r="BE314" i="1"/>
  <c r="BS47" i="1"/>
  <c r="BE680" i="1"/>
  <c r="BE677" i="1"/>
  <c r="D193" i="1"/>
  <c r="D192" i="1"/>
  <c r="D189" i="1"/>
  <c r="D188" i="1"/>
  <c r="D71" i="1"/>
  <c r="D70" i="1"/>
  <c r="D329" i="1"/>
  <c r="AU32" i="1" l="1"/>
  <c r="AR32" i="1"/>
  <c r="AF329" i="1"/>
  <c r="AS329" i="1"/>
  <c r="L329" i="1"/>
  <c r="AF71" i="1"/>
  <c r="L71" i="1"/>
  <c r="AS71" i="1"/>
  <c r="AF192" i="1"/>
  <c r="AS192" i="1"/>
  <c r="L192" i="1"/>
  <c r="AF193" i="1"/>
  <c r="AS193" i="1"/>
  <c r="L193" i="1"/>
  <c r="AF188" i="1"/>
  <c r="AS188" i="1"/>
  <c r="L188" i="1"/>
  <c r="AF189" i="1"/>
  <c r="L189" i="1"/>
  <c r="AS189" i="1"/>
  <c r="AF70" i="1"/>
  <c r="L70" i="1"/>
  <c r="AS70" i="1"/>
  <c r="BI219" i="1"/>
  <c r="BE219" i="1" s="1"/>
  <c r="BE221" i="1"/>
  <c r="BI854" i="1"/>
  <c r="BI883" i="1"/>
  <c r="BE855" i="1"/>
  <c r="BE786" i="1"/>
  <c r="BE47" i="1" s="1"/>
  <c r="BI47" i="1"/>
  <c r="BI61" i="1"/>
  <c r="BI1121" i="1"/>
  <c r="BE1121" i="1"/>
  <c r="D69" i="1"/>
  <c r="AA69" i="1"/>
  <c r="Z69" i="1" s="1"/>
  <c r="D187" i="1"/>
  <c r="AA187" i="1"/>
  <c r="Z187" i="1" s="1"/>
  <c r="AA191" i="1"/>
  <c r="Z191" i="1" s="1"/>
  <c r="D191" i="1"/>
  <c r="AR750" i="1" l="1"/>
  <c r="BB746" i="1"/>
  <c r="AF187" i="1"/>
  <c r="AS187" i="1"/>
  <c r="L187" i="1"/>
  <c r="AF69" i="1"/>
  <c r="AS69" i="1"/>
  <c r="L69" i="1"/>
  <c r="AF191" i="1"/>
  <c r="AS191" i="1"/>
  <c r="L191" i="1"/>
  <c r="J64" i="1"/>
  <c r="J40" i="1" s="1"/>
  <c r="W185" i="1"/>
  <c r="W171" i="1" s="1"/>
  <c r="W169" i="1" s="1"/>
  <c r="BI882" i="1"/>
  <c r="BE882" i="1" s="1"/>
  <c r="BE883" i="1"/>
  <c r="BI24" i="1"/>
  <c r="BE24" i="1" s="1"/>
  <c r="BE854" i="1"/>
  <c r="AA116" i="1"/>
  <c r="Z116" i="1" s="1"/>
  <c r="AA171" i="1"/>
  <c r="Z171" i="1" s="1"/>
  <c r="BI36" i="1"/>
  <c r="BE36" i="1" s="1"/>
  <c r="D185" i="1"/>
  <c r="BI56" i="1"/>
  <c r="BI31" i="1" s="1"/>
  <c r="BE61" i="1"/>
  <c r="D183" i="1"/>
  <c r="AA66" i="1"/>
  <c r="Z66" i="1" s="1"/>
  <c r="Z294" i="1" s="1"/>
  <c r="D186" i="1"/>
  <c r="AA186" i="1"/>
  <c r="Z186" i="1" s="1"/>
  <c r="AA67" i="1"/>
  <c r="Z67" i="1" s="1"/>
  <c r="AA68" i="1"/>
  <c r="Z68" i="1" s="1"/>
  <c r="D190" i="1"/>
  <c r="D45" i="1"/>
  <c r="L45" i="1" s="1"/>
  <c r="D68" i="1"/>
  <c r="BB745" i="1" l="1"/>
  <c r="AR746" i="1"/>
  <c r="AP750" i="1"/>
  <c r="AF183" i="1"/>
  <c r="AS183" i="1"/>
  <c r="L183" i="1"/>
  <c r="AF185" i="1"/>
  <c r="AS185" i="1"/>
  <c r="L185" i="1"/>
  <c r="AF68" i="1"/>
  <c r="L68" i="1"/>
  <c r="AS68" i="1"/>
  <c r="AF190" i="1"/>
  <c r="AS190" i="1"/>
  <c r="L190" i="1"/>
  <c r="AF186" i="1"/>
  <c r="L186" i="1"/>
  <c r="AS186" i="1"/>
  <c r="AA169" i="1"/>
  <c r="Z169" i="1" s="1"/>
  <c r="V185" i="1"/>
  <c r="D65" i="1"/>
  <c r="D64" i="1"/>
  <c r="BI30" i="1"/>
  <c r="BE30" i="1" s="1"/>
  <c r="BE31" i="1"/>
  <c r="BE56" i="1"/>
  <c r="BI55" i="1"/>
  <c r="BI22" i="1" s="1"/>
  <c r="BE22" i="1" s="1"/>
  <c r="AA294" i="1"/>
  <c r="D67" i="1"/>
  <c r="BI1118" i="1"/>
  <c r="BI1120" i="1"/>
  <c r="BE1120" i="1" s="1"/>
  <c r="BI1116" i="1"/>
  <c r="AR745" i="1" l="1"/>
  <c r="AS64" i="1"/>
  <c r="AF64" i="1"/>
  <c r="L64" i="1"/>
  <c r="AF65" i="1"/>
  <c r="AS65" i="1"/>
  <c r="L65" i="1"/>
  <c r="AS67" i="1"/>
  <c r="L67" i="1"/>
  <c r="AF67" i="1"/>
  <c r="AA856" i="1"/>
  <c r="AA884" i="1" s="1"/>
  <c r="D40" i="1"/>
  <c r="L40" i="1" s="1"/>
  <c r="J1166" i="1"/>
  <c r="V171" i="1"/>
  <c r="V169" i="1"/>
  <c r="D295" i="1"/>
  <c r="BI23" i="1"/>
  <c r="BF23" i="1"/>
  <c r="D884" i="1"/>
  <c r="BE55" i="1"/>
  <c r="BE6" i="1"/>
  <c r="BE1116" i="1"/>
  <c r="BE1118" i="1"/>
  <c r="AL295" i="1" l="1"/>
  <c r="AN295" i="1"/>
  <c r="Z856" i="1"/>
  <c r="AF884" i="1"/>
  <c r="L884" i="1"/>
  <c r="AS884" i="1"/>
  <c r="J295" i="1"/>
  <c r="AF295" i="1"/>
  <c r="AS295" i="1"/>
  <c r="L295" i="1"/>
  <c r="AA57" i="1"/>
  <c r="Z884" i="1"/>
  <c r="D57" i="1"/>
  <c r="BE2" i="1"/>
  <c r="AF57" i="1" l="1"/>
  <c r="L57" i="1"/>
  <c r="AS57" i="1"/>
  <c r="AA32" i="1"/>
  <c r="Z32" i="1" s="1"/>
  <c r="Z57" i="1"/>
  <c r="AA389" i="1" l="1"/>
  <c r="Z389" i="1" s="1"/>
  <c r="D389" i="1"/>
  <c r="AF389" i="1" l="1"/>
  <c r="L389" i="1"/>
  <c r="AS389" i="1"/>
  <c r="AA387" i="1"/>
  <c r="Z387" i="1" s="1"/>
  <c r="AA742" i="1" l="1"/>
  <c r="Z742" i="1" s="1"/>
  <c r="J742" i="1" l="1"/>
  <c r="J740" i="1"/>
  <c r="J682" i="1" l="1"/>
  <c r="J746" i="1"/>
  <c r="D813" i="1" l="1"/>
  <c r="L813" i="1" l="1"/>
  <c r="R813" i="1"/>
  <c r="AS813" i="1"/>
  <c r="AF813" i="1"/>
  <c r="AA813" i="1"/>
  <c r="Z813" i="1" s="1"/>
  <c r="AA798" i="1"/>
  <c r="Z798" i="1" s="1"/>
  <c r="AA797" i="1"/>
  <c r="Z797" i="1" s="1"/>
  <c r="D640" i="1" l="1"/>
  <c r="D639" i="1"/>
  <c r="AF639" i="1" l="1"/>
  <c r="AS639" i="1"/>
  <c r="U640" i="1"/>
  <c r="K640" i="1" s="1"/>
  <c r="J640" i="1" s="1"/>
  <c r="AF640" i="1"/>
  <c r="AS640" i="1"/>
  <c r="J634" i="1"/>
  <c r="J632" i="1"/>
  <c r="D1119" i="1" l="1"/>
  <c r="AA985" i="1"/>
  <c r="Z985" i="1" s="1"/>
  <c r="AA984" i="1"/>
  <c r="Z984" i="1" s="1"/>
  <c r="AA983" i="1"/>
  <c r="Z983" i="1" s="1"/>
  <c r="D981" i="1"/>
  <c r="D976" i="1"/>
  <c r="D975" i="1"/>
  <c r="D933" i="1"/>
  <c r="D932" i="1"/>
  <c r="AB1021" i="1"/>
  <c r="D916" i="1"/>
  <c r="D915" i="1"/>
  <c r="D914" i="1"/>
  <c r="D913" i="1"/>
  <c r="D911" i="1"/>
  <c r="D910" i="1"/>
  <c r="AC909" i="1"/>
  <c r="AA909" i="1"/>
  <c r="D908" i="1"/>
  <c r="D907" i="1"/>
  <c r="D905" i="1"/>
  <c r="D904" i="1"/>
  <c r="AC902" i="1"/>
  <c r="Z902" i="1" s="1"/>
  <c r="AC901" i="1"/>
  <c r="Z901" i="1" s="1"/>
  <c r="D899" i="1"/>
  <c r="D898" i="1"/>
  <c r="AC897" i="1"/>
  <c r="AA897" i="1"/>
  <c r="AA896" i="1"/>
  <c r="AA895" i="1"/>
  <c r="D894" i="1"/>
  <c r="D893" i="1"/>
  <c r="D831" i="1"/>
  <c r="AF831" i="1" s="1"/>
  <c r="D830" i="1"/>
  <c r="AF830" i="1" s="1"/>
  <c r="D829" i="1"/>
  <c r="AF829" i="1" s="1"/>
  <c r="D828" i="1"/>
  <c r="AF828" i="1" s="1"/>
  <c r="D827" i="1"/>
  <c r="AF827" i="1" s="1"/>
  <c r="D824" i="1"/>
  <c r="AF824" i="1" s="1"/>
  <c r="D823" i="1"/>
  <c r="AF823" i="1" s="1"/>
  <c r="D822" i="1"/>
  <c r="AF822" i="1" s="1"/>
  <c r="D819" i="1"/>
  <c r="AF819" i="1" s="1"/>
  <c r="D808" i="1"/>
  <c r="D799" i="1"/>
  <c r="AA733" i="1"/>
  <c r="Z733" i="1" s="1"/>
  <c r="AA731" i="1"/>
  <c r="AA729" i="1"/>
  <c r="Z729" i="1" s="1"/>
  <c r="D676" i="1"/>
  <c r="D674" i="1"/>
  <c r="D671" i="1"/>
  <c r="D670" i="1"/>
  <c r="D669" i="1"/>
  <c r="D657" i="1"/>
  <c r="D653" i="1"/>
  <c r="D651" i="1"/>
  <c r="D650" i="1"/>
  <c r="AA649" i="1"/>
  <c r="Z649" i="1" s="1"/>
  <c r="D648" i="1"/>
  <c r="D647" i="1"/>
  <c r="D646" i="1"/>
  <c r="AA645" i="1"/>
  <c r="Z645" i="1" s="1"/>
  <c r="D643" i="1"/>
  <c r="D642" i="1"/>
  <c r="D637" i="1"/>
  <c r="D610" i="1"/>
  <c r="BB610" i="1" s="1"/>
  <c r="D609" i="1"/>
  <c r="D608" i="1"/>
  <c r="D607" i="1"/>
  <c r="D602" i="1"/>
  <c r="D601" i="1"/>
  <c r="D472" i="1"/>
  <c r="D461" i="1"/>
  <c r="AA458" i="1"/>
  <c r="Z458" i="1" s="1"/>
  <c r="D456" i="1"/>
  <c r="D445" i="1"/>
  <c r="D443" i="1"/>
  <c r="AA441" i="1"/>
  <c r="Z441" i="1" s="1"/>
  <c r="D381" i="1"/>
  <c r="D378" i="1"/>
  <c r="AA377" i="1"/>
  <c r="Z377" i="1" s="1"/>
  <c r="D374" i="1"/>
  <c r="D354" i="1"/>
  <c r="D353" i="1"/>
  <c r="AA348" i="1"/>
  <c r="Z348" i="1" s="1"/>
  <c r="D344" i="1"/>
  <c r="D341" i="1"/>
  <c r="D340" i="1"/>
  <c r="D337" i="1"/>
  <c r="AQ601" i="1" l="1"/>
  <c r="BB601" i="1"/>
  <c r="AQ602" i="1"/>
  <c r="BB602" i="1"/>
  <c r="BB599" i="1" s="1"/>
  <c r="AD602" i="1"/>
  <c r="AR601" i="1"/>
  <c r="AS601" i="1" s="1"/>
  <c r="AD601" i="1"/>
  <c r="L823" i="1"/>
  <c r="AS823" i="1"/>
  <c r="L824" i="1"/>
  <c r="AS824" i="1"/>
  <c r="L827" i="1"/>
  <c r="AS827" i="1"/>
  <c r="L828" i="1"/>
  <c r="AS828" i="1"/>
  <c r="L829" i="1"/>
  <c r="AS829" i="1"/>
  <c r="L830" i="1"/>
  <c r="AS830" i="1"/>
  <c r="L822" i="1"/>
  <c r="AS822" i="1"/>
  <c r="L819" i="1"/>
  <c r="AS819" i="1"/>
  <c r="L831" i="1"/>
  <c r="AS831" i="1"/>
  <c r="CE601" i="1"/>
  <c r="BB603" i="1"/>
  <c r="CE610" i="1"/>
  <c r="AR610" i="1"/>
  <c r="AS610" i="1" s="1"/>
  <c r="R808" i="1"/>
  <c r="L808" i="1"/>
  <c r="R822" i="1"/>
  <c r="R823" i="1"/>
  <c r="R824" i="1"/>
  <c r="R827" i="1"/>
  <c r="R828" i="1"/>
  <c r="L799" i="1"/>
  <c r="R799" i="1"/>
  <c r="R829" i="1"/>
  <c r="R830" i="1"/>
  <c r="R819" i="1"/>
  <c r="R831" i="1"/>
  <c r="AF337" i="1"/>
  <c r="L337" i="1"/>
  <c r="AS337" i="1"/>
  <c r="AF340" i="1"/>
  <c r="AS340" i="1"/>
  <c r="L340" i="1"/>
  <c r="AF378" i="1"/>
  <c r="AS378" i="1"/>
  <c r="L378" i="1"/>
  <c r="AF461" i="1"/>
  <c r="AS461" i="1"/>
  <c r="L461" i="1"/>
  <c r="AF650" i="1"/>
  <c r="AS650" i="1"/>
  <c r="AF975" i="1"/>
  <c r="AS975" i="1"/>
  <c r="L975" i="1"/>
  <c r="AF341" i="1"/>
  <c r="L341" i="1"/>
  <c r="AS341" i="1"/>
  <c r="AF381" i="1"/>
  <c r="AS381" i="1"/>
  <c r="L381" i="1"/>
  <c r="AF472" i="1"/>
  <c r="AS472" i="1"/>
  <c r="L472" i="1"/>
  <c r="AF642" i="1"/>
  <c r="AS642" i="1"/>
  <c r="AF651" i="1"/>
  <c r="AS651" i="1"/>
  <c r="AF976" i="1"/>
  <c r="L976" i="1"/>
  <c r="AS976" i="1"/>
  <c r="AF643" i="1"/>
  <c r="AS643" i="1"/>
  <c r="AF653" i="1"/>
  <c r="AS653" i="1"/>
  <c r="AF981" i="1"/>
  <c r="L981" i="1"/>
  <c r="AS981" i="1"/>
  <c r="AF443" i="1"/>
  <c r="AS443" i="1"/>
  <c r="L443" i="1"/>
  <c r="D641" i="1"/>
  <c r="AS657" i="1"/>
  <c r="AF646" i="1"/>
  <c r="AS646" i="1"/>
  <c r="AF447" i="1"/>
  <c r="AS447" i="1"/>
  <c r="L447" i="1"/>
  <c r="AF647" i="1"/>
  <c r="AS647" i="1"/>
  <c r="AF808" i="1"/>
  <c r="AS808" i="1"/>
  <c r="AF374" i="1"/>
  <c r="L374" i="1"/>
  <c r="AS374" i="1"/>
  <c r="AF648" i="1"/>
  <c r="AS648" i="1"/>
  <c r="AF1119" i="1"/>
  <c r="L1119" i="1"/>
  <c r="AS1119" i="1"/>
  <c r="AF610" i="1"/>
  <c r="L610" i="1"/>
  <c r="AF637" i="1"/>
  <c r="AS637" i="1"/>
  <c r="AS344" i="1"/>
  <c r="L344" i="1"/>
  <c r="AF344" i="1"/>
  <c r="AF601" i="1"/>
  <c r="L601" i="1"/>
  <c r="AF602" i="1"/>
  <c r="L602" i="1"/>
  <c r="AF353" i="1"/>
  <c r="AS353" i="1"/>
  <c r="L353" i="1"/>
  <c r="AF445" i="1"/>
  <c r="AS445" i="1"/>
  <c r="L445" i="1"/>
  <c r="AF607" i="1"/>
  <c r="AS607" i="1"/>
  <c r="L607" i="1"/>
  <c r="AF799" i="1"/>
  <c r="AS799" i="1"/>
  <c r="AF354" i="1"/>
  <c r="AS354" i="1"/>
  <c r="L354" i="1"/>
  <c r="AF608" i="1"/>
  <c r="AS608" i="1"/>
  <c r="L608" i="1"/>
  <c r="AF456" i="1"/>
  <c r="AS456" i="1"/>
  <c r="L456" i="1"/>
  <c r="AF609" i="1"/>
  <c r="AS609" i="1"/>
  <c r="L609" i="1"/>
  <c r="W731" i="1"/>
  <c r="V731" i="1" s="1"/>
  <c r="Z731" i="1"/>
  <c r="Z909" i="1"/>
  <c r="Z897" i="1"/>
  <c r="AA982" i="1"/>
  <c r="Z982" i="1" s="1"/>
  <c r="AA802" i="1"/>
  <c r="Z802" i="1" s="1"/>
  <c r="D802" i="1"/>
  <c r="AA805" i="1"/>
  <c r="Z805" i="1" s="1"/>
  <c r="D805" i="1"/>
  <c r="AC817" i="1"/>
  <c r="D816" i="1"/>
  <c r="AF816" i="1" s="1"/>
  <c r="AA334" i="1"/>
  <c r="Z334" i="1" s="1"/>
  <c r="D333" i="1"/>
  <c r="AA437" i="1"/>
  <c r="Z437" i="1" s="1"/>
  <c r="D437" i="1"/>
  <c r="AA351" i="1"/>
  <c r="Z351" i="1" s="1"/>
  <c r="D351" i="1"/>
  <c r="AA689" i="1"/>
  <c r="Z689" i="1" s="1"/>
  <c r="D338" i="1"/>
  <c r="AA338" i="1"/>
  <c r="Z338" i="1" s="1"/>
  <c r="AA445" i="1"/>
  <c r="Z445" i="1" s="1"/>
  <c r="AA808" i="1"/>
  <c r="Z808" i="1" s="1"/>
  <c r="D906" i="1"/>
  <c r="AC906" i="1"/>
  <c r="Z906" i="1" s="1"/>
  <c r="D373" i="1"/>
  <c r="AA373" i="1"/>
  <c r="Z373" i="1" s="1"/>
  <c r="D652" i="1"/>
  <c r="AA652" i="1"/>
  <c r="Z652" i="1" s="1"/>
  <c r="AC892" i="1"/>
  <c r="Z892" i="1" s="1"/>
  <c r="D817" i="1"/>
  <c r="AF817" i="1" s="1"/>
  <c r="AA817" i="1"/>
  <c r="D376" i="1"/>
  <c r="AA376" i="1"/>
  <c r="Z376" i="1" s="1"/>
  <c r="D460" i="1"/>
  <c r="AA460" i="1"/>
  <c r="Z460" i="1" s="1"/>
  <c r="AB795" i="1"/>
  <c r="D336" i="1"/>
  <c r="AA336" i="1"/>
  <c r="Z336" i="1" s="1"/>
  <c r="AA349" i="1"/>
  <c r="Z349" i="1" s="1"/>
  <c r="D903" i="1"/>
  <c r="AC903" i="1"/>
  <c r="Z903" i="1" s="1"/>
  <c r="D471" i="1"/>
  <c r="AA471" i="1"/>
  <c r="Z471" i="1" s="1"/>
  <c r="AA799" i="1"/>
  <c r="Z799" i="1" s="1"/>
  <c r="D983" i="1"/>
  <c r="D377" i="1"/>
  <c r="D901" i="1"/>
  <c r="D982" i="1"/>
  <c r="AB1036" i="1"/>
  <c r="D984" i="1"/>
  <c r="D985" i="1"/>
  <c r="D606" i="1"/>
  <c r="D334" i="1"/>
  <c r="D649" i="1"/>
  <c r="D788" i="1"/>
  <c r="D673" i="1"/>
  <c r="AA644" i="1"/>
  <c r="Z644" i="1" s="1"/>
  <c r="AC796" i="1"/>
  <c r="D892" i="1"/>
  <c r="D441" i="1"/>
  <c r="D931" i="1"/>
  <c r="D909" i="1"/>
  <c r="D897" i="1"/>
  <c r="D348" i="1"/>
  <c r="D636" i="1"/>
  <c r="D458" i="1"/>
  <c r="D902" i="1"/>
  <c r="D668" i="1"/>
  <c r="D667" i="1"/>
  <c r="D645" i="1"/>
  <c r="AR602" i="1" l="1"/>
  <c r="AS602" i="1" s="1"/>
  <c r="CE602" i="1"/>
  <c r="L817" i="1"/>
  <c r="AS817" i="1"/>
  <c r="L816" i="1"/>
  <c r="AS816" i="1"/>
  <c r="CE599" i="1"/>
  <c r="AR599" i="1"/>
  <c r="CE603" i="1"/>
  <c r="AR603" i="1"/>
  <c r="BB594" i="1"/>
  <c r="BB593" i="1"/>
  <c r="R816" i="1"/>
  <c r="R817" i="1"/>
  <c r="R802" i="1"/>
  <c r="L802" i="1"/>
  <c r="R805" i="1"/>
  <c r="L805" i="1"/>
  <c r="AF645" i="1"/>
  <c r="AS645" i="1"/>
  <c r="AF649" i="1"/>
  <c r="AS649" i="1"/>
  <c r="AF377" i="1"/>
  <c r="L377" i="1"/>
  <c r="AS377" i="1"/>
  <c r="J817" i="1"/>
  <c r="J816" i="1" s="1"/>
  <c r="L334" i="1"/>
  <c r="AF334" i="1"/>
  <c r="AS334" i="1"/>
  <c r="L983" i="1"/>
  <c r="AS983" i="1"/>
  <c r="AF983" i="1"/>
  <c r="L336" i="1"/>
  <c r="AS336" i="1"/>
  <c r="AF336" i="1"/>
  <c r="AF437" i="1"/>
  <c r="AS437" i="1"/>
  <c r="L437" i="1"/>
  <c r="AF441" i="1"/>
  <c r="L441" i="1"/>
  <c r="AS441" i="1"/>
  <c r="L985" i="1"/>
  <c r="AS985" i="1"/>
  <c r="AF985" i="1"/>
  <c r="AF652" i="1"/>
  <c r="AS652" i="1"/>
  <c r="AF338" i="1"/>
  <c r="L338" i="1"/>
  <c r="AS338" i="1"/>
  <c r="AS333" i="1"/>
  <c r="AF333" i="1"/>
  <c r="L333" i="1"/>
  <c r="L984" i="1"/>
  <c r="AS984" i="1"/>
  <c r="AF984" i="1"/>
  <c r="AF471" i="1"/>
  <c r="L471" i="1"/>
  <c r="AS471" i="1"/>
  <c r="AF460" i="1"/>
  <c r="L460" i="1"/>
  <c r="AS460" i="1"/>
  <c r="AF641" i="1"/>
  <c r="AS641" i="1"/>
  <c r="AF373" i="1"/>
  <c r="L373" i="1"/>
  <c r="AS373" i="1"/>
  <c r="L982" i="1"/>
  <c r="AS982" i="1"/>
  <c r="AF982" i="1"/>
  <c r="AF376" i="1"/>
  <c r="L376" i="1"/>
  <c r="AS376" i="1"/>
  <c r="AF788" i="1"/>
  <c r="AS788" i="1"/>
  <c r="L788" i="1"/>
  <c r="AF351" i="1"/>
  <c r="AS351" i="1"/>
  <c r="L351" i="1"/>
  <c r="AF802" i="1"/>
  <c r="AS802" i="1"/>
  <c r="AF606" i="1"/>
  <c r="AS606" i="1"/>
  <c r="L606" i="1"/>
  <c r="AF458" i="1"/>
  <c r="AS458" i="1"/>
  <c r="L458" i="1"/>
  <c r="AF636" i="1"/>
  <c r="AS636" i="1"/>
  <c r="AS348" i="1"/>
  <c r="L348" i="1"/>
  <c r="AF348" i="1"/>
  <c r="AS805" i="1"/>
  <c r="AF805" i="1"/>
  <c r="Z817" i="1"/>
  <c r="J611" i="1"/>
  <c r="D950" i="1"/>
  <c r="AA950" i="1"/>
  <c r="Z950" i="1" s="1"/>
  <c r="Z920" i="1" s="1"/>
  <c r="Z1022" i="1" s="1"/>
  <c r="AC816" i="1"/>
  <c r="AA796" i="1"/>
  <c r="Z796" i="1" s="1"/>
  <c r="AB793" i="1"/>
  <c r="AB794" i="1"/>
  <c r="AB853" i="1"/>
  <c r="AB48" i="1" s="1"/>
  <c r="AA452" i="1"/>
  <c r="Z452" i="1" s="1"/>
  <c r="D452" i="1"/>
  <c r="AC1024" i="1"/>
  <c r="Z1024" i="1" s="1"/>
  <c r="AA333" i="1"/>
  <c r="Z333" i="1" s="1"/>
  <c r="D895" i="1"/>
  <c r="AC895" i="1"/>
  <c r="Z895" i="1" s="1"/>
  <c r="D457" i="1"/>
  <c r="AA457" i="1"/>
  <c r="Z457" i="1" s="1"/>
  <c r="AA979" i="1"/>
  <c r="Z979" i="1" s="1"/>
  <c r="AA347" i="1"/>
  <c r="Z347" i="1" s="1"/>
  <c r="D896" i="1"/>
  <c r="AC896" i="1"/>
  <c r="Z896" i="1" s="1"/>
  <c r="D900" i="1"/>
  <c r="AC900" i="1"/>
  <c r="Z900" i="1" s="1"/>
  <c r="D332" i="1"/>
  <c r="D979" i="1"/>
  <c r="AC1036" i="1"/>
  <c r="Z1036" i="1" s="1"/>
  <c r="AC1035" i="1"/>
  <c r="Z1035" i="1" s="1"/>
  <c r="D679" i="1"/>
  <c r="D644" i="1"/>
  <c r="D451" i="1"/>
  <c r="CE593" i="1" l="1"/>
  <c r="BB598" i="1"/>
  <c r="AR593" i="1"/>
  <c r="AP593" i="1" s="1"/>
  <c r="AR594" i="1"/>
  <c r="AP594" i="1" s="1"/>
  <c r="CE594" i="1"/>
  <c r="BB678" i="1"/>
  <c r="CE678" i="1" s="1"/>
  <c r="BB677" i="1"/>
  <c r="CE677" i="1" s="1"/>
  <c r="AR583" i="1"/>
  <c r="BB680" i="1"/>
  <c r="CE680" i="1" s="1"/>
  <c r="AF644" i="1"/>
  <c r="AS644" i="1"/>
  <c r="AF452" i="1"/>
  <c r="AS452" i="1"/>
  <c r="L452" i="1"/>
  <c r="L979" i="1"/>
  <c r="AF979" i="1"/>
  <c r="AS979" i="1"/>
  <c r="L332" i="1"/>
  <c r="AS332" i="1"/>
  <c r="AF332" i="1"/>
  <c r="AF451" i="1"/>
  <c r="L451" i="1"/>
  <c r="AS451" i="1"/>
  <c r="AS950" i="1"/>
  <c r="L950" i="1"/>
  <c r="AF457" i="1"/>
  <c r="AS457" i="1"/>
  <c r="L457" i="1"/>
  <c r="K603" i="1"/>
  <c r="U583" i="1"/>
  <c r="U593" i="1"/>
  <c r="U594" i="1"/>
  <c r="K594" i="1" s="1"/>
  <c r="AA920" i="1"/>
  <c r="AA1022" i="1" s="1"/>
  <c r="AA1021" i="1" s="1"/>
  <c r="Z1021" i="1" s="1"/>
  <c r="D920" i="1"/>
  <c r="AC795" i="1"/>
  <c r="D689" i="1"/>
  <c r="AA324" i="1"/>
  <c r="Z324" i="1" s="1"/>
  <c r="AA816" i="1"/>
  <c r="Z816" i="1" s="1"/>
  <c r="AA332" i="1"/>
  <c r="Z332" i="1" s="1"/>
  <c r="AA345" i="1"/>
  <c r="Z345" i="1" s="1"/>
  <c r="AB1033" i="1"/>
  <c r="AA451" i="1"/>
  <c r="Z451" i="1" s="1"/>
  <c r="AB855" i="1"/>
  <c r="AB854" i="1" s="1"/>
  <c r="J1061" i="1"/>
  <c r="AC1034" i="1"/>
  <c r="Z1034" i="1" s="1"/>
  <c r="D682" i="1"/>
  <c r="AR678" i="1" l="1"/>
  <c r="CE598" i="1"/>
  <c r="AR598" i="1"/>
  <c r="AP598" i="1" s="1"/>
  <c r="AR677" i="1"/>
  <c r="AR680" i="1"/>
  <c r="AP583" i="1"/>
  <c r="U598" i="1"/>
  <c r="AQ598" i="1" s="1"/>
  <c r="D323" i="1"/>
  <c r="K593" i="1"/>
  <c r="U678" i="1"/>
  <c r="K678" i="1" s="1"/>
  <c r="U677" i="1"/>
  <c r="K583" i="1"/>
  <c r="U680" i="1"/>
  <c r="AC793" i="1"/>
  <c r="AC855" i="1" s="1"/>
  <c r="AC854" i="1" s="1"/>
  <c r="AC794" i="1"/>
  <c r="D794" i="1"/>
  <c r="D1061" i="1"/>
  <c r="AC1033" i="1"/>
  <c r="D795" i="1"/>
  <c r="R795" i="1" s="1"/>
  <c r="D321" i="1"/>
  <c r="D688" i="1"/>
  <c r="D319" i="1"/>
  <c r="AA323" i="1"/>
  <c r="Z323" i="1" s="1"/>
  <c r="AC1032" i="1"/>
  <c r="Z1032" i="1" s="1"/>
  <c r="AA787" i="1"/>
  <c r="AB1031" i="1"/>
  <c r="AC853" i="1"/>
  <c r="AC48" i="1" s="1"/>
  <c r="AA795" i="1"/>
  <c r="AB883" i="1"/>
  <c r="AB56" i="1" s="1"/>
  <c r="AB31" i="1" s="1"/>
  <c r="AB30" i="1" s="1"/>
  <c r="AQ1061" i="1" l="1"/>
  <c r="AD1061" i="1"/>
  <c r="AF1061" i="1"/>
  <c r="L1061" i="1"/>
  <c r="AS1061" i="1"/>
  <c r="L793" i="1"/>
  <c r="AS793" i="1"/>
  <c r="AF793" i="1"/>
  <c r="J593" i="1"/>
  <c r="L794" i="1"/>
  <c r="AS794" i="1"/>
  <c r="AF794" i="1"/>
  <c r="L323" i="1"/>
  <c r="AS323" i="1"/>
  <c r="J795" i="1"/>
  <c r="J794" i="1" s="1"/>
  <c r="AF795" i="1"/>
  <c r="L795" i="1"/>
  <c r="AS795" i="1"/>
  <c r="AS321" i="1"/>
  <c r="AA786" i="1"/>
  <c r="AA47" i="1" s="1"/>
  <c r="Z47" i="1" s="1"/>
  <c r="Z787" i="1"/>
  <c r="Z786" i="1" s="1"/>
  <c r="AA794" i="1"/>
  <c r="Z795" i="1"/>
  <c r="K677" i="1"/>
  <c r="K680" i="1"/>
  <c r="K598" i="1"/>
  <c r="K597" i="1"/>
  <c r="AC883" i="1"/>
  <c r="AC882" i="1" s="1"/>
  <c r="AC55" i="1" s="1"/>
  <c r="J1059" i="1"/>
  <c r="AB882" i="1"/>
  <c r="AB55" i="1" s="1"/>
  <c r="AA793" i="1"/>
  <c r="R853" i="1"/>
  <c r="AC1030" i="1"/>
  <c r="AC53" i="1" s="1"/>
  <c r="AC1031" i="1"/>
  <c r="AB1030" i="1"/>
  <c r="AB53" i="1" s="1"/>
  <c r="AA853" i="1"/>
  <c r="Z853" i="1" s="1"/>
  <c r="J793" i="1" l="1"/>
  <c r="L853" i="1"/>
  <c r="AS853" i="1"/>
  <c r="AF853" i="1"/>
  <c r="J598" i="1"/>
  <c r="D48" i="1"/>
  <c r="L48" i="1" s="1"/>
  <c r="J853" i="1"/>
  <c r="J48" i="1" s="1"/>
  <c r="Z794" i="1"/>
  <c r="Z793" i="1"/>
  <c r="AC24" i="1"/>
  <c r="AC22" i="1"/>
  <c r="AB24" i="1"/>
  <c r="AB22" i="1"/>
  <c r="AA48" i="1"/>
  <c r="Z48" i="1" s="1"/>
  <c r="D638" i="1" l="1"/>
  <c r="J638" i="1" l="1"/>
  <c r="AF638" i="1"/>
  <c r="AS638" i="1"/>
  <c r="D605" i="1"/>
  <c r="J605" i="1" l="1"/>
  <c r="AF605" i="1"/>
  <c r="L605" i="1"/>
  <c r="AS605" i="1"/>
  <c r="D603" i="1"/>
  <c r="D604" i="1"/>
  <c r="AF603" i="1" l="1"/>
  <c r="AS603" i="1"/>
  <c r="L603" i="1"/>
  <c r="AF604" i="1"/>
  <c r="L604" i="1"/>
  <c r="AS604" i="1"/>
  <c r="D600" i="1"/>
  <c r="AD600" i="1" s="1"/>
  <c r="AF600" i="1" l="1"/>
  <c r="AS600" i="1"/>
  <c r="L600" i="1"/>
  <c r="D593" i="1"/>
  <c r="D594" i="1"/>
  <c r="D599" i="1"/>
  <c r="AD599" i="1" s="1"/>
  <c r="AF599" i="1" l="1"/>
  <c r="L599" i="1"/>
  <c r="AS599" i="1"/>
  <c r="AF594" i="1"/>
  <c r="AS594" i="1"/>
  <c r="L594" i="1"/>
  <c r="AF593" i="1"/>
  <c r="AS593" i="1"/>
  <c r="L593" i="1"/>
  <c r="D598" i="1"/>
  <c r="AD598" i="1" s="1"/>
  <c r="J594" i="1"/>
  <c r="D583" i="1"/>
  <c r="AF598" i="1" l="1"/>
  <c r="AS598" i="1"/>
  <c r="L598" i="1"/>
  <c r="AF583" i="1"/>
  <c r="AS583" i="1"/>
  <c r="L583" i="1"/>
  <c r="J583" i="1"/>
  <c r="J678" i="1"/>
  <c r="D680" i="1"/>
  <c r="D677" i="1"/>
  <c r="D678" i="1"/>
  <c r="J680" i="1" l="1"/>
  <c r="J677" i="1"/>
  <c r="AC56" i="1" l="1"/>
  <c r="AC31" i="1" s="1"/>
  <c r="AC30" i="1" s="1"/>
  <c r="AA282" i="1" l="1"/>
  <c r="Z282" i="1" s="1"/>
  <c r="D46" i="1"/>
  <c r="L46" i="1" s="1"/>
  <c r="AA218" i="1" l="1"/>
  <c r="Z218" i="1" s="1"/>
  <c r="AA46" i="1"/>
  <c r="Z46" i="1" s="1"/>
  <c r="D1039" i="1" l="1"/>
  <c r="D1037" i="1"/>
  <c r="D1062" i="1" l="1"/>
  <c r="AA1031" i="1"/>
  <c r="Z1031" i="1" s="1"/>
  <c r="AA1033" i="1"/>
  <c r="Z1033" i="1" s="1"/>
  <c r="D1031" i="1"/>
  <c r="D1030" i="1" s="1"/>
  <c r="D1059" i="1" l="1"/>
  <c r="D53" i="1"/>
  <c r="L53" i="1" s="1"/>
  <c r="AQ1059" i="1" l="1"/>
  <c r="AD1059" i="1"/>
  <c r="L1059" i="1"/>
  <c r="AF1059" i="1"/>
  <c r="AS1059" i="1"/>
  <c r="AA1030" i="1"/>
  <c r="Z1030" i="1" s="1"/>
  <c r="AA53" i="1" l="1"/>
  <c r="Z53" i="1" s="1"/>
  <c r="AA215" i="1"/>
  <c r="Z215" i="1" s="1"/>
  <c r="AA65" i="1"/>
  <c r="AA295" i="1" l="1"/>
  <c r="Z65" i="1"/>
  <c r="AA64" i="1"/>
  <c r="AA207" i="1"/>
  <c r="Z207" i="1" s="1"/>
  <c r="V65" i="1"/>
  <c r="V215" i="1"/>
  <c r="AA855" i="1" l="1"/>
  <c r="AA854" i="1" s="1"/>
  <c r="AA293" i="1"/>
  <c r="Z293" i="1" s="1"/>
  <c r="Z64" i="1"/>
  <c r="Z295" i="1"/>
  <c r="V64" i="1"/>
  <c r="V295" i="1"/>
  <c r="AA40" i="1"/>
  <c r="Z40" i="1" s="1"/>
  <c r="Z855" i="1" l="1"/>
  <c r="Z854" i="1" s="1"/>
  <c r="V115" i="1"/>
  <c r="AA115" i="1"/>
  <c r="Z115" i="1" s="1"/>
  <c r="AA883" i="1"/>
  <c r="Z883" i="1" s="1"/>
  <c r="AA24" i="1"/>
  <c r="Z24" i="1" s="1"/>
  <c r="AA882" i="1" l="1"/>
  <c r="Z882" i="1" s="1"/>
  <c r="AA56" i="1"/>
  <c r="Z56" i="1" s="1"/>
  <c r="V40" i="1"/>
  <c r="V22" i="1" l="1"/>
  <c r="AA55" i="1"/>
  <c r="Z55" i="1" s="1"/>
  <c r="AA31" i="1"/>
  <c r="Z31" i="1" s="1"/>
  <c r="Y23" i="1" l="1"/>
  <c r="W23" i="1"/>
  <c r="AA30" i="1"/>
  <c r="Z30" i="1" s="1"/>
  <c r="AA22" i="1"/>
  <c r="Z22" i="1" s="1"/>
  <c r="V23" i="1" l="1"/>
  <c r="AC23" i="1"/>
  <c r="AA23" i="1" l="1"/>
  <c r="Z23" i="1" s="1"/>
  <c r="BK787" i="1" l="1"/>
  <c r="BK786" i="1"/>
  <c r="BJ786" i="1" l="1"/>
  <c r="BK47" i="1"/>
  <c r="BJ47" i="1" s="1"/>
  <c r="BJ787" i="1"/>
  <c r="BK855" i="1"/>
  <c r="BJ855" i="1" l="1"/>
  <c r="BK883" i="1"/>
  <c r="BK854" i="1"/>
  <c r="BK24" i="1" l="1"/>
  <c r="BJ24" i="1" s="1"/>
  <c r="BJ854" i="1"/>
  <c r="BJ883" i="1"/>
  <c r="BJ56" i="1" s="1"/>
  <c r="BK882" i="1"/>
  <c r="BK56" i="1"/>
  <c r="BK31" i="1" s="1"/>
  <c r="BK55" i="1" l="1"/>
  <c r="BK22" i="1" s="1"/>
  <c r="BJ882" i="1"/>
  <c r="BJ55" i="1" s="1"/>
  <c r="BK30" i="1"/>
  <c r="BJ30" i="1" s="1"/>
  <c r="BJ31" i="1"/>
  <c r="BJ22" i="1" l="1"/>
  <c r="BM23" i="1" s="1"/>
  <c r="BK23" i="1" l="1"/>
  <c r="BJ23" i="1" s="1"/>
  <c r="D1022" i="1" l="1"/>
  <c r="D918" i="1"/>
  <c r="AS918" i="1" l="1"/>
  <c r="L918" i="1"/>
  <c r="J1022" i="1"/>
  <c r="AS1022" i="1"/>
  <c r="L1022" i="1"/>
  <c r="J928" i="1"/>
  <c r="J920" i="1" s="1"/>
  <c r="J918" i="1" s="1"/>
  <c r="D928" i="1"/>
  <c r="D926" i="1" l="1"/>
  <c r="J926" i="1"/>
  <c r="D1021" i="1"/>
  <c r="J1021" i="1" l="1"/>
  <c r="L1021" i="1"/>
  <c r="AS1021" i="1"/>
  <c r="BV316" i="1"/>
  <c r="BV787" i="1" s="1"/>
  <c r="BV855" i="1" s="1"/>
  <c r="BO316" i="1"/>
  <c r="BO787" i="1" s="1"/>
  <c r="BO786" i="1" l="1"/>
  <c r="BN787" i="1"/>
  <c r="BO855" i="1"/>
  <c r="BV786" i="1"/>
  <c r="BU787" i="1"/>
  <c r="BU316" i="1"/>
  <c r="BN316" i="1"/>
  <c r="BV314" i="1"/>
  <c r="BU314" i="1" s="1"/>
  <c r="BO314" i="1"/>
  <c r="BT787" i="1" l="1"/>
  <c r="BT316" i="1"/>
  <c r="BT314" i="1" s="1"/>
  <c r="BT61" i="1"/>
  <c r="BT36" i="1" s="1"/>
  <c r="BO883" i="1"/>
  <c r="BN855" i="1"/>
  <c r="BO854" i="1"/>
  <c r="BO24" i="1" s="1"/>
  <c r="BV47" i="1"/>
  <c r="BU786" i="1"/>
  <c r="BU47" i="1" s="1"/>
  <c r="BO221" i="1"/>
  <c r="BN314" i="1"/>
  <c r="BO218" i="1"/>
  <c r="BN218" i="1" s="1"/>
  <c r="BO224" i="1"/>
  <c r="BN224" i="1" s="1"/>
  <c r="BU855" i="1"/>
  <c r="BV883" i="1"/>
  <c r="BV854" i="1"/>
  <c r="BV24" i="1" s="1"/>
  <c r="BN786" i="1"/>
  <c r="BO47" i="1"/>
  <c r="BN47" i="1" s="1"/>
  <c r="BT786" i="1" l="1"/>
  <c r="BT855" i="1"/>
  <c r="BT883" i="1" s="1"/>
  <c r="BT56" i="1" s="1"/>
  <c r="BT31" i="1" s="1"/>
  <c r="BN854" i="1"/>
  <c r="BN24" i="1"/>
  <c r="BU883" i="1"/>
  <c r="BV882" i="1"/>
  <c r="BV56" i="1"/>
  <c r="BV31" i="1" s="1"/>
  <c r="BU31" i="1" s="1"/>
  <c r="BN221" i="1"/>
  <c r="BO219" i="1"/>
  <c r="BU854" i="1"/>
  <c r="BU24" i="1"/>
  <c r="BO882" i="1"/>
  <c r="BN883" i="1"/>
  <c r="BO56" i="1"/>
  <c r="BO31" i="1" s="1"/>
  <c r="BO30" i="1" s="1"/>
  <c r="BT55" i="1" l="1"/>
  <c r="BT30" i="1"/>
  <c r="BT854" i="1"/>
  <c r="BT24" i="1" s="1"/>
  <c r="BV1118" i="1"/>
  <c r="BU882" i="1"/>
  <c r="BV1116" i="1"/>
  <c r="BV1120" i="1"/>
  <c r="BU1120" i="1" s="1"/>
  <c r="BV55" i="1"/>
  <c r="BV22" i="1" s="1"/>
  <c r="BO200" i="1"/>
  <c r="BN219" i="1"/>
  <c r="BU56" i="1"/>
  <c r="BO55" i="1"/>
  <c r="BO22" i="1" s="1"/>
  <c r="BN882" i="1"/>
  <c r="BN56" i="1"/>
  <c r="BT882" i="1" l="1"/>
  <c r="BN30" i="1"/>
  <c r="BN31" i="1"/>
  <c r="BN18" i="1" s="1"/>
  <c r="BO18" i="1" s="1"/>
  <c r="BO198" i="1"/>
  <c r="BN198" i="1" s="1"/>
  <c r="BN200" i="1"/>
  <c r="BU55" i="1"/>
  <c r="BN55" i="1"/>
  <c r="BU1118" i="1"/>
  <c r="BU1116" i="1"/>
  <c r="BU6" i="1"/>
  <c r="BV30" i="1"/>
  <c r="BU30" i="1" s="1"/>
  <c r="BN22" i="1" l="1"/>
  <c r="BS23" i="1" l="1"/>
  <c r="BO23" i="1"/>
  <c r="AE717" i="1"/>
  <c r="AF717" i="1" s="1"/>
  <c r="AE718" i="1"/>
  <c r="AF718" i="1" s="1"/>
  <c r="BN23" i="1" l="1"/>
  <c r="AR717" i="1"/>
  <c r="AS717" i="1" s="1"/>
  <c r="AP717" i="1"/>
  <c r="AU316" i="1" l="1"/>
  <c r="AU787" i="1" l="1"/>
  <c r="AU314" i="1"/>
  <c r="AT883" i="1"/>
  <c r="AT882" i="1" s="1"/>
  <c r="AU786" i="1"/>
  <c r="AU883" i="1" l="1"/>
  <c r="AU855" i="1"/>
  <c r="AT47" i="1"/>
  <c r="AU47" i="1" s="1"/>
  <c r="AT24" i="1"/>
  <c r="AU882" i="1" l="1"/>
  <c r="AT56" i="1"/>
  <c r="AT31" i="1" s="1"/>
  <c r="AT30" i="1" s="1"/>
  <c r="AU854" i="1"/>
  <c r="AT55" i="1"/>
  <c r="AT22" i="1" s="1"/>
  <c r="AT1118" i="1"/>
  <c r="AU1118" i="1" s="1"/>
  <c r="AU56" i="1" l="1"/>
  <c r="AT1120" i="1"/>
  <c r="AT1116" i="1"/>
  <c r="AU1116" i="1" s="1"/>
  <c r="AU31" i="1"/>
  <c r="AU24" i="1"/>
  <c r="AU55" i="1"/>
  <c r="AU1120" i="1" l="1"/>
  <c r="AU30" i="1"/>
  <c r="K750" i="1"/>
  <c r="U746" i="1"/>
  <c r="U745" i="1" s="1"/>
  <c r="U855" i="1"/>
  <c r="U883" i="1" l="1"/>
  <c r="U882" i="1" s="1"/>
  <c r="U854" i="1"/>
  <c r="U786" i="1"/>
  <c r="U24" i="1" l="1"/>
  <c r="U47" i="1"/>
  <c r="K791" i="1"/>
  <c r="U61" i="1" l="1"/>
  <c r="U36" i="1" s="1"/>
  <c r="K888" i="1"/>
  <c r="U1121" i="1"/>
  <c r="U56" i="1"/>
  <c r="U31" i="1" s="1"/>
  <c r="U30" i="1" l="1"/>
  <c r="K1121" i="1"/>
  <c r="U1118" i="1"/>
  <c r="U1120" i="1"/>
  <c r="K1120" i="1" s="1"/>
  <c r="U1116" i="1"/>
  <c r="U55" i="1"/>
  <c r="U22" i="1" s="1"/>
  <c r="K61" i="1"/>
  <c r="K36" i="1"/>
  <c r="J1120" i="1" l="1"/>
  <c r="U6" i="1"/>
  <c r="AP990" i="1" l="1"/>
  <c r="AP989" i="1"/>
  <c r="AO1023" i="1"/>
  <c r="AO1024" i="1"/>
  <c r="AO920" i="1"/>
  <c r="AE949" i="1"/>
  <c r="AO1022" i="1"/>
  <c r="AE32" i="1" l="1"/>
  <c r="AE989" i="1"/>
  <c r="AF989" i="1" s="1"/>
  <c r="AF949" i="1"/>
  <c r="AE1022" i="1"/>
  <c r="AF1022" i="1" s="1"/>
  <c r="AO1035" i="1"/>
  <c r="BD1035" i="1" s="1"/>
  <c r="AE1023" i="1"/>
  <c r="AF1023" i="1" s="1"/>
  <c r="AO1021" i="1"/>
  <c r="AP988" i="1"/>
  <c r="BD1023" i="1"/>
  <c r="BD32" i="1" s="1"/>
  <c r="BB920" i="1"/>
  <c r="CE920" i="1" s="1"/>
  <c r="AE920" i="1"/>
  <c r="BD1024" i="1"/>
  <c r="BD36" i="1" s="1"/>
  <c r="AE1024" i="1"/>
  <c r="AF1024" i="1" s="1"/>
  <c r="AO1042" i="1"/>
  <c r="AP1024" i="1"/>
  <c r="AP949" i="1"/>
  <c r="AO1038" i="1"/>
  <c r="AP950" i="1"/>
  <c r="AP1022" i="1" s="1"/>
  <c r="AE950" i="1"/>
  <c r="BD1022" i="1"/>
  <c r="AE988" i="1"/>
  <c r="AF988" i="1" s="1"/>
  <c r="AO919" i="1"/>
  <c r="AO1036" i="1" l="1"/>
  <c r="AO1034" i="1" s="1"/>
  <c r="BD1034" i="1" s="1"/>
  <c r="AE990" i="1"/>
  <c r="AF990" i="1" s="1"/>
  <c r="AF950" i="1"/>
  <c r="AE1021" i="1"/>
  <c r="AF1021" i="1" s="1"/>
  <c r="BD1021" i="1"/>
  <c r="AO1039" i="1"/>
  <c r="BB919" i="1"/>
  <c r="CE919" i="1" s="1"/>
  <c r="AE919" i="1"/>
  <c r="AO1032" i="1"/>
  <c r="AE948" i="1"/>
  <c r="AF948" i="1" s="1"/>
  <c r="AO927" i="1"/>
  <c r="AE927" i="1" s="1"/>
  <c r="AO918" i="1"/>
  <c r="AP920" i="1"/>
  <c r="AR920" i="1"/>
  <c r="AP1023" i="1"/>
  <c r="AP32" i="1" s="1"/>
  <c r="AP948" i="1"/>
  <c r="AP918" i="1" s="1"/>
  <c r="BD1036" i="1"/>
  <c r="AO1033" i="1" l="1"/>
  <c r="BD1033" i="1" s="1"/>
  <c r="AO1037" i="1"/>
  <c r="AP1021" i="1"/>
  <c r="AO1031" i="1"/>
  <c r="AO1041" i="1"/>
  <c r="AO1040" i="1" s="1"/>
  <c r="BD1032" i="1"/>
  <c r="BD31" i="1" s="1"/>
  <c r="BD30" i="1" s="1"/>
  <c r="BB892" i="1"/>
  <c r="AP919" i="1"/>
  <c r="AR919" i="1"/>
  <c r="AE918" i="1"/>
  <c r="AF918" i="1" s="1"/>
  <c r="AO892" i="1"/>
  <c r="CE892" i="1" l="1"/>
  <c r="BD892" i="1"/>
  <c r="AO1030" i="1"/>
  <c r="AE1031" i="1"/>
  <c r="AE1030" i="1" s="1"/>
  <c r="AE53" i="1" s="1"/>
  <c r="BD1031" i="1"/>
  <c r="BD1030" i="1" l="1"/>
  <c r="AO53" i="1"/>
  <c r="BD53" i="1" l="1"/>
  <c r="BD24" i="1"/>
  <c r="BD22" i="1"/>
  <c r="BD23" i="1" s="1"/>
  <c r="K1126" i="1"/>
  <c r="L1126" i="1" s="1"/>
  <c r="O1125" i="1"/>
  <c r="AV1125" i="1"/>
  <c r="AR1126" i="1"/>
  <c r="AV28" i="1" l="1"/>
  <c r="AV22" i="1"/>
  <c r="AP1126" i="1"/>
  <c r="AP1125" i="1" s="1"/>
  <c r="AS1126" i="1"/>
  <c r="J1126" i="1"/>
  <c r="J1125" i="1" s="1"/>
  <c r="K1125" i="1"/>
  <c r="O28" i="1"/>
  <c r="AR1125" i="1"/>
  <c r="AV1129" i="1"/>
  <c r="BW1126" i="1"/>
  <c r="O1129" i="1"/>
  <c r="K1129" i="1" s="1"/>
  <c r="AP1129" i="1" l="1"/>
  <c r="AP28" i="1"/>
  <c r="AR28" i="1"/>
  <c r="AW22" i="1"/>
  <c r="K28" i="1"/>
  <c r="J1129" i="1"/>
  <c r="J28" i="1"/>
  <c r="BU1126" i="1"/>
  <c r="BT1126" i="1" s="1"/>
  <c r="BT1125" i="1" s="1"/>
  <c r="BW1125" i="1"/>
  <c r="BW22" i="1" s="1"/>
  <c r="BT28" i="1" l="1"/>
  <c r="BT22" i="1"/>
  <c r="BT23" i="1" s="1"/>
  <c r="BW28" i="1"/>
  <c r="BU28" i="1" s="1"/>
  <c r="BU22" i="1"/>
  <c r="BW1129" i="1"/>
  <c r="BU1125" i="1"/>
  <c r="BU1129" i="1" s="1"/>
  <c r="BT1129" i="1"/>
  <c r="BZ23" i="1" l="1"/>
  <c r="BV23" i="1"/>
  <c r="BU2" i="1"/>
  <c r="BU23" i="1" l="1"/>
  <c r="O879" i="1" l="1"/>
  <c r="K879" i="1" s="1"/>
  <c r="P868" i="1"/>
  <c r="P879" i="1" s="1"/>
  <c r="K868" i="1"/>
  <c r="J868" i="1" s="1"/>
  <c r="O880" i="1"/>
  <c r="O25" i="1" l="1"/>
  <c r="O883" i="1"/>
  <c r="O882" i="1" s="1"/>
  <c r="K25" i="1"/>
  <c r="P25" i="1"/>
  <c r="J879" i="1"/>
  <c r="J880" i="1" s="1"/>
  <c r="L879" i="1"/>
  <c r="P883" i="1"/>
  <c r="K880" i="1"/>
  <c r="L880" i="1" s="1"/>
  <c r="L868" i="1"/>
  <c r="P882" i="1" l="1"/>
  <c r="O56" i="1"/>
  <c r="L25" i="1"/>
  <c r="J25" i="1"/>
  <c r="O31" i="1" l="1"/>
  <c r="O55" i="1"/>
  <c r="O30" i="1" l="1"/>
  <c r="O22" i="1"/>
  <c r="P22" i="1" l="1"/>
  <c r="U23" i="1" s="1"/>
  <c r="P30" i="1"/>
  <c r="AX562" i="1" l="1"/>
  <c r="AR562" i="1" s="1"/>
  <c r="AR568" i="1"/>
  <c r="AS568" i="1" s="1"/>
  <c r="AY568" i="1"/>
  <c r="AR548" i="1" l="1"/>
  <c r="AP548" i="1" s="1"/>
  <c r="AX322" i="1"/>
  <c r="AX789" i="1" s="1"/>
  <c r="AX786" i="1" s="1"/>
  <c r="AS562" i="1"/>
  <c r="AP562" i="1"/>
  <c r="AP568" i="1"/>
  <c r="AY562" i="1"/>
  <c r="AX546" i="1"/>
  <c r="AY548" i="1"/>
  <c r="AS548" i="1" l="1"/>
  <c r="AX317" i="1"/>
  <c r="AX314" i="1" s="1"/>
  <c r="AX319" i="1"/>
  <c r="AY322" i="1"/>
  <c r="AR322" i="1"/>
  <c r="AS322" i="1" s="1"/>
  <c r="AR546" i="1"/>
  <c r="AS546" i="1" s="1"/>
  <c r="AY546" i="1"/>
  <c r="AY319" i="1" l="1"/>
  <c r="AR319" i="1"/>
  <c r="AS319" i="1" s="1"/>
  <c r="AY789" i="1"/>
  <c r="AR789" i="1"/>
  <c r="AX857" i="1"/>
  <c r="AX885" i="1" s="1"/>
  <c r="AX882" i="1" s="1"/>
  <c r="AR317" i="1"/>
  <c r="AY317" i="1"/>
  <c r="AP317" i="1" l="1"/>
  <c r="AS317" i="1"/>
  <c r="AY857" i="1"/>
  <c r="AX58" i="1"/>
  <c r="AR857" i="1"/>
  <c r="AS857" i="1" s="1"/>
  <c r="AX854" i="1"/>
  <c r="AS789" i="1"/>
  <c r="AP789" i="1"/>
  <c r="AY786" i="1"/>
  <c r="AY314" i="1"/>
  <c r="AR885" i="1" l="1"/>
  <c r="AS885" i="1" s="1"/>
  <c r="AY885" i="1"/>
  <c r="AX34" i="1"/>
  <c r="AR58" i="1"/>
  <c r="AY58" i="1"/>
  <c r="AX24" i="1"/>
  <c r="AY854" i="1"/>
  <c r="AP857" i="1"/>
  <c r="AP58" i="1"/>
  <c r="AP34" i="1" s="1"/>
  <c r="AR34" i="1" l="1"/>
  <c r="AS58" i="1"/>
  <c r="AY34" i="1"/>
  <c r="AX30" i="1"/>
  <c r="AX55" i="1"/>
  <c r="AX22" i="1" s="1"/>
  <c r="AY882" i="1"/>
  <c r="AP885" i="1"/>
  <c r="AY55" i="1" l="1"/>
  <c r="AS34" i="1"/>
  <c r="AU1071" i="1" l="1"/>
  <c r="AL406" i="1"/>
  <c r="AE406" i="1"/>
  <c r="AF406" i="1" s="1"/>
  <c r="AH722" i="1" l="1"/>
  <c r="AE722" i="1"/>
  <c r="AF722" i="1" s="1"/>
  <c r="AE723" i="1"/>
  <c r="AF723" i="1" s="1"/>
  <c r="AH723" i="1" l="1"/>
  <c r="AH721" i="1" l="1"/>
  <c r="AP721" i="1"/>
  <c r="AE721" i="1"/>
  <c r="AF721" i="1" s="1"/>
  <c r="AG316" i="1"/>
  <c r="AG787" i="1" l="1"/>
  <c r="AH316" i="1"/>
  <c r="AG314" i="1"/>
  <c r="AH314" i="1" s="1"/>
  <c r="AH787" i="1" l="1"/>
  <c r="AG786" i="1"/>
  <c r="AG855" i="1"/>
  <c r="AG854" i="1" l="1"/>
  <c r="AH855" i="1"/>
  <c r="AG883" i="1"/>
  <c r="AH786" i="1"/>
  <c r="AG47" i="1"/>
  <c r="AG24" i="1" l="1"/>
  <c r="AH854" i="1"/>
  <c r="AG56" i="1"/>
  <c r="AG882" i="1"/>
  <c r="AH883" i="1"/>
  <c r="AH24" i="1" l="1"/>
  <c r="AG1116" i="1"/>
  <c r="AH1116" i="1" s="1"/>
  <c r="AG1120" i="1"/>
  <c r="AG55" i="1"/>
  <c r="AH882" i="1"/>
  <c r="AG1118" i="1"/>
  <c r="AH1118" i="1" s="1"/>
  <c r="AH56" i="1"/>
  <c r="AG31" i="1"/>
  <c r="AH31" i="1" l="1"/>
  <c r="AG30" i="1"/>
  <c r="AH1120" i="1"/>
  <c r="AH55" i="1"/>
  <c r="AG22" i="1"/>
  <c r="AH30" i="1" l="1"/>
  <c r="D1083" i="1" l="1"/>
  <c r="AS1083" i="1" s="1"/>
  <c r="D1084" i="1" l="1"/>
  <c r="AL1084" i="1"/>
  <c r="R1084" i="1"/>
  <c r="G1081" i="1"/>
  <c r="L1083" i="1"/>
  <c r="AF1083" i="1"/>
  <c r="L1084" i="1"/>
  <c r="AY1084" i="1"/>
  <c r="AY1083" i="1"/>
  <c r="AF1084" i="1" l="1"/>
  <c r="AS1084" i="1"/>
  <c r="D1081" i="1"/>
  <c r="AS1081" i="1" s="1"/>
  <c r="AL1081" i="1"/>
  <c r="R1081" i="1"/>
  <c r="AL1085" i="1"/>
  <c r="R1085" i="1"/>
  <c r="G1069" i="1"/>
  <c r="AY1081" i="1"/>
  <c r="G1082" i="1"/>
  <c r="D1085" i="1"/>
  <c r="AF1085" i="1" l="1"/>
  <c r="AS1085" i="1"/>
  <c r="R1069" i="1"/>
  <c r="AL1069" i="1"/>
  <c r="AL1082" i="1"/>
  <c r="R1082" i="1"/>
  <c r="G1066" i="1"/>
  <c r="D1066" i="1" s="1"/>
  <c r="D1069" i="1"/>
  <c r="J1069" i="1" s="1"/>
  <c r="AY1069" i="1"/>
  <c r="L1081" i="1"/>
  <c r="AF1081" i="1"/>
  <c r="L1085" i="1"/>
  <c r="AY1085" i="1"/>
  <c r="AY1082" i="1"/>
  <c r="D1082" i="1"/>
  <c r="AS1082" i="1" s="1"/>
  <c r="G1070" i="1"/>
  <c r="G1080" i="1"/>
  <c r="G1108" i="1" l="1"/>
  <c r="AS1069" i="1"/>
  <c r="AL1080" i="1"/>
  <c r="R1080" i="1"/>
  <c r="R1070" i="1"/>
  <c r="AL1070" i="1"/>
  <c r="R1108" i="1"/>
  <c r="AL1108" i="1"/>
  <c r="L1082" i="1"/>
  <c r="AF1082" i="1"/>
  <c r="AL1066" i="1"/>
  <c r="R1066" i="1"/>
  <c r="AF1069" i="1"/>
  <c r="AY1066" i="1"/>
  <c r="L1069" i="1"/>
  <c r="G1067" i="1"/>
  <c r="AY1070" i="1"/>
  <c r="D1070" i="1"/>
  <c r="G1068" i="1"/>
  <c r="G31" i="1"/>
  <c r="AY1108" i="1"/>
  <c r="D1108" i="1"/>
  <c r="AF1066" i="1"/>
  <c r="AS1066" i="1"/>
  <c r="J1066" i="1"/>
  <c r="L1066" i="1"/>
  <c r="AY1080" i="1"/>
  <c r="D1080" i="1"/>
  <c r="AS1080" i="1" s="1"/>
  <c r="AL1067" i="1" l="1"/>
  <c r="R1067" i="1"/>
  <c r="AL1068" i="1"/>
  <c r="R1068" i="1"/>
  <c r="AF1080" i="1"/>
  <c r="L1080" i="1"/>
  <c r="J1080" i="1"/>
  <c r="AY31" i="1"/>
  <c r="AS1070" i="1"/>
  <c r="J1070" i="1"/>
  <c r="L1070" i="1"/>
  <c r="AF1070" i="1"/>
  <c r="D1068" i="1"/>
  <c r="AY1068" i="1"/>
  <c r="L1108" i="1"/>
  <c r="J1108" i="1"/>
  <c r="AF1108" i="1"/>
  <c r="AS1108" i="1"/>
  <c r="G1109" i="1"/>
  <c r="G32" i="1" s="1"/>
  <c r="D1067" i="1"/>
  <c r="AY1067" i="1"/>
  <c r="G1065" i="1"/>
  <c r="R1109" i="1" l="1"/>
  <c r="AL1109" i="1"/>
  <c r="AL1065" i="1"/>
  <c r="R1065" i="1"/>
  <c r="L1068" i="1"/>
  <c r="J1068" i="1"/>
  <c r="AS1068" i="1"/>
  <c r="AF1068" i="1"/>
  <c r="D1109" i="1"/>
  <c r="AY1109" i="1"/>
  <c r="G1107" i="1"/>
  <c r="AY1065" i="1"/>
  <c r="G24" i="1"/>
  <c r="G22" i="1"/>
  <c r="D1065" i="1"/>
  <c r="AF1067" i="1"/>
  <c r="AS1067" i="1"/>
  <c r="L1067" i="1"/>
  <c r="J1067" i="1"/>
  <c r="R1107" i="1" l="1"/>
  <c r="AL1107" i="1"/>
  <c r="AY22" i="1"/>
  <c r="D1107" i="1"/>
  <c r="AY1107" i="1"/>
  <c r="AF1109" i="1"/>
  <c r="AS1109" i="1"/>
  <c r="J1109" i="1"/>
  <c r="L1109" i="1"/>
  <c r="J32" i="1"/>
  <c r="J1065" i="1"/>
  <c r="D32" i="1"/>
  <c r="AL32" i="1"/>
  <c r="R32" i="1"/>
  <c r="AY32" i="1"/>
  <c r="G30" i="1"/>
  <c r="AY24" i="1"/>
  <c r="L1065" i="1"/>
  <c r="AS1065" i="1"/>
  <c r="AF1065" i="1"/>
  <c r="AS32" i="1" l="1"/>
  <c r="AF32" i="1"/>
  <c r="L32" i="1"/>
  <c r="L1107" i="1"/>
  <c r="AF1107" i="1"/>
  <c r="AS1107" i="1"/>
  <c r="AY30" i="1"/>
  <c r="AU1125" i="1" l="1"/>
  <c r="E28" i="1"/>
  <c r="AH28" i="1" s="1"/>
  <c r="N1125" i="1"/>
  <c r="D1125" i="1"/>
  <c r="L1125" i="1" s="1"/>
  <c r="AH1125" i="1"/>
  <c r="E1129" i="1"/>
  <c r="E22" i="1"/>
  <c r="N22" i="1" l="1"/>
  <c r="N1129" i="1"/>
  <c r="AF1125" i="1"/>
  <c r="D1129" i="1"/>
  <c r="AT1129" i="1" s="1"/>
  <c r="AU1129" i="1" s="1"/>
  <c r="AS1125" i="1"/>
  <c r="D28" i="1"/>
  <c r="AU28" i="1"/>
  <c r="N28" i="1"/>
  <c r="AU22" i="1"/>
  <c r="AH22" i="1"/>
  <c r="AR1129" i="1" l="1"/>
  <c r="AS1129" i="1" s="1"/>
  <c r="L1129" i="1"/>
  <c r="L28" i="1"/>
  <c r="AF28" i="1"/>
  <c r="AS28" i="1"/>
  <c r="AE1129" i="1" l="1"/>
  <c r="AF1129" i="1" s="1"/>
  <c r="AH1129" i="1"/>
  <c r="AK323" i="1" l="1"/>
  <c r="AE324" i="1"/>
  <c r="AP324" i="1" s="1"/>
  <c r="AL324" i="1"/>
  <c r="AE323" i="1" l="1"/>
  <c r="AF323" i="1" s="1"/>
  <c r="AP323" i="1"/>
  <c r="AF324" i="1"/>
  <c r="AL323" i="1"/>
  <c r="AQ757" i="1" l="1"/>
  <c r="AO316" i="1"/>
  <c r="AO791" i="1"/>
  <c r="AO888" i="1" s="1"/>
  <c r="AE757" i="1"/>
  <c r="AF757" i="1" s="1"/>
  <c r="AO787" i="1"/>
  <c r="AO855" i="1" s="1"/>
  <c r="AO854" i="1" l="1"/>
  <c r="AO883" i="1"/>
  <c r="AO314" i="1"/>
  <c r="AP757" i="1"/>
  <c r="AE791" i="1"/>
  <c r="AO786" i="1"/>
  <c r="AO1121" i="1"/>
  <c r="AE888" i="1"/>
  <c r="AO61" i="1" l="1"/>
  <c r="AO47" i="1"/>
  <c r="AO56" i="1"/>
  <c r="AO31" i="1" s="1"/>
  <c r="AO882" i="1"/>
  <c r="AO24" i="1"/>
  <c r="AE1121" i="1"/>
  <c r="AO224" i="1"/>
  <c r="AO221" i="1" s="1"/>
  <c r="AE61" i="1" l="1"/>
  <c r="AO36" i="1"/>
  <c r="AO55" i="1"/>
  <c r="AO1118" i="1"/>
  <c r="AO1116" i="1"/>
  <c r="AO1120" i="1"/>
  <c r="AE1120" i="1" s="1"/>
  <c r="AE221" i="1"/>
  <c r="AF221" i="1" s="1"/>
  <c r="AO219" i="1"/>
  <c r="AE219" i="1" s="1"/>
  <c r="AF219" i="1" s="1"/>
  <c r="AE36" i="1" l="1"/>
  <c r="AO30" i="1"/>
  <c r="AO22" i="1"/>
  <c r="AO23" i="1" l="1"/>
  <c r="R576" i="1"/>
  <c r="J576" i="1"/>
  <c r="Q573" i="1"/>
  <c r="Q547" i="1" s="1"/>
  <c r="Q546" i="1" s="1"/>
  <c r="AK576" i="1"/>
  <c r="AE576" i="1" s="1"/>
  <c r="AF576" i="1" s="1"/>
  <c r="AK573" i="1"/>
  <c r="AK547" i="1" s="1"/>
  <c r="R547" i="1" l="1"/>
  <c r="K547" i="1"/>
  <c r="Q321" i="1"/>
  <c r="Q316" i="1"/>
  <c r="AK316" i="1"/>
  <c r="AK321" i="1"/>
  <c r="AL547" i="1"/>
  <c r="AE547" i="1"/>
  <c r="AK546" i="1"/>
  <c r="K573" i="1"/>
  <c r="AP573" i="1"/>
  <c r="AP572" i="1" s="1"/>
  <c r="AL576" i="1"/>
  <c r="AK572" i="1"/>
  <c r="R573" i="1"/>
  <c r="L576" i="1"/>
  <c r="Q572" i="1"/>
  <c r="AE573" i="1"/>
  <c r="AF573" i="1" s="1"/>
  <c r="AL573" i="1"/>
  <c r="AK319" i="1" l="1"/>
  <c r="AE321" i="1"/>
  <c r="AF321" i="1" s="1"/>
  <c r="AL321" i="1"/>
  <c r="Q319" i="1"/>
  <c r="K319" i="1" s="1"/>
  <c r="L319" i="1" s="1"/>
  <c r="K321" i="1"/>
  <c r="L321" i="1" s="1"/>
  <c r="AL572" i="1"/>
  <c r="AE572" i="1"/>
  <c r="AF572" i="1" s="1"/>
  <c r="L547" i="1"/>
  <c r="J547" i="1"/>
  <c r="J546" i="1" s="1"/>
  <c r="AK314" i="1"/>
  <c r="AL314" i="1" s="1"/>
  <c r="AL316" i="1"/>
  <c r="AK787" i="1"/>
  <c r="AE316" i="1"/>
  <c r="AL546" i="1"/>
  <c r="AE546" i="1"/>
  <c r="AF546" i="1" s="1"/>
  <c r="K546" i="1"/>
  <c r="L546" i="1" s="1"/>
  <c r="R546" i="1"/>
  <c r="K316" i="1"/>
  <c r="R316" i="1"/>
  <c r="Q314" i="1"/>
  <c r="Q787" i="1"/>
  <c r="L573" i="1"/>
  <c r="J573" i="1"/>
  <c r="R572" i="1"/>
  <c r="K572" i="1"/>
  <c r="AF547" i="1"/>
  <c r="AP547" i="1"/>
  <c r="AL787" i="1" l="1"/>
  <c r="AE787" i="1"/>
  <c r="AK786" i="1"/>
  <c r="AK855" i="1"/>
  <c r="AP546" i="1"/>
  <c r="AP316" i="1"/>
  <c r="AP314" i="1" s="1"/>
  <c r="R314" i="1"/>
  <c r="K314" i="1"/>
  <c r="Q786" i="1"/>
  <c r="Q855" i="1"/>
  <c r="R787" i="1"/>
  <c r="K787" i="1"/>
  <c r="AE314" i="1"/>
  <c r="L572" i="1"/>
  <c r="J572" i="1"/>
  <c r="AL319" i="1"/>
  <c r="AE319" i="1"/>
  <c r="AF319" i="1" s="1"/>
  <c r="AE786" i="1" l="1"/>
  <c r="AL786" i="1"/>
  <c r="AK883" i="1"/>
  <c r="AE855" i="1"/>
  <c r="AL855" i="1"/>
  <c r="AK854" i="1"/>
  <c r="R855" i="1"/>
  <c r="Q854" i="1"/>
  <c r="Q883" i="1"/>
  <c r="K855" i="1"/>
  <c r="K786" i="1"/>
  <c r="R786" i="1"/>
  <c r="AE854" i="1" l="1"/>
  <c r="AL854" i="1"/>
  <c r="AK24" i="1"/>
  <c r="K47" i="1"/>
  <c r="K883" i="1"/>
  <c r="R883" i="1"/>
  <c r="Q56" i="1"/>
  <c r="Q882" i="1"/>
  <c r="AE47" i="1"/>
  <c r="AK882" i="1"/>
  <c r="AE883" i="1"/>
  <c r="AL883" i="1"/>
  <c r="AK56" i="1"/>
  <c r="K854" i="1"/>
  <c r="R854" i="1"/>
  <c r="Q24" i="1"/>
  <c r="AL882" i="1" l="1"/>
  <c r="AE882" i="1"/>
  <c r="AK55" i="1"/>
  <c r="AE24" i="1"/>
  <c r="AL24" i="1"/>
  <c r="Q55" i="1"/>
  <c r="R882" i="1"/>
  <c r="K882" i="1"/>
  <c r="K24" i="1"/>
  <c r="R24" i="1"/>
  <c r="AK31" i="1"/>
  <c r="AE56" i="1"/>
  <c r="AL56" i="1"/>
  <c r="K56" i="1"/>
  <c r="R56" i="1"/>
  <c r="Q31" i="1"/>
  <c r="AL55" i="1" l="1"/>
  <c r="AK22" i="1"/>
  <c r="AE55" i="1"/>
  <c r="K31" i="1"/>
  <c r="R31" i="1"/>
  <c r="Q30" i="1"/>
  <c r="K1116" i="1"/>
  <c r="K1118" i="1"/>
  <c r="Q22" i="1"/>
  <c r="R55" i="1"/>
  <c r="K55" i="1"/>
  <c r="AE1118" i="1"/>
  <c r="AE1116" i="1"/>
  <c r="AL31" i="1"/>
  <c r="AE31" i="1"/>
  <c r="AK30" i="1"/>
  <c r="K22" i="1" l="1"/>
  <c r="R22" i="1"/>
  <c r="AE22" i="1"/>
  <c r="AL22" i="1"/>
  <c r="AE30" i="1"/>
  <c r="AL30" i="1"/>
  <c r="K6" i="1"/>
  <c r="AE6" i="1"/>
  <c r="AE18" i="1"/>
  <c r="AG18" i="1" s="1"/>
  <c r="R30" i="1"/>
  <c r="K30" i="1"/>
  <c r="AE2" i="1" l="1"/>
  <c r="K2" i="1"/>
  <c r="I704" i="1" l="1"/>
  <c r="I708" i="1"/>
  <c r="D708" i="1" l="1"/>
  <c r="BB708" i="1" s="1"/>
  <c r="I707" i="1"/>
  <c r="D707" i="1" s="1"/>
  <c r="D704" i="1"/>
  <c r="I703" i="1"/>
  <c r="J704" i="1"/>
  <c r="J703" i="1" s="1"/>
  <c r="J597" i="1" s="1"/>
  <c r="D703" i="1" l="1"/>
  <c r="I597" i="1"/>
  <c r="D597" i="1" s="1"/>
  <c r="BB704" i="1"/>
  <c r="AF704" i="1"/>
  <c r="L704" i="1"/>
  <c r="CE708" i="1"/>
  <c r="AR708" i="1"/>
  <c r="AS708" i="1" s="1"/>
  <c r="BB707" i="1"/>
  <c r="AR707" i="1" l="1"/>
  <c r="AS707" i="1" s="1"/>
  <c r="CE707" i="1"/>
  <c r="BB703" i="1"/>
  <c r="AR704" i="1"/>
  <c r="AS704" i="1" s="1"/>
  <c r="CE704" i="1"/>
  <c r="AD597" i="1"/>
  <c r="AF597" i="1"/>
  <c r="L597" i="1"/>
  <c r="L703" i="1"/>
  <c r="AF703" i="1"/>
  <c r="AR703" i="1" l="1"/>
  <c r="AS703" i="1" s="1"/>
  <c r="CE703" i="1"/>
  <c r="BB597" i="1"/>
  <c r="BB791" i="1" l="1"/>
  <c r="BB316" i="1"/>
  <c r="BB787" i="1"/>
  <c r="CE597" i="1"/>
  <c r="AR597" i="1"/>
  <c r="AS597" i="1" s="1"/>
  <c r="BB786" i="1" l="1"/>
  <c r="BB855" i="1"/>
  <c r="AR787" i="1"/>
  <c r="AP787" i="1" s="1"/>
  <c r="AP855" i="1" s="1"/>
  <c r="AR316" i="1"/>
  <c r="BB314" i="1"/>
  <c r="BB888" i="1"/>
  <c r="AR791" i="1"/>
  <c r="AP791" i="1"/>
  <c r="BB61" i="1" l="1"/>
  <c r="AR888" i="1"/>
  <c r="BK888" i="1"/>
  <c r="BJ888" i="1" s="1"/>
  <c r="BB1121" i="1"/>
  <c r="BB224" i="1"/>
  <c r="BB221" i="1" s="1"/>
  <c r="AR314" i="1"/>
  <c r="AP883" i="1"/>
  <c r="AP56" i="1" s="1"/>
  <c r="AP854" i="1"/>
  <c r="AP24" i="1" s="1"/>
  <c r="BB883" i="1"/>
  <c r="BB854" i="1"/>
  <c r="AR855" i="1"/>
  <c r="BB47" i="1"/>
  <c r="AR786" i="1"/>
  <c r="AP31" i="1" l="1"/>
  <c r="AP30" i="1" s="1"/>
  <c r="AP55" i="1"/>
  <c r="AP22" i="1" s="1"/>
  <c r="AP23" i="1" s="1"/>
  <c r="BB219" i="1"/>
  <c r="AR219" i="1" s="1"/>
  <c r="AS219" i="1" s="1"/>
  <c r="AR221" i="1"/>
  <c r="AS221" i="1" s="1"/>
  <c r="AR47" i="1"/>
  <c r="AP47" i="1" s="1"/>
  <c r="AP786" i="1"/>
  <c r="BB24" i="1"/>
  <c r="AR24" i="1" s="1"/>
  <c r="AR854" i="1"/>
  <c r="AR1121" i="1"/>
  <c r="AP888" i="1"/>
  <c r="AP61" i="1" s="1"/>
  <c r="AP36" i="1" s="1"/>
  <c r="BB882" i="1"/>
  <c r="BB56" i="1"/>
  <c r="AR883" i="1"/>
  <c r="BB36" i="1"/>
  <c r="AR36" i="1" s="1"/>
  <c r="AR61" i="1"/>
  <c r="BB31" i="1" l="1"/>
  <c r="AR56" i="1"/>
  <c r="BB1120" i="1"/>
  <c r="AR1120" i="1" s="1"/>
  <c r="BB1118" i="1"/>
  <c r="BB55" i="1"/>
  <c r="BB1116" i="1"/>
  <c r="AR882" i="1"/>
  <c r="AR1118" i="1" l="1"/>
  <c r="AR1116" i="1"/>
  <c r="AP882" i="1"/>
  <c r="BB22" i="1"/>
  <c r="AR55" i="1"/>
  <c r="BB30" i="1"/>
  <c r="AR30" i="1" s="1"/>
  <c r="AR31" i="1"/>
  <c r="AR6" i="1" s="1"/>
  <c r="BB23" i="1" l="1"/>
  <c r="AR22" i="1"/>
  <c r="AR2" i="1" s="1"/>
  <c r="I750" i="1" l="1"/>
  <c r="AD750" i="1" l="1"/>
  <c r="I787" i="1"/>
  <c r="Y750" i="1"/>
  <c r="J750" i="1"/>
  <c r="I791" i="1"/>
  <c r="I316" i="1"/>
  <c r="I746" i="1"/>
  <c r="D750" i="1"/>
  <c r="CE750" i="1" l="1"/>
  <c r="AS750" i="1"/>
  <c r="L750" i="1"/>
  <c r="AQ750" i="1"/>
  <c r="AF750" i="1"/>
  <c r="CE746" i="1"/>
  <c r="D746" i="1"/>
  <c r="I745" i="1"/>
  <c r="AD316" i="1"/>
  <c r="AQ316" i="1"/>
  <c r="D316" i="1"/>
  <c r="I314" i="1"/>
  <c r="CE316" i="1"/>
  <c r="I888" i="1"/>
  <c r="CE791" i="1"/>
  <c r="J791" i="1"/>
  <c r="J888" i="1" s="1"/>
  <c r="AQ791" i="1"/>
  <c r="D791" i="1"/>
  <c r="AD791" i="1"/>
  <c r="Y791" i="1"/>
  <c r="Y787" i="1"/>
  <c r="V750" i="1"/>
  <c r="D787" i="1"/>
  <c r="CE787" i="1"/>
  <c r="AD787" i="1"/>
  <c r="I786" i="1"/>
  <c r="I855" i="1"/>
  <c r="AQ787" i="1"/>
  <c r="J61" i="1" l="1"/>
  <c r="J36" i="1" s="1"/>
  <c r="J1121" i="1"/>
  <c r="D745" i="1"/>
  <c r="CE745" i="1"/>
  <c r="J787" i="1"/>
  <c r="J855" i="1" s="1"/>
  <c r="AF787" i="1"/>
  <c r="L787" i="1"/>
  <c r="AS787" i="1"/>
  <c r="AF746" i="1"/>
  <c r="L746" i="1"/>
  <c r="AS746" i="1"/>
  <c r="CE888" i="1"/>
  <c r="I61" i="1"/>
  <c r="I1121" i="1"/>
  <c r="CE1121" i="1" s="1"/>
  <c r="AQ888" i="1"/>
  <c r="AC888" i="1"/>
  <c r="Z888" i="1" s="1"/>
  <c r="AD888" i="1"/>
  <c r="D888" i="1"/>
  <c r="Y855" i="1"/>
  <c r="V787" i="1"/>
  <c r="V786" i="1" s="1"/>
  <c r="Y786" i="1"/>
  <c r="Y47" i="1" s="1"/>
  <c r="V47" i="1" s="1"/>
  <c r="Y61" i="1"/>
  <c r="Y36" i="1" s="1"/>
  <c r="Y888" i="1"/>
  <c r="V791" i="1"/>
  <c r="D314" i="1"/>
  <c r="AD314" i="1"/>
  <c r="CE314" i="1"/>
  <c r="AQ314" i="1"/>
  <c r="AD855" i="1"/>
  <c r="AQ855" i="1"/>
  <c r="D855" i="1"/>
  <c r="CE855" i="1"/>
  <c r="I854" i="1"/>
  <c r="I883" i="1"/>
  <c r="J316" i="1"/>
  <c r="J314" i="1" s="1"/>
  <c r="L316" i="1"/>
  <c r="AF316" i="1"/>
  <c r="AS316" i="1"/>
  <c r="AQ786" i="1"/>
  <c r="I47" i="1"/>
  <c r="D786" i="1"/>
  <c r="CE786" i="1"/>
  <c r="AD786" i="1"/>
  <c r="AS791" i="1"/>
  <c r="AF791" i="1"/>
  <c r="L791" i="1"/>
  <c r="V61" i="1" l="1"/>
  <c r="V36" i="1" s="1"/>
  <c r="V888" i="1"/>
  <c r="AS855" i="1"/>
  <c r="L855" i="1"/>
  <c r="AF855" i="1"/>
  <c r="I36" i="1"/>
  <c r="D61" i="1"/>
  <c r="AQ61" i="1"/>
  <c r="AD61" i="1"/>
  <c r="CE61" i="1"/>
  <c r="J883" i="1"/>
  <c r="J56" i="1" s="1"/>
  <c r="J854" i="1"/>
  <c r="J24" i="1" s="1"/>
  <c r="V855" i="1"/>
  <c r="Y854" i="1"/>
  <c r="Y24" i="1" s="1"/>
  <c r="V24" i="1" s="1"/>
  <c r="Y883" i="1"/>
  <c r="L745" i="1"/>
  <c r="AF745" i="1"/>
  <c r="AS745" i="1"/>
  <c r="CE883" i="1"/>
  <c r="AD883" i="1"/>
  <c r="I56" i="1"/>
  <c r="D883" i="1"/>
  <c r="I882" i="1"/>
  <c r="AQ883" i="1"/>
  <c r="AF888" i="1"/>
  <c r="AS888" i="1"/>
  <c r="L888" i="1"/>
  <c r="D1121" i="1"/>
  <c r="AF786" i="1"/>
  <c r="L786" i="1"/>
  <c r="D47" i="1"/>
  <c r="L47" i="1" s="1"/>
  <c r="J786" i="1"/>
  <c r="J47" i="1" s="1"/>
  <c r="AS786" i="1"/>
  <c r="I24" i="1"/>
  <c r="CE854" i="1"/>
  <c r="AD854" i="1"/>
  <c r="AQ854" i="1"/>
  <c r="D854" i="1"/>
  <c r="L314" i="1"/>
  <c r="AS314" i="1"/>
  <c r="AF314" i="1"/>
  <c r="AS854" i="1" l="1"/>
  <c r="L854" i="1"/>
  <c r="AF854" i="1"/>
  <c r="I1120" i="1"/>
  <c r="AD882" i="1"/>
  <c r="I55" i="1"/>
  <c r="AQ882" i="1"/>
  <c r="I1118" i="1"/>
  <c r="CE1118" i="1" s="1"/>
  <c r="I1116" i="1"/>
  <c r="CE1116" i="1" s="1"/>
  <c r="D882" i="1"/>
  <c r="CE882" i="1"/>
  <c r="Y882" i="1"/>
  <c r="Y56" i="1"/>
  <c r="Y31" i="1" s="1"/>
  <c r="L61" i="1"/>
  <c r="AS61" i="1"/>
  <c r="AF61" i="1"/>
  <c r="AD36" i="1"/>
  <c r="D36" i="1"/>
  <c r="AQ36" i="1"/>
  <c r="CE36" i="1"/>
  <c r="AD56" i="1"/>
  <c r="I31" i="1"/>
  <c r="CE56" i="1"/>
  <c r="D56" i="1"/>
  <c r="AQ56" i="1"/>
  <c r="V854" i="1"/>
  <c r="V883" i="1"/>
  <c r="V56" i="1" s="1"/>
  <c r="AF1121" i="1"/>
  <c r="AS1121" i="1"/>
  <c r="L1121" i="1"/>
  <c r="L883" i="1"/>
  <c r="AS883" i="1"/>
  <c r="AF883" i="1"/>
  <c r="J55" i="1"/>
  <c r="J22" i="1" s="1"/>
  <c r="J31" i="1"/>
  <c r="AQ24" i="1"/>
  <c r="CE24" i="1"/>
  <c r="AD24" i="1"/>
  <c r="D24" i="1"/>
  <c r="AF56" i="1" l="1"/>
  <c r="AS56" i="1"/>
  <c r="L56" i="1"/>
  <c r="AQ31" i="1"/>
  <c r="AD31" i="1"/>
  <c r="D31" i="1"/>
  <c r="CE31" i="1"/>
  <c r="I30" i="1"/>
  <c r="I6" i="1"/>
  <c r="CE55" i="1"/>
  <c r="AQ55" i="1"/>
  <c r="I22" i="1"/>
  <c r="J23" i="1" s="1"/>
  <c r="AD55" i="1"/>
  <c r="D55" i="1"/>
  <c r="AS24" i="1"/>
  <c r="L24" i="1"/>
  <c r="AF24" i="1"/>
  <c r="Y30" i="1"/>
  <c r="V30" i="1" s="1"/>
  <c r="V31" i="1"/>
  <c r="Y55" i="1"/>
  <c r="V882" i="1"/>
  <c r="V55" i="1" s="1"/>
  <c r="D1120" i="1"/>
  <c r="CE1120" i="1"/>
  <c r="J30" i="1"/>
  <c r="J3" i="1"/>
  <c r="J6" i="1"/>
  <c r="J2" i="1"/>
  <c r="J4" i="1"/>
  <c r="AS36" i="1"/>
  <c r="L36" i="1"/>
  <c r="AF36" i="1"/>
  <c r="D1116" i="1"/>
  <c r="L882" i="1"/>
  <c r="AF882" i="1"/>
  <c r="AS882" i="1"/>
  <c r="J882" i="1"/>
  <c r="D1118" i="1"/>
  <c r="AD30" i="1" l="1"/>
  <c r="AQ30" i="1"/>
  <c r="D30" i="1"/>
  <c r="CE30" i="1"/>
  <c r="AF1120" i="1"/>
  <c r="AS1120" i="1"/>
  <c r="L1120" i="1"/>
  <c r="L55" i="1"/>
  <c r="AF55" i="1"/>
  <c r="AS55" i="1"/>
  <c r="D18" i="1"/>
  <c r="E18" i="1" s="1"/>
  <c r="AS31" i="1"/>
  <c r="L31" i="1"/>
  <c r="D6" i="1"/>
  <c r="AF31" i="1"/>
  <c r="J1118" i="1"/>
  <c r="J1116" i="1"/>
  <c r="AQ22" i="1"/>
  <c r="AD22" i="1"/>
  <c r="CE22" i="1"/>
  <c r="D22" i="1"/>
  <c r="I23" i="1"/>
  <c r="AS1118" i="1"/>
  <c r="L1118" i="1"/>
  <c r="AF1118" i="1"/>
  <c r="L1116" i="1"/>
  <c r="AS1116" i="1"/>
  <c r="AF1116" i="1"/>
  <c r="AS22" i="1" l="1"/>
  <c r="AT23" i="1" s="1"/>
  <c r="E23" i="1"/>
  <c r="D23" i="1" s="1"/>
  <c r="D2" i="1"/>
  <c r="L22" i="1"/>
  <c r="M23" i="1" s="1"/>
  <c r="N23" i="1" s="1"/>
  <c r="AF22" i="1"/>
  <c r="AG23" i="1" s="1"/>
  <c r="AF30" i="1"/>
  <c r="AS30" i="1"/>
  <c r="L30" i="1"/>
  <c r="AQ23" i="1"/>
  <c r="AD23" i="1"/>
  <c r="CE23" i="1"/>
  <c r="AH23" i="1" l="1"/>
  <c r="AE23" i="1"/>
  <c r="AF23" i="1" s="1"/>
  <c r="AS23" i="1"/>
  <c r="L23" i="1"/>
  <c r="AU23" i="1"/>
</calcChain>
</file>

<file path=xl/sharedStrings.xml><?xml version="1.0" encoding="utf-8"?>
<sst xmlns="http://schemas.openxmlformats.org/spreadsheetml/2006/main" count="1500" uniqueCount="563">
  <si>
    <t>№</t>
  </si>
  <si>
    <t>в том числе</t>
  </si>
  <si>
    <t>ГКУ Ленавтодор</t>
  </si>
  <si>
    <t>КДХ</t>
  </si>
  <si>
    <t>ГКУ ЦБДД</t>
  </si>
  <si>
    <t>3.1</t>
  </si>
  <si>
    <t>3.2</t>
  </si>
  <si>
    <t>3</t>
  </si>
  <si>
    <t>4</t>
  </si>
  <si>
    <t>4.1</t>
  </si>
  <si>
    <t>5</t>
  </si>
  <si>
    <t>6</t>
  </si>
  <si>
    <t>8</t>
  </si>
  <si>
    <t>9</t>
  </si>
  <si>
    <t>10</t>
  </si>
  <si>
    <t>7</t>
  </si>
  <si>
    <t>8.1</t>
  </si>
  <si>
    <t>8.2</t>
  </si>
  <si>
    <t>9.2</t>
  </si>
  <si>
    <t>11.1</t>
  </si>
  <si>
    <t>11.2</t>
  </si>
  <si>
    <t>7.1</t>
  </si>
  <si>
    <t>7.2</t>
  </si>
  <si>
    <t>9.3</t>
  </si>
  <si>
    <t>11.3</t>
  </si>
  <si>
    <t>Всего расходов  по комитету</t>
  </si>
  <si>
    <t>% от бюджета 2019г.-2021г.</t>
  </si>
  <si>
    <t>за счет средств областного бюджета (ОБ)</t>
  </si>
  <si>
    <t>за счет средств федерального бюджета (ФБ)</t>
  </si>
  <si>
    <t>I. ГП "Развитие транспортной системы Ленинградской области"</t>
  </si>
  <si>
    <t>Всего, в том числе::</t>
  </si>
  <si>
    <t>за счет средств областного бюджета</t>
  </si>
  <si>
    <t>за счет средств федерального бюджета</t>
  </si>
  <si>
    <t>Всего  субсидии бюджетам   МО</t>
  </si>
  <si>
    <t>1</t>
  </si>
  <si>
    <t>ОБ</t>
  </si>
  <si>
    <t>1.1</t>
  </si>
  <si>
    <t>в том числе по объектам:</t>
  </si>
  <si>
    <t>Стр-во подъезда к г. Всеволожску</t>
  </si>
  <si>
    <t xml:space="preserve">СМР - ОБ </t>
  </si>
  <si>
    <t>ПИР, прочие (КОСГУ 228)</t>
  </si>
  <si>
    <t>Стр-во мост.перех. ч/р Волхов на подъезде к г.Кириши в Кир.р-не ЛО</t>
  </si>
  <si>
    <t xml:space="preserve">                   СМР</t>
  </si>
  <si>
    <t>Плата за землю при изъятии (выкупе) земельных участков (КОСГУ 330)</t>
  </si>
  <si>
    <t>Возмещение стоимости сносимых строений при изъятии (выкупе) земельных участков (КОСГУ 298)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</si>
  <si>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</t>
  </si>
  <si>
    <t>Стр-во мост.перех. ч/р Свирь у г.Подпорожье</t>
  </si>
  <si>
    <t>ПИР, прочие</t>
  </si>
  <si>
    <t>1.1.6</t>
  </si>
  <si>
    <t xml:space="preserve">Устройство пешеходного перехода на разных уровнях на а/д общего пользования регионального значения "Парголово-Огоньки" на км 26 </t>
  </si>
  <si>
    <t>Стр-во путепр. в месте пересечения жел.путей и а/д "Подъезд к г.Гатчина-2"</t>
  </si>
  <si>
    <t>1.1.7</t>
  </si>
  <si>
    <t xml:space="preserve">Стр-во автодор. путепровода на  ст.Возрождение участка Выборг-Каменногорск взамен закрываемого переезда на ПК 229+44.20 (23км) 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</si>
  <si>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</t>
  </si>
  <si>
    <t>Подключение международного автомобильного вокзала в составе ТПУ "Девяткино" к КАД (строительство транспортной развязки на км 30+717 прямого хода КАД с подключением международного автомобильного вокзала)</t>
  </si>
  <si>
    <t>Проектно-изыскательские работы и отвод земель будущих лет</t>
  </si>
  <si>
    <t>1.2</t>
  </si>
  <si>
    <t>Реконструкция а/д общего пользования регионального и межмуниципального значения</t>
  </si>
  <si>
    <t xml:space="preserve">Реконструкция мостового перехода через р. Мойка на км 47+300 автомобильной дороги Санкт-Петербург - Кировск в Кировском районе Ленинградской области </t>
  </si>
  <si>
    <t>1.2.2.</t>
  </si>
  <si>
    <t>Рек-ция а/д  "Красное Село-Гатчина-Павловск" км 14+600-км 18+000 подрядчик ООО "Дортекс"</t>
  </si>
  <si>
    <t>1.2.4</t>
  </si>
  <si>
    <t>Реконструкция а/д общего пользования регионального значения "Войпала - Сирокасска - Васильково - Горная Шальдиха" на участке км 13 - км 14 с устройством нового водопропускного сооружения на р. Рябиновке</t>
  </si>
  <si>
    <t>2</t>
  </si>
  <si>
    <t>Волосовский муниц. р-н</t>
  </si>
  <si>
    <t>Реконструкция мостового перехода через р. Саба в дер. Малый Сабск (38,0 пог. м)</t>
  </si>
  <si>
    <t>Всеволожский муниц. р-н</t>
  </si>
  <si>
    <t>2.3</t>
  </si>
  <si>
    <t>Гатчинский муниципальный район</t>
  </si>
  <si>
    <t>Строительство продолжения ул. Слепнева  (от ул. Авиатриссы Зверевой   до примыкания  к ул. Киевской) по адресу: Ленинградская область, г. Гатчина</t>
  </si>
  <si>
    <t>Реконструкция автомобильной дороги "Подъезд  к многофункциональному музейному центру   в с. Рождествено от а/д М-20 Санкт-Петербург -Псков",   по адресу: Ленинградская область, Гатчинский район, с.Рождествено (0,41 км)</t>
  </si>
  <si>
    <t>Реконстркуция "Подъезд к музею "Дом станционного смотрителя" в д. Выра от а/д "Кемполово-Выра_тосно-Шапки"</t>
  </si>
  <si>
    <t>2.4</t>
  </si>
  <si>
    <t>Кингисеппский муниципальный район</t>
  </si>
  <si>
    <t>ПИР на строительство нового пешеходного моста к стадиону</t>
  </si>
  <si>
    <t>ПИР строительство автомобильного моста с реконструкцией существующего пешеходного моста</t>
  </si>
  <si>
    <t>Кировский муниципальный район</t>
  </si>
  <si>
    <t>Разработка проектно-сметной документации на строительство трех пешеходных мостов через Малоневский канал в районе жилых домов № 7, 9, 15 в г. Шлиссельбург (3 моста по 42 п.м.)</t>
  </si>
  <si>
    <t>Разработка проектно-сметной документации на реконструкцию а/д  по адресу: г. Отрадное, 4 Советский проспект от региональной трассы СПб-Кировс до ул. Балтийская</t>
  </si>
  <si>
    <t>2.6</t>
  </si>
  <si>
    <t>Ломоносовкий муниципальный район</t>
  </si>
  <si>
    <t>2.7</t>
  </si>
  <si>
    <t>Сосновоборский городской округ</t>
  </si>
  <si>
    <t>2.8</t>
  </si>
  <si>
    <t>Тосненский район</t>
  </si>
  <si>
    <t>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</t>
  </si>
  <si>
    <t>Нераспределенные средства бюджета</t>
  </si>
  <si>
    <t>Основное мероприятие "Приоритетный проект "Комплексное развитие дорожно-транспортной инфраструктуры Бугровского, Муринского и  Новодевяткинского сельских поселений  Ленинградской области""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</si>
  <si>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(Подрядчик АО ПО Возрождение)</t>
  </si>
  <si>
    <t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(Подрядчик АО ПО Возрождение)</t>
  </si>
  <si>
    <t>Стр-во автомобильной дороги от кольцевой автомобильной дороги вокруг Санкт-Петербурга до автомобильной дороги "Санкт-Петербург"-Матокса (платная скоростная автомобильная дорога)</t>
  </si>
  <si>
    <t>Основное мероприятие "Повышение эффективности осуществления дорожной деятельности"</t>
  </si>
  <si>
    <t>Разработка программы комплексного развития транспортной инфраструктуры Ленинградской области до 2030 года</t>
  </si>
  <si>
    <t>Стр-во транспортной развязки на пересечении а/дороги "СПб-з-д им.Свердлова- Всеволожск (км39) с железной дорогой на  перегоне Всеволожск-Мельничный Ручей во Всеволож. р-не Лен. области, всего, в т.ч:</t>
  </si>
  <si>
    <t>3.1.2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</si>
  <si>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"Санкт-Петербург-Матокса", всего, в т.ч:</t>
  </si>
  <si>
    <t>4.1.2</t>
  </si>
  <si>
    <t xml:space="preserve">Подключение международного автомобильного вокзала в составе ТПУ "Девяткино" к КАД (стр-во транспортной развязки на км 30+717 прямого хода КАД с подключением международного автомобильного вокзала в состав ТПУ "Девяткино") </t>
  </si>
  <si>
    <t xml:space="preserve">ВСЕГО по Подпрограмме 1  (п.1+п.2+п.3)                                                                                                                               </t>
  </si>
  <si>
    <t>ё</t>
  </si>
  <si>
    <t>Подпрограмма 2     «Поддержание существующей сети автомобильных дорог общего пользования»</t>
  </si>
  <si>
    <t>Основное мероприятие "Содержание, капитальный ремонт и ремонт автомобильных дорог общего пользования регионального и межмуниципального значения"</t>
  </si>
  <si>
    <t>СМР ФБ</t>
  </si>
  <si>
    <t>СМР-ОБ</t>
  </si>
  <si>
    <t>СМР - ОБ по а/д с тв.покрытием к сельск.нас.пунктам</t>
  </si>
  <si>
    <t>Приведение в нормативное состояние отдельных участков региональных а/д</t>
  </si>
  <si>
    <t>СМР</t>
  </si>
  <si>
    <t xml:space="preserve">                                 ПИР, прочие </t>
  </si>
  <si>
    <t>а/д "Копорье-Ручьи" на участке км  0+00 - км 11+500 в Ломоносовском и Кингисеппском районах (11,703 км)</t>
  </si>
  <si>
    <t xml:space="preserve">ПИР, прочие </t>
  </si>
  <si>
    <t>Ремонт а/д общего пользования регионального и межмуниципального значения</t>
  </si>
  <si>
    <t>Субсидии на капитальный ремонт и ремонт а/д общего пользования местного значения, имеющих приоритетный социально значимый характер</t>
  </si>
  <si>
    <t>Обеспечение деятельности (услуги, работы) государственных учреждений  ГКУ "Ленавтодор" за счет средств Гранта ЕС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</si>
  <si>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</t>
  </si>
  <si>
    <t>Приобретение дорожной техники и другого имущества, необходимого для функционирования и содержания а/д и обеспечения контроля качества выполненных дорожных работ за счет средств Гранта ЕС</t>
  </si>
  <si>
    <t>Кадастровые работы</t>
  </si>
  <si>
    <t>Оценка уязвимости объектов транспортной инфраструктуры ЛО</t>
  </si>
  <si>
    <t>Разработка и утверждение планов обеспечения транспортной безопасности объектов транспортной инфраструктуры ЛО</t>
  </si>
  <si>
    <t>Разработка и реализация проектов оснащения объектов транспортной инфраструктуры Ленинградской области техническими средствами</t>
  </si>
  <si>
    <t xml:space="preserve">  СМР</t>
  </si>
  <si>
    <t>Устройство светофорных объектов</t>
  </si>
  <si>
    <t>Устройство пунктов весового контроля</t>
  </si>
  <si>
    <t>работы ремонта а/д, содержания а/д</t>
  </si>
  <si>
    <t>Обустройство автобусных остановок</t>
  </si>
  <si>
    <t>Нанесение дорожной разметки</t>
  </si>
  <si>
    <t>Установка дорожных знаков</t>
  </si>
  <si>
    <t>Обустройство тротуаров (пешеходные дорожки)</t>
  </si>
  <si>
    <t xml:space="preserve">Выполнение работ по установке элементов  освещения пешеходных переходов с питанием от автономных источников электроснабжения на автомобильных дорогах общего пользования регионального значения </t>
  </si>
  <si>
    <t>Ликвидация мест концентрации ДТП</t>
  </si>
  <si>
    <t>Установка недостающих ТСОДД</t>
  </si>
  <si>
    <t>Разработка ПОДД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</si>
  <si>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ЦБДД)</t>
  </si>
  <si>
    <t>Всего по ГП "Развитие транспортной системы ЛО" :</t>
  </si>
  <si>
    <t xml:space="preserve">II. ГП  "Комплексное развитие сельских территорий Ленинградской области" </t>
  </si>
  <si>
    <t>остатки ФБ и  субсидии ФБ 2016</t>
  </si>
  <si>
    <t>в т.ч. областной бюджет</t>
  </si>
  <si>
    <t xml:space="preserve">         федеральный бюджет</t>
  </si>
  <si>
    <t>Устр-ва для инвалидов на светофорных объектах регион. а/д.</t>
  </si>
  <si>
    <t>Мероприятия на объектах местных а/д</t>
  </si>
  <si>
    <t>Устр-ва для инвалидов на светофор.объектах местн. а/д.-ОБ</t>
  </si>
  <si>
    <t>Установка оборудования на автоб.остановках местных а/д- ОБ</t>
  </si>
  <si>
    <t>Резервный фонд Правительства, в т.ч.:</t>
  </si>
  <si>
    <t>региональные а/д</t>
  </si>
  <si>
    <t>местные а/д</t>
  </si>
  <si>
    <t xml:space="preserve"> Строительство а/д "Подъезд к дер. Козарево" по адресу: ЛО, Волховский район (5,667 км)-Волховский муниципальный район</t>
  </si>
  <si>
    <t>15.1.2</t>
  </si>
  <si>
    <t>Строительство 2-х подъездных путей к строящемуся объекту: "Строительство общеобразовательной школы на 220 мест в д.Большая Пустомержа Кингисеппского района ЛО" по адресу: ЛО, Кингисеппский район, д. Большая Пустомержав Кингисеппском районе ЛО (0,36357 км)-Пустомержское сельское поселение Кингисеппского муниципального района</t>
  </si>
  <si>
    <t>Реконструкция  автодороги "Подъезд к п. Михалево" (Администрация МО "Каменногорское ГП" Выборгского района)</t>
  </si>
  <si>
    <t>15.1.4</t>
  </si>
  <si>
    <t>нераспределенные средства</t>
  </si>
  <si>
    <t>Строительство автомобильной дороги "Подъезд к пос. Яшино" по адресу: Ленинградская область, Выборгский район, Селезневское сельское поселение"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</si>
  <si>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(заказчик ГКУ Ленавтодор")</t>
  </si>
  <si>
    <t>нераспределенные средства областного бюджета СМР</t>
  </si>
  <si>
    <t>Финансирование строительства, включая проектирование, автомобильной дороги от п. Новый Быт Кировского района до д. Козарево Волховского района Ленинградской области</t>
  </si>
  <si>
    <t xml:space="preserve">Финансирование реконструкции, включая проектирование, автомобильной дороги "Путилово-Поляны" в Кировском районе Ленинградской области </t>
  </si>
  <si>
    <t xml:space="preserve">Финансирование реконструкции, включая проектирование, автомобильной дороги "13 км автодороги "Магистральная" - ст. Апраксин" в Кировском районе Ленинградской области </t>
  </si>
  <si>
    <t xml:space="preserve">Финансирование реконструкции, включая проектирование, автомобильной дороги "Петрово - станция Малукса" в Кировском районе Ленинградской области </t>
  </si>
  <si>
    <t xml:space="preserve">Финансирование реконструкции, включая проектирование, автомобильной дороги "Подъезд к п. Неппово" в Кингисеппском районе Ленинградской области </t>
  </si>
  <si>
    <t>III. Резервный фонд Правительства Ленинградской области.</t>
  </si>
  <si>
    <t>Бюджету МО ЛО г. Выборг на выполнение работ по проектированию капитального ремонта
ул. Парковой в г. Выборге</t>
  </si>
  <si>
    <t xml:space="preserve"> исполнение судебных решений</t>
  </si>
  <si>
    <t>Административные штрафы</t>
  </si>
  <si>
    <t>Налог на имущество организаций (недвижимое имущество, числящееся на балансе ГКУ Ленавтодор (а/д, встроенные помещения)</t>
  </si>
  <si>
    <t xml:space="preserve">в т. ч Дорожный фонд ЛО </t>
  </si>
  <si>
    <t>в т.ч. Дорожный фонд за счет средств федерального бюджета:</t>
  </si>
  <si>
    <t xml:space="preserve"> Дорожный фонд ЛО - ОБ</t>
  </si>
  <si>
    <t>из средств Дорожного фонда, всего  субсидии бюджетам   МО</t>
  </si>
  <si>
    <t>нераспределенные средства федерального бюджета (ГКУ Ленавтодор")</t>
  </si>
  <si>
    <t>нераспределенные средства областного бюджета (ГКУ Ленавтодор")</t>
  </si>
  <si>
    <t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(0,2185 км)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</si>
  <si>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</t>
  </si>
  <si>
    <t>Строительство улицы Солнечная. Этап №3 строительства внутриквартальных проездов с канализационными и водопроводными сетями квартала малоэтажной застройки в районе ГК "Искра" по адресу: Ленинградская область, г.Сосновый Бор</t>
  </si>
  <si>
    <t>Выполнение комлекса строительно-монтажных работ, необходимых для ввода объекта в эксплуатацию</t>
  </si>
  <si>
    <t xml:space="preserve"> Ремонт а/д общего пользования регионального и межмуниципального значения</t>
  </si>
  <si>
    <t xml:space="preserve">Капитальный ремонт а/д общего пользования регионального и межмуниципального значения </t>
  </si>
  <si>
    <t>4.1.</t>
  </si>
  <si>
    <t>Строительство путепровода                                                 на железнодорожной станции Любань на автомобильной дороге "Павлово – Мга – Шапки – Любань – Оредеж – Луга"</t>
  </si>
  <si>
    <t>контрольные цифры были</t>
  </si>
  <si>
    <t>стали</t>
  </si>
  <si>
    <t xml:space="preserve"> Мероприятия, направленные на достижение цели федерального проекта "Дорожная сеть"</t>
  </si>
  <si>
    <t>1.3</t>
  </si>
  <si>
    <t>2.1</t>
  </si>
  <si>
    <t>2.2</t>
  </si>
  <si>
    <t>ПРОЕКТНАЯ ЧАСТЬ</t>
  </si>
  <si>
    <t>Мероприятия, направленные на достижение цели федерального проекта "Безопасность дорожного движения"</t>
  </si>
  <si>
    <t>Федеральные проекты, входящие в состав национальных проектов</t>
  </si>
  <si>
    <t>ПРОЦЕССНАЯ ЧАСТЬ</t>
  </si>
  <si>
    <t>Комплекс процессных мероприятий "Создание условий для осуществления дорожной деятельности"</t>
  </si>
  <si>
    <t xml:space="preserve">  Мероприятия, направленные на достижение цели федерального проекта "Развитие транспортной инфраструктуры на сельских территориях"</t>
  </si>
  <si>
    <t>Федеральные проекты, не входящие в состав национальных проектов</t>
  </si>
  <si>
    <t>Всего  субсидии бюджетам   МО (ОБ)</t>
  </si>
  <si>
    <t xml:space="preserve">Всего по ГП  "Комплексное развитие сельских территорий Ленинградской области" </t>
  </si>
  <si>
    <t>Исполнение судебных актов Российской Федерации и мировых соглашений по возмещению вреда</t>
  </si>
  <si>
    <t>Всего расходов  по комитету, в т.ч.:</t>
  </si>
  <si>
    <t xml:space="preserve">НЕПРОГРАММНЫЕ РАСХОДЫ </t>
  </si>
  <si>
    <t xml:space="preserve"> Федеральный проект  "Безопасность дорожного движения" (ОБ)</t>
  </si>
  <si>
    <t>Мероприятия, направленные на достижение цели федерального проекта "Развитие транспортной инфраструктуры на сельских территориях"</t>
  </si>
  <si>
    <r>
      <t>Всего  субсидии бюджетам   МО (ОБ+</t>
    </r>
    <r>
      <rPr>
        <b/>
        <i/>
        <sz val="16"/>
        <color rgb="FFFF0000"/>
        <rFont val="Arial Cyr"/>
        <charset val="204"/>
      </rPr>
      <t>ФБ)</t>
    </r>
  </si>
  <si>
    <t xml:space="preserve"> Всего по ПРОЕКТНОЙ ЧАСТИ в рамках ГП "Развитие транспортной системы ЛО":</t>
  </si>
  <si>
    <t>Строительство автомобильных дорог общего пользования регионального и межмуниципального значения, в т.ч.:</t>
  </si>
  <si>
    <t>Субсидии юридическим лицам на финансовое обеспечение затрат при приобретении дорожной техники и иного имущества, необходимого для функционирования содержания и (или) ремонта автомобильных дорог, по договорам финансовой аренды (лизинга).</t>
  </si>
  <si>
    <t xml:space="preserve">Субсидии на строительство и реконструкцию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 </t>
  </si>
  <si>
    <t xml:space="preserve">Софинансирование капитальных вложений в объекты государственной (муниципальной) собственности в рамках развития транспортной инфраструктуры на сельских территориях </t>
  </si>
  <si>
    <t>1.4</t>
  </si>
  <si>
    <t>1.5</t>
  </si>
  <si>
    <t>1.6</t>
  </si>
  <si>
    <t>1.7</t>
  </si>
  <si>
    <t>1.8</t>
  </si>
  <si>
    <t>Развитие инфраструктуры дорожного хозяйства</t>
  </si>
  <si>
    <r>
      <t xml:space="preserve"> Финансовое обеспечение дорожной деятельности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(АГЛОМЕРАЦИЯ)</t>
    </r>
  </si>
  <si>
    <t>Федеральный проект "Жилье"</t>
  </si>
  <si>
    <t>Проектируемая улица 9 на участке: от Проектируемой улицы 6 до Проектируемой улицы 12; Проектируемая улица 7 на участке: от Проектируемой улицы 9 до Проектируемой улицы 8, часть Проектируемой улицы 8 по адресу: поселок Новоселье, МО Аннинское городское поселение Ломоносовского района Ленинградской области</t>
  </si>
  <si>
    <t>Стимулирование программ развития жилищного строительства субъектов Российской Федерации</t>
  </si>
  <si>
    <t>Мероприятия, направленные на достижение цели федерального проекта "Региональная и местная дорожная сеть" (ОБ)</t>
  </si>
  <si>
    <t>Строительство 1 этапа улично-дорожной сети по адресу: Ленинградская область, г. Всеволожск, Южный жилой район, кварталы 2,3,4,5,6,7,8. Улица Московская</t>
  </si>
  <si>
    <t>Реконструкция участка автомобильной дороги по ул. Скворцова г.п. им. Морозова, включая разработку проектно-сметной документации</t>
  </si>
  <si>
    <t>Строительство улицы Шадрина на участке от улицы Крикковское шоссе до улицы Проектная 3 в мкр. №7 г.Кингисепп</t>
  </si>
  <si>
    <t>Строительство участка автомобильной дороги от автомобильной дороги "Мины-Новинка" до дер. Клетно,  в том числе проектно-изыскательские работы</t>
  </si>
  <si>
    <t xml:space="preserve">Строительство улицы Гидротехников от ул. Центральной до ул. Серафимовской по адресу: Ленинградская область,Ломоносовский район, Аннинское городское поселение, г.п. Новоселье </t>
  </si>
  <si>
    <t>СМР за счет инвесторов Севен</t>
  </si>
  <si>
    <t xml:space="preserve"> Строительство и реконструкция а/д общего пользования регионального и межмуниципального значения, в т.ч.:</t>
  </si>
  <si>
    <t>Финансирование дорожной деятельности в отношении автомобильных дорог общего пользования регионального или межмуниципального, местного значения, в т.ч.:</t>
  </si>
  <si>
    <t xml:space="preserve"> Федеральный проект "Содействие развитию автомобильных дорог регионального, межмуниципального и местного значения" за счет средств федерального бюджета, в т.ч.:</t>
  </si>
  <si>
    <t>Ремонт Мосты, Дороги</t>
  </si>
  <si>
    <t>Рек-ция а/д "Санкт-Петербург-Колтуши на участке КАД-Колтуши" 1,2 этап</t>
  </si>
  <si>
    <t>Рек-ция а/д "Санкт-Петербург-Колтуши на участке КАД-Колтуши" 3,4 этап</t>
  </si>
  <si>
    <t>Стр-во подъезда к ТПУ "Кудрово" с реконструкцией транспортной развязки на км 12+575 а/д Р-21 "Кола" (строительство)</t>
  </si>
  <si>
    <t>Стр-во подъезда к ТПУ "Кудрово" с реконструкцией транспортной развязки на км 12+575 а/д Р-21 "Кола" (реконструкция)</t>
  </si>
  <si>
    <t>Строительство автодорожного путепровода на перегоне Выборг-Таммисуо участка Выборг-Каменногорск взамен закрываемых переездов на ПК 26+30.92, ПК 1276+10.80 и ПК 15+89,60" (км 3)</t>
  </si>
  <si>
    <t>СМР за счет инвесторов Русхимальянс</t>
  </si>
  <si>
    <t xml:space="preserve">Для обеспечения материальными средствами НФГО </t>
  </si>
  <si>
    <t xml:space="preserve">V. Для обеспечения материальными средствами НФГО </t>
  </si>
  <si>
    <t>IV. Непрограммные расходы</t>
  </si>
  <si>
    <t xml:space="preserve">V. Государственная программа ЛО "Социальная поддержка отдельных категорий граждан в ЛО" (ОБ) </t>
  </si>
  <si>
    <t>Объекты, финансируемые с привлечением ИБК</t>
  </si>
  <si>
    <t>Строительство подъезда к ТПУ "Кудрово" с реконструкцией транспортной развязки на км 12+575 автомобильной дороги Р-21 "Кола"</t>
  </si>
  <si>
    <t xml:space="preserve"> Строительство автомобильной дороги от кольцевой автомобильной дороги вокруг Санкт-Петербурга до автомобильной дороги "Санкт-Петербург - Матокса" на участке от границы Санкт-Петербурга до автомобильной дороги "Санкт-Петербург - Матокса"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</si>
  <si>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№3, этап №4</t>
  </si>
  <si>
    <t>4.4</t>
  </si>
  <si>
    <t>4.5</t>
  </si>
  <si>
    <t>4.6</t>
  </si>
  <si>
    <t>ПИР (КОСГУ 228)</t>
  </si>
  <si>
    <t>СМР (КОСГУ 310)</t>
  </si>
  <si>
    <t>Выкуп (КОСГУ 330)</t>
  </si>
  <si>
    <t>за счет средств ИБК</t>
  </si>
  <si>
    <t>Рек-ция м/п ч/р Мойка на км 47+300 а/д СПб-Кировск в Кировском районе ЛО</t>
  </si>
  <si>
    <t>за счет средств федерального бюджета (Резервный фонд Пр-ва РФ)</t>
  </si>
  <si>
    <t>Федеральный проект "Региональная и местная дорожная сеть" (ФБ+ОБ)</t>
  </si>
  <si>
    <t>нераспределенный остаток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</si>
  <si>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"Окей"). Протяженность 150м (СМР)</t>
  </si>
  <si>
    <t>в том числе под иные объекты:</t>
  </si>
  <si>
    <t>в том числе остатки средств 2021 на начало текущего финансового года</t>
  </si>
  <si>
    <t>Развитие инфраструктуры дорожного хозяйства за счет средств резервного фонда Правительства Российской Федерации</t>
  </si>
  <si>
    <t>за счет средств федерального бюджета  (Резервный фонд Пр-ва РФ)</t>
  </si>
  <si>
    <t>ПИР</t>
  </si>
  <si>
    <t>Реконструкция автомобильных дорог общего пользования регионального и межмуниципального значения, в т.ч.:</t>
  </si>
  <si>
    <r>
  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  </r>
    <r>
      <rPr>
        <b/>
        <i/>
        <sz val="16"/>
        <color rgb="FFFF0000"/>
        <rFont val="Arial"/>
        <family val="2"/>
        <charset val="204"/>
      </rPr>
      <t>(Мосты, дороги)</t>
    </r>
  </si>
  <si>
    <t>единовременная выплата по ОЗ "О почетном звании ЛО "Почетный работник дорожного хозяйства ЛО"</t>
  </si>
  <si>
    <t xml:space="preserve">Проезд от автомобильной дороги общего пользования федерального значения А-181 "Скандинавия" Санкт-Петербург – Выборг – граница с Финляндской Республикой на км 47 до ул. Танкистов во Всеволожском районе Ленинградской области </t>
  </si>
  <si>
    <t>Местная улица пос. Щеглово  по адресу: Ленинградская область, Всеволожский муниципальный район, Щегловское сельское поселение, пос. Щеглово, кадастровые номера участков: 47:07:0000000:94138, 47:07:0912007:742, 47:07:0912007:734, 47:07:0000000:90666. Строительство. Протяженность 0,947 км</t>
  </si>
  <si>
    <t>Устройство  пешеходного перехода в разных уровнях на автомобильной дороге общего пользования регионального значения "Парголово-Огоньки" на км 26</t>
  </si>
  <si>
    <t>Устройство перехватывающей парковки в с.Старая Ладога, на автомобильной дороге общего пользования регионального значения "Зуево-Новая Ладога" в Волховском районе</t>
  </si>
  <si>
    <t>1.12</t>
  </si>
  <si>
    <t>Устройство пешеходного перехода в разных уровнях на автомобильной дороге общего пользования регионального значения "Санкт-Петербург-завод им.Свердлова-Всеволожск" на км 35</t>
  </si>
  <si>
    <t>Реконструкция автомобильной дороги общего пользования регионального значения "Подъезд к Заневскому посту"</t>
  </si>
  <si>
    <t>Реконструкция автомобильной дороги общего пользования регионального значения Санкт-Петербург-Морье", км 9-км 11 во Всеволожском районе</t>
  </si>
  <si>
    <t>Реконструкция  автомобильной дороги общего пользования регионального значения "Комсомольское-Приозерск" в Выборгском и Приозерском районах, км 30-40</t>
  </si>
  <si>
    <t>за счет средств областного бюджета (ДФ)</t>
  </si>
  <si>
    <t>за счет средств федерального бюджета (ДФ)</t>
  </si>
  <si>
    <t>за счет средств областного бюджета ( не ДФ)</t>
  </si>
  <si>
    <t>за счет средств ИБК (ДФ)</t>
  </si>
  <si>
    <t>за счет средств областного бюджета (не ДФ)</t>
  </si>
  <si>
    <t xml:space="preserve">  Всего по Комплексу процессных мероприятий "Создание условий для осуществления дорожной деятельности"  в т.ч.:            </t>
  </si>
  <si>
    <t>за счет средств областного бюджета (ОБ ДФ)</t>
  </si>
  <si>
    <t>за счет средств федерального бюджета (ФБ ДФ)</t>
  </si>
  <si>
    <t>Мероприятия, направленные на достижение цели федерального проекта "Безопасность дорожного движения"(ОБ)</t>
  </si>
  <si>
    <t>Федеральный проект "Развитие транспортной инфраструктуры на сельских территориях"(ФБ+ОБ)</t>
  </si>
  <si>
    <t>Федеральный проект "Содействие развитию автомобильных дорог регионального, межмуниципального и местного значения"(ОБ)</t>
  </si>
  <si>
    <t>Федеральный проект "Жилье"(ОБ)</t>
  </si>
  <si>
    <t xml:space="preserve">Наименование </t>
  </si>
  <si>
    <t xml:space="preserve"> "Реконструкция автомобильной дороги общего пользования регионального значения "Подъезд к г.Колпино"  в Тосненском районе</t>
  </si>
  <si>
    <t xml:space="preserve"> Мероприятия, направленные на достижение цели федерального проекта "Региональная и местная дорожная сеть"</t>
  </si>
  <si>
    <t>11</t>
  </si>
  <si>
    <t>Капитальный ремонт автомобильной дороги общего пользования местного значения от дома №20 по ул. Полевая дер. Пеники по ул. Пениковская дер. Лангерево до региональной дороги Сойкино – Малая Ижора</t>
  </si>
  <si>
    <t>Капитальный ремонт автомобильной дороги общего пользования местного значения ул.Новая, дер. Пеники с подъездами к социальным объектам по адресу: Ленинградская область, Ломоносовский район, дер. Пеники</t>
  </si>
  <si>
    <t xml:space="preserve">за счет средств областного бюджета </t>
  </si>
  <si>
    <t>за счет средств СПБ</t>
  </si>
  <si>
    <t>Внедрение интеллектуальных транспортных систем, предусматривающих автоматизацию процессов управления дорожным движением в городских агломерациях, включающих города с населением свыше 300 тысяч человек</t>
  </si>
  <si>
    <t>Ремонт Автодороги общего пользования местного значения по ул. Ленина от ул. Некрасова до ул. Лермонтова в п. Оредеж Оредежского сельского поселения Лужского района Ленинградской области</t>
  </si>
  <si>
    <t>Капитальный ремонт Автомобильной дороги общего пользования местного значения по ул. Энгельса  в п. Оредеж, Лужского района, Ленинградской области</t>
  </si>
  <si>
    <t>Капитальный ремонт автомобильной дороги общего пользования местного значения по ул. Некрасова  в п. Оредеж, Лужского района, Ленинградской области</t>
  </si>
  <si>
    <t>Реконструкция автомобильной дороги регионального значения «Подъезд к Заневскому посту»</t>
  </si>
  <si>
    <t>Строительство подъезда к г. Всеволожску</t>
  </si>
  <si>
    <t>Реконструкция участка автомобильной дороги «Санкт-Петербург – Морье» на км 9+500 – 11+300</t>
  </si>
  <si>
    <t>Стр-во мост.перех. ч/р Свирь у г. Подпорожье Подпорожского р-на ЛО</t>
  </si>
  <si>
    <t>Подъезд к конеферме Гомонтово в д. Гомонтово</t>
  </si>
  <si>
    <t>Ремонт автомобильной дороги общего пользования местного значения д. Старый Бор ул. Аграрная Гостилицкое с.п. Ломоносовского р-на, Ленинградской области</t>
  </si>
  <si>
    <t>Ремонт автомобильной дороги общего пользования местного значения д. Красный Бор ул. Советская Гостилицкое с.п. Ломоносовского р-на, Ленинградской области</t>
  </si>
  <si>
    <t xml:space="preserve"> Улично-дорожная сеть. Линейный объект по пр. Строителей Всеволож. р-н, Заневское г.пос.</t>
  </si>
  <si>
    <t xml:space="preserve"> Участок улично-дорожной сети -Воронцовский бульвар г. Мурино Муринское г.п.</t>
  </si>
  <si>
    <t>МО Бокситогорск</t>
  </si>
  <si>
    <t>в том числе остатки средств 2022 на начало текущего финансового года</t>
  </si>
  <si>
    <t>остатки 2022 года</t>
  </si>
  <si>
    <t>текущий год</t>
  </si>
  <si>
    <t>в том числе под объекты, из них: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</si>
  <si>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(остатки)</t>
  </si>
  <si>
    <t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(доп. потребность)</t>
  </si>
  <si>
    <t xml:space="preserve"> Улично-дорожная сеть. Продолжение ул. Тихая от ул. Новостроек до Гаражного проезда», по адресу: Ленинградская область, Всеволожский район, Бугровское сельское поселение, пос. Бугры</t>
  </si>
  <si>
    <t xml:space="preserve">Федеральный проект "Общесистемные меры развития дорожного хозяйства" </t>
  </si>
  <si>
    <t>Ленавтодор</t>
  </si>
  <si>
    <t>МО</t>
  </si>
  <si>
    <t>остаток от МО</t>
  </si>
  <si>
    <t>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</si>
  <si>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VI. Мероприятия в рамках реализации специального инфраструктурного проекта (средства публично-правовой компании "Фонд развития территорий")</t>
  </si>
  <si>
    <t>Выполнение проектно-изыскательских работ по объекту "Реконструкция автомобильной дороги "Петрово-станция Малукса"  в Кировском районе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</si>
  <si>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 + экспертиза</t>
  </si>
  <si>
    <t>Строительство улично-дорожной сети ТПУ "Сертолово"</t>
  </si>
  <si>
    <t>Поправки 2024г.</t>
  </si>
  <si>
    <t>Предоставление единовременной денежной выплаты лицам, удостоенным почетного звания Ленинградской области «Почетный работник дорожного хозяйства Ленинградской области</t>
  </si>
  <si>
    <t>Кировский район</t>
  </si>
  <si>
    <t>«Строительство моста через Староладожский канал в створе Северного переулка в г. Шлиссельбург, в том числе проектно-изыскательские работы».</t>
  </si>
  <si>
    <t>4.7</t>
  </si>
  <si>
    <t>г. Енакиево (Дорожное хозяйство, но не ДФ ЛО)</t>
  </si>
  <si>
    <t>Поправки 2026г.</t>
  </si>
  <si>
    <t>Проект Бюджета на  2026г.</t>
  </si>
  <si>
    <t>Проект Бюджета после поправок на  2024г.</t>
  </si>
  <si>
    <t>Субъектами Российской Федерации выполнены работы по строительству и реконструкции автомобильных дорог регионального или межмуниципального, местного значения</t>
  </si>
  <si>
    <t>Региональный проект "Региональная и местная дорожная сеть"</t>
  </si>
  <si>
    <t>В соответствии с программами дорожной деятельности субъектами Российской Федерации выполнены дорожные работы</t>
  </si>
  <si>
    <t>Осуществлены мероприятия по дорожной деятельности в отношении автомобильных дорог общего пользования регионального или межмуниципального, местного значения и искусственных сооружений на них</t>
  </si>
  <si>
    <t>Увеличение количества стационарных камер фотовидеофиксации нарушений правил дорожного движения на автомобильных дорогах федерального, регионального или межмуниципального, местного значения до 211,11% от базового количества 2017 года</t>
  </si>
  <si>
    <t>Размещение автоматических пунктов весогабаритного контроля транспортных средств на автомобильных дорогах регионального или межмуниципального, местного значения, нарастающим итогом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</si>
  <si>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 (ГКУ ЛАД)</t>
  </si>
  <si>
    <t>Развитие системы организации движения транспортных средств и пешеходов, повышение безопасности дорожных условий</t>
  </si>
  <si>
    <t>2.1.1</t>
  </si>
  <si>
    <t>2.2.</t>
  </si>
  <si>
    <t>I.</t>
  </si>
  <si>
    <t>II.</t>
  </si>
  <si>
    <t>III.</t>
  </si>
  <si>
    <t>IV.</t>
  </si>
  <si>
    <t>Выполнены кадастровые работы</t>
  </si>
  <si>
    <t>Реализация мероприятий по приведению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</si>
  <si>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 xml:space="preserve">Выполнен капитальный ремонт  и ремонт автомобильных дорог общего пользования местного значения, имеющих приоритетный социально значимый характер  </t>
  </si>
  <si>
    <t>Отраслевой проект "Развитие транспортной инфраструктуры на сельских территориях"</t>
  </si>
  <si>
    <t>Построены (реконструированы) и отремонтированы автомобильные дороги на сельских территориях</t>
  </si>
  <si>
    <t>1.1.</t>
  </si>
  <si>
    <t>Региональный проект «Безопасность дорожного движения»</t>
  </si>
  <si>
    <t xml:space="preserve">Региональный проект "Общесистемные меры развития дорожного хозяйства". </t>
  </si>
  <si>
    <t xml:space="preserve">ВСЕГО по Региональным проектам:                                 </t>
  </si>
  <si>
    <t>12</t>
  </si>
  <si>
    <t>Отраслевой проект «Безопасность дорожного движения»</t>
  </si>
  <si>
    <t>ГКУ ДДС</t>
  </si>
  <si>
    <t xml:space="preserve">  Всего Отраслевой проект «Безопасность дорожного движения»</t>
  </si>
  <si>
    <t>Предоставлены единовременные денежные выплаты лицам, удостоенным почетного звания Ленинградской области "Почетный работник дорожного хозяйства Ленинградской области"</t>
  </si>
  <si>
    <t>Изготовлены нагрудный знак и удостоверение к Почетному званию Ленинградской области "Почетный работник дорожного хозяйства Ленинградской области"</t>
  </si>
  <si>
    <t>Создана транспортная инфраструктура в районах массовой жилой застройки</t>
  </si>
  <si>
    <t>Завершено строительство и реконструкция автомобильных дорог общего пользования регионального и межмуниципального значения</t>
  </si>
  <si>
    <t xml:space="preserve">Завершено строительство (реконструкция),  включая проектирование автомобильных дорог общего пользования местного значения  </t>
  </si>
  <si>
    <t>Восстановлены транспортно-эксплуатационные характеристики, в том числе конструктивные элементы автомобильных дорог, дорожных сооружений и (или) их частей</t>
  </si>
  <si>
    <t xml:space="preserve">Выполнены мероприятия по обеспечению транспортной безопасности объектов транспортной инфраструктуры Ленинградской области </t>
  </si>
  <si>
    <t>Приведены  в нормативное состояние автомобильных дорог общего пользования, обеспечивающих доступ к садоводческим некоммерческим товариществам в Ленинградской области</t>
  </si>
  <si>
    <t>Выполнены дорожные работы в отношении автомобильных дорог общего пользования регионального значения</t>
  </si>
  <si>
    <t>Уменьшена задолженность получателя субсидии по договору финансовой аренды (лизинга)</t>
  </si>
  <si>
    <t>Изготовление нагрудного знака и удостоверения к Почетному званию Ленинградской области "Почетный работник дорожного хозяйства Ленинградской области"</t>
  </si>
  <si>
    <t>Реконструкция автомобильной дороги общего пользования местного значения  «Лемовжа - Гостятино» в Волосовском районе Ленинградской области,  включая разработку проектно-сметной документации 3,8 км</t>
  </si>
  <si>
    <t>Реконструкция автомобильной дороги общего пользования местного значения                                         "Большой Сабск - Изори" в Волосовском районе Ленинградской области,   включая разработку проектно-сметной документации 2,1 км</t>
  </si>
  <si>
    <t>Строительство пешеходного мостового перехода через р. Оредеж в дер. Даймище                                           на территории Рождественского сельского поселения Гатчинского муниципального района Ленинградской области 97,02  п.м.</t>
  </si>
  <si>
    <t>Реконструкция Копорского шоссе с перекрестками улиц Ленинградская - Копорское шоссе и перекрестками улиц Копорское шоссе - проспект Александра Невского в гор. Сосновый Бор Ленинградской области по адресу: автомобильная дорога Копорское шоссе с перекрестками улиц Ленинградская - Копорское шоссе и перекрестка улиц Копорское шоссе - проспект Александра Невского в гор. Сосновый Бор Ленинградской области 1,3,4 этапы  1,709 км</t>
  </si>
  <si>
    <t>Реконструкция проезда мкрн Черная речка - мкрг Сертолово-2 по адресу: Ленинградская область, Всеволожский район, г. Сертолово, микрорайон Сертолово-2, ул. Мира, земельный участок с кадастровым номером 47:08:0103002:2500 (в границах квартала Сертолово-2 до примыкания к Восточно-Выборгскому шоссе). 1,56141 км</t>
  </si>
  <si>
    <t xml:space="preserve">Реконструкция ул. Дорожная (в границах от Дороги Жизни до дома № 7), Садового переулка и улицы Майской в г. Всеволожске по адресу: Ленинградская область, г. Всеволожск, ул. Дорожная (в границах от Дороги Жизни до дома № 7); Ленинградская область, г. Всеволожск, Садовый переулок; Ленинградская область, г. Всеволожск, ул. Майская. 0,948 км </t>
  </si>
  <si>
    <t>Строительство улицы Серафимовская по адресу: г.п. Новоселье, МО Аннинское городское поселение, Ломоносовский район, Ленинградская область 0,565 км</t>
  </si>
  <si>
    <r>
      <t>Построены (реконструированы)</t>
    </r>
    <r>
      <rPr>
        <b/>
        <i/>
        <sz val="16"/>
        <color rgb="FF00B050"/>
        <rFont val="Calibri"/>
        <family val="2"/>
        <charset val="204"/>
      </rPr>
      <t xml:space="preserve"> </t>
    </r>
    <r>
      <rPr>
        <b/>
        <i/>
        <sz val="16"/>
        <color rgb="FF00B050"/>
        <rFont val="Times New Roman"/>
        <family val="1"/>
        <charset val="204"/>
      </rPr>
      <t>автомобильные дороги регионального значения общего пользования с твердым покрытием, ведущие от сети автомобильных дорог общего пользования к объектам населенных пунктов, расположенных на сельских территориях, объектам агропромышленного комплекса</t>
    </r>
  </si>
  <si>
    <t>Отраслевой проект «Развитие и приведение в нормативное состояние автомобильных дорог общего пользования»</t>
  </si>
  <si>
    <t>Итого по Отраслевому проекту «Развитие и приведение в нормативное состояние автомобильных дорог общего пользования»</t>
  </si>
  <si>
    <t>Выполнено 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ЛАД, ДДС, ЦБДД)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</si>
  <si>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движения, а также обеспечение функционирования комплексов фотовидеофиксации нарушений правил дорожного движения на автомобильных дорог общего пользования федерального, регионального и местного значения (ГКУ ДДС)</t>
  </si>
  <si>
    <t xml:space="preserve">   СМР</t>
  </si>
  <si>
    <t>Стр-во автомобильной дороги от кольцевой автомобильной дороги вокруг Санкт-Петербурга до автомобильной дороги "Санкт-Петербург-Матокса" на участке от границы Санкт-Петербурга до а/д "Санкт-Петербург-Матокса" (в створе Пискаревки)</t>
  </si>
  <si>
    <t>Стр-во а/д нового выхода из Санкт-Петербурга от КАД в обход населенных пунктов Мурино и Новое Девяткино с выходом на существующую а/д "Санкт-Петербург-Матокса" (в створе Гражданского)</t>
  </si>
  <si>
    <t xml:space="preserve">Приведение в нормативное состояние автомобильных дорог и искусственных дорожных сооружений в рамках реализации национального проекта "Безопасные качественные дороги" </t>
  </si>
  <si>
    <t>3.3.1</t>
  </si>
  <si>
    <t>за счет средств областного бюджета к бюджетному кредиту</t>
  </si>
  <si>
    <t>1.9</t>
  </si>
  <si>
    <t xml:space="preserve">Мероприятия по обеспечению транспортной безопасности объектов транспортной инфраструктуры Ленинградской области </t>
  </si>
  <si>
    <t xml:space="preserve">Устройство пешеходного перехода в разных уровнях на автомобильной дороге общего пользования регионального значения "Парголово - Огоньки" на км 26 </t>
  </si>
  <si>
    <t>Строительство мостового перехода через реку Котиха (протоку Репаранда) на автомобильной дороге «Подъезд к пос. Свирица в границах а/д Паша - Свирица – Загубье» в Волховском районе Ленинградской области»</t>
  </si>
  <si>
    <t>Строительство путепровода над ж/д путями на 40 км автомобильной дороги "Гатчина-Ополье" в Волосовском районе Ленинградской области</t>
  </si>
  <si>
    <t>прочие</t>
  </si>
  <si>
    <t>Оказание услуг по техническому обслуживанию и ремонту комплексов автоматической фотовидеофиксации нарушений ПДД РФ, АПВГК</t>
  </si>
  <si>
    <t>Пересылка по почте копий постановлений и материалов дел об административных правонарушениях ПДД РФ</t>
  </si>
  <si>
    <t xml:space="preserve"> Финансовое обеспечение дорожной деятельности </t>
  </si>
  <si>
    <t>Субсидии на строительство (реконструкцию), включая проектирование автомобильных дорог общего пользования местного значения</t>
  </si>
  <si>
    <t>Выполнение проектно-изыскательских работ по устройству элементов обустройства а/д</t>
  </si>
  <si>
    <t>Установка программно-аппаратных комлексов по контролю за дорожным движением  на а/д общего пользования регионального значения ЛО</t>
  </si>
  <si>
    <t xml:space="preserve"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</t>
  </si>
  <si>
    <t>Строительство и реконструкция а/д общего пользования регионального и межмуниципального значения</t>
  </si>
  <si>
    <r>
      <t xml:space="preserve">Предоставление единовременной денежной выплаты лицам, удостоенным почетного звания ЛО«Почетный работник дорожного хозяйства ЛО и изготовление нагруд. знака и удостоверения </t>
    </r>
    <r>
      <rPr>
        <b/>
        <i/>
        <sz val="16"/>
        <rFont val="Arial Cyr"/>
        <charset val="204"/>
      </rPr>
      <t>(не ДФ)</t>
    </r>
  </si>
  <si>
    <t>за счет средств СПБ (ДФ)</t>
  </si>
  <si>
    <t>Строительство и реконструкция автомобильных дорог общего пользования с твердым покрытием, ведущих от сети автомобильных дорог общего пользования к общественно значимым объектам населенных пунктов, расположенных на сельских территориях, объектам производства и переработки продукции</t>
  </si>
  <si>
    <t>Развитие транспортной инфраструктуры на сельских территориях</t>
  </si>
  <si>
    <t>Стройка, Реконструкция</t>
  </si>
  <si>
    <t>за счет средств областного бюджета (софинансирование)</t>
  </si>
  <si>
    <t>из средств ФБ снятие БК на опереж темпы (ФБ ДФ)</t>
  </si>
  <si>
    <t>Проект Бюджета Комитета по дорожному хозяйству Ленинградской области на 2024 год и на плановый период 2025 и 2026 годов (тыс. руб), закон в апреле 2024г.</t>
  </si>
  <si>
    <t>Кап. ремонт Мосты, Дороги</t>
  </si>
  <si>
    <t xml:space="preserve">ПИР - ОБ </t>
  </si>
  <si>
    <t>1.16</t>
  </si>
  <si>
    <t>Устройство парковки на км 7+865 автомобильной дороги "Ульяновка-Отрадное" в Тосненском районе</t>
  </si>
  <si>
    <t>1.17</t>
  </si>
  <si>
    <t>Рек-ция моста ч/р Михалевка на км59+922 а/д Комсомольское-Приозерск в Выборгском р-не ЛО</t>
  </si>
  <si>
    <t>Рек-ция моста ч/р Кумбито на км2+660 а/д Подъезд к октябрьской слободе до шоссе на Кондегу в Волховском р-не ЛО</t>
  </si>
  <si>
    <t>Устройство пешеходных переходов в разных уровнях на а/д Санкт-Петербург-Колтуши во Всеволожском р-не ЛО</t>
  </si>
  <si>
    <t xml:space="preserve"> (КОСГУ 298)</t>
  </si>
  <si>
    <t xml:space="preserve"> (КОСГУ 299)</t>
  </si>
  <si>
    <t>Выполнение проектно-изыскательских работ по объекту "Реконструкция автомобильной дороги "Путилово-Поляны", км 0+600 - км 6+000 в Кировском районе</t>
  </si>
  <si>
    <t>Экспертиза проектно-изыскательских работ по объекту "Реконструкция автомобильной дороги "Путилово-Поляны", км 0+600 - км 6+000 в Кировском районе</t>
  </si>
  <si>
    <t>Выполнение проектно-изыскательских работ по объекту "Реконструкция автомобильной дороги "Подъезд к п.Неппово" в Кингисеппском районе</t>
  </si>
  <si>
    <t>Экспертиза проектно-изыскательских работ по объекту "Реконструкция автомобильной дороги "Подъезд к п.Неппово" в Кингисеппском районе</t>
  </si>
  <si>
    <t>"Реконструкция автомобильной дороги "Подъезд к п.Неппово" в Кингисеппском районе (СМР)</t>
  </si>
  <si>
    <t>ПИР+Экспертиза ПИР</t>
  </si>
  <si>
    <t>Участок улично-дорожной сети - Воронцовский бульвар (правая половина дороги от улицы Графская до Ручьевского проспекта) и улица Шувалова (правая половина дороги от улицы Графская до Ручьевского проспекта) в западной части г. Мурино МО "Муринское городское поселение" Всеволожского муниципального района Ленинградской области</t>
  </si>
  <si>
    <t>Субсидии на строительство (реконструкцию), включая проектирование автомобильных дорог общего пользования местного значения (остатки средств на начало текущего финансового года)</t>
  </si>
  <si>
    <t>4.2</t>
  </si>
  <si>
    <t>Строительство участка улично-дорожной сети в г. Гатчина - продолжение ул. Крупской от Пушкинского до Ленинградского шоссе (от ЖК "IQ" до ТК "Окей")</t>
  </si>
  <si>
    <t xml:space="preserve">Реконструкция инженерных сетей и транспортной инфраструктуры кварталов 36-38 в п. Новоселье Ломоносовского района Ленинградской области по адресу: Ленинградская область, Ломоносовский район, п. Новоселье, квартал 36-38 (Этап 6 - Реконструкция ул. Центральная п. Новоселье, протяженностью 39,19 п.м.) </t>
  </si>
  <si>
    <t>4.3</t>
  </si>
  <si>
    <t>«Строительство автомобильной дороги, расположенной по адресу: Ленинградская область, Тосненский район, г.Тосно, дорога к стадиону от региональной автодороги "Кемполово-Губаницы-Калитино-Выра-Тосно-Шапки", в том числе проектно-изыскательское работы»</t>
  </si>
  <si>
    <t>VI. Резервный фонд Правительства ЛО</t>
  </si>
  <si>
    <t>Резервный фонд Правительства ЛО</t>
  </si>
  <si>
    <t>ПРОЦЕССНАЯ ЧАСТЬ НЕ ДФ</t>
  </si>
  <si>
    <t>Капитальный ремонт и ремонт а/д общего пользования регионального и межмуниципального значения(средства ОБ)</t>
  </si>
  <si>
    <t>«Строительство автомобильной дороги Подъезд к объекту строительства – полигон твердых бытовых и отдельных видов промышленных отходов с МСК в Кингисеппском муниципальном районе Ленинградской области на участках с КН 47:20:0752003:847 и КН 47:20:07520003:848»</t>
  </si>
  <si>
    <t>13</t>
  </si>
  <si>
    <t>ГБУ Ленавтодор</t>
  </si>
  <si>
    <t>ГБУ Киришское ДРСУ</t>
  </si>
  <si>
    <t>15</t>
  </si>
  <si>
    <t>на финансовое обеспечение гос. задания на содержание а/д общего пользования регионального и межмуниципального значения</t>
  </si>
  <si>
    <t>Обеспечение деятельности (услуги, работы) государственных учреждений в сфере дорожного хозяйства (ГБУ "Киришское ДРСУ")</t>
  </si>
  <si>
    <t>Устройство элементов обустройства - Исполнение судебных решений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</si>
  <si>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</t>
  </si>
  <si>
    <t>Субсидии на обеспечение безопасности дорожного движения на  автомобильных дорогах общего пользования местного значения</t>
  </si>
  <si>
    <t>2.5</t>
  </si>
  <si>
    <t>Обеспечение деятельности (услуги, работы) государственных учреждений в сфере дорожного хозяйства (ГКУ ЛО "ДДС", ГКУ ЛО "ЦБДД")</t>
  </si>
  <si>
    <t>Актуализация Программы комплексного развития транспортной инфраструктуры Ленинградской области</t>
  </si>
  <si>
    <t>Разработка и сопровождение интерактивной Программы комплексного развития транспортной инфраструктуры Ленинградской области</t>
  </si>
  <si>
    <t>Строительство транспортной развязки на пересечении подъезда от КАД-2 и а/д 41К-064 ("Дорога жизни") СПБ-Морье</t>
  </si>
  <si>
    <t>Реконструкция моста через реку Кондега на 27 км а/д "Паша - Чесовенское - Кайвакса" в Волховском районе Ленинградской обл</t>
  </si>
  <si>
    <t>ГП ЛО "Социальная поддержка отдельных категорий граждан в ЛО" (ОБ) (выплаты молодым специалистам )</t>
  </si>
  <si>
    <t>ОБ контрольная цифра</t>
  </si>
  <si>
    <t>ремонт автомобильных дорог общего пользования регионального и межмуниципального значения и искусственных сооружений на них</t>
  </si>
  <si>
    <t>обеспечение деятельности ГБУ</t>
  </si>
  <si>
    <t xml:space="preserve">Кадастровые работы </t>
  </si>
  <si>
    <t>Социальные выплаты и меры стимулирующего характера, связанные с профес. деят-тью (выплаты молодым специалистам )</t>
  </si>
  <si>
    <t>ВСЕГО:</t>
  </si>
  <si>
    <t xml:space="preserve">Обход Мурино в створе Гражданского пр. этап 2 (с реконструкцией автомобильной дороги "Юкки-Кузьмолово) </t>
  </si>
  <si>
    <t xml:space="preserve">Реконструкция автомобильной дороги «Санкт-Петербург - завод имени Свердлова – Всеволожск» на км 0 - км 6 во Всеволожском районе Ленинградской области  </t>
  </si>
  <si>
    <t>16</t>
  </si>
  <si>
    <t>Средства,предусмотренные на условно отобранные Минсельхозом объекты ремонта а/д (КВР 521)</t>
  </si>
  <si>
    <t>Ремонт участка автодороги "Подъезд к конеферме «Гомонтово» в д. Гомонтово Волосовского района" (0,635км)</t>
  </si>
  <si>
    <t>Ремонт автомобильной дороги общего пользования местного значения по ул. Верхняя д. Брод Лужского муниципального района Ленинградской области (0,388км)</t>
  </si>
  <si>
    <t>Ремонт автомобильных дорог общего пользования местного значения по адресу: Ленинградская обл., Подпорожское ГП, д. Яндеба, ул. Веселая (0,719км)</t>
  </si>
  <si>
    <t>Ремонт автодороги общего пользования местного значения от ул. Заречная до ул.Нагорная по ул.Лесная, ул.Нагорная в д. Старые Полицы Серебрянского сельского поселения Лужского района Ленинградской области (0,6км)</t>
  </si>
  <si>
    <t>Ремонт автомобильных дорог общего пользования местного
значения по адресу: Ленинградская обл., Подпорожское ГП, с.
Шеменичи, ул. Деловая (0,7км)</t>
  </si>
  <si>
    <t>Ремонт автодороги общего пользования местного значения от ул. Сиреневая до дома № 3 по переулку Горный в д. Ильжо
Серебрянского сельского поселения Лужского района
Ленинградской области (0,310км)</t>
  </si>
  <si>
    <t>Ремонт автомобильных дорог общего пользования местного
значения по адресу: Ленинградская обл., Подпорожское ГП, п.
Токари, ул. Железнодорожная (1,130км)</t>
  </si>
  <si>
    <t>Ремонт автомобильной дороги общего пользования местного
значения по д.Чаплино муниципального образования
"Кисельнинское сельское поселение" Волховского
муниципального района Ленинградской области (1,436км)</t>
  </si>
  <si>
    <t>Ремонт автомобильных дорог общего пользования местного
значения по улице Центральная и по ул.Поселковая д. Кисельня
муниципального образования "Кисельнинское сельское
поселение" Волховского муниципального района Ленинградской
области (1,540км)</t>
  </si>
  <si>
    <t>17</t>
  </si>
  <si>
    <t>нераспределенные средства, всего, в т.ч.:</t>
  </si>
  <si>
    <t>Осуществление работ по приведению в рабочее состояние защитных сооружений ГО ЛО, находящихся на балансе ГБУ "Киришское ДРСУ"</t>
  </si>
  <si>
    <t>IV. Государственная программа Ленинградской области "Развитие культуры в Ленинградской области"</t>
  </si>
  <si>
    <t>Отраслевой проект "Развитие имущественного комплекса музеев"</t>
  </si>
  <si>
    <t>Создание музейных комплексов</t>
  </si>
  <si>
    <t>Всего по ГП  Ленинградской области "Развитие культуры в Ленинградской области"</t>
  </si>
  <si>
    <t>Развитие и приведение в нормативное состояние автомобильных дорог регионального или межмуниципального, местного значения, включающих искусственные дорожные сооружения</t>
  </si>
  <si>
    <t>было</t>
  </si>
  <si>
    <t>стало</t>
  </si>
  <si>
    <t>справочно:</t>
  </si>
  <si>
    <t>Бюджет КДХ в ред. ОЗ от 20.12.2024 N 178-оз на  2027г.</t>
  </si>
  <si>
    <t>софинансирование ФБ Инфраструктура для жизни</t>
  </si>
  <si>
    <t>Поправки в апреле 2025г.</t>
  </si>
  <si>
    <t>Реконструкция автомобильной дороги общего пользования регионального значения "Санкт-Петербург - Колтуши" во Всеволожском районе Ленинградской области, этап №1, этап №2</t>
  </si>
  <si>
    <t xml:space="preserve">выкуп - ОБ </t>
  </si>
  <si>
    <t xml:space="preserve"> Мероприятия по снижению аварийности на сети автомобильных дорог общего пользования федерального, регионального и местного значения</t>
  </si>
  <si>
    <t>Гатчинский муниципальный округ</t>
  </si>
  <si>
    <t>Кингисеппское городское поселение</t>
  </si>
  <si>
    <t>Субсидии на капитальный ремонт и ремонт автомобильных дорог общего пользования местного значения, имеющих приоритетный соцально значимый характер (остатки средств на начало текущего финансового года)</t>
  </si>
  <si>
    <t>Проект Бюджета КДХ на  2027г.</t>
  </si>
  <si>
    <t>Финансирование</t>
  </si>
  <si>
    <t>%</t>
  </si>
  <si>
    <t>компенсация (КОСГУ 298)</t>
  </si>
  <si>
    <t>Строительство и реконструкция а/д общего пользования регионального и межмуниципального значения (остатки средств на начало текущего финансового года)</t>
  </si>
  <si>
    <t>ПИР-ОБ</t>
  </si>
  <si>
    <t>Капитальный 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</si>
  <si>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>субсидии на иные цели ГБУ (остатки средств на начало текущего финансового года)</t>
    </r>
  </si>
  <si>
    <t>Содержание автомобильных дорог общего пользования регионального и межмуниципального значения и искусственных сооружений на них - Субсидии ГБУ  гос задание</t>
  </si>
  <si>
    <t>Содержание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 гос задание</t>
  </si>
  <si>
    <t>Ремонт автомобильных дорог общего пользования регионального и межмуниципального значения и искусственных сооружений на них (остатки средств на начало текущего финансового года) - Субсидии ГБУ "Ленавтодор", гос задание</t>
  </si>
  <si>
    <t>Мероприятия по обеспечению транспортной безопасности объектов транспортной инфраструктуры Ленинградской области (остатки средств на начало текущего финансового года) - Субсидии ГБУ "Ленавтодор", гос задание</t>
  </si>
  <si>
    <t>Мероприятия в рамках реализации специального инфраструктурного проекта  (остатки средств на начало текущего финансового года) (субсидии на иные цели ГБУ)</t>
  </si>
  <si>
    <t>содержание а/д</t>
  </si>
  <si>
    <t>ремонт а/д</t>
  </si>
  <si>
    <t>из средств Дорожного фонда, всего  субсидии бюджетам  МО (ОБ+СПб)</t>
  </si>
  <si>
    <t>Всего  субсидии бюджетам   МО (ОБ+СПб)</t>
  </si>
  <si>
    <t xml:space="preserve">ВСЕГО:                                 </t>
  </si>
  <si>
    <t>ПИР (КОСГУ 228) зачет аванса</t>
  </si>
  <si>
    <t>за счет средств областного бюджета (зачет аванса)</t>
  </si>
  <si>
    <t>Устройство наружного электроосвещения и тротуаров</t>
  </si>
  <si>
    <t>Ремонт автомобильных дорог общего пользования регионального и межмуниципального значения и искусственных сооружений на них- Субсидии ГБУ "Ленавтодор", гос задание</t>
  </si>
  <si>
    <t>Мероприятия по обеспечению транспортной безопасности объектов транспортной инфраструктуры Ленинградской области - Субсидии ГБУ "Ленавтодор", гос задание</t>
  </si>
  <si>
    <t>Кадастровые работы - Субсидии ГБУ "Ленавтодор", гос задание</t>
  </si>
  <si>
    <r>
      <t>Мероприятия по сохранению и развитию материально-технической базы государственных учреждений, в сфере дорожного хозяйства -</t>
    </r>
    <r>
      <rPr>
        <b/>
        <i/>
        <sz val="16"/>
        <rFont val="Arial"/>
        <family val="2"/>
        <charset val="204"/>
      </rPr>
      <t xml:space="preserve">субсидии на иные цели ГБУ </t>
    </r>
  </si>
  <si>
    <t>Субсидии на капитальный ремонт и(или) ремонт автомобильных дорог общего пользования местного значения</t>
  </si>
  <si>
    <t>замена существующих автобусных павильонов на автомобильной дороге общего пользования регионального значения «Санкт-Петербург-Морье»   - 56 штук</t>
  </si>
  <si>
    <t>ремонт автомобильной дороги общего пользования регионального значения «Санкт-Петербург-Морье» - 43,8 км</t>
  </si>
  <si>
    <t>Устройство разноуровнего пешеходного перехода на 7 -ом километре автомобильной дороги общего пользования регионального значения «Санкт-Петербург – Морье»</t>
  </si>
  <si>
    <t>ПИР -ОБ</t>
  </si>
  <si>
    <t xml:space="preserve">Строительство дороги ул. Светлая, мкр. Левобережье, г. Кингисепп </t>
  </si>
  <si>
    <t>выкуп</t>
  </si>
  <si>
    <t>Выполнение работ в рамках ремонта на автомобильной дороге общего пользования регионального значения "Санкт-Петербург - Морье" на участках 0+000 - км 45+528, км 5+511 - км 5+653, км 8+558 - км 8+780 во Всеволожском районе Ленинградской области</t>
  </si>
  <si>
    <t>Реконструкция автомобильной дороги общего пользования регионального значения  «Санкт-Петербург-Морье» км 11+700 - км 12+300 во Всеволожском районе</t>
  </si>
  <si>
    <t xml:space="preserve">Устройство пешеходного перехода в разных уровнях на км 3 автомобильной дороги общего пользования регионального значения «Санкт-Петербург – Морье» во Всеволожском районе Ленинградской области» </t>
  </si>
  <si>
    <t>Строительство автомобильной дороги от кольцевой автомобильной дороги вокруг Санкт-Петербурга до автомобильной дороги "Санкт-Петербург -Матокса" на участке от границы Санкт-Петербурга до автомобильной дороги Санкт-Петербург-Матокса</t>
  </si>
  <si>
    <t xml:space="preserve">Реконструкция Копорского шоссе (1,3,4 этапы) </t>
  </si>
  <si>
    <t>Оказание услуг по сопровождению Автоматизированной системы обработки данных автоматической фото-видеофиксации административных правонарушений в области дорожного движения на территории Ленинградской области</t>
  </si>
  <si>
    <t>Оказание услуги связи по предоставлению защищенных каналов связи для передачи информации, полученной комплексами автоматической фотовидеофиксации нарушений Правил дорожного движения Российской Федерации в центр обработки данных</t>
  </si>
  <si>
    <t xml:space="preserve">Оказание услуг по аренде подсистемы фотовидеофиксации нарушений Правил дорожного движения Российской Федерации  </t>
  </si>
  <si>
    <t>Оказание услуг по сопровождению программного продукта</t>
  </si>
  <si>
    <t>Оказание услуг по плановому техническому обслуживанию Автоматизированной системы дистанционного сбора данных о потреблении электроэнергии</t>
  </si>
  <si>
    <t>Оказание услуг по технологическому присоединению комплексов к сетям электроснабжения</t>
  </si>
  <si>
    <t>Страхование комплексов автоматической фотовидеофиксации нарушений ПДД РФ и АПВГК</t>
  </si>
  <si>
    <t>Оказание услуг по передаче электрической энергии</t>
  </si>
  <si>
    <t>Приобретение, установка (оснащение), эксплуатация и содержание специального оборудования для фиксации нарушений правил дорожного движения и сохранности автомобильных дорог</t>
  </si>
  <si>
    <t>Пересылка копий постановлений и материалов дел об административных правонарушениях ПДД РФ</t>
  </si>
  <si>
    <t>предоставление иных межбюджетных трансфертов из областного бюджета ЛО бюджету МО Ивангородское г.п. Кингисеппского мун. р-на ЛО в целях выполнения работ по ремонту а/д ул. Гагарина</t>
  </si>
  <si>
    <t>работы капитального ремонта а/д (ГКУ ЛО ДДС)</t>
  </si>
  <si>
    <t>работы ремонта а/д (ГБУ Ленавтодор)</t>
  </si>
  <si>
    <t>Региональный проект «Общесистемные меры развития дорожного хозяйства»</t>
  </si>
  <si>
    <t>КОСГУ 298</t>
  </si>
  <si>
    <t xml:space="preserve">Региональный проект "Региональная и местная дорожная сеть" </t>
  </si>
  <si>
    <t xml:space="preserve">ВСЕГО по Региональному проекту "Региональная и местная дорожная сеть"       </t>
  </si>
  <si>
    <t>командировки</t>
  </si>
  <si>
    <t>снос строений</t>
  </si>
  <si>
    <t>за счет средств КИК</t>
  </si>
  <si>
    <t>за счет средств КИК (ДФ)</t>
  </si>
  <si>
    <t>за счет средств КИК из ФБ (ДФ)</t>
  </si>
  <si>
    <t>за счет средств КИК (ФБ) (ДФ)</t>
  </si>
  <si>
    <t xml:space="preserve"> Федеральный проект "Содействие развитию автомобильных дорог регионального, межмуниципального и местного значения"  и "Развитие инфраструктуры дорожного хозяйства"  за счет средств федерального бюджета (зачет аванса )</t>
  </si>
  <si>
    <t>Исполнение Бюджета Комитета по дорожному хозяйству Ленинградской области на 01 апреля 2026г. (тыс. руб.)</t>
  </si>
  <si>
    <t>Финансирование в 2026г.</t>
  </si>
  <si>
    <t>Выполнение в 2026г.</t>
  </si>
  <si>
    <t>Принято БО в 2026г.</t>
  </si>
  <si>
    <t xml:space="preserve">Бюджет КДХ 
на 2026г. </t>
  </si>
  <si>
    <t>«Строительство, реконструкция проезда и ул. Военный городок от ул. Кольцевая до ул. Шоссейная» </t>
  </si>
  <si>
    <t>Тихвинский муниципальный район</t>
  </si>
  <si>
    <t>«Транспортная инфраструктура застройки 1-А микрорайона г. Тихвин, Ленинградской области. (ул. Пещерка г. Тихвин, Ленинградской области)»</t>
  </si>
  <si>
    <t>предоставление иных межбюджетных трансфертов из областного бюджета ЛО бюджету МО Любанское  г.п. Тосненского мун. р-на ЛО в целях выполнения работ по ремонту а/д по ул. Ленина и по ул. Вокзальная в г. Любань</t>
  </si>
  <si>
    <t>предоставление иных межбюджетных трансфертов из областного бюджета ЛО бюджету МО Трубникоборское с.п. Тосненского мун. р-на ЛО в целях выполнения работ по обустройству подпорной стенки и канализационно-насосной станции под ж/д мостом вдоль а/д по ул. Вокзальная в д. Бабино</t>
  </si>
  <si>
    <t xml:space="preserve"> ДОРОЖНЫЙ ФОНД ЛО(ФБ+ОБ+КИК), в т.ч.: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</si>
  <si>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(ГКУ ЛО ДДС)</t>
  </si>
  <si>
    <t>Устройство недостающих, восстановление существующих и обеспечение функционирования элементов обустройства автомобильных дорог общего пользования регионального и межмуниципального значения, непосредственно влияющих на обеспечение безопасности дорожного движения (остатки средств на начало текущего финансового года) (ГКУ ЛО ДДС )</t>
  </si>
  <si>
    <t>Мероприятия в рамках реализации специального инфраструктурного проекта (субсидии на иные цели ГБУ)</t>
  </si>
  <si>
    <t>Мероприятия по снижению аварийности на сети автомобильных дорог общего пользования федерального, регионального и местного значения (ГКУ ЛО ЦБДД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</si>
</sst>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##0.00000"/>
    <numFmt numFmtId="165" formatCode="#,##0.0"/>
    <numFmt numFmtId="166" formatCode="0.0%"/>
    <numFmt numFmtId="167" formatCode="#,##0.000"/>
    <numFmt numFmtId="168" formatCode="_-* #,##0.00&quot;р.&quot;_-;\-* #,##0.00&quot;р.&quot;_-;_-* &quot;-&quot;??&quot;р.&quot;_-;_-@_-"/>
    <numFmt numFmtId="169" formatCode="_-* #,##0.00_р_._-;\-* #,##0.00_р_._-;_-* &quot;-&quot;??_р_._-;_-@_-"/>
    <numFmt numFmtId="170" formatCode="#,##0.0000"/>
    <numFmt numFmtId="171" formatCode="0.0000000000"/>
    <numFmt numFmtId="172" formatCode="#,##0.0000000"/>
    <numFmt numFmtId="173" formatCode="#,##0.000000000000000000000000000000"/>
  </numFmts>
  <fonts count="200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4"/>
      <color rgb="FF002060"/>
      <name val="Arial"/>
      <family val="2"/>
      <charset val="204"/>
    </font>
    <font>
      <b/>
      <i/>
      <sz val="16"/>
      <color rgb="FF7030A0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4"/>
      <color rgb="FF002060"/>
      <name val="Arial Cyr"/>
      <charset val="204"/>
    </font>
    <font>
      <b/>
      <i/>
      <sz val="14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i/>
      <sz val="14"/>
      <color theme="5" tint="-0.249977111117893"/>
      <name val="Arial Cyr"/>
      <charset val="204"/>
    </font>
    <font>
      <b/>
      <i/>
      <sz val="14"/>
      <color theme="5" tint="-0.249977111117893"/>
      <name val="Arial"/>
      <family val="2"/>
      <charset val="204"/>
    </font>
    <font>
      <b/>
      <i/>
      <sz val="14"/>
      <color rgb="FFFF0000"/>
      <name val="Arial Cyr"/>
      <charset val="204"/>
    </font>
    <font>
      <b/>
      <i/>
      <sz val="14"/>
      <color rgb="FFFF0000"/>
      <name val="Calibri"/>
      <family val="2"/>
      <charset val="204"/>
      <scheme val="minor"/>
    </font>
    <font>
      <b/>
      <i/>
      <sz val="14"/>
      <color rgb="FFFF0000"/>
      <name val="Arial"/>
      <family val="2"/>
      <charset val="204"/>
    </font>
    <font>
      <b/>
      <i/>
      <sz val="14"/>
      <color rgb="FF7030A0"/>
      <name val="Arial Cyr"/>
      <charset val="204"/>
    </font>
    <font>
      <b/>
      <i/>
      <sz val="14"/>
      <color rgb="FF7030A0"/>
      <name val="Arial"/>
      <family val="2"/>
      <charset val="204"/>
    </font>
    <font>
      <i/>
      <sz val="14"/>
      <name val="Arial Cyr"/>
      <charset val="204"/>
    </font>
    <font>
      <i/>
      <sz val="14"/>
      <name val="Arial"/>
      <family val="2"/>
      <charset val="204"/>
    </font>
    <font>
      <i/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4"/>
      <color rgb="FFFF0000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4"/>
      <color theme="5" tint="-0.249977111117893"/>
      <name val="Arial"/>
      <family val="2"/>
      <charset val="204"/>
    </font>
    <font>
      <sz val="12"/>
      <color theme="1"/>
      <name val="Arial"/>
      <family val="2"/>
      <charset val="204"/>
    </font>
    <font>
      <b/>
      <sz val="14"/>
      <color rgb="FF7030A0"/>
      <name val="Arial"/>
      <family val="2"/>
      <charset val="204"/>
    </font>
    <font>
      <b/>
      <sz val="14"/>
      <color rgb="FF002060"/>
      <name val="Arial"/>
      <family val="2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2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name val="Arial Cyr"/>
      <charset val="204"/>
    </font>
    <font>
      <b/>
      <sz val="12"/>
      <name val="Calibri"/>
      <family val="2"/>
      <charset val="204"/>
      <scheme val="minor"/>
    </font>
    <font>
      <b/>
      <sz val="12"/>
      <color rgb="FF0070C0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rgb="FF7030A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2060"/>
      <name val="Arial"/>
      <family val="2"/>
      <charset val="204"/>
    </font>
    <font>
      <sz val="12"/>
      <name val="Arial"/>
      <family val="2"/>
      <charset val="204"/>
    </font>
    <font>
      <b/>
      <i/>
      <sz val="12"/>
      <color rgb="FF002060"/>
      <name val="Arial Cyr"/>
      <charset val="204"/>
    </font>
    <font>
      <i/>
      <sz val="14"/>
      <color rgb="FF002060"/>
      <name val="Arial"/>
      <family val="2"/>
      <charset val="204"/>
    </font>
    <font>
      <sz val="14"/>
      <color theme="5" tint="-0.249977111117893"/>
      <name val="Arial"/>
      <family val="2"/>
      <charset val="204"/>
    </font>
    <font>
      <sz val="12"/>
      <color rgb="FF002060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b/>
      <sz val="12"/>
      <name val="Arial Cyr"/>
      <charset val="204"/>
    </font>
    <font>
      <sz val="12"/>
      <color rgb="FF00206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12"/>
      <color theme="5" tint="-0.249977111117893"/>
      <name val="Arial Cyr"/>
      <charset val="204"/>
    </font>
    <font>
      <sz val="14"/>
      <name val="Calibri"/>
      <family val="2"/>
      <charset val="204"/>
      <scheme val="minor"/>
    </font>
    <font>
      <sz val="12"/>
      <color rgb="FF7030A0"/>
      <name val="Calibri"/>
      <family val="2"/>
      <charset val="204"/>
      <scheme val="minor"/>
    </font>
    <font>
      <b/>
      <sz val="14"/>
      <color theme="5" tint="-0.249977111117893"/>
      <name val="Arial Cyr"/>
      <charset val="204"/>
    </font>
    <font>
      <i/>
      <sz val="14"/>
      <color rgb="FFC00000"/>
      <name val="Arial Cyr"/>
      <charset val="204"/>
    </font>
    <font>
      <i/>
      <sz val="14"/>
      <color rgb="FFFF0000"/>
      <name val="Arial"/>
      <family val="2"/>
      <charset val="204"/>
    </font>
    <font>
      <sz val="12"/>
      <color rgb="FFFF0000"/>
      <name val="Calibri"/>
      <family val="2"/>
      <charset val="204"/>
      <scheme val="minor"/>
    </font>
    <font>
      <i/>
      <sz val="14"/>
      <color theme="5" tint="-0.249977111117893"/>
      <name val="Arial Cyr"/>
      <charset val="204"/>
    </font>
    <font>
      <sz val="12"/>
      <color theme="5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scheme val="minor"/>
    </font>
    <font>
      <b/>
      <i/>
      <sz val="12"/>
      <color rgb="FF002060"/>
      <name val="Calibri"/>
      <family val="2"/>
      <charset val="204"/>
      <scheme val="minor"/>
    </font>
    <font>
      <i/>
      <sz val="12"/>
      <color rgb="FF002060"/>
      <name val="Calibri"/>
      <family val="2"/>
      <charset val="204"/>
      <scheme val="minor"/>
    </font>
    <font>
      <b/>
      <i/>
      <sz val="16"/>
      <color rgb="FF002060"/>
      <name val="Arial Cyr"/>
      <charset val="204"/>
    </font>
    <font>
      <b/>
      <i/>
      <sz val="16"/>
      <name val="Arial"/>
      <family val="2"/>
      <charset val="204"/>
    </font>
    <font>
      <b/>
      <i/>
      <sz val="16"/>
      <color theme="5" tint="-0.249977111117893"/>
      <name val="Arial Cyr"/>
      <charset val="204"/>
    </font>
    <font>
      <b/>
      <i/>
      <sz val="16"/>
      <color rgb="FFFF0000"/>
      <name val="Arial Cyr"/>
      <charset val="204"/>
    </font>
    <font>
      <i/>
      <sz val="16"/>
      <color rgb="FF002060"/>
      <name val="Arial Cyr"/>
      <charset val="204"/>
    </font>
    <font>
      <b/>
      <i/>
      <sz val="16"/>
      <color rgb="FF002060"/>
      <name val="Arial"/>
      <family val="2"/>
      <charset val="204"/>
    </font>
    <font>
      <b/>
      <i/>
      <sz val="16"/>
      <color theme="5" tint="-0.249977111117893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i/>
      <sz val="16"/>
      <color rgb="FF7030A0"/>
      <name val="Arial"/>
      <family val="2"/>
      <charset val="204"/>
    </font>
    <font>
      <i/>
      <sz val="16"/>
      <color rgb="FF00206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rgb="FFFF0000"/>
      <name val="Arial Cyr"/>
      <charset val="204"/>
    </font>
    <font>
      <b/>
      <sz val="16"/>
      <color rgb="FF002060"/>
      <name val="Arial Cyr"/>
      <charset val="204"/>
    </font>
    <font>
      <b/>
      <sz val="16"/>
      <color theme="5" tint="-0.249977111117893"/>
      <name val="Arial"/>
      <family val="2"/>
      <charset val="204"/>
    </font>
    <font>
      <i/>
      <sz val="16"/>
      <name val="Arial"/>
      <family val="2"/>
      <charset val="204"/>
    </font>
    <font>
      <b/>
      <sz val="16"/>
      <color rgb="FF002060"/>
      <name val="Arial"/>
      <family val="2"/>
      <charset val="204"/>
    </font>
    <font>
      <i/>
      <sz val="16"/>
      <name val="Arial Cyr"/>
      <charset val="204"/>
    </font>
    <font>
      <i/>
      <sz val="16"/>
      <color rgb="FF7030A0"/>
      <name val="Arial Cyr"/>
      <charset val="204"/>
    </font>
    <font>
      <sz val="16"/>
      <color rgb="FF002060"/>
      <name val="Arial Cyr"/>
      <charset val="204"/>
    </font>
    <font>
      <sz val="16"/>
      <name val="Arial Cyr"/>
      <charset val="204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i/>
      <sz val="16"/>
      <color rgb="FFFF0000"/>
      <name val="Arial Cyr"/>
      <charset val="204"/>
    </font>
    <font>
      <b/>
      <i/>
      <sz val="16"/>
      <color rgb="FFC00000"/>
      <name val="Arial Cyr"/>
      <charset val="204"/>
    </font>
    <font>
      <i/>
      <sz val="16"/>
      <color rgb="FFC00000"/>
      <name val="Arial Cyr"/>
      <charset val="204"/>
    </font>
    <font>
      <i/>
      <sz val="16"/>
      <color rgb="FFFF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theme="5" tint="-0.249977111117893"/>
      <name val="Arial Cyr"/>
      <charset val="204"/>
    </font>
    <font>
      <sz val="14"/>
      <color rgb="FF002060"/>
      <name val="Arial"/>
      <family val="2"/>
      <charset val="204"/>
    </font>
    <font>
      <i/>
      <sz val="14"/>
      <color rgb="FF002060"/>
      <name val="Arial Cyr"/>
      <charset val="204"/>
    </font>
    <font>
      <b/>
      <sz val="12"/>
      <color rgb="FF002060"/>
      <name val="Arial Cyr"/>
      <charset val="204"/>
    </font>
    <font>
      <b/>
      <sz val="16"/>
      <color theme="5" tint="-0.499984740745262"/>
      <name val="Arial"/>
      <family val="2"/>
      <charset val="204"/>
    </font>
    <font>
      <b/>
      <i/>
      <sz val="16"/>
      <color theme="5" tint="-0.499984740745262"/>
      <name val="Arial Cyr"/>
      <charset val="204"/>
    </font>
    <font>
      <b/>
      <i/>
      <sz val="16"/>
      <color theme="5" tint="-0.499984740745262"/>
      <name val="Arial"/>
      <family val="2"/>
      <charset val="204"/>
    </font>
    <font>
      <b/>
      <i/>
      <sz val="14"/>
      <color theme="5" tint="-0.499984740745262"/>
      <name val="Arial"/>
      <family val="2"/>
      <charset val="204"/>
    </font>
    <font>
      <b/>
      <sz val="16"/>
      <color theme="5" tint="-0.499984740745262"/>
      <name val="Arial Cyr"/>
      <charset val="204"/>
    </font>
    <font>
      <b/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Arial"/>
      <family val="2"/>
      <charset val="204"/>
    </font>
    <font>
      <sz val="12"/>
      <name val="Arial Cyr"/>
      <charset val="204"/>
    </font>
    <font>
      <b/>
      <sz val="12"/>
      <color rgb="FFFF0000"/>
      <name val="Arial"/>
      <family val="2"/>
      <charset val="204"/>
    </font>
    <font>
      <sz val="12"/>
      <color theme="5" tint="-0.499984740745262"/>
      <name val="Calibri"/>
      <family val="2"/>
      <charset val="204"/>
      <scheme val="minor"/>
    </font>
    <font>
      <sz val="14"/>
      <color theme="5" tint="-0.499984740745262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b/>
      <i/>
      <sz val="16"/>
      <color rgb="FF00B050"/>
      <name val="Arial Cyr"/>
      <charset val="204"/>
    </font>
    <font>
      <b/>
      <i/>
      <sz val="14"/>
      <color rgb="FF00B050"/>
      <name val="Arial"/>
      <family val="2"/>
      <charset val="204"/>
    </font>
    <font>
      <b/>
      <i/>
      <sz val="16"/>
      <color rgb="FF00B050"/>
      <name val="Arial"/>
      <family val="2"/>
      <charset val="204"/>
    </font>
    <font>
      <b/>
      <sz val="12"/>
      <color rgb="FF00B050"/>
      <name val="Calibri"/>
      <family val="2"/>
      <charset val="204"/>
      <scheme val="minor"/>
    </font>
    <font>
      <b/>
      <sz val="16"/>
      <color rgb="FF00B050"/>
      <name val="Arial Cyr"/>
      <charset val="204"/>
    </font>
    <font>
      <b/>
      <i/>
      <sz val="14"/>
      <color rgb="FF00B050"/>
      <name val="Arial Cyr"/>
      <charset val="204"/>
    </font>
    <font>
      <b/>
      <sz val="14"/>
      <color rgb="FF00B050"/>
      <name val="Arial"/>
      <family val="2"/>
      <charset val="204"/>
    </font>
    <font>
      <b/>
      <sz val="16"/>
      <color rgb="FF00B050"/>
      <name val="Arial"/>
      <family val="2"/>
      <charset val="204"/>
    </font>
    <font>
      <i/>
      <sz val="16"/>
      <color rgb="FF00B050"/>
      <name val="Arial Cyr"/>
      <charset val="204"/>
    </font>
    <font>
      <b/>
      <sz val="12"/>
      <color rgb="FF7030A0"/>
      <name val="Arial"/>
      <family val="2"/>
      <charset val="204"/>
    </font>
    <font>
      <b/>
      <sz val="16"/>
      <color rgb="FF7030A0"/>
      <name val="Arial"/>
      <family val="2"/>
      <charset val="204"/>
    </font>
    <font>
      <b/>
      <sz val="14"/>
      <color rgb="FF7030A0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i/>
      <sz val="16"/>
      <color rgb="FF0070C0"/>
      <name val="Arial"/>
      <family val="2"/>
      <charset val="204"/>
    </font>
    <font>
      <sz val="16"/>
      <color rgb="FFFF0000"/>
      <name val="Arial"/>
      <family val="2"/>
      <charset val="204"/>
    </font>
    <font>
      <b/>
      <i/>
      <sz val="16"/>
      <color theme="9" tint="-0.499984740745262"/>
      <name val="Arial"/>
      <family val="2"/>
      <charset val="204"/>
    </font>
    <font>
      <b/>
      <i/>
      <sz val="16"/>
      <color theme="9" tint="-0.499984740745262"/>
      <name val="Arial Cyr"/>
      <charset val="204"/>
    </font>
    <font>
      <b/>
      <i/>
      <sz val="16"/>
      <color theme="6" tint="-0.249977111117893"/>
      <name val="Arial"/>
      <family val="2"/>
      <charset val="204"/>
    </font>
    <font>
      <b/>
      <i/>
      <sz val="16"/>
      <color theme="6" tint="-0.249977111117893"/>
      <name val="Arial Cyr"/>
      <charset val="204"/>
    </font>
    <font>
      <i/>
      <sz val="14"/>
      <color theme="5" tint="-0.499984740745262"/>
      <name val="Arial"/>
      <family val="2"/>
      <charset val="204"/>
    </font>
    <font>
      <sz val="12"/>
      <color theme="6" tint="-0.249977111117893"/>
      <name val="Calibri"/>
      <family val="2"/>
      <charset val="204"/>
      <scheme val="minor"/>
    </font>
    <font>
      <b/>
      <sz val="16"/>
      <color theme="6" tint="-0.249977111117893"/>
      <name val="Arial Cyr"/>
      <charset val="204"/>
    </font>
    <font>
      <b/>
      <i/>
      <sz val="12"/>
      <color theme="9" tint="-0.499984740745262"/>
      <name val="Calibri"/>
      <family val="2"/>
      <charset val="204"/>
      <scheme val="minor"/>
    </font>
    <font>
      <b/>
      <sz val="12"/>
      <color theme="5" tint="-0.249977111117893"/>
      <name val="Calibri"/>
      <family val="2"/>
      <charset val="204"/>
      <scheme val="minor"/>
    </font>
    <font>
      <b/>
      <sz val="14"/>
      <color rgb="FF002060"/>
      <name val="Arial Cyr"/>
      <charset val="204"/>
    </font>
    <font>
      <i/>
      <sz val="14"/>
      <color rgb="FF00B050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2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i/>
      <sz val="16"/>
      <color theme="9" tint="-0.249977111117893"/>
      <name val="Arial"/>
      <family val="2"/>
      <charset val="204"/>
    </font>
    <font>
      <sz val="16"/>
      <color rgb="FF00B050"/>
      <name val="Calibri"/>
      <family val="2"/>
      <charset val="204"/>
      <scheme val="minor"/>
    </font>
    <font>
      <b/>
      <i/>
      <sz val="16"/>
      <color rgb="FF00B050"/>
      <name val="Times New Roman"/>
      <family val="1"/>
      <charset val="204"/>
    </font>
    <font>
      <i/>
      <sz val="14"/>
      <color rgb="FF00B050"/>
      <name val="Arial Cyr"/>
      <charset val="204"/>
    </font>
    <font>
      <b/>
      <sz val="14"/>
      <color rgb="FF00B050"/>
      <name val="Calibri"/>
      <family val="2"/>
      <charset val="204"/>
      <scheme val="minor"/>
    </font>
    <font>
      <b/>
      <i/>
      <sz val="16"/>
      <color rgb="FF00B0F0"/>
      <name val="Arial"/>
      <family val="2"/>
      <charset val="204"/>
    </font>
    <font>
      <b/>
      <i/>
      <sz val="16"/>
      <color rgb="FF00B0F0"/>
      <name val="Arial Cyr"/>
      <charset val="204"/>
    </font>
    <font>
      <b/>
      <sz val="12"/>
      <color rgb="FF00B0F0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color theme="5" tint="-0.499984740745262"/>
      <name val="Arial"/>
      <family val="2"/>
      <charset val="204"/>
    </font>
    <font>
      <sz val="16"/>
      <color theme="5" tint="-0.49998474074526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4"/>
      <color rgb="FFFF0000"/>
      <name val="Arial"/>
      <family val="2"/>
      <charset val="204"/>
    </font>
    <font>
      <b/>
      <i/>
      <sz val="12"/>
      <color theme="8" tint="-0.249977111117893"/>
      <name val="Calibri"/>
      <family val="2"/>
      <charset val="204"/>
      <scheme val="minor"/>
    </font>
    <font>
      <b/>
      <i/>
      <sz val="16"/>
      <color theme="8" tint="-0.249977111117893"/>
      <name val="Arial Cyr"/>
      <charset val="204"/>
    </font>
    <font>
      <b/>
      <i/>
      <sz val="16"/>
      <color theme="8" tint="-0.249977111117893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6"/>
      <color rgb="FF002060"/>
      <name val="Calibri"/>
      <family val="2"/>
      <charset val="204"/>
      <scheme val="minor"/>
    </font>
    <font>
      <sz val="16"/>
      <color rgb="FF002060"/>
      <name val="Arial"/>
      <family val="2"/>
      <charset val="204"/>
    </font>
    <font>
      <i/>
      <sz val="16"/>
      <color theme="5" tint="-0.249977111117893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6"/>
      <color rgb="FF92D050"/>
      <name val="Arial"/>
      <family val="2"/>
      <charset val="204"/>
    </font>
    <font>
      <b/>
      <i/>
      <sz val="16"/>
      <color rgb="FF92D050"/>
      <name val="Arial Cyr"/>
      <charset val="204"/>
    </font>
    <font>
      <sz val="12"/>
      <color rgb="FF92D050"/>
      <name val="Calibri"/>
      <family val="2"/>
      <charset val="204"/>
      <scheme val="minor"/>
    </font>
    <font>
      <b/>
      <i/>
      <sz val="12"/>
      <color rgb="FF7030A0"/>
      <name val="Calibri"/>
      <family val="2"/>
      <charset val="204"/>
      <scheme val="minor"/>
    </font>
    <font>
      <b/>
      <sz val="12"/>
      <color theme="9" tint="-0.499984740745262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6"/>
      <color theme="6" tint="-0.499984740745262"/>
      <name val="Arial Cyr"/>
      <charset val="204"/>
    </font>
    <font>
      <b/>
      <i/>
      <sz val="16"/>
      <color theme="6" tint="-0.499984740745262"/>
      <name val="Arial"/>
      <family val="2"/>
      <charset val="204"/>
    </font>
    <font>
      <b/>
      <i/>
      <sz val="16"/>
      <color theme="6" tint="-0.499984740745262"/>
      <name val="Arial Cyr"/>
      <charset val="204"/>
    </font>
    <font>
      <sz val="12"/>
      <color theme="6" tint="-0.49998474074526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b/>
      <sz val="16"/>
      <color theme="3"/>
      <name val="Arial Cyr"/>
      <charset val="204"/>
    </font>
    <font>
      <b/>
      <i/>
      <sz val="16"/>
      <color theme="3"/>
      <name val="Arial"/>
      <family val="2"/>
      <charset val="204"/>
    </font>
    <font>
      <b/>
      <i/>
      <sz val="16"/>
      <color theme="3"/>
      <name val="Arial Cyr"/>
      <charset val="204"/>
    </font>
    <font>
      <b/>
      <i/>
      <sz val="22"/>
      <color theme="9" tint="-0.499984740745262"/>
      <name val="Calibri"/>
      <family val="2"/>
      <charset val="204"/>
      <scheme val="minor"/>
    </font>
    <font>
      <b/>
      <i/>
      <sz val="22"/>
      <color rgb="FFFF0000"/>
      <name val="Calibri"/>
      <family val="2"/>
      <charset val="204"/>
      <scheme val="minor"/>
    </font>
    <font>
      <b/>
      <i/>
      <sz val="22"/>
      <color theme="8" tint="-0.249977111117893"/>
      <name val="Calibri"/>
      <family val="2"/>
      <charset val="204"/>
      <scheme val="minor"/>
    </font>
    <font>
      <sz val="14"/>
      <color rgb="FFFF000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7" fillId="0" borderId="0"/>
    <xf numFmtId="168" fontId="76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" fillId="0" borderId="0"/>
    <xf numFmtId="0" fontId="76" fillId="0" borderId="0"/>
    <xf numFmtId="0" fontId="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76" fillId="0" borderId="0" applyFont="0" applyFill="0" applyBorder="0" applyAlignment="0" applyProtection="0"/>
    <xf numFmtId="169" fontId="76" fillId="0" borderId="0" applyFont="0" applyFill="0" applyBorder="0" applyAlignment="0" applyProtection="0"/>
    <xf numFmtId="0" fontId="1" fillId="0" borderId="0"/>
  </cellStyleXfs>
  <cellXfs count="1109">
    <xf numFmtId="0" fontId="0" fillId="0" borderId="0" xfId="0"/>
    <xf numFmtId="0" fontId="3" fillId="0" borderId="0" xfId="1"/>
    <xf numFmtId="49" fontId="4" fillId="0" borderId="0" xfId="1" applyNumberFormat="1" applyFont="1" applyAlignment="1">
      <alignment horizontal="center"/>
    </xf>
    <xf numFmtId="164" fontId="5" fillId="0" borderId="0" xfId="1" applyNumberFormat="1" applyFont="1"/>
    <xf numFmtId="164" fontId="3" fillId="0" borderId="0" xfId="1" applyNumberFormat="1"/>
    <xf numFmtId="164" fontId="6" fillId="0" borderId="0" xfId="1" applyNumberFormat="1" applyFont="1" applyFill="1"/>
    <xf numFmtId="0" fontId="3" fillId="0" borderId="0" xfId="1" applyFill="1"/>
    <xf numFmtId="0" fontId="3" fillId="0" borderId="0" xfId="1" applyBorder="1"/>
    <xf numFmtId="49" fontId="11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Fill="1"/>
    <xf numFmtId="49" fontId="11" fillId="0" borderId="2" xfId="1" applyNumberFormat="1" applyFont="1" applyFill="1" applyBorder="1" applyAlignment="1">
      <alignment horizontal="center" vertical="center" wrapText="1"/>
    </xf>
    <xf numFmtId="49" fontId="13" fillId="0" borderId="0" xfId="1" applyNumberFormat="1" applyFont="1"/>
    <xf numFmtId="49" fontId="13" fillId="0" borderId="4" xfId="1" applyNumberFormat="1" applyFont="1" applyBorder="1" applyAlignment="1">
      <alignment horizontal="center" vertical="center"/>
    </xf>
    <xf numFmtId="49" fontId="14" fillId="0" borderId="0" xfId="1" applyNumberFormat="1" applyFont="1"/>
    <xf numFmtId="49" fontId="18" fillId="0" borderId="0" xfId="1" applyNumberFormat="1" applyFont="1"/>
    <xf numFmtId="165" fontId="25" fillId="0" borderId="4" xfId="1" applyNumberFormat="1" applyFont="1" applyFill="1" applyBorder="1" applyAlignment="1">
      <alignment horizontal="center" vertical="center"/>
    </xf>
    <xf numFmtId="49" fontId="29" fillId="0" borderId="0" xfId="1" applyNumberFormat="1" applyFont="1"/>
    <xf numFmtId="49" fontId="30" fillId="0" borderId="0" xfId="1" applyNumberFormat="1" applyFont="1"/>
    <xf numFmtId="167" fontId="16" fillId="0" borderId="4" xfId="1" applyNumberFormat="1" applyFont="1" applyFill="1" applyBorder="1" applyAlignment="1">
      <alignment vertical="center" wrapText="1"/>
    </xf>
    <xf numFmtId="165" fontId="16" fillId="0" borderId="4" xfId="1" applyNumberFormat="1" applyFont="1" applyFill="1" applyBorder="1" applyAlignment="1">
      <alignment horizontal="center" vertical="center" wrapText="1"/>
    </xf>
    <xf numFmtId="0" fontId="32" fillId="0" borderId="0" xfId="1" applyFont="1" applyFill="1"/>
    <xf numFmtId="167" fontId="23" fillId="0" borderId="4" xfId="1" applyNumberFormat="1" applyFont="1" applyFill="1" applyBorder="1" applyAlignment="1">
      <alignment vertical="center" wrapText="1"/>
    </xf>
    <xf numFmtId="165" fontId="21" fillId="0" borderId="4" xfId="1" applyNumberFormat="1" applyFont="1" applyFill="1" applyBorder="1" applyAlignment="1">
      <alignment horizontal="center" vertical="center" wrapText="1"/>
    </xf>
    <xf numFmtId="0" fontId="34" fillId="0" borderId="0" xfId="1" applyFont="1" applyFill="1"/>
    <xf numFmtId="0" fontId="16" fillId="0" borderId="0" xfId="1" applyFont="1" applyFill="1" applyBorder="1" applyAlignment="1">
      <alignment horizontal="center" vertical="center" wrapText="1"/>
    </xf>
    <xf numFmtId="0" fontId="29" fillId="0" borderId="0" xfId="1" applyFont="1" applyFill="1"/>
    <xf numFmtId="0" fontId="29" fillId="0" borderId="0" xfId="1" applyFont="1"/>
    <xf numFmtId="167" fontId="20" fillId="0" borderId="4" xfId="1" applyNumberFormat="1" applyFont="1" applyFill="1" applyBorder="1" applyAlignment="1">
      <alignment horizontal="left" vertical="center" wrapText="1"/>
    </xf>
    <xf numFmtId="165" fontId="20" fillId="0" borderId="4" xfId="1" applyNumberFormat="1" applyFont="1" applyFill="1" applyBorder="1" applyAlignment="1">
      <alignment horizontal="center" vertical="center" wrapText="1"/>
    </xf>
    <xf numFmtId="165" fontId="17" fillId="0" borderId="0" xfId="1" applyNumberFormat="1" applyFont="1" applyFill="1" applyBorder="1" applyAlignment="1">
      <alignment horizontal="center" vertical="center" wrapText="1"/>
    </xf>
    <xf numFmtId="0" fontId="36" fillId="0" borderId="0" xfId="1" applyFont="1" applyFill="1"/>
    <xf numFmtId="165" fontId="27" fillId="0" borderId="4" xfId="1" applyNumberFormat="1" applyFont="1" applyFill="1" applyBorder="1" applyAlignment="1">
      <alignment horizontal="center" vertical="center" wrapText="1"/>
    </xf>
    <xf numFmtId="0" fontId="36" fillId="3" borderId="0" xfId="1" applyFont="1" applyFill="1"/>
    <xf numFmtId="164" fontId="8" fillId="0" borderId="4" xfId="1" applyNumberFormat="1" applyFont="1" applyFill="1" applyBorder="1" applyAlignment="1">
      <alignment horizontal="center" vertical="center" wrapText="1"/>
    </xf>
    <xf numFmtId="167" fontId="26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horizontal="center" vertical="center" wrapText="1"/>
    </xf>
    <xf numFmtId="165" fontId="42" fillId="0" borderId="0" xfId="1" applyNumberFormat="1" applyFont="1" applyFill="1" applyBorder="1" applyAlignment="1">
      <alignment horizontal="center" vertical="center" wrapText="1"/>
    </xf>
    <xf numFmtId="0" fontId="43" fillId="0" borderId="0" xfId="1" applyFont="1" applyFill="1"/>
    <xf numFmtId="165" fontId="26" fillId="0" borderId="4" xfId="1" applyNumberFormat="1" applyFont="1" applyFill="1" applyBorder="1" applyAlignment="1">
      <alignment horizontal="left" vertical="center" wrapText="1"/>
    </xf>
    <xf numFmtId="167" fontId="16" fillId="0" borderId="4" xfId="1" applyNumberFormat="1" applyFont="1" applyFill="1" applyBorder="1" applyAlignment="1">
      <alignment horizontal="left" vertical="center" wrapText="1"/>
    </xf>
    <xf numFmtId="0" fontId="46" fillId="0" borderId="0" xfId="1" applyFont="1" applyFill="1"/>
    <xf numFmtId="165" fontId="39" fillId="0" borderId="4" xfId="1" applyNumberFormat="1" applyFont="1" applyFill="1" applyBorder="1" applyAlignment="1">
      <alignment horizontal="center" vertical="center" wrapText="1"/>
    </xf>
    <xf numFmtId="0" fontId="48" fillId="0" borderId="0" xfId="1" applyFont="1" applyFill="1"/>
    <xf numFmtId="165" fontId="15" fillId="0" borderId="4" xfId="1" applyNumberFormat="1" applyFont="1" applyFill="1" applyBorder="1" applyAlignment="1">
      <alignment horizontal="center" vertical="center" wrapText="1"/>
    </xf>
    <xf numFmtId="0" fontId="49" fillId="0" borderId="0" xfId="1" applyFont="1" applyFill="1"/>
    <xf numFmtId="0" fontId="50" fillId="0" borderId="0" xfId="1" applyFont="1" applyFill="1"/>
    <xf numFmtId="0" fontId="38" fillId="0" borderId="0" xfId="1" applyFont="1" applyFill="1"/>
    <xf numFmtId="0" fontId="29" fillId="3" borderId="0" xfId="1" applyFont="1" applyFill="1"/>
    <xf numFmtId="0" fontId="51" fillId="0" borderId="0" xfId="1" applyFont="1" applyFill="1"/>
    <xf numFmtId="0" fontId="52" fillId="0" borderId="0" xfId="1" applyFont="1" applyFill="1"/>
    <xf numFmtId="0" fontId="50" fillId="3" borderId="0" xfId="1" applyFont="1" applyFill="1"/>
    <xf numFmtId="0" fontId="51" fillId="0" borderId="0" xfId="1" applyFont="1" applyFill="1" applyAlignment="1">
      <alignment horizontal="center"/>
    </xf>
    <xf numFmtId="0" fontId="53" fillId="0" borderId="0" xfId="1" applyFont="1" applyFill="1"/>
    <xf numFmtId="167" fontId="42" fillId="0" borderId="4" xfId="1" applyNumberFormat="1" applyFont="1" applyFill="1" applyBorder="1" applyAlignment="1">
      <alignment vertical="center" wrapText="1"/>
    </xf>
    <xf numFmtId="0" fontId="54" fillId="0" borderId="0" xfId="1" applyFont="1" applyFill="1"/>
    <xf numFmtId="167" fontId="55" fillId="0" borderId="4" xfId="1" applyNumberFormat="1" applyFont="1" applyFill="1" applyBorder="1" applyAlignment="1">
      <alignment vertical="center" wrapText="1"/>
    </xf>
    <xf numFmtId="167" fontId="8" fillId="0" borderId="4" xfId="1" applyNumberFormat="1" applyFont="1" applyFill="1" applyBorder="1" applyAlignment="1">
      <alignment horizontal="left" vertical="center" wrapText="1"/>
    </xf>
    <xf numFmtId="0" fontId="8" fillId="0" borderId="0" xfId="1" applyFont="1" applyFill="1"/>
    <xf numFmtId="164" fontId="39" fillId="0" borderId="0" xfId="1" applyNumberFormat="1" applyFont="1" applyFill="1" applyBorder="1" applyAlignment="1">
      <alignment horizontal="center" vertical="center" wrapText="1"/>
    </xf>
    <xf numFmtId="0" fontId="57" fillId="0" borderId="0" xfId="1" applyFont="1" applyFill="1"/>
    <xf numFmtId="0" fontId="58" fillId="0" borderId="0" xfId="1" applyFont="1" applyFill="1"/>
    <xf numFmtId="0" fontId="59" fillId="0" borderId="0" xfId="1" applyFont="1" applyFill="1"/>
    <xf numFmtId="165" fontId="19" fillId="0" borderId="4" xfId="1" applyNumberFormat="1" applyFont="1" applyFill="1" applyBorder="1" applyAlignment="1">
      <alignment horizontal="center" vertical="center" wrapText="1"/>
    </xf>
    <xf numFmtId="165" fontId="26" fillId="0" borderId="4" xfId="1" applyNumberFormat="1" applyFont="1" applyFill="1" applyBorder="1" applyAlignment="1">
      <alignment vertical="center" wrapText="1"/>
    </xf>
    <xf numFmtId="0" fontId="61" fillId="0" borderId="0" xfId="1" applyFont="1" applyFill="1"/>
    <xf numFmtId="0" fontId="62" fillId="0" borderId="0" xfId="1" applyFont="1" applyFill="1"/>
    <xf numFmtId="0" fontId="63" fillId="0" borderId="0" xfId="1" applyFont="1" applyFill="1"/>
    <xf numFmtId="0" fontId="66" fillId="0" borderId="0" xfId="1" applyFont="1" applyFill="1"/>
    <xf numFmtId="0" fontId="16" fillId="0" borderId="0" xfId="1" applyFont="1" applyFill="1"/>
    <xf numFmtId="0" fontId="59" fillId="0" borderId="0" xfId="1" applyFont="1"/>
    <xf numFmtId="0" fontId="27" fillId="0" borderId="0" xfId="1" applyFont="1" applyFill="1"/>
    <xf numFmtId="0" fontId="67" fillId="0" borderId="0" xfId="1" applyFont="1"/>
    <xf numFmtId="167" fontId="39" fillId="0" borderId="0" xfId="1" applyNumberFormat="1" applyFont="1" applyFill="1" applyBorder="1" applyAlignment="1">
      <alignment horizontal="center"/>
    </xf>
    <xf numFmtId="165" fontId="70" fillId="0" borderId="4" xfId="1" applyNumberFormat="1" applyFont="1" applyFill="1" applyBorder="1" applyAlignment="1">
      <alignment horizontal="center" vertical="center" wrapText="1"/>
    </xf>
    <xf numFmtId="0" fontId="71" fillId="0" borderId="0" xfId="1" applyFont="1" applyFill="1"/>
    <xf numFmtId="165" fontId="65" fillId="0" borderId="0" xfId="1" applyNumberFormat="1" applyFont="1" applyFill="1" applyBorder="1" applyAlignment="1">
      <alignment horizontal="center" vertical="center" wrapText="1"/>
    </xf>
    <xf numFmtId="0" fontId="73" fillId="0" borderId="0" xfId="1" applyFont="1" applyFill="1"/>
    <xf numFmtId="49" fontId="4" fillId="0" borderId="0" xfId="1" applyNumberFormat="1" applyFont="1" applyFill="1" applyAlignment="1">
      <alignment horizontal="center"/>
    </xf>
    <xf numFmtId="0" fontId="6" fillId="0" borderId="0" xfId="1" applyFont="1" applyFill="1"/>
    <xf numFmtId="49" fontId="6" fillId="0" borderId="0" xfId="1" applyNumberFormat="1" applyFont="1" applyFill="1"/>
    <xf numFmtId="164" fontId="3" fillId="0" borderId="0" xfId="1" applyNumberFormat="1" applyFill="1"/>
    <xf numFmtId="0" fontId="7" fillId="0" borderId="0" xfId="1" applyFont="1" applyFill="1"/>
    <xf numFmtId="0" fontId="44" fillId="0" borderId="0" xfId="1" applyFont="1" applyFill="1" applyAlignment="1">
      <alignment vertical="center" wrapText="1"/>
    </xf>
    <xf numFmtId="0" fontId="74" fillId="0" borderId="0" xfId="1" applyFont="1" applyFill="1" applyAlignment="1">
      <alignment horizontal="justify" vertical="center"/>
    </xf>
    <xf numFmtId="0" fontId="75" fillId="0" borderId="0" xfId="1" applyFont="1" applyFill="1" applyAlignment="1">
      <alignment vertical="center"/>
    </xf>
    <xf numFmtId="0" fontId="74" fillId="0" borderId="0" xfId="1" applyFont="1" applyFill="1" applyAlignment="1">
      <alignment vertical="center"/>
    </xf>
    <xf numFmtId="0" fontId="3" fillId="0" borderId="0" xfId="1" applyFill="1" applyAlignment="1">
      <alignment vertical="center" wrapText="1"/>
    </xf>
    <xf numFmtId="0" fontId="6" fillId="0" borderId="0" xfId="1" applyFont="1"/>
    <xf numFmtId="164" fontId="64" fillId="0" borderId="0" xfId="1" applyNumberFormat="1" applyFont="1" applyFill="1" applyAlignment="1">
      <alignment horizontal="center" vertical="center" wrapText="1"/>
    </xf>
    <xf numFmtId="165" fontId="8" fillId="0" borderId="4" xfId="1" applyNumberFormat="1" applyFont="1" applyFill="1" applyBorder="1" applyAlignment="1">
      <alignment horizontal="center" vertical="center" wrapText="1"/>
    </xf>
    <xf numFmtId="0" fontId="20" fillId="0" borderId="0" xfId="1" applyFont="1" applyFill="1"/>
    <xf numFmtId="49" fontId="78" fillId="0" borderId="0" xfId="1" applyNumberFormat="1" applyFont="1"/>
    <xf numFmtId="49" fontId="78" fillId="0" borderId="0" xfId="1" applyNumberFormat="1" applyFont="1" applyFill="1"/>
    <xf numFmtId="49" fontId="79" fillId="0" borderId="0" xfId="1" applyNumberFormat="1" applyFont="1" applyFill="1"/>
    <xf numFmtId="49" fontId="22" fillId="0" borderId="0" xfId="1" applyNumberFormat="1" applyFont="1"/>
    <xf numFmtId="165" fontId="85" fillId="0" borderId="4" xfId="1" applyNumberFormat="1" applyFont="1" applyFill="1" applyBorder="1" applyAlignment="1">
      <alignment horizontal="center" vertical="center"/>
    </xf>
    <xf numFmtId="165" fontId="88" fillId="0" borderId="4" xfId="1" applyNumberFormat="1" applyFont="1" applyFill="1" applyBorder="1" applyAlignment="1">
      <alignment horizontal="center" vertical="center"/>
    </xf>
    <xf numFmtId="167" fontId="81" fillId="0" borderId="4" xfId="1" applyNumberFormat="1" applyFont="1" applyFill="1" applyBorder="1" applyAlignment="1">
      <alignment vertical="center" wrapText="1"/>
    </xf>
    <xf numFmtId="165" fontId="81" fillId="0" borderId="4" xfId="1" quotePrefix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left" vertical="center" wrapText="1"/>
    </xf>
    <xf numFmtId="165" fontId="81" fillId="0" borderId="4" xfId="1" applyNumberFormat="1" applyFont="1" applyFill="1" applyBorder="1" applyAlignment="1">
      <alignment horizontal="left" vertical="center" wrapText="1"/>
    </xf>
    <xf numFmtId="167" fontId="87" fillId="0" borderId="4" xfId="1" applyNumberFormat="1" applyFont="1" applyFill="1" applyBorder="1" applyAlignment="1">
      <alignment vertical="center" wrapText="1"/>
    </xf>
    <xf numFmtId="165" fontId="83" fillId="0" borderId="4" xfId="1" applyNumberFormat="1" applyFont="1" applyFill="1" applyBorder="1" applyAlignment="1">
      <alignment horizontal="center" vertical="center" wrapText="1"/>
    </xf>
    <xf numFmtId="167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left" vertical="center" wrapText="1"/>
    </xf>
    <xf numFmtId="165" fontId="86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left" vertical="center" wrapText="1"/>
    </xf>
    <xf numFmtId="167" fontId="81" fillId="0" borderId="4" xfId="1" applyNumberFormat="1" applyFont="1" applyFill="1" applyBorder="1" applyAlignment="1">
      <alignment horizontal="left" vertical="center" wrapText="1"/>
    </xf>
    <xf numFmtId="164" fontId="94" fillId="0" borderId="4" xfId="1" applyNumberFormat="1" applyFont="1" applyFill="1" applyBorder="1" applyAlignment="1">
      <alignment horizontal="center" vertical="center" wrapText="1"/>
    </xf>
    <xf numFmtId="167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vertical="center" wrapText="1"/>
    </xf>
    <xf numFmtId="165" fontId="81" fillId="0" borderId="4" xfId="1" applyNumberFormat="1" applyFont="1" applyFill="1" applyBorder="1" applyAlignment="1">
      <alignment vertical="center" wrapText="1"/>
    </xf>
    <xf numFmtId="165" fontId="10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horizontal="left" vertical="center" wrapText="1"/>
    </xf>
    <xf numFmtId="165" fontId="96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horizontal="left" vertical="center" wrapText="1"/>
    </xf>
    <xf numFmtId="165" fontId="9" fillId="0" borderId="4" xfId="1" applyNumberFormat="1" applyFont="1" applyFill="1" applyBorder="1" applyAlignment="1">
      <alignment horizontal="center" vertical="center" wrapText="1"/>
    </xf>
    <xf numFmtId="165" fontId="96" fillId="0" borderId="4" xfId="1" applyNumberFormat="1" applyFont="1" applyFill="1" applyBorder="1" applyAlignment="1">
      <alignment vertical="center" wrapText="1"/>
    </xf>
    <xf numFmtId="164" fontId="80" fillId="0" borderId="4" xfId="2" applyNumberFormat="1" applyFont="1" applyFill="1" applyBorder="1" applyAlignment="1">
      <alignment horizontal="left" vertical="center" wrapText="1"/>
    </xf>
    <xf numFmtId="167" fontId="96" fillId="0" borderId="4" xfId="1" applyNumberFormat="1" applyFont="1" applyFill="1" applyBorder="1" applyAlignment="1">
      <alignment vertical="center" wrapText="1"/>
    </xf>
    <xf numFmtId="167" fontId="9" fillId="0" borderId="4" xfId="1" applyNumberFormat="1" applyFont="1" applyFill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vertical="center" wrapText="1"/>
    </xf>
    <xf numFmtId="167" fontId="10" fillId="0" borderId="4" xfId="1" applyNumberFormat="1" applyFont="1" applyFill="1" applyBorder="1" applyAlignment="1">
      <alignment vertical="center" wrapText="1"/>
    </xf>
    <xf numFmtId="167" fontId="80" fillId="0" borderId="4" xfId="1" applyNumberFormat="1" applyFont="1" applyFill="1" applyBorder="1" applyAlignment="1">
      <alignment horizontal="center" vertical="center" wrapText="1"/>
    </xf>
    <xf numFmtId="167" fontId="85" fillId="0" borderId="4" xfId="1" applyNumberFormat="1" applyFont="1" applyFill="1" applyBorder="1" applyAlignment="1">
      <alignment horizontal="center" vertical="center" wrapText="1"/>
    </xf>
    <xf numFmtId="165" fontId="84" fillId="0" borderId="4" xfId="1" applyNumberFormat="1" applyFont="1" applyFill="1" applyBorder="1" applyAlignment="1">
      <alignment horizontal="center" vertical="center" wrapText="1"/>
    </xf>
    <xf numFmtId="167" fontId="80" fillId="0" borderId="4" xfId="1" applyNumberFormat="1" applyFont="1" applyFill="1" applyBorder="1" applyAlignment="1">
      <alignment vertical="center" wrapText="1"/>
    </xf>
    <xf numFmtId="165" fontId="88" fillId="0" borderId="4" xfId="1" applyNumberFormat="1" applyFont="1" applyFill="1" applyBorder="1" applyAlignment="1">
      <alignment horizontal="center" vertical="center" wrapText="1"/>
    </xf>
    <xf numFmtId="165" fontId="102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vertical="center" wrapText="1"/>
    </xf>
    <xf numFmtId="165" fontId="97" fillId="0" borderId="4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vertical="center" wrapText="1"/>
    </xf>
    <xf numFmtId="165" fontId="90" fillId="0" borderId="4" xfId="1" applyNumberFormat="1" applyFont="1" applyFill="1" applyBorder="1" applyAlignment="1">
      <alignment horizontal="center" vertical="center" wrapText="1"/>
    </xf>
    <xf numFmtId="165" fontId="91" fillId="0" borderId="4" xfId="1" applyNumberFormat="1" applyFont="1" applyFill="1" applyBorder="1" applyAlignment="1">
      <alignment horizontal="center" vertical="center" wrapText="1"/>
    </xf>
    <xf numFmtId="165" fontId="103" fillId="0" borderId="4" xfId="1" applyNumberFormat="1" applyFont="1" applyFill="1" applyBorder="1" applyAlignment="1">
      <alignment horizontal="center" vertical="center" wrapText="1"/>
    </xf>
    <xf numFmtId="165" fontId="104" fillId="0" borderId="4" xfId="1" applyNumberFormat="1" applyFont="1" applyFill="1" applyBorder="1" applyAlignment="1">
      <alignment horizontal="center" vertical="center" wrapText="1"/>
    </xf>
    <xf numFmtId="165" fontId="10" fillId="0" borderId="4" xfId="1" applyNumberFormat="1" applyFont="1" applyFill="1" applyBorder="1" applyAlignment="1">
      <alignment horizontal="left" vertical="top" wrapText="1"/>
    </xf>
    <xf numFmtId="165" fontId="102" fillId="0" borderId="4" xfId="1" applyNumberFormat="1" applyFont="1" applyFill="1" applyBorder="1" applyAlignment="1">
      <alignment vertical="center" wrapText="1"/>
    </xf>
    <xf numFmtId="165" fontId="105" fillId="0" borderId="4" xfId="1" applyNumberFormat="1" applyFont="1" applyFill="1" applyBorder="1" applyAlignment="1">
      <alignment horizontal="center" vertical="center" wrapText="1"/>
    </xf>
    <xf numFmtId="165" fontId="80" fillId="0" borderId="4" xfId="1" applyNumberFormat="1" applyFont="1" applyFill="1" applyBorder="1" applyAlignment="1">
      <alignment vertical="center" wrapText="1"/>
    </xf>
    <xf numFmtId="0" fontId="108" fillId="0" borderId="0" xfId="1" applyFont="1" applyFill="1"/>
    <xf numFmtId="165" fontId="84" fillId="0" borderId="4" xfId="1" applyNumberFormat="1" applyFont="1" applyFill="1" applyBorder="1" applyAlignment="1">
      <alignment horizontal="left" vertical="center" wrapText="1"/>
    </xf>
    <xf numFmtId="49" fontId="110" fillId="0" borderId="6" xfId="1" applyNumberFormat="1" applyFont="1" applyFill="1" applyBorder="1" applyAlignment="1">
      <alignment vertical="center"/>
    </xf>
    <xf numFmtId="165" fontId="84" fillId="0" borderId="4" xfId="1" applyNumberFormat="1" applyFont="1" applyFill="1" applyBorder="1" applyAlignment="1">
      <alignment vertical="center" wrapText="1"/>
    </xf>
    <xf numFmtId="0" fontId="116" fillId="0" borderId="0" xfId="1" applyFont="1" applyFill="1"/>
    <xf numFmtId="0" fontId="114" fillId="0" borderId="0" xfId="1" applyFont="1" applyFill="1"/>
    <xf numFmtId="165" fontId="19" fillId="0" borderId="4" xfId="2" applyNumberFormat="1" applyFont="1" applyFill="1" applyBorder="1" applyAlignment="1">
      <alignment horizontal="left" vertical="center" wrapText="1"/>
    </xf>
    <xf numFmtId="49" fontId="118" fillId="0" borderId="6" xfId="1" applyNumberFormat="1" applyFont="1" applyFill="1" applyBorder="1" applyAlignment="1">
      <alignment vertical="center"/>
    </xf>
    <xf numFmtId="0" fontId="119" fillId="3" borderId="0" xfId="1" applyFont="1" applyFill="1"/>
    <xf numFmtId="0" fontId="53" fillId="3" borderId="0" xfId="1" applyFont="1" applyFill="1"/>
    <xf numFmtId="165" fontId="99" fillId="0" borderId="4" xfId="1" applyNumberFormat="1" applyFont="1" applyFill="1" applyBorder="1" applyAlignment="1">
      <alignment horizontal="center" vertical="center"/>
    </xf>
    <xf numFmtId="0" fontId="121" fillId="0" borderId="0" xfId="1" applyFont="1" applyFill="1"/>
    <xf numFmtId="165" fontId="112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left" vertical="center" wrapText="1"/>
    </xf>
    <xf numFmtId="49" fontId="40" fillId="0" borderId="4" xfId="1" applyNumberFormat="1" applyFont="1" applyFill="1" applyBorder="1" applyAlignment="1">
      <alignment horizontal="center" vertical="center"/>
    </xf>
    <xf numFmtId="167" fontId="26" fillId="0" borderId="4" xfId="1" applyNumberFormat="1" applyFont="1" applyFill="1" applyBorder="1" applyAlignment="1">
      <alignment vertical="center" wrapText="1"/>
    </xf>
    <xf numFmtId="165" fontId="72" fillId="0" borderId="4" xfId="1" applyNumberFormat="1" applyFont="1" applyFill="1" applyBorder="1" applyAlignment="1">
      <alignment horizontal="center" vertical="center" wrapText="1"/>
    </xf>
    <xf numFmtId="49" fontId="68" fillId="0" borderId="4" xfId="1" applyNumberFormat="1" applyFont="1" applyFill="1" applyBorder="1" applyAlignment="1">
      <alignment horizontal="center" vertical="center"/>
    </xf>
    <xf numFmtId="167" fontId="19" fillId="0" borderId="4" xfId="1" applyNumberFormat="1" applyFont="1" applyFill="1" applyBorder="1" applyAlignment="1">
      <alignment vertical="center" wrapText="1"/>
    </xf>
    <xf numFmtId="4" fontId="19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/>
    </xf>
    <xf numFmtId="4" fontId="15" fillId="0" borderId="4" xfId="1" applyNumberFormat="1" applyFont="1" applyFill="1" applyBorder="1" applyAlignment="1">
      <alignment horizontal="center" vertical="center" wrapText="1"/>
    </xf>
    <xf numFmtId="167" fontId="39" fillId="0" borderId="0" xfId="1" applyNumberFormat="1" applyFont="1" applyFill="1" applyBorder="1" applyAlignment="1">
      <alignment horizontal="center" vertical="center" wrapText="1"/>
    </xf>
    <xf numFmtId="0" fontId="122" fillId="0" borderId="0" xfId="1" applyFont="1" applyFill="1"/>
    <xf numFmtId="164" fontId="81" fillId="0" borderId="4" xfId="1" applyNumberFormat="1" applyFont="1" applyFill="1" applyBorder="1" applyAlignment="1">
      <alignment horizontal="center" vertical="center" wrapText="1"/>
    </xf>
    <xf numFmtId="164" fontId="83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 wrapText="1"/>
    </xf>
    <xf numFmtId="164" fontId="5" fillId="2" borderId="0" xfId="1" applyNumberFormat="1" applyFont="1" applyFill="1"/>
    <xf numFmtId="0" fontId="43" fillId="0" borderId="0" xfId="1" applyFont="1" applyFill="1" applyAlignment="1"/>
    <xf numFmtId="164" fontId="96" fillId="0" borderId="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0" fontId="23" fillId="0" borderId="0" xfId="1" applyFont="1" applyFill="1"/>
    <xf numFmtId="165" fontId="87" fillId="0" borderId="4" xfId="1" applyNumberFormat="1" applyFont="1" applyFill="1" applyBorder="1" applyAlignment="1">
      <alignment horizontal="left" vertical="center" wrapText="1"/>
    </xf>
    <xf numFmtId="0" fontId="56" fillId="0" borderId="0" xfId="1" applyFont="1" applyFill="1"/>
    <xf numFmtId="164" fontId="87" fillId="0" borderId="4" xfId="1" applyNumberFormat="1" applyFont="1" applyFill="1" applyBorder="1" applyAlignment="1">
      <alignment horizontal="center" vertical="center" wrapText="1"/>
    </xf>
    <xf numFmtId="0" fontId="43" fillId="4" borderId="0" xfId="1" applyFont="1" applyFill="1"/>
    <xf numFmtId="165" fontId="96" fillId="4" borderId="4" xfId="1" applyNumberFormat="1" applyFont="1" applyFill="1" applyBorder="1" applyAlignment="1">
      <alignment horizontal="center" vertical="center" wrapText="1"/>
    </xf>
    <xf numFmtId="0" fontId="52" fillId="4" borderId="0" xfId="1" applyFont="1" applyFill="1"/>
    <xf numFmtId="167" fontId="10" fillId="4" borderId="4" xfId="1" applyNumberFormat="1" applyFont="1" applyFill="1" applyBorder="1" applyAlignment="1">
      <alignment vertical="center" wrapText="1"/>
    </xf>
    <xf numFmtId="0" fontId="50" fillId="4" borderId="0" xfId="1" applyFont="1" applyFill="1"/>
    <xf numFmtId="167" fontId="81" fillId="4" borderId="4" xfId="1" applyNumberFormat="1" applyFont="1" applyFill="1" applyBorder="1" applyAlignment="1">
      <alignment vertical="center" wrapText="1"/>
    </xf>
    <xf numFmtId="165" fontId="81" fillId="4" borderId="4" xfId="1" applyNumberFormat="1" applyFont="1" applyFill="1" applyBorder="1" applyAlignment="1">
      <alignment horizontal="center" vertical="center" wrapText="1"/>
    </xf>
    <xf numFmtId="167" fontId="96" fillId="4" borderId="4" xfId="1" applyNumberFormat="1" applyFont="1" applyFill="1" applyBorder="1" applyAlignment="1">
      <alignment horizontal="center" vertical="center" wrapText="1"/>
    </xf>
    <xf numFmtId="164" fontId="81" fillId="0" borderId="4" xfId="1" quotePrefix="1" applyNumberFormat="1" applyFont="1" applyFill="1" applyBorder="1" applyAlignment="1">
      <alignment horizontal="center" vertical="center" wrapText="1"/>
    </xf>
    <xf numFmtId="164" fontId="16" fillId="0" borderId="4" xfId="1" quotePrefix="1" applyNumberFormat="1" applyFont="1" applyFill="1" applyBorder="1" applyAlignment="1">
      <alignment horizontal="center" vertical="center" wrapText="1"/>
    </xf>
    <xf numFmtId="164" fontId="21" fillId="0" borderId="4" xfId="1" applyNumberFormat="1" applyFont="1" applyFill="1" applyBorder="1" applyAlignment="1">
      <alignment horizontal="center" vertical="center" wrapText="1"/>
    </xf>
    <xf numFmtId="164" fontId="85" fillId="0" borderId="4" xfId="1" applyNumberFormat="1" applyFont="1" applyFill="1" applyBorder="1" applyAlignment="1">
      <alignment horizontal="center" vertical="center"/>
    </xf>
    <xf numFmtId="165" fontId="44" fillId="0" borderId="0" xfId="1" applyNumberFormat="1" applyFont="1" applyFill="1" applyAlignment="1">
      <alignment vertical="center" wrapText="1"/>
    </xf>
    <xf numFmtId="0" fontId="67" fillId="0" borderId="0" xfId="1" applyFont="1" applyFill="1" applyAlignment="1">
      <alignment horizontal="center"/>
    </xf>
    <xf numFmtId="165" fontId="94" fillId="0" borderId="4" xfId="1" quotePrefix="1" applyNumberFormat="1" applyFont="1" applyFill="1" applyBorder="1" applyAlignment="1">
      <alignment horizontal="center" vertical="center" wrapText="1"/>
    </xf>
    <xf numFmtId="49" fontId="123" fillId="0" borderId="0" xfId="1" applyNumberFormat="1" applyFont="1"/>
    <xf numFmtId="0" fontId="127" fillId="0" borderId="0" xfId="1" applyFont="1" applyFill="1"/>
    <xf numFmtId="165" fontId="124" fillId="0" borderId="4" xfId="1" applyNumberFormat="1" applyFont="1" applyFill="1" applyBorder="1" applyAlignment="1">
      <alignment horizontal="center" vertical="center" wrapText="1"/>
    </xf>
    <xf numFmtId="165" fontId="126" fillId="0" borderId="4" xfId="1" quotePrefix="1" applyNumberFormat="1" applyFont="1" applyFill="1" applyBorder="1" applyAlignment="1">
      <alignment horizontal="center" vertical="center" wrapText="1"/>
    </xf>
    <xf numFmtId="0" fontId="127" fillId="0" borderId="0" xfId="1" applyFont="1" applyFill="1" applyAlignment="1">
      <alignment horizontal="center"/>
    </xf>
    <xf numFmtId="164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5" fillId="0" borderId="0" xfId="1" applyNumberFormat="1" applyFont="1" applyFill="1"/>
    <xf numFmtId="49" fontId="90" fillId="0" borderId="4" xfId="1" applyNumberFormat="1" applyFont="1" applyFill="1" applyBorder="1" applyAlignment="1">
      <alignment horizontal="center" vertical="center" wrapText="1"/>
    </xf>
    <xf numFmtId="49" fontId="91" fillId="0" borderId="4" xfId="1" applyNumberFormat="1" applyFont="1" applyFill="1" applyBorder="1" applyAlignment="1">
      <alignment horizontal="center" vertical="center" wrapText="1"/>
    </xf>
    <xf numFmtId="49" fontId="128" fillId="0" borderId="4" xfId="1" applyNumberFormat="1" applyFont="1" applyFill="1" applyBorder="1" applyAlignment="1">
      <alignment horizontal="center" vertical="center" wrapText="1"/>
    </xf>
    <xf numFmtId="49" fontId="95" fillId="0" borderId="4" xfId="1" applyNumberFormat="1" applyFont="1" applyFill="1" applyBorder="1" applyAlignment="1">
      <alignment horizontal="center" vertical="center" wrapText="1"/>
    </xf>
    <xf numFmtId="49" fontId="99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49" fontId="101" fillId="0" borderId="4" xfId="1" applyNumberFormat="1" applyFont="1" applyFill="1" applyBorder="1" applyAlignment="1">
      <alignment horizontal="center" vertical="center" wrapText="1"/>
    </xf>
    <xf numFmtId="49" fontId="11" fillId="4" borderId="4" xfId="1" applyNumberFormat="1" applyFont="1" applyFill="1" applyBorder="1" applyAlignment="1">
      <alignment horizontal="center" vertical="center" wrapText="1"/>
    </xf>
    <xf numFmtId="49" fontId="90" fillId="4" borderId="4" xfId="1" applyNumberFormat="1" applyFont="1" applyFill="1" applyBorder="1" applyAlignment="1">
      <alignment horizontal="center" vertical="center" wrapText="1"/>
    </xf>
    <xf numFmtId="49" fontId="99" fillId="4" borderId="4" xfId="1" applyNumberFormat="1" applyFont="1" applyFill="1" applyBorder="1" applyAlignment="1">
      <alignment horizontal="center" vertical="center" wrapText="1"/>
    </xf>
    <xf numFmtId="49" fontId="106" fillId="0" borderId="4" xfId="1" applyNumberFormat="1" applyFont="1" applyFill="1" applyBorder="1" applyAlignment="1">
      <alignment horizontal="center" vertical="center" wrapText="1"/>
    </xf>
    <xf numFmtId="49" fontId="92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 wrapText="1"/>
    </xf>
    <xf numFmtId="165" fontId="47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 wrapText="1"/>
    </xf>
    <xf numFmtId="165" fontId="98" fillId="0" borderId="4" xfId="1" applyNumberFormat="1" applyFont="1" applyFill="1" applyBorder="1" applyAlignment="1">
      <alignment horizontal="center" vertical="center" wrapText="1"/>
    </xf>
    <xf numFmtId="49" fontId="100" fillId="0" borderId="4" xfId="1" applyNumberFormat="1" applyFont="1" applyFill="1" applyBorder="1" applyAlignment="1">
      <alignment horizontal="center" vertical="center" wrapText="1"/>
    </xf>
    <xf numFmtId="49" fontId="93" fillId="0" borderId="4" xfId="1" applyNumberFormat="1" applyFont="1" applyFill="1" applyBorder="1" applyAlignment="1">
      <alignment horizontal="center" vertical="center" wrapText="1"/>
    </xf>
    <xf numFmtId="49" fontId="35" fillId="0" borderId="4" xfId="1" applyNumberFormat="1" applyFont="1" applyFill="1" applyBorder="1" applyAlignment="1">
      <alignment horizontal="center" vertical="center" wrapText="1"/>
    </xf>
    <xf numFmtId="49" fontId="38" fillId="0" borderId="4" xfId="1" applyNumberFormat="1" applyFont="1" applyFill="1" applyBorder="1" applyAlignment="1">
      <alignment horizontal="center" vertical="center" wrapText="1"/>
    </xf>
    <xf numFmtId="49" fontId="31" fillId="0" borderId="4" xfId="1" applyNumberFormat="1" applyFont="1" applyFill="1" applyBorder="1" applyAlignment="1">
      <alignment horizontal="center" vertical="center" wrapText="1"/>
    </xf>
    <xf numFmtId="49" fontId="33" fillId="0" borderId="4" xfId="1" applyNumberFormat="1" applyFont="1" applyFill="1" applyBorder="1" applyAlignment="1">
      <alignment horizontal="center" vertical="center" wrapText="1"/>
    </xf>
    <xf numFmtId="165" fontId="85" fillId="0" borderId="4" xfId="4" applyNumberFormat="1" applyFont="1" applyFill="1" applyBorder="1" applyAlignment="1">
      <alignment horizontal="left" vertical="center" wrapText="1"/>
    </xf>
    <xf numFmtId="165" fontId="94" fillId="0" borderId="4" xfId="4" applyNumberFormat="1" applyFont="1" applyFill="1" applyBorder="1" applyAlignment="1">
      <alignment horizontal="left" vertical="center" wrapText="1"/>
    </xf>
    <xf numFmtId="49" fontId="95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/>
    </xf>
    <xf numFmtId="165" fontId="95" fillId="0" borderId="4" xfId="1" applyNumberFormat="1" applyFont="1" applyFill="1" applyBorder="1" applyAlignment="1">
      <alignment horizontal="center" vertical="center" wrapText="1"/>
    </xf>
    <xf numFmtId="165" fontId="11" fillId="0" borderId="4" xfId="1" applyNumberFormat="1" applyFont="1" applyFill="1" applyBorder="1" applyAlignment="1">
      <alignment horizontal="center" vertical="center"/>
    </xf>
    <xf numFmtId="49" fontId="99" fillId="0" borderId="4" xfId="1" applyNumberFormat="1" applyFont="1" applyFill="1" applyBorder="1" applyAlignment="1">
      <alignment horizontal="center" vertical="center"/>
    </xf>
    <xf numFmtId="0" fontId="54" fillId="3" borderId="0" xfId="1" applyFont="1" applyFill="1"/>
    <xf numFmtId="0" fontId="96" fillId="0" borderId="4" xfId="2" applyFont="1" applyBorder="1" applyAlignment="1">
      <alignment horizontal="center" vertical="center" wrapText="1"/>
    </xf>
    <xf numFmtId="167" fontId="94" fillId="0" borderId="4" xfId="1" applyNumberFormat="1" applyFont="1" applyFill="1" applyBorder="1" applyAlignment="1">
      <alignment horizontal="left" vertical="center" wrapText="1"/>
    </xf>
    <xf numFmtId="165" fontId="3" fillId="0" borderId="0" xfId="1" applyNumberFormat="1" applyFill="1"/>
    <xf numFmtId="164" fontId="88" fillId="0" borderId="4" xfId="1" applyNumberFormat="1" applyFont="1" applyFill="1" applyBorder="1" applyAlignment="1">
      <alignment horizontal="center" vertical="center"/>
    </xf>
    <xf numFmtId="164" fontId="89" fillId="0" borderId="4" xfId="1" applyNumberFormat="1" applyFont="1" applyFill="1" applyBorder="1" applyAlignment="1">
      <alignment horizontal="center" vertical="center"/>
    </xf>
    <xf numFmtId="164" fontId="124" fillId="0" borderId="4" xfId="1" applyNumberFormat="1" applyFont="1" applyFill="1" applyBorder="1" applyAlignment="1">
      <alignment horizontal="center" vertical="center" wrapText="1"/>
    </xf>
    <xf numFmtId="164" fontId="27" fillId="0" borderId="4" xfId="1" applyNumberFormat="1" applyFont="1" applyFill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64" fontId="23" fillId="0" borderId="4" xfId="1" applyNumberFormat="1" applyFont="1" applyFill="1" applyBorder="1" applyAlignment="1">
      <alignment horizontal="center" vertical="center" wrapText="1"/>
    </xf>
    <xf numFmtId="164" fontId="20" fillId="0" borderId="4" xfId="1" applyNumberFormat="1" applyFont="1" applyFill="1" applyBorder="1" applyAlignment="1">
      <alignment horizontal="center" vertical="center" wrapText="1"/>
    </xf>
    <xf numFmtId="164" fontId="80" fillId="0" borderId="4" xfId="1" applyNumberFormat="1" applyFont="1" applyFill="1" applyBorder="1" applyAlignment="1">
      <alignment horizontal="center" vertical="center" wrapText="1"/>
    </xf>
    <xf numFmtId="164" fontId="15" fillId="0" borderId="4" xfId="1" applyNumberFormat="1" applyFont="1" applyFill="1" applyBorder="1" applyAlignment="1">
      <alignment horizontal="center" vertical="center" wrapText="1"/>
    </xf>
    <xf numFmtId="164" fontId="96" fillId="0" borderId="4" xfId="2" applyNumberFormat="1" applyFont="1" applyBorder="1" applyAlignment="1">
      <alignment horizontal="center" vertical="center" wrapText="1"/>
    </xf>
    <xf numFmtId="164" fontId="45" fillId="0" borderId="4" xfId="1" quotePrefix="1" applyNumberFormat="1" applyFont="1" applyFill="1" applyBorder="1" applyAlignment="1">
      <alignment horizontal="center" vertical="center" wrapText="1"/>
    </xf>
    <xf numFmtId="164" fontId="94" fillId="0" borderId="4" xfId="1" quotePrefix="1" applyNumberFormat="1" applyFont="1" applyFill="1" applyBorder="1" applyAlignment="1">
      <alignment horizontal="center" vertical="center" wrapText="1"/>
    </xf>
    <xf numFmtId="164" fontId="84" fillId="0" borderId="4" xfId="1" applyNumberFormat="1" applyFont="1" applyFill="1" applyBorder="1" applyAlignment="1">
      <alignment horizontal="center" vertical="center" wrapText="1"/>
    </xf>
    <xf numFmtId="164" fontId="109" fillId="0" borderId="4" xfId="1" applyNumberFormat="1" applyFont="1" applyFill="1" applyBorder="1" applyAlignment="1">
      <alignment horizontal="center" vertical="center" wrapText="1"/>
    </xf>
    <xf numFmtId="164" fontId="104" fillId="0" borderId="4" xfId="1" applyNumberFormat="1" applyFont="1" applyFill="1" applyBorder="1" applyAlignment="1">
      <alignment horizontal="center" vertical="center" wrapText="1"/>
    </xf>
    <xf numFmtId="164" fontId="69" fillId="0" borderId="4" xfId="1" applyNumberFormat="1" applyFont="1" applyFill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vertical="center" wrapText="1"/>
    </xf>
    <xf numFmtId="164" fontId="102" fillId="0" borderId="4" xfId="1" applyNumberFormat="1" applyFont="1" applyFill="1" applyBorder="1" applyAlignment="1">
      <alignment horizontal="center" vertical="center" wrapText="1"/>
    </xf>
    <xf numFmtId="164" fontId="87" fillId="0" borderId="4" xfId="1" applyNumberFormat="1" applyFont="1" applyFill="1" applyBorder="1" applyAlignment="1">
      <alignment vertical="center" wrapText="1"/>
    </xf>
    <xf numFmtId="164" fontId="72" fillId="0" borderId="4" xfId="1" applyNumberFormat="1" applyFont="1" applyFill="1" applyBorder="1" applyAlignment="1">
      <alignment horizontal="center" vertical="center" wrapText="1"/>
    </xf>
    <xf numFmtId="0" fontId="133" fillId="0" borderId="0" xfId="1" applyFont="1" applyFill="1"/>
    <xf numFmtId="49" fontId="134" fillId="0" borderId="4" xfId="1" applyNumberFormat="1" applyFont="1" applyFill="1" applyBorder="1" applyAlignment="1">
      <alignment horizontal="center" vertical="center" wrapText="1"/>
    </xf>
    <xf numFmtId="167" fontId="88" fillId="0" borderId="4" xfId="1" applyNumberFormat="1" applyFont="1" applyFill="1" applyBorder="1" applyAlignment="1">
      <alignment horizontal="left" vertical="center" wrapText="1"/>
    </xf>
    <xf numFmtId="0" fontId="135" fillId="0" borderId="0" xfId="1" applyFont="1" applyFill="1"/>
    <xf numFmtId="0" fontId="80" fillId="0" borderId="4" xfId="2" applyFont="1" applyBorder="1" applyAlignment="1">
      <alignment horizontal="center" vertical="center" wrapText="1"/>
    </xf>
    <xf numFmtId="164" fontId="39" fillId="0" borderId="4" xfId="1" applyNumberFormat="1" applyFont="1" applyFill="1" applyBorder="1" applyAlignment="1">
      <alignment horizontal="center" vertical="center" wrapText="1"/>
    </xf>
    <xf numFmtId="0" fontId="136" fillId="0" borderId="0" xfId="1" applyFont="1" applyFill="1"/>
    <xf numFmtId="167" fontId="124" fillId="0" borderId="4" xfId="1" applyNumberFormat="1" applyFont="1" applyFill="1" applyBorder="1" applyAlignment="1">
      <alignment vertical="center" wrapText="1"/>
    </xf>
    <xf numFmtId="49" fontId="95" fillId="2" borderId="4" xfId="1" applyNumberFormat="1" applyFont="1" applyFill="1" applyBorder="1" applyAlignment="1">
      <alignment horizontal="center" vertical="center" wrapText="1"/>
    </xf>
    <xf numFmtId="167" fontId="85" fillId="2" borderId="4" xfId="1" applyNumberFormat="1" applyFont="1" applyFill="1" applyBorder="1" applyAlignment="1">
      <alignment horizontal="left" vertical="center" wrapText="1"/>
    </xf>
    <xf numFmtId="165" fontId="81" fillId="2" borderId="4" xfId="1" applyNumberFormat="1" applyFont="1" applyFill="1" applyBorder="1" applyAlignment="1">
      <alignment horizontal="center" vertical="center" wrapText="1"/>
    </xf>
    <xf numFmtId="0" fontId="119" fillId="2" borderId="0" xfId="1" applyFont="1" applyFill="1"/>
    <xf numFmtId="167" fontId="87" fillId="2" borderId="4" xfId="1" applyNumberFormat="1" applyFont="1" applyFill="1" applyBorder="1" applyAlignment="1">
      <alignment vertical="center" wrapText="1"/>
    </xf>
    <xf numFmtId="49" fontId="90" fillId="2" borderId="4" xfId="1" applyNumberFormat="1" applyFont="1" applyFill="1" applyBorder="1" applyAlignment="1">
      <alignment horizontal="center" vertical="center" wrapText="1"/>
    </xf>
    <xf numFmtId="167" fontId="10" fillId="2" borderId="4" xfId="1" applyNumberFormat="1" applyFont="1" applyFill="1" applyBorder="1" applyAlignment="1">
      <alignment vertical="center" wrapText="1"/>
    </xf>
    <xf numFmtId="49" fontId="106" fillId="2" borderId="4" xfId="1" applyNumberFormat="1" applyFont="1" applyFill="1" applyBorder="1" applyAlignment="1">
      <alignment horizontal="center" vertical="center" wrapText="1"/>
    </xf>
    <xf numFmtId="165" fontId="87" fillId="2" borderId="4" xfId="1" applyNumberFormat="1" applyFont="1" applyFill="1" applyBorder="1" applyAlignment="1">
      <alignment horizontal="center" vertical="center" wrapText="1"/>
    </xf>
    <xf numFmtId="167" fontId="81" fillId="2" borderId="4" xfId="1" applyNumberFormat="1" applyFont="1" applyFill="1" applyBorder="1" applyAlignment="1">
      <alignment vertical="center" wrapText="1"/>
    </xf>
    <xf numFmtId="0" fontId="50" fillId="2" borderId="0" xfId="1" applyFont="1" applyFill="1"/>
    <xf numFmtId="49" fontId="11" fillId="0" borderId="4" xfId="1" applyNumberFormat="1" applyFont="1" applyFill="1" applyBorder="1" applyAlignment="1">
      <alignment horizontal="center" vertical="center" wrapText="1"/>
    </xf>
    <xf numFmtId="0" fontId="70" fillId="0" borderId="0" xfId="1" applyFont="1" applyFill="1"/>
    <xf numFmtId="49" fontId="96" fillId="0" borderId="4" xfId="2" applyNumberFormat="1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23" fillId="0" borderId="4" xfId="1" applyNumberFormat="1" applyFont="1" applyFill="1" applyBorder="1" applyAlignment="1">
      <alignment horizontal="center" vertical="center" wrapText="1"/>
    </xf>
    <xf numFmtId="165" fontId="39" fillId="0" borderId="4" xfId="1" quotePrefix="1" applyNumberFormat="1" applyFont="1" applyFill="1" applyBorder="1" applyAlignment="1">
      <alignment horizontal="center" vertical="center" wrapText="1"/>
    </xf>
    <xf numFmtId="165" fontId="81" fillId="0" borderId="4" xfId="3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/>
    </xf>
    <xf numFmtId="165" fontId="126" fillId="0" borderId="4" xfId="1" applyNumberFormat="1" applyFont="1" applyFill="1" applyBorder="1" applyAlignment="1">
      <alignment horizontal="center" vertical="center"/>
    </xf>
    <xf numFmtId="165" fontId="89" fillId="0" borderId="4" xfId="1" applyNumberFormat="1" applyFont="1" applyFill="1" applyBorder="1" applyAlignment="1">
      <alignment horizontal="center" vertical="center"/>
    </xf>
    <xf numFmtId="165" fontId="114" fillId="0" borderId="4" xfId="1" applyNumberFormat="1" applyFont="1" applyFill="1" applyBorder="1" applyAlignment="1">
      <alignment horizontal="center" vertical="center" wrapText="1"/>
    </xf>
    <xf numFmtId="165" fontId="16" fillId="0" borderId="4" xfId="1" quotePrefix="1" applyNumberFormat="1" applyFont="1" applyFill="1" applyBorder="1" applyAlignment="1">
      <alignment horizontal="center" vertical="center" wrapText="1"/>
    </xf>
    <xf numFmtId="165" fontId="81" fillId="4" borderId="4" xfId="1" quotePrefix="1" applyNumberFormat="1" applyFont="1" applyFill="1" applyBorder="1" applyAlignment="1">
      <alignment horizontal="center" vertical="center" wrapText="1"/>
    </xf>
    <xf numFmtId="165" fontId="16" fillId="4" borderId="4" xfId="1" quotePrefix="1" applyNumberFormat="1" applyFont="1" applyFill="1" applyBorder="1" applyAlignment="1">
      <alignment horizontal="center" vertical="center" wrapText="1"/>
    </xf>
    <xf numFmtId="165" fontId="39" fillId="4" borderId="4" xfId="1" quotePrefix="1" applyNumberFormat="1" applyFont="1" applyFill="1" applyBorder="1" applyAlignment="1">
      <alignment horizontal="center" vertical="center" wrapText="1"/>
    </xf>
    <xf numFmtId="165" fontId="27" fillId="4" borderId="4" xfId="1" applyNumberFormat="1" applyFont="1" applyFill="1" applyBorder="1" applyAlignment="1">
      <alignment horizontal="center" vertical="center" wrapText="1"/>
    </xf>
    <xf numFmtId="165" fontId="26" fillId="4" borderId="4" xfId="1" applyNumberFormat="1" applyFont="1" applyFill="1" applyBorder="1" applyAlignment="1">
      <alignment horizontal="center" vertical="center" wrapText="1"/>
    </xf>
    <xf numFmtId="165" fontId="82" fillId="0" borderId="4" xfId="1" applyNumberFormat="1" applyFont="1" applyFill="1" applyBorder="1" applyAlignment="1">
      <alignment horizontal="center" vertical="center" wrapText="1"/>
    </xf>
    <xf numFmtId="165" fontId="70" fillId="2" borderId="4" xfId="1" applyNumberFormat="1" applyFont="1" applyFill="1" applyBorder="1" applyAlignment="1">
      <alignment horizontal="center" vertical="center" wrapText="1"/>
    </xf>
    <xf numFmtId="165" fontId="27" fillId="2" borderId="4" xfId="1" applyNumberFormat="1" applyFont="1" applyFill="1" applyBorder="1" applyAlignment="1">
      <alignment horizontal="center" vertical="center" wrapText="1"/>
    </xf>
    <xf numFmtId="165" fontId="56" fillId="0" borderId="4" xfId="1" applyNumberFormat="1" applyFont="1" applyFill="1" applyBorder="1" applyAlignment="1">
      <alignment horizontal="center" vertical="center" wrapText="1"/>
    </xf>
    <xf numFmtId="165" fontId="15" fillId="0" borderId="4" xfId="2" applyNumberFormat="1" applyFont="1" applyFill="1" applyBorder="1" applyAlignment="1">
      <alignment horizontal="center" vertical="center" wrapText="1"/>
    </xf>
    <xf numFmtId="165" fontId="114" fillId="0" borderId="0" xfId="1" applyNumberFormat="1" applyFont="1" applyFill="1"/>
    <xf numFmtId="165" fontId="96" fillId="0" borderId="4" xfId="2" applyNumberFormat="1" applyFont="1" applyBorder="1" applyAlignment="1">
      <alignment horizontal="center" vertical="center" wrapText="1"/>
    </xf>
    <xf numFmtId="165" fontId="45" fillId="0" borderId="4" xfId="1" quotePrefix="1" applyNumberFormat="1" applyFont="1" applyFill="1" applyBorder="1" applyAlignment="1">
      <alignment horizontal="center" vertical="center" wrapText="1"/>
    </xf>
    <xf numFmtId="165" fontId="24" fillId="0" borderId="4" xfId="1" applyNumberFormat="1" applyFont="1" applyFill="1" applyBorder="1" applyAlignment="1">
      <alignment horizontal="center" vertical="center" wrapText="1"/>
    </xf>
    <xf numFmtId="165" fontId="27" fillId="0" borderId="4" xfId="1" quotePrefix="1" applyNumberFormat="1" applyFont="1" applyFill="1" applyBorder="1" applyAlignment="1">
      <alignment horizontal="center" vertical="center" wrapText="1"/>
    </xf>
    <xf numFmtId="165" fontId="125" fillId="0" borderId="4" xfId="1" quotePrefix="1" applyNumberFormat="1" applyFont="1" applyFill="1" applyBorder="1" applyAlignment="1">
      <alignment horizontal="center" vertical="center" wrapText="1"/>
    </xf>
    <xf numFmtId="165" fontId="109" fillId="0" borderId="4" xfId="1" applyNumberFormat="1" applyFont="1" applyFill="1" applyBorder="1" applyAlignment="1">
      <alignment horizontal="center" vertical="center" wrapText="1"/>
    </xf>
    <xf numFmtId="165" fontId="69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143" fillId="0" borderId="4" xfId="1" applyNumberFormat="1" applyFont="1" applyFill="1" applyBorder="1" applyAlignment="1">
      <alignment horizontal="center" vertical="center" wrapText="1"/>
    </xf>
    <xf numFmtId="0" fontId="144" fillId="0" borderId="0" xfId="1" applyFont="1" applyFill="1"/>
    <xf numFmtId="49" fontId="145" fillId="0" borderId="4" xfId="1" applyNumberFormat="1" applyFont="1" applyFill="1" applyBorder="1" applyAlignment="1">
      <alignment horizontal="center" vertical="center" wrapText="1"/>
    </xf>
    <xf numFmtId="167" fontId="141" fillId="0" borderId="4" xfId="1" applyNumberFormat="1" applyFont="1" applyFill="1" applyBorder="1" applyAlignment="1">
      <alignment vertical="center" wrapText="1"/>
    </xf>
    <xf numFmtId="165" fontId="142" fillId="0" borderId="4" xfId="1" applyNumberFormat="1" applyFont="1" applyFill="1" applyBorder="1" applyAlignment="1">
      <alignment horizontal="center" vertical="center" wrapText="1"/>
    </xf>
    <xf numFmtId="165" fontId="139" fillId="0" borderId="4" xfId="1" applyNumberFormat="1" applyFont="1" applyFill="1" applyBorder="1" applyAlignment="1">
      <alignment horizontal="center" vertical="center"/>
    </xf>
    <xf numFmtId="49" fontId="146" fillId="0" borderId="0" xfId="1" applyNumberFormat="1" applyFont="1"/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47" fillId="0" borderId="0" xfId="1" applyFont="1" applyFill="1"/>
    <xf numFmtId="49" fontId="148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151" fillId="3" borderId="0" xfId="1" applyFont="1" applyFill="1"/>
    <xf numFmtId="49" fontId="152" fillId="0" borderId="4" xfId="1" applyNumberFormat="1" applyFont="1" applyFill="1" applyBorder="1" applyAlignment="1">
      <alignment horizontal="center" vertical="center" wrapText="1"/>
    </xf>
    <xf numFmtId="167" fontId="153" fillId="0" borderId="4" xfId="1" applyNumberFormat="1" applyFont="1" applyFill="1" applyBorder="1" applyAlignment="1">
      <alignment vertical="center" wrapText="1"/>
    </xf>
    <xf numFmtId="165" fontId="153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4" fontId="80" fillId="0" borderId="4" xfId="2" applyNumberFormat="1" applyFont="1" applyBorder="1" applyAlignment="1">
      <alignment horizontal="center" vertical="center" wrapText="1"/>
    </xf>
    <xf numFmtId="165" fontId="137" fillId="0" borderId="4" xfId="1" applyNumberFormat="1" applyFont="1" applyFill="1" applyBorder="1" applyAlignment="1">
      <alignment horizontal="center" vertical="center" wrapText="1"/>
    </xf>
    <xf numFmtId="165" fontId="159" fillId="0" borderId="4" xfId="1" applyNumberFormat="1" applyFont="1" applyFill="1" applyBorder="1" applyAlignment="1">
      <alignment horizontal="center" vertical="center" wrapText="1"/>
    </xf>
    <xf numFmtId="0" fontId="160" fillId="0" borderId="0" xfId="1" applyFont="1" applyFill="1"/>
    <xf numFmtId="49" fontId="131" fillId="6" borderId="4" xfId="1" applyNumberFormat="1" applyFont="1" applyFill="1" applyBorder="1" applyAlignment="1">
      <alignment horizontal="center" vertical="center" wrapText="1"/>
    </xf>
    <xf numFmtId="167" fontId="124" fillId="6" borderId="4" xfId="1" applyNumberFormat="1" applyFont="1" applyFill="1" applyBorder="1" applyAlignment="1">
      <alignment vertical="center" wrapText="1"/>
    </xf>
    <xf numFmtId="165" fontId="126" fillId="6" borderId="4" xfId="1" applyNumberFormat="1" applyFont="1" applyFill="1" applyBorder="1" applyAlignment="1">
      <alignment horizontal="center" vertical="center" wrapText="1"/>
    </xf>
    <xf numFmtId="165" fontId="149" fillId="6" borderId="4" xfId="1" applyNumberFormat="1" applyFont="1" applyFill="1" applyBorder="1" applyAlignment="1">
      <alignment horizontal="center" vertical="center" wrapText="1"/>
    </xf>
    <xf numFmtId="0" fontId="150" fillId="6" borderId="0" xfId="1" applyFont="1" applyFill="1"/>
    <xf numFmtId="49" fontId="115" fillId="8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left" vertical="center" wrapText="1"/>
    </xf>
    <xf numFmtId="165" fontId="112" fillId="8" borderId="4" xfId="1" applyNumberFormat="1" applyFont="1" applyFill="1" applyBorder="1" applyAlignment="1">
      <alignment horizontal="center" vertical="center" wrapText="1"/>
    </xf>
    <xf numFmtId="0" fontId="117" fillId="8" borderId="0" xfId="1" applyFont="1" applyFill="1"/>
    <xf numFmtId="49" fontId="111" fillId="8" borderId="4" xfId="1" applyNumberFormat="1" applyFont="1" applyFill="1" applyBorder="1" applyAlignment="1">
      <alignment horizontal="center" vertical="center" wrapText="1"/>
    </xf>
    <xf numFmtId="165" fontId="114" fillId="8" borderId="4" xfId="1" applyNumberFormat="1" applyFont="1" applyFill="1" applyBorder="1" applyAlignment="1">
      <alignment horizontal="center" vertical="center" wrapText="1"/>
    </xf>
    <xf numFmtId="0" fontId="114" fillId="8" borderId="0" xfId="1" applyFont="1" applyFill="1"/>
    <xf numFmtId="49" fontId="131" fillId="7" borderId="4" xfId="1" applyNumberFormat="1" applyFont="1" applyFill="1" applyBorder="1" applyAlignment="1">
      <alignment horizontal="center" vertical="center" wrapText="1"/>
    </xf>
    <xf numFmtId="167" fontId="124" fillId="7" borderId="4" xfId="1" applyNumberFormat="1" applyFont="1" applyFill="1" applyBorder="1" applyAlignment="1">
      <alignment vertical="center" wrapText="1"/>
    </xf>
    <xf numFmtId="165" fontId="126" fillId="7" borderId="4" xfId="1" applyNumberFormat="1" applyFont="1" applyFill="1" applyBorder="1" applyAlignment="1">
      <alignment horizontal="center" vertical="center" wrapText="1"/>
    </xf>
    <xf numFmtId="0" fontId="125" fillId="7" borderId="0" xfId="1" applyFont="1" applyFill="1"/>
    <xf numFmtId="49" fontId="111" fillId="5" borderId="4" xfId="1" applyNumberFormat="1" applyFont="1" applyFill="1" applyBorder="1" applyAlignment="1">
      <alignment horizontal="center" vertical="center" wrapText="1"/>
    </xf>
    <xf numFmtId="0" fontId="29" fillId="8" borderId="0" xfId="1" applyFont="1" applyFill="1"/>
    <xf numFmtId="0" fontId="150" fillId="7" borderId="0" xfId="1" applyFont="1" applyFill="1"/>
    <xf numFmtId="165" fontId="124" fillId="7" borderId="4" xfId="1" applyNumberFormat="1" applyFont="1" applyFill="1" applyBorder="1" applyAlignment="1">
      <alignment horizontal="center" vertical="center" wrapText="1"/>
    </xf>
    <xf numFmtId="164" fontId="124" fillId="7" borderId="4" xfId="1" applyNumberFormat="1" applyFont="1" applyFill="1" applyBorder="1" applyAlignment="1">
      <alignment horizontal="center" vertical="center" wrapText="1"/>
    </xf>
    <xf numFmtId="0" fontId="136" fillId="7" borderId="0" xfId="1" applyFont="1" applyFill="1"/>
    <xf numFmtId="49" fontId="128" fillId="7" borderId="4" xfId="1" applyNumberFormat="1" applyFont="1" applyFill="1" applyBorder="1" applyAlignment="1">
      <alignment horizontal="center" vertical="center" wrapText="1"/>
    </xf>
    <xf numFmtId="0" fontId="154" fillId="7" borderId="0" xfId="1" applyFont="1" applyFill="1"/>
    <xf numFmtId="165" fontId="80" fillId="7" borderId="4" xfId="1" applyNumberFormat="1" applyFont="1" applyFill="1" applyBorder="1" applyAlignment="1">
      <alignment horizontal="center" vertical="center" wrapText="1"/>
    </xf>
    <xf numFmtId="164" fontId="80" fillId="7" borderId="4" xfId="1" applyNumberFormat="1" applyFont="1" applyFill="1" applyBorder="1" applyAlignment="1">
      <alignment horizontal="center" vertical="center" wrapText="1"/>
    </xf>
    <xf numFmtId="49" fontId="95" fillId="7" borderId="4" xfId="1" applyNumberFormat="1" applyFont="1" applyFill="1" applyBorder="1" applyAlignment="1">
      <alignment horizontal="center" vertical="center" wrapText="1"/>
    </xf>
    <xf numFmtId="165" fontId="15" fillId="7" borderId="4" xfId="1" applyNumberFormat="1" applyFont="1" applyFill="1" applyBorder="1" applyAlignment="1">
      <alignment horizontal="center" vertical="center" wrapText="1"/>
    </xf>
    <xf numFmtId="164" fontId="15" fillId="7" borderId="4" xfId="1" applyNumberFormat="1" applyFont="1" applyFill="1" applyBorder="1" applyAlignment="1">
      <alignment horizontal="center" vertical="center" wrapText="1"/>
    </xf>
    <xf numFmtId="165" fontId="10" fillId="8" borderId="4" xfId="1" applyNumberFormat="1" applyFont="1" applyFill="1" applyBorder="1" applyAlignment="1">
      <alignment horizontal="center" vertical="center" wrapText="1"/>
    </xf>
    <xf numFmtId="0" fontId="59" fillId="7" borderId="0" xfId="1" applyFont="1" applyFill="1"/>
    <xf numFmtId="164" fontId="85" fillId="7" borderId="4" xfId="1" applyNumberFormat="1" applyFont="1" applyFill="1" applyBorder="1" applyAlignment="1">
      <alignment horizontal="center" vertical="center" wrapText="1"/>
    </xf>
    <xf numFmtId="165" fontId="85" fillId="7" borderId="4" xfId="1" applyNumberFormat="1" applyFont="1" applyFill="1" applyBorder="1" applyAlignment="1">
      <alignment horizontal="center" vertical="center" wrapText="1"/>
    </xf>
    <xf numFmtId="165" fontId="8" fillId="7" borderId="4" xfId="1" applyNumberFormat="1" applyFont="1" applyFill="1" applyBorder="1" applyAlignment="1">
      <alignment horizontal="center" vertical="center" wrapText="1"/>
    </xf>
    <xf numFmtId="165" fontId="85" fillId="5" borderId="4" xfId="1" applyNumberFormat="1" applyFont="1" applyFill="1" applyBorder="1" applyAlignment="1">
      <alignment horizontal="center" vertical="center" wrapText="1"/>
    </xf>
    <xf numFmtId="0" fontId="59" fillId="5" borderId="0" xfId="1" applyFont="1" applyFill="1"/>
    <xf numFmtId="165" fontId="112" fillId="5" borderId="4" xfId="2" applyNumberFormat="1" applyFont="1" applyFill="1" applyBorder="1" applyAlignment="1">
      <alignment horizontal="left" vertical="center" wrapText="1"/>
    </xf>
    <xf numFmtId="165" fontId="112" fillId="5" borderId="4" xfId="2" applyNumberFormat="1" applyFont="1" applyFill="1" applyBorder="1" applyAlignment="1">
      <alignment horizontal="center" vertical="center" wrapText="1"/>
    </xf>
    <xf numFmtId="164" fontId="112" fillId="5" borderId="4" xfId="2" applyNumberFormat="1" applyFont="1" applyFill="1" applyBorder="1" applyAlignment="1">
      <alignment horizontal="center" vertical="center" wrapText="1"/>
    </xf>
    <xf numFmtId="0" fontId="120" fillId="5" borderId="0" xfId="1" applyFont="1" applyFill="1"/>
    <xf numFmtId="0" fontId="58" fillId="5" borderId="0" xfId="1" applyFont="1" applyFill="1"/>
    <xf numFmtId="0" fontId="73" fillId="5" borderId="0" xfId="1" applyFont="1" applyFill="1"/>
    <xf numFmtId="49" fontId="98" fillId="0" borderId="4" xfId="1" applyNumberFormat="1" applyFont="1" applyFill="1" applyBorder="1" applyAlignment="1">
      <alignment horizontal="center" vertical="center"/>
    </xf>
    <xf numFmtId="49" fontId="1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0" fontId="43" fillId="0" borderId="0" xfId="1" applyFont="1"/>
    <xf numFmtId="167" fontId="85" fillId="7" borderId="4" xfId="1" applyNumberFormat="1" applyFont="1" applyFill="1" applyBorder="1" applyAlignment="1">
      <alignment horizontal="left" vertical="center" wrapText="1"/>
    </xf>
    <xf numFmtId="165" fontId="85" fillId="7" borderId="4" xfId="1" applyNumberFormat="1" applyFont="1" applyFill="1" applyBorder="1" applyAlignment="1">
      <alignment horizontal="left" vertical="center" wrapText="1"/>
    </xf>
    <xf numFmtId="167" fontId="85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 wrapText="1"/>
    </xf>
    <xf numFmtId="0" fontId="63" fillId="7" borderId="0" xfId="1" applyFont="1" applyFill="1"/>
    <xf numFmtId="165" fontId="80" fillId="7" borderId="4" xfId="1" applyNumberFormat="1" applyFont="1" applyFill="1" applyBorder="1" applyAlignment="1">
      <alignment horizontal="left" vertical="center" wrapText="1"/>
    </xf>
    <xf numFmtId="0" fontId="58" fillId="7" borderId="0" xfId="1" applyFont="1" applyFill="1"/>
    <xf numFmtId="49" fontId="148" fillId="7" borderId="4" xfId="1" applyNumberFormat="1" applyFont="1" applyFill="1" applyBorder="1" applyAlignment="1">
      <alignment horizontal="center" vertical="center"/>
    </xf>
    <xf numFmtId="165" fontId="80" fillId="7" borderId="4" xfId="2" applyNumberFormat="1" applyFont="1" applyFill="1" applyBorder="1" applyAlignment="1">
      <alignment horizontal="left" vertical="center" wrapText="1"/>
    </xf>
    <xf numFmtId="4" fontId="15" fillId="7" borderId="4" xfId="1" applyNumberFormat="1" applyFont="1" applyFill="1" applyBorder="1" applyAlignment="1">
      <alignment horizontal="center" vertical="center" wrapText="1"/>
    </xf>
    <xf numFmtId="165" fontId="84" fillId="7" borderId="4" xfId="1" applyNumberFormat="1" applyFont="1" applyFill="1" applyBorder="1" applyAlignment="1">
      <alignment horizontal="center" vertical="center" wrapText="1"/>
    </xf>
    <xf numFmtId="164" fontId="81" fillId="7" borderId="4" xfId="1" applyNumberFormat="1" applyFont="1" applyFill="1" applyBorder="1" applyAlignment="1">
      <alignment horizontal="center" vertical="center" wrapText="1"/>
    </xf>
    <xf numFmtId="49" fontId="92" fillId="7" borderId="4" xfId="1" applyNumberFormat="1" applyFont="1" applyFill="1" applyBorder="1" applyAlignment="1">
      <alignment horizontal="center" vertical="center"/>
    </xf>
    <xf numFmtId="167" fontId="80" fillId="7" borderId="4" xfId="1" applyNumberFormat="1" applyFont="1" applyFill="1" applyBorder="1" applyAlignment="1">
      <alignment vertical="center" wrapText="1"/>
    </xf>
    <xf numFmtId="165" fontId="95" fillId="7" borderId="4" xfId="1" applyNumberFormat="1" applyFont="1" applyFill="1" applyBorder="1" applyAlignment="1">
      <alignment horizontal="center" vertical="center" wrapText="1"/>
    </xf>
    <xf numFmtId="165" fontId="11" fillId="8" borderId="4" xfId="1" applyNumberFormat="1" applyFont="1" applyFill="1" applyBorder="1" applyAlignment="1">
      <alignment horizontal="center" vertical="center"/>
    </xf>
    <xf numFmtId="165" fontId="112" fillId="8" borderId="4" xfId="1" applyNumberFormat="1" applyFont="1" applyFill="1" applyBorder="1" applyAlignment="1">
      <alignment vertical="center" wrapText="1"/>
    </xf>
    <xf numFmtId="165" fontId="111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horizontal="center" vertical="center" wrapText="1"/>
    </xf>
    <xf numFmtId="165" fontId="124" fillId="7" borderId="4" xfId="1" applyNumberFormat="1" applyFont="1" applyFill="1" applyBorder="1" applyAlignment="1">
      <alignment vertical="center" wrapText="1"/>
    </xf>
    <xf numFmtId="165" fontId="101" fillId="0" borderId="4" xfId="1" applyNumberFormat="1" applyFont="1" applyFill="1" applyBorder="1" applyAlignment="1">
      <alignment horizontal="center" vertical="center" wrapText="1"/>
    </xf>
    <xf numFmtId="165" fontId="138" fillId="0" borderId="4" xfId="1" applyNumberFormat="1" applyFont="1" applyFill="1" applyBorder="1" applyAlignment="1">
      <alignment horizontal="center" vertical="center" wrapText="1"/>
    </xf>
    <xf numFmtId="165" fontId="106" fillId="0" borderId="4" xfId="1" applyNumberFormat="1" applyFont="1" applyFill="1" applyBorder="1" applyAlignment="1">
      <alignment horizontal="center" vertical="center" wrapText="1"/>
    </xf>
    <xf numFmtId="165" fontId="107" fillId="0" borderId="4" xfId="1" applyNumberFormat="1" applyFont="1" applyFill="1" applyBorder="1" applyAlignment="1">
      <alignment horizontal="center" vertical="center"/>
    </xf>
    <xf numFmtId="165" fontId="82" fillId="0" borderId="4" xfId="1" applyNumberFormat="1" applyFont="1" applyFill="1" applyBorder="1" applyAlignment="1">
      <alignment vertical="center" wrapText="1"/>
    </xf>
    <xf numFmtId="165" fontId="81" fillId="7" borderId="4" xfId="1" applyNumberFormat="1" applyFont="1" applyFill="1" applyBorder="1" applyAlignment="1">
      <alignment horizontal="center" vertical="center" wrapText="1"/>
    </xf>
    <xf numFmtId="49" fontId="162" fillId="0" borderId="0" xfId="1" applyNumberFormat="1" applyFont="1" applyFill="1"/>
    <xf numFmtId="0" fontId="116" fillId="7" borderId="0" xfId="1" applyFont="1" applyFill="1"/>
    <xf numFmtId="165" fontId="81" fillId="7" borderId="4" xfId="1" applyNumberFormat="1" applyFont="1" applyFill="1" applyBorder="1" applyAlignment="1">
      <alignment horizontal="left" vertical="center" wrapText="1"/>
    </xf>
    <xf numFmtId="165" fontId="113" fillId="7" borderId="4" xfId="1" applyNumberFormat="1" applyFont="1" applyFill="1" applyBorder="1" applyAlignment="1">
      <alignment horizontal="center" vertical="center" wrapText="1"/>
    </xf>
    <xf numFmtId="0" fontId="90" fillId="7" borderId="4" xfId="1" applyNumberFormat="1" applyFont="1" applyFill="1" applyBorder="1" applyAlignment="1">
      <alignment horizontal="center" vertical="center" wrapText="1"/>
    </xf>
    <xf numFmtId="0" fontId="99" fillId="0" borderId="4" xfId="1" applyNumberFormat="1" applyFont="1" applyFill="1" applyBorder="1" applyAlignment="1">
      <alignment horizontal="center" vertical="center"/>
    </xf>
    <xf numFmtId="0" fontId="150" fillId="3" borderId="0" xfId="1" applyFont="1" applyFill="1"/>
    <xf numFmtId="49" fontId="131" fillId="0" borderId="4" xfId="1" applyNumberFormat="1" applyFont="1" applyFill="1" applyBorder="1" applyAlignment="1">
      <alignment horizontal="center" vertical="center" wrapText="1"/>
    </xf>
    <xf numFmtId="167" fontId="126" fillId="0" borderId="4" xfId="1" applyNumberFormat="1" applyFont="1" applyFill="1" applyBorder="1" applyAlignment="1">
      <alignment vertical="center" wrapText="1"/>
    </xf>
    <xf numFmtId="165" fontId="125" fillId="0" borderId="4" xfId="1" applyNumberFormat="1" applyFont="1" applyFill="1" applyBorder="1" applyAlignment="1">
      <alignment horizontal="center" vertical="center" wrapText="1"/>
    </xf>
    <xf numFmtId="164" fontId="163" fillId="0" borderId="0" xfId="1" applyNumberFormat="1" applyFont="1" applyFill="1"/>
    <xf numFmtId="164" fontId="164" fillId="0" borderId="0" xfId="1" applyNumberFormat="1" applyFont="1" applyFill="1"/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" fillId="0" borderId="4" xfId="1" applyNumberFormat="1" applyFont="1" applyFill="1" applyBorder="1" applyAlignment="1">
      <alignment horizontal="center" vertical="center"/>
    </xf>
    <xf numFmtId="164" fontId="96" fillId="0" borderId="4" xfId="2" applyNumberFormat="1" applyFont="1" applyFill="1" applyBorder="1" applyAlignment="1">
      <alignment horizontal="center" vertical="center" wrapText="1"/>
    </xf>
    <xf numFmtId="164" fontId="112" fillId="0" borderId="4" xfId="2" applyNumberFormat="1" applyFont="1" applyFill="1" applyBorder="1" applyAlignment="1">
      <alignment horizontal="center" vertical="center" wrapText="1"/>
    </xf>
    <xf numFmtId="49" fontId="85" fillId="7" borderId="4" xfId="1" applyNumberFormat="1" applyFont="1" applyFill="1" applyBorder="1" applyAlignment="1">
      <alignment horizontal="center" vertical="center" wrapText="1"/>
    </xf>
    <xf numFmtId="49" fontId="165" fillId="0" borderId="4" xfId="1" applyNumberFormat="1" applyFont="1" applyFill="1" applyBorder="1" applyAlignment="1">
      <alignment horizontal="center" vertical="center" wrapText="1"/>
    </xf>
    <xf numFmtId="165" fontId="112" fillId="0" borderId="4" xfId="1" applyNumberFormat="1" applyFont="1" applyFill="1" applyBorder="1" applyAlignment="1">
      <alignment vertical="center" wrapText="1"/>
    </xf>
    <xf numFmtId="0" fontId="166" fillId="0" borderId="0" xfId="1" applyFont="1" applyFill="1"/>
    <xf numFmtId="0" fontId="167" fillId="0" borderId="0" xfId="1" applyFont="1" applyFill="1"/>
    <xf numFmtId="0" fontId="13" fillId="0" borderId="0" xfId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96" fillId="0" borderId="4" xfId="2" applyNumberFormat="1" applyFont="1" applyFill="1" applyBorder="1" applyAlignment="1">
      <alignment horizontal="center" vertical="center" wrapText="1"/>
    </xf>
    <xf numFmtId="165" fontId="112" fillId="0" borderId="4" xfId="2" applyNumberFormat="1" applyFont="1" applyFill="1" applyBorder="1" applyAlignment="1">
      <alignment horizontal="center" vertical="center" wrapText="1"/>
    </xf>
    <xf numFmtId="0" fontId="171" fillId="0" borderId="0" xfId="1" applyFont="1" applyFill="1"/>
    <xf numFmtId="49" fontId="33" fillId="0" borderId="4" xfId="1" applyNumberFormat="1" applyFont="1" applyFill="1" applyBorder="1" applyAlignment="1">
      <alignment horizontal="center" vertical="center"/>
    </xf>
    <xf numFmtId="4" fontId="21" fillId="0" borderId="4" xfId="1" applyNumberFormat="1" applyFont="1" applyFill="1" applyBorder="1" applyAlignment="1">
      <alignment horizontal="center" vertical="center" wrapText="1"/>
    </xf>
    <xf numFmtId="165" fontId="83" fillId="0" borderId="4" xfId="2" applyNumberFormat="1" applyFont="1" applyBorder="1" applyAlignment="1">
      <alignment horizontal="center" vertical="center" wrapText="1"/>
    </xf>
    <xf numFmtId="49" fontId="172" fillId="0" borderId="0" xfId="1" applyNumberFormat="1" applyFont="1"/>
    <xf numFmtId="165" fontId="174" fillId="0" borderId="4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7" fontId="126" fillId="0" borderId="5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7" fontId="137" fillId="0" borderId="5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4" fontId="3" fillId="2" borderId="0" xfId="1" applyNumberFormat="1" applyFill="1"/>
    <xf numFmtId="49" fontId="13" fillId="2" borderId="4" xfId="1" applyNumberFormat="1" applyFont="1" applyFill="1" applyBorder="1" applyAlignment="1">
      <alignment horizontal="center" vertical="center"/>
    </xf>
    <xf numFmtId="165" fontId="81" fillId="2" borderId="4" xfId="1" applyNumberFormat="1" applyFont="1" applyFill="1" applyBorder="1" applyAlignment="1">
      <alignment horizontal="center" vertical="center"/>
    </xf>
    <xf numFmtId="165" fontId="10" fillId="2" borderId="4" xfId="1" applyNumberFormat="1" applyFont="1" applyFill="1" applyBorder="1" applyAlignment="1">
      <alignment horizontal="center" vertical="center" wrapText="1"/>
    </xf>
    <xf numFmtId="165" fontId="96" fillId="2" borderId="4" xfId="1" applyNumberFormat="1" applyFont="1" applyFill="1" applyBorder="1" applyAlignment="1">
      <alignment horizontal="center" vertical="center" wrapText="1"/>
    </xf>
    <xf numFmtId="165" fontId="94" fillId="2" borderId="4" xfId="1" applyNumberFormat="1" applyFont="1" applyFill="1" applyBorder="1" applyAlignment="1">
      <alignment horizontal="center" vertical="center" wrapText="1"/>
    </xf>
    <xf numFmtId="165" fontId="96" fillId="2" borderId="4" xfId="2" applyNumberFormat="1" applyFont="1" applyFill="1" applyBorder="1" applyAlignment="1">
      <alignment horizontal="center" vertical="center" wrapText="1"/>
    </xf>
    <xf numFmtId="164" fontId="96" fillId="2" borderId="4" xfId="2" applyNumberFormat="1" applyFont="1" applyFill="1" applyBorder="1" applyAlignment="1">
      <alignment horizontal="center" vertical="center" wrapText="1"/>
    </xf>
    <xf numFmtId="164" fontId="6" fillId="2" borderId="0" xfId="1" applyNumberFormat="1" applyFont="1" applyFill="1"/>
    <xf numFmtId="164" fontId="10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0" fontId="150" fillId="0" borderId="0" xfId="1" applyFont="1" applyFill="1"/>
    <xf numFmtId="164" fontId="124" fillId="0" borderId="4" xfId="2" applyNumberFormat="1" applyFont="1" applyFill="1" applyBorder="1" applyAlignment="1">
      <alignment horizontal="left" vertical="center" wrapText="1"/>
    </xf>
    <xf numFmtId="0" fontId="37" fillId="0" borderId="0" xfId="1" applyFont="1" applyFill="1"/>
    <xf numFmtId="0" fontId="130" fillId="0" borderId="0" xfId="1" applyFont="1" applyFill="1"/>
    <xf numFmtId="49" fontId="85" fillId="0" borderId="4" xfId="1" applyNumberFormat="1" applyFont="1" applyFill="1" applyBorder="1" applyAlignment="1">
      <alignment horizontal="center" vertical="center" wrapText="1"/>
    </xf>
    <xf numFmtId="165" fontId="132" fillId="0" borderId="4" xfId="1" applyNumberFormat="1" applyFont="1" applyFill="1" applyBorder="1" applyAlignment="1">
      <alignment horizontal="center" vertical="center" wrapText="1"/>
    </xf>
    <xf numFmtId="165" fontId="156" fillId="0" borderId="4" xfId="1" applyNumberFormat="1" applyFont="1" applyFill="1" applyBorder="1" applyAlignment="1">
      <alignment horizontal="center" vertical="center" wrapText="1"/>
    </xf>
    <xf numFmtId="0" fontId="157" fillId="0" borderId="0" xfId="1" applyFont="1" applyFill="1"/>
    <xf numFmtId="0" fontId="154" fillId="0" borderId="0" xfId="1" applyFont="1" applyFill="1"/>
    <xf numFmtId="165" fontId="126" fillId="0" borderId="4" xfId="4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7" fontId="88" fillId="0" borderId="5" xfId="1" applyNumberFormat="1" applyFont="1" applyFill="1" applyBorder="1" applyAlignment="1">
      <alignment horizontal="center" vertical="center" wrapText="1"/>
    </xf>
    <xf numFmtId="0" fontId="20" fillId="2" borderId="0" xfId="1" applyFont="1" applyFill="1"/>
    <xf numFmtId="164" fontId="83" fillId="0" borderId="9" xfId="1" applyNumberFormat="1" applyFont="1" applyBorder="1" applyAlignment="1">
      <alignment horizontal="center" vertical="center" wrapText="1"/>
    </xf>
    <xf numFmtId="0" fontId="83" fillId="0" borderId="9" xfId="1" applyFont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0" fontId="175" fillId="0" borderId="0" xfId="1" applyFont="1" applyBorder="1"/>
    <xf numFmtId="0" fontId="83" fillId="0" borderId="0" xfId="1" applyFont="1" applyBorder="1" applyAlignment="1">
      <alignment horizontal="center" vertical="center" wrapText="1"/>
    </xf>
    <xf numFmtId="165" fontId="175" fillId="0" borderId="0" xfId="1" applyNumberFormat="1" applyFont="1" applyFill="1"/>
    <xf numFmtId="0" fontId="175" fillId="0" borderId="0" xfId="1" applyFont="1" applyFill="1"/>
    <xf numFmtId="0" fontId="175" fillId="0" borderId="0" xfId="1" applyFont="1"/>
    <xf numFmtId="164" fontId="87" fillId="0" borderId="4" xfId="1" applyNumberFormat="1" applyFont="1" applyFill="1" applyBorder="1" applyAlignment="1">
      <alignment horizontal="center" vertic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left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horizontal="left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7" fontId="42" fillId="3" borderId="4" xfId="1" applyNumberFormat="1" applyFont="1" applyFill="1" applyBorder="1" applyAlignment="1">
      <alignment vertical="center" wrapText="1"/>
    </xf>
    <xf numFmtId="49" fontId="99" fillId="0" borderId="0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0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" fontId="2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38" fillId="0" borderId="4" xfId="1" applyNumberFormat="1" applyFont="1" applyFill="1" applyBorder="1" applyAlignment="1">
      <alignment horizontal="center" vertical="center" wrapText="1"/>
    </xf>
    <xf numFmtId="0" fontId="176" fillId="0" borderId="0" xfId="1" applyFont="1" applyFill="1"/>
    <xf numFmtId="49" fontId="177" fillId="0" borderId="4" xfId="1" applyNumberFormat="1" applyFont="1" applyFill="1" applyBorder="1" applyAlignment="1">
      <alignment horizontal="center" vertical="center" wrapText="1"/>
    </xf>
    <xf numFmtId="170" fontId="85" fillId="0" borderId="4" xfId="1" applyNumberFormat="1" applyFont="1" applyFill="1" applyBorder="1" applyAlignment="1">
      <alignment horizontal="center" vertical="center" wrapText="1"/>
    </xf>
    <xf numFmtId="164" fontId="168" fillId="0" borderId="0" xfId="1" applyNumberFormat="1" applyFont="1" applyFill="1"/>
    <xf numFmtId="0" fontId="83" fillId="0" borderId="9" xfId="1" applyFont="1" applyFill="1" applyBorder="1" applyAlignment="1">
      <alignment horizontal="center" vertical="center" wrapText="1"/>
    </xf>
    <xf numFmtId="165" fontId="94" fillId="0" borderId="4" xfId="1" applyNumberFormat="1" applyFont="1" applyFill="1" applyBorder="1" applyAlignment="1">
      <alignment horizontal="center" vertical="center"/>
    </xf>
    <xf numFmtId="165" fontId="39" fillId="0" borderId="4" xfId="2" applyNumberFormat="1" applyFont="1" applyFill="1" applyBorder="1" applyAlignment="1">
      <alignment horizontal="center" vertical="center" wrapText="1"/>
    </xf>
    <xf numFmtId="165" fontId="10" fillId="0" borderId="4" xfId="2" applyNumberFormat="1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center" vertical="center" wrapText="1"/>
    </xf>
    <xf numFmtId="165" fontId="16" fillId="0" borderId="4" xfId="1" applyNumberFormat="1" applyFont="1" applyFill="1" applyBorder="1" applyAlignment="1">
      <alignment horizontal="center" vertical="center"/>
    </xf>
    <xf numFmtId="4" fontId="39" fillId="0" borderId="4" xfId="1" applyNumberFormat="1" applyFont="1" applyFill="1" applyBorder="1" applyAlignment="1">
      <alignment horizontal="center" vertical="center" wrapText="1"/>
    </xf>
    <xf numFmtId="164" fontId="169" fillId="0" borderId="0" xfId="1" applyNumberFormat="1" applyFont="1" applyFill="1"/>
    <xf numFmtId="164" fontId="170" fillId="0" borderId="0" xfId="1" applyNumberFormat="1" applyFont="1" applyFill="1"/>
    <xf numFmtId="165" fontId="31" fillId="0" borderId="0" xfId="1" applyNumberFormat="1" applyFont="1" applyFill="1" applyAlignment="1">
      <alignment vertical="center" wrapText="1"/>
    </xf>
    <xf numFmtId="164" fontId="62" fillId="0" borderId="0" xfId="1" applyNumberFormat="1" applyFont="1" applyFill="1" applyAlignment="1">
      <alignment horizontal="center" vertical="center" wrapText="1"/>
    </xf>
    <xf numFmtId="165" fontId="178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167" fontId="10" fillId="0" borderId="5" xfId="1" applyNumberFormat="1" applyFont="1" applyFill="1" applyBorder="1" applyAlignment="1">
      <alignment vertical="center" wrapText="1"/>
    </xf>
    <xf numFmtId="49" fontId="94" fillId="0" borderId="4" xfId="1" applyNumberFormat="1" applyFont="1" applyFill="1" applyBorder="1" applyAlignment="1">
      <alignment horizontal="center" vertical="center" wrapText="1"/>
    </xf>
    <xf numFmtId="164" fontId="9" fillId="0" borderId="0" xfId="1" applyNumberFormat="1" applyFont="1" applyBorder="1" applyAlignment="1">
      <alignment horizontal="center" vertical="center" wrapText="1"/>
    </xf>
    <xf numFmtId="164" fontId="112" fillId="8" borderId="4" xfId="1" applyNumberFormat="1" applyFont="1" applyFill="1" applyBorder="1" applyAlignment="1">
      <alignment horizontal="center" vertical="center" wrapText="1"/>
    </xf>
    <xf numFmtId="165" fontId="9" fillId="0" borderId="0" xfId="1" applyNumberFormat="1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7" fillId="0" borderId="5" xfId="1" applyNumberFormat="1" applyFont="1" applyFill="1" applyBorder="1" applyAlignment="1">
      <alignment horizontal="center" vertical="center" wrapText="1"/>
    </xf>
    <xf numFmtId="165" fontId="81" fillId="0" borderId="5" xfId="1" applyNumberFormat="1" applyFont="1" applyFill="1" applyBorder="1" applyAlignment="1">
      <alignment horizontal="center" vertical="center" wrapText="1"/>
    </xf>
    <xf numFmtId="164" fontId="87" fillId="0" borderId="5" xfId="1" applyNumberFormat="1" applyFont="1" applyFill="1" applyBorder="1" applyAlignment="1">
      <alignment horizontal="center" vertical="center" wrapText="1"/>
    </xf>
    <xf numFmtId="164" fontId="16" fillId="0" borderId="5" xfId="1" applyNumberFormat="1" applyFont="1" applyFill="1" applyBorder="1" applyAlignment="1">
      <alignment horizontal="center" vertical="center" wrapText="1"/>
    </xf>
    <xf numFmtId="164" fontId="80" fillId="0" borderId="5" xfId="2" applyNumberFormat="1" applyFont="1" applyBorder="1" applyAlignment="1">
      <alignment horizontal="center" vertical="center" wrapText="1"/>
    </xf>
    <xf numFmtId="164" fontId="96" fillId="0" borderId="5" xfId="2" applyNumberFormat="1" applyFont="1" applyBorder="1" applyAlignment="1">
      <alignment horizontal="center" vertical="center" wrapText="1"/>
    </xf>
    <xf numFmtId="0" fontId="50" fillId="0" borderId="6" xfId="1" applyFont="1" applyFill="1" applyBorder="1"/>
    <xf numFmtId="0" fontId="29" fillId="0" borderId="6" xfId="1" applyFont="1" applyFill="1" applyBorder="1"/>
    <xf numFmtId="0" fontId="29" fillId="0" borderId="2" xfId="1" applyFont="1" applyFill="1" applyBorder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58" fillId="7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71" fontId="34" fillId="0" borderId="0" xfId="1" applyNumberFormat="1" applyFont="1" applyFill="1"/>
    <xf numFmtId="171" fontId="50" fillId="3" borderId="0" xfId="1" applyNumberFormat="1" applyFont="1" applyFill="1"/>
    <xf numFmtId="171" fontId="32" fillId="0" borderId="0" xfId="1" applyNumberFormat="1" applyFont="1" applyFill="1"/>
    <xf numFmtId="171" fontId="43" fillId="0" borderId="0" xfId="1" applyNumberFormat="1" applyFont="1" applyFill="1"/>
    <xf numFmtId="171" fontId="46" fillId="0" borderId="0" xfId="1" applyNumberFormat="1" applyFont="1" applyFill="1"/>
    <xf numFmtId="171" fontId="48" fillId="0" borderId="0" xfId="1" applyNumberFormat="1" applyFont="1" applyFill="1"/>
    <xf numFmtId="171" fontId="38" fillId="0" borderId="0" xfId="1" applyNumberFormat="1" applyFont="1" applyFill="1"/>
    <xf numFmtId="171" fontId="29" fillId="3" borderId="0" xfId="1" applyNumberFormat="1" applyFont="1" applyFill="1"/>
    <xf numFmtId="171" fontId="52" fillId="4" borderId="0" xfId="1" applyNumberFormat="1" applyFont="1" applyFill="1"/>
    <xf numFmtId="171" fontId="50" fillId="4" borderId="0" xfId="1" applyNumberFormat="1" applyFont="1" applyFill="1"/>
    <xf numFmtId="171" fontId="43" fillId="4" borderId="0" xfId="1" applyNumberFormat="1" applyFont="1" applyFill="1"/>
    <xf numFmtId="171" fontId="150" fillId="6" borderId="0" xfId="1" applyNumberFormat="1" applyFont="1" applyFill="1"/>
    <xf numFmtId="165" fontId="87" fillId="0" borderId="4" xfId="1" applyNumberFormat="1" applyFont="1" applyFill="1" applyBorder="1" applyAlignment="1">
      <alignment horizontal="center" vertical="center" wrapText="1"/>
    </xf>
    <xf numFmtId="172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73" fontId="87" fillId="0" borderId="4" xfId="1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/>
    </xf>
    <xf numFmtId="164" fontId="7" fillId="0" borderId="0" xfId="1" applyNumberFormat="1" applyFont="1" applyFill="1"/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47" fillId="0" borderId="4" xfId="1" applyNumberFormat="1" applyFont="1" applyFill="1" applyBorder="1" applyAlignment="1">
      <alignment horizontal="center" vertical="center"/>
    </xf>
    <xf numFmtId="165" fontId="10" fillId="0" borderId="4" xfId="2" applyNumberFormat="1" applyFont="1" applyBorder="1" applyAlignment="1">
      <alignment horizontal="center" vertical="center" wrapText="1"/>
    </xf>
    <xf numFmtId="0" fontId="4" fillId="0" borderId="0" xfId="1" applyFont="1" applyFill="1" applyAlignment="1">
      <alignment horizontal="center"/>
    </xf>
    <xf numFmtId="164" fontId="179" fillId="0" borderId="0" xfId="1" applyNumberFormat="1" applyFont="1" applyFill="1" applyAlignment="1">
      <alignment horizontal="center"/>
    </xf>
    <xf numFmtId="0" fontId="62" fillId="0" borderId="0" xfId="1" applyFont="1" applyFill="1" applyAlignment="1">
      <alignment horizontal="center"/>
    </xf>
    <xf numFmtId="166" fontId="64" fillId="0" borderId="0" xfId="1" applyNumberFormat="1" applyFont="1" applyFill="1" applyAlignment="1">
      <alignment horizontal="center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6" fontId="85" fillId="0" borderId="4" xfId="1" applyNumberFormat="1" applyFont="1" applyFill="1" applyBorder="1" applyAlignment="1">
      <alignment horizontal="center" vertical="center"/>
    </xf>
    <xf numFmtId="164" fontId="10" fillId="0" borderId="0" xfId="1" applyNumberFormat="1" applyFont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/>
    </xf>
    <xf numFmtId="165" fontId="81" fillId="8" borderId="4" xfId="1" applyNumberFormat="1" applyFont="1" applyFill="1" applyBorder="1" applyAlignment="1">
      <alignment horizontal="center" vertical="center" wrapText="1"/>
    </xf>
    <xf numFmtId="165" fontId="10" fillId="7" borderId="4" xfId="1" applyNumberFormat="1" applyFont="1" applyFill="1" applyBorder="1" applyAlignment="1">
      <alignment horizontal="center" vertical="center" wrapText="1"/>
    </xf>
    <xf numFmtId="165" fontId="81" fillId="5" borderId="4" xfId="1" applyNumberFormat="1" applyFont="1" applyFill="1" applyBorder="1" applyAlignment="1">
      <alignment horizontal="center" vertical="center" wrapText="1"/>
    </xf>
    <xf numFmtId="164" fontId="6" fillId="0" borderId="0" xfId="1" applyNumberFormat="1" applyFont="1"/>
    <xf numFmtId="164" fontId="168" fillId="0" borderId="0" xfId="1" applyNumberFormat="1" applyFont="1"/>
    <xf numFmtId="0" fontId="10" fillId="0" borderId="9" xfId="1" applyFont="1" applyBorder="1" applyAlignment="1">
      <alignment horizontal="center" vertical="center" wrapText="1"/>
    </xf>
    <xf numFmtId="165" fontId="81" fillId="6" borderId="4" xfId="1" applyNumberFormat="1" applyFont="1" applyFill="1" applyBorder="1" applyAlignment="1">
      <alignment horizontal="center" vertical="center" wrapText="1"/>
    </xf>
    <xf numFmtId="0" fontId="10" fillId="0" borderId="4" xfId="2" applyFont="1" applyBorder="1" applyAlignment="1">
      <alignment horizontal="center" vertical="center" wrapText="1"/>
    </xf>
    <xf numFmtId="165" fontId="10" fillId="5" borderId="4" xfId="2" applyNumberFormat="1" applyFont="1" applyFill="1" applyBorder="1" applyAlignment="1">
      <alignment horizontal="center" vertical="center" wrapText="1"/>
    </xf>
    <xf numFmtId="165" fontId="96" fillId="7" borderId="4" xfId="1" applyNumberFormat="1" applyFont="1" applyFill="1" applyBorder="1" applyAlignment="1">
      <alignment horizontal="center" vertical="center" wrapText="1"/>
    </xf>
    <xf numFmtId="4" fontId="10" fillId="0" borderId="0" xfId="1" applyNumberFormat="1" applyFont="1" applyBorder="1" applyAlignment="1">
      <alignment horizontal="center" vertical="center" wrapText="1"/>
    </xf>
    <xf numFmtId="173" fontId="81" fillId="0" borderId="4" xfId="1" applyNumberFormat="1" applyFont="1" applyFill="1" applyBorder="1" applyAlignment="1">
      <alignment horizontal="center" vertical="center" wrapText="1"/>
    </xf>
    <xf numFmtId="165" fontId="39" fillId="7" borderId="4" xfId="1" applyNumberFormat="1" applyFont="1" applyFill="1" applyBorder="1" applyAlignment="1">
      <alignment horizontal="center" vertical="center" wrapText="1"/>
    </xf>
    <xf numFmtId="0" fontId="31" fillId="0" borderId="0" xfId="1" applyFont="1" applyFill="1" applyAlignment="1">
      <alignment vertical="center" wrapText="1"/>
    </xf>
    <xf numFmtId="165" fontId="10" fillId="0" borderId="0" xfId="1" applyNumberFormat="1" applyFont="1" applyBorder="1" applyAlignment="1">
      <alignment horizontal="center" vertical="center" wrapText="1"/>
    </xf>
    <xf numFmtId="165" fontId="10" fillId="7" borderId="0" xfId="1" applyNumberFormat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horizontal="center" vertical="center" wrapText="1"/>
    </xf>
    <xf numFmtId="165" fontId="27" fillId="6" borderId="4" xfId="1" applyNumberFormat="1" applyFont="1" applyFill="1" applyBorder="1" applyAlignment="1">
      <alignment horizontal="center" vertical="center" wrapText="1"/>
    </xf>
    <xf numFmtId="165" fontId="16" fillId="7" borderId="4" xfId="1" applyNumberFormat="1" applyFont="1" applyFill="1" applyBorder="1" applyAlignment="1">
      <alignment horizontal="center" vertical="center" wrapText="1"/>
    </xf>
    <xf numFmtId="4" fontId="39" fillId="7" borderId="4" xfId="1" applyNumberFormat="1" applyFont="1" applyFill="1" applyBorder="1" applyAlignment="1">
      <alignment horizontal="center" vertical="center" wrapText="1"/>
    </xf>
    <xf numFmtId="164" fontId="168" fillId="2" borderId="0" xfId="1" applyNumberFormat="1" applyFont="1" applyFill="1"/>
    <xf numFmtId="164" fontId="81" fillId="0" borderId="9" xfId="1" applyNumberFormat="1" applyFont="1" applyFill="1" applyBorder="1" applyAlignment="1">
      <alignment horizontal="center" vertical="center"/>
    </xf>
    <xf numFmtId="165" fontId="94" fillId="2" borderId="4" xfId="1" applyNumberFormat="1" applyFont="1" applyFill="1" applyBorder="1" applyAlignment="1">
      <alignment horizontal="center" vertical="center"/>
    </xf>
    <xf numFmtId="165" fontId="10" fillId="2" borderId="4" xfId="2" applyNumberFormat="1" applyFont="1" applyFill="1" applyBorder="1" applyAlignment="1">
      <alignment horizontal="center" vertical="center" wrapText="1"/>
    </xf>
    <xf numFmtId="0" fontId="10" fillId="2" borderId="4" xfId="2" applyFont="1" applyFill="1" applyBorder="1" applyAlignment="1">
      <alignment horizontal="center" vertical="center" wrapText="1"/>
    </xf>
    <xf numFmtId="165" fontId="16" fillId="2" borderId="4" xfId="1" applyNumberFormat="1" applyFont="1" applyFill="1" applyBorder="1" applyAlignment="1">
      <alignment horizontal="center" vertical="center" wrapText="1"/>
    </xf>
    <xf numFmtId="4" fontId="39" fillId="2" borderId="4" xfId="1" applyNumberFormat="1" applyFont="1" applyFill="1" applyBorder="1" applyAlignment="1">
      <alignment horizontal="center" vertical="center" wrapText="1"/>
    </xf>
    <xf numFmtId="164" fontId="10" fillId="0" borderId="9" xfId="1" applyNumberFormat="1" applyFont="1" applyBorder="1" applyAlignment="1">
      <alignment horizontal="center" vertical="center" wrapText="1"/>
    </xf>
    <xf numFmtId="164" fontId="81" fillId="0" borderId="4" xfId="1" applyNumberFormat="1" applyFont="1" applyFill="1" applyBorder="1" applyAlignment="1">
      <alignment horizontal="center" vertical="center"/>
    </xf>
    <xf numFmtId="164" fontId="94" fillId="0" borderId="4" xfId="1" applyNumberFormat="1" applyFont="1" applyFill="1" applyBorder="1" applyAlignment="1">
      <alignment horizontal="center" vertical="center"/>
    </xf>
    <xf numFmtId="164" fontId="10" fillId="0" borderId="4" xfId="2" applyNumberFormat="1" applyFont="1" applyBorder="1" applyAlignment="1">
      <alignment horizontal="center" vertical="center" wrapText="1"/>
    </xf>
    <xf numFmtId="164" fontId="10" fillId="5" borderId="4" xfId="2" applyNumberFormat="1" applyFont="1" applyFill="1" applyBorder="1" applyAlignment="1">
      <alignment horizontal="center" vertical="center" wrapText="1"/>
    </xf>
    <xf numFmtId="49" fontId="43" fillId="0" borderId="0" xfId="1" applyNumberFormat="1" applyFont="1"/>
    <xf numFmtId="49" fontId="180" fillId="0" borderId="0" xfId="1" applyNumberFormat="1" applyFont="1"/>
    <xf numFmtId="166" fontId="87" fillId="0" borderId="4" xfId="1" applyNumberFormat="1" applyFont="1" applyFill="1" applyBorder="1" applyAlignment="1">
      <alignment horizontal="center" vertical="center"/>
    </xf>
    <xf numFmtId="49" fontId="90" fillId="0" borderId="0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 applyFill="1" applyBorder="1" applyAlignment="1">
      <alignment horizontal="center" vertical="center" wrapText="1"/>
    </xf>
    <xf numFmtId="167" fontId="81" fillId="0" borderId="0" xfId="1" applyNumberFormat="1" applyFont="1" applyFill="1" applyBorder="1" applyAlignment="1">
      <alignment horizontal="left" vertical="center" wrapText="1"/>
    </xf>
    <xf numFmtId="164" fontId="81" fillId="0" borderId="0" xfId="1" applyNumberFormat="1" applyFont="1" applyFill="1" applyBorder="1" applyAlignment="1">
      <alignment horizontal="center" vertical="center" wrapText="1"/>
    </xf>
    <xf numFmtId="166" fontId="81" fillId="7" borderId="4" xfId="1" applyNumberFormat="1" applyFont="1" applyFill="1" applyBorder="1" applyAlignment="1">
      <alignment horizontal="center" vertical="center"/>
    </xf>
    <xf numFmtId="167" fontId="80" fillId="0" borderId="5" xfId="1" applyNumberFormat="1" applyFont="1" applyFill="1" applyBorder="1" applyAlignment="1">
      <alignment vertical="center" wrapText="1"/>
    </xf>
    <xf numFmtId="165" fontId="85" fillId="0" borderId="4" xfId="1" quotePrefix="1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vertical="center" wrapText="1"/>
    </xf>
    <xf numFmtId="166" fontId="94" fillId="0" borderId="4" xfId="1" applyNumberFormat="1" applyFont="1" applyFill="1" applyBorder="1" applyAlignment="1">
      <alignment horizontal="center" vertical="center"/>
    </xf>
    <xf numFmtId="166" fontId="96" fillId="0" borderId="4" xfId="1" applyNumberFormat="1" applyFont="1" applyFill="1" applyBorder="1" applyAlignment="1">
      <alignment horizontal="center" vertical="center" wrapText="1"/>
    </xf>
    <xf numFmtId="49" fontId="81" fillId="0" borderId="4" xfId="1" applyNumberFormat="1" applyFont="1" applyFill="1" applyBorder="1" applyAlignment="1">
      <alignment horizontal="center" vertical="center" wrapText="1"/>
    </xf>
    <xf numFmtId="166" fontId="81" fillId="0" borderId="4" xfId="1" applyNumberFormat="1" applyFont="1" applyFill="1" applyBorder="1" applyAlignment="1">
      <alignment horizontal="center" vertical="center" wrapText="1"/>
    </xf>
    <xf numFmtId="166" fontId="10" fillId="7" borderId="4" xfId="1" applyNumberFormat="1" applyFont="1" applyFill="1" applyBorder="1" applyAlignment="1">
      <alignment horizontal="center" vertical="center" wrapText="1"/>
    </xf>
    <xf numFmtId="49" fontId="92" fillId="7" borderId="7" xfId="1" applyNumberFormat="1" applyFont="1" applyFill="1" applyBorder="1" applyAlignment="1">
      <alignment horizontal="center" vertical="center"/>
    </xf>
    <xf numFmtId="167" fontId="80" fillId="7" borderId="7" xfId="1" applyNumberFormat="1" applyFont="1" applyFill="1" applyBorder="1" applyAlignment="1">
      <alignment vertical="center" wrapText="1"/>
    </xf>
    <xf numFmtId="165" fontId="80" fillId="7" borderId="7" xfId="1" applyNumberFormat="1" applyFont="1" applyFill="1" applyBorder="1" applyAlignment="1">
      <alignment horizontal="center" vertical="center" wrapText="1"/>
    </xf>
    <xf numFmtId="165" fontId="80" fillId="0" borderId="7" xfId="1" applyNumberFormat="1" applyFont="1" applyFill="1" applyBorder="1" applyAlignment="1">
      <alignment horizontal="center" vertical="center" wrapText="1"/>
    </xf>
    <xf numFmtId="165" fontId="10" fillId="7" borderId="7" xfId="1" applyNumberFormat="1" applyFont="1" applyFill="1" applyBorder="1" applyAlignment="1">
      <alignment horizontal="center" vertical="center" wrapText="1"/>
    </xf>
    <xf numFmtId="166" fontId="81" fillId="0" borderId="7" xfId="1" applyNumberFormat="1" applyFont="1" applyFill="1" applyBorder="1" applyAlignment="1">
      <alignment horizontal="center" vertical="center"/>
    </xf>
    <xf numFmtId="166" fontId="81" fillId="0" borderId="3" xfId="1" applyNumberFormat="1" applyFont="1" applyFill="1" applyBorder="1" applyAlignment="1">
      <alignment horizontal="center" vertical="center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6" fontId="10" fillId="0" borderId="4" xfId="1" applyNumberFormat="1" applyFont="1" applyFill="1" applyBorder="1" applyAlignment="1">
      <alignment horizontal="center" vertical="center" wrapText="1"/>
    </xf>
    <xf numFmtId="166" fontId="94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/>
    </xf>
    <xf numFmtId="166" fontId="81" fillId="9" borderId="4" xfId="1" applyNumberFormat="1" applyFont="1" applyFill="1" applyBorder="1" applyAlignment="1">
      <alignment horizontal="center" vertical="center"/>
    </xf>
    <xf numFmtId="0" fontId="50" fillId="7" borderId="0" xfId="1" applyFont="1" applyFill="1"/>
    <xf numFmtId="49" fontId="68" fillId="8" borderId="4" xfId="1" applyNumberFormat="1" applyFont="1" applyFill="1" applyBorder="1" applyAlignment="1">
      <alignment horizontal="center" vertical="center"/>
    </xf>
    <xf numFmtId="164" fontId="80" fillId="8" borderId="4" xfId="2" applyNumberFormat="1" applyFont="1" applyFill="1" applyBorder="1" applyAlignment="1">
      <alignment horizontal="center" vertical="center" wrapText="1"/>
    </xf>
    <xf numFmtId="165" fontId="85" fillId="8" borderId="4" xfId="1" applyNumberFormat="1" applyFont="1" applyFill="1" applyBorder="1" applyAlignment="1">
      <alignment horizontal="center" vertical="center" wrapText="1"/>
    </xf>
    <xf numFmtId="0" fontId="73" fillId="8" borderId="0" xfId="1" applyFont="1" applyFill="1"/>
    <xf numFmtId="49" fontId="92" fillId="9" borderId="4" xfId="1" applyNumberFormat="1" applyFont="1" applyFill="1" applyBorder="1" applyAlignment="1">
      <alignment horizontal="center" vertical="center"/>
    </xf>
    <xf numFmtId="167" fontId="80" fillId="9" borderId="4" xfId="1" applyNumberFormat="1" applyFont="1" applyFill="1" applyBorder="1" applyAlignment="1">
      <alignment vertical="center" wrapText="1"/>
    </xf>
    <xf numFmtId="165" fontId="80" fillId="9" borderId="4" xfId="1" applyNumberFormat="1" applyFont="1" applyFill="1" applyBorder="1" applyAlignment="1">
      <alignment horizontal="center" vertical="center" wrapText="1"/>
    </xf>
    <xf numFmtId="165" fontId="15" fillId="9" borderId="4" xfId="1" applyNumberFormat="1" applyFont="1" applyFill="1" applyBorder="1" applyAlignment="1">
      <alignment horizontal="center" vertical="center" wrapText="1"/>
    </xf>
    <xf numFmtId="166" fontId="10" fillId="9" borderId="4" xfId="1" applyNumberFormat="1" applyFont="1" applyFill="1" applyBorder="1" applyAlignment="1">
      <alignment horizontal="center" vertical="center" wrapText="1"/>
    </xf>
    <xf numFmtId="165" fontId="10" fillId="9" borderId="4" xfId="1" applyNumberFormat="1" applyFont="1" applyFill="1" applyBorder="1" applyAlignment="1">
      <alignment horizontal="center" vertical="center" wrapText="1"/>
    </xf>
    <xf numFmtId="0" fontId="58" fillId="9" borderId="0" xfId="1" applyFont="1" applyFill="1"/>
    <xf numFmtId="49" fontId="60" fillId="9" borderId="4" xfId="1" applyNumberFormat="1" applyFont="1" applyFill="1" applyBorder="1" applyAlignment="1">
      <alignment horizontal="center" vertical="center"/>
    </xf>
    <xf numFmtId="167" fontId="41" fillId="9" borderId="4" xfId="1" applyNumberFormat="1" applyFont="1" applyFill="1" applyBorder="1" applyAlignment="1">
      <alignment vertical="center" wrapText="1"/>
    </xf>
    <xf numFmtId="165" fontId="41" fillId="9" borderId="4" xfId="1" applyNumberFormat="1" applyFont="1" applyFill="1" applyBorder="1" applyAlignment="1">
      <alignment horizontal="center" vertical="center" wrapText="1"/>
    </xf>
    <xf numFmtId="0" fontId="29" fillId="9" borderId="0" xfId="1" applyFont="1" applyFill="1"/>
    <xf numFmtId="49" fontId="68" fillId="9" borderId="4" xfId="1" applyNumberFormat="1" applyFont="1" applyFill="1" applyBorder="1" applyAlignment="1">
      <alignment horizontal="center" vertical="center"/>
    </xf>
    <xf numFmtId="167" fontId="19" fillId="9" borderId="4" xfId="1" applyNumberFormat="1" applyFont="1" applyFill="1" applyBorder="1" applyAlignment="1">
      <alignment horizontal="left" vertical="center" wrapText="1"/>
    </xf>
    <xf numFmtId="165" fontId="17" fillId="9" borderId="4" xfId="1" applyNumberFormat="1" applyFont="1" applyFill="1" applyBorder="1" applyAlignment="1">
      <alignment horizontal="center" vertical="center" wrapText="1"/>
    </xf>
    <xf numFmtId="0" fontId="36" fillId="9" borderId="0" xfId="1" applyFont="1" applyFill="1"/>
    <xf numFmtId="166" fontId="50" fillId="9" borderId="4" xfId="3" applyNumberFormat="1" applyFont="1" applyFill="1" applyBorder="1" applyAlignment="1">
      <alignment horizontal="center"/>
    </xf>
    <xf numFmtId="166" fontId="28" fillId="9" borderId="4" xfId="3" applyNumberFormat="1" applyFont="1" applyFill="1" applyBorder="1" applyAlignment="1">
      <alignment horizontal="left"/>
    </xf>
    <xf numFmtId="165" fontId="28" fillId="9" borderId="4" xfId="3" applyNumberFormat="1" applyFont="1" applyFill="1" applyBorder="1" applyAlignment="1">
      <alignment horizontal="center"/>
    </xf>
    <xf numFmtId="49" fontId="4" fillId="9" borderId="4" xfId="1" applyNumberFormat="1" applyFont="1" applyFill="1" applyBorder="1" applyAlignment="1">
      <alignment horizontal="center"/>
    </xf>
    <xf numFmtId="0" fontId="6" fillId="9" borderId="4" xfId="1" applyFont="1" applyFill="1" applyBorder="1"/>
    <xf numFmtId="165" fontId="6" fillId="9" borderId="4" xfId="1" applyNumberFormat="1" applyFont="1" applyFill="1" applyBorder="1"/>
    <xf numFmtId="164" fontId="6" fillId="9" borderId="4" xfId="1" applyNumberFormat="1" applyFont="1" applyFill="1" applyBorder="1"/>
    <xf numFmtId="0" fontId="3" fillId="9" borderId="0" xfId="1" applyFill="1"/>
    <xf numFmtId="49" fontId="128" fillId="9" borderId="4" xfId="1" applyNumberFormat="1" applyFont="1" applyFill="1" applyBorder="1" applyAlignment="1">
      <alignment horizontal="center" vertical="center"/>
    </xf>
    <xf numFmtId="167" fontId="124" fillId="9" borderId="4" xfId="1" applyNumberFormat="1" applyFont="1" applyFill="1" applyBorder="1" applyAlignment="1">
      <alignment vertical="center" wrapText="1"/>
    </xf>
    <xf numFmtId="165" fontId="124" fillId="9" borderId="4" xfId="1" applyNumberFormat="1" applyFont="1" applyFill="1" applyBorder="1" applyAlignment="1">
      <alignment horizontal="center" vertical="center" wrapText="1"/>
    </xf>
    <xf numFmtId="164" fontId="124" fillId="9" borderId="4" xfId="1" applyNumberFormat="1" applyFont="1" applyFill="1" applyBorder="1" applyAlignment="1">
      <alignment horizontal="center" vertical="center" wrapText="1"/>
    </xf>
    <xf numFmtId="164" fontId="129" fillId="9" borderId="4" xfId="1" applyNumberFormat="1" applyFont="1" applyFill="1" applyBorder="1" applyAlignment="1">
      <alignment horizontal="center" vertical="center" wrapText="1"/>
    </xf>
    <xf numFmtId="0" fontId="136" fillId="9" borderId="0" xfId="1" applyFont="1" applyFill="1"/>
    <xf numFmtId="166" fontId="85" fillId="9" borderId="4" xfId="1" applyNumberFormat="1" applyFont="1" applyFill="1" applyBorder="1" applyAlignment="1">
      <alignment horizontal="center" vertical="center"/>
    </xf>
    <xf numFmtId="166" fontId="80" fillId="9" borderId="4" xfId="1" applyNumberFormat="1" applyFont="1" applyFill="1" applyBorder="1" applyAlignment="1">
      <alignment horizontal="center" vertical="center" wrapText="1"/>
    </xf>
    <xf numFmtId="0" fontId="58" fillId="9" borderId="4" xfId="1" applyFont="1" applyFill="1" applyBorder="1"/>
    <xf numFmtId="165" fontId="112" fillId="8" borderId="4" xfId="2" applyNumberFormat="1" applyFont="1" applyFill="1" applyBorder="1" applyAlignment="1">
      <alignment horizontal="left" vertical="center" wrapText="1"/>
    </xf>
    <xf numFmtId="165" fontId="84" fillId="8" borderId="4" xfId="1" applyNumberFormat="1" applyFont="1" applyFill="1" applyBorder="1" applyAlignment="1">
      <alignment horizontal="center" vertical="center" wrapText="1"/>
    </xf>
    <xf numFmtId="165" fontId="19" fillId="8" borderId="4" xfId="1" applyNumberFormat="1" applyFont="1" applyFill="1" applyBorder="1" applyAlignment="1">
      <alignment horizontal="center" vertical="center" wrapText="1"/>
    </xf>
    <xf numFmtId="165" fontId="39" fillId="8" borderId="4" xfId="1" applyNumberFormat="1" applyFont="1" applyFill="1" applyBorder="1" applyAlignment="1">
      <alignment horizontal="center" vertical="center" wrapText="1"/>
    </xf>
    <xf numFmtId="165" fontId="112" fillId="8" borderId="4" xfId="2" applyNumberFormat="1" applyFont="1" applyFill="1" applyBorder="1" applyAlignment="1">
      <alignment horizontal="center" vertical="center" wrapText="1"/>
    </xf>
    <xf numFmtId="4" fontId="19" fillId="8" borderId="4" xfId="1" applyNumberFormat="1" applyFont="1" applyFill="1" applyBorder="1" applyAlignment="1">
      <alignment horizontal="center" vertical="center" wrapText="1"/>
    </xf>
    <xf numFmtId="4" fontId="39" fillId="8" borderId="4" xfId="1" applyNumberFormat="1" applyFont="1" applyFill="1" applyBorder="1" applyAlignment="1">
      <alignment horizontal="center" vertical="center" wrapText="1"/>
    </xf>
    <xf numFmtId="166" fontId="81" fillId="8" borderId="4" xfId="1" applyNumberFormat="1" applyFont="1" applyFill="1" applyBorder="1" applyAlignment="1">
      <alignment horizontal="center" vertical="center" wrapText="1"/>
    </xf>
    <xf numFmtId="49" fontId="148" fillId="8" borderId="4" xfId="1" applyNumberFormat="1" applyFont="1" applyFill="1" applyBorder="1" applyAlignment="1">
      <alignment horizontal="center" vertical="center"/>
    </xf>
    <xf numFmtId="166" fontId="81" fillId="7" borderId="4" xfId="1" applyNumberFormat="1" applyFont="1" applyFill="1" applyBorder="1" applyAlignment="1">
      <alignment horizontal="center" vertical="center" wrapText="1"/>
    </xf>
    <xf numFmtId="166" fontId="87" fillId="0" borderId="4" xfId="1" applyNumberFormat="1" applyFont="1" applyFill="1" applyBorder="1" applyAlignment="1">
      <alignment horizontal="center" vertical="center" wrapText="1"/>
    </xf>
    <xf numFmtId="166" fontId="139" fillId="0" borderId="4" xfId="1" applyNumberFormat="1" applyFont="1" applyFill="1" applyBorder="1" applyAlignment="1">
      <alignment horizontal="center" vertical="center"/>
    </xf>
    <xf numFmtId="166" fontId="126" fillId="0" borderId="4" xfId="1" applyNumberFormat="1" applyFont="1" applyFill="1" applyBorder="1" applyAlignment="1">
      <alignment horizontal="center" vertical="center"/>
    </xf>
    <xf numFmtId="165" fontId="182" fillId="0" borderId="4" xfId="1" applyNumberFormat="1" applyFont="1" applyFill="1" applyBorder="1" applyAlignment="1">
      <alignment horizontal="center" vertical="center" wrapText="1"/>
    </xf>
    <xf numFmtId="166" fontId="181" fillId="0" borderId="4" xfId="1" applyNumberFormat="1" applyFont="1" applyFill="1" applyBorder="1" applyAlignment="1">
      <alignment horizontal="center" vertical="center"/>
    </xf>
    <xf numFmtId="0" fontId="183" fillId="0" borderId="0" xfId="1" applyFont="1" applyFill="1"/>
    <xf numFmtId="166" fontId="88" fillId="0" borderId="4" xfId="1" applyNumberFormat="1" applyFont="1" applyFill="1" applyBorder="1" applyAlignment="1">
      <alignment horizontal="center" vertical="center"/>
    </xf>
    <xf numFmtId="49" fontId="184" fillId="0" borderId="0" xfId="1" applyNumberFormat="1" applyFont="1"/>
    <xf numFmtId="165" fontId="80" fillId="0" borderId="4" xfId="2" applyNumberFormat="1" applyFont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5" fontId="81" fillId="0" borderId="0" xfId="1" applyNumberFormat="1" applyFont="1" applyFill="1" applyBorder="1" applyAlignment="1">
      <alignment horizontal="center" vertical="center"/>
    </xf>
    <xf numFmtId="0" fontId="185" fillId="8" borderId="0" xfId="1" applyFont="1" applyFill="1"/>
    <xf numFmtId="165" fontId="140" fillId="8" borderId="4" xfId="1" applyNumberFormat="1" applyFont="1" applyFill="1" applyBorder="1" applyAlignment="1">
      <alignment horizontal="center" vertical="center" wrapText="1"/>
    </xf>
    <xf numFmtId="166" fontId="139" fillId="8" borderId="4" xfId="1" applyNumberFormat="1" applyFont="1" applyFill="1" applyBorder="1" applyAlignment="1">
      <alignment horizontal="center" vertical="center"/>
    </xf>
    <xf numFmtId="166" fontId="139" fillId="8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85" fillId="0" borderId="0" xfId="1" applyNumberFormat="1" applyFont="1" applyFill="1" applyBorder="1" applyAlignment="1">
      <alignment horizontal="center" vertical="center"/>
    </xf>
    <xf numFmtId="164" fontId="87" fillId="0" borderId="4" xfId="1" applyNumberFormat="1" applyFont="1" applyFill="1" applyBorder="1" applyAlignment="1">
      <alignment horizontal="left" vertical="center" wrapText="1"/>
    </xf>
    <xf numFmtId="164" fontId="81" fillId="0" borderId="4" xfId="1" applyNumberFormat="1" applyFont="1" applyFill="1" applyBorder="1" applyAlignment="1">
      <alignment horizontal="left" vertical="center" wrapText="1"/>
    </xf>
    <xf numFmtId="0" fontId="71" fillId="0" borderId="0" xfId="1" applyFont="1"/>
    <xf numFmtId="0" fontId="83" fillId="0" borderId="4" xfId="2" applyFont="1" applyBorder="1" applyAlignment="1">
      <alignment horizontal="center" vertical="center" wrapText="1"/>
    </xf>
    <xf numFmtId="0" fontId="71" fillId="0" borderId="2" xfId="1" applyFont="1" applyFill="1" applyBorder="1"/>
    <xf numFmtId="165" fontId="129" fillId="0" borderId="4" xfId="1" applyNumberFormat="1" applyFont="1" applyFill="1" applyBorder="1" applyAlignment="1">
      <alignment horizontal="center" vertical="center" wrapText="1"/>
    </xf>
    <xf numFmtId="164" fontId="113" fillId="0" borderId="4" xfId="1" applyNumberFormat="1" applyFont="1" applyFill="1" applyBorder="1" applyAlignment="1">
      <alignment horizontal="center" vertical="center" wrapText="1"/>
    </xf>
    <xf numFmtId="49" fontId="95" fillId="0" borderId="0" xfId="1" applyNumberFormat="1" applyFont="1" applyFill="1" applyBorder="1" applyAlignment="1">
      <alignment horizontal="center" vertical="center" wrapText="1"/>
    </xf>
    <xf numFmtId="165" fontId="8" fillId="0" borderId="0" xfId="1" applyNumberFormat="1" applyFont="1" applyFill="1" applyBorder="1" applyAlignment="1">
      <alignment horizontal="center" vertical="center" wrapText="1"/>
    </xf>
    <xf numFmtId="167" fontId="85" fillId="0" borderId="0" xfId="1" applyNumberFormat="1" applyFont="1" applyFill="1" applyBorder="1" applyAlignment="1">
      <alignment horizontal="left" vertical="center" wrapText="1"/>
    </xf>
    <xf numFmtId="164" fontId="85" fillId="0" borderId="0" xfId="1" applyNumberFormat="1" applyFont="1" applyFill="1" applyBorder="1" applyAlignment="1">
      <alignment horizontal="center" vertical="center" wrapText="1"/>
    </xf>
    <xf numFmtId="164" fontId="81" fillId="0" borderId="4" xfId="3" applyNumberFormat="1" applyFont="1" applyFill="1" applyBorder="1" applyAlignment="1">
      <alignment horizontal="center" vertical="center"/>
    </xf>
    <xf numFmtId="164" fontId="139" fillId="0" borderId="4" xfId="1" applyNumberFormat="1" applyFont="1" applyFill="1" applyBorder="1" applyAlignment="1">
      <alignment horizontal="center" vertical="center"/>
    </xf>
    <xf numFmtId="164" fontId="174" fillId="0" borderId="4" xfId="1" applyNumberFormat="1" applyFont="1" applyFill="1" applyBorder="1" applyAlignment="1">
      <alignment horizontal="center" vertical="center"/>
    </xf>
    <xf numFmtId="164" fontId="126" fillId="0" borderId="4" xfId="1" applyNumberFormat="1" applyFont="1" applyFill="1" applyBorder="1" applyAlignment="1">
      <alignment horizontal="center" vertical="center"/>
    </xf>
    <xf numFmtId="164" fontId="182" fillId="0" borderId="4" xfId="1" applyNumberFormat="1" applyFont="1" applyFill="1" applyBorder="1" applyAlignment="1">
      <alignment horizontal="center" vertical="center" wrapText="1"/>
    </xf>
    <xf numFmtId="164" fontId="142" fillId="0" borderId="4" xfId="1" applyNumberFormat="1" applyFont="1" applyFill="1" applyBorder="1" applyAlignment="1">
      <alignment horizontal="center" vertical="center" wrapText="1"/>
    </xf>
    <xf numFmtId="164" fontId="81" fillId="4" borderId="4" xfId="1" quotePrefix="1" applyNumberFormat="1" applyFont="1" applyFill="1" applyBorder="1" applyAlignment="1">
      <alignment horizontal="center" vertical="center" wrapText="1"/>
    </xf>
    <xf numFmtId="164" fontId="16" fillId="4" borderId="4" xfId="1" quotePrefix="1" applyNumberFormat="1" applyFont="1" applyFill="1" applyBorder="1" applyAlignment="1">
      <alignment horizontal="center" vertical="center" wrapText="1"/>
    </xf>
    <xf numFmtId="164" fontId="39" fillId="4" borderId="4" xfId="1" quotePrefix="1" applyNumberFormat="1" applyFont="1" applyFill="1" applyBorder="1" applyAlignment="1">
      <alignment horizontal="center" vertical="center" wrapText="1"/>
    </xf>
    <xf numFmtId="164" fontId="81" fillId="4" borderId="4" xfId="1" applyNumberFormat="1" applyFont="1" applyFill="1" applyBorder="1" applyAlignment="1">
      <alignment horizontal="center" vertical="center" wrapText="1"/>
    </xf>
    <xf numFmtId="164" fontId="27" fillId="4" borderId="4" xfId="1" applyNumberFormat="1" applyFont="1" applyFill="1" applyBorder="1" applyAlignment="1">
      <alignment horizontal="center" vertical="center" wrapText="1"/>
    </xf>
    <xf numFmtId="164" fontId="96" fillId="4" borderId="4" xfId="1" applyNumberFormat="1" applyFont="1" applyFill="1" applyBorder="1" applyAlignment="1">
      <alignment horizontal="center" vertical="center" wrapText="1"/>
    </xf>
    <xf numFmtId="164" fontId="26" fillId="4" borderId="4" xfId="1" applyNumberFormat="1" applyFont="1" applyFill="1" applyBorder="1" applyAlignment="1">
      <alignment horizontal="center" vertical="center" wrapText="1"/>
    </xf>
    <xf numFmtId="164" fontId="126" fillId="6" borderId="4" xfId="1" applyNumberFormat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70" fillId="0" borderId="4" xfId="1" applyNumberFormat="1" applyFont="1" applyFill="1" applyBorder="1" applyAlignment="1">
      <alignment horizontal="center" vertical="center" wrapText="1"/>
    </xf>
    <xf numFmtId="164" fontId="82" fillId="0" borderId="4" xfId="1" applyNumberFormat="1" applyFont="1" applyFill="1" applyBorder="1" applyAlignment="1">
      <alignment horizontal="center" vertical="center" wrapText="1"/>
    </xf>
    <xf numFmtId="164" fontId="87" fillId="2" borderId="4" xfId="1" applyNumberFormat="1" applyFont="1" applyFill="1" applyBorder="1" applyAlignment="1">
      <alignment horizontal="center" vertical="center" wrapText="1"/>
    </xf>
    <xf numFmtId="164" fontId="70" fillId="2" borderId="4" xfId="1" applyNumberFormat="1" applyFont="1" applyFill="1" applyBorder="1" applyAlignment="1">
      <alignment horizontal="center" vertical="center" wrapText="1"/>
    </xf>
    <xf numFmtId="164" fontId="81" fillId="2" borderId="4" xfId="1" applyNumberFormat="1" applyFont="1" applyFill="1" applyBorder="1" applyAlignment="1">
      <alignment horizontal="center" vertical="center" wrapText="1"/>
    </xf>
    <xf numFmtId="164" fontId="27" fillId="2" borderId="4" xfId="1" applyNumberFormat="1" applyFont="1" applyFill="1" applyBorder="1" applyAlignment="1">
      <alignment horizontal="center" vertical="center" wrapText="1"/>
    </xf>
    <xf numFmtId="164" fontId="56" fillId="0" borderId="4" xfId="1" applyNumberFormat="1" applyFont="1" applyFill="1" applyBorder="1" applyAlignment="1">
      <alignment horizontal="center" vertical="center" wrapText="1"/>
    </xf>
    <xf numFmtId="164" fontId="113" fillId="8" borderId="4" xfId="1" applyNumberFormat="1" applyFont="1" applyFill="1" applyBorder="1" applyAlignment="1">
      <alignment horizontal="center" vertical="center" wrapText="1"/>
    </xf>
    <xf numFmtId="164" fontId="126" fillId="7" borderId="4" xfId="1" applyNumberFormat="1" applyFont="1" applyFill="1" applyBorder="1" applyAlignment="1">
      <alignment horizontal="center" vertical="center" wrapText="1"/>
    </xf>
    <xf numFmtId="164" fontId="114" fillId="8" borderId="4" xfId="1" applyNumberFormat="1" applyFont="1" applyFill="1" applyBorder="1" applyAlignment="1">
      <alignment horizontal="center" vertical="center" wrapText="1"/>
    </xf>
    <xf numFmtId="164" fontId="126" fillId="0" borderId="4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Border="1" applyAlignment="1">
      <alignment horizontal="center" vertical="center" wrapText="1"/>
    </xf>
    <xf numFmtId="164" fontId="153" fillId="0" borderId="4" xfId="1" applyNumberFormat="1" applyFont="1" applyFill="1" applyBorder="1" applyAlignment="1">
      <alignment horizontal="center" vertical="center" wrapText="1"/>
    </xf>
    <xf numFmtId="164" fontId="24" fillId="0" borderId="4" xfId="1" applyNumberFormat="1" applyFont="1" applyFill="1" applyBorder="1" applyAlignment="1">
      <alignment horizontal="center" vertical="center" wrapText="1"/>
    </xf>
    <xf numFmtId="164" fontId="39" fillId="0" borderId="4" xfId="1" quotePrefix="1" applyNumberFormat="1" applyFont="1" applyFill="1" applyBorder="1" applyAlignment="1">
      <alignment horizontal="center" vertical="center" wrapText="1"/>
    </xf>
    <xf numFmtId="164" fontId="85" fillId="0" borderId="4" xfId="1" quotePrefix="1" applyNumberFormat="1" applyFont="1" applyFill="1" applyBorder="1" applyAlignment="1">
      <alignment horizontal="center" vertical="center" wrapText="1"/>
    </xf>
    <xf numFmtId="164" fontId="88" fillId="0" borderId="4" xfId="1" applyNumberFormat="1" applyFont="1" applyFill="1" applyBorder="1" applyAlignment="1">
      <alignment horizontal="center" vertical="center" wrapText="1"/>
    </xf>
    <xf numFmtId="164" fontId="27" fillId="0" borderId="4" xfId="1" quotePrefix="1" applyNumberFormat="1" applyFont="1" applyFill="1" applyBorder="1" applyAlignment="1">
      <alignment horizontal="center" vertical="center" wrapText="1"/>
    </xf>
    <xf numFmtId="164" fontId="125" fillId="0" borderId="4" xfId="1" quotePrefix="1" applyNumberFormat="1" applyFont="1" applyFill="1" applyBorder="1" applyAlignment="1">
      <alignment horizontal="center" vertical="center" wrapText="1"/>
    </xf>
    <xf numFmtId="164" fontId="126" fillId="0" borderId="4" xfId="1" quotePrefix="1" applyNumberFormat="1" applyFont="1" applyFill="1" applyBorder="1" applyAlignment="1">
      <alignment horizontal="center" vertical="center" wrapText="1"/>
    </xf>
    <xf numFmtId="164" fontId="125" fillId="0" borderId="4" xfId="1" applyNumberFormat="1" applyFont="1" applyFill="1" applyBorder="1" applyAlignment="1">
      <alignment horizontal="center" vertical="center" wrapText="1"/>
    </xf>
    <xf numFmtId="164" fontId="132" fillId="0" borderId="4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137" fillId="0" borderId="4" xfId="1" applyNumberFormat="1" applyFont="1" applyFill="1" applyBorder="1" applyAlignment="1">
      <alignment horizontal="center" vertical="center" wrapText="1"/>
    </xf>
    <xf numFmtId="164" fontId="86" fillId="0" borderId="4" xfId="1" applyNumberFormat="1" applyFont="1" applyFill="1" applyBorder="1" applyAlignment="1">
      <alignment horizontal="center" vertical="center" wrapText="1"/>
    </xf>
    <xf numFmtId="164" fontId="140" fillId="8" borderId="4" xfId="1" applyNumberFormat="1" applyFont="1" applyFill="1" applyBorder="1" applyAlignment="1">
      <alignment horizontal="center" vertical="center" wrapText="1"/>
    </xf>
    <xf numFmtId="164" fontId="159" fillId="0" borderId="4" xfId="1" applyNumberFormat="1" applyFont="1" applyFill="1" applyBorder="1" applyAlignment="1">
      <alignment horizontal="center" vertical="center" wrapText="1"/>
    </xf>
    <xf numFmtId="164" fontId="63" fillId="7" borderId="4" xfId="1" applyNumberFormat="1" applyFont="1" applyFill="1" applyBorder="1"/>
    <xf numFmtId="164" fontId="58" fillId="7" borderId="0" xfId="1" applyNumberFormat="1" applyFont="1" applyFill="1"/>
    <xf numFmtId="164" fontId="85" fillId="8" borderId="4" xfId="1" applyNumberFormat="1" applyFont="1" applyFill="1" applyBorder="1" applyAlignment="1">
      <alignment horizontal="center" vertical="center" wrapText="1"/>
    </xf>
    <xf numFmtId="164" fontId="84" fillId="8" borderId="4" xfId="1" applyNumberFormat="1" applyFont="1" applyFill="1" applyBorder="1" applyAlignment="1">
      <alignment horizontal="center" vertical="center" wrapText="1"/>
    </xf>
    <xf numFmtId="164" fontId="84" fillId="7" borderId="4" xfId="1" applyNumberFormat="1" applyFont="1" applyFill="1" applyBorder="1" applyAlignment="1">
      <alignment horizontal="center" vertical="center" wrapText="1"/>
    </xf>
    <xf numFmtId="164" fontId="80" fillId="9" borderId="4" xfId="1" applyNumberFormat="1" applyFont="1" applyFill="1" applyBorder="1" applyAlignment="1">
      <alignment horizontal="center" vertical="center" wrapText="1"/>
    </xf>
    <xf numFmtId="164" fontId="15" fillId="9" borderId="4" xfId="1" applyNumberFormat="1" applyFont="1" applyFill="1" applyBorder="1" applyAlignment="1">
      <alignment horizontal="center" vertical="center" wrapText="1"/>
    </xf>
    <xf numFmtId="164" fontId="41" fillId="9" borderId="4" xfId="1" applyNumberFormat="1" applyFont="1" applyFill="1" applyBorder="1" applyAlignment="1">
      <alignment horizontal="center" vertical="center" wrapText="1"/>
    </xf>
    <xf numFmtId="164" fontId="17" fillId="9" borderId="4" xfId="1" applyNumberFormat="1" applyFont="1" applyFill="1" applyBorder="1" applyAlignment="1">
      <alignment horizontal="center" vertical="center" wrapText="1"/>
    </xf>
    <xf numFmtId="164" fontId="28" fillId="9" borderId="4" xfId="3" applyNumberFormat="1" applyFont="1" applyFill="1" applyBorder="1" applyAlignment="1">
      <alignment horizontal="center"/>
    </xf>
    <xf numFmtId="164" fontId="80" fillId="7" borderId="7" xfId="1" applyNumberFormat="1" applyFont="1" applyFill="1" applyBorder="1" applyAlignment="1">
      <alignment horizontal="center" vertical="center" wrapText="1"/>
    </xf>
    <xf numFmtId="164" fontId="85" fillId="2" borderId="4" xfId="1" applyNumberFormat="1" applyFont="1" applyFill="1" applyBorder="1" applyAlignment="1">
      <alignment horizontal="center" vertical="center" wrapText="1"/>
    </xf>
    <xf numFmtId="164" fontId="126" fillId="2" borderId="4" xfId="1" applyNumberFormat="1" applyFont="1" applyFill="1" applyBorder="1" applyAlignment="1">
      <alignment horizontal="center" vertical="center" wrapText="1"/>
    </xf>
    <xf numFmtId="164" fontId="153" fillId="2" borderId="4" xfId="1" applyNumberFormat="1" applyFont="1" applyFill="1" applyBorder="1" applyAlignment="1">
      <alignment horizontal="center" vertical="center" wrapText="1"/>
    </xf>
    <xf numFmtId="164" fontId="83" fillId="2" borderId="4" xfId="1" applyNumberFormat="1" applyFont="1" applyFill="1" applyBorder="1" applyAlignment="1">
      <alignment horizontal="center" vertical="center" wrapText="1"/>
    </xf>
    <xf numFmtId="164" fontId="81" fillId="2" borderId="4" xfId="1" quotePrefix="1" applyNumberFormat="1" applyFont="1" applyFill="1" applyBorder="1" applyAlignment="1">
      <alignment horizontal="center" vertical="center" wrapText="1"/>
    </xf>
    <xf numFmtId="164" fontId="96" fillId="2" borderId="4" xfId="1" applyNumberFormat="1" applyFont="1" applyFill="1" applyBorder="1" applyAlignment="1">
      <alignment horizontal="center" vertical="center" wrapText="1"/>
    </xf>
    <xf numFmtId="164" fontId="26" fillId="2" borderId="4" xfId="1" applyNumberFormat="1" applyFont="1" applyFill="1" applyBorder="1" applyAlignment="1">
      <alignment horizontal="center" vertical="center" wrapText="1"/>
    </xf>
    <xf numFmtId="164" fontId="21" fillId="2" borderId="4" xfId="1" applyNumberFormat="1" applyFont="1" applyFill="1" applyBorder="1" applyAlignment="1">
      <alignment horizontal="center" vertical="center" wrapText="1"/>
    </xf>
    <xf numFmtId="164" fontId="16" fillId="2" borderId="4" xfId="1" quotePrefix="1" applyNumberFormat="1" applyFont="1" applyFill="1" applyBorder="1" applyAlignment="1">
      <alignment horizontal="center" vertical="center" wrapText="1"/>
    </xf>
    <xf numFmtId="164" fontId="10" fillId="2" borderId="4" xfId="1" applyNumberFormat="1" applyFont="1" applyFill="1" applyBorder="1" applyAlignment="1">
      <alignment horizontal="center" vertical="center" wrapText="1"/>
    </xf>
    <xf numFmtId="164" fontId="24" fillId="2" borderId="4" xfId="1" applyNumberFormat="1" applyFont="1" applyFill="1" applyBorder="1" applyAlignment="1">
      <alignment horizontal="center" vertical="center" wrapText="1"/>
    </xf>
    <xf numFmtId="164" fontId="39" fillId="2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3" fillId="0" borderId="4" xfId="2" applyNumberFormat="1" applyFont="1" applyFill="1" applyBorder="1" applyAlignment="1">
      <alignment horizontal="center" vertical="center" wrapText="1"/>
    </xf>
    <xf numFmtId="167" fontId="96" fillId="0" borderId="5" xfId="1" applyNumberFormat="1" applyFont="1" applyFill="1" applyBorder="1" applyAlignment="1">
      <alignment horizontal="left" vertical="center" wrapText="1"/>
    </xf>
    <xf numFmtId="165" fontId="26" fillId="0" borderId="4" xfId="2" applyNumberFormat="1" applyFont="1" applyFill="1" applyBorder="1" applyAlignment="1">
      <alignment horizontal="center" vertical="center" wrapText="1"/>
    </xf>
    <xf numFmtId="49" fontId="180" fillId="0" borderId="0" xfId="1" applyNumberFormat="1" applyFont="1" applyFill="1"/>
    <xf numFmtId="164" fontId="26" fillId="0" borderId="4" xfId="2" applyNumberFormat="1" applyFont="1" applyFill="1" applyBorder="1" applyAlignment="1">
      <alignment horizontal="center" vertical="center" wrapText="1"/>
    </xf>
    <xf numFmtId="165" fontId="26" fillId="0" borderId="0" xfId="2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186" fillId="0" borderId="0" xfId="1" applyNumberFormat="1" applyFont="1"/>
    <xf numFmtId="49" fontId="187" fillId="0" borderId="4" xfId="1" applyNumberFormat="1" applyFont="1" applyFill="1" applyBorder="1" applyAlignment="1">
      <alignment horizontal="center" vertical="center" wrapText="1"/>
    </xf>
    <xf numFmtId="167" fontId="188" fillId="0" borderId="5" xfId="1" applyNumberFormat="1" applyFont="1" applyFill="1" applyBorder="1" applyAlignment="1">
      <alignment horizontal="center" vertical="center" wrapText="1"/>
    </xf>
    <xf numFmtId="164" fontId="189" fillId="0" borderId="4" xfId="1" applyNumberFormat="1" applyFont="1" applyFill="1" applyBorder="1" applyAlignment="1">
      <alignment horizontal="center" vertical="center" wrapText="1"/>
    </xf>
    <xf numFmtId="166" fontId="188" fillId="0" borderId="4" xfId="1" applyNumberFormat="1" applyFont="1" applyFill="1" applyBorder="1" applyAlignment="1">
      <alignment horizontal="center" vertical="center"/>
    </xf>
    <xf numFmtId="165" fontId="189" fillId="0" borderId="4" xfId="1" applyNumberFormat="1" applyFont="1" applyFill="1" applyBorder="1" applyAlignment="1">
      <alignment horizontal="center" vertical="center" wrapText="1"/>
    </xf>
    <xf numFmtId="0" fontId="190" fillId="0" borderId="0" xfId="1" applyFont="1" applyFill="1"/>
    <xf numFmtId="0" fontId="191" fillId="0" borderId="0" xfId="1" applyFont="1" applyFill="1"/>
    <xf numFmtId="166" fontId="86" fillId="0" borderId="4" xfId="1" applyNumberFormat="1" applyFont="1" applyFill="1" applyBorder="1" applyAlignment="1">
      <alignment horizontal="center" vertical="center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6" fontId="89" fillId="0" borderId="4" xfId="1" applyNumberFormat="1" applyFont="1" applyFill="1" applyBorder="1" applyAlignment="1">
      <alignment horizontal="center" vertical="center"/>
    </xf>
    <xf numFmtId="0" fontId="83" fillId="0" borderId="5" xfId="2" applyFont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80" fillId="2" borderId="4" xfId="2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3" fillId="0" borderId="4" xfId="1" applyNumberFormat="1" applyFont="1" applyBorder="1" applyAlignment="1">
      <alignment horizontal="center" vertical="center"/>
    </xf>
    <xf numFmtId="164" fontId="25" fillId="0" borderId="4" xfId="1" applyNumberFormat="1" applyFont="1" applyFill="1" applyBorder="1" applyAlignment="1">
      <alignment horizontal="center" vertical="center"/>
    </xf>
    <xf numFmtId="164" fontId="10" fillId="8" borderId="4" xfId="1" applyNumberFormat="1" applyFont="1" applyFill="1" applyBorder="1" applyAlignment="1">
      <alignment horizontal="center" vertical="center" wrapText="1"/>
    </xf>
    <xf numFmtId="164" fontId="113" fillId="7" borderId="4" xfId="1" applyNumberFormat="1" applyFont="1" applyFill="1" applyBorder="1" applyAlignment="1">
      <alignment horizontal="center" vertical="center" wrapText="1"/>
    </xf>
    <xf numFmtId="164" fontId="105" fillId="0" borderId="4" xfId="1" applyNumberFormat="1" applyFont="1" applyFill="1" applyBorder="1" applyAlignment="1">
      <alignment horizontal="center" vertical="center" wrapText="1"/>
    </xf>
    <xf numFmtId="164" fontId="15" fillId="0" borderId="4" xfId="2" applyNumberFormat="1" applyFont="1" applyFill="1" applyBorder="1" applyAlignment="1">
      <alignment horizontal="center" vertical="center" wrapText="1"/>
    </xf>
    <xf numFmtId="164" fontId="112" fillId="0" borderId="4" xfId="1" applyNumberFormat="1" applyFont="1" applyFill="1" applyBorder="1" applyAlignment="1">
      <alignment horizontal="center" vertical="center" wrapText="1"/>
    </xf>
    <xf numFmtId="164" fontId="85" fillId="5" borderId="4" xfId="1" applyNumberFormat="1" applyFont="1" applyFill="1" applyBorder="1" applyAlignment="1">
      <alignment horizontal="center" vertical="center" wrapText="1"/>
    </xf>
    <xf numFmtId="164" fontId="44" fillId="0" borderId="0" xfId="1" applyNumberFormat="1" applyFont="1" applyFill="1" applyAlignment="1">
      <alignment vertical="center" wrapText="1"/>
    </xf>
    <xf numFmtId="164" fontId="13" fillId="0" borderId="4" xfId="1" applyNumberFormat="1" applyFont="1" applyFill="1" applyBorder="1" applyAlignment="1">
      <alignment horizontal="center" vertical="center"/>
    </xf>
    <xf numFmtId="0" fontId="192" fillId="0" borderId="0" xfId="1" applyFont="1" applyFill="1"/>
    <xf numFmtId="49" fontId="193" fillId="0" borderId="4" xfId="1" applyNumberFormat="1" applyFont="1" applyFill="1" applyBorder="1" applyAlignment="1">
      <alignment horizontal="center" vertical="center" wrapText="1"/>
    </xf>
    <xf numFmtId="167" fontId="194" fillId="0" borderId="5" xfId="1" applyNumberFormat="1" applyFont="1" applyFill="1" applyBorder="1" applyAlignment="1">
      <alignment horizontal="left" vertical="center" wrapText="1"/>
    </xf>
    <xf numFmtId="164" fontId="195" fillId="0" borderId="4" xfId="1" applyNumberFormat="1" applyFont="1" applyFill="1" applyBorder="1" applyAlignment="1">
      <alignment horizontal="center" vertical="center" wrapText="1"/>
    </xf>
    <xf numFmtId="166" fontId="194" fillId="0" borderId="4" xfId="1" applyNumberFormat="1" applyFont="1" applyFill="1" applyBorder="1" applyAlignment="1">
      <alignment horizontal="center" vertical="center"/>
    </xf>
    <xf numFmtId="165" fontId="195" fillId="0" borderId="4" xfId="1" applyNumberFormat="1" applyFont="1" applyFill="1" applyBorder="1" applyAlignment="1">
      <alignment horizontal="center" vertical="center" wrapText="1"/>
    </xf>
    <xf numFmtId="164" fontId="13" fillId="2" borderId="4" xfId="1" applyNumberFormat="1" applyFont="1" applyFill="1" applyBorder="1" applyAlignment="1">
      <alignment horizontal="center" vertical="center"/>
    </xf>
    <xf numFmtId="164" fontId="81" fillId="2" borderId="4" xfId="1" applyNumberFormat="1" applyFont="1" applyFill="1" applyBorder="1" applyAlignment="1">
      <alignment horizontal="center" vertical="center"/>
    </xf>
    <xf numFmtId="164" fontId="85" fillId="2" borderId="4" xfId="1" applyNumberFormat="1" applyFont="1" applyFill="1" applyBorder="1" applyAlignment="1">
      <alignment horizontal="center" vertical="center"/>
    </xf>
    <xf numFmtId="164" fontId="89" fillId="2" borderId="4" xfId="1" applyNumberFormat="1" applyFont="1" applyFill="1" applyBorder="1" applyAlignment="1">
      <alignment horizontal="center" vertical="center"/>
    </xf>
    <xf numFmtId="164" fontId="88" fillId="2" borderId="4" xfId="1" applyNumberFormat="1" applyFont="1" applyFill="1" applyBorder="1" applyAlignment="1">
      <alignment horizontal="center" vertical="center"/>
    </xf>
    <xf numFmtId="164" fontId="20" fillId="2" borderId="4" xfId="1" applyNumberFormat="1" applyFont="1" applyFill="1" applyBorder="1" applyAlignment="1">
      <alignment horizontal="center" vertical="center" wrapText="1"/>
    </xf>
    <xf numFmtId="164" fontId="124" fillId="2" borderId="4" xfId="1" applyNumberFormat="1" applyFont="1" applyFill="1" applyBorder="1" applyAlignment="1">
      <alignment horizontal="center" vertical="center" wrapText="1"/>
    </xf>
    <xf numFmtId="164" fontId="104" fillId="2" borderId="4" xfId="1" applyNumberFormat="1" applyFont="1" applyFill="1" applyBorder="1" applyAlignment="1">
      <alignment horizontal="center" vertical="center" wrapText="1"/>
    </xf>
    <xf numFmtId="164" fontId="113" fillId="2" borderId="4" xfId="1" applyNumberFormat="1" applyFont="1" applyFill="1" applyBorder="1" applyAlignment="1">
      <alignment horizontal="center" vertical="center" wrapText="1"/>
    </xf>
    <xf numFmtId="164" fontId="105" fillId="2" borderId="4" xfId="1" applyNumberFormat="1" applyFont="1" applyFill="1" applyBorder="1" applyAlignment="1">
      <alignment horizontal="center" vertical="center" wrapText="1"/>
    </xf>
    <xf numFmtId="164" fontId="94" fillId="2" borderId="4" xfId="1" applyNumberFormat="1" applyFont="1" applyFill="1" applyBorder="1" applyAlignment="1">
      <alignment horizontal="center" vertical="center" wrapText="1"/>
    </xf>
    <xf numFmtId="164" fontId="19" fillId="2" borderId="4" xfId="1" applyNumberFormat="1" applyFont="1" applyFill="1" applyBorder="1" applyAlignment="1">
      <alignment horizontal="center" vertical="center" wrapText="1"/>
    </xf>
    <xf numFmtId="164" fontId="112" fillId="2" borderId="4" xfId="2" applyNumberFormat="1" applyFont="1" applyFill="1" applyBorder="1" applyAlignment="1">
      <alignment horizontal="center" vertical="center" wrapText="1"/>
    </xf>
    <xf numFmtId="164" fontId="80" fillId="2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3" fontId="95" fillId="0" borderId="4" xfId="1" applyNumberFormat="1" applyFont="1" applyFill="1" applyBorder="1" applyAlignment="1">
      <alignment horizontal="center" vertical="center" wrapText="1"/>
    </xf>
    <xf numFmtId="166" fontId="85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49" fontId="106" fillId="0" borderId="0" xfId="1" applyNumberFormat="1" applyFont="1" applyFill="1" applyBorder="1" applyAlignment="1">
      <alignment horizontal="center" vertical="center" wrapText="1"/>
    </xf>
    <xf numFmtId="167" fontId="87" fillId="0" borderId="4" xfId="1" applyNumberFormat="1" applyFont="1" applyFill="1" applyBorder="1" applyAlignment="1">
      <alignment horizontal="center" vertical="center" wrapText="1"/>
    </xf>
    <xf numFmtId="165" fontId="87" fillId="0" borderId="0" xfId="1" applyNumberFormat="1" applyFont="1" applyFill="1" applyBorder="1" applyAlignment="1">
      <alignment horizontal="center" vertical="center" wrapText="1"/>
    </xf>
    <xf numFmtId="165" fontId="23" fillId="0" borderId="0" xfId="1" applyNumberFormat="1" applyFont="1" applyFill="1" applyBorder="1" applyAlignment="1">
      <alignment horizontal="center" vertical="center" wrapText="1"/>
    </xf>
    <xf numFmtId="167" fontId="87" fillId="0" borderId="0" xfId="1" applyNumberFormat="1" applyFont="1" applyFill="1" applyBorder="1" applyAlignment="1">
      <alignment horizontal="left" vertical="center" wrapText="1"/>
    </xf>
    <xf numFmtId="164" fontId="87" fillId="0" borderId="0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4" fontId="196" fillId="0" borderId="0" xfId="1" applyNumberFormat="1" applyFont="1"/>
    <xf numFmtId="164" fontId="197" fillId="0" borderId="0" xfId="1" applyNumberFormat="1" applyFont="1"/>
    <xf numFmtId="49" fontId="198" fillId="0" borderId="0" xfId="1" applyNumberFormat="1" applyFont="1"/>
    <xf numFmtId="164" fontId="10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164" fontId="119" fillId="3" borderId="0" xfId="1" applyNumberFormat="1" applyFont="1" applyFill="1"/>
    <xf numFmtId="164" fontId="50" fillId="3" borderId="0" xfId="1" applyNumberFormat="1" applyFont="1" applyFill="1"/>
    <xf numFmtId="164" fontId="57" fillId="0" borderId="0" xfId="1" applyNumberFormat="1" applyFont="1" applyFill="1"/>
    <xf numFmtId="49" fontId="199" fillId="0" borderId="4" xfId="1" applyNumberFormat="1" applyFont="1" applyFill="1" applyBorder="1" applyAlignment="1">
      <alignment horizontal="center" vertical="center"/>
    </xf>
    <xf numFmtId="164" fontId="10" fillId="0" borderId="4" xfId="1" applyNumberFormat="1" applyFont="1" applyFill="1" applyBorder="1" applyAlignment="1">
      <alignment horizontal="center" vertical="center" wrapText="1"/>
    </xf>
    <xf numFmtId="164" fontId="22" fillId="0" borderId="0" xfId="1" applyNumberFormat="1" applyFont="1"/>
    <xf numFmtId="165" fontId="80" fillId="0" borderId="4" xfId="2" applyNumberFormat="1" applyFont="1" applyBorder="1" applyAlignment="1">
      <alignment horizontal="center" vertical="center" wrapText="1"/>
    </xf>
    <xf numFmtId="164" fontId="173" fillId="0" borderId="4" xfId="2" applyNumberFormat="1" applyFont="1" applyFill="1" applyBorder="1" applyAlignment="1">
      <alignment horizontal="center" vertical="center" wrapText="1"/>
    </xf>
    <xf numFmtId="164" fontId="9" fillId="0" borderId="4" xfId="2" applyNumberFormat="1" applyFont="1" applyFill="1" applyBorder="1" applyAlignment="1">
      <alignment horizontal="center" vertical="center" wrapText="1"/>
    </xf>
    <xf numFmtId="0" fontId="80" fillId="0" borderId="4" xfId="2" applyFont="1" applyBorder="1" applyAlignment="1">
      <alignment horizontal="center" vertical="center" wrapText="1"/>
    </xf>
    <xf numFmtId="165" fontId="80" fillId="7" borderId="4" xfId="2" applyNumberFormat="1" applyFont="1" applyFill="1" applyBorder="1" applyAlignment="1">
      <alignment horizontal="center" vertical="center" wrapText="1"/>
    </xf>
    <xf numFmtId="165" fontId="9" fillId="0" borderId="4" xfId="2" applyNumberFormat="1" applyFont="1" applyFill="1" applyBorder="1" applyAlignment="1">
      <alignment horizontal="center" vertical="center" wrapText="1"/>
    </xf>
    <xf numFmtId="165" fontId="126" fillId="0" borderId="4" xfId="1" applyNumberFormat="1" applyFont="1" applyFill="1" applyBorder="1" applyAlignment="1">
      <alignment horizontal="center" vertical="center" wrapText="1"/>
    </xf>
    <xf numFmtId="164" fontId="80" fillId="2" borderId="4" xfId="2" applyNumberFormat="1" applyFont="1" applyFill="1" applyBorder="1" applyAlignment="1">
      <alignment horizontal="center" vertical="center" wrapText="1"/>
    </xf>
    <xf numFmtId="167" fontId="158" fillId="0" borderId="5" xfId="1" applyNumberFormat="1" applyFont="1" applyFill="1" applyBorder="1" applyAlignment="1">
      <alignment horizontal="center" vertical="center" wrapText="1"/>
    </xf>
    <xf numFmtId="167" fontId="158" fillId="0" borderId="10" xfId="1" applyNumberFormat="1" applyFont="1" applyFill="1" applyBorder="1" applyAlignment="1">
      <alignment horizontal="center" vertical="center" wrapText="1"/>
    </xf>
    <xf numFmtId="165" fontId="80" fillId="0" borderId="1" xfId="2" applyNumberFormat="1" applyFont="1" applyFill="1" applyBorder="1" applyAlignment="1">
      <alignment horizontal="center" vertical="center" wrapText="1"/>
    </xf>
    <xf numFmtId="165" fontId="80" fillId="0" borderId="8" xfId="2" applyNumberFormat="1" applyFont="1" applyFill="1" applyBorder="1" applyAlignment="1">
      <alignment horizontal="center" vertical="center" wrapText="1"/>
    </xf>
    <xf numFmtId="164" fontId="80" fillId="0" borderId="4" xfId="2" applyNumberFormat="1" applyFont="1" applyFill="1" applyBorder="1" applyAlignment="1">
      <alignment horizontal="center" vertical="center" wrapText="1"/>
    </xf>
    <xf numFmtId="165" fontId="113" fillId="0" borderId="5" xfId="1" applyNumberFormat="1" applyFont="1" applyFill="1" applyBorder="1" applyAlignment="1">
      <alignment horizontal="center" vertical="center" wrapText="1"/>
    </xf>
    <xf numFmtId="165" fontId="113" fillId="0" borderId="10" xfId="1" applyNumberFormat="1" applyFont="1" applyFill="1" applyBorder="1" applyAlignment="1">
      <alignment horizontal="center" vertical="center" wrapText="1"/>
    </xf>
    <xf numFmtId="49" fontId="113" fillId="8" borderId="5" xfId="1" applyNumberFormat="1" applyFont="1" applyFill="1" applyBorder="1" applyAlignment="1">
      <alignment horizontal="center" vertical="center" wrapText="1"/>
    </xf>
    <xf numFmtId="49" fontId="113" fillId="8" borderId="10" xfId="1" applyNumberFormat="1" applyFont="1" applyFill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80" fillId="0" borderId="5" xfId="2" applyFont="1" applyBorder="1" applyAlignment="1">
      <alignment horizontal="center" vertical="center" wrapText="1"/>
    </xf>
    <xf numFmtId="0" fontId="80" fillId="0" borderId="11" xfId="2" applyFont="1" applyBorder="1" applyAlignment="1">
      <alignment horizontal="center" vertical="center" wrapText="1"/>
    </xf>
    <xf numFmtId="164" fontId="80" fillId="2" borderId="1" xfId="2" applyNumberFormat="1" applyFont="1" applyFill="1" applyBorder="1" applyAlignment="1">
      <alignment horizontal="center" vertical="center" wrapText="1"/>
    </xf>
    <xf numFmtId="164" fontId="80" fillId="2" borderId="8" xfId="2" applyNumberFormat="1" applyFont="1" applyFill="1" applyBorder="1" applyAlignment="1">
      <alignment horizontal="center" vertical="center" wrapText="1"/>
    </xf>
    <xf numFmtId="0" fontId="80" fillId="0" borderId="2" xfId="2" applyFont="1" applyBorder="1" applyAlignment="1">
      <alignment horizontal="center" vertical="center" wrapText="1"/>
    </xf>
    <xf numFmtId="0" fontId="80" fillId="0" borderId="9" xfId="2" applyFont="1" applyBorder="1" applyAlignment="1">
      <alignment horizontal="center" vertical="center" wrapText="1"/>
    </xf>
    <xf numFmtId="165" fontId="81" fillId="0" borderId="4" xfId="1" applyNumberFormat="1" applyFont="1" applyFill="1" applyBorder="1" applyAlignment="1">
      <alignment horizontal="center" vertical="center" wrapText="1"/>
    </xf>
    <xf numFmtId="49" fontId="8" fillId="0" borderId="4" xfId="1" applyNumberFormat="1" applyFont="1" applyFill="1" applyBorder="1" applyAlignment="1">
      <alignment horizontal="center" vertical="center" wrapText="1"/>
    </xf>
    <xf numFmtId="164" fontId="24" fillId="0" borderId="4" xfId="2" applyNumberFormat="1" applyFont="1" applyFill="1" applyBorder="1" applyAlignment="1">
      <alignment horizontal="center" vertical="center" wrapText="1"/>
    </xf>
    <xf numFmtId="165" fontId="87" fillId="0" borderId="4" xfId="1" applyNumberFormat="1" applyFont="1" applyFill="1" applyBorder="1" applyAlignment="1">
      <alignment horizontal="center" vertical="center" wrapText="1"/>
    </xf>
    <xf numFmtId="164" fontId="10" fillId="0" borderId="4" xfId="1" applyNumberFormat="1" applyFont="1" applyFill="1" applyBorder="1" applyAlignment="1">
      <alignment horizontal="center" vertical="center" wrapText="1"/>
    </xf>
    <xf numFmtId="167" fontId="188" fillId="0" borderId="5" xfId="1" applyNumberFormat="1" applyFont="1" applyFill="1" applyBorder="1" applyAlignment="1">
      <alignment horizontal="center" vertical="center" wrapText="1"/>
    </xf>
    <xf numFmtId="167" fontId="188" fillId="0" borderId="10" xfId="1" applyNumberFormat="1" applyFont="1" applyFill="1" applyBorder="1" applyAlignment="1">
      <alignment horizontal="center" vertical="center" wrapText="1"/>
    </xf>
    <xf numFmtId="165" fontId="80" fillId="0" borderId="4" xfId="2" applyNumberFormat="1" applyFont="1" applyFill="1" applyBorder="1" applyAlignment="1">
      <alignment horizontal="center" vertical="center" wrapText="1"/>
    </xf>
    <xf numFmtId="165" fontId="85" fillId="0" borderId="4" xfId="1" applyNumberFormat="1" applyFont="1" applyFill="1" applyBorder="1" applyAlignment="1">
      <alignment horizontal="center" vertical="center" wrapText="1"/>
    </xf>
    <xf numFmtId="0" fontId="15" fillId="0" borderId="4" xfId="2" applyFont="1" applyFill="1" applyBorder="1" applyAlignment="1">
      <alignment horizontal="center" vertical="center" wrapText="1"/>
    </xf>
    <xf numFmtId="165" fontId="139" fillId="8" borderId="4" xfId="1" applyNumberFormat="1" applyFont="1" applyFill="1" applyBorder="1" applyAlignment="1">
      <alignment horizontal="center" vertical="center" wrapText="1"/>
    </xf>
    <xf numFmtId="164" fontId="10" fillId="0" borderId="4" xfId="2" applyNumberFormat="1" applyFont="1" applyFill="1" applyBorder="1" applyAlignment="1">
      <alignment horizontal="center" vertical="center" wrapText="1"/>
    </xf>
    <xf numFmtId="167" fontId="39" fillId="0" borderId="4" xfId="1" applyNumberFormat="1" applyFont="1" applyFill="1" applyBorder="1" applyAlignment="1">
      <alignment horizontal="center" vertical="center" wrapText="1"/>
    </xf>
    <xf numFmtId="164" fontId="80" fillId="2" borderId="6" xfId="2" applyNumberFormat="1" applyFont="1" applyFill="1" applyBorder="1" applyAlignment="1">
      <alignment horizontal="center" vertical="center" wrapText="1"/>
    </xf>
    <xf numFmtId="164" fontId="80" fillId="2" borderId="0" xfId="2" applyNumberFormat="1" applyFont="1" applyFill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center" vertical="center" wrapText="1"/>
    </xf>
    <xf numFmtId="164" fontId="10" fillId="0" borderId="11" xfId="1" applyNumberFormat="1" applyFont="1" applyFill="1" applyBorder="1" applyAlignment="1">
      <alignment horizontal="center" vertical="center" wrapText="1"/>
    </xf>
    <xf numFmtId="164" fontId="10" fillId="0" borderId="10" xfId="1" applyNumberFormat="1" applyFont="1" applyFill="1" applyBorder="1" applyAlignment="1">
      <alignment horizontal="center" vertical="center" wrapText="1"/>
    </xf>
    <xf numFmtId="164" fontId="84" fillId="0" borderId="4" xfId="2" applyNumberFormat="1" applyFont="1" applyFill="1" applyBorder="1" applyAlignment="1">
      <alignment horizontal="center" vertical="center" wrapText="1"/>
    </xf>
    <xf numFmtId="167" fontId="81" fillId="0" borderId="4" xfId="1" applyNumberFormat="1" applyFont="1" applyFill="1" applyBorder="1" applyAlignment="1">
      <alignment horizontal="center" vertical="center" wrapText="1"/>
    </xf>
    <xf numFmtId="167" fontId="181" fillId="0" borderId="5" xfId="1" applyNumberFormat="1" applyFont="1" applyFill="1" applyBorder="1" applyAlignment="1">
      <alignment horizontal="center" vertical="center" wrapText="1"/>
    </xf>
    <xf numFmtId="167" fontId="181" fillId="0" borderId="10" xfId="1" applyNumberFormat="1" applyFont="1" applyFill="1" applyBorder="1" applyAlignment="1">
      <alignment horizontal="center" vertical="center" wrapText="1"/>
    </xf>
    <xf numFmtId="164" fontId="83" fillId="0" borderId="4" xfId="2" applyNumberFormat="1" applyFont="1" applyFill="1" applyBorder="1" applyAlignment="1">
      <alignment horizontal="center" vertical="center" wrapText="1"/>
    </xf>
    <xf numFmtId="164" fontId="124" fillId="0" borderId="4" xfId="2" applyNumberFormat="1" applyFont="1" applyFill="1" applyBorder="1" applyAlignment="1">
      <alignment horizontal="center" vertical="center" wrapText="1"/>
    </xf>
    <xf numFmtId="0" fontId="0" fillId="0" borderId="0" xfId="0" applyFill="1"/>
    <xf numFmtId="49" fontId="4" fillId="0" borderId="0" xfId="1" applyNumberFormat="1" applyFont="1" applyFill="1" applyAlignment="1">
      <alignment horizontal="left"/>
    </xf>
    <xf numFmtId="167" fontId="17" fillId="9" borderId="4" xfId="1" applyNumberFormat="1" applyFont="1" applyFill="1" applyBorder="1" applyAlignment="1">
      <alignment horizontal="center" vertical="center" wrapText="1"/>
    </xf>
    <xf numFmtId="49" fontId="31" fillId="0" borderId="0" xfId="1" applyNumberFormat="1" applyFont="1" applyFill="1" applyAlignment="1">
      <alignment horizontal="left" vertical="center" wrapText="1"/>
    </xf>
    <xf numFmtId="0" fontId="80" fillId="0" borderId="8" xfId="2" applyFont="1" applyFill="1" applyBorder="1" applyAlignment="1">
      <alignment horizontal="center" vertical="center" wrapText="1"/>
    </xf>
    <xf numFmtId="0" fontId="80" fillId="0" borderId="9" xfId="2" applyFont="1" applyFill="1" applyBorder="1" applyAlignment="1">
      <alignment horizontal="center" vertical="center" wrapText="1"/>
    </xf>
    <xf numFmtId="165" fontId="80" fillId="0" borderId="5" xfId="2" applyNumberFormat="1" applyFont="1" applyBorder="1" applyAlignment="1">
      <alignment horizontal="center" vertical="center" wrapText="1"/>
    </xf>
    <xf numFmtId="165" fontId="80" fillId="0" borderId="11" xfId="2" applyNumberFormat="1" applyFont="1" applyBorder="1" applyAlignment="1">
      <alignment horizontal="center" vertical="center" wrapText="1"/>
    </xf>
    <xf numFmtId="164" fontId="80" fillId="2" borderId="5" xfId="2" applyNumberFormat="1" applyFont="1" applyFill="1" applyBorder="1" applyAlignment="1">
      <alignment horizontal="center" vertical="center" wrapText="1"/>
    </xf>
    <xf numFmtId="164" fontId="80" fillId="2" borderId="11" xfId="2" applyNumberFormat="1" applyFont="1" applyFill="1" applyBorder="1" applyAlignment="1">
      <alignment horizontal="center" vertical="center" wrapText="1"/>
    </xf>
    <xf numFmtId="0" fontId="80" fillId="0" borderId="4" xfId="2" applyFont="1" applyFill="1" applyBorder="1" applyAlignment="1">
      <alignment horizontal="center" vertical="center" wrapText="1"/>
    </xf>
    <xf numFmtId="165" fontId="80" fillId="5" borderId="4" xfId="2" applyNumberFormat="1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horizontal="center" vertical="center" wrapText="1"/>
    </xf>
    <xf numFmtId="0" fontId="80" fillId="0" borderId="1" xfId="2" applyFont="1" applyFill="1" applyBorder="1" applyAlignment="1">
      <alignment horizontal="center" vertical="center" wrapText="1"/>
    </xf>
    <xf numFmtId="164" fontId="80" fillId="2" borderId="2" xfId="2" applyNumberFormat="1" applyFont="1" applyFill="1" applyBorder="1" applyAlignment="1">
      <alignment horizontal="center" vertical="center" wrapText="1"/>
    </xf>
    <xf numFmtId="164" fontId="80" fillId="2" borderId="9" xfId="2" applyNumberFormat="1" applyFont="1" applyFill="1" applyBorder="1" applyAlignment="1">
      <alignment horizontal="center" vertical="center" wrapText="1"/>
    </xf>
    <xf numFmtId="165" fontId="80" fillId="0" borderId="10" xfId="2" applyNumberFormat="1" applyFont="1" applyBorder="1" applyAlignment="1">
      <alignment horizontal="center" vertical="center" wrapText="1"/>
    </xf>
    <xf numFmtId="165" fontId="80" fillId="0" borderId="1" xfId="2" applyNumberFormat="1" applyFont="1" applyBorder="1" applyAlignment="1">
      <alignment horizontal="center" vertical="center" wrapText="1"/>
    </xf>
    <xf numFmtId="165" fontId="80" fillId="0" borderId="8" xfId="2" applyNumberFormat="1" applyFont="1" applyBorder="1" applyAlignment="1">
      <alignment horizontal="center" vertical="center" wrapText="1"/>
    </xf>
    <xf numFmtId="0" fontId="80" fillId="0" borderId="5" xfId="2" applyFont="1" applyFill="1" applyBorder="1" applyAlignment="1">
      <alignment horizontal="center" vertical="center" wrapText="1"/>
    </xf>
    <xf numFmtId="0" fontId="80" fillId="0" borderId="11" xfId="2" applyFont="1" applyFill="1" applyBorder="1" applyAlignment="1">
      <alignment horizontal="center" vertical="center" wrapText="1"/>
    </xf>
    <xf numFmtId="0" fontId="80" fillId="0" borderId="10" xfId="2" applyFont="1" applyFill="1" applyBorder="1" applyAlignment="1">
      <alignment horizontal="center" vertical="center" wrapText="1"/>
    </xf>
    <xf numFmtId="0" fontId="80" fillId="0" borderId="6" xfId="2" applyFont="1" applyFill="1" applyBorder="1" applyAlignment="1">
      <alignment horizontal="center" vertical="center" wrapText="1"/>
    </xf>
    <xf numFmtId="0" fontId="80" fillId="0" borderId="0" xfId="2" applyFont="1" applyFill="1" applyBorder="1" applyAlignment="1">
      <alignment horizontal="center" vertical="center" wrapText="1"/>
    </xf>
    <xf numFmtId="49" fontId="11" fillId="0" borderId="4" xfId="1" applyNumberFormat="1" applyFont="1" applyFill="1" applyBorder="1" applyAlignment="1">
      <alignment horizontal="center" vertical="center" wrapText="1"/>
    </xf>
    <xf numFmtId="164" fontId="140" fillId="0" borderId="4" xfId="2" applyNumberFormat="1" applyFont="1" applyFill="1" applyBorder="1" applyAlignment="1">
      <alignment horizontal="center" vertical="center" wrapText="1"/>
    </xf>
    <xf numFmtId="164" fontId="10" fillId="0" borderId="7" xfId="1" applyNumberFormat="1" applyFont="1" applyFill="1" applyBorder="1" applyAlignment="1">
      <alignment horizontal="center" vertical="center" wrapText="1"/>
    </xf>
    <xf numFmtId="164" fontId="10" fillId="0" borderId="3" xfId="1" applyNumberFormat="1" applyFont="1" applyFill="1" applyBorder="1" applyAlignment="1">
      <alignment horizontal="center" vertical="center" wrapText="1"/>
    </xf>
    <xf numFmtId="165" fontId="113" fillId="8" borderId="4" xfId="1" applyNumberFormat="1" applyFont="1" applyFill="1" applyBorder="1" applyAlignment="1">
      <alignment horizontal="center" vertical="center" wrapText="1"/>
    </xf>
    <xf numFmtId="165" fontId="85" fillId="0" borderId="6" xfId="1" applyNumberFormat="1" applyFont="1" applyFill="1" applyBorder="1" applyAlignment="1">
      <alignment horizontal="center" vertical="center" wrapText="1"/>
    </xf>
    <xf numFmtId="165" fontId="85" fillId="0" borderId="0" xfId="1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horizontal="center" vertical="center" wrapText="1"/>
    </xf>
    <xf numFmtId="165" fontId="113" fillId="0" borderId="4" xfId="1" applyNumberFormat="1" applyFont="1" applyFill="1" applyBorder="1" applyAlignment="1">
      <alignment horizontal="center" vertical="center" wrapText="1"/>
    </xf>
  </cellXfs>
  <cellStyles count="30">
    <cellStyle name="Normal" xfId="5"/>
    <cellStyle name="Денежный 2" xfId="6"/>
    <cellStyle name="Обычный" xfId="0" builtinId="0"/>
    <cellStyle name="Обычный 2" xfId="7"/>
    <cellStyle name="Обычный 2 2" xfId="8"/>
    <cellStyle name="Обычный 2 2 2" xfId="9"/>
    <cellStyle name="Обычный 2 2 3" xfId="10"/>
    <cellStyle name="Обычный 2 2 3 2" xfId="11"/>
    <cellStyle name="Обычный 2 2 3 2 2" xfId="12"/>
    <cellStyle name="Обычный 2 2 3 2 3" xfId="2"/>
    <cellStyle name="Обычный 3" xfId="13"/>
    <cellStyle name="Обычный 3 2" xfId="14"/>
    <cellStyle name="Обычный 3 3" xfId="15"/>
    <cellStyle name="Обычный 4" xfId="16"/>
    <cellStyle name="Обычный 4 2" xfId="17"/>
    <cellStyle name="Обычный 5" xfId="18"/>
    <cellStyle name="Обычный 6" xfId="19"/>
    <cellStyle name="Обычный 6 2" xfId="20"/>
    <cellStyle name="Обычный 6 2 2" xfId="21"/>
    <cellStyle name="Обычный 6 2 2 3" xfId="29"/>
    <cellStyle name="Обычный 6 2 3" xfId="22"/>
    <cellStyle name="Обычный 6 2 3 2" xfId="4"/>
    <cellStyle name="Обычный 6 2 4" xfId="1"/>
    <cellStyle name="Обычный 7" xfId="23"/>
    <cellStyle name="Процентный 2" xfId="24"/>
    <cellStyle name="Процентный 2 2" xfId="25"/>
    <cellStyle name="Процентный 2 2 2" xfId="26"/>
    <cellStyle name="Процентный 2 2 3" xfId="3"/>
    <cellStyle name="Финансовый 2" xfId="27"/>
    <cellStyle name="Финансовый 3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&#1054;&#1090;&#1095;&#1077;&#1090;&#1099;%20&#1050;&#1044;&#1061;_2020/2020%20&#1075;&#1086;&#1076;/&#1054;&#1041;&#1040;&#1057;&#1067;_2021_2023/&#1055;&#1088;&#1086;&#1077;&#1082;&#1090;%20&#1073;&#1102;&#1076;&#1078;&#1077;&#1090;&#1072;%20&#1050;&#1086;&#1084;&#1080;&#1090;&#1077;&#1090;&#1072;_2021_2023_&#1084;&#1086;&#1081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6%20&#1075;&#1086;&#1076;/&#1057;&#1087;&#1088;&#1072;&#1074;&#1082;&#1072;/&#1085;&#1072;%2001.04.20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4;&#1041;&#1040;&#1057;&#1067;%202024-2026/2%20&#1095;&#1090;&#1077;&#1085;&#1080;&#1077;/&#1076;&#1074;&#1080;&#1078;&#1077;&#1085;&#1080;&#1077;%20&#1060;&#1041;_2024_2026_2%20&#1074;&#1072;&#1088;&#1080;&#1072;&#1085;&#1090;%20&#1087;&#1086;&#1089;&#1083;&#1077;%20&#1087;&#1088;&#1072;&#1074;&#1086;&#1082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&#1041;&#1102;&#1076;&#1078;&#1077;&#1090;%202023-2025/&#1041;&#1102;&#1076;&#1078;&#1077;&#1090;%202023_2025%20&#1088;&#1072;&#1079;&#1074;&#1077;&#1088;&#1085;&#1091;&#1090;&#1086;_&#1051;&#1077;&#1085;&#1072;&#1074;&#1090;&#1086;&#1076;&#1086;&#1088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ownloads/&#1055;&#1088;&#1080;&#1083;&#1086;&#1078;&#1077;&#1085;&#1080;&#1077;%20&#1082;%20&#1088;&#1072;&#1089;&#1087;&#1086;&#1088;&#1103;&#1078;&#1077;&#1085;&#1080;&#1102;%20&#1041;&#1044;&#1044;%20&#1086;&#1090;&#1088;&#1072;&#1089;&#1083;&#1077;&#1074;&#1086;&#1081;%20&#1062;&#1041;&#1044;&#1044;%202026-202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50;&#1086;&#1087;&#1080;&#1103;%20&#1057;&#1074;&#1086;&#1076;&#1085;&#1072;&#1103;_&#1079;&#1072;&#1103;&#1074;&#1082;&#1072;_&#1085;&#1072;_2023_&#1075;_&#1087;&#1086;&#1089;&#1083;&#1077;_&#1086;&#1090;&#1073;&#1086;&#1088;&#1072;_&#1052;&#1057;&#106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&#1059;&#1089;&#1083;&#1086;&#1074;&#1085;&#1086;%20&#1086;&#1090;&#1086;&#1073;&#1088;&#1072;&#1085;&#1085;&#1099;&#1077;%20&#1085;&#1072;%202026-2027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AppData/Local/Microsoft/Windows/INetCache/Content.Outlook/TBXKRGCU/1&#1082;&#1074;&#1072;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55;&#1086;&#1087;&#1088;&#1072;&#1074;&#1082;&#1080;%20&#1072;&#1087;&#1088;&#1077;&#1083;&#1100;/&#1055;&#1086;&#1087;&#1088;&#1072;&#1074;&#1082;&#1080;%20&#1052;&#105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7;&#1087;&#1088;&#1072;&#1074;&#1082;&#1072;/&#1089;&#1087;&#1088;&#1072;&#1074;&#1082;&#1072;%20&#1085;&#1072;%2001.01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2%20&#1075;&#1086;&#1076;/&#1054;&#1041;&#1040;&#1057;&#1067;%202023-2025/2%20&#1095;&#1090;&#1077;&#1085;&#1080;&#1077;/&#1080;&#1079;&#1084;&#1077;&#1085;&#1077;&#1085;&#1080;&#1103;%20&#1092;&#1073;%2023-25_&#1043;&#1050;&#1059;%20&#1051;&#1077;&#1085;&#1072;&#1074;&#1090;&#1086;&#1076;&#1086;&#1088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3%20&#1075;&#1086;&#1076;/&#1048;&#1041;&#1050;/&#1057;&#1050;&#1050;%202023/&#1056;&#1072;&#1089;&#1095;&#1077;&#1090;%20&#1082;&#1088;&#1077;&#1076;&#1080;&#1090;&#1072;%2067%20&#1080;%20&#1089;&#1086;&#1092;&#1080;&#1085;&#1072;&#1085;&#1089;&#1080;&#1088;&#1086;&#1074;&#1072;&#1085;&#1080;&#1103;%203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6%20&#1075;&#1086;&#1076;/&#1057;&#1087;&#1088;&#1072;&#1074;&#1082;&#1072;/&#1057;&#1087;&#1088;&#1072;&#1074;&#1082;&#1072;%20&#1085;&#1072;%2001.04.2026_&#1051;&#1040;&#104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6%20&#1075;&#1086;&#1076;/&#1057;&#1087;&#1088;&#1072;&#1074;&#1082;&#1072;/&#1057;&#1087;&#1088;&#1072;&#1074;&#1082;&#1072;%20&#1085;&#1072;%2001.04.2026_&#1044;&#1044;&#1057;_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6%20&#1075;&#1086;&#1076;/&#1057;&#1087;&#1088;&#1072;&#1074;&#1082;&#1072;/&#1057;&#1087;&#1088;&#1072;&#1074;&#1082;&#1072;%20&#1085;&#1072;%2001.04.2026_&#1044;&#1044;&#1057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un_muhomorova/Desktop/2026%20&#1075;&#1086;&#1076;/&#1057;&#1087;&#1088;&#1072;&#1074;&#1082;&#1072;/&#1057;&#1087;&#1088;&#1072;&#1074;&#1082;&#1072;%20&#1085;&#1072;%2001.04.2026_&#1062;&#1041;&#1044;&#104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_2023"/>
      <sheetName val="2021_2023 Свод"/>
      <sheetName val="2021_2023 только доп.потр."/>
      <sheetName val="2021_2023 только адресная"/>
    </sheetNames>
    <sheetDataSet>
      <sheetData sheetId="0">
        <row r="225">
          <cell r="EJ225">
            <v>852734.6</v>
          </cell>
        </row>
      </sheetData>
      <sheetData sheetId="1">
        <row r="7">
          <cell r="GQ7">
            <v>10893174</v>
          </cell>
        </row>
      </sheetData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6_2028"/>
    </sheetNames>
    <sheetDataSet>
      <sheetData sheetId="0">
        <row r="584">
          <cell r="AK584">
            <v>119388.58189999999</v>
          </cell>
        </row>
        <row r="585">
          <cell r="AK585">
            <v>41717.473060000004</v>
          </cell>
        </row>
        <row r="587">
          <cell r="AK587">
            <v>0</v>
          </cell>
        </row>
        <row r="593">
          <cell r="AK593">
            <v>80000</v>
          </cell>
        </row>
        <row r="602">
          <cell r="AK602">
            <v>54649.513010000002</v>
          </cell>
        </row>
        <row r="610">
          <cell r="AK610">
            <v>72713.065789999993</v>
          </cell>
        </row>
        <row r="614">
          <cell r="AK614">
            <v>9300.2799099999993</v>
          </cell>
        </row>
        <row r="740">
          <cell r="AK740">
            <v>846410.2262700001</v>
          </cell>
        </row>
        <row r="935">
          <cell r="AK935">
            <v>6688.8</v>
          </cell>
        </row>
        <row r="976">
          <cell r="AK976">
            <v>4276.47451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>
        <row r="8">
          <cell r="C8">
            <v>331312.09999999998</v>
          </cell>
        </row>
        <row r="58">
          <cell r="D58">
            <v>109000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</sheetNames>
    <sheetDataSet>
      <sheetData sheetId="0">
        <row r="859">
          <cell r="BD859">
            <v>59.453209999999999</v>
          </cell>
        </row>
        <row r="1179">
          <cell r="BH1179">
            <v>600000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 средств 26-28 "/>
    </sheetNames>
    <sheetDataSet>
      <sheetData sheetId="0">
        <row r="46">
          <cell r="F46">
            <v>3229.7368700000002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краткий)"/>
    </sheetNames>
    <sheetDataSet>
      <sheetData sheetId="0">
        <row r="13">
          <cell r="R13">
            <v>11737</v>
          </cell>
          <cell r="W13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 refreshError="1">
        <row r="12">
          <cell r="K12">
            <v>1083.8</v>
          </cell>
        </row>
        <row r="13">
          <cell r="K13">
            <v>989.5</v>
          </cell>
        </row>
        <row r="14">
          <cell r="K14">
            <v>1387.9</v>
          </cell>
        </row>
        <row r="15">
          <cell r="K15">
            <v>701.9</v>
          </cell>
        </row>
        <row r="16">
          <cell r="K16">
            <v>2627.6</v>
          </cell>
        </row>
        <row r="17">
          <cell r="K17">
            <v>6047.2</v>
          </cell>
        </row>
        <row r="18">
          <cell r="K18">
            <v>6781.1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>
        <row r="914">
          <cell r="H914">
            <v>624.39822000000004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х ост.+доп.финанс."/>
      <sheetName val="доп.фин-ие"/>
      <sheetName val="Лист3"/>
    </sheetNames>
    <sheetDataSet>
      <sheetData sheetId="0">
        <row r="14">
          <cell r="I14">
            <v>43094.961450000003</v>
          </cell>
        </row>
      </sheetData>
      <sheetData sheetId="1">
        <row r="13">
          <cell r="M13">
            <v>96967.467830699985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_2024"/>
      <sheetName val="2022_2024 АИП"/>
    </sheetNames>
    <sheetDataSet>
      <sheetData sheetId="0">
        <row r="17">
          <cell r="BB17">
            <v>3121.2786200000264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чт ФБ"/>
      <sheetName val="1 чт ФБ без оценки"/>
      <sheetName val="2 чт ФБ без оценки (2)"/>
    </sheetNames>
    <sheetDataSet>
      <sheetData sheetId="0"/>
      <sheetData sheetId="1"/>
      <sheetData sheetId="2">
        <row r="7">
          <cell r="O7">
            <v>1226255.7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9">
          <cell r="X9">
            <v>23635.9473</v>
          </cell>
        </row>
        <row r="10">
          <cell r="X10">
            <v>135598.4546</v>
          </cell>
        </row>
        <row r="12">
          <cell r="X12">
            <v>6129.9631499999996</v>
          </cell>
        </row>
        <row r="15">
          <cell r="X15">
            <v>80035.480677073938</v>
          </cell>
        </row>
        <row r="16">
          <cell r="X16">
            <v>88621.450240000006</v>
          </cell>
        </row>
        <row r="18">
          <cell r="X18">
            <v>61661.264229999986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квартал"/>
    </sheetNames>
    <sheetDataSet>
      <sheetData sheetId="0">
        <row r="14">
          <cell r="H14">
            <v>924227.90502000006</v>
          </cell>
        </row>
        <row r="15">
          <cell r="H15">
            <v>590899.80820999993</v>
          </cell>
        </row>
        <row r="448">
          <cell r="H448">
            <v>16689.819289999999</v>
          </cell>
        </row>
        <row r="580">
          <cell r="H580">
            <v>10070.93751</v>
          </cell>
        </row>
        <row r="596">
          <cell r="H596">
            <v>232749.54412000001</v>
          </cell>
        </row>
        <row r="646">
          <cell r="H646">
            <v>54274.918559999998</v>
          </cell>
        </row>
        <row r="647">
          <cell r="H647">
            <v>13568.72964</v>
          </cell>
        </row>
        <row r="718">
          <cell r="H718">
            <v>312118.50912</v>
          </cell>
        </row>
        <row r="909">
          <cell r="H909">
            <v>195.29376999999999</v>
          </cell>
        </row>
        <row r="911">
          <cell r="H911">
            <v>40805.82346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72">
          <cell r="D72">
            <v>118374.73039</v>
          </cell>
          <cell r="I72">
            <v>1218299.9899300002</v>
          </cell>
        </row>
        <row r="73">
          <cell r="D73">
            <v>71511.526799999992</v>
          </cell>
          <cell r="I73">
            <v>778913.10840999999</v>
          </cell>
        </row>
        <row r="329">
          <cell r="D329">
            <v>12489.710520000001</v>
          </cell>
        </row>
        <row r="330">
          <cell r="D330">
            <v>8677.61103</v>
          </cell>
        </row>
        <row r="453">
          <cell r="C453">
            <v>35458.32058</v>
          </cell>
        </row>
        <row r="454">
          <cell r="C454">
            <v>39984.914700000001</v>
          </cell>
        </row>
        <row r="456">
          <cell r="C456">
            <v>5901.6794200000004</v>
          </cell>
        </row>
        <row r="457">
          <cell r="C457">
            <v>6655.0852999999997</v>
          </cell>
        </row>
        <row r="641">
          <cell r="D641">
            <v>23944.936259999999</v>
          </cell>
          <cell r="I641">
            <v>140485.17868000001</v>
          </cell>
        </row>
        <row r="648">
          <cell r="D648">
            <v>500</v>
          </cell>
          <cell r="I648">
            <v>500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 вариант"/>
      <sheetName val="Лист1"/>
    </sheetNames>
    <sheetDataSet>
      <sheetData sheetId="0">
        <row r="42">
          <cell r="I42">
            <v>270924.40000000002</v>
          </cell>
        </row>
        <row r="51">
          <cell r="I51">
            <v>473930.90915000002</v>
          </cell>
        </row>
        <row r="52">
          <cell r="I52">
            <v>303005.00750000001</v>
          </cell>
        </row>
        <row r="174">
          <cell r="C174">
            <v>248960.39676</v>
          </cell>
          <cell r="D174">
            <v>59298.21082</v>
          </cell>
          <cell r="F174">
            <v>55340.827730000005</v>
          </cell>
          <cell r="I174">
            <v>248960.39676</v>
          </cell>
        </row>
        <row r="175">
          <cell r="C175">
            <v>1039.6032399999999</v>
          </cell>
          <cell r="D175">
            <v>433.04813999999999</v>
          </cell>
          <cell r="F175">
            <v>433.04813999999999</v>
          </cell>
          <cell r="I175">
            <v>433.04813999999999</v>
          </cell>
        </row>
        <row r="197">
          <cell r="I197">
            <v>274704.66128</v>
          </cell>
        </row>
        <row r="200">
          <cell r="I200">
            <v>2000</v>
          </cell>
        </row>
        <row r="213">
          <cell r="I213">
            <v>81443.82531</v>
          </cell>
        </row>
        <row r="214">
          <cell r="I214">
            <v>770.65993000000003</v>
          </cell>
        </row>
        <row r="220">
          <cell r="I220">
            <v>42876.479910000002</v>
          </cell>
        </row>
        <row r="221">
          <cell r="I221">
            <v>57467.006330000004</v>
          </cell>
        </row>
        <row r="228">
          <cell r="I228">
            <v>0</v>
          </cell>
        </row>
        <row r="232">
          <cell r="D232">
            <v>2733.8609999999999</v>
          </cell>
          <cell r="I232">
            <v>2733.8609999999999</v>
          </cell>
        </row>
        <row r="233">
          <cell r="D233">
            <v>1489.1279999999999</v>
          </cell>
          <cell r="I233">
            <v>1489.1279999999999</v>
          </cell>
        </row>
        <row r="275">
          <cell r="I275">
            <v>91359.487040000007</v>
          </cell>
        </row>
        <row r="276">
          <cell r="I276">
            <v>3265.8625499999998</v>
          </cell>
        </row>
        <row r="280">
          <cell r="D280">
            <v>6441.5498399999997</v>
          </cell>
          <cell r="I280">
            <v>44169.745949999997</v>
          </cell>
        </row>
        <row r="281">
          <cell r="D281">
            <v>243.5295700000006</v>
          </cell>
          <cell r="I281">
            <v>985.72108000000003</v>
          </cell>
        </row>
        <row r="292">
          <cell r="I292">
            <v>129984</v>
          </cell>
        </row>
        <row r="293">
          <cell r="I293">
            <v>1742.8</v>
          </cell>
        </row>
        <row r="298">
          <cell r="I298">
            <v>16407.595560000002</v>
          </cell>
        </row>
        <row r="304">
          <cell r="I304">
            <v>155675.91383999999</v>
          </cell>
        </row>
        <row r="305">
          <cell r="I305">
            <v>3268.29567</v>
          </cell>
        </row>
        <row r="310">
          <cell r="I310">
            <v>0</v>
          </cell>
        </row>
        <row r="313">
          <cell r="I313">
            <v>0</v>
          </cell>
        </row>
        <row r="323">
          <cell r="I323">
            <v>38529.731619999999</v>
          </cell>
        </row>
        <row r="324">
          <cell r="I324">
            <v>16138.18758</v>
          </cell>
        </row>
        <row r="329">
          <cell r="I329">
            <v>28121.128549999998</v>
          </cell>
        </row>
        <row r="330">
          <cell r="I330">
            <v>9329.1289699999998</v>
          </cell>
        </row>
        <row r="334">
          <cell r="I334">
            <v>104503.69133</v>
          </cell>
        </row>
        <row r="373">
          <cell r="D373">
            <v>21466.628379999998</v>
          </cell>
          <cell r="I373">
            <v>34775.74828</v>
          </cell>
        </row>
        <row r="379">
          <cell r="I379">
            <v>2790875.32051</v>
          </cell>
        </row>
        <row r="380">
          <cell r="I380">
            <v>2871.3664899999999</v>
          </cell>
        </row>
        <row r="390">
          <cell r="I390">
            <v>53018.702799999999</v>
          </cell>
        </row>
        <row r="391">
          <cell r="I391">
            <v>22260.64689</v>
          </cell>
        </row>
        <row r="393">
          <cell r="D393">
            <v>3367.9944799999998</v>
          </cell>
        </row>
        <row r="414">
          <cell r="I414">
            <v>660581.85537999996</v>
          </cell>
        </row>
        <row r="419">
          <cell r="I419">
            <v>3607.6675700000001</v>
          </cell>
        </row>
        <row r="420">
          <cell r="I420">
            <v>44.451709999999999</v>
          </cell>
        </row>
        <row r="421">
          <cell r="I421">
            <v>9350</v>
          </cell>
        </row>
        <row r="425">
          <cell r="I425">
            <v>460378.08257000003</v>
          </cell>
        </row>
        <row r="426">
          <cell r="D426">
            <v>2155.87138</v>
          </cell>
          <cell r="I426">
            <v>18505.737430000001</v>
          </cell>
        </row>
        <row r="439">
          <cell r="C439">
            <v>71450.672309999994</v>
          </cell>
          <cell r="I439">
            <v>25402.7804</v>
          </cell>
        </row>
        <row r="440">
          <cell r="C440">
            <v>80572.034740000003</v>
          </cell>
          <cell r="I440">
            <v>28645.688529999999</v>
          </cell>
        </row>
        <row r="442">
          <cell r="C442">
            <v>11269.32769</v>
          </cell>
          <cell r="I442">
            <v>520.73185999999998</v>
          </cell>
        </row>
        <row r="443">
          <cell r="C443">
            <v>12707.965260000001</v>
          </cell>
          <cell r="I443">
            <v>587.20826</v>
          </cell>
        </row>
        <row r="446">
          <cell r="C446">
            <v>91318.427110000004</v>
          </cell>
          <cell r="I446">
            <v>89732.670490000004</v>
          </cell>
        </row>
        <row r="447">
          <cell r="C447">
            <v>102976.09865</v>
          </cell>
          <cell r="I447">
            <v>101187.90502000001</v>
          </cell>
        </row>
        <row r="449">
          <cell r="C449">
            <v>13961.572889999999</v>
          </cell>
        </row>
        <row r="450">
          <cell r="C450">
            <v>15743.90135</v>
          </cell>
        </row>
        <row r="453">
          <cell r="C453">
            <v>35458.32058</v>
          </cell>
          <cell r="I453">
            <v>35458.32058</v>
          </cell>
        </row>
        <row r="454">
          <cell r="C454">
            <v>39984.914700000001</v>
          </cell>
          <cell r="I454">
            <v>39984.914700000001</v>
          </cell>
        </row>
        <row r="456">
          <cell r="C456">
            <v>5901.6794200000004</v>
          </cell>
        </row>
        <row r="457">
          <cell r="C457">
            <v>6655.0852999999997</v>
          </cell>
        </row>
        <row r="459">
          <cell r="D459">
            <v>97.976349999999996</v>
          </cell>
          <cell r="I459">
            <v>29096.576870000001</v>
          </cell>
        </row>
        <row r="460">
          <cell r="D460">
            <v>48459.478969999996</v>
          </cell>
          <cell r="I460">
            <v>180656.55383000002</v>
          </cell>
        </row>
        <row r="591">
          <cell r="I591">
            <v>6150.6192399999991</v>
          </cell>
        </row>
        <row r="612">
          <cell r="C612">
            <v>10643.870419999999</v>
          </cell>
          <cell r="I612">
            <v>10643.870419999999</v>
          </cell>
        </row>
        <row r="613">
          <cell r="C613">
            <v>2905.8722499999999</v>
          </cell>
          <cell r="D613">
            <v>2905.8722499999999</v>
          </cell>
          <cell r="I613">
            <v>2905.8722499999999</v>
          </cell>
        </row>
        <row r="618">
          <cell r="C618">
            <v>157452.00013999999</v>
          </cell>
          <cell r="I618">
            <v>129010.96828</v>
          </cell>
        </row>
        <row r="619">
          <cell r="C619">
            <v>6077.8075600000002</v>
          </cell>
          <cell r="I619">
            <v>3917.4363699999999</v>
          </cell>
        </row>
        <row r="623">
          <cell r="C623">
            <v>30719.666639999999</v>
          </cell>
          <cell r="I623">
            <v>26977.224999999999</v>
          </cell>
        </row>
        <row r="632">
          <cell r="C632">
            <v>440507.93800999998</v>
          </cell>
          <cell r="D632">
            <v>15322.172860000001</v>
          </cell>
          <cell r="I632">
            <v>433227.40548000002</v>
          </cell>
        </row>
        <row r="633">
          <cell r="C633">
            <v>103374.26039</v>
          </cell>
          <cell r="D633">
            <v>23137.708129999999</v>
          </cell>
          <cell r="I633">
            <v>93047.873240000001</v>
          </cell>
        </row>
        <row r="634">
          <cell r="I634">
            <v>6327.2466000000004</v>
          </cell>
        </row>
        <row r="635">
          <cell r="I635">
            <v>6327.2466000000004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6"/>
    </sheetNames>
    <sheetDataSet>
      <sheetData sheetId="0">
        <row r="289">
          <cell r="AM289">
            <v>19786.247640000001</v>
          </cell>
          <cell r="AZ289">
            <v>278186.09600000002</v>
          </cell>
        </row>
        <row r="842">
          <cell r="AM842">
            <v>690</v>
          </cell>
          <cell r="AZ842">
            <v>1150</v>
          </cell>
        </row>
        <row r="843">
          <cell r="AM843">
            <v>5530.2530500000003</v>
          </cell>
          <cell r="AZ843">
            <v>23509.811720000002</v>
          </cell>
        </row>
        <row r="844">
          <cell r="AM844">
            <v>155691.12719</v>
          </cell>
          <cell r="AZ844">
            <v>638271.84719</v>
          </cell>
        </row>
        <row r="845">
          <cell r="AM845">
            <v>123594.99228000001</v>
          </cell>
          <cell r="AZ845">
            <v>423012.19987999997</v>
          </cell>
        </row>
        <row r="846">
          <cell r="AM846">
            <v>649.98</v>
          </cell>
          <cell r="AZ846">
            <v>2166.6</v>
          </cell>
        </row>
        <row r="847">
          <cell r="AM847">
            <v>8.7119999999999997</v>
          </cell>
          <cell r="AR847">
            <v>26.135999999999999</v>
          </cell>
        </row>
        <row r="848">
          <cell r="AZ848">
            <v>13.718400000000001</v>
          </cell>
        </row>
        <row r="849">
          <cell r="AM849">
            <v>4063.5330899999999</v>
          </cell>
          <cell r="AZ849">
            <v>4063.5330899999999</v>
          </cell>
        </row>
        <row r="850">
          <cell r="AM850">
            <v>1243.3980200000001</v>
          </cell>
          <cell r="AZ850">
            <v>6736.9523300000001</v>
          </cell>
        </row>
        <row r="865">
          <cell r="AM865">
            <v>30015.871650000001</v>
          </cell>
          <cell r="AZ865">
            <v>125145.53744</v>
          </cell>
        </row>
        <row r="1136">
          <cell r="AM1136">
            <v>100</v>
          </cell>
          <cell r="AZ1136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DW1527"/>
  <sheetViews>
    <sheetView tabSelected="1" topLeftCell="A16" zoomScale="60" zoomScaleNormal="60" workbookViewId="0">
      <pane xSplit="4" ySplit="6" topLeftCell="E1141" activePane="bottomRight" state="frozen"/>
      <selection activeCell="A16" sqref="A16"/>
      <selection pane="topRight" activeCell="E16" sqref="E16"/>
      <selection pane="bottomLeft" activeCell="A19" sqref="A19"/>
      <selection pane="bottomRight" activeCell="C1142" sqref="C1142:C1144"/>
    </sheetView>
  </sheetViews>
  <sheetFormatPr defaultColWidth="9.140625" defaultRowHeight="15" x14ac:dyDescent="0.25"/>
  <cols>
    <col min="1" max="1" width="0.28515625" style="1" customWidth="1"/>
    <col min="2" max="2" width="14.42578125" style="2" customWidth="1"/>
    <col min="3" max="3" width="57.140625" style="87" customWidth="1"/>
    <col min="4" max="4" width="26.85546875" style="4" customWidth="1"/>
    <col min="5" max="5" width="27" style="4" hidden="1" customWidth="1"/>
    <col min="6" max="6" width="27.5703125" style="4" hidden="1" customWidth="1"/>
    <col min="7" max="7" width="29.42578125" style="4" hidden="1" customWidth="1"/>
    <col min="8" max="8" width="26" style="4" hidden="1" customWidth="1"/>
    <col min="9" max="9" width="24.85546875" style="4" hidden="1" customWidth="1"/>
    <col min="10" max="10" width="25.28515625" style="4" hidden="1" customWidth="1"/>
    <col min="11" max="11" width="31.28515625" style="5" customWidth="1"/>
    <col min="12" max="12" width="18.85546875" style="5" customWidth="1"/>
    <col min="13" max="13" width="27.85546875" style="4" hidden="1" customWidth="1"/>
    <col min="14" max="14" width="27.85546875" style="699" hidden="1" customWidth="1"/>
    <col min="15" max="15" width="27.140625" style="4" hidden="1" customWidth="1"/>
    <col min="16" max="16" width="27.140625" style="699" hidden="1" customWidth="1"/>
    <col min="17" max="17" width="26.42578125" style="4" hidden="1" customWidth="1"/>
    <col min="18" max="18" width="26.42578125" style="699" hidden="1" customWidth="1"/>
    <col min="19" max="19" width="27.28515625" style="4" hidden="1" customWidth="1"/>
    <col min="20" max="20" width="27.28515625" style="699" hidden="1" customWidth="1"/>
    <col min="21" max="21" width="27.140625" style="4" hidden="1" customWidth="1"/>
    <col min="22" max="25" width="25.85546875" style="4" hidden="1" customWidth="1"/>
    <col min="26" max="26" width="29.42578125" style="4" hidden="1" customWidth="1"/>
    <col min="27" max="27" width="30.28515625" style="4" hidden="1" customWidth="1"/>
    <col min="28" max="28" width="25.85546875" style="4" hidden="1" customWidth="1"/>
    <col min="29" max="29" width="3.85546875" style="4" hidden="1" customWidth="1"/>
    <col min="30" max="30" width="16" style="699" hidden="1" customWidth="1"/>
    <col min="31" max="31" width="26.5703125" style="492" customWidth="1"/>
    <col min="32" max="32" width="17" style="500" customWidth="1"/>
    <col min="33" max="33" width="28.5703125" style="4" hidden="1" customWidth="1"/>
    <col min="34" max="34" width="23.140625" style="699" hidden="1" customWidth="1"/>
    <col min="35" max="35" width="28.5703125" style="4" hidden="1" customWidth="1"/>
    <col min="36" max="36" width="24.28515625" style="699" hidden="1" customWidth="1"/>
    <col min="37" max="37" width="26.28515625" style="4" hidden="1" customWidth="1"/>
    <col min="38" max="38" width="26.28515625" style="699" hidden="1" customWidth="1"/>
    <col min="39" max="39" width="24.85546875" style="4" hidden="1" customWidth="1"/>
    <col min="40" max="40" width="24.85546875" style="699" hidden="1" customWidth="1"/>
    <col min="41" max="41" width="24.42578125" style="4" hidden="1" customWidth="1"/>
    <col min="42" max="42" width="24.140625" style="4" hidden="1" customWidth="1"/>
    <col min="43" max="43" width="24.140625" style="699" hidden="1" customWidth="1"/>
    <col min="44" max="44" width="26.85546875" style="80" customWidth="1"/>
    <col min="45" max="45" width="16.85546875" style="5" customWidth="1"/>
    <col min="46" max="46" width="27.28515625" style="80" hidden="1" customWidth="1"/>
    <col min="47" max="47" width="27.28515625" style="5" hidden="1" customWidth="1"/>
    <col min="48" max="48" width="27.85546875" style="80" hidden="1" customWidth="1"/>
    <col min="49" max="49" width="27.85546875" style="5" hidden="1" customWidth="1"/>
    <col min="50" max="50" width="27.28515625" style="4" hidden="1" customWidth="1"/>
    <col min="51" max="51" width="27.28515625" style="699" hidden="1" customWidth="1"/>
    <col min="52" max="52" width="24.5703125" style="4" hidden="1" customWidth="1"/>
    <col min="53" max="53" width="24.5703125" style="699" hidden="1" customWidth="1"/>
    <col min="54" max="54" width="27.140625" style="4" hidden="1" customWidth="1"/>
    <col min="55" max="56" width="25.85546875" style="4" hidden="1" customWidth="1"/>
    <col min="57" max="57" width="30.7109375" style="80" hidden="1" customWidth="1"/>
    <col min="58" max="59" width="29" style="4" hidden="1" customWidth="1"/>
    <col min="60" max="60" width="28.42578125" style="4" hidden="1" customWidth="1"/>
    <col min="61" max="61" width="26.85546875" style="4" hidden="1" customWidth="1"/>
    <col min="62" max="62" width="29.7109375" style="4" hidden="1" customWidth="1"/>
    <col min="63" max="63" width="30.5703125" style="4" hidden="1" customWidth="1"/>
    <col min="64" max="65" width="25.85546875" style="4" hidden="1" customWidth="1"/>
    <col min="66" max="66" width="24.5703125" style="4" hidden="1" customWidth="1"/>
    <col min="67" max="67" width="25.7109375" style="4" hidden="1" customWidth="1"/>
    <col min="68" max="68" width="21.5703125" style="4" hidden="1" customWidth="1"/>
    <col min="69" max="69" width="26.140625" style="4" hidden="1" customWidth="1"/>
    <col min="70" max="70" width="24.85546875" style="4" hidden="1" customWidth="1"/>
    <col min="71" max="71" width="25.85546875" style="4" hidden="1" customWidth="1"/>
    <col min="72" max="72" width="21.42578125" style="4" hidden="1" customWidth="1"/>
    <col min="73" max="73" width="24.42578125" style="80" hidden="1" customWidth="1"/>
    <col min="74" max="75" width="24.42578125" style="4" hidden="1" customWidth="1"/>
    <col min="76" max="76" width="27.5703125" style="4" hidden="1" customWidth="1"/>
    <col min="77" max="78" width="24.42578125" style="4" hidden="1" customWidth="1"/>
    <col min="79" max="79" width="24.42578125" style="1" hidden="1" customWidth="1"/>
    <col min="80" max="80" width="30.5703125" style="1" hidden="1" customWidth="1"/>
    <col min="81" max="81" width="26" style="1" hidden="1" customWidth="1"/>
    <col min="82" max="82" width="18.42578125" style="1" hidden="1" customWidth="1"/>
    <col min="83" max="83" width="24.140625" style="699" hidden="1" customWidth="1"/>
    <col min="84" max="85" width="9.140625" style="1" customWidth="1"/>
    <col min="86" max="86" width="33" style="1" customWidth="1"/>
    <col min="87" max="87" width="26" style="1" customWidth="1"/>
    <col min="88" max="16384" width="9.140625" style="1"/>
  </cols>
  <sheetData>
    <row r="1" spans="1:83" ht="21" hidden="1" customHeight="1" x14ac:dyDescent="0.35">
      <c r="C1" s="3" t="s">
        <v>178</v>
      </c>
      <c r="J1" s="4">
        <v>11408879</v>
      </c>
    </row>
    <row r="2" spans="1:83" ht="39.75" hidden="1" customHeight="1" x14ac:dyDescent="0.35">
      <c r="C2" s="3" t="s">
        <v>177</v>
      </c>
      <c r="D2" s="3">
        <f>'[1]2021_2023 Свод'!$GQ$7-D22</f>
        <v>-22323771.844269998</v>
      </c>
      <c r="E2" s="3"/>
      <c r="F2" s="3"/>
      <c r="G2" s="3"/>
      <c r="J2" s="3">
        <f>J22-J32</f>
        <v>-22469289.529170007</v>
      </c>
      <c r="K2" s="586">
        <f>'[1]2021_2023 Свод'!$GQ$7-K22</f>
        <v>5730765.49058</v>
      </c>
      <c r="L2" s="586"/>
      <c r="M2" s="3"/>
      <c r="N2" s="700"/>
      <c r="O2" s="3"/>
      <c r="P2" s="700"/>
      <c r="Q2" s="3"/>
      <c r="R2" s="700"/>
      <c r="AE2" s="169">
        <f>'[1]2021_2023 Свод'!$GQ$7-AE22</f>
        <v>6549691.1350600002</v>
      </c>
      <c r="AF2" s="716"/>
      <c r="AG2" s="3"/>
      <c r="AH2" s="700"/>
      <c r="AI2" s="3"/>
      <c r="AJ2" s="700"/>
      <c r="AK2" s="3"/>
      <c r="AL2" s="700"/>
      <c r="AR2" s="199">
        <f>'[1]2021_2023 Свод'!$GQ$7-AR22</f>
        <v>-18404343.43541</v>
      </c>
      <c r="AS2" s="586"/>
      <c r="AT2" s="199"/>
      <c r="AU2" s="586"/>
      <c r="AV2" s="199"/>
      <c r="AW2" s="586"/>
      <c r="AX2" s="3"/>
      <c r="AY2" s="700"/>
      <c r="BE2" s="199" t="e">
        <f>'[1]2021_2023 Свод'!$GQ$7-BE22</f>
        <v>#REF!</v>
      </c>
      <c r="BF2" s="3"/>
      <c r="BG2" s="3"/>
      <c r="BU2" s="199" t="e">
        <f>'[1]2021_2023 Свод'!$GQ$7-BU22</f>
        <v>#REF!</v>
      </c>
      <c r="BV2" s="3"/>
      <c r="BW2" s="3"/>
      <c r="BX2" s="3"/>
    </row>
    <row r="3" spans="1:83" ht="21" hidden="1" customHeight="1" x14ac:dyDescent="0.35">
      <c r="C3" s="3"/>
      <c r="D3" s="3"/>
      <c r="E3" s="3"/>
      <c r="F3" s="3"/>
      <c r="G3" s="3"/>
      <c r="J3" s="3" t="e">
        <f>J31+#REF!</f>
        <v>#REF!</v>
      </c>
      <c r="K3" s="586"/>
      <c r="L3" s="586"/>
      <c r="M3" s="3"/>
      <c r="N3" s="700"/>
      <c r="O3" s="3"/>
      <c r="P3" s="700"/>
      <c r="Q3" s="3"/>
      <c r="R3" s="700"/>
      <c r="AE3" s="169"/>
      <c r="AF3" s="716"/>
      <c r="AG3" s="3"/>
      <c r="AH3" s="700"/>
      <c r="AI3" s="3"/>
      <c r="AJ3" s="700"/>
      <c r="AK3" s="3"/>
      <c r="AL3" s="700"/>
      <c r="AR3" s="199"/>
      <c r="AS3" s="586"/>
      <c r="AT3" s="199"/>
      <c r="AU3" s="586"/>
      <c r="AV3" s="199"/>
      <c r="AW3" s="586"/>
      <c r="AX3" s="3"/>
      <c r="AY3" s="700"/>
      <c r="BE3" s="199"/>
      <c r="BF3" s="3"/>
      <c r="BG3" s="3"/>
      <c r="BU3" s="199"/>
      <c r="BV3" s="3"/>
      <c r="BW3" s="3"/>
      <c r="BX3" s="3"/>
    </row>
    <row r="4" spans="1:83" ht="21" hidden="1" customHeight="1" x14ac:dyDescent="0.35">
      <c r="C4" s="3"/>
      <c r="D4" s="3"/>
      <c r="E4" s="3"/>
      <c r="F4" s="3"/>
      <c r="G4" s="3"/>
      <c r="J4" s="3">
        <f>J22</f>
        <v>-27334136.576850004</v>
      </c>
      <c r="K4" s="586"/>
      <c r="L4" s="586"/>
      <c r="M4" s="3"/>
      <c r="N4" s="700"/>
      <c r="O4" s="3"/>
      <c r="P4" s="700"/>
      <c r="Q4" s="3"/>
      <c r="R4" s="700"/>
      <c r="AE4" s="169"/>
      <c r="AF4" s="716"/>
      <c r="AG4" s="3"/>
      <c r="AH4" s="700"/>
      <c r="AI4" s="3"/>
      <c r="AJ4" s="700"/>
      <c r="AK4" s="3"/>
      <c r="AL4" s="700"/>
      <c r="AR4" s="199"/>
      <c r="AS4" s="586"/>
      <c r="AT4" s="199"/>
      <c r="AU4" s="586"/>
      <c r="AV4" s="199"/>
      <c r="AW4" s="586"/>
      <c r="AX4" s="3"/>
      <c r="AY4" s="700"/>
      <c r="BE4" s="199"/>
      <c r="BF4" s="3"/>
      <c r="BG4" s="3"/>
      <c r="BU4" s="199"/>
      <c r="BV4" s="3"/>
      <c r="BW4" s="3"/>
      <c r="BX4" s="3"/>
    </row>
    <row r="5" spans="1:83" ht="21" hidden="1" customHeight="1" x14ac:dyDescent="0.35">
      <c r="C5" s="3"/>
      <c r="D5" s="169"/>
      <c r="E5" s="3"/>
      <c r="F5" s="3"/>
      <c r="G5" s="3"/>
      <c r="J5" s="169"/>
      <c r="K5" s="586"/>
      <c r="L5" s="586"/>
      <c r="M5" s="3"/>
      <c r="N5" s="700"/>
      <c r="O5" s="3"/>
      <c r="P5" s="700"/>
      <c r="Q5" s="3"/>
      <c r="R5" s="700"/>
      <c r="AE5" s="169"/>
      <c r="AF5" s="716"/>
      <c r="AG5" s="3"/>
      <c r="AH5" s="700"/>
      <c r="AI5" s="3"/>
      <c r="AJ5" s="700"/>
      <c r="AK5" s="3"/>
      <c r="AL5" s="700"/>
      <c r="AR5" s="199"/>
      <c r="AS5" s="586"/>
      <c r="AT5" s="199"/>
      <c r="AU5" s="586"/>
      <c r="AV5" s="199"/>
      <c r="AW5" s="586"/>
      <c r="AX5" s="3"/>
      <c r="AY5" s="700"/>
      <c r="BE5" s="199"/>
      <c r="BF5" s="3"/>
      <c r="BG5" s="3"/>
      <c r="BU5" s="199"/>
      <c r="BV5" s="3"/>
      <c r="BW5" s="3"/>
      <c r="BX5" s="3"/>
    </row>
    <row r="6" spans="1:83" s="6" customFormat="1" ht="21" hidden="1" customHeight="1" x14ac:dyDescent="0.35">
      <c r="B6" s="77"/>
      <c r="C6" s="199"/>
      <c r="D6" s="199">
        <f>D31+D34+D37+D39+D27</f>
        <v>26088777.19427</v>
      </c>
      <c r="E6" s="199">
        <f>E31+E34+E37+E39+E27</f>
        <v>5455346.380760001</v>
      </c>
      <c r="F6" s="199"/>
      <c r="G6" s="199"/>
      <c r="H6" s="199">
        <f>H31+H34+H37+H39+H27</f>
        <v>1567343.71704</v>
      </c>
      <c r="I6" s="199">
        <f>I31+I34+I37+I39+I27</f>
        <v>1854986.9642300003</v>
      </c>
      <c r="J6" s="199">
        <f>J31+J34+J37+J39+J27</f>
        <v>-22366553.839729998</v>
      </c>
      <c r="K6" s="586">
        <f>K31+K34+K37+K39+K27</f>
        <v>3712883.8385400004</v>
      </c>
      <c r="L6" s="586"/>
      <c r="M6" s="199">
        <f>M31+M34+M37+M39+M27</f>
        <v>1234332.3761600002</v>
      </c>
      <c r="N6" s="586"/>
      <c r="O6" s="199"/>
      <c r="P6" s="586"/>
      <c r="Q6" s="199"/>
      <c r="R6" s="586"/>
      <c r="S6" s="199">
        <f>S31+S34+S37+S39+S27</f>
        <v>574039.04711000004</v>
      </c>
      <c r="T6" s="586"/>
      <c r="U6" s="199">
        <f>U31+U34+U37+U39+U27</f>
        <v>129639.08517000001</v>
      </c>
      <c r="V6" s="199"/>
      <c r="W6" s="199"/>
      <c r="X6" s="199"/>
      <c r="Y6" s="199"/>
      <c r="Z6" s="199"/>
      <c r="AA6" s="199"/>
      <c r="AB6" s="199"/>
      <c r="AC6" s="199"/>
      <c r="AD6" s="586"/>
      <c r="AE6" s="169">
        <f>AE31+AE34+AE37+AE39+AE27</f>
        <v>3205025.0892900005</v>
      </c>
      <c r="AF6" s="716"/>
      <c r="AG6" s="199"/>
      <c r="AH6" s="586"/>
      <c r="AI6" s="199"/>
      <c r="AJ6" s="586"/>
      <c r="AK6" s="199"/>
      <c r="AL6" s="586"/>
      <c r="AM6" s="80"/>
      <c r="AN6" s="5"/>
      <c r="AO6" s="199"/>
      <c r="AP6" s="199"/>
      <c r="AQ6" s="586"/>
      <c r="AR6" s="199">
        <f>AR31+AR34+AR37+AR39+AR27</f>
        <v>22281356.645909999</v>
      </c>
      <c r="AS6" s="586"/>
      <c r="AT6" s="199"/>
      <c r="AU6" s="586"/>
      <c r="AV6" s="199"/>
      <c r="AW6" s="586"/>
      <c r="AX6" s="199"/>
      <c r="AY6" s="586"/>
      <c r="AZ6" s="80"/>
      <c r="BA6" s="5"/>
      <c r="BB6" s="199"/>
      <c r="BC6" s="199"/>
      <c r="BD6" s="199"/>
      <c r="BE6" s="199" t="e">
        <f>BE31+BE34+BE37+BE39+BE27</f>
        <v>#REF!</v>
      </c>
      <c r="BF6" s="199"/>
      <c r="BG6" s="199"/>
      <c r="BH6" s="80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>
        <f>BU31+BU34+BU37+BU39+BU27</f>
        <v>9173402.0680999998</v>
      </c>
      <c r="BV6" s="199"/>
      <c r="BW6" s="199"/>
      <c r="BX6" s="199"/>
      <c r="BY6" s="80"/>
      <c r="BZ6" s="199"/>
      <c r="CE6" s="586"/>
    </row>
    <row r="7" spans="1:83" s="6" customFormat="1" ht="21" hidden="1" customHeight="1" x14ac:dyDescent="0.35">
      <c r="B7" s="77"/>
      <c r="C7" s="199"/>
      <c r="D7" s="199" t="e">
        <f>#REF!-D9</f>
        <v>#REF!</v>
      </c>
      <c r="E7" s="199"/>
      <c r="F7" s="199"/>
      <c r="G7" s="199"/>
      <c r="H7" s="199"/>
      <c r="I7" s="199"/>
      <c r="J7" s="199"/>
      <c r="K7" s="586" t="e">
        <f>I9-K9</f>
        <v>#REF!</v>
      </c>
      <c r="L7" s="586"/>
      <c r="M7" s="199"/>
      <c r="N7" s="586"/>
      <c r="O7" s="199"/>
      <c r="P7" s="586"/>
      <c r="Q7" s="199"/>
      <c r="R7" s="586"/>
      <c r="S7" s="199"/>
      <c r="T7" s="586"/>
      <c r="U7" s="199"/>
      <c r="V7" s="199"/>
      <c r="W7" s="199"/>
      <c r="X7" s="199"/>
      <c r="Y7" s="199"/>
      <c r="Z7" s="199"/>
      <c r="AA7" s="199"/>
      <c r="AB7" s="199"/>
      <c r="AC7" s="199"/>
      <c r="AD7" s="586"/>
      <c r="AE7" s="169"/>
      <c r="AF7" s="716"/>
      <c r="AG7" s="199"/>
      <c r="AH7" s="586"/>
      <c r="AI7" s="199"/>
      <c r="AJ7" s="586"/>
      <c r="AK7" s="199"/>
      <c r="AL7" s="586"/>
      <c r="AM7" s="80"/>
      <c r="AN7" s="5"/>
      <c r="AO7" s="199"/>
      <c r="AP7" s="199"/>
      <c r="AQ7" s="586"/>
      <c r="AR7" s="199"/>
      <c r="AS7" s="586"/>
      <c r="AT7" s="199"/>
      <c r="AU7" s="586"/>
      <c r="AV7" s="199"/>
      <c r="AW7" s="586"/>
      <c r="AX7" s="199"/>
      <c r="AY7" s="586"/>
      <c r="AZ7" s="80"/>
      <c r="BA7" s="5"/>
      <c r="BB7" s="199"/>
      <c r="BC7" s="199"/>
      <c r="BD7" s="199"/>
      <c r="BE7" s="199"/>
      <c r="BF7" s="199"/>
      <c r="BG7" s="199"/>
      <c r="BH7" s="80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80"/>
      <c r="BZ7" s="199"/>
      <c r="CE7" s="586"/>
    </row>
    <row r="8" spans="1:83" s="6" customFormat="1" ht="21" hidden="1" customHeight="1" x14ac:dyDescent="0.35">
      <c r="B8" s="77"/>
      <c r="C8" s="199"/>
      <c r="D8" s="199" t="s">
        <v>311</v>
      </c>
      <c r="E8" s="199"/>
      <c r="F8" s="199"/>
      <c r="G8" s="199"/>
      <c r="H8" s="199"/>
      <c r="I8" s="199"/>
      <c r="J8" s="199"/>
      <c r="K8" s="586" t="s">
        <v>311</v>
      </c>
      <c r="L8" s="586"/>
      <c r="M8" s="199"/>
      <c r="N8" s="586"/>
      <c r="O8" s="199"/>
      <c r="P8" s="586"/>
      <c r="Q8" s="199"/>
      <c r="R8" s="586"/>
      <c r="S8" s="199"/>
      <c r="T8" s="586"/>
      <c r="U8" s="199"/>
      <c r="V8" s="199"/>
      <c r="W8" s="199"/>
      <c r="X8" s="199"/>
      <c r="Y8" s="199"/>
      <c r="Z8" s="199"/>
      <c r="AA8" s="199"/>
      <c r="AB8" s="199"/>
      <c r="AC8" s="199"/>
      <c r="AD8" s="586"/>
      <c r="AE8" s="169"/>
      <c r="AF8" s="716"/>
      <c r="AG8" s="199"/>
      <c r="AH8" s="586"/>
      <c r="AI8" s="199"/>
      <c r="AJ8" s="586"/>
      <c r="AK8" s="199"/>
      <c r="AL8" s="586"/>
      <c r="AM8" s="80"/>
      <c r="AN8" s="5"/>
      <c r="AO8" s="199"/>
      <c r="AP8" s="199"/>
      <c r="AQ8" s="586"/>
      <c r="AR8" s="199"/>
      <c r="AS8" s="586"/>
      <c r="AT8" s="199"/>
      <c r="AU8" s="586"/>
      <c r="AV8" s="199"/>
      <c r="AW8" s="586"/>
      <c r="AX8" s="199"/>
      <c r="AY8" s="586"/>
      <c r="AZ8" s="80"/>
      <c r="BA8" s="5"/>
      <c r="BB8" s="199"/>
      <c r="BC8" s="199"/>
      <c r="BD8" s="199"/>
      <c r="BE8" s="199"/>
      <c r="BF8" s="199"/>
      <c r="BG8" s="199"/>
      <c r="BH8" s="80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80"/>
      <c r="BZ8" s="199"/>
      <c r="CE8" s="586"/>
    </row>
    <row r="9" spans="1:83" s="6" customFormat="1" ht="21" hidden="1" customHeight="1" x14ac:dyDescent="0.35">
      <c r="B9" s="77"/>
      <c r="C9" s="199"/>
      <c r="D9" s="199" t="e">
        <f>#REF!+'[2]перех ост.+доп.финанс.'!$I$14</f>
        <v>#REF!</v>
      </c>
      <c r="E9" s="199">
        <f>'[3]2022_2024'!$BB$17</f>
        <v>3121.2786200000264</v>
      </c>
      <c r="F9" s="199"/>
      <c r="G9" s="199"/>
      <c r="H9" s="199"/>
      <c r="I9" s="199"/>
      <c r="J9" s="199"/>
      <c r="K9" s="586" t="e">
        <f>D7+'[2]перех ост.+доп.финанс.'!$I$14</f>
        <v>#REF!</v>
      </c>
      <c r="L9" s="586"/>
      <c r="M9" s="199">
        <f>'[3]2022_2024'!$BB$17</f>
        <v>3121.2786200000264</v>
      </c>
      <c r="N9" s="586"/>
      <c r="O9" s="199"/>
      <c r="P9" s="586"/>
      <c r="Q9" s="199"/>
      <c r="R9" s="586"/>
      <c r="S9" s="199"/>
      <c r="T9" s="586"/>
      <c r="U9" s="199"/>
      <c r="V9" s="199"/>
      <c r="W9" s="199"/>
      <c r="X9" s="199"/>
      <c r="Y9" s="199"/>
      <c r="Z9" s="199"/>
      <c r="AA9" s="199"/>
      <c r="AB9" s="199"/>
      <c r="AC9" s="199"/>
      <c r="AD9" s="586"/>
      <c r="AE9" s="169"/>
      <c r="AF9" s="716"/>
      <c r="AG9" s="199"/>
      <c r="AH9" s="586"/>
      <c r="AI9" s="199"/>
      <c r="AJ9" s="586"/>
      <c r="AK9" s="199"/>
      <c r="AL9" s="586"/>
      <c r="AM9" s="80"/>
      <c r="AN9" s="5"/>
      <c r="AO9" s="199"/>
      <c r="AP9" s="199"/>
      <c r="AQ9" s="586"/>
      <c r="AR9" s="199"/>
      <c r="AS9" s="586"/>
      <c r="AT9" s="199"/>
      <c r="AU9" s="586"/>
      <c r="AV9" s="199"/>
      <c r="AW9" s="586"/>
      <c r="AX9" s="199"/>
      <c r="AY9" s="586"/>
      <c r="AZ9" s="80"/>
      <c r="BA9" s="5"/>
      <c r="BB9" s="199"/>
      <c r="BC9" s="199"/>
      <c r="BD9" s="199"/>
      <c r="BE9" s="199"/>
      <c r="BF9" s="199"/>
      <c r="BG9" s="199"/>
      <c r="BH9" s="80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80"/>
      <c r="BZ9" s="199"/>
      <c r="CE9" s="586"/>
    </row>
    <row r="10" spans="1:83" s="6" customFormat="1" ht="21" hidden="1" customHeight="1" x14ac:dyDescent="0.35">
      <c r="B10" s="77"/>
      <c r="C10" s="199"/>
      <c r="D10" s="199" t="e">
        <f>#REF!</f>
        <v>#REF!</v>
      </c>
      <c r="E10" s="199"/>
      <c r="F10" s="199"/>
      <c r="G10" s="199"/>
      <c r="H10" s="199"/>
      <c r="I10" s="199"/>
      <c r="J10" s="199"/>
      <c r="K10" s="586">
        <f>I10</f>
        <v>0</v>
      </c>
      <c r="L10" s="586"/>
      <c r="M10" s="199"/>
      <c r="N10" s="586"/>
      <c r="O10" s="199"/>
      <c r="P10" s="586"/>
      <c r="Q10" s="199"/>
      <c r="R10" s="586"/>
      <c r="S10" s="199"/>
      <c r="T10" s="586"/>
      <c r="U10" s="199"/>
      <c r="V10" s="199"/>
      <c r="W10" s="199"/>
      <c r="X10" s="199"/>
      <c r="Y10" s="199"/>
      <c r="Z10" s="199"/>
      <c r="AA10" s="199"/>
      <c r="AB10" s="199"/>
      <c r="AC10" s="199"/>
      <c r="AD10" s="586"/>
      <c r="AE10" s="169"/>
      <c r="AF10" s="716"/>
      <c r="AG10" s="199"/>
      <c r="AH10" s="586"/>
      <c r="AI10" s="199"/>
      <c r="AJ10" s="586"/>
      <c r="AK10" s="199"/>
      <c r="AL10" s="586"/>
      <c r="AM10" s="80"/>
      <c r="AN10" s="5"/>
      <c r="AO10" s="199"/>
      <c r="AP10" s="199"/>
      <c r="AQ10" s="586"/>
      <c r="AR10" s="199"/>
      <c r="AS10" s="586"/>
      <c r="AT10" s="199"/>
      <c r="AU10" s="586"/>
      <c r="AV10" s="199"/>
      <c r="AW10" s="586"/>
      <c r="AX10" s="199"/>
      <c r="AY10" s="586"/>
      <c r="AZ10" s="80"/>
      <c r="BA10" s="5"/>
      <c r="BB10" s="199"/>
      <c r="BC10" s="199"/>
      <c r="BD10" s="199"/>
      <c r="BE10" s="199"/>
      <c r="BF10" s="199"/>
      <c r="BG10" s="199"/>
      <c r="BH10" s="80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80"/>
      <c r="BZ10" s="199"/>
      <c r="CE10" s="586"/>
    </row>
    <row r="11" spans="1:83" s="6" customFormat="1" ht="21" hidden="1" customHeight="1" x14ac:dyDescent="0.35">
      <c r="B11" s="77"/>
      <c r="C11" s="199"/>
      <c r="D11" s="199"/>
      <c r="E11" s="199"/>
      <c r="F11" s="199"/>
      <c r="G11" s="199"/>
      <c r="H11" s="199"/>
      <c r="I11" s="199"/>
      <c r="J11" s="199"/>
      <c r="K11" s="586"/>
      <c r="L11" s="586"/>
      <c r="M11" s="199"/>
      <c r="N11" s="586"/>
      <c r="O11" s="199"/>
      <c r="P11" s="586"/>
      <c r="Q11" s="199"/>
      <c r="R11" s="586"/>
      <c r="S11" s="199"/>
      <c r="T11" s="586"/>
      <c r="U11" s="199"/>
      <c r="V11" s="199"/>
      <c r="W11" s="199"/>
      <c r="X11" s="199"/>
      <c r="Y11" s="199"/>
      <c r="Z11" s="199"/>
      <c r="AA11" s="199"/>
      <c r="AB11" s="199"/>
      <c r="AC11" s="199"/>
      <c r="AD11" s="586"/>
      <c r="AE11" s="169"/>
      <c r="AF11" s="716"/>
      <c r="AG11" s="199"/>
      <c r="AH11" s="586"/>
      <c r="AI11" s="199"/>
      <c r="AJ11" s="586"/>
      <c r="AK11" s="199"/>
      <c r="AL11" s="586"/>
      <c r="AM11" s="80"/>
      <c r="AN11" s="5"/>
      <c r="AO11" s="199"/>
      <c r="AP11" s="199"/>
      <c r="AQ11" s="586"/>
      <c r="AR11" s="199"/>
      <c r="AS11" s="586"/>
      <c r="AT11" s="199"/>
      <c r="AU11" s="586"/>
      <c r="AV11" s="199"/>
      <c r="AW11" s="586"/>
      <c r="AX11" s="199"/>
      <c r="AY11" s="586"/>
      <c r="AZ11" s="80"/>
      <c r="BA11" s="5"/>
      <c r="BB11" s="199"/>
      <c r="BC11" s="199"/>
      <c r="BD11" s="199"/>
      <c r="BE11" s="199"/>
      <c r="BF11" s="199"/>
      <c r="BG11" s="199"/>
      <c r="BH11" s="80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80"/>
      <c r="BZ11" s="199"/>
      <c r="CE11" s="586"/>
    </row>
    <row r="12" spans="1:83" s="6" customFormat="1" ht="21" hidden="1" customHeight="1" x14ac:dyDescent="0.35">
      <c r="B12" s="77"/>
      <c r="C12" s="199"/>
      <c r="D12" s="199"/>
      <c r="E12" s="199"/>
      <c r="F12" s="199"/>
      <c r="G12" s="199"/>
      <c r="H12" s="199"/>
      <c r="I12" s="199"/>
      <c r="J12" s="199"/>
      <c r="K12" s="586"/>
      <c r="L12" s="586"/>
      <c r="M12" s="199"/>
      <c r="N12" s="586"/>
      <c r="O12" s="199"/>
      <c r="P12" s="586"/>
      <c r="Q12" s="199"/>
      <c r="R12" s="586"/>
      <c r="S12" s="199"/>
      <c r="T12" s="586"/>
      <c r="U12" s="199"/>
      <c r="V12" s="199"/>
      <c r="W12" s="199"/>
      <c r="X12" s="199"/>
      <c r="Y12" s="199"/>
      <c r="Z12" s="199"/>
      <c r="AA12" s="199"/>
      <c r="AB12" s="199"/>
      <c r="AC12" s="199"/>
      <c r="AD12" s="586"/>
      <c r="AE12" s="169"/>
      <c r="AF12" s="716"/>
      <c r="AG12" s="199"/>
      <c r="AH12" s="586"/>
      <c r="AI12" s="199"/>
      <c r="AJ12" s="586"/>
      <c r="AK12" s="199"/>
      <c r="AL12" s="586"/>
      <c r="AM12" s="80"/>
      <c r="AN12" s="5"/>
      <c r="AO12" s="199"/>
      <c r="AP12" s="199"/>
      <c r="AQ12" s="586"/>
      <c r="AR12" s="199"/>
      <c r="AS12" s="586"/>
      <c r="AT12" s="199"/>
      <c r="AU12" s="586"/>
      <c r="AV12" s="199"/>
      <c r="AW12" s="586"/>
      <c r="AX12" s="199"/>
      <c r="AY12" s="586"/>
      <c r="AZ12" s="80"/>
      <c r="BA12" s="5"/>
      <c r="BB12" s="199"/>
      <c r="BC12" s="199"/>
      <c r="BD12" s="199"/>
      <c r="BE12" s="199"/>
      <c r="BF12" s="199"/>
      <c r="BG12" s="199"/>
      <c r="BH12" s="80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80"/>
      <c r="BZ12" s="199"/>
      <c r="CE12" s="586"/>
    </row>
    <row r="13" spans="1:83" s="6" customFormat="1" ht="21" hidden="1" customHeight="1" x14ac:dyDescent="0.35">
      <c r="B13" s="77"/>
      <c r="C13" s="199"/>
      <c r="D13" s="199"/>
      <c r="E13" s="199"/>
      <c r="F13" s="199"/>
      <c r="G13" s="199"/>
      <c r="H13" s="199"/>
      <c r="I13" s="199"/>
      <c r="J13" s="199"/>
      <c r="K13" s="586"/>
      <c r="L13" s="586"/>
      <c r="M13" s="199"/>
      <c r="N13" s="586"/>
      <c r="O13" s="199"/>
      <c r="P13" s="586"/>
      <c r="Q13" s="199"/>
      <c r="R13" s="586"/>
      <c r="S13" s="199"/>
      <c r="T13" s="586"/>
      <c r="U13" s="199"/>
      <c r="V13" s="199"/>
      <c r="W13" s="199"/>
      <c r="X13" s="199"/>
      <c r="Y13" s="199"/>
      <c r="Z13" s="199"/>
      <c r="AA13" s="199"/>
      <c r="AB13" s="199"/>
      <c r="AC13" s="199"/>
      <c r="AD13" s="586"/>
      <c r="AE13" s="169"/>
      <c r="AF13" s="716"/>
      <c r="AG13" s="199"/>
      <c r="AH13" s="586"/>
      <c r="AI13" s="199"/>
      <c r="AJ13" s="586"/>
      <c r="AK13" s="199"/>
      <c r="AL13" s="586"/>
      <c r="AM13" s="80"/>
      <c r="AN13" s="5"/>
      <c r="AO13" s="199"/>
      <c r="AP13" s="199"/>
      <c r="AQ13" s="586"/>
      <c r="AR13" s="199"/>
      <c r="AS13" s="586"/>
      <c r="AT13" s="199"/>
      <c r="AU13" s="586"/>
      <c r="AV13" s="199"/>
      <c r="AW13" s="586"/>
      <c r="AX13" s="199"/>
      <c r="AY13" s="586"/>
      <c r="AZ13" s="80"/>
      <c r="BA13" s="5"/>
      <c r="BB13" s="199"/>
      <c r="BC13" s="199"/>
      <c r="BD13" s="199"/>
      <c r="BE13" s="199"/>
      <c r="BF13" s="199"/>
      <c r="BG13" s="199"/>
      <c r="BH13" s="80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80"/>
      <c r="BZ13" s="199"/>
      <c r="CE13" s="586"/>
    </row>
    <row r="14" spans="1:83" s="6" customFormat="1" ht="21" hidden="1" customHeight="1" x14ac:dyDescent="0.35">
      <c r="B14" s="77"/>
      <c r="C14" s="199"/>
      <c r="D14" s="199"/>
      <c r="E14" s="199"/>
      <c r="F14" s="199"/>
      <c r="G14" s="199"/>
      <c r="H14" s="199"/>
      <c r="I14" s="199"/>
      <c r="J14" s="199"/>
      <c r="K14" s="586"/>
      <c r="L14" s="586"/>
      <c r="M14" s="199"/>
      <c r="N14" s="586"/>
      <c r="O14" s="199"/>
      <c r="P14" s="586"/>
      <c r="Q14" s="199"/>
      <c r="R14" s="586"/>
      <c r="S14" s="199"/>
      <c r="T14" s="586"/>
      <c r="U14" s="199"/>
      <c r="V14" s="199"/>
      <c r="W14" s="199"/>
      <c r="X14" s="199"/>
      <c r="Y14" s="199"/>
      <c r="Z14" s="199"/>
      <c r="AA14" s="199"/>
      <c r="AB14" s="199"/>
      <c r="AC14" s="199"/>
      <c r="AD14" s="586"/>
      <c r="AE14" s="169"/>
      <c r="AF14" s="716"/>
      <c r="AG14" s="199"/>
      <c r="AH14" s="586"/>
      <c r="AI14" s="199"/>
      <c r="AJ14" s="586"/>
      <c r="AK14" s="199"/>
      <c r="AL14" s="586"/>
      <c r="AM14" s="80"/>
      <c r="AN14" s="5"/>
      <c r="AO14" s="199"/>
      <c r="AP14" s="199"/>
      <c r="AQ14" s="586"/>
      <c r="AR14" s="199"/>
      <c r="AS14" s="586"/>
      <c r="AT14" s="199"/>
      <c r="AU14" s="586"/>
      <c r="AV14" s="199"/>
      <c r="AW14" s="586"/>
      <c r="AX14" s="199"/>
      <c r="AY14" s="586"/>
      <c r="AZ14" s="80"/>
      <c r="BA14" s="5"/>
      <c r="BB14" s="199"/>
      <c r="BC14" s="199"/>
      <c r="BD14" s="199"/>
      <c r="BE14" s="199"/>
      <c r="BF14" s="199"/>
      <c r="BG14" s="199"/>
      <c r="BH14" s="80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80"/>
      <c r="BZ14" s="199"/>
      <c r="CE14" s="586"/>
    </row>
    <row r="15" spans="1:83" ht="45" customHeight="1" x14ac:dyDescent="0.25">
      <c r="A15" s="7"/>
      <c r="B15" s="1045" t="s">
        <v>403</v>
      </c>
      <c r="C15" s="1045"/>
      <c r="D15" s="1045"/>
      <c r="E15" s="1045"/>
      <c r="F15" s="1045"/>
      <c r="G15" s="1045"/>
      <c r="H15" s="1045"/>
      <c r="I15" s="1045"/>
      <c r="J15" s="1045"/>
      <c r="K15" s="1045"/>
      <c r="L15" s="1045"/>
      <c r="M15" s="1045"/>
      <c r="N15" s="1045"/>
      <c r="O15" s="1045"/>
      <c r="P15" s="1045"/>
      <c r="Q15" s="1045"/>
      <c r="R15" s="1045"/>
      <c r="S15" s="1045"/>
      <c r="T15" s="1045"/>
      <c r="U15" s="1045"/>
      <c r="V15" s="1045"/>
      <c r="W15" s="1045"/>
      <c r="X15" s="1045"/>
      <c r="Y15" s="1045"/>
      <c r="Z15" s="1045"/>
      <c r="AA15" s="1045"/>
      <c r="AB15" s="1045"/>
      <c r="AC15" s="1045"/>
      <c r="AD15" s="1045"/>
      <c r="AE15" s="1045"/>
      <c r="AF15" s="1045"/>
      <c r="AG15" s="1045"/>
      <c r="AH15" s="1045"/>
      <c r="AI15" s="1045"/>
      <c r="AJ15" s="1045"/>
      <c r="AK15" s="1045"/>
      <c r="AL15" s="1045"/>
      <c r="AM15" s="1045"/>
      <c r="AN15" s="1045"/>
      <c r="AO15" s="1045"/>
      <c r="AP15" s="1045"/>
      <c r="AQ15" s="1045"/>
      <c r="AR15" s="1045"/>
      <c r="AS15" s="1045"/>
      <c r="AT15" s="1045"/>
      <c r="AU15" s="1045"/>
      <c r="AV15" s="1045"/>
      <c r="AW15" s="1045"/>
      <c r="AX15" s="1045"/>
      <c r="AY15" s="1045"/>
      <c r="AZ15" s="1045"/>
      <c r="BA15" s="1045"/>
      <c r="BB15" s="1045"/>
      <c r="BC15" s="1045"/>
      <c r="BD15" s="1045"/>
      <c r="BE15" s="1045"/>
      <c r="BF15" s="1045"/>
      <c r="BG15" s="1045"/>
      <c r="BH15" s="1045"/>
      <c r="BI15" s="1045"/>
      <c r="BJ15" s="1045"/>
      <c r="BK15" s="1045"/>
      <c r="BL15" s="1045"/>
      <c r="BM15" s="1045"/>
      <c r="BN15" s="1045"/>
      <c r="BO15" s="1045"/>
      <c r="BP15" s="1045"/>
      <c r="BQ15" s="1045"/>
      <c r="BR15" s="1045"/>
      <c r="BS15" s="1045"/>
      <c r="BT15" s="1045"/>
      <c r="BU15" s="1045"/>
      <c r="BV15" s="232"/>
      <c r="BW15" s="232"/>
      <c r="BX15" s="6"/>
      <c r="BY15" s="6"/>
      <c r="BZ15" s="6"/>
      <c r="CE15" s="87"/>
    </row>
    <row r="16" spans="1:83" ht="45" customHeight="1" x14ac:dyDescent="0.25">
      <c r="A16" s="7"/>
      <c r="B16" s="600"/>
      <c r="C16" s="600"/>
      <c r="D16" s="603"/>
      <c r="E16" s="603"/>
      <c r="F16" s="600"/>
      <c r="G16" s="603"/>
      <c r="H16" s="603"/>
      <c r="I16" s="603"/>
      <c r="J16" s="603"/>
      <c r="K16" s="603"/>
      <c r="L16" s="693"/>
      <c r="M16" s="603"/>
      <c r="N16" s="693"/>
      <c r="O16" s="606"/>
      <c r="P16" s="706"/>
      <c r="Q16" s="603"/>
      <c r="R16" s="693"/>
      <c r="S16" s="605"/>
      <c r="T16" s="710"/>
      <c r="U16" s="603"/>
      <c r="V16" s="600"/>
      <c r="W16" s="600"/>
      <c r="X16" s="600"/>
      <c r="Y16" s="600"/>
      <c r="Z16" s="600"/>
      <c r="AA16" s="600"/>
      <c r="AB16" s="600"/>
      <c r="AC16" s="600"/>
      <c r="AD16" s="712"/>
      <c r="AE16" s="603"/>
      <c r="AF16" s="693"/>
      <c r="AG16" s="835"/>
      <c r="AH16" s="693"/>
      <c r="AI16" s="605"/>
      <c r="AJ16" s="712"/>
      <c r="AK16" s="603"/>
      <c r="AL16" s="693"/>
      <c r="AM16" s="600"/>
      <c r="AN16" s="712"/>
      <c r="AO16" s="600"/>
      <c r="AP16" s="600"/>
      <c r="AQ16" s="712"/>
      <c r="AR16" s="603"/>
      <c r="AS16" s="693"/>
      <c r="AT16" s="603"/>
      <c r="AU16" s="712"/>
      <c r="AV16" s="605"/>
      <c r="AW16" s="712"/>
      <c r="AX16" s="603"/>
      <c r="AY16" s="693"/>
      <c r="AZ16" s="603"/>
      <c r="BA16" s="693"/>
      <c r="BB16" s="605"/>
      <c r="BC16" s="600"/>
      <c r="BD16" s="600"/>
      <c r="BE16" s="600"/>
      <c r="BF16" s="600"/>
      <c r="BG16" s="600"/>
      <c r="BH16" s="600"/>
      <c r="BI16" s="600"/>
      <c r="BJ16" s="600"/>
      <c r="BK16" s="600"/>
      <c r="BL16" s="600"/>
      <c r="BM16" s="600"/>
      <c r="BN16" s="600"/>
      <c r="BO16" s="600"/>
      <c r="BP16" s="600"/>
      <c r="BQ16" s="603"/>
      <c r="BR16" s="600"/>
      <c r="BS16" s="600"/>
      <c r="BT16" s="600"/>
      <c r="BU16" s="600"/>
      <c r="BV16" s="232"/>
      <c r="BW16" s="232"/>
      <c r="BX16" s="6"/>
      <c r="BY16" s="6"/>
      <c r="BZ16" s="6"/>
      <c r="CE16" s="710"/>
    </row>
    <row r="17" spans="1:86" ht="45" customHeight="1" x14ac:dyDescent="0.25">
      <c r="A17" s="7"/>
      <c r="B17" s="1045" t="s">
        <v>548</v>
      </c>
      <c r="C17" s="1045"/>
      <c r="D17" s="1045"/>
      <c r="E17" s="1045"/>
      <c r="F17" s="1045"/>
      <c r="G17" s="1045"/>
      <c r="H17" s="1045"/>
      <c r="I17" s="1045"/>
      <c r="J17" s="1045"/>
      <c r="K17" s="1045"/>
      <c r="L17" s="1045"/>
      <c r="M17" s="1045"/>
      <c r="N17" s="1045"/>
      <c r="O17" s="1045"/>
      <c r="P17" s="1045"/>
      <c r="Q17" s="1045"/>
      <c r="R17" s="1045"/>
      <c r="S17" s="1045"/>
      <c r="T17" s="1045"/>
      <c r="U17" s="1045"/>
      <c r="V17" s="1045"/>
      <c r="W17" s="1045"/>
      <c r="X17" s="1045"/>
      <c r="Y17" s="1045"/>
      <c r="Z17" s="1045"/>
      <c r="AA17" s="1045"/>
      <c r="AB17" s="1045"/>
      <c r="AC17" s="1045"/>
      <c r="AD17" s="1045"/>
      <c r="AE17" s="1045"/>
      <c r="AF17" s="1045"/>
      <c r="AG17" s="1045"/>
      <c r="AH17" s="1045"/>
      <c r="AI17" s="1045"/>
      <c r="AJ17" s="1045"/>
      <c r="AK17" s="1045"/>
      <c r="AL17" s="1045"/>
      <c r="AM17" s="1045"/>
      <c r="AN17" s="1045"/>
      <c r="AO17" s="1045"/>
      <c r="AP17" s="1045"/>
      <c r="AQ17" s="1045"/>
      <c r="AR17" s="1045"/>
      <c r="AS17" s="1045"/>
      <c r="AT17" s="1045"/>
      <c r="AU17" s="1045"/>
      <c r="AV17" s="1045"/>
      <c r="AW17" s="1045"/>
      <c r="AX17" s="1045"/>
      <c r="AY17" s="1045"/>
      <c r="AZ17" s="1045"/>
      <c r="BA17" s="1045"/>
      <c r="BB17" s="1045"/>
      <c r="BC17" s="1045"/>
      <c r="BD17" s="1045"/>
      <c r="BE17" s="1045"/>
      <c r="BF17" s="1045"/>
      <c r="BG17" s="1045"/>
      <c r="BH17" s="1045"/>
      <c r="BI17" s="1045"/>
      <c r="BJ17" s="1045"/>
      <c r="BK17" s="1045"/>
      <c r="BL17" s="1045"/>
      <c r="BM17" s="1045"/>
      <c r="BN17" s="1045"/>
      <c r="BO17" s="1045"/>
      <c r="BP17" s="1045"/>
      <c r="BQ17" s="1045"/>
      <c r="BR17" s="1045"/>
      <c r="BS17" s="1045"/>
      <c r="BT17" s="1045"/>
      <c r="BU17" s="1045"/>
      <c r="BV17" s="1045"/>
      <c r="BW17" s="1045"/>
      <c r="BX17" s="1045"/>
      <c r="BY17" s="1045"/>
      <c r="BZ17" s="1045"/>
      <c r="CE17" s="87"/>
    </row>
    <row r="18" spans="1:86" s="553" customFormat="1" ht="69.75" hidden="1" customHeight="1" x14ac:dyDescent="0.25">
      <c r="A18" s="549"/>
      <c r="B18" s="547"/>
      <c r="C18" s="547" t="s">
        <v>448</v>
      </c>
      <c r="D18" s="554">
        <f>D26+D27+D28+D31+D34+D37</f>
        <v>26401281.394269999</v>
      </c>
      <c r="E18" s="546">
        <f>F18-D18</f>
        <v>-6201328.4942700006</v>
      </c>
      <c r="F18" s="554">
        <f>20199952.9</f>
        <v>20199952.899999999</v>
      </c>
      <c r="G18" s="546"/>
      <c r="H18" s="547"/>
      <c r="I18" s="547"/>
      <c r="J18" s="547"/>
      <c r="K18" s="587"/>
      <c r="L18" s="694"/>
      <c r="M18" s="546"/>
      <c r="N18" s="701"/>
      <c r="O18" s="547"/>
      <c r="P18" s="701"/>
      <c r="Q18" s="547"/>
      <c r="R18" s="701"/>
      <c r="S18" s="547"/>
      <c r="T18" s="701"/>
      <c r="U18" s="547"/>
      <c r="V18" s="550"/>
      <c r="W18" s="547"/>
      <c r="X18" s="547"/>
      <c r="Y18" s="547"/>
      <c r="Z18" s="550"/>
      <c r="AA18" s="547"/>
      <c r="AB18" s="547"/>
      <c r="AC18" s="547"/>
      <c r="AD18" s="701"/>
      <c r="AE18" s="554">
        <f>AE26+AE27+AE28+AE31+AE34+AE37</f>
        <v>3246605.3109700005</v>
      </c>
      <c r="AF18" s="717"/>
      <c r="AG18" s="546">
        <f>AI18-AE18</f>
        <v>15369592.889029998</v>
      </c>
      <c r="AH18" s="723"/>
      <c r="AI18" s="554">
        <f>18616198.2</f>
        <v>18616198.199999999</v>
      </c>
      <c r="AJ18" s="717"/>
      <c r="AK18" s="546"/>
      <c r="AL18" s="723"/>
      <c r="AM18" s="547"/>
      <c r="AN18" s="701"/>
      <c r="AO18" s="547"/>
      <c r="AP18" s="547"/>
      <c r="AQ18" s="701"/>
      <c r="AR18" s="587"/>
      <c r="AS18" s="694"/>
      <c r="AT18" s="546"/>
      <c r="AU18" s="701"/>
      <c r="AV18" s="547"/>
      <c r="AW18" s="701"/>
      <c r="AX18" s="546"/>
      <c r="AY18" s="701"/>
      <c r="AZ18" s="547"/>
      <c r="BA18" s="701"/>
      <c r="BB18" s="547"/>
      <c r="BC18" s="547"/>
      <c r="BD18" s="547"/>
      <c r="BE18" s="547"/>
      <c r="BF18" s="547"/>
      <c r="BG18" s="547"/>
      <c r="BH18" s="547"/>
      <c r="BI18" s="547"/>
      <c r="BJ18" s="550"/>
      <c r="BK18" s="547"/>
      <c r="BL18" s="547"/>
      <c r="BM18" s="547"/>
      <c r="BN18" s="554">
        <f>BN26+BN27+BN28+BN31+BN34+BN37</f>
        <v>9072631.5669999998</v>
      </c>
      <c r="BO18" s="546">
        <f>BP18-BN18</f>
        <v>8216169.0330000017</v>
      </c>
      <c r="BP18" s="282">
        <f>17288800.6</f>
        <v>17288800.600000001</v>
      </c>
      <c r="BQ18" s="546"/>
      <c r="BR18" s="547"/>
      <c r="BS18" s="547"/>
      <c r="BT18" s="547"/>
      <c r="BU18" s="587"/>
      <c r="BV18" s="551"/>
      <c r="BW18" s="551"/>
      <c r="BX18" s="552"/>
      <c r="BY18" s="552"/>
      <c r="BZ18" s="552"/>
      <c r="CE18" s="701"/>
    </row>
    <row r="19" spans="1:86" s="9" customFormat="1" ht="105" customHeight="1" x14ac:dyDescent="0.35">
      <c r="A19" s="8" t="s">
        <v>0</v>
      </c>
      <c r="B19" s="1100" t="s">
        <v>0</v>
      </c>
      <c r="C19" s="1107" t="s">
        <v>279</v>
      </c>
      <c r="D19" s="1056" t="s">
        <v>552</v>
      </c>
      <c r="E19" s="1067" t="s">
        <v>1</v>
      </c>
      <c r="F19" s="1068"/>
      <c r="G19" s="1068"/>
      <c r="H19" s="1068"/>
      <c r="I19" s="1069"/>
      <c r="J19" s="1056" t="s">
        <v>488</v>
      </c>
      <c r="K19" s="1056" t="s">
        <v>549</v>
      </c>
      <c r="L19" s="1102" t="s">
        <v>489</v>
      </c>
      <c r="M19" s="1067" t="s">
        <v>1</v>
      </c>
      <c r="N19" s="1068"/>
      <c r="O19" s="1068"/>
      <c r="P19" s="1068"/>
      <c r="Q19" s="1068"/>
      <c r="R19" s="1068"/>
      <c r="S19" s="1068"/>
      <c r="T19" s="1068"/>
      <c r="U19" s="1069"/>
      <c r="V19" s="1102" t="s">
        <v>317</v>
      </c>
      <c r="W19" s="1067" t="s">
        <v>1</v>
      </c>
      <c r="X19" s="1068"/>
      <c r="Y19" s="1069"/>
      <c r="Z19" s="1102" t="s">
        <v>325</v>
      </c>
      <c r="AA19" s="1056" t="s">
        <v>1</v>
      </c>
      <c r="AB19" s="1056"/>
      <c r="AC19" s="1056"/>
      <c r="AD19" s="685"/>
      <c r="AE19" s="1056" t="s">
        <v>550</v>
      </c>
      <c r="AF19" s="1102" t="s">
        <v>489</v>
      </c>
      <c r="AG19" s="1067" t="s">
        <v>1</v>
      </c>
      <c r="AH19" s="1068"/>
      <c r="AI19" s="1068"/>
      <c r="AJ19" s="1068"/>
      <c r="AK19" s="1068"/>
      <c r="AL19" s="1068"/>
      <c r="AM19" s="1068"/>
      <c r="AN19" s="1068"/>
      <c r="AO19" s="1069"/>
      <c r="AP19" s="1056" t="s">
        <v>480</v>
      </c>
      <c r="AQ19" s="915"/>
      <c r="AR19" s="1056" t="s">
        <v>551</v>
      </c>
      <c r="AS19" s="1102" t="s">
        <v>489</v>
      </c>
      <c r="AT19" s="1067" t="s">
        <v>1</v>
      </c>
      <c r="AU19" s="1068"/>
      <c r="AV19" s="1068"/>
      <c r="AW19" s="1068"/>
      <c r="AX19" s="1068"/>
      <c r="AY19" s="1068"/>
      <c r="AZ19" s="1068"/>
      <c r="BA19" s="1068"/>
      <c r="BB19" s="1069"/>
      <c r="BC19" s="481"/>
      <c r="BD19" s="481"/>
      <c r="BE19" s="1056" t="s">
        <v>324</v>
      </c>
      <c r="BF19" s="1056" t="s">
        <v>1</v>
      </c>
      <c r="BG19" s="1056"/>
      <c r="BH19" s="1056"/>
      <c r="BI19" s="1056"/>
      <c r="BJ19" s="1102" t="s">
        <v>323</v>
      </c>
      <c r="BK19" s="1056" t="s">
        <v>1</v>
      </c>
      <c r="BL19" s="1056"/>
      <c r="BM19" s="1056"/>
      <c r="BN19" s="1056" t="s">
        <v>478</v>
      </c>
      <c r="BO19" s="1056" t="s">
        <v>1</v>
      </c>
      <c r="BP19" s="1056"/>
      <c r="BQ19" s="1056"/>
      <c r="BR19" s="1056"/>
      <c r="BS19" s="1056"/>
      <c r="BT19" s="1056" t="s">
        <v>480</v>
      </c>
      <c r="BU19" s="1056" t="s">
        <v>487</v>
      </c>
      <c r="BV19" s="1056" t="s">
        <v>1</v>
      </c>
      <c r="BW19" s="1056"/>
      <c r="BX19" s="1056"/>
      <c r="BY19" s="1056"/>
      <c r="BZ19" s="1056"/>
      <c r="CE19" s="685"/>
    </row>
    <row r="20" spans="1:86" s="9" customFormat="1" ht="81.75" customHeight="1" x14ac:dyDescent="0.35">
      <c r="A20" s="10"/>
      <c r="B20" s="1100"/>
      <c r="C20" s="1107"/>
      <c r="D20" s="1056"/>
      <c r="E20" s="485" t="s">
        <v>433</v>
      </c>
      <c r="F20" s="501" t="s">
        <v>434</v>
      </c>
      <c r="G20" s="485" t="s">
        <v>351</v>
      </c>
      <c r="H20" s="485" t="s">
        <v>4</v>
      </c>
      <c r="I20" s="485" t="s">
        <v>3</v>
      </c>
      <c r="J20" s="1056"/>
      <c r="K20" s="1056"/>
      <c r="L20" s="1103"/>
      <c r="M20" s="952" t="s">
        <v>433</v>
      </c>
      <c r="N20" s="685" t="s">
        <v>489</v>
      </c>
      <c r="O20" s="510" t="s">
        <v>434</v>
      </c>
      <c r="P20" s="685" t="s">
        <v>489</v>
      </c>
      <c r="Q20" s="481" t="s">
        <v>351</v>
      </c>
      <c r="R20" s="685" t="s">
        <v>489</v>
      </c>
      <c r="S20" s="481" t="s">
        <v>4</v>
      </c>
      <c r="T20" s="685" t="s">
        <v>489</v>
      </c>
      <c r="U20" s="481" t="s">
        <v>3</v>
      </c>
      <c r="V20" s="1103"/>
      <c r="W20" s="481" t="s">
        <v>2</v>
      </c>
      <c r="X20" s="481" t="s">
        <v>4</v>
      </c>
      <c r="Y20" s="481" t="s">
        <v>3</v>
      </c>
      <c r="Z20" s="1103"/>
      <c r="AA20" s="481" t="s">
        <v>2</v>
      </c>
      <c r="AB20" s="481" t="s">
        <v>4</v>
      </c>
      <c r="AC20" s="481" t="s">
        <v>3</v>
      </c>
      <c r="AD20" s="685" t="s">
        <v>489</v>
      </c>
      <c r="AE20" s="1056"/>
      <c r="AF20" s="1103"/>
      <c r="AG20" s="952" t="s">
        <v>433</v>
      </c>
      <c r="AH20" s="685" t="s">
        <v>489</v>
      </c>
      <c r="AI20" s="510" t="s">
        <v>434</v>
      </c>
      <c r="AJ20" s="685" t="s">
        <v>489</v>
      </c>
      <c r="AK20" s="485" t="s">
        <v>351</v>
      </c>
      <c r="AL20" s="685" t="s">
        <v>489</v>
      </c>
      <c r="AM20" s="485" t="s">
        <v>4</v>
      </c>
      <c r="AN20" s="685" t="s">
        <v>489</v>
      </c>
      <c r="AO20" s="485" t="s">
        <v>3</v>
      </c>
      <c r="AP20" s="1056"/>
      <c r="AQ20" s="685" t="s">
        <v>489</v>
      </c>
      <c r="AR20" s="1056"/>
      <c r="AS20" s="1103"/>
      <c r="AT20" s="952" t="s">
        <v>433</v>
      </c>
      <c r="AU20" s="685" t="s">
        <v>489</v>
      </c>
      <c r="AV20" s="510" t="s">
        <v>434</v>
      </c>
      <c r="AW20" s="685" t="s">
        <v>489</v>
      </c>
      <c r="AX20" s="952" t="s">
        <v>351</v>
      </c>
      <c r="AY20" s="685" t="s">
        <v>489</v>
      </c>
      <c r="AZ20" s="481" t="s">
        <v>4</v>
      </c>
      <c r="BA20" s="685" t="s">
        <v>489</v>
      </c>
      <c r="BB20" s="481" t="s">
        <v>3</v>
      </c>
      <c r="BC20" s="481" t="s">
        <v>4</v>
      </c>
      <c r="BD20" s="481" t="s">
        <v>3</v>
      </c>
      <c r="BE20" s="1056"/>
      <c r="BF20" s="481" t="s">
        <v>2</v>
      </c>
      <c r="BG20" s="481" t="s">
        <v>351</v>
      </c>
      <c r="BH20" s="481" t="s">
        <v>4</v>
      </c>
      <c r="BI20" s="481" t="s">
        <v>3</v>
      </c>
      <c r="BJ20" s="1103"/>
      <c r="BK20" s="481" t="s">
        <v>2</v>
      </c>
      <c r="BL20" s="481" t="s">
        <v>4</v>
      </c>
      <c r="BM20" s="481" t="s">
        <v>3</v>
      </c>
      <c r="BN20" s="1056"/>
      <c r="BO20" s="501" t="s">
        <v>433</v>
      </c>
      <c r="BP20" s="510" t="s">
        <v>434</v>
      </c>
      <c r="BQ20" s="481" t="s">
        <v>351</v>
      </c>
      <c r="BR20" s="481" t="s">
        <v>4</v>
      </c>
      <c r="BS20" s="481" t="s">
        <v>3</v>
      </c>
      <c r="BT20" s="1056"/>
      <c r="BU20" s="1056"/>
      <c r="BV20" s="501" t="s">
        <v>433</v>
      </c>
      <c r="BW20" s="510" t="s">
        <v>434</v>
      </c>
      <c r="BX20" s="481" t="s">
        <v>351</v>
      </c>
      <c r="BY20" s="481" t="s">
        <v>4</v>
      </c>
      <c r="BZ20" s="481" t="s">
        <v>3</v>
      </c>
      <c r="CE20" s="685" t="s">
        <v>489</v>
      </c>
    </row>
    <row r="21" spans="1:86" s="11" customFormat="1" ht="15" hidden="1" customHeight="1" x14ac:dyDescent="0.35">
      <c r="B21" s="12">
        <v>1</v>
      </c>
      <c r="C21" s="12">
        <v>2</v>
      </c>
      <c r="D21" s="12" t="s">
        <v>10</v>
      </c>
      <c r="E21" s="12" t="s">
        <v>19</v>
      </c>
      <c r="F21" s="12"/>
      <c r="G21" s="12"/>
      <c r="H21" s="12" t="s">
        <v>20</v>
      </c>
      <c r="I21" s="12" t="s">
        <v>24</v>
      </c>
      <c r="J21" s="12" t="s">
        <v>13</v>
      </c>
      <c r="K21" s="448" t="s">
        <v>10</v>
      </c>
      <c r="L21" s="448"/>
      <c r="M21" s="953" t="s">
        <v>19</v>
      </c>
      <c r="N21" s="12"/>
      <c r="O21" s="12"/>
      <c r="P21" s="12"/>
      <c r="Q21" s="12"/>
      <c r="R21" s="12"/>
      <c r="S21" s="12" t="s">
        <v>20</v>
      </c>
      <c r="T21" s="12"/>
      <c r="U21" s="12" t="s">
        <v>24</v>
      </c>
      <c r="V21" s="12"/>
      <c r="W21" s="12"/>
      <c r="X21" s="12"/>
      <c r="Y21" s="12"/>
      <c r="Z21" s="12"/>
      <c r="AA21" s="12"/>
      <c r="AB21" s="12"/>
      <c r="AC21" s="12"/>
      <c r="AD21" s="12"/>
      <c r="AE21" s="969" t="s">
        <v>10</v>
      </c>
      <c r="AF21" s="493"/>
      <c r="AG21" s="953" t="s">
        <v>19</v>
      </c>
      <c r="AH21" s="12"/>
      <c r="AI21" s="12"/>
      <c r="AJ21" s="12"/>
      <c r="AK21" s="12"/>
      <c r="AL21" s="12"/>
      <c r="AM21" s="12" t="s">
        <v>20</v>
      </c>
      <c r="AN21" s="12"/>
      <c r="AO21" s="12" t="s">
        <v>24</v>
      </c>
      <c r="AP21" s="12"/>
      <c r="AQ21" s="12"/>
      <c r="AR21" s="448" t="s">
        <v>10</v>
      </c>
      <c r="AS21" s="448"/>
      <c r="AT21" s="962" t="s">
        <v>19</v>
      </c>
      <c r="AU21" s="448"/>
      <c r="AV21" s="448"/>
      <c r="AW21" s="448"/>
      <c r="AX21" s="953"/>
      <c r="AY21" s="12"/>
      <c r="AZ21" s="12" t="s">
        <v>20</v>
      </c>
      <c r="BA21" s="12"/>
      <c r="BB21" s="12" t="s">
        <v>24</v>
      </c>
      <c r="BC21" s="12"/>
      <c r="BD21" s="12"/>
      <c r="BE21" s="448" t="s">
        <v>10</v>
      </c>
      <c r="BF21" s="12" t="s">
        <v>19</v>
      </c>
      <c r="BG21" s="12"/>
      <c r="BH21" s="12" t="s">
        <v>20</v>
      </c>
      <c r="BI21" s="12" t="s">
        <v>24</v>
      </c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448" t="s">
        <v>10</v>
      </c>
      <c r="BV21" s="12" t="s">
        <v>19</v>
      </c>
      <c r="BW21" s="12"/>
      <c r="BX21" s="12"/>
      <c r="BY21" s="12" t="s">
        <v>20</v>
      </c>
      <c r="BZ21" s="12" t="s">
        <v>24</v>
      </c>
      <c r="CE21" s="12"/>
    </row>
    <row r="22" spans="1:86" s="13" customFormat="1" ht="35.25" customHeight="1" x14ac:dyDescent="0.25">
      <c r="B22" s="1040" t="s">
        <v>193</v>
      </c>
      <c r="C22" s="1040"/>
      <c r="D22" s="188">
        <f>E22+F22+G22+H22+I22</f>
        <v>33216945.844269998</v>
      </c>
      <c r="E22" s="188">
        <f>E55+E1021+E1059+E1112+E1134+E1125+E1107+E1131</f>
        <v>8356158.4796400014</v>
      </c>
      <c r="F22" s="188">
        <f>F55+F1021+F1059+F1112+F1134+F1125</f>
        <v>4871277.8921299996</v>
      </c>
      <c r="G22" s="188">
        <f>G55+G1021+G1059+G1112+G1134+G1125+G1065</f>
        <v>16204431.53004</v>
      </c>
      <c r="H22" s="188">
        <f>H55+H1021+H1059+H1112+H1134+H1125</f>
        <v>1567343.71704</v>
      </c>
      <c r="I22" s="188">
        <f>I55+I1021+I1059+I1112+I1134+I1125+I1142+I1143+I1144</f>
        <v>2217734.22542</v>
      </c>
      <c r="J22" s="188">
        <f>J55+J1021+J1059+J1112+J1134+J1125+J1142+J1107</f>
        <v>-27334136.576850004</v>
      </c>
      <c r="K22" s="188">
        <f>M22+O22+Q22+S22+U22</f>
        <v>5162408.50942</v>
      </c>
      <c r="L22" s="695">
        <f>K22/D22</f>
        <v>0.15541490580207956</v>
      </c>
      <c r="M22" s="188">
        <f>M55+M1021+M1059+M1112+M1134+M1125+M1107+M1131</f>
        <v>2479600.4014900005</v>
      </c>
      <c r="N22" s="695">
        <f>M22/E22</f>
        <v>0.29673927409725553</v>
      </c>
      <c r="O22" s="188">
        <f>O55+O1021+O1059+O1112+O1134+O1125+O1065</f>
        <v>1411789.30336</v>
      </c>
      <c r="P22" s="695">
        <f>O22/F22</f>
        <v>0.28981908538637807</v>
      </c>
      <c r="Q22" s="188">
        <f>Q55+Q1021+Q1059+Q1112+Q1134+Q1125+Q1065</f>
        <v>567190.67229000002</v>
      </c>
      <c r="R22" s="695">
        <f>Q22/G22</f>
        <v>3.5002195000702993E-2</v>
      </c>
      <c r="S22" s="188">
        <f>S55+S1021+S1059+S1112+S1134+S1125</f>
        <v>574039.04711000004</v>
      </c>
      <c r="T22" s="695">
        <f>S22/H22</f>
        <v>0.36624962404168687</v>
      </c>
      <c r="U22" s="188">
        <f>U55+U1021+U1059+U1112+U1134+U1125+U1142+U1143+U1144</f>
        <v>129789.08517000001</v>
      </c>
      <c r="V22" s="95">
        <f>W22+X22+Y22</f>
        <v>0</v>
      </c>
      <c r="W22" s="95"/>
      <c r="X22" s="95"/>
      <c r="Y22" s="95"/>
      <c r="Z22" s="95" t="e">
        <f>AA22+AB22+AC22</f>
        <v>#REF!</v>
      </c>
      <c r="AA22" s="95" t="e">
        <f>AA55+AA1021+AA1112+AA1030+AA1134</f>
        <v>#REF!</v>
      </c>
      <c r="AB22" s="95">
        <f>AB55+AB1021+AB1112+AB1030+AB1134</f>
        <v>1567343.71704</v>
      </c>
      <c r="AC22" s="95" t="e">
        <f>AC55+AC1021+AC1112+AC1030+AC1134+AC1045</f>
        <v>#REF!</v>
      </c>
      <c r="AD22" s="695">
        <f>U22/I22</f>
        <v>5.8523281862334166E-2</v>
      </c>
      <c r="AE22" s="188">
        <f>AG22+AI22+AK22+AM22+AO22</f>
        <v>4343482.8649399998</v>
      </c>
      <c r="AF22" s="695">
        <f>AE22/D22</f>
        <v>0.1307610544721185</v>
      </c>
      <c r="AG22" s="188">
        <f>AG55+AG1021+AG1059+AG1112+AG1134+AG1125+AG1107+AG1131</f>
        <v>2196446.71692</v>
      </c>
      <c r="AH22" s="695">
        <f>AG22/E22</f>
        <v>0.26285364528110611</v>
      </c>
      <c r="AI22" s="95">
        <f>AI55+AI1021+AI1059+AI1112+AI1134+AI1125+AI1065</f>
        <v>1255140.54758</v>
      </c>
      <c r="AJ22" s="695">
        <f>AI22/F22</f>
        <v>0.25766145462729517</v>
      </c>
      <c r="AK22" s="188">
        <f>AK55+AK1021+AK1059+AK1112+AK1134+AK1125+AK1065</f>
        <v>432401.54517</v>
      </c>
      <c r="AL22" s="695">
        <f>AK22/G22</f>
        <v>2.6684153922240841E-2</v>
      </c>
      <c r="AM22" s="188">
        <f>AM55+AM1021+AM1059+AM1112+AM1134+AM1125</f>
        <v>341374.11491999996</v>
      </c>
      <c r="AN22" s="695">
        <f>AM22/H22</f>
        <v>0.21780424498380005</v>
      </c>
      <c r="AO22" s="188">
        <f>AO55+AO1021+AO1059+AO1112+AO1134+AO1125+AO1142+AO1143+AO1144</f>
        <v>118119.94035</v>
      </c>
      <c r="AP22" s="95">
        <f>AP55+AP1021+AP1059+AP1112+AP1134+AP1125+AP1142+AP1107</f>
        <v>20551561.318719998</v>
      </c>
      <c r="AQ22" s="695">
        <f>AO22/I22</f>
        <v>5.3261540087216785E-2</v>
      </c>
      <c r="AR22" s="188">
        <f>AT22+AV22+AX22+AZ22+BB22</f>
        <v>29297517.43541</v>
      </c>
      <c r="AS22" s="695">
        <f>AR22/D22</f>
        <v>0.88200515401881507</v>
      </c>
      <c r="AT22" s="188">
        <f>AT55+AT1021+AT1059+AT1112+AT1134+AT1125+AT1107+AT1131</f>
        <v>8356158.4796400014</v>
      </c>
      <c r="AU22" s="695">
        <f>AT22/E22</f>
        <v>1</v>
      </c>
      <c r="AV22" s="95">
        <f>AV55+AV1021+AV1059+AV1112+AV1134+AV1125+AV1065</f>
        <v>4871277.8921299996</v>
      </c>
      <c r="AW22" s="695">
        <f>AV22/F22</f>
        <v>1</v>
      </c>
      <c r="AX22" s="188">
        <f>AX55+AX1021+AX1059+AX1112+AX1134+AX1125+AX1065</f>
        <v>12750521.406959999</v>
      </c>
      <c r="AY22" s="695">
        <f>AX22/G22</f>
        <v>0.78685397777286459</v>
      </c>
      <c r="AZ22" s="188">
        <f>AZ55+AZ1021+AZ1059+AZ1112+AZ1134+AZ1125</f>
        <v>1502382.4320499999</v>
      </c>
      <c r="BA22" s="695">
        <f>AZ22/H22</f>
        <v>0.95855326162108057</v>
      </c>
      <c r="BB22" s="188">
        <f>BB55+BB1021+BB1059+BB1112+BB1134+BB1125+BB1142+BB1143+BB1144+BB1060</f>
        <v>1817177.2246300001</v>
      </c>
      <c r="BC22" s="95">
        <f>BC55+BC1021+BC1112+BC1030+BC1134</f>
        <v>341374.11491999996</v>
      </c>
      <c r="BD22" s="95" t="e">
        <f>BD55+BD1021+BD1112+BD1030+BD1134+BD1045</f>
        <v>#REF!</v>
      </c>
      <c r="BE22" s="95" t="e">
        <f>BF22+BG22+BH22+BI22</f>
        <v>#REF!</v>
      </c>
      <c r="BF22" s="95" t="e">
        <f>BF55+BF1021+BF1059+BF1112+BF1134</f>
        <v>#REF!</v>
      </c>
      <c r="BG22" s="95">
        <f>BG55+BG1021+BG1059+BG1112+BG1134</f>
        <v>23944.936259999999</v>
      </c>
      <c r="BH22" s="95" t="e">
        <f>BH55+BH1021+BH1059+BH1112+BH1134</f>
        <v>#REF!</v>
      </c>
      <c r="BI22" s="95" t="e">
        <f>BI55+BI1021+BI1059+BI1112+BI1134</f>
        <v>#REF!</v>
      </c>
      <c r="BJ22" s="95" t="e">
        <f>BK22+BL22+BM22</f>
        <v>#REF!</v>
      </c>
      <c r="BK22" s="95" t="e">
        <f>BK55+BK1021+BK1112+BK1030+BK1134</f>
        <v>#REF!</v>
      </c>
      <c r="BL22" s="95" t="e">
        <f>BL55+BL1021+BL1112+BL1030+BL1134</f>
        <v>#REF!</v>
      </c>
      <c r="BM22" s="95" t="e">
        <f>BM55+BM1021+BM1112+BM1030+BM1134+BM1045</f>
        <v>#REF!</v>
      </c>
      <c r="BN22" s="95">
        <f>BO22+BP22+BQ22+BR22+BS22</f>
        <v>17234791.866999999</v>
      </c>
      <c r="BO22" s="95">
        <f>BO55+BO1021+BO1059+BO1112+BO1134+BO1125+BO1065</f>
        <v>6717439.1561000003</v>
      </c>
      <c r="BP22" s="95">
        <f>BP55+BP1021+BP1059+BP1112+BP1134+BP1125+BP1065</f>
        <v>607500</v>
      </c>
      <c r="BQ22" s="95">
        <f>BQ55+BQ1021+BQ1059+BQ1112+BQ1134+BQ1125+BQ1065</f>
        <v>8345344.2747299997</v>
      </c>
      <c r="BR22" s="95">
        <f>BR55+BR1021+BR1059+BR1112+BR1134+BR1125+BR1065</f>
        <v>316180.93616999994</v>
      </c>
      <c r="BS22" s="95">
        <f>BS55+BS1021+BS1059+BS1112+BS1134+BS1125+BS1065</f>
        <v>1248327.5</v>
      </c>
      <c r="BT22" s="95">
        <f>BT55+BT1021+BT1059+BT1112+BT1134+BT1125+BT1142+BT1107</f>
        <v>304872.70110000001</v>
      </c>
      <c r="BU22" s="95" t="e">
        <f>BV22+BW22+BX22+BY22+BZ22</f>
        <v>#REF!</v>
      </c>
      <c r="BV22" s="95">
        <f>BV55+BV1021+BV1059+BV1112+BV1134+BV1125+BV1065</f>
        <v>6921391.3561000004</v>
      </c>
      <c r="BW22" s="95">
        <f>BW55+BW1021+BW1059+BW1112+BW1134+BW1125+BW1065</f>
        <v>607500</v>
      </c>
      <c r="BX22" s="95" t="e">
        <f>BX55+BX1021+BX1059+BX1112+BX1134+BX1125+BX1065</f>
        <v>#REF!</v>
      </c>
      <c r="BY22" s="95">
        <f>BY55+BY1021+BY1059+BY1112+BY1134+BY1125+BY1065</f>
        <v>594367.0321699999</v>
      </c>
      <c r="BZ22" s="95">
        <f>BZ55+BZ1021+BZ1059+BZ1112+BZ1134+BZ1125+BZ1065</f>
        <v>1071061.9051000001</v>
      </c>
      <c r="CE22" s="695">
        <f>BB22/I22</f>
        <v>0.81938457900015427</v>
      </c>
    </row>
    <row r="23" spans="1:86" s="14" customFormat="1" ht="35.25" hidden="1" customHeight="1" x14ac:dyDescent="0.25">
      <c r="B23" s="1071" t="s">
        <v>26</v>
      </c>
      <c r="C23" s="1071"/>
      <c r="D23" s="188">
        <f t="shared" ref="D23:D28" si="0">E23+F23+G23+H23+I23</f>
        <v>0.31832826397204794</v>
      </c>
      <c r="E23" s="847">
        <f>E22/D22</f>
        <v>0.25156311837987533</v>
      </c>
      <c r="F23" s="847"/>
      <c r="G23" s="847"/>
      <c r="H23" s="847"/>
      <c r="I23" s="847">
        <f>I22/D22</f>
        <v>6.6765145592172628E-2</v>
      </c>
      <c r="J23" s="847">
        <f>J22/I22</f>
        <v>-12.325253523863257</v>
      </c>
      <c r="K23" s="847"/>
      <c r="L23" s="695">
        <f t="shared" ref="L23:L53" si="1">K23/D23</f>
        <v>0</v>
      </c>
      <c r="M23" s="847">
        <f>M22/L22</f>
        <v>15954714.180683317</v>
      </c>
      <c r="N23" s="695">
        <f t="shared" ref="N23:N53" si="2">M23/E23</f>
        <v>63422310.406371832</v>
      </c>
      <c r="O23" s="847"/>
      <c r="P23" s="695" t="e">
        <f t="shared" ref="P23:P33" si="3">O23/F23</f>
        <v>#DIV/0!</v>
      </c>
      <c r="Q23" s="847"/>
      <c r="R23" s="695" t="e">
        <f t="shared" ref="R23:R37" si="4">Q23/G23</f>
        <v>#DIV/0!</v>
      </c>
      <c r="S23" s="847"/>
      <c r="T23" s="695" t="e">
        <f t="shared" ref="T23:T37" si="5">S23/H23</f>
        <v>#DIV/0!</v>
      </c>
      <c r="U23" s="847">
        <f>U22/P22</f>
        <v>447827.94410164224</v>
      </c>
      <c r="V23" s="95" t="e">
        <f t="shared" ref="V23:V53" si="6">W23+X23+Y23</f>
        <v>#DIV/0!</v>
      </c>
      <c r="W23" s="281" t="e">
        <f>W22/V22</f>
        <v>#DIV/0!</v>
      </c>
      <c r="X23" s="281"/>
      <c r="Y23" s="281" t="e">
        <f>Y22/V22</f>
        <v>#DIV/0!</v>
      </c>
      <c r="Z23" s="281" t="e">
        <f t="shared" ref="Z23:Z53" si="7">AA23+AB23+AC23</f>
        <v>#REF!</v>
      </c>
      <c r="AA23" s="281" t="e">
        <f>AA22/Z22</f>
        <v>#REF!</v>
      </c>
      <c r="AB23" s="281"/>
      <c r="AC23" s="281" t="e">
        <f>AC22/Z22</f>
        <v>#REF!</v>
      </c>
      <c r="AD23" s="695">
        <f t="shared" ref="AD23:AD37" si="8">U23/I23</f>
        <v>6707510.9344799276</v>
      </c>
      <c r="AE23" s="847">
        <f t="shared" ref="AE23:AE37" si="9">AG23+AI23+AK23+AM23+AO23</f>
        <v>17255838.273707952</v>
      </c>
      <c r="AF23" s="695">
        <f t="shared" ref="AF23:AF37" si="10">AE23/D23</f>
        <v>54207685.043082349</v>
      </c>
      <c r="AG23" s="847">
        <f>AG22/AF22</f>
        <v>16797407.498639718</v>
      </c>
      <c r="AH23" s="695">
        <f t="shared" ref="AH23:AH35" si="11">AG23/E23</f>
        <v>66772138.963846959</v>
      </c>
      <c r="AI23" s="281"/>
      <c r="AJ23" s="695" t="e">
        <f t="shared" ref="AJ23:AJ56" si="12">AI23/F23</f>
        <v>#DIV/0!</v>
      </c>
      <c r="AK23" s="281"/>
      <c r="AL23" s="695" t="e">
        <f t="shared" ref="AL23:AL37" si="13">AK23/G23</f>
        <v>#DIV/0!</v>
      </c>
      <c r="AM23" s="281"/>
      <c r="AN23" s="695" t="e">
        <f t="shared" ref="AN23:AN37" si="14">AM23/H23</f>
        <v>#DIV/0!</v>
      </c>
      <c r="AO23" s="847">
        <f>AO22/AJ22</f>
        <v>458430.77506823582</v>
      </c>
      <c r="AP23" s="281">
        <f>AP22/AO22</f>
        <v>173.98892395156884</v>
      </c>
      <c r="AQ23" s="695">
        <f t="shared" ref="AQ23:AQ37" si="15">AO23/I23</f>
        <v>6866318.8105438808</v>
      </c>
      <c r="AR23" s="847"/>
      <c r="AS23" s="695">
        <f t="shared" ref="AS23:AS37" si="16">AR23/D23</f>
        <v>0</v>
      </c>
      <c r="AT23" s="847">
        <f>AT22/AS22</f>
        <v>9474047.2224743329</v>
      </c>
      <c r="AU23" s="695">
        <f t="shared" ref="AU23:AU60" si="17">AT23/E23</f>
        <v>37660716.258763954</v>
      </c>
      <c r="AV23" s="281"/>
      <c r="AW23" s="695" t="e">
        <f t="shared" ref="AW23:AW33" si="18">AV23/F23</f>
        <v>#DIV/0!</v>
      </c>
      <c r="AX23" s="847"/>
      <c r="AY23" s="695" t="e">
        <f t="shared" ref="AY23:AY37" si="19">AX23/G23</f>
        <v>#DIV/0!</v>
      </c>
      <c r="AZ23" s="281"/>
      <c r="BA23" s="695" t="e">
        <f t="shared" ref="BA23:BA37" si="20">AZ23/H23</f>
        <v>#DIV/0!</v>
      </c>
      <c r="BB23" s="847">
        <f>BB22/AW22</f>
        <v>1817177.2246300001</v>
      </c>
      <c r="BC23" s="281"/>
      <c r="BD23" s="281" t="e">
        <f>BD22/AZ22</f>
        <v>#REF!</v>
      </c>
      <c r="BE23" s="281"/>
      <c r="BF23" s="281" t="e">
        <f>BF22/BE22</f>
        <v>#REF!</v>
      </c>
      <c r="BG23" s="281"/>
      <c r="BH23" s="281"/>
      <c r="BI23" s="281" t="e">
        <f>BI22/BE22</f>
        <v>#REF!</v>
      </c>
      <c r="BJ23" s="95" t="e">
        <f t="shared" ref="BJ23" si="21">BK23+BL23+BM23</f>
        <v>#REF!</v>
      </c>
      <c r="BK23" s="281" t="e">
        <f>BK22/BJ22</f>
        <v>#REF!</v>
      </c>
      <c r="BL23" s="281"/>
      <c r="BM23" s="281" t="e">
        <f>BM22/BJ22</f>
        <v>#REF!</v>
      </c>
      <c r="BN23" s="95">
        <f t="shared" ref="BN23:BN28" si="22">BO23+BP23+BQ23+BR23+BS23</f>
        <v>0.46219105618283129</v>
      </c>
      <c r="BO23" s="281">
        <f>BO22/BN22</f>
        <v>0.38976038747309122</v>
      </c>
      <c r="BP23" s="281"/>
      <c r="BQ23" s="281"/>
      <c r="BR23" s="281"/>
      <c r="BS23" s="281">
        <f>BS22/BN22</f>
        <v>7.2430668709740104E-2</v>
      </c>
      <c r="BT23" s="281">
        <f>BT22/BS22</f>
        <v>0.24422493384147989</v>
      </c>
      <c r="BU23" s="281" t="e">
        <f t="shared" ref="BU23:BU37" si="23">BV23+BW23+BX23+BY23+BZ23</f>
        <v>#REF!</v>
      </c>
      <c r="BV23" s="281" t="e">
        <f>BV22/BU22</f>
        <v>#REF!</v>
      </c>
      <c r="BW23" s="281"/>
      <c r="BX23" s="281"/>
      <c r="BY23" s="281"/>
      <c r="BZ23" s="281" t="e">
        <f>BZ22/BU22</f>
        <v>#REF!</v>
      </c>
      <c r="CE23" s="695">
        <f t="shared" ref="CE23:CE37" si="24">BB23/I23</f>
        <v>27217453.186278097</v>
      </c>
    </row>
    <row r="24" spans="1:86" s="94" customFormat="1" ht="35.25" customHeight="1" x14ac:dyDescent="0.3">
      <c r="B24" s="1063" t="s">
        <v>183</v>
      </c>
      <c r="C24" s="1063"/>
      <c r="D24" s="847">
        <f t="shared" si="0"/>
        <v>31206400.45098</v>
      </c>
      <c r="E24" s="847">
        <f t="shared" ref="E24:J24" si="25">E854+E1021+E1059+E1065</f>
        <v>8028855.791530001</v>
      </c>
      <c r="F24" s="847">
        <f t="shared" si="25"/>
        <v>3771226.3802399999</v>
      </c>
      <c r="G24" s="847">
        <f t="shared" si="25"/>
        <v>16028218.695969999</v>
      </c>
      <c r="H24" s="847">
        <f t="shared" si="25"/>
        <v>1404450.77978</v>
      </c>
      <c r="I24" s="847">
        <f t="shared" si="25"/>
        <v>1973648.8034600001</v>
      </c>
      <c r="J24" s="847">
        <f t="shared" si="25"/>
        <v>-26677126.839090001</v>
      </c>
      <c r="K24" s="847">
        <f>M24+O24+Q24+S24+U24</f>
        <v>4529273.6118900003</v>
      </c>
      <c r="L24" s="695">
        <f t="shared" si="1"/>
        <v>0.14513925176999271</v>
      </c>
      <c r="M24" s="847">
        <f t="shared" ref="M24" si="26">M854+M1021+M1059+M1065</f>
        <v>2341375.8133800002</v>
      </c>
      <c r="N24" s="695">
        <f t="shared" si="2"/>
        <v>0.2916201105330628</v>
      </c>
      <c r="O24" s="847">
        <f t="shared" ref="O24" si="27">O854+O1021+O1059+O1065</f>
        <v>964115.58715000004</v>
      </c>
      <c r="P24" s="695">
        <f t="shared" si="3"/>
        <v>0.25565041446508019</v>
      </c>
      <c r="Q24" s="847">
        <f t="shared" ref="Q24" si="28">Q854+Q1021+Q1059+Q1065</f>
        <v>547238.25503</v>
      </c>
      <c r="R24" s="695">
        <f t="shared" si="4"/>
        <v>3.4142175460058641E-2</v>
      </c>
      <c r="S24" s="847">
        <f t="shared" ref="S24" si="29">S854+S1021+S1059+S1065</f>
        <v>551251.55716000008</v>
      </c>
      <c r="T24" s="695">
        <f t="shared" si="5"/>
        <v>0.39250329388285921</v>
      </c>
      <c r="U24" s="847">
        <f t="shared" ref="U24" si="30">U854+U1021+U1059+U1065</f>
        <v>125292.39917</v>
      </c>
      <c r="V24" s="95" t="e">
        <f t="shared" si="6"/>
        <v>#REF!</v>
      </c>
      <c r="W24" s="281" t="e">
        <f>W854+W1021+W1030</f>
        <v>#REF!</v>
      </c>
      <c r="X24" s="281" t="e">
        <f>X854+X1021+X1030</f>
        <v>#REF!</v>
      </c>
      <c r="Y24" s="281" t="e">
        <f>Y854+Y1021+Y1030+Y1045</f>
        <v>#REF!</v>
      </c>
      <c r="Z24" s="281" t="e">
        <f t="shared" si="7"/>
        <v>#REF!</v>
      </c>
      <c r="AA24" s="281" t="e">
        <f>AA854+AA1021+AA1030</f>
        <v>#REF!</v>
      </c>
      <c r="AB24" s="281">
        <f>AB854+AB1021+AB1030</f>
        <v>1404450.77978</v>
      </c>
      <c r="AC24" s="281" t="e">
        <f>AC854+AC1021+AC1030+AC1045</f>
        <v>#REF!</v>
      </c>
      <c r="AD24" s="695">
        <f t="shared" si="8"/>
        <v>6.3482621097710051E-2</v>
      </c>
      <c r="AE24" s="847">
        <f t="shared" si="9"/>
        <v>3802401.35971</v>
      </c>
      <c r="AF24" s="695">
        <f t="shared" si="10"/>
        <v>0.12184684246691418</v>
      </c>
      <c r="AG24" s="847">
        <f t="shared" ref="AG24" si="31">AG854+AG1021+AG1059+AG1065</f>
        <v>2154600.1714699999</v>
      </c>
      <c r="AH24" s="695">
        <f t="shared" si="11"/>
        <v>0.26835706449516555</v>
      </c>
      <c r="AI24" s="281">
        <f t="shared" ref="AI24" si="32">AI854+AI1021+AI1059+AI1065</f>
        <v>814963.08170999994</v>
      </c>
      <c r="AJ24" s="695">
        <f t="shared" si="12"/>
        <v>0.21610028132496673</v>
      </c>
      <c r="AK24" s="281">
        <f t="shared" ref="AK24" si="33">AK854+AK1021+AK1059+AK1065</f>
        <v>407956.60891000001</v>
      </c>
      <c r="AL24" s="695">
        <f t="shared" si="13"/>
        <v>2.5452398463503195E-2</v>
      </c>
      <c r="AM24" s="281">
        <f t="shared" ref="AM24" si="34">AM854+AM1021+AM1059+AM1065</f>
        <v>311258.24326999998</v>
      </c>
      <c r="AN24" s="695">
        <f t="shared" si="14"/>
        <v>0.22162274944142718</v>
      </c>
      <c r="AO24" s="847">
        <f t="shared" ref="AO24" si="35">AO854+AO1021+AO1059+AO1065</f>
        <v>113623.25435</v>
      </c>
      <c r="AP24" s="281">
        <f>AP854+AP1021+AP1059+AP1065</f>
        <v>23406413.846130002</v>
      </c>
      <c r="AQ24" s="695">
        <f t="shared" si="15"/>
        <v>5.7570148321630113E-2</v>
      </c>
      <c r="AR24" s="847">
        <f>AT24+AV24+AX24+AZ24+BB24</f>
        <v>27409442.666289996</v>
      </c>
      <c r="AS24" s="695">
        <f t="shared" si="16"/>
        <v>0.87832759530679017</v>
      </c>
      <c r="AT24" s="847">
        <f t="shared" ref="AT24" si="36">AT854+AT1021+AT1059+AT1065</f>
        <v>8028855.791530001</v>
      </c>
      <c r="AU24" s="695">
        <f t="shared" si="17"/>
        <v>1</v>
      </c>
      <c r="AV24" s="281">
        <f t="shared" ref="AV24" si="37">AV854+AV1021+AV1059+AV1065</f>
        <v>3771226.3802399999</v>
      </c>
      <c r="AW24" s="695">
        <f t="shared" si="18"/>
        <v>1</v>
      </c>
      <c r="AX24" s="847">
        <f t="shared" ref="AX24" si="38">AX854+AX1021+AX1059+AX1065</f>
        <v>12609536.228279999</v>
      </c>
      <c r="AY24" s="695">
        <f t="shared" si="19"/>
        <v>0.78670852123139767</v>
      </c>
      <c r="AZ24" s="281">
        <f t="shared" ref="AZ24" si="39">AZ854+AZ1021+AZ1059+AZ1065</f>
        <v>1377136.8946099998</v>
      </c>
      <c r="BA24" s="695">
        <f t="shared" si="20"/>
        <v>0.98055190999696074</v>
      </c>
      <c r="BB24" s="847">
        <f>BB854+BB1021+BB106+BB1045</f>
        <v>1622687.3716299997</v>
      </c>
      <c r="BC24" s="281">
        <f>BC854+BC1021+BC1030</f>
        <v>311258.24326999998</v>
      </c>
      <c r="BD24" s="281" t="e">
        <f>BD854+BD1021+BD1030+BD1045</f>
        <v>#REF!</v>
      </c>
      <c r="BE24" s="281" t="e">
        <f>BF24+BG24+BH24+BI24</f>
        <v>#REF!</v>
      </c>
      <c r="BF24" s="281" t="e">
        <f>BF854+BF1021+BF1059</f>
        <v>#REF!</v>
      </c>
      <c r="BG24" s="281">
        <f>BG854+BG1021+BG1059</f>
        <v>0</v>
      </c>
      <c r="BH24" s="281" t="e">
        <f>BH854+BH1021+BH1059</f>
        <v>#REF!</v>
      </c>
      <c r="BI24" s="281" t="e">
        <f>BI854+BI1021+BI1059</f>
        <v>#REF!</v>
      </c>
      <c r="BJ24" s="281" t="e">
        <f>BK24+BL24+BM24</f>
        <v>#REF!</v>
      </c>
      <c r="BK24" s="281" t="e">
        <f>BK854+BK1021+BK1030</f>
        <v>#REF!</v>
      </c>
      <c r="BL24" s="281" t="e">
        <f>BL854+BL1021+BL1030</f>
        <v>#REF!</v>
      </c>
      <c r="BM24" s="281" t="e">
        <f>BM854+BM1021+BM1030+BM1045</f>
        <v>#REF!</v>
      </c>
      <c r="BN24" s="281">
        <f t="shared" si="22"/>
        <v>16560337.55909</v>
      </c>
      <c r="BO24" s="281">
        <f>BO854+BO1021+BO1059+BO1065</f>
        <v>6709939.1561000003</v>
      </c>
      <c r="BP24" s="281">
        <f t="shared" ref="BP24:BS24" si="40">BP854+BP1021+BP1059+BP1065</f>
        <v>0</v>
      </c>
      <c r="BQ24" s="281">
        <f t="shared" si="40"/>
        <v>8318099.3384699998</v>
      </c>
      <c r="BR24" s="281">
        <f t="shared" si="40"/>
        <v>286165.06451999996</v>
      </c>
      <c r="BS24" s="281">
        <f t="shared" si="40"/>
        <v>1246134</v>
      </c>
      <c r="BT24" s="281" t="e">
        <f>BT854+BT1021+BT1059+BT1065</f>
        <v>#REF!</v>
      </c>
      <c r="BU24" s="281" t="e">
        <f t="shared" si="23"/>
        <v>#REF!</v>
      </c>
      <c r="BV24" s="281">
        <f>BV854+BV1021+BV1059+BV1065</f>
        <v>6709939.1561000003</v>
      </c>
      <c r="BW24" s="281">
        <f t="shared" ref="BW24:BZ24" si="41">BW854+BW1021+BW1059+BW1065</f>
        <v>0</v>
      </c>
      <c r="BX24" s="281" t="e">
        <f t="shared" si="41"/>
        <v>#REF!</v>
      </c>
      <c r="BY24" s="281">
        <f t="shared" si="41"/>
        <v>564351.16051999992</v>
      </c>
      <c r="BZ24" s="281">
        <f t="shared" si="41"/>
        <v>1068868.4051000001</v>
      </c>
      <c r="CE24" s="695">
        <f t="shared" si="24"/>
        <v>0.82217635112451082</v>
      </c>
      <c r="CH24" s="1027"/>
    </row>
    <row r="25" spans="1:86" s="94" customFormat="1" ht="35.25" customHeight="1" x14ac:dyDescent="0.3">
      <c r="B25" s="1063" t="s">
        <v>186</v>
      </c>
      <c r="C25" s="1063"/>
      <c r="D25" s="847">
        <f t="shared" si="0"/>
        <v>1503942.7432900001</v>
      </c>
      <c r="E25" s="847">
        <f>E879</f>
        <v>4948.4881100000002</v>
      </c>
      <c r="F25" s="847">
        <f>F879</f>
        <v>1095051.51189</v>
      </c>
      <c r="G25" s="847">
        <f>G879</f>
        <v>172412.83407000001</v>
      </c>
      <c r="H25" s="847">
        <f>H879</f>
        <v>162492.93726000001</v>
      </c>
      <c r="I25" s="847">
        <f>I880</f>
        <v>69036.971959999995</v>
      </c>
      <c r="J25" s="847">
        <f>K25-D25</f>
        <v>-1009957.6877600001</v>
      </c>
      <c r="K25" s="847">
        <f t="shared" ref="K25:K28" si="42">M25+O25+Q25+S25+U25</f>
        <v>493985.05553000001</v>
      </c>
      <c r="L25" s="695">
        <f t="shared" si="1"/>
        <v>0.32846001467407365</v>
      </c>
      <c r="M25" s="847">
        <f>M879</f>
        <v>4948.4881100000002</v>
      </c>
      <c r="N25" s="695">
        <f t="shared" si="2"/>
        <v>1</v>
      </c>
      <c r="O25" s="847">
        <f>O880</f>
        <v>442673.71620999998</v>
      </c>
      <c r="P25" s="695">
        <f t="shared" si="3"/>
        <v>0.40424921695781141</v>
      </c>
      <c r="Q25" s="847">
        <f>Q879</f>
        <v>19452.417259999998</v>
      </c>
      <c r="R25" s="695">
        <f t="shared" si="4"/>
        <v>0.11282464768314331</v>
      </c>
      <c r="S25" s="847">
        <f>S879</f>
        <v>22687.489949999999</v>
      </c>
      <c r="T25" s="695">
        <f t="shared" si="5"/>
        <v>0.13962139113590172</v>
      </c>
      <c r="U25" s="847">
        <f>U880</f>
        <v>4222.9440000000004</v>
      </c>
      <c r="V25" s="95">
        <f t="shared" si="6"/>
        <v>0</v>
      </c>
      <c r="W25" s="281">
        <f>W879+W1134</f>
        <v>0</v>
      </c>
      <c r="X25" s="281">
        <f>X879+X1134</f>
        <v>0</v>
      </c>
      <c r="Y25" s="281">
        <f>Y879+Y1134</f>
        <v>0</v>
      </c>
      <c r="Z25" s="281">
        <f t="shared" si="7"/>
        <v>237028.39733000001</v>
      </c>
      <c r="AA25" s="281">
        <f>AA879+AA1134</f>
        <v>4948.4881100000002</v>
      </c>
      <c r="AB25" s="281">
        <f>AB879+AB1134</f>
        <v>162892.93726000001</v>
      </c>
      <c r="AC25" s="281">
        <f>AC879+AC1134</f>
        <v>69186.971959999995</v>
      </c>
      <c r="AD25" s="695">
        <f t="shared" si="8"/>
        <v>6.1169310879491831E-2</v>
      </c>
      <c r="AE25" s="847">
        <f t="shared" si="9"/>
        <v>496156.17217999999</v>
      </c>
      <c r="AF25" s="695">
        <f t="shared" si="10"/>
        <v>0.32990363123440258</v>
      </c>
      <c r="AG25" s="847">
        <f>AG879</f>
        <v>221.03</v>
      </c>
      <c r="AH25" s="695">
        <f t="shared" si="11"/>
        <v>4.4666167743909156E-2</v>
      </c>
      <c r="AI25" s="281">
        <f>AI880</f>
        <v>437751.39026999997</v>
      </c>
      <c r="AJ25" s="695">
        <f t="shared" si="12"/>
        <v>0.39975415358722682</v>
      </c>
      <c r="AK25" s="281">
        <f>AK879</f>
        <v>23944.936259999999</v>
      </c>
      <c r="AL25" s="695">
        <f t="shared" si="13"/>
        <v>0.13888140282108175</v>
      </c>
      <c r="AM25" s="281">
        <f>AM879</f>
        <v>30015.871650000001</v>
      </c>
      <c r="AN25" s="695">
        <f t="shared" si="14"/>
        <v>0.1847210848430447</v>
      </c>
      <c r="AO25" s="847">
        <f>AO880</f>
        <v>4222.9440000000004</v>
      </c>
      <c r="AP25" s="281">
        <f>AP879</f>
        <v>211669.90820999999</v>
      </c>
      <c r="AQ25" s="695">
        <f t="shared" si="15"/>
        <v>6.1169310879491831E-2</v>
      </c>
      <c r="AR25" s="847">
        <f t="shared" ref="AR25:AR28" si="43">AT25+AV25+AX25+AZ25+BB25</f>
        <v>1386741.8771200001</v>
      </c>
      <c r="AS25" s="695">
        <f t="shared" si="16"/>
        <v>0.92207092544386804</v>
      </c>
      <c r="AT25" s="847">
        <f>AT879</f>
        <v>4948.4881100000002</v>
      </c>
      <c r="AU25" s="695">
        <f t="shared" si="17"/>
        <v>1</v>
      </c>
      <c r="AV25" s="281">
        <f>AV880</f>
        <v>1095051.51189</v>
      </c>
      <c r="AW25" s="695">
        <f t="shared" si="18"/>
        <v>1</v>
      </c>
      <c r="AX25" s="847">
        <f>AX879</f>
        <v>140485.17868000001</v>
      </c>
      <c r="AY25" s="695">
        <f t="shared" si="19"/>
        <v>0.81481856868591751</v>
      </c>
      <c r="AZ25" s="281">
        <f>AZ879</f>
        <v>125145.53744</v>
      </c>
      <c r="BA25" s="695">
        <f t="shared" si="20"/>
        <v>0.77015985771589834</v>
      </c>
      <c r="BB25" s="847">
        <f>BB880</f>
        <v>21111.161</v>
      </c>
      <c r="BC25" s="281">
        <f>BC879+BC1134</f>
        <v>30115.871650000001</v>
      </c>
      <c r="BD25" s="281">
        <f>BD879+BD1134</f>
        <v>4372.9440000000004</v>
      </c>
      <c r="BE25" s="281">
        <f t="shared" ref="BE25:BE28" si="44">BF25+BG25+BH25+BI25</f>
        <v>3313638.6822600001</v>
      </c>
      <c r="BF25" s="281">
        <f>BF879</f>
        <v>3197070.6767600002</v>
      </c>
      <c r="BG25" s="281">
        <f t="shared" ref="BG25:BI25" si="45">BG879</f>
        <v>23944.936259999999</v>
      </c>
      <c r="BH25" s="281">
        <f t="shared" si="45"/>
        <v>63586.097280000002</v>
      </c>
      <c r="BI25" s="281">
        <f t="shared" si="45"/>
        <v>29036.971959999999</v>
      </c>
      <c r="BJ25" s="281">
        <f t="shared" ref="BJ25:BJ27" si="46">BK25+BL25+BM25</f>
        <v>0</v>
      </c>
      <c r="BK25" s="281">
        <f>BK879+BK1134</f>
        <v>0</v>
      </c>
      <c r="BL25" s="281">
        <f>BL879+BL1134</f>
        <v>0</v>
      </c>
      <c r="BM25" s="281">
        <f>BM879+BM1134</f>
        <v>0</v>
      </c>
      <c r="BN25" s="281">
        <f t="shared" si="22"/>
        <v>653810.80790999997</v>
      </c>
      <c r="BO25" s="281">
        <f>BO879</f>
        <v>0</v>
      </c>
      <c r="BP25" s="281">
        <f>BP879</f>
        <v>600000</v>
      </c>
      <c r="BQ25" s="281">
        <f t="shared" ref="BQ25:BR25" si="47">BQ879</f>
        <v>23944.936259999999</v>
      </c>
      <c r="BR25" s="281">
        <f t="shared" si="47"/>
        <v>30015.871650000001</v>
      </c>
      <c r="BS25" s="281">
        <f>BS879-BS26</f>
        <v>-150</v>
      </c>
      <c r="BT25" s="281">
        <f>BT879</f>
        <v>0</v>
      </c>
      <c r="BU25" s="281">
        <f t="shared" si="23"/>
        <v>653810.80790999997</v>
      </c>
      <c r="BV25" s="281">
        <f>BV879</f>
        <v>0</v>
      </c>
      <c r="BW25" s="281">
        <f>BW879</f>
        <v>600000</v>
      </c>
      <c r="BX25" s="281">
        <f t="shared" ref="BX25:BY25" si="48">BX879</f>
        <v>23944.936259999999</v>
      </c>
      <c r="BY25" s="281">
        <f t="shared" si="48"/>
        <v>30015.871650000001</v>
      </c>
      <c r="BZ25" s="281">
        <f>BZ879-BZ26</f>
        <v>-150</v>
      </c>
      <c r="CE25" s="695">
        <f t="shared" si="24"/>
        <v>0.30579500231023748</v>
      </c>
    </row>
    <row r="26" spans="1:86" s="94" customFormat="1" ht="35.25" customHeight="1" x14ac:dyDescent="0.3">
      <c r="B26" s="1063" t="s">
        <v>429</v>
      </c>
      <c r="C26" s="1063"/>
      <c r="D26" s="847">
        <f t="shared" si="0"/>
        <v>150</v>
      </c>
      <c r="E26" s="847">
        <v>0</v>
      </c>
      <c r="F26" s="847">
        <v>0</v>
      </c>
      <c r="G26" s="847">
        <v>0</v>
      </c>
      <c r="H26" s="847">
        <v>0</v>
      </c>
      <c r="I26" s="847">
        <v>150</v>
      </c>
      <c r="J26" s="847">
        <f>K26-D26</f>
        <v>0</v>
      </c>
      <c r="K26" s="847">
        <f t="shared" si="42"/>
        <v>150</v>
      </c>
      <c r="L26" s="695">
        <f t="shared" si="1"/>
        <v>1</v>
      </c>
      <c r="M26" s="847">
        <v>0</v>
      </c>
      <c r="N26" s="695">
        <v>0</v>
      </c>
      <c r="O26" s="847">
        <f>O59</f>
        <v>0</v>
      </c>
      <c r="P26" s="695">
        <v>0</v>
      </c>
      <c r="Q26" s="847">
        <v>0</v>
      </c>
      <c r="R26" s="695">
        <v>0</v>
      </c>
      <c r="S26" s="847">
        <v>0</v>
      </c>
      <c r="T26" s="695">
        <v>0</v>
      </c>
      <c r="U26" s="847">
        <v>150</v>
      </c>
      <c r="V26" s="95"/>
      <c r="W26" s="281"/>
      <c r="X26" s="281"/>
      <c r="Y26" s="281"/>
      <c r="Z26" s="281"/>
      <c r="AA26" s="281"/>
      <c r="AB26" s="281"/>
      <c r="AC26" s="281"/>
      <c r="AD26" s="695">
        <f t="shared" si="8"/>
        <v>1</v>
      </c>
      <c r="AE26" s="847">
        <f t="shared" si="9"/>
        <v>150</v>
      </c>
      <c r="AF26" s="695">
        <f t="shared" si="10"/>
        <v>1</v>
      </c>
      <c r="AG26" s="847">
        <v>0</v>
      </c>
      <c r="AH26" s="695">
        <v>0</v>
      </c>
      <c r="AI26" s="281">
        <f>AI59</f>
        <v>0</v>
      </c>
      <c r="AJ26" s="695">
        <v>0</v>
      </c>
      <c r="AK26" s="281">
        <v>0</v>
      </c>
      <c r="AL26" s="695">
        <v>0</v>
      </c>
      <c r="AM26" s="281">
        <v>0</v>
      </c>
      <c r="AN26" s="695">
        <v>0</v>
      </c>
      <c r="AO26" s="847">
        <v>150</v>
      </c>
      <c r="AP26" s="281">
        <v>0</v>
      </c>
      <c r="AQ26" s="695">
        <f t="shared" si="15"/>
        <v>1</v>
      </c>
      <c r="AR26" s="847">
        <f t="shared" si="43"/>
        <v>150</v>
      </c>
      <c r="AS26" s="695">
        <f t="shared" si="16"/>
        <v>1</v>
      </c>
      <c r="AT26" s="847">
        <v>0</v>
      </c>
      <c r="AU26" s="695">
        <v>0</v>
      </c>
      <c r="AV26" s="281">
        <f>AV59</f>
        <v>0</v>
      </c>
      <c r="AW26" s="695">
        <v>0</v>
      </c>
      <c r="AX26" s="847">
        <v>0</v>
      </c>
      <c r="AY26" s="695">
        <v>0</v>
      </c>
      <c r="AZ26" s="281">
        <v>0</v>
      </c>
      <c r="BA26" s="695">
        <v>0</v>
      </c>
      <c r="BB26" s="847">
        <v>150</v>
      </c>
      <c r="BC26" s="281"/>
      <c r="BD26" s="281"/>
      <c r="BE26" s="281"/>
      <c r="BF26" s="281"/>
      <c r="BG26" s="281"/>
      <c r="BH26" s="281"/>
      <c r="BI26" s="281"/>
      <c r="BJ26" s="281"/>
      <c r="BK26" s="281"/>
      <c r="BL26" s="281"/>
      <c r="BM26" s="281"/>
      <c r="BN26" s="281">
        <f t="shared" si="22"/>
        <v>150</v>
      </c>
      <c r="BO26" s="281">
        <v>0</v>
      </c>
      <c r="BP26" s="281">
        <v>0</v>
      </c>
      <c r="BQ26" s="281">
        <v>0</v>
      </c>
      <c r="BR26" s="281">
        <v>0</v>
      </c>
      <c r="BS26" s="281">
        <v>150</v>
      </c>
      <c r="BT26" s="281">
        <v>0</v>
      </c>
      <c r="BU26" s="281">
        <f t="shared" si="23"/>
        <v>150</v>
      </c>
      <c r="BV26" s="281">
        <v>0</v>
      </c>
      <c r="BW26" s="281">
        <v>0</v>
      </c>
      <c r="BX26" s="281">
        <v>0</v>
      </c>
      <c r="BY26" s="281">
        <v>0</v>
      </c>
      <c r="BZ26" s="281">
        <v>150</v>
      </c>
      <c r="CE26" s="695">
        <f t="shared" si="24"/>
        <v>1</v>
      </c>
    </row>
    <row r="27" spans="1:86" s="94" customFormat="1" ht="35.25" customHeight="1" x14ac:dyDescent="0.3">
      <c r="B27" s="1063" t="s">
        <v>194</v>
      </c>
      <c r="C27" s="1063"/>
      <c r="D27" s="847">
        <f t="shared" si="0"/>
        <v>19793.5</v>
      </c>
      <c r="E27" s="847">
        <f>E1112</f>
        <v>10000</v>
      </c>
      <c r="F27" s="847">
        <f>F1112</f>
        <v>5000</v>
      </c>
      <c r="G27" s="847">
        <f>G1112</f>
        <v>3000</v>
      </c>
      <c r="H27" s="847">
        <f>H1112</f>
        <v>0</v>
      </c>
      <c r="I27" s="847">
        <f>I1112</f>
        <v>1793.5</v>
      </c>
      <c r="J27" s="847">
        <f t="shared" ref="J27" si="49">D27-K27</f>
        <v>4669.7579999999998</v>
      </c>
      <c r="K27" s="847">
        <f t="shared" si="42"/>
        <v>15123.742</v>
      </c>
      <c r="L27" s="695">
        <f t="shared" si="1"/>
        <v>0.764076186626923</v>
      </c>
      <c r="M27" s="847">
        <f>M1112</f>
        <v>10000</v>
      </c>
      <c r="N27" s="695">
        <f t="shared" si="2"/>
        <v>1</v>
      </c>
      <c r="O27" s="847">
        <f t="shared" ref="O27" si="50">O1112</f>
        <v>5000</v>
      </c>
      <c r="P27" s="695">
        <f t="shared" si="3"/>
        <v>1</v>
      </c>
      <c r="Q27" s="847">
        <f>Q1112</f>
        <v>0</v>
      </c>
      <c r="R27" s="695">
        <f t="shared" si="4"/>
        <v>0</v>
      </c>
      <c r="S27" s="847">
        <f>S1112</f>
        <v>0</v>
      </c>
      <c r="T27" s="695">
        <v>0</v>
      </c>
      <c r="U27" s="847">
        <f>U1112</f>
        <v>123.742</v>
      </c>
      <c r="V27" s="95">
        <f t="shared" si="6"/>
        <v>0</v>
      </c>
      <c r="W27" s="281">
        <f t="shared" ref="W27:Y27" si="51">W1112</f>
        <v>0</v>
      </c>
      <c r="X27" s="281">
        <f t="shared" si="51"/>
        <v>0</v>
      </c>
      <c r="Y27" s="281">
        <f t="shared" si="51"/>
        <v>0</v>
      </c>
      <c r="Z27" s="281">
        <f t="shared" si="7"/>
        <v>10000</v>
      </c>
      <c r="AA27" s="281">
        <f t="shared" ref="AA27:AC27" si="52">AA1112</f>
        <v>10000</v>
      </c>
      <c r="AB27" s="281">
        <f t="shared" si="52"/>
        <v>0</v>
      </c>
      <c r="AC27" s="281">
        <f t="shared" si="52"/>
        <v>0</v>
      </c>
      <c r="AD27" s="695">
        <f t="shared" si="8"/>
        <v>6.8994703094507948E-2</v>
      </c>
      <c r="AE27" s="847">
        <f t="shared" si="9"/>
        <v>2745.1113700000005</v>
      </c>
      <c r="AF27" s="695">
        <f t="shared" si="10"/>
        <v>0.13868751711420418</v>
      </c>
      <c r="AG27" s="847">
        <f>AG1112</f>
        <v>195.29376999999999</v>
      </c>
      <c r="AH27" s="695">
        <f t="shared" si="11"/>
        <v>1.9529377000000001E-2</v>
      </c>
      <c r="AI27" s="281">
        <f t="shared" ref="AI27" si="53">AI1112</f>
        <v>2426.0756000000001</v>
      </c>
      <c r="AJ27" s="695">
        <f t="shared" si="12"/>
        <v>0.48521512</v>
      </c>
      <c r="AK27" s="281">
        <f>AK1112</f>
        <v>0</v>
      </c>
      <c r="AL27" s="695">
        <f t="shared" si="13"/>
        <v>0</v>
      </c>
      <c r="AM27" s="281">
        <f>AM1112</f>
        <v>0</v>
      </c>
      <c r="AN27" s="695">
        <v>0</v>
      </c>
      <c r="AO27" s="847">
        <f>AO1112</f>
        <v>123.742</v>
      </c>
      <c r="AP27" s="281">
        <v>0</v>
      </c>
      <c r="AQ27" s="695">
        <f t="shared" si="15"/>
        <v>6.8994703094507948E-2</v>
      </c>
      <c r="AR27" s="847">
        <f t="shared" si="43"/>
        <v>15123.742</v>
      </c>
      <c r="AS27" s="695">
        <f t="shared" si="16"/>
        <v>0.764076186626923</v>
      </c>
      <c r="AT27" s="847">
        <f>AT1112</f>
        <v>10000</v>
      </c>
      <c r="AU27" s="695">
        <f t="shared" si="17"/>
        <v>1</v>
      </c>
      <c r="AV27" s="281">
        <f t="shared" ref="AV27" si="54">AV1112</f>
        <v>5000</v>
      </c>
      <c r="AW27" s="695">
        <f t="shared" si="18"/>
        <v>1</v>
      </c>
      <c r="AX27" s="847">
        <f>AX1112</f>
        <v>0</v>
      </c>
      <c r="AY27" s="695">
        <f t="shared" si="19"/>
        <v>0</v>
      </c>
      <c r="AZ27" s="281">
        <f>AZ1112</f>
        <v>0</v>
      </c>
      <c r="BA27" s="695">
        <v>0</v>
      </c>
      <c r="BB27" s="847">
        <f>BB1112</f>
        <v>123.742</v>
      </c>
      <c r="BC27" s="281">
        <f t="shared" ref="BC27:BD27" si="55">BC1112</f>
        <v>0</v>
      </c>
      <c r="BD27" s="281">
        <f t="shared" si="55"/>
        <v>123.742</v>
      </c>
      <c r="BE27" s="281">
        <f t="shared" si="44"/>
        <v>19793.5</v>
      </c>
      <c r="BF27" s="281">
        <f t="shared" ref="BF27:BI27" si="56">BF1112</f>
        <v>19793.5</v>
      </c>
      <c r="BG27" s="281">
        <f t="shared" si="56"/>
        <v>0</v>
      </c>
      <c r="BH27" s="281">
        <f t="shared" si="56"/>
        <v>0</v>
      </c>
      <c r="BI27" s="281">
        <f t="shared" si="56"/>
        <v>0</v>
      </c>
      <c r="BJ27" s="281">
        <f t="shared" si="46"/>
        <v>0</v>
      </c>
      <c r="BK27" s="281">
        <f t="shared" ref="BK27:BM27" si="57">BK1112</f>
        <v>0</v>
      </c>
      <c r="BL27" s="281">
        <f t="shared" si="57"/>
        <v>0</v>
      </c>
      <c r="BM27" s="281">
        <f t="shared" si="57"/>
        <v>0</v>
      </c>
      <c r="BN27" s="281">
        <f t="shared" si="22"/>
        <v>19793.5</v>
      </c>
      <c r="BO27" s="281">
        <f t="shared" ref="BO27:BS27" si="58">BO1112</f>
        <v>7500</v>
      </c>
      <c r="BP27" s="281">
        <f t="shared" si="58"/>
        <v>7500</v>
      </c>
      <c r="BQ27" s="281">
        <f t="shared" si="58"/>
        <v>3000</v>
      </c>
      <c r="BR27" s="281">
        <f t="shared" si="58"/>
        <v>0</v>
      </c>
      <c r="BS27" s="281">
        <f t="shared" si="58"/>
        <v>1793.5</v>
      </c>
      <c r="BT27" s="281">
        <v>0</v>
      </c>
      <c r="BU27" s="281">
        <f t="shared" si="23"/>
        <v>19793.5</v>
      </c>
      <c r="BV27" s="281">
        <f t="shared" ref="BV27:BZ27" si="59">BV1112</f>
        <v>7500</v>
      </c>
      <c r="BW27" s="281">
        <f t="shared" si="59"/>
        <v>7500</v>
      </c>
      <c r="BX27" s="281">
        <f t="shared" si="59"/>
        <v>3000</v>
      </c>
      <c r="BY27" s="281">
        <f t="shared" si="59"/>
        <v>0</v>
      </c>
      <c r="BZ27" s="281">
        <f t="shared" si="59"/>
        <v>1793.5</v>
      </c>
      <c r="CE27" s="695">
        <f t="shared" si="24"/>
        <v>6.8994703094507948E-2</v>
      </c>
    </row>
    <row r="28" spans="1:86" s="94" customFormat="1" ht="50.25" customHeight="1" x14ac:dyDescent="0.3">
      <c r="B28" s="1063" t="s">
        <v>322</v>
      </c>
      <c r="C28" s="1063"/>
      <c r="D28" s="847">
        <f t="shared" si="0"/>
        <v>312354.2</v>
      </c>
      <c r="E28" s="847">
        <f>E1125+E1131</f>
        <v>312354.2</v>
      </c>
      <c r="F28" s="847">
        <f t="shared" ref="F28:J28" si="60">F1125</f>
        <v>0</v>
      </c>
      <c r="G28" s="847">
        <f t="shared" si="60"/>
        <v>0</v>
      </c>
      <c r="H28" s="847">
        <f t="shared" si="60"/>
        <v>0</v>
      </c>
      <c r="I28" s="847">
        <f t="shared" si="60"/>
        <v>0</v>
      </c>
      <c r="J28" s="847">
        <f t="shared" si="60"/>
        <v>-81976.100000000006</v>
      </c>
      <c r="K28" s="847">
        <f t="shared" si="42"/>
        <v>123276.1</v>
      </c>
      <c r="L28" s="695">
        <f t="shared" si="1"/>
        <v>0.39466765614164945</v>
      </c>
      <c r="M28" s="847">
        <f>M1125+M1131</f>
        <v>123276.1</v>
      </c>
      <c r="N28" s="695">
        <f t="shared" si="2"/>
        <v>0.39466765614164945</v>
      </c>
      <c r="O28" s="847">
        <f t="shared" ref="O28" si="61">O1125</f>
        <v>0</v>
      </c>
      <c r="P28" s="695">
        <v>0</v>
      </c>
      <c r="Q28" s="847">
        <f t="shared" ref="Q28" si="62">Q1125</f>
        <v>0</v>
      </c>
      <c r="R28" s="695">
        <v>0</v>
      </c>
      <c r="S28" s="847">
        <f t="shared" ref="S28" si="63">S1125</f>
        <v>0</v>
      </c>
      <c r="T28" s="695">
        <v>0</v>
      </c>
      <c r="U28" s="847">
        <f t="shared" ref="U28" si="64">U1125</f>
        <v>0</v>
      </c>
      <c r="V28" s="95"/>
      <c r="W28" s="281"/>
      <c r="X28" s="281"/>
      <c r="Y28" s="281"/>
      <c r="Z28" s="281"/>
      <c r="AA28" s="281"/>
      <c r="AB28" s="281"/>
      <c r="AC28" s="281"/>
      <c r="AD28" s="695">
        <v>0</v>
      </c>
      <c r="AE28" s="847">
        <f t="shared" si="9"/>
        <v>41430.221680000002</v>
      </c>
      <c r="AF28" s="695">
        <f t="shared" si="10"/>
        <v>0.13263859323806115</v>
      </c>
      <c r="AG28" s="847">
        <f>AG1125+AG1131</f>
        <v>41430.221680000002</v>
      </c>
      <c r="AH28" s="695">
        <f t="shared" si="11"/>
        <v>0.13263859323806115</v>
      </c>
      <c r="AI28" s="281">
        <f t="shared" ref="AI28" si="65">AI1125</f>
        <v>0</v>
      </c>
      <c r="AJ28" s="695">
        <v>0</v>
      </c>
      <c r="AK28" s="281">
        <f t="shared" ref="AK28" si="66">AK1125</f>
        <v>0</v>
      </c>
      <c r="AL28" s="695">
        <v>0</v>
      </c>
      <c r="AM28" s="281">
        <f t="shared" ref="AM28" si="67">AM1125</f>
        <v>0</v>
      </c>
      <c r="AN28" s="695">
        <v>0</v>
      </c>
      <c r="AO28" s="847">
        <f t="shared" ref="AO28" si="68">AO1125</f>
        <v>0</v>
      </c>
      <c r="AP28" s="281">
        <f>AP1125</f>
        <v>203952.2</v>
      </c>
      <c r="AQ28" s="695">
        <v>0</v>
      </c>
      <c r="AR28" s="847">
        <f t="shared" si="43"/>
        <v>312354.2</v>
      </c>
      <c r="AS28" s="695">
        <f t="shared" si="16"/>
        <v>1</v>
      </c>
      <c r="AT28" s="847">
        <f>AT1125+AT1131</f>
        <v>312354.2</v>
      </c>
      <c r="AU28" s="695">
        <f t="shared" si="17"/>
        <v>1</v>
      </c>
      <c r="AV28" s="281">
        <f t="shared" ref="AV28" si="69">AV1125</f>
        <v>0</v>
      </c>
      <c r="AW28" s="695">
        <v>0</v>
      </c>
      <c r="AX28" s="847">
        <f t="shared" ref="AX28" si="70">AX1125</f>
        <v>0</v>
      </c>
      <c r="AY28" s="695">
        <v>0</v>
      </c>
      <c r="AZ28" s="281">
        <f t="shared" ref="AZ28" si="71">AZ1125</f>
        <v>0</v>
      </c>
      <c r="BA28" s="695">
        <v>0</v>
      </c>
      <c r="BB28" s="847">
        <f t="shared" ref="BB28" si="72">BB1125</f>
        <v>0</v>
      </c>
      <c r="BC28" s="281"/>
      <c r="BD28" s="281"/>
      <c r="BE28" s="281">
        <f t="shared" si="44"/>
        <v>0</v>
      </c>
      <c r="BF28" s="281"/>
      <c r="BG28" s="281"/>
      <c r="BH28" s="281"/>
      <c r="BI28" s="281"/>
      <c r="BJ28" s="281"/>
      <c r="BK28" s="281"/>
      <c r="BL28" s="281"/>
      <c r="BM28" s="281"/>
      <c r="BN28" s="281">
        <f t="shared" si="22"/>
        <v>0</v>
      </c>
      <c r="BO28" s="281">
        <f>BO1125</f>
        <v>0</v>
      </c>
      <c r="BP28" s="281">
        <f>BP1125</f>
        <v>0</v>
      </c>
      <c r="BQ28" s="281">
        <v>0</v>
      </c>
      <c r="BR28" s="281">
        <v>0</v>
      </c>
      <c r="BS28" s="281">
        <v>0</v>
      </c>
      <c r="BT28" s="281">
        <f>BT1125</f>
        <v>203952.2</v>
      </c>
      <c r="BU28" s="281">
        <f t="shared" si="23"/>
        <v>203952.2</v>
      </c>
      <c r="BV28" s="281">
        <f>BV1125</f>
        <v>203952.2</v>
      </c>
      <c r="BW28" s="281">
        <f>BW1125</f>
        <v>0</v>
      </c>
      <c r="BX28" s="281">
        <v>0</v>
      </c>
      <c r="BY28" s="281">
        <v>0</v>
      </c>
      <c r="BZ28" s="281">
        <v>0</v>
      </c>
      <c r="CE28" s="695">
        <v>0</v>
      </c>
    </row>
    <row r="29" spans="1:86" s="94" customFormat="1" ht="50.25" customHeight="1" x14ac:dyDescent="0.45">
      <c r="B29" s="1063" t="s">
        <v>428</v>
      </c>
      <c r="C29" s="1063"/>
      <c r="D29" s="847">
        <f>E29+F29+G29+H29+I29</f>
        <v>172304.95</v>
      </c>
      <c r="E29" s="847">
        <v>0</v>
      </c>
      <c r="F29" s="847">
        <v>0</v>
      </c>
      <c r="G29" s="847">
        <v>0</v>
      </c>
      <c r="H29" s="847">
        <v>0</v>
      </c>
      <c r="I29" s="847">
        <f>I1142+I1143+I1144</f>
        <v>172304.95</v>
      </c>
      <c r="J29" s="847">
        <f>K29-D29</f>
        <v>-172304.95</v>
      </c>
      <c r="K29" s="847">
        <f>M29+O29+Q29+S29+U29</f>
        <v>0</v>
      </c>
      <c r="L29" s="695">
        <f t="shared" si="1"/>
        <v>0</v>
      </c>
      <c r="M29" s="847">
        <v>0</v>
      </c>
      <c r="N29" s="695">
        <v>0</v>
      </c>
      <c r="O29" s="847">
        <v>0</v>
      </c>
      <c r="P29" s="695">
        <v>0</v>
      </c>
      <c r="Q29" s="847">
        <v>0</v>
      </c>
      <c r="R29" s="695">
        <v>0</v>
      </c>
      <c r="S29" s="847">
        <v>0</v>
      </c>
      <c r="T29" s="695">
        <v>0</v>
      </c>
      <c r="U29" s="847">
        <f>U1142+U1143+U1144</f>
        <v>0</v>
      </c>
      <c r="V29" s="95"/>
      <c r="W29" s="281"/>
      <c r="X29" s="281"/>
      <c r="Y29" s="281"/>
      <c r="Z29" s="281"/>
      <c r="AA29" s="281"/>
      <c r="AB29" s="281"/>
      <c r="AC29" s="281"/>
      <c r="AD29" s="695">
        <f t="shared" si="8"/>
        <v>0</v>
      </c>
      <c r="AE29" s="847">
        <f t="shared" si="9"/>
        <v>0</v>
      </c>
      <c r="AF29" s="695">
        <f t="shared" si="10"/>
        <v>0</v>
      </c>
      <c r="AG29" s="847">
        <v>0</v>
      </c>
      <c r="AH29" s="695">
        <v>0</v>
      </c>
      <c r="AI29" s="281">
        <v>0</v>
      </c>
      <c r="AJ29" s="695">
        <v>0</v>
      </c>
      <c r="AK29" s="281">
        <v>0</v>
      </c>
      <c r="AL29" s="695">
        <v>0</v>
      </c>
      <c r="AM29" s="281">
        <v>0</v>
      </c>
      <c r="AN29" s="695">
        <v>0</v>
      </c>
      <c r="AO29" s="847">
        <f>AO1142+AO1143+AO1144</f>
        <v>0</v>
      </c>
      <c r="AP29" s="281"/>
      <c r="AQ29" s="695">
        <f t="shared" si="15"/>
        <v>0</v>
      </c>
      <c r="AR29" s="847">
        <f>BB29</f>
        <v>172304.95</v>
      </c>
      <c r="AS29" s="695">
        <f t="shared" si="16"/>
        <v>1</v>
      </c>
      <c r="AT29" s="847">
        <v>0</v>
      </c>
      <c r="AU29" s="695">
        <v>0</v>
      </c>
      <c r="AV29" s="281">
        <v>0</v>
      </c>
      <c r="AW29" s="695">
        <v>0</v>
      </c>
      <c r="AX29" s="847">
        <v>0</v>
      </c>
      <c r="AY29" s="695">
        <v>0</v>
      </c>
      <c r="AZ29" s="281">
        <v>0</v>
      </c>
      <c r="BA29" s="695">
        <v>0</v>
      </c>
      <c r="BB29" s="847">
        <f>BB1142+BB1143+BB1144</f>
        <v>172304.95</v>
      </c>
      <c r="BC29" s="281"/>
      <c r="BD29" s="281"/>
      <c r="BE29" s="281"/>
      <c r="BF29" s="281"/>
      <c r="BG29" s="281"/>
      <c r="BH29" s="281"/>
      <c r="BI29" s="281"/>
      <c r="BJ29" s="281"/>
      <c r="BK29" s="281"/>
      <c r="BL29" s="281"/>
      <c r="BM29" s="281"/>
      <c r="BN29" s="281">
        <f t="shared" ref="BN29:BN37" si="73">BO29+BP29+BQ29+BR29+BS29</f>
        <v>0</v>
      </c>
      <c r="BO29" s="281"/>
      <c r="BP29" s="281"/>
      <c r="BQ29" s="281"/>
      <c r="BR29" s="281"/>
      <c r="BS29" s="281"/>
      <c r="BT29" s="281"/>
      <c r="BU29" s="281">
        <f t="shared" si="23"/>
        <v>0</v>
      </c>
      <c r="BV29" s="281"/>
      <c r="BW29" s="281"/>
      <c r="BX29" s="281"/>
      <c r="BY29" s="281"/>
      <c r="BZ29" s="281"/>
      <c r="CE29" s="695">
        <f t="shared" si="24"/>
        <v>1</v>
      </c>
      <c r="CH29" s="1012"/>
    </row>
    <row r="30" spans="1:86" s="319" customFormat="1" ht="46.5" customHeight="1" x14ac:dyDescent="0.45">
      <c r="B30" s="1101" t="s">
        <v>558</v>
      </c>
      <c r="C30" s="1101"/>
      <c r="D30" s="848">
        <f>E30+F30+G30+H30+I30</f>
        <v>32710343.19427</v>
      </c>
      <c r="E30" s="848">
        <f>E31+E32+E34+E35</f>
        <v>8033804.2796400012</v>
      </c>
      <c r="F30" s="848">
        <f t="shared" ref="F30:I30" si="74">F31+F32+F34+F35</f>
        <v>4866277.8921299996</v>
      </c>
      <c r="G30" s="848">
        <f t="shared" si="74"/>
        <v>16200631.53004</v>
      </c>
      <c r="H30" s="848">
        <f t="shared" si="74"/>
        <v>1566943.71704</v>
      </c>
      <c r="I30" s="848">
        <f t="shared" si="74"/>
        <v>2042685.7754200003</v>
      </c>
      <c r="J30" s="848">
        <f>J31+J32+J34+J35</f>
        <v>-27680395.726850003</v>
      </c>
      <c r="K30" s="848">
        <f>M30+O30+Q30+S30+U30</f>
        <v>5023258.6674200008</v>
      </c>
      <c r="L30" s="812">
        <f t="shared" si="1"/>
        <v>0.15356789861807213</v>
      </c>
      <c r="M30" s="848">
        <f>M31+M32+M34+M35</f>
        <v>2346324.3014900004</v>
      </c>
      <c r="N30" s="812">
        <f t="shared" si="2"/>
        <v>0.29205644297761513</v>
      </c>
      <c r="O30" s="848">
        <f t="shared" ref="O30" si="75">O31+O32+O34+O35</f>
        <v>1406789.30336</v>
      </c>
      <c r="P30" s="812">
        <f t="shared" si="3"/>
        <v>0.28908938916849236</v>
      </c>
      <c r="Q30" s="848">
        <f t="shared" ref="Q30" si="76">Q31+Q32+Q34+Q35</f>
        <v>566690.67229000002</v>
      </c>
      <c r="R30" s="812">
        <f t="shared" si="4"/>
        <v>3.4979542077678553E-2</v>
      </c>
      <c r="S30" s="848">
        <f t="shared" ref="S30" si="77">S31+S32+S34+S35</f>
        <v>573939.04711000004</v>
      </c>
      <c r="T30" s="812">
        <f t="shared" si="5"/>
        <v>0.36627929954892496</v>
      </c>
      <c r="U30" s="848">
        <f t="shared" ref="U30" si="78">U31+U32+U34+U35</f>
        <v>129515.34317000001</v>
      </c>
      <c r="V30" s="318" t="e">
        <f t="shared" si="6"/>
        <v>#REF!</v>
      </c>
      <c r="W30" s="318" t="e">
        <f>W31+W32+W34+W35</f>
        <v>#REF!</v>
      </c>
      <c r="X30" s="318" t="e">
        <f>X31+X32</f>
        <v>#REF!</v>
      </c>
      <c r="Y30" s="318" t="e">
        <f>Y31+Y32</f>
        <v>#REF!</v>
      </c>
      <c r="Z30" s="318" t="e">
        <f t="shared" si="7"/>
        <v>#REF!</v>
      </c>
      <c r="AA30" s="318" t="e">
        <f>AA31+AA32+AA34+AA35</f>
        <v>#REF!</v>
      </c>
      <c r="AB30" s="318">
        <f>AB31+AB32</f>
        <v>1566943.71704</v>
      </c>
      <c r="AC30" s="318" t="e">
        <f>AC31+AC32</f>
        <v>#REF!</v>
      </c>
      <c r="AD30" s="812">
        <f t="shared" si="8"/>
        <v>6.340443778895466E-2</v>
      </c>
      <c r="AE30" s="848">
        <f t="shared" si="9"/>
        <v>4298557.5318900002</v>
      </c>
      <c r="AF30" s="812">
        <f t="shared" si="10"/>
        <v>0.13141279216669899</v>
      </c>
      <c r="AG30" s="848">
        <f>AG31+AG32+AG34+AG35</f>
        <v>2154821.2014700002</v>
      </c>
      <c r="AH30" s="812">
        <f t="shared" si="11"/>
        <v>0.26821928023949304</v>
      </c>
      <c r="AI30" s="318">
        <f t="shared" ref="AI30" si="79">AI31+AI32+AI34+AI35</f>
        <v>1252714.4719799999</v>
      </c>
      <c r="AJ30" s="812">
        <f t="shared" si="12"/>
        <v>0.25742764793723671</v>
      </c>
      <c r="AK30" s="318">
        <f t="shared" ref="AK30" si="80">AK31+AK32+AK34+AK35</f>
        <v>431901.54517</v>
      </c>
      <c r="AL30" s="812">
        <f t="shared" si="13"/>
        <v>2.6659549929837434E-2</v>
      </c>
      <c r="AM30" s="318">
        <f t="shared" ref="AM30" si="81">AM31+AM32+AM34+AM35</f>
        <v>341274.11491999996</v>
      </c>
      <c r="AN30" s="812">
        <f t="shared" si="14"/>
        <v>0.21779602624443728</v>
      </c>
      <c r="AO30" s="318">
        <f t="shared" ref="AO30" si="82">AO31+AO32+AO34+AO35</f>
        <v>117846.19835000001</v>
      </c>
      <c r="AP30" s="318">
        <f>AP31+AP32+AP34+AP35</f>
        <v>23618083.75434</v>
      </c>
      <c r="AQ30" s="812">
        <f t="shared" si="15"/>
        <v>5.7691789783854266E-2</v>
      </c>
      <c r="AR30" s="848">
        <f>AT30+AV30+AX30+AZ30+BB30</f>
        <v>28796184.543410003</v>
      </c>
      <c r="AS30" s="812">
        <f t="shared" si="16"/>
        <v>0.88033880819857446</v>
      </c>
      <c r="AT30" s="848">
        <f>AT31+AT32+AT34+AT35</f>
        <v>8033804.2796400012</v>
      </c>
      <c r="AU30" s="812">
        <f t="shared" si="17"/>
        <v>1</v>
      </c>
      <c r="AV30" s="318">
        <f t="shared" ref="AV30" si="83">AV31+AV32+AV34+AV35</f>
        <v>4866277.8921299996</v>
      </c>
      <c r="AW30" s="812">
        <f t="shared" si="18"/>
        <v>1</v>
      </c>
      <c r="AX30" s="848">
        <f t="shared" ref="AX30" si="84">AX31+AX32+AX34+AX35</f>
        <v>12750021.406959999</v>
      </c>
      <c r="AY30" s="812">
        <f t="shared" si="19"/>
        <v>0.78700767826971985</v>
      </c>
      <c r="AZ30" s="318">
        <f t="shared" ref="AZ30" si="85">AZ31+AZ32+AZ34+AZ35</f>
        <v>1502282.4320499999</v>
      </c>
      <c r="BA30" s="812">
        <f t="shared" si="20"/>
        <v>0.95873413685071784</v>
      </c>
      <c r="BB30" s="848">
        <f t="shared" ref="BB30" si="86">BB31+BB32+BB34+BB35</f>
        <v>1643798.53263</v>
      </c>
      <c r="BC30" s="318">
        <f>BC31+BC32</f>
        <v>341274.11491999996</v>
      </c>
      <c r="BD30" s="318" t="e">
        <f>BD31+BD32</f>
        <v>#REF!</v>
      </c>
      <c r="BE30" s="318" t="e">
        <f>BF30+BG30+BH30+BI30</f>
        <v>#REF!</v>
      </c>
      <c r="BF30" s="318" t="e">
        <f>BF31+BF32+BF34+BF35</f>
        <v>#REF!</v>
      </c>
      <c r="BG30" s="318">
        <f>BG31+BG32+BG34+BG35</f>
        <v>23944.936259999999</v>
      </c>
      <c r="BH30" s="318" t="e">
        <f>BH31+BH32</f>
        <v>#REF!</v>
      </c>
      <c r="BI30" s="318" t="e">
        <f>BI31+BI32</f>
        <v>#REF!</v>
      </c>
      <c r="BJ30" s="318" t="e">
        <f t="shared" ref="BJ30:BJ34" si="87">BK30+BL30+BM30</f>
        <v>#REF!</v>
      </c>
      <c r="BK30" s="318" t="e">
        <f>BK31+BK32+BK34+BK35</f>
        <v>#REF!</v>
      </c>
      <c r="BL30" s="318" t="e">
        <f>BL31+BL32</f>
        <v>#REF!</v>
      </c>
      <c r="BM30" s="318" t="e">
        <f>BM31+BM32</f>
        <v>#REF!</v>
      </c>
      <c r="BN30" s="318">
        <f t="shared" si="73"/>
        <v>17214298.366999999</v>
      </c>
      <c r="BO30" s="318">
        <f>BO31+BO32+BO34+BO35</f>
        <v>6709939.1561000003</v>
      </c>
      <c r="BP30" s="318">
        <f>BP31+BP32+BP34+BP35</f>
        <v>600000</v>
      </c>
      <c r="BQ30" s="318">
        <f>BQ31+BQ32+BQ34+BQ35</f>
        <v>8342044.2747299997</v>
      </c>
      <c r="BR30" s="318">
        <f>BR31+BR32</f>
        <v>316180.93616999994</v>
      </c>
      <c r="BS30" s="318">
        <f>BS31+BS32</f>
        <v>1246134</v>
      </c>
      <c r="BT30" s="318">
        <f>BT31+BT32+BT34+BT35</f>
        <v>100920.50109999999</v>
      </c>
      <c r="BU30" s="318">
        <f t="shared" si="23"/>
        <v>17315218.868099999</v>
      </c>
      <c r="BV30" s="318">
        <f>BV31+BV32+BV34+BV35</f>
        <v>6709939.1561000003</v>
      </c>
      <c r="BW30" s="318">
        <f>BW31+BW32+BW34+BW35</f>
        <v>600000</v>
      </c>
      <c r="BX30" s="318">
        <f>BX31+BX32+BX34+BX35</f>
        <v>8342044.2747299997</v>
      </c>
      <c r="BY30" s="318">
        <f>BY31+BY32</f>
        <v>594367.0321699999</v>
      </c>
      <c r="BZ30" s="318">
        <f>BZ31+BZ32</f>
        <v>1068868.4051000001</v>
      </c>
      <c r="CE30" s="812">
        <f t="shared" si="24"/>
        <v>0.80472412957984962</v>
      </c>
      <c r="CH30" s="1012"/>
    </row>
    <row r="31" spans="1:86" s="13" customFormat="1" ht="48.75" customHeight="1" x14ac:dyDescent="0.45">
      <c r="B31" s="1040" t="s">
        <v>273</v>
      </c>
      <c r="C31" s="1040"/>
      <c r="D31" s="188">
        <f>E31+F31+G31+H31+I31</f>
        <v>22788654.33427</v>
      </c>
      <c r="E31" s="188">
        <f>E56+E1022+E1061+E1108</f>
        <v>5445346.380760001</v>
      </c>
      <c r="F31" s="188">
        <f>F56+F1022+F1061+F1108</f>
        <v>4866277.8921299996</v>
      </c>
      <c r="G31" s="188">
        <f>G56+G1022+G1061+G1108</f>
        <v>9057692.8801099993</v>
      </c>
      <c r="H31" s="188">
        <f>H56+H1022+H1061+H1108</f>
        <v>1566943.71704</v>
      </c>
      <c r="I31" s="188">
        <f>I56+I1022+I1061+I1108</f>
        <v>1852393.4642300003</v>
      </c>
      <c r="J31" s="188">
        <f>J56+J1022+J1061+J1066</f>
        <v>-19091494.23773</v>
      </c>
      <c r="K31" s="188">
        <f>M31+O31+Q31+S31+U31</f>
        <v>3697160.0965400003</v>
      </c>
      <c r="L31" s="695">
        <f t="shared" si="1"/>
        <v>0.16223687639950476</v>
      </c>
      <c r="M31" s="188">
        <f>M56+M1022+M1061+M1108</f>
        <v>1224332.3761600002</v>
      </c>
      <c r="N31" s="695">
        <f t="shared" si="2"/>
        <v>0.22484012779901827</v>
      </c>
      <c r="O31" s="188">
        <f>O56+O1022+O1061+O1108</f>
        <v>1406789.30336</v>
      </c>
      <c r="P31" s="695">
        <v>0</v>
      </c>
      <c r="Q31" s="188">
        <f>Q56+Q1022+Q1061+Q1108</f>
        <v>362584.02674</v>
      </c>
      <c r="R31" s="695">
        <f t="shared" si="4"/>
        <v>4.0030505730240293E-2</v>
      </c>
      <c r="S31" s="188">
        <f>S56+S1022+S1061+S1108</f>
        <v>573939.04711000004</v>
      </c>
      <c r="T31" s="695">
        <f t="shared" si="5"/>
        <v>0.36627929954892496</v>
      </c>
      <c r="U31" s="188">
        <f>U56+U1022+U1061+U1108</f>
        <v>129515.34317000001</v>
      </c>
      <c r="V31" s="95" t="e">
        <f t="shared" si="6"/>
        <v>#REF!</v>
      </c>
      <c r="W31" s="95" t="e">
        <f>W56+W1022+W1032</f>
        <v>#REF!</v>
      </c>
      <c r="X31" s="95" t="e">
        <f>X56+X1022+X1032</f>
        <v>#REF!</v>
      </c>
      <c r="Y31" s="95" t="e">
        <f>Y56+Y1022+Y1032+Y1045</f>
        <v>#REF!</v>
      </c>
      <c r="Z31" s="95" t="e">
        <f t="shared" si="7"/>
        <v>#REF!</v>
      </c>
      <c r="AA31" s="95" t="e">
        <f>AA56+AA1022+AA1032</f>
        <v>#REF!</v>
      </c>
      <c r="AB31" s="95">
        <f>AB56+AB1022+AB1032</f>
        <v>1566943.71704</v>
      </c>
      <c r="AC31" s="95" t="e">
        <f>AC56+AC1022+AC1032+AC1045</f>
        <v>#REF!</v>
      </c>
      <c r="AD31" s="695">
        <f t="shared" si="8"/>
        <v>6.9917836394351951E-2</v>
      </c>
      <c r="AE31" s="188">
        <f t="shared" si="9"/>
        <v>3199524.1065400005</v>
      </c>
      <c r="AF31" s="695">
        <f t="shared" si="10"/>
        <v>0.14039987002341323</v>
      </c>
      <c r="AG31" s="188">
        <f>AG56+AG1022+AG1061+AG1108</f>
        <v>1176318.3778899999</v>
      </c>
      <c r="AH31" s="695">
        <f t="shared" si="11"/>
        <v>0.21602269086981798</v>
      </c>
      <c r="AI31" s="95">
        <f>AI56+AI1022+AI1061+AI1108</f>
        <v>1252714.4719799999</v>
      </c>
      <c r="AJ31" s="695">
        <f t="shared" si="12"/>
        <v>0.25742764793723671</v>
      </c>
      <c r="AK31" s="95">
        <f>AK56+AK1022+AK1061+AK1108</f>
        <v>311370.94339999999</v>
      </c>
      <c r="AL31" s="695">
        <f t="shared" si="13"/>
        <v>3.4376407714567889E-2</v>
      </c>
      <c r="AM31" s="95">
        <f>AM56+AM1022+AM1061+AM1108</f>
        <v>341274.11491999996</v>
      </c>
      <c r="AN31" s="695">
        <f t="shared" si="14"/>
        <v>0.21779602624443728</v>
      </c>
      <c r="AO31" s="188">
        <f>AO56+AO1022+AO1061+AO1108</f>
        <v>117846.19835000001</v>
      </c>
      <c r="AP31" s="95">
        <f>AP56+AP1022+AP1052+AP1066</f>
        <v>14919823.833189998</v>
      </c>
      <c r="AQ31" s="695">
        <f t="shared" si="15"/>
        <v>6.3618340609394294E-2</v>
      </c>
      <c r="AR31" s="188">
        <f>AT31+AV31+AX31+AZ31+BB31</f>
        <v>18992202.396910001</v>
      </c>
      <c r="AS31" s="695">
        <f t="shared" si="16"/>
        <v>0.83340605014790958</v>
      </c>
      <c r="AT31" s="188">
        <f>AT56+AT1022+AT1061+AT1108</f>
        <v>5445346.380760001</v>
      </c>
      <c r="AU31" s="695">
        <f t="shared" si="17"/>
        <v>1</v>
      </c>
      <c r="AV31" s="95">
        <f>AV56+AV1022+AV1061+AV1108</f>
        <v>4866277.8921299996</v>
      </c>
      <c r="AW31" s="695">
        <f t="shared" si="18"/>
        <v>1</v>
      </c>
      <c r="AX31" s="188">
        <f>AX56+AX1022+AX1061+AX1108</f>
        <v>5694687.4975499995</v>
      </c>
      <c r="AY31" s="695">
        <f t="shared" si="19"/>
        <v>0.62871280500745363</v>
      </c>
      <c r="AZ31" s="95">
        <f>AZ56+AZ1022+AZ1061+AZ1108</f>
        <v>1502282.4320499999</v>
      </c>
      <c r="BA31" s="695">
        <f t="shared" si="20"/>
        <v>0.95873413685071784</v>
      </c>
      <c r="BB31" s="188">
        <f>BB56+BB1022+BB1061+BB1108</f>
        <v>1483608.1944200001</v>
      </c>
      <c r="BC31" s="95">
        <f>BC56+BC1022+BC1032</f>
        <v>341274.11491999996</v>
      </c>
      <c r="BD31" s="95" t="e">
        <f>BD56+BD1022+BD1032+BD1045</f>
        <v>#REF!</v>
      </c>
      <c r="BE31" s="95" t="e">
        <f>BF31+BG31+BH31+BI31</f>
        <v>#REF!</v>
      </c>
      <c r="BF31" s="95" t="e">
        <f t="shared" ref="BF31:BI32" si="88">BF56+BF1022+BF1061</f>
        <v>#REF!</v>
      </c>
      <c r="BG31" s="95">
        <f t="shared" si="88"/>
        <v>23944.936259999999</v>
      </c>
      <c r="BH31" s="95" t="e">
        <f t="shared" si="88"/>
        <v>#REF!</v>
      </c>
      <c r="BI31" s="95" t="e">
        <f t="shared" si="88"/>
        <v>#REF!</v>
      </c>
      <c r="BJ31" s="95" t="e">
        <f t="shared" si="87"/>
        <v>#REF!</v>
      </c>
      <c r="BK31" s="95" t="e">
        <f>BK56+BK1022+BK1032</f>
        <v>#REF!</v>
      </c>
      <c r="BL31" s="95" t="e">
        <f>BL56+BL1022+BL1032</f>
        <v>#REF!</v>
      </c>
      <c r="BM31" s="95" t="e">
        <f>BM56+BM1022+BM1032+BM1045</f>
        <v>#REF!</v>
      </c>
      <c r="BN31" s="95">
        <f t="shared" si="73"/>
        <v>9051988.0669999998</v>
      </c>
      <c r="BO31" s="95">
        <f t="shared" ref="BO31:BS32" si="89">BO56+BO1022+BO1061+BO1108</f>
        <v>3085723.1561000003</v>
      </c>
      <c r="BP31" s="95">
        <f t="shared" si="89"/>
        <v>600000</v>
      </c>
      <c r="BQ31" s="95">
        <f t="shared" si="89"/>
        <v>3823568.9747299999</v>
      </c>
      <c r="BR31" s="95">
        <f t="shared" si="89"/>
        <v>316180.93616999994</v>
      </c>
      <c r="BS31" s="95">
        <f t="shared" si="89"/>
        <v>1226515</v>
      </c>
      <c r="BT31" s="95">
        <f>BT56+BT950+BT1056+BT1066</f>
        <v>100920.50109999999</v>
      </c>
      <c r="BU31" s="95">
        <f t="shared" si="23"/>
        <v>9152908.5680999998</v>
      </c>
      <c r="BV31" s="95">
        <f t="shared" ref="BV31:BZ32" si="90">BV56+BV1022+BV1061+BV1108</f>
        <v>3085723.1561000003</v>
      </c>
      <c r="BW31" s="95">
        <f t="shared" si="90"/>
        <v>600000</v>
      </c>
      <c r="BX31" s="95">
        <f t="shared" si="90"/>
        <v>3823568.9747299999</v>
      </c>
      <c r="BY31" s="95">
        <f t="shared" si="90"/>
        <v>594367.0321699999</v>
      </c>
      <c r="BZ31" s="95">
        <f t="shared" si="90"/>
        <v>1049249.4051000001</v>
      </c>
      <c r="CE31" s="695">
        <f t="shared" si="24"/>
        <v>0.80091418106827739</v>
      </c>
      <c r="CH31" s="1012"/>
    </row>
    <row r="32" spans="1:86" s="14" customFormat="1" ht="46.5" customHeight="1" x14ac:dyDescent="0.45">
      <c r="B32" s="1074" t="s">
        <v>274</v>
      </c>
      <c r="C32" s="1074"/>
      <c r="D32" s="554">
        <f>E32+G32+H32+I32</f>
        <v>6143359.5</v>
      </c>
      <c r="E32" s="554">
        <f>E57+E1023+E1062+E1109</f>
        <v>2272061.4100700002</v>
      </c>
      <c r="F32" s="554">
        <f>F57+F1023+F1062+F1109</f>
        <v>0</v>
      </c>
      <c r="G32" s="554">
        <f>G57+G1023+G1062+G1109</f>
        <v>3864609.28993</v>
      </c>
      <c r="H32" s="554">
        <f>H57+H1023+H1062+H1109</f>
        <v>0</v>
      </c>
      <c r="I32" s="554">
        <f>I1060</f>
        <v>6688.8</v>
      </c>
      <c r="J32" s="554">
        <f>J57+J1023+J1062+J1067</f>
        <v>-4864847.0476799998</v>
      </c>
      <c r="K32" s="554">
        <f>M32+Q32+S32+U32</f>
        <v>1271823.6523200001</v>
      </c>
      <c r="L32" s="730">
        <f t="shared" si="1"/>
        <v>0.20702412943927506</v>
      </c>
      <c r="M32" s="554">
        <f>M57+M1023+M1062+M1109</f>
        <v>1067717.0067700001</v>
      </c>
      <c r="N32" s="730">
        <f t="shared" si="2"/>
        <v>0.46993316379468136</v>
      </c>
      <c r="O32" s="554">
        <f>O57+O1023+O1062+O1109</f>
        <v>0</v>
      </c>
      <c r="P32" s="730">
        <v>0</v>
      </c>
      <c r="Q32" s="554">
        <f>Q57+Q1023+Q1062+Q1109</f>
        <v>204106.64555000002</v>
      </c>
      <c r="R32" s="730">
        <f t="shared" si="4"/>
        <v>5.2814302879683091E-2</v>
      </c>
      <c r="S32" s="554">
        <f>S57+S1023+S1062+S1109</f>
        <v>0</v>
      </c>
      <c r="T32" s="730">
        <v>0</v>
      </c>
      <c r="U32" s="554">
        <f>U1060</f>
        <v>0</v>
      </c>
      <c r="V32" s="282" t="e">
        <f t="shared" si="6"/>
        <v>#REF!</v>
      </c>
      <c r="W32" s="282" t="e">
        <f>W57+W1023</f>
        <v>#REF!</v>
      </c>
      <c r="X32" s="282" t="e">
        <f>X57+X1023</f>
        <v>#REF!</v>
      </c>
      <c r="Y32" s="282" t="e">
        <f>Y57+Y1023</f>
        <v>#REF!</v>
      </c>
      <c r="Z32" s="282" t="e">
        <f t="shared" si="7"/>
        <v>#REF!</v>
      </c>
      <c r="AA32" s="282" t="e">
        <f>AA57+AA1023</f>
        <v>#REF!</v>
      </c>
      <c r="AB32" s="282">
        <f>AB57+AB1023</f>
        <v>0</v>
      </c>
      <c r="AC32" s="282">
        <f>AC57+AC1023</f>
        <v>0</v>
      </c>
      <c r="AD32" s="730">
        <v>0</v>
      </c>
      <c r="AE32" s="554">
        <f t="shared" si="9"/>
        <v>1042602.6354100001</v>
      </c>
      <c r="AF32" s="730">
        <f t="shared" si="10"/>
        <v>0.16971213151533784</v>
      </c>
      <c r="AG32" s="554">
        <f>AG57+AG1023+AG1062+AG1109</f>
        <v>924227.90502000006</v>
      </c>
      <c r="AH32" s="730">
        <f t="shared" si="11"/>
        <v>0.40677945627865991</v>
      </c>
      <c r="AI32" s="282">
        <f>AI57+AI1023+AI1062+AI1109</f>
        <v>0</v>
      </c>
      <c r="AJ32" s="730">
        <v>0</v>
      </c>
      <c r="AK32" s="282">
        <f>AK57+AK1023+AK1062+AK1109</f>
        <v>118374.73039</v>
      </c>
      <c r="AL32" s="730">
        <f t="shared" si="13"/>
        <v>3.0630452268085327E-2</v>
      </c>
      <c r="AM32" s="282">
        <f>AM57+AM1023+AM1062+AM1109</f>
        <v>0</v>
      </c>
      <c r="AN32" s="730">
        <v>0</v>
      </c>
      <c r="AO32" s="554">
        <f>AO1060</f>
        <v>0</v>
      </c>
      <c r="AP32" s="282">
        <f>AP57+AP1023+AP1067</f>
        <v>5012162.1770700002</v>
      </c>
      <c r="AQ32" s="730">
        <v>0</v>
      </c>
      <c r="AR32" s="554">
        <f>AT32+AX32+AZ32+BB32</f>
        <v>6061453.6124800006</v>
      </c>
      <c r="AS32" s="730">
        <f t="shared" si="16"/>
        <v>0.98666757374039404</v>
      </c>
      <c r="AT32" s="554">
        <f>AT57+AT1023+AT1062+AT1109</f>
        <v>2272061.4100700002</v>
      </c>
      <c r="AU32" s="730">
        <f t="shared" si="17"/>
        <v>1</v>
      </c>
      <c r="AV32" s="282">
        <f>AV57+AV1023+AV1062+AV1109</f>
        <v>0</v>
      </c>
      <c r="AW32" s="730">
        <v>0</v>
      </c>
      <c r="AX32" s="554">
        <f>AX57+AX1023+AX1062+AX1109</f>
        <v>3782703.4024100006</v>
      </c>
      <c r="AY32" s="730">
        <f t="shared" si="19"/>
        <v>0.97880616606356008</v>
      </c>
      <c r="AZ32" s="282">
        <f>AZ57+AZ1023+AZ1062+AZ1109</f>
        <v>0</v>
      </c>
      <c r="BA32" s="730">
        <v>0</v>
      </c>
      <c r="BB32" s="554">
        <f>BB1060</f>
        <v>6688.8</v>
      </c>
      <c r="BC32" s="282">
        <f>BC57+BC1023</f>
        <v>0</v>
      </c>
      <c r="BD32" s="282">
        <f>BD57+BD1023</f>
        <v>0</v>
      </c>
      <c r="BE32" s="282">
        <f>BF32+BG32+BH32+BI32</f>
        <v>0</v>
      </c>
      <c r="BF32" s="282">
        <f t="shared" si="88"/>
        <v>0</v>
      </c>
      <c r="BG32" s="282">
        <f t="shared" si="88"/>
        <v>0</v>
      </c>
      <c r="BH32" s="282">
        <f t="shared" si="88"/>
        <v>0</v>
      </c>
      <c r="BI32" s="282">
        <f t="shared" si="88"/>
        <v>0</v>
      </c>
      <c r="BJ32" s="282" t="e">
        <f t="shared" si="87"/>
        <v>#REF!</v>
      </c>
      <c r="BK32" s="282" t="e">
        <f>BK57+BK1023</f>
        <v>#REF!</v>
      </c>
      <c r="BL32" s="282" t="e">
        <f>BL57+BL1023</f>
        <v>#REF!</v>
      </c>
      <c r="BM32" s="282" t="e">
        <f>BM57+BM1023</f>
        <v>#REF!</v>
      </c>
      <c r="BN32" s="282">
        <f t="shared" si="73"/>
        <v>7662310.2999999998</v>
      </c>
      <c r="BO32" s="282">
        <f t="shared" si="89"/>
        <v>3124216</v>
      </c>
      <c r="BP32" s="282">
        <f t="shared" si="89"/>
        <v>0</v>
      </c>
      <c r="BQ32" s="282">
        <f t="shared" si="89"/>
        <v>4518475.3</v>
      </c>
      <c r="BR32" s="282">
        <f t="shared" si="89"/>
        <v>0</v>
      </c>
      <c r="BS32" s="282">
        <f t="shared" si="89"/>
        <v>19619</v>
      </c>
      <c r="BT32" s="282">
        <f>BT57+BT1023+BT1109</f>
        <v>0</v>
      </c>
      <c r="BU32" s="282">
        <f t="shared" si="23"/>
        <v>7662310.2999999998</v>
      </c>
      <c r="BV32" s="282">
        <f t="shared" si="90"/>
        <v>3124216</v>
      </c>
      <c r="BW32" s="282">
        <f t="shared" si="90"/>
        <v>0</v>
      </c>
      <c r="BX32" s="282">
        <f t="shared" si="90"/>
        <v>4518475.3</v>
      </c>
      <c r="BY32" s="282">
        <f t="shared" si="90"/>
        <v>0</v>
      </c>
      <c r="BZ32" s="282">
        <f t="shared" si="90"/>
        <v>19619</v>
      </c>
      <c r="CE32" s="730">
        <v>0</v>
      </c>
      <c r="CH32" s="1013"/>
    </row>
    <row r="33" spans="2:86" s="467" customFormat="1" ht="46.5" hidden="1" customHeight="1" x14ac:dyDescent="0.45">
      <c r="B33" s="1029" t="s">
        <v>402</v>
      </c>
      <c r="C33" s="1029"/>
      <c r="D33" s="849">
        <v>0</v>
      </c>
      <c r="E33" s="849">
        <f>-892779.4+89423.9</f>
        <v>-803355.5</v>
      </c>
      <c r="F33" s="849"/>
      <c r="G33" s="849"/>
      <c r="H33" s="849"/>
      <c r="I33" s="849"/>
      <c r="J33" s="849">
        <f>-892779.4+89423.9</f>
        <v>-803355.5</v>
      </c>
      <c r="K33" s="849">
        <v>0</v>
      </c>
      <c r="L33" s="695" t="e">
        <f t="shared" si="1"/>
        <v>#DIV/0!</v>
      </c>
      <c r="M33" s="849">
        <f>-892779.4+89423.9</f>
        <v>-803355.5</v>
      </c>
      <c r="N33" s="695">
        <f t="shared" si="2"/>
        <v>1</v>
      </c>
      <c r="O33" s="849"/>
      <c r="P33" s="695" t="e">
        <f t="shared" si="3"/>
        <v>#DIV/0!</v>
      </c>
      <c r="Q33" s="849"/>
      <c r="R33" s="695" t="e">
        <f t="shared" si="4"/>
        <v>#DIV/0!</v>
      </c>
      <c r="S33" s="849"/>
      <c r="T33" s="695" t="e">
        <f t="shared" si="5"/>
        <v>#DIV/0!</v>
      </c>
      <c r="U33" s="849"/>
      <c r="V33" s="468"/>
      <c r="W33" s="468"/>
      <c r="X33" s="468"/>
      <c r="Y33" s="468"/>
      <c r="Z33" s="468"/>
      <c r="AA33" s="468"/>
      <c r="AB33" s="468"/>
      <c r="AC33" s="468"/>
      <c r="AD33" s="695" t="e">
        <f t="shared" si="8"/>
        <v>#DIV/0!</v>
      </c>
      <c r="AE33" s="849">
        <f t="shared" si="9"/>
        <v>-803355.5</v>
      </c>
      <c r="AF33" s="695" t="e">
        <f t="shared" si="10"/>
        <v>#DIV/0!</v>
      </c>
      <c r="AG33" s="849">
        <f>-892779.4+89423.9</f>
        <v>-803355.5</v>
      </c>
      <c r="AH33" s="695">
        <f t="shared" si="11"/>
        <v>1</v>
      </c>
      <c r="AI33" s="468"/>
      <c r="AJ33" s="695" t="e">
        <f t="shared" si="12"/>
        <v>#DIV/0!</v>
      </c>
      <c r="AK33" s="468"/>
      <c r="AL33" s="695" t="e">
        <f t="shared" si="13"/>
        <v>#DIV/0!</v>
      </c>
      <c r="AM33" s="468"/>
      <c r="AN33" s="695" t="e">
        <f t="shared" si="14"/>
        <v>#DIV/0!</v>
      </c>
      <c r="AO33" s="468"/>
      <c r="AP33" s="468"/>
      <c r="AQ33" s="695" t="e">
        <f t="shared" si="15"/>
        <v>#DIV/0!</v>
      </c>
      <c r="AR33" s="849">
        <v>0</v>
      </c>
      <c r="AS33" s="695" t="e">
        <f t="shared" si="16"/>
        <v>#DIV/0!</v>
      </c>
      <c r="AT33" s="849">
        <f>-892779.4+89423.9</f>
        <v>-803355.5</v>
      </c>
      <c r="AU33" s="695">
        <f t="shared" si="17"/>
        <v>1</v>
      </c>
      <c r="AV33" s="468"/>
      <c r="AW33" s="695" t="e">
        <f t="shared" si="18"/>
        <v>#DIV/0!</v>
      </c>
      <c r="AX33" s="849"/>
      <c r="AY33" s="695" t="e">
        <f t="shared" si="19"/>
        <v>#DIV/0!</v>
      </c>
      <c r="AZ33" s="468"/>
      <c r="BA33" s="695" t="e">
        <f t="shared" si="20"/>
        <v>#DIV/0!</v>
      </c>
      <c r="BB33" s="849"/>
      <c r="BC33" s="468"/>
      <c r="BD33" s="468"/>
      <c r="BE33" s="468"/>
      <c r="BF33" s="468"/>
      <c r="BG33" s="468"/>
      <c r="BH33" s="468"/>
      <c r="BI33" s="468"/>
      <c r="BJ33" s="468"/>
      <c r="BK33" s="468"/>
      <c r="BL33" s="468"/>
      <c r="BM33" s="468"/>
      <c r="BN33" s="468">
        <f t="shared" si="73"/>
        <v>0</v>
      </c>
      <c r="BO33" s="468"/>
      <c r="BP33" s="468"/>
      <c r="BQ33" s="468"/>
      <c r="BR33" s="468"/>
      <c r="BS33" s="468"/>
      <c r="BT33" s="468"/>
      <c r="BU33" s="468">
        <f t="shared" si="23"/>
        <v>0</v>
      </c>
      <c r="BV33" s="468"/>
      <c r="BW33" s="468"/>
      <c r="BX33" s="468"/>
      <c r="BY33" s="468"/>
      <c r="BZ33" s="468"/>
      <c r="CE33" s="695" t="e">
        <f t="shared" si="24"/>
        <v>#DIV/0!</v>
      </c>
      <c r="CH33" s="1014"/>
    </row>
    <row r="34" spans="2:86" s="192" customFormat="1" ht="35.25" customHeight="1" x14ac:dyDescent="0.45">
      <c r="B34" s="1075" t="s">
        <v>545</v>
      </c>
      <c r="C34" s="1075"/>
      <c r="D34" s="850">
        <f t="shared" ref="D34" si="91">D58</f>
        <v>3278329.36</v>
      </c>
      <c r="E34" s="850">
        <f>E58</f>
        <v>0</v>
      </c>
      <c r="F34" s="850">
        <f t="shared" ref="F34:I34" si="92">F58</f>
        <v>0</v>
      </c>
      <c r="G34" s="850">
        <f t="shared" si="92"/>
        <v>3278329.36</v>
      </c>
      <c r="H34" s="850">
        <f t="shared" si="92"/>
        <v>0</v>
      </c>
      <c r="I34" s="850">
        <f t="shared" si="92"/>
        <v>0</v>
      </c>
      <c r="J34" s="850">
        <f>J58</f>
        <v>-3278329.36</v>
      </c>
      <c r="K34" s="850">
        <f t="shared" ref="K34" si="93">K58</f>
        <v>0</v>
      </c>
      <c r="L34" s="813">
        <f t="shared" si="1"/>
        <v>0</v>
      </c>
      <c r="M34" s="850">
        <f>M58</f>
        <v>0</v>
      </c>
      <c r="N34" s="813">
        <v>0</v>
      </c>
      <c r="O34" s="850">
        <v>0</v>
      </c>
      <c r="P34" s="813">
        <v>0</v>
      </c>
      <c r="Q34" s="850">
        <f t="shared" ref="Q34" si="94">Q58</f>
        <v>0</v>
      </c>
      <c r="R34" s="813">
        <f t="shared" si="4"/>
        <v>0</v>
      </c>
      <c r="S34" s="850">
        <f t="shared" ref="S34" si="95">S58</f>
        <v>0</v>
      </c>
      <c r="T34" s="813">
        <v>0</v>
      </c>
      <c r="U34" s="850">
        <f t="shared" ref="U34" si="96">U58</f>
        <v>0</v>
      </c>
      <c r="V34" s="283">
        <f t="shared" si="6"/>
        <v>0</v>
      </c>
      <c r="W34" s="283">
        <f t="shared" ref="W34:Y34" si="97">W58</f>
        <v>0</v>
      </c>
      <c r="X34" s="283">
        <f t="shared" si="97"/>
        <v>0</v>
      </c>
      <c r="Y34" s="283">
        <f t="shared" si="97"/>
        <v>0</v>
      </c>
      <c r="Z34" s="283">
        <f t="shared" si="7"/>
        <v>0</v>
      </c>
      <c r="AA34" s="283">
        <f t="shared" ref="AA34:AC34" si="98">AA58</f>
        <v>0</v>
      </c>
      <c r="AB34" s="283">
        <f t="shared" si="98"/>
        <v>0</v>
      </c>
      <c r="AC34" s="283">
        <f t="shared" si="98"/>
        <v>0</v>
      </c>
      <c r="AD34" s="813">
        <v>0</v>
      </c>
      <c r="AE34" s="850">
        <f t="shared" si="9"/>
        <v>2155.87138</v>
      </c>
      <c r="AF34" s="813">
        <f t="shared" si="10"/>
        <v>6.5761280922670931E-4</v>
      </c>
      <c r="AG34" s="850">
        <f>AG58</f>
        <v>0</v>
      </c>
      <c r="AH34" s="813">
        <v>0</v>
      </c>
      <c r="AI34" s="283">
        <v>0</v>
      </c>
      <c r="AJ34" s="813">
        <v>0</v>
      </c>
      <c r="AK34" s="283">
        <f t="shared" ref="AK34" si="99">AK58</f>
        <v>2155.87138</v>
      </c>
      <c r="AL34" s="813">
        <f t="shared" si="13"/>
        <v>6.5761280922670931E-4</v>
      </c>
      <c r="AM34" s="283">
        <f t="shared" ref="AM34" si="100">AM58</f>
        <v>0</v>
      </c>
      <c r="AN34" s="813">
        <v>0</v>
      </c>
      <c r="AO34" s="283">
        <f t="shared" ref="AO34" si="101">AO58</f>
        <v>0</v>
      </c>
      <c r="AP34" s="283">
        <f>AP58</f>
        <v>3270474.6356199998</v>
      </c>
      <c r="AQ34" s="813">
        <v>0</v>
      </c>
      <c r="AR34" s="850">
        <f t="shared" ref="AR34" si="102">AR58</f>
        <v>3272630.5069999998</v>
      </c>
      <c r="AS34" s="813">
        <f t="shared" si="16"/>
        <v>0.99826165940813216</v>
      </c>
      <c r="AT34" s="850">
        <f>AT58</f>
        <v>0</v>
      </c>
      <c r="AU34" s="813">
        <v>0</v>
      </c>
      <c r="AV34" s="283">
        <v>0</v>
      </c>
      <c r="AW34" s="813">
        <v>0</v>
      </c>
      <c r="AX34" s="850">
        <f t="shared" ref="AX34" si="103">AX58</f>
        <v>3272630.5069999998</v>
      </c>
      <c r="AY34" s="813">
        <f t="shared" si="19"/>
        <v>0.99826165940813216</v>
      </c>
      <c r="AZ34" s="283">
        <f t="shared" ref="AZ34" si="104">AZ58</f>
        <v>0</v>
      </c>
      <c r="BA34" s="813">
        <v>0</v>
      </c>
      <c r="BB34" s="850">
        <f t="shared" ref="BB34" si="105">BB58</f>
        <v>0</v>
      </c>
      <c r="BC34" s="283">
        <f t="shared" ref="BC34:BE34" si="106">BC58</f>
        <v>0</v>
      </c>
      <c r="BD34" s="283">
        <f t="shared" si="106"/>
        <v>0</v>
      </c>
      <c r="BE34" s="283">
        <f t="shared" si="106"/>
        <v>0</v>
      </c>
      <c r="BF34" s="283">
        <f>BF58</f>
        <v>0</v>
      </c>
      <c r="BG34" s="283">
        <f t="shared" ref="BG34:BI34" si="107">BG58</f>
        <v>0</v>
      </c>
      <c r="BH34" s="283">
        <f t="shared" si="107"/>
        <v>0</v>
      </c>
      <c r="BI34" s="283">
        <f t="shared" si="107"/>
        <v>0</v>
      </c>
      <c r="BJ34" s="283">
        <f t="shared" si="87"/>
        <v>0</v>
      </c>
      <c r="BK34" s="283">
        <f t="shared" ref="BK34:BM34" si="108">BK58</f>
        <v>0</v>
      </c>
      <c r="BL34" s="283">
        <f t="shared" si="108"/>
        <v>0</v>
      </c>
      <c r="BM34" s="283">
        <f t="shared" si="108"/>
        <v>0</v>
      </c>
      <c r="BN34" s="283">
        <f t="shared" si="73"/>
        <v>0</v>
      </c>
      <c r="BO34" s="283">
        <f>BO58</f>
        <v>0</v>
      </c>
      <c r="BP34" s="283">
        <v>0</v>
      </c>
      <c r="BQ34" s="283">
        <f t="shared" ref="BQ34:BS34" si="109">BQ58</f>
        <v>0</v>
      </c>
      <c r="BR34" s="283">
        <f t="shared" si="109"/>
        <v>0</v>
      </c>
      <c r="BS34" s="283">
        <f t="shared" si="109"/>
        <v>0</v>
      </c>
      <c r="BT34" s="283">
        <f>BT58</f>
        <v>0</v>
      </c>
      <c r="BU34" s="283">
        <f t="shared" si="23"/>
        <v>0</v>
      </c>
      <c r="BV34" s="283">
        <f>BV58</f>
        <v>0</v>
      </c>
      <c r="BW34" s="283">
        <v>0</v>
      </c>
      <c r="BX34" s="283">
        <f t="shared" ref="BX34:BZ34" si="110">BX58</f>
        <v>0</v>
      </c>
      <c r="BY34" s="283">
        <f t="shared" si="110"/>
        <v>0</v>
      </c>
      <c r="BZ34" s="283">
        <f t="shared" si="110"/>
        <v>0</v>
      </c>
      <c r="CE34" s="813">
        <v>0</v>
      </c>
      <c r="CH34" s="1013"/>
    </row>
    <row r="35" spans="2:86" s="816" customFormat="1" ht="45.75" customHeight="1" x14ac:dyDescent="0.25">
      <c r="B35" s="1072" t="s">
        <v>397</v>
      </c>
      <c r="C35" s="1073"/>
      <c r="D35" s="851">
        <f>D60</f>
        <v>500000</v>
      </c>
      <c r="E35" s="851">
        <f>E60</f>
        <v>316396.48881000001</v>
      </c>
      <c r="F35" s="851">
        <f t="shared" ref="F35:I35" si="111">F60</f>
        <v>0</v>
      </c>
      <c r="G35" s="851">
        <f t="shared" si="111"/>
        <v>0</v>
      </c>
      <c r="H35" s="851">
        <f t="shared" si="111"/>
        <v>0</v>
      </c>
      <c r="I35" s="851">
        <f t="shared" si="111"/>
        <v>183603.51118999999</v>
      </c>
      <c r="J35" s="851">
        <f>J60</f>
        <v>-445725.08143999998</v>
      </c>
      <c r="K35" s="851">
        <f>K60</f>
        <v>54274.918559999998</v>
      </c>
      <c r="L35" s="815">
        <f t="shared" si="1"/>
        <v>0.10854983711999999</v>
      </c>
      <c r="M35" s="851">
        <f>M60</f>
        <v>54274.918559999998</v>
      </c>
      <c r="N35" s="815">
        <f t="shared" si="2"/>
        <v>0.17154083714434884</v>
      </c>
      <c r="O35" s="851">
        <v>0</v>
      </c>
      <c r="P35" s="815">
        <v>0</v>
      </c>
      <c r="Q35" s="851">
        <f t="shared" ref="Q35" si="112">Q60</f>
        <v>0</v>
      </c>
      <c r="R35" s="815">
        <v>0</v>
      </c>
      <c r="S35" s="851">
        <f t="shared" ref="S35" si="113">S60</f>
        <v>0</v>
      </c>
      <c r="T35" s="815">
        <v>0</v>
      </c>
      <c r="U35" s="851">
        <f t="shared" ref="U35" si="114">U60</f>
        <v>0</v>
      </c>
      <c r="V35" s="814">
        <f>W35+X35+Y35</f>
        <v>0</v>
      </c>
      <c r="W35" s="814">
        <f>W60</f>
        <v>0</v>
      </c>
      <c r="X35" s="814">
        <f t="shared" ref="X35:AA35" si="115">X60</f>
        <v>0</v>
      </c>
      <c r="Y35" s="814">
        <f t="shared" si="115"/>
        <v>0</v>
      </c>
      <c r="Z35" s="814">
        <f t="shared" si="115"/>
        <v>346117.6</v>
      </c>
      <c r="AA35" s="814">
        <f t="shared" si="115"/>
        <v>346117.6</v>
      </c>
      <c r="AB35" s="814"/>
      <c r="AC35" s="814"/>
      <c r="AD35" s="815">
        <f t="shared" si="8"/>
        <v>0</v>
      </c>
      <c r="AE35" s="851">
        <f t="shared" si="9"/>
        <v>54274.918559999998</v>
      </c>
      <c r="AF35" s="815">
        <f t="shared" si="10"/>
        <v>0.10854983711999999</v>
      </c>
      <c r="AG35" s="851">
        <f>AG60</f>
        <v>54274.918559999998</v>
      </c>
      <c r="AH35" s="815">
        <f t="shared" si="11"/>
        <v>0.17154083714434884</v>
      </c>
      <c r="AI35" s="814">
        <v>0</v>
      </c>
      <c r="AJ35" s="815">
        <v>0</v>
      </c>
      <c r="AK35" s="814">
        <f t="shared" ref="AK35" si="116">AK60</f>
        <v>0</v>
      </c>
      <c r="AL35" s="815">
        <v>0</v>
      </c>
      <c r="AM35" s="814">
        <f t="shared" ref="AM35" si="117">AM60</f>
        <v>0</v>
      </c>
      <c r="AN35" s="815">
        <v>0</v>
      </c>
      <c r="AO35" s="814">
        <f t="shared" ref="AO35" si="118">AO60</f>
        <v>0</v>
      </c>
      <c r="AP35" s="814">
        <f>AP60</f>
        <v>415623.10846000002</v>
      </c>
      <c r="AQ35" s="815">
        <f t="shared" si="15"/>
        <v>0</v>
      </c>
      <c r="AR35" s="851">
        <f>AR60</f>
        <v>469898.02702000004</v>
      </c>
      <c r="AS35" s="815">
        <f t="shared" si="16"/>
        <v>0.93979605404000011</v>
      </c>
      <c r="AT35" s="851">
        <f>AT60</f>
        <v>316396.48881000001</v>
      </c>
      <c r="AU35" s="815">
        <f t="shared" si="17"/>
        <v>1</v>
      </c>
      <c r="AV35" s="814">
        <v>0</v>
      </c>
      <c r="AW35" s="815">
        <v>0</v>
      </c>
      <c r="AX35" s="851">
        <f t="shared" ref="AX35" si="119">AX60</f>
        <v>0</v>
      </c>
      <c r="AY35" s="815">
        <v>0</v>
      </c>
      <c r="AZ35" s="814">
        <f t="shared" ref="AZ35" si="120">AZ60</f>
        <v>0</v>
      </c>
      <c r="BA35" s="815">
        <v>0</v>
      </c>
      <c r="BB35" s="851">
        <f t="shared" ref="BB35" si="121">BB60</f>
        <v>153501.53821</v>
      </c>
      <c r="BC35" s="814"/>
      <c r="BD35" s="814"/>
      <c r="BE35" s="814">
        <f>BE60</f>
        <v>0</v>
      </c>
      <c r="BF35" s="814">
        <f>BF60</f>
        <v>0</v>
      </c>
      <c r="BG35" s="814">
        <f t="shared" ref="BG35:BI35" si="122">BG60</f>
        <v>0</v>
      </c>
      <c r="BH35" s="814">
        <f t="shared" si="122"/>
        <v>0</v>
      </c>
      <c r="BI35" s="814">
        <f t="shared" si="122"/>
        <v>0</v>
      </c>
      <c r="BJ35" s="814">
        <f>BK35+BL35+BM35</f>
        <v>0</v>
      </c>
      <c r="BK35" s="814">
        <f>BK60</f>
        <v>0</v>
      </c>
      <c r="BL35" s="814">
        <f t="shared" ref="BL35:BM35" si="123">BL60</f>
        <v>0</v>
      </c>
      <c r="BM35" s="814">
        <f t="shared" si="123"/>
        <v>0</v>
      </c>
      <c r="BN35" s="814">
        <f t="shared" si="73"/>
        <v>500000</v>
      </c>
      <c r="BO35" s="814">
        <f>BO60</f>
        <v>500000</v>
      </c>
      <c r="BP35" s="814">
        <v>0</v>
      </c>
      <c r="BQ35" s="814">
        <f t="shared" ref="BQ35:BS35" si="124">BQ60</f>
        <v>0</v>
      </c>
      <c r="BR35" s="814">
        <f t="shared" si="124"/>
        <v>0</v>
      </c>
      <c r="BS35" s="814">
        <f t="shared" si="124"/>
        <v>0</v>
      </c>
      <c r="BT35" s="814">
        <f>BT60</f>
        <v>0</v>
      </c>
      <c r="BU35" s="814">
        <f t="shared" si="23"/>
        <v>500000</v>
      </c>
      <c r="BV35" s="814">
        <f>BV60</f>
        <v>500000</v>
      </c>
      <c r="BW35" s="814">
        <v>0</v>
      </c>
      <c r="BX35" s="814">
        <f t="shared" ref="BX35:BZ35" si="125">BX60</f>
        <v>0</v>
      </c>
      <c r="BY35" s="814">
        <f t="shared" si="125"/>
        <v>0</v>
      </c>
      <c r="BZ35" s="814">
        <f t="shared" si="125"/>
        <v>0</v>
      </c>
      <c r="CE35" s="815">
        <f t="shared" si="24"/>
        <v>0.83604903422108678</v>
      </c>
    </row>
    <row r="36" spans="2:86" s="818" customFormat="1" ht="46.5" customHeight="1" x14ac:dyDescent="0.25">
      <c r="B36" s="1030" t="s">
        <v>502</v>
      </c>
      <c r="C36" s="1030"/>
      <c r="D36" s="233">
        <f>E36+G36+H36+I36</f>
        <v>1973648.8034600001</v>
      </c>
      <c r="E36" s="233">
        <f>E61+E1059</f>
        <v>0</v>
      </c>
      <c r="F36" s="233">
        <f>F61+F1059</f>
        <v>0</v>
      </c>
      <c r="G36" s="233">
        <f>G61+G1059</f>
        <v>0</v>
      </c>
      <c r="H36" s="233">
        <f>H61+H1059</f>
        <v>0</v>
      </c>
      <c r="I36" s="233">
        <f>I61+I1024+I1059</f>
        <v>1973648.8034600001</v>
      </c>
      <c r="J36" s="233">
        <f>J61+J1059+J1021</f>
        <v>-1664648.8034600001</v>
      </c>
      <c r="K36" s="233">
        <f>M36+Q36+S36+U36</f>
        <v>109000</v>
      </c>
      <c r="L36" s="817">
        <f t="shared" si="1"/>
        <v>5.5227657427660025E-2</v>
      </c>
      <c r="M36" s="233">
        <f>M61+M1059</f>
        <v>0</v>
      </c>
      <c r="N36" s="817">
        <v>0</v>
      </c>
      <c r="O36" s="233">
        <v>0</v>
      </c>
      <c r="P36" s="817">
        <v>0</v>
      </c>
      <c r="Q36" s="233">
        <f>Q61+Q1059</f>
        <v>0</v>
      </c>
      <c r="R36" s="817">
        <v>0</v>
      </c>
      <c r="S36" s="233">
        <f>S61+S1059</f>
        <v>0</v>
      </c>
      <c r="T36" s="817">
        <v>0</v>
      </c>
      <c r="U36" s="233">
        <f>U61+U1024+U1059</f>
        <v>109000</v>
      </c>
      <c r="V36" s="96">
        <f t="shared" ref="V36:AC36" si="126">V61+V1059</f>
        <v>-215742.56034000008</v>
      </c>
      <c r="W36" s="96">
        <f t="shared" si="126"/>
        <v>0</v>
      </c>
      <c r="X36" s="96">
        <f t="shared" si="126"/>
        <v>0</v>
      </c>
      <c r="Y36" s="96">
        <f t="shared" si="126"/>
        <v>-215742.56034000008</v>
      </c>
      <c r="Z36" s="96" t="e">
        <f t="shared" si="126"/>
        <v>#REF!</v>
      </c>
      <c r="AA36" s="96">
        <f t="shared" si="126"/>
        <v>0</v>
      </c>
      <c r="AB36" s="96">
        <f t="shared" si="126"/>
        <v>0</v>
      </c>
      <c r="AC36" s="96" t="e">
        <f t="shared" si="126"/>
        <v>#REF!</v>
      </c>
      <c r="AD36" s="817">
        <f t="shared" si="8"/>
        <v>5.5227657427660025E-2</v>
      </c>
      <c r="AE36" s="233">
        <f t="shared" si="9"/>
        <v>109000</v>
      </c>
      <c r="AF36" s="817">
        <f t="shared" si="10"/>
        <v>5.5227657427660025E-2</v>
      </c>
      <c r="AG36" s="233">
        <f>AG61+AG1059</f>
        <v>0</v>
      </c>
      <c r="AH36" s="817">
        <v>0</v>
      </c>
      <c r="AI36" s="96">
        <v>0</v>
      </c>
      <c r="AJ36" s="817">
        <v>0</v>
      </c>
      <c r="AK36" s="96">
        <f>AK61+AK1059</f>
        <v>0</v>
      </c>
      <c r="AL36" s="817">
        <v>0</v>
      </c>
      <c r="AM36" s="96">
        <f>AM61+AM1059</f>
        <v>0</v>
      </c>
      <c r="AN36" s="817">
        <v>0</v>
      </c>
      <c r="AO36" s="96">
        <f>AO61+AO1024+AO1059</f>
        <v>109000</v>
      </c>
      <c r="AP36" s="96">
        <f>AP61+AP1059+AP1021</f>
        <v>1502722.0971199998</v>
      </c>
      <c r="AQ36" s="817">
        <f t="shared" si="15"/>
        <v>5.5227657427660025E-2</v>
      </c>
      <c r="AR36" s="233">
        <f>AT36+AX36+AZ36+BB36</f>
        <v>1615998.5716299999</v>
      </c>
      <c r="AS36" s="817">
        <f t="shared" si="16"/>
        <v>0.81878729832632624</v>
      </c>
      <c r="AT36" s="233">
        <f>AT61+AT1059</f>
        <v>0</v>
      </c>
      <c r="AU36" s="817">
        <v>0</v>
      </c>
      <c r="AV36" s="96">
        <v>0</v>
      </c>
      <c r="AW36" s="817">
        <v>0</v>
      </c>
      <c r="AX36" s="233">
        <f>AX61+AX1059</f>
        <v>0</v>
      </c>
      <c r="AY36" s="817">
        <v>0</v>
      </c>
      <c r="AZ36" s="96">
        <f>AZ61+AZ1059</f>
        <v>0</v>
      </c>
      <c r="BA36" s="817">
        <v>0</v>
      </c>
      <c r="BB36" s="233">
        <f>BB61+BB1024+BB1059</f>
        <v>1615998.5716299999</v>
      </c>
      <c r="BC36" s="96">
        <f>BC61+BC1024</f>
        <v>0</v>
      </c>
      <c r="BD36" s="96">
        <f>BD61+BD1024+BD1045</f>
        <v>16888.287369999998</v>
      </c>
      <c r="BE36" s="96">
        <f>BF36+BG36+BH36+BI36</f>
        <v>0</v>
      </c>
      <c r="BF36" s="96">
        <f>BF61+BF1059</f>
        <v>0</v>
      </c>
      <c r="BG36" s="96">
        <f>BG61+BG1059</f>
        <v>0</v>
      </c>
      <c r="BH36" s="96">
        <f>BH61+BH1059</f>
        <v>0</v>
      </c>
      <c r="BI36" s="96">
        <f>BI61+BI1024+BI1059</f>
        <v>0</v>
      </c>
      <c r="BJ36" s="96">
        <f t="shared" ref="BJ36:BJ53" si="127">BK36+BL36+BM36</f>
        <v>0</v>
      </c>
      <c r="BK36" s="96">
        <f>BK61+BK1024</f>
        <v>0</v>
      </c>
      <c r="BL36" s="96">
        <f>BL61+BL1024</f>
        <v>0</v>
      </c>
      <c r="BM36" s="96">
        <f>BM61+BM1024+BM1045</f>
        <v>0</v>
      </c>
      <c r="BN36" s="96">
        <f t="shared" si="73"/>
        <v>1246134</v>
      </c>
      <c r="BO36" s="96">
        <f>BO61+BO1059</f>
        <v>0</v>
      </c>
      <c r="BP36" s="96">
        <v>0</v>
      </c>
      <c r="BQ36" s="96">
        <f>BQ61+BQ1059</f>
        <v>0</v>
      </c>
      <c r="BR36" s="96">
        <f>BR61+BR1059</f>
        <v>0</v>
      </c>
      <c r="BS36" s="96">
        <f>BS61+BS1024+BS1059</f>
        <v>1246134</v>
      </c>
      <c r="BT36" s="96">
        <f>BT61+BT1059+BT1021</f>
        <v>-177265.59490000003</v>
      </c>
      <c r="BU36" s="96">
        <f t="shared" si="23"/>
        <v>1068868.4051000001</v>
      </c>
      <c r="BV36" s="96">
        <f>BV61+BV1059</f>
        <v>0</v>
      </c>
      <c r="BW36" s="96">
        <v>0</v>
      </c>
      <c r="BX36" s="96">
        <f>BX61+BX1059</f>
        <v>0</v>
      </c>
      <c r="BY36" s="96">
        <f>BY61+BY1059</f>
        <v>0</v>
      </c>
      <c r="BZ36" s="96">
        <f>BZ61+BZ1024+BZ1059</f>
        <v>1068868.4051000001</v>
      </c>
      <c r="CE36" s="817">
        <f t="shared" si="24"/>
        <v>0.81878729832632624</v>
      </c>
    </row>
    <row r="37" spans="2:86" s="422" customFormat="1" ht="84" customHeight="1" x14ac:dyDescent="0.25">
      <c r="B37" s="1064" t="s">
        <v>447</v>
      </c>
      <c r="C37" s="1064"/>
      <c r="D37" s="847">
        <f>E37+G37+H37+I37</f>
        <v>2000</v>
      </c>
      <c r="E37" s="847">
        <v>0</v>
      </c>
      <c r="F37" s="847">
        <f t="shared" ref="F37:I37" si="128">F1134</f>
        <v>0</v>
      </c>
      <c r="G37" s="847">
        <f t="shared" si="128"/>
        <v>800</v>
      </c>
      <c r="H37" s="847">
        <f t="shared" si="128"/>
        <v>400</v>
      </c>
      <c r="I37" s="847">
        <f t="shared" si="128"/>
        <v>800</v>
      </c>
      <c r="J37" s="847">
        <f>J1134</f>
        <v>-1400</v>
      </c>
      <c r="K37" s="847">
        <f>M37+Q37+S37+U37</f>
        <v>600</v>
      </c>
      <c r="L37" s="695">
        <f t="shared" si="1"/>
        <v>0.3</v>
      </c>
      <c r="M37" s="847">
        <v>0</v>
      </c>
      <c r="N37" s="695">
        <v>0</v>
      </c>
      <c r="O37" s="847">
        <v>0</v>
      </c>
      <c r="P37" s="695">
        <v>0</v>
      </c>
      <c r="Q37" s="847">
        <f t="shared" ref="Q37" si="129">Q1134</f>
        <v>500</v>
      </c>
      <c r="R37" s="695">
        <f t="shared" si="4"/>
        <v>0.625</v>
      </c>
      <c r="S37" s="847">
        <f t="shared" ref="S37" si="130">S1134</f>
        <v>100</v>
      </c>
      <c r="T37" s="695">
        <f t="shared" si="5"/>
        <v>0.25</v>
      </c>
      <c r="U37" s="847">
        <f t="shared" ref="U37" si="131">U1134</f>
        <v>0</v>
      </c>
      <c r="V37" s="325">
        <f t="shared" si="6"/>
        <v>0</v>
      </c>
      <c r="W37" s="325">
        <f>W1134</f>
        <v>0</v>
      </c>
      <c r="X37" s="325">
        <f t="shared" ref="X37:Y37" si="132">X1134</f>
        <v>0</v>
      </c>
      <c r="Y37" s="325">
        <f t="shared" si="132"/>
        <v>0</v>
      </c>
      <c r="Z37" s="325">
        <f t="shared" si="7"/>
        <v>400</v>
      </c>
      <c r="AA37" s="325">
        <f>AA1134</f>
        <v>0</v>
      </c>
      <c r="AB37" s="325">
        <f t="shared" ref="AB37:AC37" si="133">AB1134</f>
        <v>400</v>
      </c>
      <c r="AC37" s="325">
        <f t="shared" si="133"/>
        <v>0</v>
      </c>
      <c r="AD37" s="695">
        <f t="shared" si="8"/>
        <v>0</v>
      </c>
      <c r="AE37" s="847">
        <f t="shared" si="9"/>
        <v>600</v>
      </c>
      <c r="AF37" s="695">
        <f t="shared" si="10"/>
        <v>0.3</v>
      </c>
      <c r="AG37" s="847">
        <v>0</v>
      </c>
      <c r="AH37" s="695">
        <v>0</v>
      </c>
      <c r="AI37" s="281">
        <v>0</v>
      </c>
      <c r="AJ37" s="695">
        <v>0</v>
      </c>
      <c r="AK37" s="281">
        <f t="shared" ref="AK37" si="134">AK1134</f>
        <v>500</v>
      </c>
      <c r="AL37" s="695">
        <f t="shared" si="13"/>
        <v>0.625</v>
      </c>
      <c r="AM37" s="281">
        <f t="shared" ref="AM37" si="135">AM1134</f>
        <v>100</v>
      </c>
      <c r="AN37" s="695">
        <f t="shared" si="14"/>
        <v>0.25</v>
      </c>
      <c r="AO37" s="281">
        <f t="shared" ref="AO37" si="136">AO1134</f>
        <v>0</v>
      </c>
      <c r="AP37" s="325">
        <v>0</v>
      </c>
      <c r="AQ37" s="695">
        <f t="shared" si="15"/>
        <v>0</v>
      </c>
      <c r="AR37" s="847">
        <f>AT37+AX37+AZ37+BB37</f>
        <v>1400</v>
      </c>
      <c r="AS37" s="695">
        <f t="shared" si="16"/>
        <v>0.7</v>
      </c>
      <c r="AT37" s="847">
        <v>0</v>
      </c>
      <c r="AU37" s="695">
        <v>0</v>
      </c>
      <c r="AV37" s="281">
        <v>0</v>
      </c>
      <c r="AW37" s="695">
        <v>0</v>
      </c>
      <c r="AX37" s="847">
        <f t="shared" ref="AX37" si="137">AX1134</f>
        <v>500</v>
      </c>
      <c r="AY37" s="695">
        <f t="shared" si="19"/>
        <v>0.625</v>
      </c>
      <c r="AZ37" s="281">
        <f t="shared" ref="AZ37" si="138">AZ1134</f>
        <v>100</v>
      </c>
      <c r="BA37" s="695">
        <f t="shared" si="20"/>
        <v>0.25</v>
      </c>
      <c r="BB37" s="847">
        <f t="shared" ref="BB37" si="139">BB1134</f>
        <v>800</v>
      </c>
      <c r="BC37" s="325">
        <f t="shared" ref="BC37:BD37" si="140">BC1134</f>
        <v>100</v>
      </c>
      <c r="BD37" s="325">
        <f t="shared" si="140"/>
        <v>0</v>
      </c>
      <c r="BE37" s="325">
        <f>BF37+BG37+BH37+BI37</f>
        <v>200</v>
      </c>
      <c r="BF37" s="325">
        <f>BF1134</f>
        <v>100</v>
      </c>
      <c r="BG37" s="325">
        <f t="shared" ref="BG37:BI37" si="141">BG1134</f>
        <v>0</v>
      </c>
      <c r="BH37" s="325">
        <f t="shared" si="141"/>
        <v>100</v>
      </c>
      <c r="BI37" s="325">
        <f t="shared" si="141"/>
        <v>0</v>
      </c>
      <c r="BJ37" s="325">
        <f t="shared" si="127"/>
        <v>0</v>
      </c>
      <c r="BK37" s="325">
        <f>BK1134</f>
        <v>0</v>
      </c>
      <c r="BL37" s="325">
        <f t="shared" ref="BL37:BM37" si="142">BL1134</f>
        <v>0</v>
      </c>
      <c r="BM37" s="325">
        <f t="shared" si="142"/>
        <v>0</v>
      </c>
      <c r="BN37" s="281">
        <f t="shared" si="73"/>
        <v>700</v>
      </c>
      <c r="BO37" s="325">
        <f>BO1134</f>
        <v>0</v>
      </c>
      <c r="BP37" s="281">
        <v>0</v>
      </c>
      <c r="BQ37" s="325">
        <f t="shared" ref="BQ37:BS37" si="143">BQ1134</f>
        <v>300</v>
      </c>
      <c r="BR37" s="325">
        <f t="shared" si="143"/>
        <v>0</v>
      </c>
      <c r="BS37" s="325">
        <f t="shared" si="143"/>
        <v>400</v>
      </c>
      <c r="BT37" s="325">
        <v>0</v>
      </c>
      <c r="BU37" s="281">
        <f t="shared" si="23"/>
        <v>700</v>
      </c>
      <c r="BV37" s="325">
        <f>BV1134</f>
        <v>0</v>
      </c>
      <c r="BW37" s="325">
        <v>0</v>
      </c>
      <c r="BX37" s="281">
        <f t="shared" ref="BX37:BZ37" si="144">BX1134</f>
        <v>300</v>
      </c>
      <c r="BY37" s="325">
        <f t="shared" si="144"/>
        <v>0</v>
      </c>
      <c r="BZ37" s="325">
        <f t="shared" si="144"/>
        <v>400</v>
      </c>
      <c r="CD37" s="829"/>
      <c r="CE37" s="695">
        <f t="shared" si="24"/>
        <v>1</v>
      </c>
    </row>
    <row r="38" spans="2:86" s="422" customFormat="1" ht="84" hidden="1" customHeight="1" x14ac:dyDescent="0.25">
      <c r="B38" s="1064" t="s">
        <v>230</v>
      </c>
      <c r="C38" s="1064"/>
      <c r="D38" s="325">
        <f t="shared" ref="D38:D39" si="145">E38+G38+H38+I38</f>
        <v>0</v>
      </c>
      <c r="E38" s="325">
        <v>0</v>
      </c>
      <c r="F38" s="325"/>
      <c r="G38" s="325"/>
      <c r="H38" s="325">
        <v>0</v>
      </c>
      <c r="I38" s="325">
        <v>0</v>
      </c>
      <c r="J38" s="325">
        <v>0</v>
      </c>
      <c r="K38" s="325">
        <f t="shared" ref="K38:K39" si="146">M38+Q38+S38+U38</f>
        <v>0</v>
      </c>
      <c r="L38" s="695" t="e">
        <f t="shared" si="1"/>
        <v>#DIV/0!</v>
      </c>
      <c r="M38" s="724">
        <v>0</v>
      </c>
      <c r="N38" s="695" t="e">
        <f t="shared" si="2"/>
        <v>#DIV/0!</v>
      </c>
      <c r="O38" s="325"/>
      <c r="P38" s="325"/>
      <c r="Q38" s="325"/>
      <c r="R38" s="325"/>
      <c r="S38" s="325">
        <v>0</v>
      </c>
      <c r="T38" s="325"/>
      <c r="U38" s="325">
        <v>0</v>
      </c>
      <c r="V38" s="325">
        <f t="shared" si="6"/>
        <v>0</v>
      </c>
      <c r="W38" s="325">
        <v>0</v>
      </c>
      <c r="X38" s="325">
        <v>0</v>
      </c>
      <c r="Y38" s="325">
        <v>0</v>
      </c>
      <c r="Z38" s="325">
        <f t="shared" si="7"/>
        <v>0</v>
      </c>
      <c r="AA38" s="325">
        <v>0</v>
      </c>
      <c r="AB38" s="325">
        <v>0</v>
      </c>
      <c r="AC38" s="325">
        <v>0</v>
      </c>
      <c r="AD38" s="325"/>
      <c r="AE38" s="970">
        <f t="shared" ref="AE38" si="147">AE62</f>
        <v>0</v>
      </c>
      <c r="AF38" s="494"/>
      <c r="AG38" s="724">
        <v>0</v>
      </c>
      <c r="AH38" s="325"/>
      <c r="AI38" s="325"/>
      <c r="AJ38" s="695" t="e">
        <f t="shared" si="12"/>
        <v>#DIV/0!</v>
      </c>
      <c r="AK38" s="325"/>
      <c r="AL38" s="325"/>
      <c r="AM38" s="325">
        <v>0</v>
      </c>
      <c r="AN38" s="325"/>
      <c r="AO38" s="325">
        <v>0</v>
      </c>
      <c r="AP38" s="325">
        <f t="shared" ref="AP38:AP53" si="148">AR38+AT38+AX38</f>
        <v>0</v>
      </c>
      <c r="AQ38" s="325"/>
      <c r="AR38" s="325">
        <f t="shared" ref="AR38" si="149">AR62</f>
        <v>0</v>
      </c>
      <c r="AS38" s="325"/>
      <c r="AT38" s="724">
        <v>0</v>
      </c>
      <c r="AU38" s="695" t="e">
        <f t="shared" si="17"/>
        <v>#DIV/0!</v>
      </c>
      <c r="AV38" s="325"/>
      <c r="AW38" s="325"/>
      <c r="AX38" s="724"/>
      <c r="AY38" s="325"/>
      <c r="AZ38" s="325">
        <v>0</v>
      </c>
      <c r="BA38" s="325"/>
      <c r="BB38" s="325">
        <v>0</v>
      </c>
      <c r="BC38" s="325">
        <v>0</v>
      </c>
      <c r="BD38" s="325">
        <v>0</v>
      </c>
      <c r="BE38" s="325">
        <f t="shared" ref="BE38" si="150">BE62</f>
        <v>0</v>
      </c>
      <c r="BF38" s="325">
        <v>0</v>
      </c>
      <c r="BG38" s="325"/>
      <c r="BH38" s="325">
        <v>0</v>
      </c>
      <c r="BI38" s="325">
        <v>0</v>
      </c>
      <c r="BJ38" s="325">
        <f t="shared" si="127"/>
        <v>0</v>
      </c>
      <c r="BK38" s="325">
        <v>0</v>
      </c>
      <c r="BL38" s="325">
        <v>0</v>
      </c>
      <c r="BM38" s="325">
        <v>0</v>
      </c>
      <c r="BN38" s="325">
        <f t="shared" ref="BN38:BN53" si="151">BO38+BR38+BS38</f>
        <v>0</v>
      </c>
      <c r="BO38" s="325">
        <v>0</v>
      </c>
      <c r="BP38" s="325"/>
      <c r="BQ38" s="325"/>
      <c r="BR38" s="325">
        <v>0</v>
      </c>
      <c r="BS38" s="325">
        <v>0</v>
      </c>
      <c r="BT38" s="325"/>
      <c r="BU38" s="325">
        <f t="shared" ref="BU38" si="152">BU62</f>
        <v>0</v>
      </c>
      <c r="BV38" s="325">
        <v>0</v>
      </c>
      <c r="BW38" s="325"/>
      <c r="BX38" s="325"/>
      <c r="BY38" s="325">
        <v>0</v>
      </c>
      <c r="BZ38" s="325">
        <v>0</v>
      </c>
      <c r="CE38" s="325"/>
    </row>
    <row r="39" spans="2:86" s="422" customFormat="1" ht="96" hidden="1" customHeight="1" x14ac:dyDescent="0.25">
      <c r="B39" s="1064" t="s">
        <v>396</v>
      </c>
      <c r="C39" s="1064"/>
      <c r="D39" s="325">
        <f t="shared" si="145"/>
        <v>0</v>
      </c>
      <c r="E39" s="325">
        <f>E873+E876</f>
        <v>0</v>
      </c>
      <c r="F39" s="325"/>
      <c r="G39" s="325">
        <f t="shared" ref="G39:AC39" si="153">G873+G876</f>
        <v>0</v>
      </c>
      <c r="H39" s="325">
        <f t="shared" si="153"/>
        <v>0</v>
      </c>
      <c r="I39" s="325">
        <v>0</v>
      </c>
      <c r="J39" s="325">
        <f t="shared" si="153"/>
        <v>0</v>
      </c>
      <c r="K39" s="325">
        <f t="shared" si="146"/>
        <v>0</v>
      </c>
      <c r="L39" s="695" t="e">
        <f t="shared" si="1"/>
        <v>#DIV/0!</v>
      </c>
      <c r="M39" s="724">
        <f>M873+M876</f>
        <v>0</v>
      </c>
      <c r="N39" s="695" t="e">
        <f t="shared" si="2"/>
        <v>#DIV/0!</v>
      </c>
      <c r="O39" s="325"/>
      <c r="P39" s="325"/>
      <c r="Q39" s="325">
        <f t="shared" ref="Q39:S39" si="154">Q873+Q876</f>
        <v>0</v>
      </c>
      <c r="R39" s="325"/>
      <c r="S39" s="325">
        <f t="shared" si="154"/>
        <v>0</v>
      </c>
      <c r="T39" s="325"/>
      <c r="U39" s="325">
        <v>0</v>
      </c>
      <c r="V39" s="325">
        <f t="shared" si="153"/>
        <v>0</v>
      </c>
      <c r="W39" s="325">
        <f t="shared" si="153"/>
        <v>0</v>
      </c>
      <c r="X39" s="325">
        <f t="shared" si="153"/>
        <v>0</v>
      </c>
      <c r="Y39" s="325">
        <f t="shared" si="153"/>
        <v>0</v>
      </c>
      <c r="Z39" s="325">
        <f t="shared" si="153"/>
        <v>150</v>
      </c>
      <c r="AA39" s="325">
        <f t="shared" si="153"/>
        <v>0</v>
      </c>
      <c r="AB39" s="325">
        <f t="shared" si="153"/>
        <v>0</v>
      </c>
      <c r="AC39" s="325">
        <f t="shared" si="153"/>
        <v>150</v>
      </c>
      <c r="AD39" s="325"/>
      <c r="AE39" s="970">
        <f t="shared" ref="AE39" si="155">AG39+AK39+AM39+AO39</f>
        <v>0</v>
      </c>
      <c r="AF39" s="494"/>
      <c r="AG39" s="724">
        <f>AG873+AG876</f>
        <v>0</v>
      </c>
      <c r="AH39" s="325"/>
      <c r="AI39" s="325"/>
      <c r="AJ39" s="695" t="e">
        <f t="shared" si="12"/>
        <v>#DIV/0!</v>
      </c>
      <c r="AK39" s="325">
        <f t="shared" ref="AK39:AM39" si="156">AK873+AK876</f>
        <v>0</v>
      </c>
      <c r="AL39" s="325"/>
      <c r="AM39" s="325">
        <f t="shared" si="156"/>
        <v>0</v>
      </c>
      <c r="AN39" s="325"/>
      <c r="AO39" s="325">
        <v>0</v>
      </c>
      <c r="AP39" s="325">
        <f t="shared" si="148"/>
        <v>0</v>
      </c>
      <c r="AQ39" s="325"/>
      <c r="AR39" s="325">
        <f t="shared" ref="AR39" si="157">AT39+AX39+AZ39+BB39</f>
        <v>0</v>
      </c>
      <c r="AS39" s="325"/>
      <c r="AT39" s="724">
        <f>AT873+AT876</f>
        <v>0</v>
      </c>
      <c r="AU39" s="695" t="e">
        <f t="shared" si="17"/>
        <v>#DIV/0!</v>
      </c>
      <c r="AV39" s="325"/>
      <c r="AW39" s="325"/>
      <c r="AX39" s="724">
        <f t="shared" ref="AX39:AZ39" si="158">AX873+AX876</f>
        <v>0</v>
      </c>
      <c r="AY39" s="325"/>
      <c r="AZ39" s="325">
        <f t="shared" si="158"/>
        <v>0</v>
      </c>
      <c r="BA39" s="325"/>
      <c r="BB39" s="325">
        <v>0</v>
      </c>
      <c r="BC39" s="325">
        <v>0</v>
      </c>
      <c r="BD39" s="325">
        <v>150</v>
      </c>
      <c r="BE39" s="325">
        <f t="shared" ref="BE39" si="159">BF39+BG39+BH39+BI39</f>
        <v>0</v>
      </c>
      <c r="BF39" s="325">
        <f>BF873+BF876</f>
        <v>0</v>
      </c>
      <c r="BG39" s="325">
        <f t="shared" ref="BG39:BH39" si="160">BG873+BG876</f>
        <v>0</v>
      </c>
      <c r="BH39" s="325">
        <f t="shared" si="160"/>
        <v>0</v>
      </c>
      <c r="BI39" s="325">
        <v>0</v>
      </c>
      <c r="BJ39" s="325">
        <f t="shared" si="127"/>
        <v>0</v>
      </c>
      <c r="BK39" s="325">
        <v>0</v>
      </c>
      <c r="BL39" s="325">
        <v>0</v>
      </c>
      <c r="BM39" s="325"/>
      <c r="BN39" s="325">
        <f t="shared" si="151"/>
        <v>150</v>
      </c>
      <c r="BO39" s="325">
        <v>0</v>
      </c>
      <c r="BP39" s="325"/>
      <c r="BQ39" s="325"/>
      <c r="BR39" s="325">
        <v>0</v>
      </c>
      <c r="BS39" s="325">
        <v>150</v>
      </c>
      <c r="BT39" s="325"/>
      <c r="BU39" s="325">
        <f t="shared" ref="BU39" si="161">BV39+BX39+BY39+BZ39</f>
        <v>0</v>
      </c>
      <c r="BV39" s="325">
        <f>BV873+BV876</f>
        <v>0</v>
      </c>
      <c r="BW39" s="325"/>
      <c r="BX39" s="325">
        <f t="shared" ref="BX39:BY39" si="162">BX873+BX876</f>
        <v>0</v>
      </c>
      <c r="BY39" s="325">
        <f t="shared" si="162"/>
        <v>0</v>
      </c>
      <c r="BZ39" s="325">
        <v>0</v>
      </c>
      <c r="CE39" s="325"/>
    </row>
    <row r="40" spans="2:86" s="92" customFormat="1" ht="56.25" hidden="1" customHeight="1" x14ac:dyDescent="0.25">
      <c r="B40" s="1040" t="s">
        <v>247</v>
      </c>
      <c r="C40" s="1040"/>
      <c r="D40" s="95">
        <f t="shared" ref="D40:I40" si="163">D64</f>
        <v>9684115.9019099995</v>
      </c>
      <c r="E40" s="95">
        <f t="shared" si="163"/>
        <v>3724690.8361800001</v>
      </c>
      <c r="F40" s="95"/>
      <c r="G40" s="95"/>
      <c r="H40" s="95">
        <f t="shared" si="163"/>
        <v>0</v>
      </c>
      <c r="I40" s="95">
        <f t="shared" si="163"/>
        <v>0</v>
      </c>
      <c r="J40" s="95">
        <f t="shared" ref="J40:AO40" si="164">J64</f>
        <v>-7599159.0947399996</v>
      </c>
      <c r="K40" s="325">
        <f t="shared" si="164"/>
        <v>2084956.8071700002</v>
      </c>
      <c r="L40" s="695">
        <f t="shared" si="1"/>
        <v>0.21529655657660848</v>
      </c>
      <c r="M40" s="188">
        <f t="shared" si="164"/>
        <v>1750355.7488800001</v>
      </c>
      <c r="N40" s="695">
        <f t="shared" si="2"/>
        <v>0.4699331638153208</v>
      </c>
      <c r="O40" s="95"/>
      <c r="P40" s="325"/>
      <c r="Q40" s="95"/>
      <c r="R40" s="325"/>
      <c r="S40" s="95">
        <f t="shared" ref="S40:U40" si="165">S64</f>
        <v>0</v>
      </c>
      <c r="T40" s="325"/>
      <c r="U40" s="95">
        <f t="shared" si="165"/>
        <v>0</v>
      </c>
      <c r="V40" s="95">
        <f t="shared" si="6"/>
        <v>3776254.7761300001</v>
      </c>
      <c r="W40" s="95">
        <f t="shared" ref="W40:Y40" si="166">W64</f>
        <v>3776254.7761300001</v>
      </c>
      <c r="X40" s="95">
        <f t="shared" si="166"/>
        <v>0</v>
      </c>
      <c r="Y40" s="95">
        <f t="shared" si="166"/>
        <v>0</v>
      </c>
      <c r="Z40" s="95" t="e">
        <f t="shared" si="7"/>
        <v>#REF!</v>
      </c>
      <c r="AA40" s="95" t="e">
        <f t="shared" ref="AA40:AC40" si="167">AA64</f>
        <v>#REF!</v>
      </c>
      <c r="AB40" s="95">
        <f t="shared" si="167"/>
        <v>0</v>
      </c>
      <c r="AC40" s="95">
        <f t="shared" si="167"/>
        <v>0</v>
      </c>
      <c r="AD40" s="325"/>
      <c r="AE40" s="971">
        <f t="shared" si="164"/>
        <v>1705013.9704199999</v>
      </c>
      <c r="AF40" s="494"/>
      <c r="AG40" s="188">
        <f t="shared" si="164"/>
        <v>1515127.7132299999</v>
      </c>
      <c r="AH40" s="724"/>
      <c r="AI40" s="188"/>
      <c r="AJ40" s="695" t="e">
        <f t="shared" si="12"/>
        <v>#DIV/0!</v>
      </c>
      <c r="AK40" s="188"/>
      <c r="AL40" s="724"/>
      <c r="AM40" s="188">
        <f t="shared" si="164"/>
        <v>0</v>
      </c>
      <c r="AN40" s="724"/>
      <c r="AO40" s="188">
        <f t="shared" si="164"/>
        <v>0</v>
      </c>
      <c r="AP40" s="95">
        <f t="shared" si="148"/>
        <v>13402806.09719</v>
      </c>
      <c r="AQ40" s="325"/>
      <c r="AR40" s="95">
        <f t="shared" ref="AR40:AT40" si="168">AR64</f>
        <v>9678115.2610100005</v>
      </c>
      <c r="AS40" s="325"/>
      <c r="AT40" s="188">
        <f t="shared" si="168"/>
        <v>3724690.8361800001</v>
      </c>
      <c r="AU40" s="695">
        <f t="shared" si="17"/>
        <v>1</v>
      </c>
      <c r="AV40" s="188"/>
      <c r="AW40" s="724"/>
      <c r="AX40" s="188"/>
      <c r="AY40" s="724"/>
      <c r="AZ40" s="188">
        <f t="shared" ref="AZ40:BB40" si="169">AZ64</f>
        <v>0</v>
      </c>
      <c r="BA40" s="724"/>
      <c r="BB40" s="188">
        <f t="shared" si="169"/>
        <v>0</v>
      </c>
      <c r="BC40" s="95">
        <f t="shared" ref="BC40:BI40" si="170">BC64</f>
        <v>0</v>
      </c>
      <c r="BD40" s="95">
        <f t="shared" si="170"/>
        <v>0</v>
      </c>
      <c r="BE40" s="95">
        <f t="shared" si="170"/>
        <v>0</v>
      </c>
      <c r="BF40" s="188">
        <f t="shared" si="170"/>
        <v>0</v>
      </c>
      <c r="BG40" s="188"/>
      <c r="BH40" s="188">
        <f t="shared" si="170"/>
        <v>0</v>
      </c>
      <c r="BI40" s="188">
        <f t="shared" si="170"/>
        <v>0</v>
      </c>
      <c r="BJ40" s="95">
        <f t="shared" si="127"/>
        <v>0</v>
      </c>
      <c r="BK40" s="95">
        <f t="shared" ref="BK40:BM40" si="171">BK64</f>
        <v>0</v>
      </c>
      <c r="BL40" s="95">
        <f t="shared" si="171"/>
        <v>0</v>
      </c>
      <c r="BM40" s="95">
        <f t="shared" si="171"/>
        <v>0</v>
      </c>
      <c r="BN40" s="95">
        <f t="shared" si="151"/>
        <v>5578957.14286</v>
      </c>
      <c r="BO40" s="95">
        <f t="shared" ref="BO40:BS40" si="172">BO64</f>
        <v>5578957.14286</v>
      </c>
      <c r="BP40" s="95"/>
      <c r="BQ40" s="95"/>
      <c r="BR40" s="95">
        <f t="shared" si="172"/>
        <v>0</v>
      </c>
      <c r="BS40" s="95">
        <f t="shared" si="172"/>
        <v>0</v>
      </c>
      <c r="BT40" s="95"/>
      <c r="BU40" s="95">
        <f t="shared" ref="BU40" si="173">BU64</f>
        <v>13647663.036430001</v>
      </c>
      <c r="BV40" s="188">
        <f t="shared" ref="BV40" si="174">BV64</f>
        <v>5578957.14286</v>
      </c>
      <c r="BW40" s="188"/>
      <c r="BX40" s="188"/>
      <c r="BY40" s="188">
        <f t="shared" ref="BY40:BZ40" si="175">BY64</f>
        <v>0</v>
      </c>
      <c r="BZ40" s="188">
        <f t="shared" si="175"/>
        <v>0</v>
      </c>
      <c r="CE40" s="325"/>
    </row>
    <row r="41" spans="2:86" s="91" customFormat="1" ht="35.25" hidden="1" customHeight="1" x14ac:dyDescent="0.25">
      <c r="B41" s="1040" t="s">
        <v>27</v>
      </c>
      <c r="C41" s="1040"/>
      <c r="D41" s="95"/>
      <c r="E41" s="95"/>
      <c r="F41" s="95"/>
      <c r="G41" s="95"/>
      <c r="H41" s="95"/>
      <c r="I41" s="95"/>
      <c r="J41" s="95"/>
      <c r="K41" s="325"/>
      <c r="L41" s="695" t="e">
        <f t="shared" si="1"/>
        <v>#DIV/0!</v>
      </c>
      <c r="M41" s="188"/>
      <c r="N41" s="695" t="e">
        <f t="shared" si="2"/>
        <v>#DIV/0!</v>
      </c>
      <c r="O41" s="95"/>
      <c r="P41" s="325"/>
      <c r="Q41" s="95"/>
      <c r="R41" s="325"/>
      <c r="S41" s="95"/>
      <c r="T41" s="325"/>
      <c r="U41" s="95"/>
      <c r="V41" s="95">
        <f t="shared" si="6"/>
        <v>0</v>
      </c>
      <c r="W41" s="95"/>
      <c r="X41" s="95"/>
      <c r="Y41" s="95"/>
      <c r="Z41" s="95">
        <f t="shared" si="7"/>
        <v>0</v>
      </c>
      <c r="AA41" s="95"/>
      <c r="AB41" s="95"/>
      <c r="AC41" s="95"/>
      <c r="AD41" s="325"/>
      <c r="AE41" s="971"/>
      <c r="AF41" s="494"/>
      <c r="AG41" s="188"/>
      <c r="AH41" s="724"/>
      <c r="AI41" s="188"/>
      <c r="AJ41" s="695" t="e">
        <f t="shared" si="12"/>
        <v>#DIV/0!</v>
      </c>
      <c r="AK41" s="188"/>
      <c r="AL41" s="724"/>
      <c r="AM41" s="188"/>
      <c r="AN41" s="724"/>
      <c r="AO41" s="188"/>
      <c r="AP41" s="95">
        <f t="shared" si="148"/>
        <v>0</v>
      </c>
      <c r="AQ41" s="325"/>
      <c r="AR41" s="95"/>
      <c r="AS41" s="325"/>
      <c r="AT41" s="188"/>
      <c r="AU41" s="695" t="e">
        <f t="shared" si="17"/>
        <v>#DIV/0!</v>
      </c>
      <c r="AV41" s="188"/>
      <c r="AW41" s="724"/>
      <c r="AX41" s="188"/>
      <c r="AY41" s="724"/>
      <c r="AZ41" s="188"/>
      <c r="BA41" s="724"/>
      <c r="BB41" s="188"/>
      <c r="BC41" s="95"/>
      <c r="BD41" s="95"/>
      <c r="BE41" s="95"/>
      <c r="BF41" s="188"/>
      <c r="BG41" s="188"/>
      <c r="BH41" s="188"/>
      <c r="BI41" s="188"/>
      <c r="BJ41" s="95">
        <f t="shared" si="127"/>
        <v>0</v>
      </c>
      <c r="BK41" s="95"/>
      <c r="BL41" s="95"/>
      <c r="BM41" s="95"/>
      <c r="BN41" s="95">
        <f t="shared" si="151"/>
        <v>0</v>
      </c>
      <c r="BO41" s="95"/>
      <c r="BP41" s="95"/>
      <c r="BQ41" s="95"/>
      <c r="BR41" s="95"/>
      <c r="BS41" s="95"/>
      <c r="BT41" s="95"/>
      <c r="BU41" s="95"/>
      <c r="BV41" s="188"/>
      <c r="BW41" s="188"/>
      <c r="BX41" s="188"/>
      <c r="BY41" s="188"/>
      <c r="BZ41" s="188"/>
      <c r="CE41" s="325"/>
    </row>
    <row r="42" spans="2:86" s="91" customFormat="1" ht="35.25" hidden="1" customHeight="1" x14ac:dyDescent="0.25">
      <c r="B42" s="1040" t="s">
        <v>28</v>
      </c>
      <c r="C42" s="1040"/>
      <c r="D42" s="95"/>
      <c r="E42" s="95"/>
      <c r="F42" s="95"/>
      <c r="G42" s="95"/>
      <c r="H42" s="95"/>
      <c r="I42" s="95"/>
      <c r="J42" s="95"/>
      <c r="K42" s="325"/>
      <c r="L42" s="695" t="e">
        <f t="shared" si="1"/>
        <v>#DIV/0!</v>
      </c>
      <c r="M42" s="188"/>
      <c r="N42" s="695" t="e">
        <f t="shared" si="2"/>
        <v>#DIV/0!</v>
      </c>
      <c r="O42" s="95"/>
      <c r="P42" s="325"/>
      <c r="Q42" s="95"/>
      <c r="R42" s="325"/>
      <c r="S42" s="95"/>
      <c r="T42" s="325"/>
      <c r="U42" s="95"/>
      <c r="V42" s="95">
        <f t="shared" si="6"/>
        <v>0</v>
      </c>
      <c r="W42" s="95"/>
      <c r="X42" s="95"/>
      <c r="Y42" s="95"/>
      <c r="Z42" s="95">
        <f t="shared" si="7"/>
        <v>0</v>
      </c>
      <c r="AA42" s="95"/>
      <c r="AB42" s="95"/>
      <c r="AC42" s="95"/>
      <c r="AD42" s="325"/>
      <c r="AE42" s="971"/>
      <c r="AF42" s="494"/>
      <c r="AG42" s="188"/>
      <c r="AH42" s="724"/>
      <c r="AI42" s="188"/>
      <c r="AJ42" s="695" t="e">
        <f t="shared" si="12"/>
        <v>#DIV/0!</v>
      </c>
      <c r="AK42" s="188"/>
      <c r="AL42" s="724"/>
      <c r="AM42" s="188"/>
      <c r="AN42" s="724"/>
      <c r="AO42" s="188"/>
      <c r="AP42" s="95">
        <f t="shared" si="148"/>
        <v>0</v>
      </c>
      <c r="AQ42" s="325"/>
      <c r="AR42" s="95"/>
      <c r="AS42" s="325"/>
      <c r="AT42" s="188"/>
      <c r="AU42" s="695" t="e">
        <f t="shared" si="17"/>
        <v>#DIV/0!</v>
      </c>
      <c r="AV42" s="188"/>
      <c r="AW42" s="724"/>
      <c r="AX42" s="188"/>
      <c r="AY42" s="724"/>
      <c r="AZ42" s="188"/>
      <c r="BA42" s="724"/>
      <c r="BB42" s="188"/>
      <c r="BC42" s="95"/>
      <c r="BD42" s="95"/>
      <c r="BE42" s="95"/>
      <c r="BF42" s="188"/>
      <c r="BG42" s="188"/>
      <c r="BH42" s="188"/>
      <c r="BI42" s="188"/>
      <c r="BJ42" s="95">
        <f t="shared" si="127"/>
        <v>0</v>
      </c>
      <c r="BK42" s="95"/>
      <c r="BL42" s="95"/>
      <c r="BM42" s="95"/>
      <c r="BN42" s="95">
        <f t="shared" si="151"/>
        <v>0</v>
      </c>
      <c r="BO42" s="95"/>
      <c r="BP42" s="95"/>
      <c r="BQ42" s="95"/>
      <c r="BR42" s="95"/>
      <c r="BS42" s="95"/>
      <c r="BT42" s="95"/>
      <c r="BU42" s="95"/>
      <c r="BV42" s="188"/>
      <c r="BW42" s="188"/>
      <c r="BX42" s="188"/>
      <c r="BY42" s="188"/>
      <c r="BZ42" s="188"/>
      <c r="CE42" s="325"/>
    </row>
    <row r="43" spans="2:86" s="93" customFormat="1" ht="35.25" hidden="1" customHeight="1" x14ac:dyDescent="0.25">
      <c r="B43" s="1070"/>
      <c r="C43" s="1070"/>
      <c r="D43" s="284"/>
      <c r="E43" s="284"/>
      <c r="F43" s="284"/>
      <c r="G43" s="284"/>
      <c r="H43" s="284"/>
      <c r="I43" s="284"/>
      <c r="J43" s="284"/>
      <c r="K43" s="588"/>
      <c r="L43" s="695" t="e">
        <f t="shared" si="1"/>
        <v>#DIV/0!</v>
      </c>
      <c r="M43" s="234"/>
      <c r="N43" s="695" t="e">
        <f t="shared" si="2"/>
        <v>#DIV/0!</v>
      </c>
      <c r="O43" s="284"/>
      <c r="P43" s="588"/>
      <c r="Q43" s="284"/>
      <c r="R43" s="588"/>
      <c r="S43" s="284"/>
      <c r="T43" s="588"/>
      <c r="U43" s="284"/>
      <c r="V43" s="95">
        <f t="shared" si="6"/>
        <v>0</v>
      </c>
      <c r="W43" s="284"/>
      <c r="X43" s="284"/>
      <c r="Y43" s="284"/>
      <c r="Z43" s="284">
        <f t="shared" si="7"/>
        <v>0</v>
      </c>
      <c r="AA43" s="284"/>
      <c r="AB43" s="284"/>
      <c r="AC43" s="284"/>
      <c r="AD43" s="588"/>
      <c r="AE43" s="972"/>
      <c r="AF43" s="718"/>
      <c r="AG43" s="234"/>
      <c r="AH43" s="725"/>
      <c r="AI43" s="234"/>
      <c r="AJ43" s="695" t="e">
        <f t="shared" si="12"/>
        <v>#DIV/0!</v>
      </c>
      <c r="AK43" s="234"/>
      <c r="AL43" s="725"/>
      <c r="AM43" s="234"/>
      <c r="AN43" s="725"/>
      <c r="AO43" s="234"/>
      <c r="AP43" s="95">
        <f t="shared" si="148"/>
        <v>0</v>
      </c>
      <c r="AQ43" s="325"/>
      <c r="AR43" s="284"/>
      <c r="AS43" s="588"/>
      <c r="AT43" s="234"/>
      <c r="AU43" s="695" t="e">
        <f t="shared" si="17"/>
        <v>#DIV/0!</v>
      </c>
      <c r="AV43" s="234"/>
      <c r="AW43" s="725"/>
      <c r="AX43" s="234"/>
      <c r="AY43" s="725"/>
      <c r="AZ43" s="234"/>
      <c r="BA43" s="725"/>
      <c r="BB43" s="234"/>
      <c r="BC43" s="284"/>
      <c r="BD43" s="284"/>
      <c r="BE43" s="284"/>
      <c r="BF43" s="234"/>
      <c r="BG43" s="234"/>
      <c r="BH43" s="234"/>
      <c r="BI43" s="234"/>
      <c r="BJ43" s="95">
        <f t="shared" si="127"/>
        <v>0</v>
      </c>
      <c r="BK43" s="284"/>
      <c r="BL43" s="284"/>
      <c r="BM43" s="284"/>
      <c r="BN43" s="284">
        <f t="shared" si="151"/>
        <v>0</v>
      </c>
      <c r="BO43" s="284"/>
      <c r="BP43" s="284"/>
      <c r="BQ43" s="284"/>
      <c r="BR43" s="284"/>
      <c r="BS43" s="284"/>
      <c r="BT43" s="95"/>
      <c r="BU43" s="284"/>
      <c r="BV43" s="234"/>
      <c r="BW43" s="234"/>
      <c r="BX43" s="234"/>
      <c r="BY43" s="234"/>
      <c r="BZ43" s="234"/>
      <c r="CE43" s="325"/>
    </row>
    <row r="44" spans="2:86" s="93" customFormat="1" ht="35.25" hidden="1" customHeight="1" x14ac:dyDescent="0.25">
      <c r="B44" s="1070"/>
      <c r="C44" s="1070"/>
      <c r="D44" s="284"/>
      <c r="E44" s="284"/>
      <c r="F44" s="284"/>
      <c r="G44" s="284"/>
      <c r="H44" s="284"/>
      <c r="I44" s="284"/>
      <c r="J44" s="284"/>
      <c r="K44" s="588"/>
      <c r="L44" s="695" t="e">
        <f t="shared" si="1"/>
        <v>#DIV/0!</v>
      </c>
      <c r="M44" s="234"/>
      <c r="N44" s="695" t="e">
        <f t="shared" si="2"/>
        <v>#DIV/0!</v>
      </c>
      <c r="O44" s="284"/>
      <c r="P44" s="588"/>
      <c r="Q44" s="284"/>
      <c r="R44" s="588"/>
      <c r="S44" s="284"/>
      <c r="T44" s="588"/>
      <c r="U44" s="284"/>
      <c r="V44" s="95">
        <f t="shared" si="6"/>
        <v>0</v>
      </c>
      <c r="W44" s="284"/>
      <c r="X44" s="284"/>
      <c r="Y44" s="284"/>
      <c r="Z44" s="284">
        <f t="shared" si="7"/>
        <v>0</v>
      </c>
      <c r="AA44" s="284"/>
      <c r="AB44" s="284"/>
      <c r="AC44" s="284"/>
      <c r="AD44" s="588"/>
      <c r="AE44" s="972"/>
      <c r="AF44" s="718"/>
      <c r="AG44" s="234"/>
      <c r="AH44" s="725"/>
      <c r="AI44" s="234"/>
      <c r="AJ44" s="695" t="e">
        <f t="shared" si="12"/>
        <v>#DIV/0!</v>
      </c>
      <c r="AK44" s="234"/>
      <c r="AL44" s="725"/>
      <c r="AM44" s="234"/>
      <c r="AN44" s="725"/>
      <c r="AO44" s="234"/>
      <c r="AP44" s="95">
        <f t="shared" si="148"/>
        <v>0</v>
      </c>
      <c r="AQ44" s="325"/>
      <c r="AR44" s="284"/>
      <c r="AS44" s="588"/>
      <c r="AT44" s="234"/>
      <c r="AU44" s="695" t="e">
        <f t="shared" si="17"/>
        <v>#DIV/0!</v>
      </c>
      <c r="AV44" s="234"/>
      <c r="AW44" s="725"/>
      <c r="AX44" s="234"/>
      <c r="AY44" s="725"/>
      <c r="AZ44" s="234"/>
      <c r="BA44" s="725"/>
      <c r="BB44" s="234"/>
      <c r="BC44" s="284"/>
      <c r="BD44" s="284"/>
      <c r="BE44" s="284"/>
      <c r="BF44" s="234"/>
      <c r="BG44" s="234"/>
      <c r="BH44" s="234"/>
      <c r="BI44" s="234"/>
      <c r="BJ44" s="95">
        <f t="shared" si="127"/>
        <v>0</v>
      </c>
      <c r="BK44" s="284"/>
      <c r="BL44" s="284"/>
      <c r="BM44" s="284"/>
      <c r="BN44" s="284">
        <f t="shared" si="151"/>
        <v>0</v>
      </c>
      <c r="BO44" s="284"/>
      <c r="BP44" s="284"/>
      <c r="BQ44" s="284"/>
      <c r="BR44" s="284"/>
      <c r="BS44" s="284"/>
      <c r="BT44" s="95"/>
      <c r="BU44" s="284"/>
      <c r="BV44" s="234"/>
      <c r="BW44" s="234"/>
      <c r="BX44" s="234"/>
      <c r="BY44" s="234"/>
      <c r="BZ44" s="234"/>
      <c r="CE44" s="325"/>
    </row>
    <row r="45" spans="2:86" s="91" customFormat="1" ht="56.25" hidden="1" customHeight="1" x14ac:dyDescent="0.25">
      <c r="B45" s="1040" t="s">
        <v>308</v>
      </c>
      <c r="C45" s="1040"/>
      <c r="D45" s="95">
        <f t="shared" ref="D45:I45" si="176">D225</f>
        <v>0</v>
      </c>
      <c r="E45" s="95">
        <f t="shared" si="176"/>
        <v>0</v>
      </c>
      <c r="F45" s="95"/>
      <c r="G45" s="95"/>
      <c r="H45" s="95">
        <f t="shared" si="176"/>
        <v>0</v>
      </c>
      <c r="I45" s="95">
        <f t="shared" si="176"/>
        <v>0</v>
      </c>
      <c r="J45" s="95">
        <f t="shared" ref="J45:AO45" si="177">J225</f>
        <v>0</v>
      </c>
      <c r="K45" s="325">
        <f t="shared" si="177"/>
        <v>0</v>
      </c>
      <c r="L45" s="695" t="e">
        <f t="shared" si="1"/>
        <v>#DIV/0!</v>
      </c>
      <c r="M45" s="188">
        <f t="shared" si="177"/>
        <v>0</v>
      </c>
      <c r="N45" s="695" t="e">
        <f t="shared" si="2"/>
        <v>#DIV/0!</v>
      </c>
      <c r="O45" s="95"/>
      <c r="P45" s="325"/>
      <c r="Q45" s="95"/>
      <c r="R45" s="325"/>
      <c r="S45" s="95">
        <f t="shared" ref="S45:U45" si="178">S225</f>
        <v>0</v>
      </c>
      <c r="T45" s="325"/>
      <c r="U45" s="95">
        <f t="shared" si="178"/>
        <v>0</v>
      </c>
      <c r="V45" s="95">
        <f t="shared" si="6"/>
        <v>0</v>
      </c>
      <c r="W45" s="95">
        <f t="shared" ref="W45:Y45" si="179">W225</f>
        <v>0</v>
      </c>
      <c r="X45" s="95">
        <f t="shared" si="179"/>
        <v>0</v>
      </c>
      <c r="Y45" s="95">
        <f t="shared" si="179"/>
        <v>0</v>
      </c>
      <c r="Z45" s="95">
        <f t="shared" si="7"/>
        <v>0</v>
      </c>
      <c r="AA45" s="95">
        <f t="shared" ref="AA45:AC45" si="180">AA225</f>
        <v>0</v>
      </c>
      <c r="AB45" s="95">
        <f t="shared" si="180"/>
        <v>0</v>
      </c>
      <c r="AC45" s="95">
        <f t="shared" si="180"/>
        <v>0</v>
      </c>
      <c r="AD45" s="325"/>
      <c r="AE45" s="971">
        <f t="shared" si="177"/>
        <v>0</v>
      </c>
      <c r="AF45" s="494"/>
      <c r="AG45" s="188">
        <f t="shared" si="177"/>
        <v>0</v>
      </c>
      <c r="AH45" s="724"/>
      <c r="AI45" s="188"/>
      <c r="AJ45" s="695" t="e">
        <f t="shared" si="12"/>
        <v>#DIV/0!</v>
      </c>
      <c r="AK45" s="188"/>
      <c r="AL45" s="724"/>
      <c r="AM45" s="188">
        <f t="shared" si="177"/>
        <v>0</v>
      </c>
      <c r="AN45" s="724"/>
      <c r="AO45" s="188">
        <f t="shared" si="177"/>
        <v>0</v>
      </c>
      <c r="AP45" s="95">
        <f t="shared" si="148"/>
        <v>0</v>
      </c>
      <c r="AQ45" s="325"/>
      <c r="AR45" s="95">
        <f t="shared" ref="AR45:AT45" si="181">AR225</f>
        <v>0</v>
      </c>
      <c r="AS45" s="325"/>
      <c r="AT45" s="188">
        <f t="shared" si="181"/>
        <v>0</v>
      </c>
      <c r="AU45" s="695" t="e">
        <f t="shared" si="17"/>
        <v>#DIV/0!</v>
      </c>
      <c r="AV45" s="188"/>
      <c r="AW45" s="724"/>
      <c r="AX45" s="188"/>
      <c r="AY45" s="724"/>
      <c r="AZ45" s="188">
        <f t="shared" ref="AZ45:BB45" si="182">AZ225</f>
        <v>0</v>
      </c>
      <c r="BA45" s="724"/>
      <c r="BB45" s="188">
        <f t="shared" si="182"/>
        <v>0</v>
      </c>
      <c r="BC45" s="95">
        <f t="shared" ref="BC45:BI45" si="183">BC225</f>
        <v>0</v>
      </c>
      <c r="BD45" s="95">
        <f t="shared" si="183"/>
        <v>0</v>
      </c>
      <c r="BE45" s="95">
        <f t="shared" si="183"/>
        <v>0</v>
      </c>
      <c r="BF45" s="188">
        <f t="shared" si="183"/>
        <v>0</v>
      </c>
      <c r="BG45" s="188"/>
      <c r="BH45" s="188">
        <f t="shared" si="183"/>
        <v>0</v>
      </c>
      <c r="BI45" s="188">
        <f t="shared" si="183"/>
        <v>0</v>
      </c>
      <c r="BJ45" s="95">
        <f t="shared" si="127"/>
        <v>0</v>
      </c>
      <c r="BK45" s="95">
        <f t="shared" ref="BK45:BM45" si="184">BK225</f>
        <v>0</v>
      </c>
      <c r="BL45" s="95">
        <f t="shared" si="184"/>
        <v>0</v>
      </c>
      <c r="BM45" s="95">
        <f t="shared" si="184"/>
        <v>0</v>
      </c>
      <c r="BN45" s="95">
        <f t="shared" si="151"/>
        <v>0</v>
      </c>
      <c r="BO45" s="95">
        <f t="shared" ref="BO45:BS45" si="185">BO225</f>
        <v>0</v>
      </c>
      <c r="BP45" s="95"/>
      <c r="BQ45" s="95"/>
      <c r="BR45" s="95">
        <f t="shared" si="185"/>
        <v>0</v>
      </c>
      <c r="BS45" s="95">
        <f t="shared" si="185"/>
        <v>0</v>
      </c>
      <c r="BT45" s="95"/>
      <c r="BU45" s="95">
        <f t="shared" ref="BU45" si="186">BU225</f>
        <v>0</v>
      </c>
      <c r="BV45" s="188">
        <f t="shared" ref="BV45" si="187">BV225</f>
        <v>0</v>
      </c>
      <c r="BW45" s="188"/>
      <c r="BX45" s="188"/>
      <c r="BY45" s="188">
        <f t="shared" ref="BY45:BZ45" si="188">BY225</f>
        <v>0</v>
      </c>
      <c r="BZ45" s="188">
        <f t="shared" si="188"/>
        <v>0</v>
      </c>
      <c r="CE45" s="325"/>
    </row>
    <row r="46" spans="2:86" s="91" customFormat="1" ht="54" hidden="1" customHeight="1" x14ac:dyDescent="0.25">
      <c r="B46" s="1040" t="s">
        <v>195</v>
      </c>
      <c r="C46" s="1040"/>
      <c r="D46" s="95">
        <f t="shared" ref="D46:I46" si="189">D282</f>
        <v>250000</v>
      </c>
      <c r="E46" s="95">
        <f t="shared" si="189"/>
        <v>0</v>
      </c>
      <c r="F46" s="95"/>
      <c r="G46" s="95"/>
      <c r="H46" s="95">
        <f t="shared" si="189"/>
        <v>0</v>
      </c>
      <c r="I46" s="95">
        <f t="shared" si="189"/>
        <v>0</v>
      </c>
      <c r="J46" s="95">
        <f t="shared" ref="J46:AO46" si="190">J282</f>
        <v>0</v>
      </c>
      <c r="K46" s="325">
        <f t="shared" si="190"/>
        <v>55773.875870000003</v>
      </c>
      <c r="L46" s="695">
        <f t="shared" si="1"/>
        <v>0.22309550348000001</v>
      </c>
      <c r="M46" s="188">
        <f t="shared" si="190"/>
        <v>0</v>
      </c>
      <c r="N46" s="695" t="e">
        <f t="shared" si="2"/>
        <v>#DIV/0!</v>
      </c>
      <c r="O46" s="95"/>
      <c r="P46" s="325"/>
      <c r="Q46" s="95"/>
      <c r="R46" s="325"/>
      <c r="S46" s="95">
        <f t="shared" ref="S46:U46" si="191">S282</f>
        <v>0</v>
      </c>
      <c r="T46" s="325"/>
      <c r="U46" s="95">
        <f t="shared" si="191"/>
        <v>0</v>
      </c>
      <c r="V46" s="95">
        <f t="shared" si="6"/>
        <v>0</v>
      </c>
      <c r="W46" s="95">
        <f t="shared" ref="W46:Y46" si="192">W282</f>
        <v>0</v>
      </c>
      <c r="X46" s="95">
        <f t="shared" si="192"/>
        <v>0</v>
      </c>
      <c r="Y46" s="95">
        <f t="shared" si="192"/>
        <v>0</v>
      </c>
      <c r="Z46" s="95">
        <f t="shared" si="7"/>
        <v>0</v>
      </c>
      <c r="AA46" s="95">
        <f t="shared" ref="AA46:AC46" si="193">AA282</f>
        <v>0</v>
      </c>
      <c r="AB46" s="95">
        <f t="shared" si="193"/>
        <v>0</v>
      </c>
      <c r="AC46" s="95">
        <f t="shared" si="193"/>
        <v>0</v>
      </c>
      <c r="AD46" s="325"/>
      <c r="AE46" s="971">
        <f t="shared" si="190"/>
        <v>59731.258959999999</v>
      </c>
      <c r="AF46" s="494"/>
      <c r="AG46" s="188">
        <f t="shared" si="190"/>
        <v>0</v>
      </c>
      <c r="AH46" s="724"/>
      <c r="AI46" s="188"/>
      <c r="AJ46" s="695" t="e">
        <f t="shared" si="12"/>
        <v>#DIV/0!</v>
      </c>
      <c r="AK46" s="188"/>
      <c r="AL46" s="724"/>
      <c r="AM46" s="188">
        <f t="shared" si="190"/>
        <v>0</v>
      </c>
      <c r="AN46" s="724"/>
      <c r="AO46" s="188">
        <f t="shared" si="190"/>
        <v>0</v>
      </c>
      <c r="AP46" s="95">
        <f t="shared" si="148"/>
        <v>249393.4449</v>
      </c>
      <c r="AQ46" s="325"/>
      <c r="AR46" s="95">
        <f t="shared" ref="AR46:AT46" si="194">AR282</f>
        <v>249393.4449</v>
      </c>
      <c r="AS46" s="325"/>
      <c r="AT46" s="188">
        <f t="shared" si="194"/>
        <v>0</v>
      </c>
      <c r="AU46" s="695" t="e">
        <f t="shared" si="17"/>
        <v>#DIV/0!</v>
      </c>
      <c r="AV46" s="188"/>
      <c r="AW46" s="724"/>
      <c r="AX46" s="188"/>
      <c r="AY46" s="724"/>
      <c r="AZ46" s="188">
        <f t="shared" ref="AZ46:BB46" si="195">AZ282</f>
        <v>0</v>
      </c>
      <c r="BA46" s="724"/>
      <c r="BB46" s="188">
        <f t="shared" si="195"/>
        <v>0</v>
      </c>
      <c r="BC46" s="95">
        <f t="shared" ref="BC46:BI46" si="196">BC282</f>
        <v>0</v>
      </c>
      <c r="BD46" s="95">
        <f t="shared" si="196"/>
        <v>0</v>
      </c>
      <c r="BE46" s="95" t="e">
        <f t="shared" si="196"/>
        <v>#REF!</v>
      </c>
      <c r="BF46" s="188" t="e">
        <f t="shared" si="196"/>
        <v>#REF!</v>
      </c>
      <c r="BG46" s="188"/>
      <c r="BH46" s="188">
        <f t="shared" si="196"/>
        <v>0</v>
      </c>
      <c r="BI46" s="188">
        <f t="shared" si="196"/>
        <v>0</v>
      </c>
      <c r="BJ46" s="95">
        <f t="shared" si="127"/>
        <v>0</v>
      </c>
      <c r="BK46" s="95">
        <f t="shared" ref="BK46:BM46" si="197">BK282</f>
        <v>0</v>
      </c>
      <c r="BL46" s="95">
        <f t="shared" si="197"/>
        <v>0</v>
      </c>
      <c r="BM46" s="95">
        <f t="shared" si="197"/>
        <v>0</v>
      </c>
      <c r="BN46" s="95">
        <f t="shared" si="151"/>
        <v>0</v>
      </c>
      <c r="BO46" s="95">
        <f t="shared" ref="BO46:BS46" si="198">BO282</f>
        <v>0</v>
      </c>
      <c r="BP46" s="95"/>
      <c r="BQ46" s="95"/>
      <c r="BR46" s="95">
        <f t="shared" si="198"/>
        <v>0</v>
      </c>
      <c r="BS46" s="95">
        <f t="shared" si="198"/>
        <v>0</v>
      </c>
      <c r="BT46" s="95"/>
      <c r="BU46" s="95">
        <f t="shared" ref="BU46" si="199">BU282</f>
        <v>249393.4449</v>
      </c>
      <c r="BV46" s="188">
        <f>BV282</f>
        <v>0</v>
      </c>
      <c r="BW46" s="188"/>
      <c r="BX46" s="188"/>
      <c r="BY46" s="188">
        <f t="shared" ref="BY46:BZ46" si="200">BY282</f>
        <v>0</v>
      </c>
      <c r="BZ46" s="188">
        <f t="shared" si="200"/>
        <v>0</v>
      </c>
      <c r="CE46" s="325"/>
    </row>
    <row r="47" spans="2:86" s="91" customFormat="1" ht="85.5" hidden="1" customHeight="1" x14ac:dyDescent="0.25">
      <c r="B47" s="1040" t="s">
        <v>213</v>
      </c>
      <c r="C47" s="1040"/>
      <c r="D47" s="95">
        <f t="shared" ref="D47:I47" si="201">D786</f>
        <v>18405417.619269997</v>
      </c>
      <c r="E47" s="95">
        <f t="shared" si="201"/>
        <v>4304164.9553500004</v>
      </c>
      <c r="F47" s="95"/>
      <c r="G47" s="95"/>
      <c r="H47" s="95">
        <f t="shared" si="201"/>
        <v>0</v>
      </c>
      <c r="I47" s="95">
        <f t="shared" si="201"/>
        <v>1762683.5289500002</v>
      </c>
      <c r="J47" s="95">
        <f t="shared" ref="J47:AO47" si="202">J786</f>
        <v>-16625784.399989996</v>
      </c>
      <c r="K47" s="325">
        <f t="shared" si="202"/>
        <v>1779633.2192800001</v>
      </c>
      <c r="L47" s="695">
        <f t="shared" si="1"/>
        <v>9.6690727485410063E-2</v>
      </c>
      <c r="M47" s="188">
        <f t="shared" si="202"/>
        <v>591020.06450000009</v>
      </c>
      <c r="N47" s="695">
        <f t="shared" si="2"/>
        <v>0.13731352553423229</v>
      </c>
      <c r="O47" s="95"/>
      <c r="P47" s="325"/>
      <c r="Q47" s="95"/>
      <c r="R47" s="325"/>
      <c r="S47" s="95">
        <f t="shared" ref="S47:U47" si="203">S786</f>
        <v>0</v>
      </c>
      <c r="T47" s="325"/>
      <c r="U47" s="95">
        <f t="shared" si="203"/>
        <v>109000</v>
      </c>
      <c r="V47" s="95" t="e">
        <f t="shared" si="6"/>
        <v>#REF!</v>
      </c>
      <c r="W47" s="95" t="e">
        <f t="shared" ref="W47:Y47" si="204">W786</f>
        <v>#REF!</v>
      </c>
      <c r="X47" s="95" t="e">
        <f t="shared" si="204"/>
        <v>#REF!</v>
      </c>
      <c r="Y47" s="95" t="e">
        <f t="shared" si="204"/>
        <v>#REF!</v>
      </c>
      <c r="Z47" s="95" t="e">
        <f t="shared" si="7"/>
        <v>#REF!</v>
      </c>
      <c r="AA47" s="95" t="e">
        <f t="shared" ref="AA47:AC47" si="205">AA786</f>
        <v>#REF!</v>
      </c>
      <c r="AB47" s="95" t="e">
        <f t="shared" si="205"/>
        <v>#REF!</v>
      </c>
      <c r="AC47" s="95" t="e">
        <f t="shared" si="205"/>
        <v>#REF!</v>
      </c>
      <c r="AD47" s="325"/>
      <c r="AE47" s="971">
        <f t="shared" si="202"/>
        <v>1680408.87947</v>
      </c>
      <c r="AF47" s="494"/>
      <c r="AG47" s="188">
        <f t="shared" si="202"/>
        <v>639472.45824000007</v>
      </c>
      <c r="AH47" s="724"/>
      <c r="AI47" s="188"/>
      <c r="AJ47" s="695" t="e">
        <f t="shared" si="12"/>
        <v>#DIV/0!</v>
      </c>
      <c r="AK47" s="188"/>
      <c r="AL47" s="724"/>
      <c r="AM47" s="188">
        <f t="shared" si="202"/>
        <v>0</v>
      </c>
      <c r="AN47" s="724"/>
      <c r="AO47" s="188">
        <f t="shared" si="202"/>
        <v>109000</v>
      </c>
      <c r="AP47" s="95">
        <f t="shared" si="148"/>
        <v>19170418.629129998</v>
      </c>
      <c r="AQ47" s="325"/>
      <c r="AR47" s="95">
        <f t="shared" ref="AR47:AT47" si="206">AR786</f>
        <v>14866253.67378</v>
      </c>
      <c r="AS47" s="325"/>
      <c r="AT47" s="188">
        <f t="shared" si="206"/>
        <v>4304164.9553500004</v>
      </c>
      <c r="AU47" s="695">
        <f t="shared" si="17"/>
        <v>1</v>
      </c>
      <c r="AV47" s="188"/>
      <c r="AW47" s="724"/>
      <c r="AX47" s="188"/>
      <c r="AY47" s="724"/>
      <c r="AZ47" s="188">
        <f t="shared" ref="AZ47:BB47" si="207">AZ786</f>
        <v>0</v>
      </c>
      <c r="BA47" s="724"/>
      <c r="BB47" s="188">
        <f t="shared" si="207"/>
        <v>1411722.0971199998</v>
      </c>
      <c r="BC47" s="95" t="e">
        <f t="shared" ref="BC47:BI47" si="208">BC786</f>
        <v>#REF!</v>
      </c>
      <c r="BD47" s="95" t="e">
        <f t="shared" si="208"/>
        <v>#REF!</v>
      </c>
      <c r="BE47" s="95">
        <f t="shared" si="208"/>
        <v>500000</v>
      </c>
      <c r="BF47" s="188">
        <f t="shared" si="208"/>
        <v>500000</v>
      </c>
      <c r="BG47" s="188"/>
      <c r="BH47" s="188">
        <f t="shared" si="208"/>
        <v>0</v>
      </c>
      <c r="BI47" s="188">
        <f t="shared" si="208"/>
        <v>0</v>
      </c>
      <c r="BJ47" s="95" t="e">
        <f t="shared" si="127"/>
        <v>#REF!</v>
      </c>
      <c r="BK47" s="95" t="e">
        <f t="shared" ref="BK47:BM47" si="209">BK786</f>
        <v>#REF!</v>
      </c>
      <c r="BL47" s="95" t="e">
        <f t="shared" si="209"/>
        <v>#REF!</v>
      </c>
      <c r="BM47" s="95" t="e">
        <f t="shared" si="209"/>
        <v>#REF!</v>
      </c>
      <c r="BN47" s="95">
        <f t="shared" si="151"/>
        <v>2342082.0132400002</v>
      </c>
      <c r="BO47" s="95">
        <f t="shared" ref="BO47:BS47" si="210">BO786</f>
        <v>1130982.01324</v>
      </c>
      <c r="BP47" s="95"/>
      <c r="BQ47" s="95"/>
      <c r="BR47" s="95">
        <f t="shared" si="210"/>
        <v>0</v>
      </c>
      <c r="BS47" s="95">
        <f t="shared" si="210"/>
        <v>1211100</v>
      </c>
      <c r="BT47" s="95"/>
      <c r="BU47" s="95">
        <f t="shared" ref="BU47" si="211">BU786</f>
        <v>2142082.0132400002</v>
      </c>
      <c r="BV47" s="188">
        <f>BV786</f>
        <v>1130982.01324</v>
      </c>
      <c r="BW47" s="188"/>
      <c r="BX47" s="188"/>
      <c r="BY47" s="188">
        <f t="shared" ref="BY47:BZ47" si="212">BY786</f>
        <v>0</v>
      </c>
      <c r="BZ47" s="188">
        <f t="shared" si="212"/>
        <v>1011100</v>
      </c>
      <c r="CE47" s="325"/>
    </row>
    <row r="48" spans="2:86" s="91" customFormat="1" ht="78.75" hidden="1" customHeight="1" x14ac:dyDescent="0.25">
      <c r="B48" s="1040" t="s">
        <v>275</v>
      </c>
      <c r="C48" s="1040"/>
      <c r="D48" s="95">
        <f t="shared" ref="D48:I48" si="213">D853</f>
        <v>2084273.3457899997</v>
      </c>
      <c r="E48" s="95">
        <f t="shared" si="213"/>
        <v>0</v>
      </c>
      <c r="F48" s="95"/>
      <c r="G48" s="95"/>
      <c r="H48" s="95">
        <f t="shared" si="213"/>
        <v>1126264.6837799998</v>
      </c>
      <c r="I48" s="95">
        <f t="shared" si="213"/>
        <v>200000</v>
      </c>
      <c r="J48" s="95">
        <f t="shared" ref="J48:AO48" si="214">J853</f>
        <v>-1752649.7322199997</v>
      </c>
      <c r="K48" s="325">
        <f t="shared" si="214"/>
        <v>331623.61356999999</v>
      </c>
      <c r="L48" s="695">
        <f t="shared" si="1"/>
        <v>0.15910754423830387</v>
      </c>
      <c r="M48" s="188">
        <f t="shared" si="214"/>
        <v>0</v>
      </c>
      <c r="N48" s="695" t="e">
        <f t="shared" si="2"/>
        <v>#DIV/0!</v>
      </c>
      <c r="O48" s="95"/>
      <c r="P48" s="325"/>
      <c r="Q48" s="95"/>
      <c r="R48" s="325"/>
      <c r="S48" s="95">
        <f t="shared" ref="S48:U48" si="215">S853</f>
        <v>273965.46116000001</v>
      </c>
      <c r="T48" s="325"/>
      <c r="U48" s="95">
        <f t="shared" si="215"/>
        <v>16292.399170000001</v>
      </c>
      <c r="V48" s="95">
        <f t="shared" si="6"/>
        <v>0</v>
      </c>
      <c r="W48" s="95">
        <f t="shared" ref="W48:Y48" si="216">W853</f>
        <v>0</v>
      </c>
      <c r="X48" s="95">
        <f t="shared" si="216"/>
        <v>0</v>
      </c>
      <c r="Y48" s="95">
        <f t="shared" si="216"/>
        <v>0</v>
      </c>
      <c r="Z48" s="95">
        <f t="shared" si="7"/>
        <v>1326264.6837799998</v>
      </c>
      <c r="AA48" s="95">
        <f t="shared" ref="AA48:AC48" si="217">AA853</f>
        <v>0</v>
      </c>
      <c r="AB48" s="95">
        <f t="shared" si="217"/>
        <v>1126264.6837799998</v>
      </c>
      <c r="AC48" s="95">
        <f t="shared" si="217"/>
        <v>200000</v>
      </c>
      <c r="AD48" s="325"/>
      <c r="AE48" s="971">
        <f t="shared" si="214"/>
        <v>337461.00321999996</v>
      </c>
      <c r="AF48" s="494"/>
      <c r="AG48" s="188">
        <f t="shared" si="214"/>
        <v>0</v>
      </c>
      <c r="AH48" s="724"/>
      <c r="AI48" s="188"/>
      <c r="AJ48" s="695" t="e">
        <f t="shared" si="12"/>
        <v>#DIV/0!</v>
      </c>
      <c r="AK48" s="188"/>
      <c r="AL48" s="724"/>
      <c r="AM48" s="188">
        <f t="shared" si="214"/>
        <v>291471.99562999996</v>
      </c>
      <c r="AN48" s="724"/>
      <c r="AO48" s="188">
        <f t="shared" si="214"/>
        <v>4623.2543500000002</v>
      </c>
      <c r="AP48" s="95">
        <f t="shared" si="148"/>
        <v>2005008.69625</v>
      </c>
      <c r="AQ48" s="325"/>
      <c r="AR48" s="95">
        <f t="shared" ref="AR48:AT48" si="218">AR853</f>
        <v>2005008.69625</v>
      </c>
      <c r="AS48" s="325"/>
      <c r="AT48" s="188">
        <f t="shared" si="218"/>
        <v>0</v>
      </c>
      <c r="AU48" s="695" t="e">
        <f t="shared" si="17"/>
        <v>#DIV/0!</v>
      </c>
      <c r="AV48" s="188"/>
      <c r="AW48" s="724"/>
      <c r="AX48" s="188"/>
      <c r="AY48" s="724"/>
      <c r="AZ48" s="188">
        <f t="shared" ref="AZ48:BB48" si="219">AZ853</f>
        <v>1098950.7986099999</v>
      </c>
      <c r="BA48" s="724"/>
      <c r="BB48" s="188">
        <f t="shared" si="219"/>
        <v>200000</v>
      </c>
      <c r="BC48" s="95">
        <f t="shared" ref="BC48:BI48" si="220">BC853</f>
        <v>291471.99562999996</v>
      </c>
      <c r="BD48" s="95">
        <f t="shared" si="220"/>
        <v>4623.2543500000002</v>
      </c>
      <c r="BE48" s="95">
        <f t="shared" si="220"/>
        <v>286165.06451999996</v>
      </c>
      <c r="BF48" s="188">
        <f t="shared" si="220"/>
        <v>0</v>
      </c>
      <c r="BG48" s="188"/>
      <c r="BH48" s="188">
        <f t="shared" si="220"/>
        <v>286165.06451999996</v>
      </c>
      <c r="BI48" s="188">
        <f t="shared" si="220"/>
        <v>0</v>
      </c>
      <c r="BJ48" s="95">
        <f t="shared" si="127"/>
        <v>0</v>
      </c>
      <c r="BK48" s="95">
        <f t="shared" ref="BK48:BM48" si="221">BK853</f>
        <v>0</v>
      </c>
      <c r="BL48" s="95">
        <f t="shared" si="221"/>
        <v>0</v>
      </c>
      <c r="BM48" s="95">
        <f t="shared" si="221"/>
        <v>0</v>
      </c>
      <c r="BN48" s="95">
        <f t="shared" si="151"/>
        <v>286165.06451999996</v>
      </c>
      <c r="BO48" s="95">
        <f t="shared" ref="BO48:BS48" si="222">BO853</f>
        <v>0</v>
      </c>
      <c r="BP48" s="95"/>
      <c r="BQ48" s="95"/>
      <c r="BR48" s="95">
        <f t="shared" si="222"/>
        <v>286165.06451999996</v>
      </c>
      <c r="BS48" s="95">
        <f t="shared" si="222"/>
        <v>0</v>
      </c>
      <c r="BT48" s="95"/>
      <c r="BU48" s="95">
        <f t="shared" ref="BU48" si="223">BU853</f>
        <v>308899.46961999993</v>
      </c>
      <c r="BV48" s="188">
        <f>BV853</f>
        <v>0</v>
      </c>
      <c r="BW48" s="188"/>
      <c r="BX48" s="188"/>
      <c r="BY48" s="188">
        <f t="shared" ref="BY48:BZ48" si="224">BY853</f>
        <v>286165.06451999996</v>
      </c>
      <c r="BZ48" s="188">
        <f t="shared" si="224"/>
        <v>22734.4051</v>
      </c>
      <c r="CE48" s="325"/>
    </row>
    <row r="49" spans="2:83" s="91" customFormat="1" ht="84" hidden="1" customHeight="1" x14ac:dyDescent="0.25">
      <c r="B49" s="197"/>
      <c r="C49" s="197"/>
      <c r="D49" s="95"/>
      <c r="E49" s="95"/>
      <c r="F49" s="95"/>
      <c r="G49" s="95"/>
      <c r="H49" s="95"/>
      <c r="I49" s="95"/>
      <c r="J49" s="95"/>
      <c r="K49" s="325"/>
      <c r="L49" s="695" t="e">
        <f t="shared" si="1"/>
        <v>#DIV/0!</v>
      </c>
      <c r="M49" s="188"/>
      <c r="N49" s="695" t="e">
        <f t="shared" si="2"/>
        <v>#DIV/0!</v>
      </c>
      <c r="O49" s="95"/>
      <c r="P49" s="325"/>
      <c r="Q49" s="95"/>
      <c r="R49" s="325"/>
      <c r="S49" s="95"/>
      <c r="T49" s="325"/>
      <c r="U49" s="95"/>
      <c r="V49" s="95">
        <f t="shared" si="6"/>
        <v>0</v>
      </c>
      <c r="W49" s="95"/>
      <c r="X49" s="95"/>
      <c r="Y49" s="95"/>
      <c r="Z49" s="95">
        <f t="shared" si="7"/>
        <v>0</v>
      </c>
      <c r="AA49" s="95"/>
      <c r="AB49" s="95"/>
      <c r="AC49" s="95"/>
      <c r="AD49" s="325"/>
      <c r="AE49" s="971"/>
      <c r="AF49" s="494"/>
      <c r="AG49" s="188"/>
      <c r="AH49" s="724"/>
      <c r="AI49" s="188"/>
      <c r="AJ49" s="695" t="e">
        <f t="shared" si="12"/>
        <v>#DIV/0!</v>
      </c>
      <c r="AK49" s="188"/>
      <c r="AL49" s="724"/>
      <c r="AM49" s="188"/>
      <c r="AN49" s="724"/>
      <c r="AO49" s="188"/>
      <c r="AP49" s="95">
        <f t="shared" si="148"/>
        <v>0</v>
      </c>
      <c r="AQ49" s="325"/>
      <c r="AR49" s="95"/>
      <c r="AS49" s="325"/>
      <c r="AT49" s="188"/>
      <c r="AU49" s="695" t="e">
        <f t="shared" si="17"/>
        <v>#DIV/0!</v>
      </c>
      <c r="AV49" s="188"/>
      <c r="AW49" s="724"/>
      <c r="AX49" s="188"/>
      <c r="AY49" s="724"/>
      <c r="AZ49" s="188"/>
      <c r="BA49" s="724"/>
      <c r="BB49" s="188"/>
      <c r="BC49" s="95"/>
      <c r="BD49" s="95"/>
      <c r="BE49" s="95"/>
      <c r="BF49" s="188"/>
      <c r="BG49" s="188"/>
      <c r="BH49" s="188"/>
      <c r="BI49" s="188"/>
      <c r="BJ49" s="95">
        <f t="shared" si="127"/>
        <v>0</v>
      </c>
      <c r="BK49" s="95"/>
      <c r="BL49" s="95"/>
      <c r="BM49" s="95"/>
      <c r="BN49" s="95">
        <f t="shared" si="151"/>
        <v>0</v>
      </c>
      <c r="BO49" s="95"/>
      <c r="BP49" s="95"/>
      <c r="BQ49" s="95"/>
      <c r="BR49" s="95"/>
      <c r="BS49" s="95"/>
      <c r="BT49" s="95"/>
      <c r="BU49" s="95"/>
      <c r="BV49" s="188"/>
      <c r="BW49" s="188"/>
      <c r="BX49" s="188"/>
      <c r="BY49" s="188"/>
      <c r="BZ49" s="188"/>
      <c r="CE49" s="325"/>
    </row>
    <row r="50" spans="2:83" s="13" customFormat="1" ht="84" hidden="1" customHeight="1" x14ac:dyDescent="0.25">
      <c r="B50" s="197"/>
      <c r="C50" s="197"/>
      <c r="D50" s="96"/>
      <c r="E50" s="96"/>
      <c r="F50" s="96"/>
      <c r="G50" s="96"/>
      <c r="H50" s="96"/>
      <c r="I50" s="96"/>
      <c r="J50" s="96"/>
      <c r="K50" s="325"/>
      <c r="L50" s="695" t="e">
        <f t="shared" si="1"/>
        <v>#DIV/0!</v>
      </c>
      <c r="M50" s="233"/>
      <c r="N50" s="695" t="e">
        <f t="shared" si="2"/>
        <v>#DIV/0!</v>
      </c>
      <c r="O50" s="96"/>
      <c r="P50" s="325"/>
      <c r="Q50" s="96"/>
      <c r="R50" s="325"/>
      <c r="S50" s="96"/>
      <c r="T50" s="325"/>
      <c r="U50" s="96"/>
      <c r="V50" s="95">
        <f t="shared" si="6"/>
        <v>0</v>
      </c>
      <c r="W50" s="96"/>
      <c r="X50" s="96"/>
      <c r="Y50" s="96"/>
      <c r="Z50" s="96">
        <f t="shared" si="7"/>
        <v>0</v>
      </c>
      <c r="AA50" s="96"/>
      <c r="AB50" s="96"/>
      <c r="AC50" s="96"/>
      <c r="AD50" s="325"/>
      <c r="AE50" s="973"/>
      <c r="AF50" s="494"/>
      <c r="AG50" s="233"/>
      <c r="AH50" s="724"/>
      <c r="AI50" s="233"/>
      <c r="AJ50" s="695" t="e">
        <f t="shared" si="12"/>
        <v>#DIV/0!</v>
      </c>
      <c r="AK50" s="233"/>
      <c r="AL50" s="724"/>
      <c r="AM50" s="233"/>
      <c r="AN50" s="724"/>
      <c r="AO50" s="233"/>
      <c r="AP50" s="95">
        <f t="shared" si="148"/>
        <v>0</v>
      </c>
      <c r="AQ50" s="325"/>
      <c r="AR50" s="96"/>
      <c r="AS50" s="325"/>
      <c r="AT50" s="233"/>
      <c r="AU50" s="695" t="e">
        <f t="shared" si="17"/>
        <v>#DIV/0!</v>
      </c>
      <c r="AV50" s="233"/>
      <c r="AW50" s="724"/>
      <c r="AX50" s="233"/>
      <c r="AY50" s="724"/>
      <c r="AZ50" s="233"/>
      <c r="BA50" s="724"/>
      <c r="BB50" s="233"/>
      <c r="BC50" s="96"/>
      <c r="BD50" s="96"/>
      <c r="BE50" s="96"/>
      <c r="BF50" s="233"/>
      <c r="BG50" s="233"/>
      <c r="BH50" s="233"/>
      <c r="BI50" s="233"/>
      <c r="BJ50" s="95">
        <f t="shared" si="127"/>
        <v>0</v>
      </c>
      <c r="BK50" s="96"/>
      <c r="BL50" s="96"/>
      <c r="BM50" s="96"/>
      <c r="BN50" s="96">
        <f t="shared" si="151"/>
        <v>0</v>
      </c>
      <c r="BO50" s="96"/>
      <c r="BP50" s="96"/>
      <c r="BQ50" s="96"/>
      <c r="BR50" s="96"/>
      <c r="BS50" s="96"/>
      <c r="BT50" s="95"/>
      <c r="BU50" s="96"/>
      <c r="BV50" s="233"/>
      <c r="BW50" s="233"/>
      <c r="BX50" s="233"/>
      <c r="BY50" s="233"/>
      <c r="BZ50" s="233"/>
      <c r="CE50" s="325"/>
    </row>
    <row r="51" spans="2:83" s="13" customFormat="1" ht="71.25" hidden="1" customHeight="1" x14ac:dyDescent="0.25">
      <c r="B51" s="1040" t="s">
        <v>276</v>
      </c>
      <c r="C51" s="1040"/>
      <c r="D51" s="95" t="e">
        <f>#REF!</f>
        <v>#REF!</v>
      </c>
      <c r="E51" s="95" t="e">
        <f>#REF!</f>
        <v>#REF!</v>
      </c>
      <c r="F51" s="95"/>
      <c r="G51" s="95"/>
      <c r="H51" s="95" t="e">
        <f>#REF!</f>
        <v>#REF!</v>
      </c>
      <c r="I51" s="95" t="e">
        <f>#REF!</f>
        <v>#REF!</v>
      </c>
      <c r="J51" s="95" t="e">
        <f>#REF!</f>
        <v>#REF!</v>
      </c>
      <c r="K51" s="325" t="e">
        <f>#REF!</f>
        <v>#REF!</v>
      </c>
      <c r="L51" s="695" t="e">
        <f t="shared" si="1"/>
        <v>#REF!</v>
      </c>
      <c r="M51" s="188" t="e">
        <f>#REF!</f>
        <v>#REF!</v>
      </c>
      <c r="N51" s="695" t="e">
        <f t="shared" si="2"/>
        <v>#REF!</v>
      </c>
      <c r="O51" s="95"/>
      <c r="P51" s="325"/>
      <c r="Q51" s="95"/>
      <c r="R51" s="325"/>
      <c r="S51" s="95" t="e">
        <f>#REF!</f>
        <v>#REF!</v>
      </c>
      <c r="T51" s="325"/>
      <c r="U51" s="95" t="e">
        <f>#REF!</f>
        <v>#REF!</v>
      </c>
      <c r="V51" s="95" t="e">
        <f t="shared" si="6"/>
        <v>#REF!</v>
      </c>
      <c r="W51" s="95" t="e">
        <f>#REF!</f>
        <v>#REF!</v>
      </c>
      <c r="X51" s="95" t="e">
        <f>#REF!</f>
        <v>#REF!</v>
      </c>
      <c r="Y51" s="95" t="e">
        <f>#REF!</f>
        <v>#REF!</v>
      </c>
      <c r="Z51" s="95" t="e">
        <f t="shared" si="7"/>
        <v>#REF!</v>
      </c>
      <c r="AA51" s="95" t="e">
        <f>#REF!</f>
        <v>#REF!</v>
      </c>
      <c r="AB51" s="95" t="e">
        <f>#REF!</f>
        <v>#REF!</v>
      </c>
      <c r="AC51" s="95" t="e">
        <f>#REF!</f>
        <v>#REF!</v>
      </c>
      <c r="AD51" s="325"/>
      <c r="AE51" s="971" t="e">
        <f>#REF!</f>
        <v>#REF!</v>
      </c>
      <c r="AF51" s="494"/>
      <c r="AG51" s="188" t="e">
        <f>#REF!</f>
        <v>#REF!</v>
      </c>
      <c r="AH51" s="724"/>
      <c r="AI51" s="188"/>
      <c r="AJ51" s="695" t="e">
        <f t="shared" si="12"/>
        <v>#DIV/0!</v>
      </c>
      <c r="AK51" s="188"/>
      <c r="AL51" s="724"/>
      <c r="AM51" s="188" t="e">
        <f>#REF!</f>
        <v>#REF!</v>
      </c>
      <c r="AN51" s="724"/>
      <c r="AO51" s="188" t="e">
        <f>#REF!</f>
        <v>#REF!</v>
      </c>
      <c r="AP51" s="95" t="e">
        <f t="shared" si="148"/>
        <v>#REF!</v>
      </c>
      <c r="AQ51" s="325"/>
      <c r="AR51" s="95" t="e">
        <f>#REF!</f>
        <v>#REF!</v>
      </c>
      <c r="AS51" s="325"/>
      <c r="AT51" s="188" t="e">
        <f>#REF!</f>
        <v>#REF!</v>
      </c>
      <c r="AU51" s="695" t="e">
        <f t="shared" si="17"/>
        <v>#REF!</v>
      </c>
      <c r="AV51" s="188"/>
      <c r="AW51" s="724"/>
      <c r="AX51" s="188"/>
      <c r="AY51" s="724"/>
      <c r="AZ51" s="188" t="e">
        <f>#REF!</f>
        <v>#REF!</v>
      </c>
      <c r="BA51" s="724"/>
      <c r="BB51" s="188" t="e">
        <f>#REF!</f>
        <v>#REF!</v>
      </c>
      <c r="BC51" s="95" t="e">
        <f>#REF!</f>
        <v>#REF!</v>
      </c>
      <c r="BD51" s="95" t="e">
        <f>#REF!</f>
        <v>#REF!</v>
      </c>
      <c r="BE51" s="95" t="e">
        <f>#REF!</f>
        <v>#REF!</v>
      </c>
      <c r="BF51" s="188" t="e">
        <f>#REF!</f>
        <v>#REF!</v>
      </c>
      <c r="BG51" s="188"/>
      <c r="BH51" s="188" t="e">
        <f>#REF!</f>
        <v>#REF!</v>
      </c>
      <c r="BI51" s="188" t="e">
        <f>#REF!</f>
        <v>#REF!</v>
      </c>
      <c r="BJ51" s="95" t="e">
        <f t="shared" si="127"/>
        <v>#REF!</v>
      </c>
      <c r="BK51" s="95" t="e">
        <f>#REF!</f>
        <v>#REF!</v>
      </c>
      <c r="BL51" s="95" t="e">
        <f>#REF!</f>
        <v>#REF!</v>
      </c>
      <c r="BM51" s="95" t="e">
        <f>#REF!</f>
        <v>#REF!</v>
      </c>
      <c r="BN51" s="95" t="e">
        <f t="shared" si="151"/>
        <v>#REF!</v>
      </c>
      <c r="BO51" s="95" t="e">
        <f>#REF!</f>
        <v>#REF!</v>
      </c>
      <c r="BP51" s="95"/>
      <c r="BQ51" s="95"/>
      <c r="BR51" s="95" t="e">
        <f>#REF!</f>
        <v>#REF!</v>
      </c>
      <c r="BS51" s="95" t="e">
        <f>#REF!</f>
        <v>#REF!</v>
      </c>
      <c r="BT51" s="95"/>
      <c r="BU51" s="95" t="e">
        <f>#REF!</f>
        <v>#REF!</v>
      </c>
      <c r="BV51" s="188" t="e">
        <f>#REF!</f>
        <v>#REF!</v>
      </c>
      <c r="BW51" s="188"/>
      <c r="BX51" s="188"/>
      <c r="BY51" s="188" t="e">
        <f>#REF!</f>
        <v>#REF!</v>
      </c>
      <c r="BZ51" s="188" t="e">
        <f>#REF!</f>
        <v>#REF!</v>
      </c>
      <c r="CE51" s="325"/>
    </row>
    <row r="52" spans="2:83" s="13" customFormat="1" ht="99.75" hidden="1" customHeight="1" x14ac:dyDescent="0.25">
      <c r="B52" s="1040" t="s">
        <v>277</v>
      </c>
      <c r="C52" s="1040"/>
      <c r="D52" s="95">
        <f t="shared" ref="D52:I52" si="225">D297</f>
        <v>0</v>
      </c>
      <c r="E52" s="95">
        <f t="shared" si="225"/>
        <v>0</v>
      </c>
      <c r="F52" s="95"/>
      <c r="G52" s="95"/>
      <c r="H52" s="95">
        <f t="shared" si="225"/>
        <v>0</v>
      </c>
      <c r="I52" s="95">
        <f t="shared" si="225"/>
        <v>0</v>
      </c>
      <c r="J52" s="95">
        <f t="shared" ref="J52:AO52" si="226">J297</f>
        <v>0</v>
      </c>
      <c r="K52" s="325">
        <f t="shared" si="226"/>
        <v>0</v>
      </c>
      <c r="L52" s="695" t="e">
        <f t="shared" si="1"/>
        <v>#DIV/0!</v>
      </c>
      <c r="M52" s="188">
        <f t="shared" si="226"/>
        <v>0</v>
      </c>
      <c r="N52" s="695" t="e">
        <f t="shared" si="2"/>
        <v>#DIV/0!</v>
      </c>
      <c r="O52" s="95"/>
      <c r="P52" s="325"/>
      <c r="Q52" s="95"/>
      <c r="R52" s="325"/>
      <c r="S52" s="95">
        <f t="shared" ref="S52:U52" si="227">S297</f>
        <v>0</v>
      </c>
      <c r="T52" s="325"/>
      <c r="U52" s="95">
        <f t="shared" si="227"/>
        <v>0</v>
      </c>
      <c r="V52" s="95">
        <f t="shared" si="6"/>
        <v>0</v>
      </c>
      <c r="W52" s="95">
        <f t="shared" ref="W52:Y52" si="228">W297</f>
        <v>0</v>
      </c>
      <c r="X52" s="95">
        <f t="shared" si="228"/>
        <v>0</v>
      </c>
      <c r="Y52" s="95">
        <f t="shared" si="228"/>
        <v>0</v>
      </c>
      <c r="Z52" s="95">
        <f t="shared" si="7"/>
        <v>0</v>
      </c>
      <c r="AA52" s="95">
        <f t="shared" ref="AA52:AC52" si="229">AA297</f>
        <v>0</v>
      </c>
      <c r="AB52" s="95">
        <f t="shared" si="229"/>
        <v>0</v>
      </c>
      <c r="AC52" s="95">
        <f t="shared" si="229"/>
        <v>0</v>
      </c>
      <c r="AD52" s="325"/>
      <c r="AE52" s="971">
        <f t="shared" si="226"/>
        <v>0</v>
      </c>
      <c r="AF52" s="494"/>
      <c r="AG52" s="188">
        <f t="shared" si="226"/>
        <v>0</v>
      </c>
      <c r="AH52" s="724"/>
      <c r="AI52" s="188"/>
      <c r="AJ52" s="695" t="e">
        <f t="shared" si="12"/>
        <v>#DIV/0!</v>
      </c>
      <c r="AK52" s="188"/>
      <c r="AL52" s="724"/>
      <c r="AM52" s="188">
        <f t="shared" si="226"/>
        <v>0</v>
      </c>
      <c r="AN52" s="724"/>
      <c r="AO52" s="188">
        <f t="shared" si="226"/>
        <v>0</v>
      </c>
      <c r="AP52" s="95">
        <f t="shared" si="148"/>
        <v>0</v>
      </c>
      <c r="AQ52" s="325"/>
      <c r="AR52" s="95">
        <f t="shared" ref="AR52:AT52" si="230">AR297</f>
        <v>0</v>
      </c>
      <c r="AS52" s="325"/>
      <c r="AT52" s="188">
        <f t="shared" si="230"/>
        <v>0</v>
      </c>
      <c r="AU52" s="695" t="e">
        <f t="shared" si="17"/>
        <v>#DIV/0!</v>
      </c>
      <c r="AV52" s="188"/>
      <c r="AW52" s="724"/>
      <c r="AX52" s="188"/>
      <c r="AY52" s="724"/>
      <c r="AZ52" s="188">
        <f t="shared" ref="AZ52:BB52" si="231">AZ297</f>
        <v>0</v>
      </c>
      <c r="BA52" s="724"/>
      <c r="BB52" s="188">
        <f t="shared" si="231"/>
        <v>0</v>
      </c>
      <c r="BC52" s="95">
        <f t="shared" ref="BC52:BI52" si="232">BC297</f>
        <v>0</v>
      </c>
      <c r="BD52" s="95">
        <f t="shared" si="232"/>
        <v>0</v>
      </c>
      <c r="BE52" s="95">
        <f t="shared" si="232"/>
        <v>0</v>
      </c>
      <c r="BF52" s="188">
        <f t="shared" si="232"/>
        <v>0</v>
      </c>
      <c r="BG52" s="188"/>
      <c r="BH52" s="188">
        <f t="shared" si="232"/>
        <v>0</v>
      </c>
      <c r="BI52" s="188">
        <f t="shared" si="232"/>
        <v>0</v>
      </c>
      <c r="BJ52" s="95">
        <f t="shared" si="127"/>
        <v>0</v>
      </c>
      <c r="BK52" s="95">
        <f t="shared" ref="BK52:BM52" si="233">BK297</f>
        <v>0</v>
      </c>
      <c r="BL52" s="95">
        <f t="shared" si="233"/>
        <v>0</v>
      </c>
      <c r="BM52" s="95">
        <f t="shared" si="233"/>
        <v>0</v>
      </c>
      <c r="BN52" s="95">
        <f t="shared" si="151"/>
        <v>0</v>
      </c>
      <c r="BO52" s="95">
        <f t="shared" ref="BO52:BS52" si="234">BO297</f>
        <v>0</v>
      </c>
      <c r="BP52" s="95"/>
      <c r="BQ52" s="95"/>
      <c r="BR52" s="95">
        <f t="shared" si="234"/>
        <v>0</v>
      </c>
      <c r="BS52" s="95">
        <f t="shared" si="234"/>
        <v>0</v>
      </c>
      <c r="BT52" s="95"/>
      <c r="BU52" s="95">
        <f t="shared" ref="BU52" si="235">BU297</f>
        <v>0</v>
      </c>
      <c r="BV52" s="188">
        <f>BV297</f>
        <v>0</v>
      </c>
      <c r="BW52" s="188"/>
      <c r="BX52" s="188"/>
      <c r="BY52" s="188">
        <f t="shared" ref="BY52:BZ52" si="236">BY297</f>
        <v>0</v>
      </c>
      <c r="BZ52" s="188">
        <f t="shared" si="236"/>
        <v>0</v>
      </c>
      <c r="CE52" s="325"/>
    </row>
    <row r="53" spans="2:83" s="13" customFormat="1" ht="60" hidden="1" customHeight="1" x14ac:dyDescent="0.25">
      <c r="B53" s="1040" t="s">
        <v>278</v>
      </c>
      <c r="C53" s="1040"/>
      <c r="D53" s="95">
        <f t="shared" ref="D53:I53" si="237">D1030</f>
        <v>0</v>
      </c>
      <c r="E53" s="95">
        <f t="shared" si="237"/>
        <v>0</v>
      </c>
      <c r="F53" s="95"/>
      <c r="G53" s="95"/>
      <c r="H53" s="95">
        <f t="shared" si="237"/>
        <v>0</v>
      </c>
      <c r="I53" s="95">
        <f t="shared" si="237"/>
        <v>0</v>
      </c>
      <c r="J53" s="95">
        <f t="shared" ref="J53:AO53" si="238">J1030</f>
        <v>0</v>
      </c>
      <c r="K53" s="325">
        <f t="shared" si="238"/>
        <v>0</v>
      </c>
      <c r="L53" s="695" t="e">
        <f t="shared" si="1"/>
        <v>#DIV/0!</v>
      </c>
      <c r="M53" s="188">
        <f t="shared" si="238"/>
        <v>0</v>
      </c>
      <c r="N53" s="695" t="e">
        <f t="shared" si="2"/>
        <v>#DIV/0!</v>
      </c>
      <c r="O53" s="95"/>
      <c r="P53" s="325"/>
      <c r="Q53" s="95"/>
      <c r="R53" s="325"/>
      <c r="S53" s="95">
        <f t="shared" ref="S53:U53" si="239">S1030</f>
        <v>0</v>
      </c>
      <c r="T53" s="325"/>
      <c r="U53" s="95">
        <f t="shared" si="239"/>
        <v>0</v>
      </c>
      <c r="V53" s="95">
        <f t="shared" si="6"/>
        <v>0</v>
      </c>
      <c r="W53" s="95">
        <f t="shared" ref="W53:Y53" si="240">W1030</f>
        <v>0</v>
      </c>
      <c r="X53" s="95">
        <f t="shared" si="240"/>
        <v>0</v>
      </c>
      <c r="Y53" s="95">
        <f t="shared" si="240"/>
        <v>0</v>
      </c>
      <c r="Z53" s="95">
        <f t="shared" si="7"/>
        <v>0</v>
      </c>
      <c r="AA53" s="95">
        <f t="shared" ref="AA53:AC53" si="241">AA1030</f>
        <v>0</v>
      </c>
      <c r="AB53" s="95">
        <f t="shared" si="241"/>
        <v>0</v>
      </c>
      <c r="AC53" s="95">
        <f t="shared" si="241"/>
        <v>0</v>
      </c>
      <c r="AD53" s="325"/>
      <c r="AE53" s="971">
        <f t="shared" si="238"/>
        <v>0</v>
      </c>
      <c r="AF53" s="494"/>
      <c r="AG53" s="188">
        <f t="shared" si="238"/>
        <v>0</v>
      </c>
      <c r="AH53" s="724"/>
      <c r="AI53" s="188"/>
      <c r="AJ53" s="695" t="e">
        <f t="shared" si="12"/>
        <v>#DIV/0!</v>
      </c>
      <c r="AK53" s="188"/>
      <c r="AL53" s="724"/>
      <c r="AM53" s="188">
        <f t="shared" si="238"/>
        <v>0</v>
      </c>
      <c r="AN53" s="724"/>
      <c r="AO53" s="188">
        <f t="shared" si="238"/>
        <v>0</v>
      </c>
      <c r="AP53" s="95">
        <f t="shared" si="148"/>
        <v>0</v>
      </c>
      <c r="AQ53" s="325"/>
      <c r="AR53" s="95">
        <f t="shared" ref="AR53:AT53" si="242">AR1030</f>
        <v>0</v>
      </c>
      <c r="AS53" s="325"/>
      <c r="AT53" s="188">
        <f t="shared" si="242"/>
        <v>0</v>
      </c>
      <c r="AU53" s="695" t="e">
        <f t="shared" si="17"/>
        <v>#DIV/0!</v>
      </c>
      <c r="AV53" s="188"/>
      <c r="AW53" s="724"/>
      <c r="AX53" s="188"/>
      <c r="AY53" s="724"/>
      <c r="AZ53" s="188">
        <f t="shared" ref="AZ53:BB53" si="243">AZ1030</f>
        <v>0</v>
      </c>
      <c r="BA53" s="724"/>
      <c r="BB53" s="188">
        <f t="shared" si="243"/>
        <v>0</v>
      </c>
      <c r="BC53" s="95">
        <f t="shared" ref="BC53:BI53" si="244">BC1030</f>
        <v>0</v>
      </c>
      <c r="BD53" s="95">
        <f t="shared" si="244"/>
        <v>0</v>
      </c>
      <c r="BE53" s="95">
        <f t="shared" si="244"/>
        <v>0</v>
      </c>
      <c r="BF53" s="188">
        <f t="shared" si="244"/>
        <v>0</v>
      </c>
      <c r="BG53" s="188"/>
      <c r="BH53" s="188">
        <f t="shared" si="244"/>
        <v>0</v>
      </c>
      <c r="BI53" s="188">
        <f t="shared" si="244"/>
        <v>0</v>
      </c>
      <c r="BJ53" s="95">
        <f t="shared" si="127"/>
        <v>0</v>
      </c>
      <c r="BK53" s="95">
        <f t="shared" ref="BK53:BM53" si="245">BK1030</f>
        <v>0</v>
      </c>
      <c r="BL53" s="95">
        <f t="shared" si="245"/>
        <v>0</v>
      </c>
      <c r="BM53" s="95">
        <f t="shared" si="245"/>
        <v>0</v>
      </c>
      <c r="BN53" s="95">
        <f t="shared" si="151"/>
        <v>0</v>
      </c>
      <c r="BO53" s="95">
        <f t="shared" ref="BO53:BS53" si="246">BO1030</f>
        <v>0</v>
      </c>
      <c r="BP53" s="95"/>
      <c r="BQ53" s="95"/>
      <c r="BR53" s="95">
        <f t="shared" si="246"/>
        <v>0</v>
      </c>
      <c r="BS53" s="95">
        <f t="shared" si="246"/>
        <v>0</v>
      </c>
      <c r="BT53" s="95"/>
      <c r="BU53" s="95">
        <f t="shared" ref="BU53" si="247">BU1030</f>
        <v>135932</v>
      </c>
      <c r="BV53" s="188">
        <f>BV1030</f>
        <v>0</v>
      </c>
      <c r="BW53" s="188"/>
      <c r="BX53" s="188"/>
      <c r="BY53" s="188">
        <f t="shared" ref="BY53:BZ53" si="248">BY1030</f>
        <v>0</v>
      </c>
      <c r="BZ53" s="188">
        <f t="shared" si="248"/>
        <v>135932</v>
      </c>
      <c r="CE53" s="325"/>
    </row>
    <row r="54" spans="2:83" s="16" customFormat="1" ht="32.25" customHeight="1" x14ac:dyDescent="0.25">
      <c r="B54" s="1046" t="s">
        <v>29</v>
      </c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1047"/>
      <c r="N54" s="1047"/>
      <c r="O54" s="1047"/>
      <c r="P54" s="1047"/>
      <c r="Q54" s="1047"/>
      <c r="R54" s="1047"/>
      <c r="S54" s="1047"/>
      <c r="T54" s="1047"/>
      <c r="U54" s="1047"/>
      <c r="V54" s="1047"/>
      <c r="W54" s="1047"/>
      <c r="X54" s="1047"/>
      <c r="Y54" s="1047"/>
      <c r="Z54" s="1047"/>
      <c r="AA54" s="1047"/>
      <c r="AB54" s="1047"/>
      <c r="AC54" s="1047"/>
      <c r="AD54" s="1047"/>
      <c r="AE54" s="1047"/>
      <c r="AF54" s="1047"/>
      <c r="AG54" s="1047"/>
      <c r="AH54" s="1047"/>
      <c r="AI54" s="1047"/>
      <c r="AJ54" s="1047"/>
      <c r="AK54" s="1047"/>
      <c r="AL54" s="1047"/>
      <c r="AM54" s="1047"/>
      <c r="AN54" s="1047"/>
      <c r="AO54" s="1047"/>
      <c r="AP54" s="1047"/>
      <c r="AQ54" s="1047"/>
      <c r="AR54" s="1047"/>
      <c r="AS54" s="1047"/>
      <c r="AT54" s="1047"/>
      <c r="AU54" s="1047"/>
      <c r="AV54" s="1047"/>
      <c r="AW54" s="1047"/>
      <c r="AX54" s="1047"/>
      <c r="AY54" s="1047"/>
      <c r="AZ54" s="1047"/>
      <c r="BA54" s="1047"/>
      <c r="BB54" s="1047"/>
      <c r="BC54" s="1047"/>
      <c r="BD54" s="1047"/>
      <c r="BE54" s="1047"/>
      <c r="BF54" s="1047"/>
      <c r="BG54" s="1047"/>
      <c r="BH54" s="1047"/>
      <c r="BI54" s="1047"/>
      <c r="BJ54" s="1047"/>
      <c r="BK54" s="1047"/>
      <c r="BL54" s="1047"/>
      <c r="BM54" s="1047"/>
      <c r="BN54" s="1047"/>
      <c r="BO54" s="1047"/>
      <c r="BP54" s="1047"/>
      <c r="BQ54" s="1047"/>
      <c r="BR54" s="1047"/>
      <c r="BS54" s="1047"/>
      <c r="BT54" s="1047"/>
      <c r="BU54" s="1047"/>
      <c r="BV54" s="1047"/>
      <c r="BW54" s="1047"/>
      <c r="BX54" s="1047"/>
      <c r="BY54" s="1047"/>
      <c r="BZ54" s="1047"/>
      <c r="CE54" s="728"/>
    </row>
    <row r="55" spans="2:83" s="17" customFormat="1" ht="55.5" customHeight="1" x14ac:dyDescent="0.25">
      <c r="B55" s="1040" t="s">
        <v>30</v>
      </c>
      <c r="C55" s="1040"/>
      <c r="D55" s="188">
        <f>E55+F55+G55+H55+I55</f>
        <v>32211527.91976</v>
      </c>
      <c r="E55" s="188">
        <f>E882</f>
        <v>8033804.2796400012</v>
      </c>
      <c r="F55" s="188">
        <f t="shared" ref="F55:I55" si="249">F882</f>
        <v>4866277.8921299996</v>
      </c>
      <c r="G55" s="188">
        <f t="shared" si="249"/>
        <v>15712631.53004</v>
      </c>
      <c r="H55" s="188">
        <f t="shared" si="249"/>
        <v>1566943.71704</v>
      </c>
      <c r="I55" s="188">
        <f t="shared" si="249"/>
        <v>2031870.5009100002</v>
      </c>
      <c r="J55" s="188">
        <f>J56+J57+J58+J59+J60</f>
        <v>-27188119.252340004</v>
      </c>
      <c r="K55" s="188">
        <f>M55+O55+Q55+S55+U55</f>
        <v>5023408.6674200008</v>
      </c>
      <c r="L55" s="695">
        <f t="shared" ref="L55:L61" si="250">K55/D55</f>
        <v>0.15595064847384701</v>
      </c>
      <c r="M55" s="188">
        <f t="shared" ref="M55:U55" si="251">M882</f>
        <v>2346324.3014900004</v>
      </c>
      <c r="N55" s="695">
        <f t="shared" ref="N55:N60" si="252">M55/E55</f>
        <v>0.29205644297761513</v>
      </c>
      <c r="O55" s="95">
        <f t="shared" si="251"/>
        <v>1406789.30336</v>
      </c>
      <c r="P55" s="695">
        <v>0</v>
      </c>
      <c r="Q55" s="95">
        <f t="shared" si="251"/>
        <v>566690.67229000002</v>
      </c>
      <c r="R55" s="695">
        <f t="shared" ref="R55:R61" si="253">Q55/G55</f>
        <v>3.6065930217136416E-2</v>
      </c>
      <c r="S55" s="95">
        <f t="shared" si="251"/>
        <v>573939.04711000004</v>
      </c>
      <c r="T55" s="695">
        <f t="shared" ref="T55:T56" si="254">S55/H55</f>
        <v>0.36627929954892496</v>
      </c>
      <c r="U55" s="188">
        <f t="shared" si="251"/>
        <v>129665.34317000001</v>
      </c>
      <c r="V55" s="95" t="e">
        <f t="shared" ref="V55:W55" si="255">V882</f>
        <v>#REF!</v>
      </c>
      <c r="W55" s="95" t="e">
        <f t="shared" si="255"/>
        <v>#REF!</v>
      </c>
      <c r="X55" s="95" t="e">
        <f t="shared" ref="X55:Y55" si="256">X882</f>
        <v>#REF!</v>
      </c>
      <c r="Y55" s="95" t="e">
        <f t="shared" si="256"/>
        <v>#REF!</v>
      </c>
      <c r="Z55" s="95" t="e">
        <f t="shared" ref="Z55:Z61" si="257">AA55+AB55+AC55</f>
        <v>#REF!</v>
      </c>
      <c r="AA55" s="95" t="e">
        <f t="shared" ref="AA55:AC55" si="258">AA882</f>
        <v>#REF!</v>
      </c>
      <c r="AB55" s="95">
        <f t="shared" si="258"/>
        <v>1566943.71704</v>
      </c>
      <c r="AC55" s="95" t="e">
        <f t="shared" si="258"/>
        <v>#REF!</v>
      </c>
      <c r="AD55" s="695">
        <f t="shared" ref="AD55:AD61" si="259">U55/I55</f>
        <v>6.3815751600275541E-2</v>
      </c>
      <c r="AE55" s="188">
        <f>AG55+AI55+AK55+AM55+AO55</f>
        <v>4298707.5318900002</v>
      </c>
      <c r="AF55" s="695">
        <f t="shared" ref="AF55:AF61" si="260">AE55/D55</f>
        <v>0.13345245660492186</v>
      </c>
      <c r="AG55" s="188">
        <f t="shared" ref="AG55" si="261">AG882</f>
        <v>2154821.2014700002</v>
      </c>
      <c r="AH55" s="695">
        <f t="shared" ref="AH55:AH60" si="262">AG55/E55</f>
        <v>0.26821928023949304</v>
      </c>
      <c r="AI55" s="95">
        <f t="shared" ref="AI55" si="263">AI882</f>
        <v>1252714.4719799999</v>
      </c>
      <c r="AJ55" s="695">
        <f t="shared" si="12"/>
        <v>0.25742764793723671</v>
      </c>
      <c r="AK55" s="95">
        <f t="shared" ref="AK55:AO56" si="264">AK882</f>
        <v>431901.54517</v>
      </c>
      <c r="AL55" s="695">
        <f t="shared" ref="AL55:AL58" si="265">AK55/G55</f>
        <v>2.7487537294072887E-2</v>
      </c>
      <c r="AM55" s="95">
        <f t="shared" si="264"/>
        <v>341274.11491999996</v>
      </c>
      <c r="AN55" s="695">
        <f t="shared" ref="AN55:AN56" si="266">AM55/H55</f>
        <v>0.21779602624443728</v>
      </c>
      <c r="AO55" s="95">
        <f t="shared" si="264"/>
        <v>117996.19835000001</v>
      </c>
      <c r="AP55" s="95">
        <f>AP56++AP59+AP60+AP57</f>
        <v>20026088.898879997</v>
      </c>
      <c r="AQ55" s="695">
        <f t="shared" ref="AQ55:AQ61" si="267">AO55/I55</f>
        <v>5.8072696216197754E-2</v>
      </c>
      <c r="AR55" s="188">
        <f>AT55+AV55+AX55+AZ55+BB55</f>
        <v>28463849.049060002</v>
      </c>
      <c r="AS55" s="695">
        <f t="shared" ref="AS55:AS61" si="268">AR55/D55</f>
        <v>0.88365411041551356</v>
      </c>
      <c r="AT55" s="188">
        <f t="shared" ref="AT55:AV55" si="269">AT882</f>
        <v>8033804.2796400012</v>
      </c>
      <c r="AU55" s="695">
        <f t="shared" si="17"/>
        <v>1</v>
      </c>
      <c r="AV55" s="95">
        <f t="shared" si="269"/>
        <v>4866277.8921299996</v>
      </c>
      <c r="AW55" s="695">
        <f t="shared" ref="AW55:AW56" si="270">AV55/F55</f>
        <v>1</v>
      </c>
      <c r="AX55" s="188">
        <f t="shared" ref="AX55:BB55" si="271">AX882</f>
        <v>12428501.18712</v>
      </c>
      <c r="AY55" s="695">
        <f t="shared" ref="AY55:AY58" si="272">AX55/G55</f>
        <v>0.79098788534299458</v>
      </c>
      <c r="AZ55" s="95">
        <f t="shared" si="271"/>
        <v>1502282.4320499999</v>
      </c>
      <c r="BA55" s="695">
        <f t="shared" ref="BA55:BA56" si="273">AZ55/H55</f>
        <v>0.95873413685071784</v>
      </c>
      <c r="BB55" s="95">
        <f t="shared" si="271"/>
        <v>1632983.2581199999</v>
      </c>
      <c r="BC55" s="95">
        <f t="shared" ref="BC55:BM55" si="274">BC882</f>
        <v>341274.11491999996</v>
      </c>
      <c r="BD55" s="95" t="e">
        <f t="shared" si="274"/>
        <v>#REF!</v>
      </c>
      <c r="BE55" s="95" t="e">
        <f>BF55+BG55+BH55+BI55</f>
        <v>#REF!</v>
      </c>
      <c r="BF55" s="95" t="e">
        <f t="shared" ref="BF55:BI55" si="275">BF882</f>
        <v>#REF!</v>
      </c>
      <c r="BG55" s="95">
        <f t="shared" si="275"/>
        <v>23944.936259999999</v>
      </c>
      <c r="BH55" s="95" t="e">
        <f t="shared" si="275"/>
        <v>#REF!</v>
      </c>
      <c r="BI55" s="95" t="e">
        <f t="shared" si="275"/>
        <v>#REF!</v>
      </c>
      <c r="BJ55" s="95" t="e">
        <f t="shared" si="274"/>
        <v>#REF!</v>
      </c>
      <c r="BK55" s="95" t="e">
        <f t="shared" si="274"/>
        <v>#REF!</v>
      </c>
      <c r="BL55" s="95" t="e">
        <f t="shared" si="274"/>
        <v>#REF!</v>
      </c>
      <c r="BM55" s="95" t="e">
        <f t="shared" si="274"/>
        <v>#REF!</v>
      </c>
      <c r="BN55" s="95">
        <f>BO55+BP55+BQ55+BR55+BS55</f>
        <v>17179264.366999999</v>
      </c>
      <c r="BO55" s="95">
        <f t="shared" ref="BO55:BR55" si="276">BO882</f>
        <v>6709939.1561000003</v>
      </c>
      <c r="BP55" s="95">
        <f t="shared" si="276"/>
        <v>600000</v>
      </c>
      <c r="BQ55" s="95">
        <f t="shared" si="276"/>
        <v>8342044.2747299997</v>
      </c>
      <c r="BR55" s="95">
        <f t="shared" si="276"/>
        <v>316180.93616999994</v>
      </c>
      <c r="BS55" s="95">
        <f>BS882</f>
        <v>1211100</v>
      </c>
      <c r="BT55" s="95">
        <f>BT56+BT57+BT58+BT59+BT60</f>
        <v>100920.50109999999</v>
      </c>
      <c r="BU55" s="95">
        <f>BV55+BW55+BX55+BY55+BZ55</f>
        <v>17280184.868099999</v>
      </c>
      <c r="BV55" s="95">
        <f t="shared" ref="BV55:BZ55" si="277">BV882</f>
        <v>6709939.1561000003</v>
      </c>
      <c r="BW55" s="95">
        <f t="shared" si="277"/>
        <v>600000</v>
      </c>
      <c r="BX55" s="95">
        <f t="shared" si="277"/>
        <v>8342044.2747299997</v>
      </c>
      <c r="BY55" s="95">
        <f t="shared" si="277"/>
        <v>594367.0321699999</v>
      </c>
      <c r="BZ55" s="95">
        <f t="shared" si="277"/>
        <v>1033834.4051</v>
      </c>
      <c r="CE55" s="695">
        <f t="shared" ref="CE55:CE61" si="278">BB55/I55</f>
        <v>0.80368471188919111</v>
      </c>
    </row>
    <row r="56" spans="2:83" s="20" customFormat="1" ht="41.25" customHeight="1" x14ac:dyDescent="0.25">
      <c r="B56" s="200"/>
      <c r="C56" s="97" t="s">
        <v>267</v>
      </c>
      <c r="D56" s="185">
        <f>E56+F56+G56+H56+I56</f>
        <v>22525737.859760001</v>
      </c>
      <c r="E56" s="185">
        <f>E883</f>
        <v>5445346.380760001</v>
      </c>
      <c r="F56" s="185">
        <f t="shared" ref="F56:I56" si="279">F883</f>
        <v>4866277.8921299996</v>
      </c>
      <c r="G56" s="185">
        <f t="shared" si="279"/>
        <v>8799052.8801099993</v>
      </c>
      <c r="H56" s="185">
        <f t="shared" si="279"/>
        <v>1566943.71704</v>
      </c>
      <c r="I56" s="185">
        <f t="shared" si="279"/>
        <v>1848116.9897200002</v>
      </c>
      <c r="J56" s="185">
        <f>J883</f>
        <v>-18828577.763220001</v>
      </c>
      <c r="K56" s="185">
        <f>M56+O56+Q56+S56+U56</f>
        <v>3697160.0965400003</v>
      </c>
      <c r="L56" s="695">
        <f t="shared" si="250"/>
        <v>0.16413047685974408</v>
      </c>
      <c r="M56" s="185">
        <f>M883</f>
        <v>1224332.3761600002</v>
      </c>
      <c r="N56" s="695">
        <f t="shared" si="252"/>
        <v>0.22484012779901827</v>
      </c>
      <c r="O56" s="98">
        <f>O883</f>
        <v>1406789.30336</v>
      </c>
      <c r="P56" s="695">
        <v>0</v>
      </c>
      <c r="Q56" s="98">
        <f t="shared" ref="Q56:U56" si="280">Q883</f>
        <v>362584.02674</v>
      </c>
      <c r="R56" s="695">
        <f t="shared" si="253"/>
        <v>4.120716532566937E-2</v>
      </c>
      <c r="S56" s="98">
        <f t="shared" si="280"/>
        <v>573939.04711000004</v>
      </c>
      <c r="T56" s="695">
        <f t="shared" si="254"/>
        <v>0.36627929954892496</v>
      </c>
      <c r="U56" s="98">
        <f t="shared" si="280"/>
        <v>129515.34317000001</v>
      </c>
      <c r="V56" s="98" t="e">
        <f t="shared" ref="V56:W56" si="281">V883</f>
        <v>#REF!</v>
      </c>
      <c r="W56" s="98" t="e">
        <f t="shared" si="281"/>
        <v>#REF!</v>
      </c>
      <c r="X56" s="98" t="e">
        <f t="shared" ref="X56:Y56" si="282">X883</f>
        <v>#REF!</v>
      </c>
      <c r="Y56" s="98" t="e">
        <f t="shared" si="282"/>
        <v>#REF!</v>
      </c>
      <c r="Z56" s="98" t="e">
        <f t="shared" si="257"/>
        <v>#REF!</v>
      </c>
      <c r="AA56" s="98" t="e">
        <f t="shared" ref="AA56:AC56" si="283">AA883</f>
        <v>#REF!</v>
      </c>
      <c r="AB56" s="98">
        <f t="shared" si="283"/>
        <v>1566943.71704</v>
      </c>
      <c r="AC56" s="98" t="e">
        <f t="shared" si="283"/>
        <v>#REF!</v>
      </c>
      <c r="AD56" s="695">
        <f t="shared" si="259"/>
        <v>7.0079623687471365E-2</v>
      </c>
      <c r="AE56" s="185">
        <f>AG56+AI56+AK56+AM56+AO56</f>
        <v>3199524.1065400005</v>
      </c>
      <c r="AF56" s="695">
        <f t="shared" si="260"/>
        <v>0.14203859276262082</v>
      </c>
      <c r="AG56" s="185">
        <f>AG883</f>
        <v>1176318.3778899999</v>
      </c>
      <c r="AH56" s="695">
        <f t="shared" si="262"/>
        <v>0.21602269086981798</v>
      </c>
      <c r="AI56" s="98">
        <f>AI883</f>
        <v>1252714.4719799999</v>
      </c>
      <c r="AJ56" s="695">
        <f t="shared" si="12"/>
        <v>0.25742764793723671</v>
      </c>
      <c r="AK56" s="98">
        <f t="shared" ref="AK56:AM56" si="284">AK883</f>
        <v>311370.94339999999</v>
      </c>
      <c r="AL56" s="695">
        <f t="shared" si="265"/>
        <v>3.5386870341902917E-2</v>
      </c>
      <c r="AM56" s="98">
        <f t="shared" si="284"/>
        <v>341274.11491999996</v>
      </c>
      <c r="AN56" s="695">
        <f t="shared" si="266"/>
        <v>0.21779602624443728</v>
      </c>
      <c r="AO56" s="98">
        <f t="shared" si="264"/>
        <v>117846.19835000001</v>
      </c>
      <c r="AP56" s="98">
        <f>AP883</f>
        <v>14749418.116679998</v>
      </c>
      <c r="AQ56" s="695">
        <f t="shared" si="267"/>
        <v>6.376555110174835E-2</v>
      </c>
      <c r="AR56" s="185">
        <f>AT56+AV56+AX56+AZ56+BB56</f>
        <v>18817520.20589</v>
      </c>
      <c r="AS56" s="695">
        <f t="shared" si="268"/>
        <v>0.83537863767409082</v>
      </c>
      <c r="AT56" s="185">
        <f>AT883</f>
        <v>5445346.380760001</v>
      </c>
      <c r="AU56" s="695">
        <f t="shared" si="17"/>
        <v>1</v>
      </c>
      <c r="AV56" s="98">
        <f>AV883</f>
        <v>4866277.8921299996</v>
      </c>
      <c r="AW56" s="695">
        <f t="shared" si="270"/>
        <v>1</v>
      </c>
      <c r="AX56" s="185">
        <f t="shared" ref="AX56:BB56" si="285">AX883</f>
        <v>5524281.7810399998</v>
      </c>
      <c r="AY56" s="695">
        <f t="shared" si="272"/>
        <v>0.62782686458533243</v>
      </c>
      <c r="AZ56" s="98">
        <f t="shared" si="285"/>
        <v>1502282.4320499999</v>
      </c>
      <c r="BA56" s="695">
        <f t="shared" si="273"/>
        <v>0.95873413685071784</v>
      </c>
      <c r="BB56" s="98">
        <f t="shared" si="285"/>
        <v>1479331.71991</v>
      </c>
      <c r="BC56" s="98">
        <f t="shared" ref="BC56:BD56" si="286">BC883</f>
        <v>341274.11491999996</v>
      </c>
      <c r="BD56" s="98" t="e">
        <f t="shared" si="286"/>
        <v>#REF!</v>
      </c>
      <c r="BE56" s="98" t="e">
        <f>BF56+BG56+BH56+BI56</f>
        <v>#REF!</v>
      </c>
      <c r="BF56" s="98" t="e">
        <f>BF883</f>
        <v>#REF!</v>
      </c>
      <c r="BG56" s="98">
        <f t="shared" ref="BG56:BI56" si="287">BG883</f>
        <v>23944.936259999999</v>
      </c>
      <c r="BH56" s="98" t="e">
        <f t="shared" si="287"/>
        <v>#REF!</v>
      </c>
      <c r="BI56" s="98" t="e">
        <f t="shared" si="287"/>
        <v>#REF!</v>
      </c>
      <c r="BJ56" s="98" t="e">
        <f t="shared" ref="BJ56:BM56" si="288">BJ883</f>
        <v>#REF!</v>
      </c>
      <c r="BK56" s="98" t="e">
        <f t="shared" si="288"/>
        <v>#REF!</v>
      </c>
      <c r="BL56" s="98" t="e">
        <f t="shared" si="288"/>
        <v>#REF!</v>
      </c>
      <c r="BM56" s="98" t="e">
        <f t="shared" si="288"/>
        <v>#REF!</v>
      </c>
      <c r="BN56" s="98">
        <f>BO56+BP56+BQ56+BR56+BS56</f>
        <v>9036573.0669999998</v>
      </c>
      <c r="BO56" s="98">
        <f>BO883</f>
        <v>3085723.1561000003</v>
      </c>
      <c r="BP56" s="98">
        <f>BP883</f>
        <v>600000</v>
      </c>
      <c r="BQ56" s="98">
        <f t="shared" ref="BQ56:BS56" si="289">BQ883</f>
        <v>3823568.9747299999</v>
      </c>
      <c r="BR56" s="98">
        <f t="shared" si="289"/>
        <v>316180.93616999994</v>
      </c>
      <c r="BS56" s="98">
        <f t="shared" si="289"/>
        <v>1211100</v>
      </c>
      <c r="BT56" s="98">
        <f>BT883</f>
        <v>100920.50109999999</v>
      </c>
      <c r="BU56" s="98">
        <f>BV56+BW56+BX56+BY56+BZ56</f>
        <v>9137493.5680999998</v>
      </c>
      <c r="BV56" s="98">
        <f>BV883</f>
        <v>3085723.1561000003</v>
      </c>
      <c r="BW56" s="98">
        <f>BW883</f>
        <v>600000</v>
      </c>
      <c r="BX56" s="98">
        <f t="shared" ref="BX56:BZ56" si="290">BX883</f>
        <v>3823568.9747299999</v>
      </c>
      <c r="BY56" s="98">
        <f t="shared" si="290"/>
        <v>594367.0321699999</v>
      </c>
      <c r="BZ56" s="98">
        <f t="shared" si="290"/>
        <v>1033834.4051</v>
      </c>
      <c r="CE56" s="695">
        <f t="shared" si="278"/>
        <v>0.80045350383047276</v>
      </c>
    </row>
    <row r="57" spans="2:83" s="23" customFormat="1" ht="46.5" customHeight="1" x14ac:dyDescent="0.25">
      <c r="B57" s="201"/>
      <c r="C57" s="101" t="s">
        <v>268</v>
      </c>
      <c r="D57" s="167">
        <f t="shared" ref="D57:D61" si="291">E57+G57+H57+I57</f>
        <v>5907310.7000000002</v>
      </c>
      <c r="E57" s="167">
        <f>E884</f>
        <v>2272061.4100700002</v>
      </c>
      <c r="F57" s="167">
        <f t="shared" ref="F57:I57" si="292">F884</f>
        <v>0</v>
      </c>
      <c r="G57" s="167">
        <f t="shared" si="292"/>
        <v>3635249.28993</v>
      </c>
      <c r="H57" s="167">
        <f t="shared" si="292"/>
        <v>0</v>
      </c>
      <c r="I57" s="167">
        <f t="shared" si="292"/>
        <v>0</v>
      </c>
      <c r="J57" s="167">
        <f>J884</f>
        <v>-4635487.0476799998</v>
      </c>
      <c r="K57" s="167">
        <f t="shared" ref="K57:K61" si="293">M57+Q57+S57+U57</f>
        <v>1271823.6523200001</v>
      </c>
      <c r="L57" s="730">
        <f t="shared" si="250"/>
        <v>0.21529655657353525</v>
      </c>
      <c r="M57" s="167">
        <f>M884</f>
        <v>1067717.0067700001</v>
      </c>
      <c r="N57" s="730">
        <f t="shared" si="252"/>
        <v>0.46993316379468136</v>
      </c>
      <c r="O57" s="102">
        <f t="shared" ref="O57" si="294">O884</f>
        <v>0</v>
      </c>
      <c r="P57" s="730">
        <v>0</v>
      </c>
      <c r="Q57" s="102">
        <f t="shared" ref="Q57:U57" si="295">Q884</f>
        <v>204106.64555000002</v>
      </c>
      <c r="R57" s="730">
        <f t="shared" si="253"/>
        <v>5.6146533365784734E-2</v>
      </c>
      <c r="S57" s="102">
        <f t="shared" si="295"/>
        <v>0</v>
      </c>
      <c r="T57" s="730">
        <v>0</v>
      </c>
      <c r="U57" s="102">
        <f t="shared" si="295"/>
        <v>0</v>
      </c>
      <c r="V57" s="102" t="e">
        <f t="shared" ref="V57:W57" si="296">V884</f>
        <v>#REF!</v>
      </c>
      <c r="W57" s="102" t="e">
        <f t="shared" si="296"/>
        <v>#REF!</v>
      </c>
      <c r="X57" s="102" t="e">
        <f t="shared" ref="X57:Y57" si="297">X884</f>
        <v>#REF!</v>
      </c>
      <c r="Y57" s="102" t="e">
        <f t="shared" si="297"/>
        <v>#REF!</v>
      </c>
      <c r="Z57" s="102" t="e">
        <f t="shared" si="257"/>
        <v>#REF!</v>
      </c>
      <c r="AA57" s="102" t="e">
        <f t="shared" ref="AA57:AC57" si="298">AA884</f>
        <v>#REF!</v>
      </c>
      <c r="AB57" s="102">
        <f t="shared" si="298"/>
        <v>0</v>
      </c>
      <c r="AC57" s="102">
        <f t="shared" si="298"/>
        <v>0</v>
      </c>
      <c r="AD57" s="730">
        <v>0</v>
      </c>
      <c r="AE57" s="167">
        <f t="shared" ref="AE57:AE61" si="299">AG57+AK57+AM57+AO57</f>
        <v>1042602.6354100001</v>
      </c>
      <c r="AF57" s="730">
        <f t="shared" si="260"/>
        <v>0.17649361754579795</v>
      </c>
      <c r="AG57" s="167">
        <f>AG884</f>
        <v>924227.90502000006</v>
      </c>
      <c r="AH57" s="730">
        <f t="shared" si="262"/>
        <v>0.40677945627865991</v>
      </c>
      <c r="AI57" s="102">
        <f t="shared" ref="AI57" si="300">AI884</f>
        <v>0</v>
      </c>
      <c r="AJ57" s="730">
        <v>0</v>
      </c>
      <c r="AK57" s="102">
        <f t="shared" ref="AK57:AO57" si="301">AK884</f>
        <v>118374.73039</v>
      </c>
      <c r="AL57" s="730">
        <f t="shared" si="265"/>
        <v>3.2563029643636741E-2</v>
      </c>
      <c r="AM57" s="102">
        <f t="shared" si="301"/>
        <v>0</v>
      </c>
      <c r="AN57" s="730">
        <v>0</v>
      </c>
      <c r="AO57" s="102">
        <f t="shared" si="301"/>
        <v>0</v>
      </c>
      <c r="AP57" s="102">
        <f>AP884</f>
        <v>4861047.6737400005</v>
      </c>
      <c r="AQ57" s="730">
        <v>0</v>
      </c>
      <c r="AR57" s="167">
        <f t="shared" ref="AR57:AR61" si="302">AT57+AX57+AZ57+BB57</f>
        <v>5903650.309150001</v>
      </c>
      <c r="AS57" s="730">
        <f t="shared" si="268"/>
        <v>0.99938036256498253</v>
      </c>
      <c r="AT57" s="167">
        <f>AT884</f>
        <v>2272061.4100700002</v>
      </c>
      <c r="AU57" s="730">
        <f t="shared" si="17"/>
        <v>1</v>
      </c>
      <c r="AV57" s="102">
        <f>AV884</f>
        <v>0</v>
      </c>
      <c r="AW57" s="730">
        <v>0</v>
      </c>
      <c r="AX57" s="167">
        <f t="shared" ref="AX57:BB57" si="303">AX884</f>
        <v>3631588.8990800004</v>
      </c>
      <c r="AY57" s="730">
        <f t="shared" si="272"/>
        <v>0.99899308395159059</v>
      </c>
      <c r="AZ57" s="102">
        <f t="shared" si="303"/>
        <v>0</v>
      </c>
      <c r="BA57" s="730">
        <v>0</v>
      </c>
      <c r="BB57" s="102">
        <f t="shared" si="303"/>
        <v>0</v>
      </c>
      <c r="BC57" s="102">
        <f t="shared" ref="BC57:BM57" si="304">BC884</f>
        <v>0</v>
      </c>
      <c r="BD57" s="102">
        <f t="shared" si="304"/>
        <v>0</v>
      </c>
      <c r="BE57" s="102">
        <f t="shared" ref="BE57:BE61" si="305">BF57+BG57+BH57+BI57</f>
        <v>0</v>
      </c>
      <c r="BF57" s="102">
        <f>BF884</f>
        <v>0</v>
      </c>
      <c r="BG57" s="102">
        <f t="shared" ref="BG57:BI57" si="306">BG884</f>
        <v>0</v>
      </c>
      <c r="BH57" s="102">
        <f t="shared" si="306"/>
        <v>0</v>
      </c>
      <c r="BI57" s="102">
        <f t="shared" si="306"/>
        <v>0</v>
      </c>
      <c r="BJ57" s="102" t="e">
        <f t="shared" si="304"/>
        <v>#REF!</v>
      </c>
      <c r="BK57" s="102" t="e">
        <f t="shared" si="304"/>
        <v>#REF!</v>
      </c>
      <c r="BL57" s="102" t="e">
        <f t="shared" si="304"/>
        <v>#REF!</v>
      </c>
      <c r="BM57" s="102" t="e">
        <f t="shared" si="304"/>
        <v>#REF!</v>
      </c>
      <c r="BN57" s="102">
        <f t="shared" ref="BN57:BN61" si="307">BO57+BQ57+BR57+BS57</f>
        <v>7642691.2999999998</v>
      </c>
      <c r="BO57" s="102">
        <f>BO884</f>
        <v>3124216</v>
      </c>
      <c r="BP57" s="102">
        <f>BP884</f>
        <v>0</v>
      </c>
      <c r="BQ57" s="102">
        <f t="shared" ref="BQ57:BS57" si="308">BQ884</f>
        <v>4518475.3</v>
      </c>
      <c r="BR57" s="102">
        <f t="shared" si="308"/>
        <v>0</v>
      </c>
      <c r="BS57" s="102">
        <f t="shared" si="308"/>
        <v>0</v>
      </c>
      <c r="BT57" s="102">
        <f>BT884</f>
        <v>0</v>
      </c>
      <c r="BU57" s="102">
        <f t="shared" ref="BU57:BU61" si="309">BV57+BX57+BY57+BZ57</f>
        <v>7642691.2999999998</v>
      </c>
      <c r="BV57" s="102">
        <f>BV884</f>
        <v>3124216</v>
      </c>
      <c r="BW57" s="102">
        <f>BW884</f>
        <v>0</v>
      </c>
      <c r="BX57" s="102">
        <f t="shared" ref="BX57:BZ57" si="310">BX884</f>
        <v>4518475.3</v>
      </c>
      <c r="BY57" s="102">
        <f t="shared" si="310"/>
        <v>0</v>
      </c>
      <c r="BZ57" s="102">
        <f t="shared" si="310"/>
        <v>0</v>
      </c>
      <c r="CE57" s="730">
        <v>0</v>
      </c>
    </row>
    <row r="58" spans="2:83" s="193" customFormat="1" ht="46.5" customHeight="1" x14ac:dyDescent="0.25">
      <c r="B58" s="202"/>
      <c r="C58" s="931" t="s">
        <v>546</v>
      </c>
      <c r="D58" s="235">
        <f t="shared" si="291"/>
        <v>3278329.36</v>
      </c>
      <c r="E58" s="235">
        <f>E857</f>
        <v>0</v>
      </c>
      <c r="F58" s="235">
        <f t="shared" ref="F58:I58" si="311">F857</f>
        <v>0</v>
      </c>
      <c r="G58" s="235">
        <f t="shared" si="311"/>
        <v>3278329.36</v>
      </c>
      <c r="H58" s="235">
        <f t="shared" si="311"/>
        <v>0</v>
      </c>
      <c r="I58" s="235">
        <f t="shared" si="311"/>
        <v>0</v>
      </c>
      <c r="J58" s="235">
        <f>J789</f>
        <v>-3278329.36</v>
      </c>
      <c r="K58" s="235">
        <f t="shared" si="293"/>
        <v>0</v>
      </c>
      <c r="L58" s="813">
        <f t="shared" si="250"/>
        <v>0</v>
      </c>
      <c r="M58" s="235">
        <f>M857</f>
        <v>0</v>
      </c>
      <c r="N58" s="813">
        <v>0</v>
      </c>
      <c r="O58" s="194">
        <f t="shared" ref="O58" si="312">O857</f>
        <v>0</v>
      </c>
      <c r="P58" s="813">
        <v>0</v>
      </c>
      <c r="Q58" s="194">
        <f t="shared" ref="Q58:U58" si="313">Q857</f>
        <v>0</v>
      </c>
      <c r="R58" s="813">
        <f t="shared" si="253"/>
        <v>0</v>
      </c>
      <c r="S58" s="194">
        <f t="shared" si="313"/>
        <v>0</v>
      </c>
      <c r="T58" s="813">
        <v>0</v>
      </c>
      <c r="U58" s="194">
        <f t="shared" si="313"/>
        <v>0</v>
      </c>
      <c r="V58" s="194">
        <f t="shared" ref="V58:W58" si="314">V548</f>
        <v>0</v>
      </c>
      <c r="W58" s="194">
        <f t="shared" si="314"/>
        <v>0</v>
      </c>
      <c r="X58" s="194">
        <f t="shared" ref="X58:Y58" si="315">X548</f>
        <v>0</v>
      </c>
      <c r="Y58" s="194">
        <f t="shared" si="315"/>
        <v>0</v>
      </c>
      <c r="Z58" s="194">
        <f t="shared" si="257"/>
        <v>0</v>
      </c>
      <c r="AA58" s="194">
        <f t="shared" ref="AA58:AC58" si="316">AA548</f>
        <v>0</v>
      </c>
      <c r="AB58" s="194">
        <f t="shared" si="316"/>
        <v>0</v>
      </c>
      <c r="AC58" s="194">
        <f t="shared" si="316"/>
        <v>0</v>
      </c>
      <c r="AD58" s="813">
        <v>0</v>
      </c>
      <c r="AE58" s="235">
        <f t="shared" si="299"/>
        <v>2155.87138</v>
      </c>
      <c r="AF58" s="813">
        <f t="shared" si="260"/>
        <v>6.5761280922670931E-4</v>
      </c>
      <c r="AG58" s="235">
        <f>AG857</f>
        <v>0</v>
      </c>
      <c r="AH58" s="813">
        <v>0</v>
      </c>
      <c r="AI58" s="194">
        <f t="shared" ref="AI58" si="317">AI857</f>
        <v>0</v>
      </c>
      <c r="AJ58" s="813">
        <v>0</v>
      </c>
      <c r="AK58" s="194">
        <f t="shared" ref="AK58:AO58" si="318">AK857</f>
        <v>2155.87138</v>
      </c>
      <c r="AL58" s="813">
        <f t="shared" si="265"/>
        <v>6.5761280922670931E-4</v>
      </c>
      <c r="AM58" s="194">
        <f t="shared" si="318"/>
        <v>0</v>
      </c>
      <c r="AN58" s="813">
        <v>0</v>
      </c>
      <c r="AO58" s="194">
        <f t="shared" si="318"/>
        <v>0</v>
      </c>
      <c r="AP58" s="194">
        <f>AP789</f>
        <v>3270474.6356199998</v>
      </c>
      <c r="AQ58" s="813">
        <v>0</v>
      </c>
      <c r="AR58" s="235">
        <f t="shared" si="302"/>
        <v>3272630.5069999998</v>
      </c>
      <c r="AS58" s="813">
        <f t="shared" si="268"/>
        <v>0.99826165940813216</v>
      </c>
      <c r="AT58" s="235">
        <f>AT857</f>
        <v>0</v>
      </c>
      <c r="AU58" s="813">
        <v>0</v>
      </c>
      <c r="AV58" s="194"/>
      <c r="AW58" s="813">
        <v>0</v>
      </c>
      <c r="AX58" s="235">
        <f t="shared" ref="AX58:BB58" si="319">AX857</f>
        <v>3272630.5069999998</v>
      </c>
      <c r="AY58" s="813">
        <f t="shared" si="272"/>
        <v>0.99826165940813216</v>
      </c>
      <c r="AZ58" s="194">
        <f t="shared" si="319"/>
        <v>0</v>
      </c>
      <c r="BA58" s="813">
        <v>0</v>
      </c>
      <c r="BB58" s="194">
        <f t="shared" si="319"/>
        <v>0</v>
      </c>
      <c r="BC58" s="194">
        <f t="shared" ref="BC58:BM58" si="320">BC548</f>
        <v>0</v>
      </c>
      <c r="BD58" s="194">
        <f t="shared" si="320"/>
        <v>0</v>
      </c>
      <c r="BE58" s="194">
        <f t="shared" si="305"/>
        <v>0</v>
      </c>
      <c r="BF58" s="194">
        <f>BF857</f>
        <v>0</v>
      </c>
      <c r="BG58" s="194">
        <f t="shared" ref="BG58:BI58" si="321">BG857</f>
        <v>0</v>
      </c>
      <c r="BH58" s="194">
        <f t="shared" si="321"/>
        <v>0</v>
      </c>
      <c r="BI58" s="194">
        <f t="shared" si="321"/>
        <v>0</v>
      </c>
      <c r="BJ58" s="194">
        <f t="shared" si="320"/>
        <v>0</v>
      </c>
      <c r="BK58" s="194">
        <f t="shared" si="320"/>
        <v>0</v>
      </c>
      <c r="BL58" s="194">
        <f t="shared" si="320"/>
        <v>0</v>
      </c>
      <c r="BM58" s="194">
        <f t="shared" si="320"/>
        <v>0</v>
      </c>
      <c r="BN58" s="194">
        <f t="shared" si="307"/>
        <v>0</v>
      </c>
      <c r="BO58" s="194">
        <f>BO857</f>
        <v>0</v>
      </c>
      <c r="BP58" s="194"/>
      <c r="BQ58" s="194">
        <f t="shared" ref="BQ58:BS58" si="322">BQ857</f>
        <v>0</v>
      </c>
      <c r="BR58" s="194">
        <f t="shared" si="322"/>
        <v>0</v>
      </c>
      <c r="BS58" s="194">
        <f t="shared" si="322"/>
        <v>0</v>
      </c>
      <c r="BT58" s="194">
        <f>BT789</f>
        <v>0</v>
      </c>
      <c r="BU58" s="194">
        <f t="shared" si="309"/>
        <v>0</v>
      </c>
      <c r="BV58" s="194">
        <f>BV857</f>
        <v>0</v>
      </c>
      <c r="BW58" s="194"/>
      <c r="BX58" s="194">
        <f t="shared" ref="BX58:BZ58" si="323">BX857</f>
        <v>0</v>
      </c>
      <c r="BY58" s="194">
        <f t="shared" si="323"/>
        <v>0</v>
      </c>
      <c r="BZ58" s="194">
        <f t="shared" si="323"/>
        <v>0</v>
      </c>
      <c r="CE58" s="813">
        <v>0</v>
      </c>
    </row>
    <row r="59" spans="2:83" s="42" customFormat="1" ht="46.5" customHeight="1" x14ac:dyDescent="0.25">
      <c r="B59" s="324"/>
      <c r="C59" s="97" t="s">
        <v>269</v>
      </c>
      <c r="D59" s="834">
        <f t="shared" si="291"/>
        <v>150</v>
      </c>
      <c r="E59" s="834">
        <f>E887</f>
        <v>0</v>
      </c>
      <c r="F59" s="834">
        <f t="shared" ref="F59:H59" si="324">F887</f>
        <v>0</v>
      </c>
      <c r="G59" s="834">
        <f t="shared" si="324"/>
        <v>0</v>
      </c>
      <c r="H59" s="834">
        <f t="shared" si="324"/>
        <v>0</v>
      </c>
      <c r="I59" s="834">
        <f t="shared" ref="I59" si="325">I887</f>
        <v>150</v>
      </c>
      <c r="J59" s="834">
        <f>K59-I59</f>
        <v>0</v>
      </c>
      <c r="K59" s="834">
        <f>O59+U59</f>
        <v>150</v>
      </c>
      <c r="L59" s="695">
        <f t="shared" si="250"/>
        <v>1</v>
      </c>
      <c r="M59" s="952">
        <f>M877</f>
        <v>0</v>
      </c>
      <c r="N59" s="695">
        <v>0</v>
      </c>
      <c r="O59" s="114">
        <f t="shared" ref="O59" si="326">O887</f>
        <v>0</v>
      </c>
      <c r="P59" s="695">
        <v>0</v>
      </c>
      <c r="Q59" s="114">
        <f t="shared" ref="Q59:U59" si="327">Q887</f>
        <v>0</v>
      </c>
      <c r="R59" s="695" t="e">
        <f t="shared" si="253"/>
        <v>#DIV/0!</v>
      </c>
      <c r="S59" s="114">
        <f t="shared" si="327"/>
        <v>0</v>
      </c>
      <c r="T59" s="695">
        <v>0</v>
      </c>
      <c r="U59" s="114">
        <f t="shared" si="327"/>
        <v>150</v>
      </c>
      <c r="V59" s="114"/>
      <c r="W59" s="114"/>
      <c r="X59" s="114">
        <v>0</v>
      </c>
      <c r="Y59" s="114">
        <f>Y875</f>
        <v>0</v>
      </c>
      <c r="Z59" s="114">
        <f t="shared" si="257"/>
        <v>150</v>
      </c>
      <c r="AA59" s="114">
        <v>0</v>
      </c>
      <c r="AB59" s="114">
        <v>0</v>
      </c>
      <c r="AC59" s="114">
        <f>AC875</f>
        <v>150</v>
      </c>
      <c r="AD59" s="695">
        <f t="shared" si="259"/>
        <v>1</v>
      </c>
      <c r="AE59" s="952">
        <f t="shared" si="299"/>
        <v>150</v>
      </c>
      <c r="AF59" s="695">
        <f t="shared" si="260"/>
        <v>1</v>
      </c>
      <c r="AG59" s="952">
        <f>AG887</f>
        <v>0</v>
      </c>
      <c r="AH59" s="695">
        <v>0</v>
      </c>
      <c r="AI59" s="114">
        <f t="shared" ref="AI59" si="328">AI887</f>
        <v>0</v>
      </c>
      <c r="AJ59" s="695">
        <v>0</v>
      </c>
      <c r="AK59" s="114">
        <f t="shared" ref="AK59:AO59" si="329">AK887</f>
        <v>0</v>
      </c>
      <c r="AL59" s="695">
        <v>0</v>
      </c>
      <c r="AM59" s="114">
        <f t="shared" si="329"/>
        <v>0</v>
      </c>
      <c r="AN59" s="695">
        <v>0</v>
      </c>
      <c r="AO59" s="114">
        <f t="shared" si="329"/>
        <v>150</v>
      </c>
      <c r="AP59" s="114">
        <f>AP887</f>
        <v>0</v>
      </c>
      <c r="AQ59" s="695">
        <f t="shared" si="267"/>
        <v>1</v>
      </c>
      <c r="AR59" s="834">
        <f t="shared" si="302"/>
        <v>150</v>
      </c>
      <c r="AS59" s="695">
        <f t="shared" si="268"/>
        <v>1</v>
      </c>
      <c r="AT59" s="952">
        <f>AT887</f>
        <v>0</v>
      </c>
      <c r="AU59" s="695">
        <v>0</v>
      </c>
      <c r="AV59" s="114"/>
      <c r="AW59" s="695">
        <v>0</v>
      </c>
      <c r="AX59" s="952">
        <f t="shared" ref="AX59:BB59" si="330">AX887</f>
        <v>0</v>
      </c>
      <c r="AY59" s="695">
        <v>0</v>
      </c>
      <c r="AZ59" s="114">
        <f t="shared" si="330"/>
        <v>0</v>
      </c>
      <c r="BA59" s="695">
        <v>0</v>
      </c>
      <c r="BB59" s="114">
        <f t="shared" si="330"/>
        <v>150</v>
      </c>
      <c r="BC59" s="114">
        <v>0</v>
      </c>
      <c r="BD59" s="114">
        <f>BD875</f>
        <v>0</v>
      </c>
      <c r="BE59" s="114">
        <f t="shared" si="305"/>
        <v>0</v>
      </c>
      <c r="BF59" s="114">
        <f>BF887</f>
        <v>0</v>
      </c>
      <c r="BG59" s="114">
        <f t="shared" ref="BG59:BI59" si="331">BG887</f>
        <v>0</v>
      </c>
      <c r="BH59" s="114">
        <f t="shared" si="331"/>
        <v>0</v>
      </c>
      <c r="BI59" s="114">
        <f t="shared" si="331"/>
        <v>0</v>
      </c>
      <c r="BJ59" s="114"/>
      <c r="BK59" s="114"/>
      <c r="BL59" s="114">
        <v>0</v>
      </c>
      <c r="BM59" s="114">
        <f>BM875</f>
        <v>0</v>
      </c>
      <c r="BN59" s="114">
        <f t="shared" si="307"/>
        <v>0</v>
      </c>
      <c r="BO59" s="114">
        <f>BO887</f>
        <v>0</v>
      </c>
      <c r="BP59" s="114"/>
      <c r="BQ59" s="114">
        <f t="shared" ref="BQ59:BS59" si="332">BQ887</f>
        <v>0</v>
      </c>
      <c r="BR59" s="114">
        <f t="shared" si="332"/>
        <v>0</v>
      </c>
      <c r="BS59" s="114">
        <f t="shared" si="332"/>
        <v>0</v>
      </c>
      <c r="BT59" s="114">
        <f>BT887</f>
        <v>0</v>
      </c>
      <c r="BU59" s="114">
        <f t="shared" si="309"/>
        <v>0</v>
      </c>
      <c r="BV59" s="114">
        <f>BV887</f>
        <v>0</v>
      </c>
      <c r="BW59" s="114"/>
      <c r="BX59" s="114">
        <f t="shared" ref="BX59:BZ59" si="333">BX887</f>
        <v>0</v>
      </c>
      <c r="BY59" s="114">
        <f t="shared" si="333"/>
        <v>0</v>
      </c>
      <c r="BZ59" s="114">
        <f t="shared" si="333"/>
        <v>0</v>
      </c>
      <c r="CE59" s="695">
        <f t="shared" si="278"/>
        <v>1</v>
      </c>
    </row>
    <row r="60" spans="2:83" s="942" customFormat="1" ht="45.75" customHeight="1" x14ac:dyDescent="0.25">
      <c r="B60" s="937"/>
      <c r="C60" s="938" t="s">
        <v>397</v>
      </c>
      <c r="D60" s="939">
        <f t="shared" si="291"/>
        <v>500000</v>
      </c>
      <c r="E60" s="939">
        <f>E886</f>
        <v>316396.48881000001</v>
      </c>
      <c r="F60" s="939">
        <f t="shared" ref="F60:H60" si="334">F886</f>
        <v>0</v>
      </c>
      <c r="G60" s="939">
        <f t="shared" si="334"/>
        <v>0</v>
      </c>
      <c r="H60" s="939">
        <f t="shared" si="334"/>
        <v>0</v>
      </c>
      <c r="I60" s="939">
        <f t="shared" ref="I60" si="335">I886</f>
        <v>183603.51118999999</v>
      </c>
      <c r="J60" s="939">
        <f>J886</f>
        <v>-445725.08143999998</v>
      </c>
      <c r="K60" s="939">
        <f t="shared" si="293"/>
        <v>54274.918559999998</v>
      </c>
      <c r="L60" s="940">
        <f t="shared" si="250"/>
        <v>0.10854983711999999</v>
      </c>
      <c r="M60" s="939">
        <f>M886</f>
        <v>54274.918559999998</v>
      </c>
      <c r="N60" s="940">
        <f t="shared" si="252"/>
        <v>0.17154083714434884</v>
      </c>
      <c r="O60" s="941">
        <f t="shared" ref="O60" si="336">O886</f>
        <v>0</v>
      </c>
      <c r="P60" s="940">
        <v>0</v>
      </c>
      <c r="Q60" s="941">
        <f t="shared" ref="Q60:U60" si="337">Q886</f>
        <v>0</v>
      </c>
      <c r="R60" s="940" t="e">
        <f t="shared" si="253"/>
        <v>#DIV/0!</v>
      </c>
      <c r="S60" s="941">
        <f t="shared" si="337"/>
        <v>0</v>
      </c>
      <c r="T60" s="940">
        <v>0</v>
      </c>
      <c r="U60" s="941">
        <f t="shared" si="337"/>
        <v>0</v>
      </c>
      <c r="V60" s="941">
        <f t="shared" ref="V60:AC60" si="338">V777</f>
        <v>0</v>
      </c>
      <c r="W60" s="941">
        <f t="shared" si="338"/>
        <v>0</v>
      </c>
      <c r="X60" s="941">
        <f t="shared" si="338"/>
        <v>0</v>
      </c>
      <c r="Y60" s="941">
        <f t="shared" si="338"/>
        <v>0</v>
      </c>
      <c r="Z60" s="941">
        <f t="shared" si="338"/>
        <v>346117.6</v>
      </c>
      <c r="AA60" s="941">
        <f t="shared" si="338"/>
        <v>346117.6</v>
      </c>
      <c r="AB60" s="941">
        <f t="shared" si="338"/>
        <v>0</v>
      </c>
      <c r="AC60" s="941">
        <f t="shared" si="338"/>
        <v>0</v>
      </c>
      <c r="AD60" s="940">
        <f t="shared" si="259"/>
        <v>0</v>
      </c>
      <c r="AE60" s="939">
        <f t="shared" si="299"/>
        <v>54274.918559999998</v>
      </c>
      <c r="AF60" s="940">
        <f t="shared" si="260"/>
        <v>0.10854983711999999</v>
      </c>
      <c r="AG60" s="939">
        <f>AG886</f>
        <v>54274.918559999998</v>
      </c>
      <c r="AH60" s="940">
        <f t="shared" si="262"/>
        <v>0.17154083714434884</v>
      </c>
      <c r="AI60" s="941">
        <f t="shared" ref="AI60" si="339">AI886</f>
        <v>0</v>
      </c>
      <c r="AJ60" s="940">
        <v>0</v>
      </c>
      <c r="AK60" s="941">
        <f t="shared" ref="AK60:AO60" si="340">AK886</f>
        <v>0</v>
      </c>
      <c r="AL60" s="940">
        <v>0</v>
      </c>
      <c r="AM60" s="941">
        <f t="shared" si="340"/>
        <v>0</v>
      </c>
      <c r="AN60" s="940">
        <v>0</v>
      </c>
      <c r="AO60" s="941">
        <f t="shared" si="340"/>
        <v>0</v>
      </c>
      <c r="AP60" s="941">
        <f>AP886</f>
        <v>415623.10846000002</v>
      </c>
      <c r="AQ60" s="940">
        <f t="shared" si="267"/>
        <v>0</v>
      </c>
      <c r="AR60" s="939">
        <f t="shared" si="302"/>
        <v>469898.02702000004</v>
      </c>
      <c r="AS60" s="940">
        <f t="shared" si="268"/>
        <v>0.93979605404000011</v>
      </c>
      <c r="AT60" s="939">
        <f>AT886</f>
        <v>316396.48881000001</v>
      </c>
      <c r="AU60" s="940">
        <f t="shared" si="17"/>
        <v>1</v>
      </c>
      <c r="AV60" s="941"/>
      <c r="AW60" s="940">
        <v>0</v>
      </c>
      <c r="AX60" s="939">
        <f t="shared" ref="AX60:BB60" si="341">AX886</f>
        <v>0</v>
      </c>
      <c r="AY60" s="940">
        <v>0</v>
      </c>
      <c r="AZ60" s="941">
        <f t="shared" si="341"/>
        <v>0</v>
      </c>
      <c r="BA60" s="940">
        <v>0</v>
      </c>
      <c r="BB60" s="941">
        <f t="shared" si="341"/>
        <v>153501.53821</v>
      </c>
      <c r="BC60" s="941">
        <f t="shared" ref="BC60:BD60" si="342">BC777</f>
        <v>0</v>
      </c>
      <c r="BD60" s="941">
        <f t="shared" si="342"/>
        <v>0</v>
      </c>
      <c r="BE60" s="941">
        <f t="shared" si="305"/>
        <v>0</v>
      </c>
      <c r="BF60" s="941">
        <f>BF886</f>
        <v>0</v>
      </c>
      <c r="BG60" s="941">
        <f t="shared" ref="BG60:BI60" si="343">BG886</f>
        <v>0</v>
      </c>
      <c r="BH60" s="941">
        <f t="shared" si="343"/>
        <v>0</v>
      </c>
      <c r="BI60" s="941">
        <f t="shared" si="343"/>
        <v>0</v>
      </c>
      <c r="BJ60" s="941">
        <f t="shared" ref="BJ60:BM60" si="344">BJ777</f>
        <v>0</v>
      </c>
      <c r="BK60" s="941">
        <f t="shared" si="344"/>
        <v>0</v>
      </c>
      <c r="BL60" s="941">
        <f t="shared" si="344"/>
        <v>0</v>
      </c>
      <c r="BM60" s="941">
        <f t="shared" si="344"/>
        <v>0</v>
      </c>
      <c r="BN60" s="941">
        <f t="shared" si="307"/>
        <v>500000</v>
      </c>
      <c r="BO60" s="941">
        <f>BO886</f>
        <v>500000</v>
      </c>
      <c r="BP60" s="941"/>
      <c r="BQ60" s="941">
        <f t="shared" ref="BQ60:BS60" si="345">BQ886</f>
        <v>0</v>
      </c>
      <c r="BR60" s="941">
        <f t="shared" si="345"/>
        <v>0</v>
      </c>
      <c r="BS60" s="941">
        <f t="shared" si="345"/>
        <v>0</v>
      </c>
      <c r="BT60" s="941">
        <f>BT886</f>
        <v>0</v>
      </c>
      <c r="BU60" s="941">
        <f t="shared" si="309"/>
        <v>500000</v>
      </c>
      <c r="BV60" s="941">
        <f>BV886</f>
        <v>500000</v>
      </c>
      <c r="BW60" s="941"/>
      <c r="BX60" s="941">
        <f t="shared" ref="BX60:BZ60" si="346">BX886</f>
        <v>0</v>
      </c>
      <c r="BY60" s="941">
        <f t="shared" si="346"/>
        <v>0</v>
      </c>
      <c r="BZ60" s="941">
        <f t="shared" si="346"/>
        <v>0</v>
      </c>
      <c r="CE60" s="940">
        <f t="shared" si="278"/>
        <v>0.83604903422108678</v>
      </c>
    </row>
    <row r="61" spans="2:83" s="936" customFormat="1" ht="46.5" customHeight="1" x14ac:dyDescent="0.25">
      <c r="B61" s="1030" t="s">
        <v>190</v>
      </c>
      <c r="C61" s="1030"/>
      <c r="D61" s="233">
        <f t="shared" si="291"/>
        <v>1962683.5289500002</v>
      </c>
      <c r="E61" s="233">
        <f>E888</f>
        <v>0</v>
      </c>
      <c r="F61" s="233">
        <f t="shared" ref="F61:H61" si="347">F888</f>
        <v>0</v>
      </c>
      <c r="G61" s="233">
        <f t="shared" si="347"/>
        <v>0</v>
      </c>
      <c r="H61" s="233">
        <f t="shared" si="347"/>
        <v>0</v>
      </c>
      <c r="I61" s="233">
        <f>I888</f>
        <v>1962683.5289500002</v>
      </c>
      <c r="J61" s="233">
        <f>J888</f>
        <v>-1653683.5289500002</v>
      </c>
      <c r="K61" s="233">
        <f t="shared" si="293"/>
        <v>109000</v>
      </c>
      <c r="L61" s="817">
        <f t="shared" si="250"/>
        <v>5.5536207642356387E-2</v>
      </c>
      <c r="M61" s="233">
        <f>M888</f>
        <v>0</v>
      </c>
      <c r="N61" s="817">
        <v>0</v>
      </c>
      <c r="O61" s="96">
        <f t="shared" ref="O61" si="348">O888</f>
        <v>0</v>
      </c>
      <c r="P61" s="817">
        <v>0</v>
      </c>
      <c r="Q61" s="96">
        <f>Q888</f>
        <v>0</v>
      </c>
      <c r="R61" s="817" t="e">
        <f t="shared" si="253"/>
        <v>#DIV/0!</v>
      </c>
      <c r="S61" s="96">
        <f t="shared" ref="S61:U61" si="349">S888</f>
        <v>0</v>
      </c>
      <c r="T61" s="817">
        <v>0</v>
      </c>
      <c r="U61" s="96">
        <f t="shared" si="349"/>
        <v>109000</v>
      </c>
      <c r="V61" s="96">
        <f t="shared" ref="V61:W61" si="350">V791</f>
        <v>-215742.56034000008</v>
      </c>
      <c r="W61" s="96">
        <f t="shared" si="350"/>
        <v>0</v>
      </c>
      <c r="X61" s="96">
        <f t="shared" ref="X61:Y61" si="351">X791</f>
        <v>0</v>
      </c>
      <c r="Y61" s="96">
        <f t="shared" si="351"/>
        <v>-215742.56034000008</v>
      </c>
      <c r="Z61" s="96" t="e">
        <f t="shared" si="257"/>
        <v>#REF!</v>
      </c>
      <c r="AA61" s="96">
        <f t="shared" ref="AA61:AC61" si="352">AA791</f>
        <v>0</v>
      </c>
      <c r="AB61" s="96">
        <f t="shared" si="352"/>
        <v>0</v>
      </c>
      <c r="AC61" s="96" t="e">
        <f t="shared" si="352"/>
        <v>#REF!</v>
      </c>
      <c r="AD61" s="817">
        <f t="shared" si="259"/>
        <v>5.5536207642356387E-2</v>
      </c>
      <c r="AE61" s="233">
        <f t="shared" si="299"/>
        <v>109000</v>
      </c>
      <c r="AF61" s="817">
        <f t="shared" si="260"/>
        <v>5.5536207642356387E-2</v>
      </c>
      <c r="AG61" s="233">
        <f>AG888</f>
        <v>0</v>
      </c>
      <c r="AH61" s="817">
        <v>0</v>
      </c>
      <c r="AI61" s="96">
        <f t="shared" ref="AI61" si="353">AI888</f>
        <v>0</v>
      </c>
      <c r="AJ61" s="817">
        <v>0</v>
      </c>
      <c r="AK61" s="96">
        <f t="shared" ref="AK61:AO61" si="354">AK888</f>
        <v>0</v>
      </c>
      <c r="AL61" s="817">
        <v>0</v>
      </c>
      <c r="AM61" s="96">
        <f t="shared" si="354"/>
        <v>0</v>
      </c>
      <c r="AN61" s="817">
        <v>0</v>
      </c>
      <c r="AO61" s="96">
        <f t="shared" si="354"/>
        <v>109000</v>
      </c>
      <c r="AP61" s="96">
        <f>AP888</f>
        <v>1502722.0971199998</v>
      </c>
      <c r="AQ61" s="817">
        <f t="shared" si="267"/>
        <v>5.5536207642356387E-2</v>
      </c>
      <c r="AR61" s="233">
        <f t="shared" si="302"/>
        <v>1611722.0971199998</v>
      </c>
      <c r="AS61" s="817">
        <f t="shared" si="268"/>
        <v>0.82118287199477424</v>
      </c>
      <c r="AT61" s="233">
        <f>AT888</f>
        <v>0</v>
      </c>
      <c r="AU61" s="817">
        <v>0</v>
      </c>
      <c r="AV61" s="96"/>
      <c r="AW61" s="817">
        <v>0</v>
      </c>
      <c r="AX61" s="233">
        <f t="shared" ref="AX61:BB61" si="355">AX888</f>
        <v>0</v>
      </c>
      <c r="AY61" s="817">
        <v>0</v>
      </c>
      <c r="AZ61" s="96">
        <f t="shared" si="355"/>
        <v>0</v>
      </c>
      <c r="BA61" s="817">
        <v>0</v>
      </c>
      <c r="BB61" s="96">
        <f t="shared" si="355"/>
        <v>1611722.0971199998</v>
      </c>
      <c r="BC61" s="96">
        <f t="shared" ref="BC61:BM61" si="356">BC791</f>
        <v>0</v>
      </c>
      <c r="BD61" s="96">
        <f t="shared" si="356"/>
        <v>0</v>
      </c>
      <c r="BE61" s="96">
        <f t="shared" si="305"/>
        <v>0</v>
      </c>
      <c r="BF61" s="96">
        <f>BF888</f>
        <v>0</v>
      </c>
      <c r="BG61" s="96">
        <f t="shared" ref="BG61:BI61" si="357">BG888</f>
        <v>0</v>
      </c>
      <c r="BH61" s="96">
        <f t="shared" si="357"/>
        <v>0</v>
      </c>
      <c r="BI61" s="96">
        <f t="shared" si="357"/>
        <v>0</v>
      </c>
      <c r="BJ61" s="96">
        <f t="shared" si="356"/>
        <v>0</v>
      </c>
      <c r="BK61" s="96">
        <f t="shared" si="356"/>
        <v>0</v>
      </c>
      <c r="BL61" s="96">
        <f t="shared" si="356"/>
        <v>0</v>
      </c>
      <c r="BM61" s="96">
        <f t="shared" si="356"/>
        <v>0</v>
      </c>
      <c r="BN61" s="96">
        <f t="shared" si="307"/>
        <v>1211100</v>
      </c>
      <c r="BO61" s="96">
        <f>BO888</f>
        <v>0</v>
      </c>
      <c r="BP61" s="96"/>
      <c r="BQ61" s="96">
        <f t="shared" ref="BQ61:BS61" si="358">BQ888</f>
        <v>0</v>
      </c>
      <c r="BR61" s="96">
        <f t="shared" si="358"/>
        <v>0</v>
      </c>
      <c r="BS61" s="96">
        <f t="shared" si="358"/>
        <v>1211100</v>
      </c>
      <c r="BT61" s="96">
        <f>BT888</f>
        <v>-177265.59490000003</v>
      </c>
      <c r="BU61" s="96">
        <f t="shared" si="309"/>
        <v>1033834.4051</v>
      </c>
      <c r="BV61" s="96">
        <f>BV888</f>
        <v>0</v>
      </c>
      <c r="BW61" s="96"/>
      <c r="BX61" s="96">
        <f t="shared" ref="BX61:BZ61" si="359">BX888</f>
        <v>0</v>
      </c>
      <c r="BY61" s="96">
        <f t="shared" si="359"/>
        <v>0</v>
      </c>
      <c r="BZ61" s="96">
        <f t="shared" si="359"/>
        <v>1033834.4051</v>
      </c>
      <c r="CE61" s="817">
        <f t="shared" si="278"/>
        <v>0.82118287199477424</v>
      </c>
    </row>
    <row r="62" spans="2:83" s="17" customFormat="1" ht="46.5" customHeight="1" x14ac:dyDescent="0.25">
      <c r="B62" s="1048" t="s">
        <v>183</v>
      </c>
      <c r="C62" s="1049"/>
      <c r="D62" s="1049"/>
      <c r="E62" s="1049"/>
      <c r="F62" s="1049"/>
      <c r="G62" s="1049"/>
      <c r="H62" s="1049"/>
      <c r="I62" s="1049"/>
      <c r="J62" s="1049"/>
      <c r="K62" s="1049"/>
      <c r="L62" s="1049"/>
      <c r="M62" s="1049"/>
      <c r="N62" s="1049"/>
      <c r="O62" s="1049"/>
      <c r="P62" s="1049"/>
      <c r="Q62" s="1049"/>
      <c r="R62" s="1049"/>
      <c r="S62" s="1049"/>
      <c r="T62" s="1049"/>
      <c r="U62" s="1049"/>
      <c r="V62" s="1049"/>
      <c r="W62" s="1049"/>
      <c r="X62" s="1049"/>
      <c r="Y62" s="1049"/>
      <c r="Z62" s="1049"/>
      <c r="AA62" s="1049"/>
      <c r="AB62" s="1049"/>
      <c r="AC62" s="1049"/>
      <c r="AD62" s="1049"/>
      <c r="AE62" s="1049"/>
      <c r="AF62" s="1049"/>
      <c r="AG62" s="1049"/>
      <c r="AH62" s="1049"/>
      <c r="AI62" s="1049"/>
      <c r="AJ62" s="1049"/>
      <c r="AK62" s="1049"/>
      <c r="AL62" s="1049"/>
      <c r="AM62" s="1049"/>
      <c r="AN62" s="1049"/>
      <c r="AO62" s="1049"/>
      <c r="AP62" s="1049"/>
      <c r="AQ62" s="1049"/>
      <c r="AR62" s="1049"/>
      <c r="AS62" s="1049"/>
      <c r="AT62" s="1049"/>
      <c r="AU62" s="1049"/>
      <c r="AV62" s="1049"/>
      <c r="AW62" s="1049"/>
      <c r="AX62" s="1049"/>
      <c r="AY62" s="1049"/>
      <c r="AZ62" s="1049"/>
      <c r="BA62" s="1049"/>
      <c r="BB62" s="1049"/>
      <c r="BC62" s="1049"/>
      <c r="BD62" s="1049"/>
      <c r="BE62" s="1049"/>
      <c r="BF62" s="1049"/>
      <c r="BG62" s="1049"/>
      <c r="BH62" s="1049"/>
      <c r="BI62" s="1049"/>
      <c r="BJ62" s="1049"/>
      <c r="BK62" s="1049"/>
      <c r="BL62" s="1049"/>
      <c r="BM62" s="1049"/>
      <c r="BN62" s="1049"/>
      <c r="BO62" s="1049"/>
      <c r="BP62" s="1049"/>
      <c r="BQ62" s="1049"/>
      <c r="BR62" s="1049"/>
      <c r="BS62" s="1049"/>
      <c r="BT62" s="1049"/>
      <c r="BU62" s="1049"/>
      <c r="BV62" s="1049"/>
      <c r="BW62" s="1049"/>
      <c r="BX62" s="1049"/>
      <c r="BY62" s="1049"/>
      <c r="BZ62" s="1049"/>
      <c r="CE62" s="729"/>
    </row>
    <row r="63" spans="2:83" s="25" customFormat="1" ht="45.75" hidden="1" customHeight="1" x14ac:dyDescent="0.25">
      <c r="B63" s="1050" t="s">
        <v>185</v>
      </c>
      <c r="C63" s="1051"/>
      <c r="D63" s="1051"/>
      <c r="E63" s="1051"/>
      <c r="F63" s="1051"/>
      <c r="G63" s="1051"/>
      <c r="H63" s="1051"/>
      <c r="I63" s="1051"/>
      <c r="J63" s="1051"/>
      <c r="K63" s="1051"/>
      <c r="L63" s="1051"/>
      <c r="M63" s="1051"/>
      <c r="N63" s="1051"/>
      <c r="O63" s="1051"/>
      <c r="P63" s="1051"/>
      <c r="Q63" s="1051"/>
      <c r="R63" s="1051"/>
      <c r="S63" s="1051"/>
      <c r="T63" s="1051"/>
      <c r="U63" s="1051"/>
      <c r="V63" s="1051"/>
      <c r="W63" s="1051"/>
      <c r="X63" s="1051"/>
      <c r="Y63" s="1051"/>
      <c r="Z63" s="1051"/>
      <c r="AA63" s="1051"/>
      <c r="AB63" s="1051"/>
      <c r="AC63" s="1051"/>
      <c r="AD63" s="1051"/>
      <c r="AE63" s="1051"/>
      <c r="AF63" s="1051"/>
      <c r="AG63" s="1051"/>
      <c r="AH63" s="1051"/>
      <c r="AI63" s="1051"/>
      <c r="AJ63" s="1051"/>
      <c r="AK63" s="1051"/>
      <c r="AL63" s="1051"/>
      <c r="AM63" s="1051"/>
      <c r="AN63" s="1051"/>
      <c r="AO63" s="1051"/>
      <c r="AP63" s="1051"/>
      <c r="AQ63" s="1051"/>
      <c r="AR63" s="1051"/>
      <c r="AS63" s="1051"/>
      <c r="AT63" s="1051"/>
      <c r="AU63" s="1051"/>
      <c r="AV63" s="1051"/>
      <c r="AW63" s="1051"/>
      <c r="AX63" s="1051"/>
      <c r="AY63" s="1051"/>
      <c r="AZ63" s="1051"/>
      <c r="BA63" s="1051"/>
      <c r="BB63" s="1051"/>
      <c r="BC63" s="1051"/>
      <c r="BD63" s="1051"/>
      <c r="BE63" s="1051"/>
      <c r="BF63" s="1051"/>
      <c r="BG63" s="1051"/>
      <c r="BH63" s="1051"/>
      <c r="BI63" s="1051"/>
      <c r="BJ63" s="1051"/>
      <c r="BK63" s="1051"/>
      <c r="BL63" s="1051"/>
      <c r="BM63" s="1051"/>
      <c r="BN63" s="1051"/>
      <c r="BO63" s="1051"/>
      <c r="BP63" s="1051"/>
      <c r="BQ63" s="1051"/>
      <c r="BR63" s="1051"/>
      <c r="BS63" s="1051"/>
      <c r="BT63" s="1051"/>
      <c r="BU63" s="1051"/>
      <c r="BV63" s="1051"/>
      <c r="BW63" s="1051"/>
      <c r="BX63" s="1051"/>
      <c r="BY63" s="1051"/>
      <c r="BZ63" s="1051"/>
      <c r="CE63" s="37"/>
    </row>
    <row r="64" spans="2:83" s="352" customFormat="1" ht="72.75" customHeight="1" x14ac:dyDescent="0.25">
      <c r="B64" s="349" t="s">
        <v>336</v>
      </c>
      <c r="C64" s="350" t="s">
        <v>327</v>
      </c>
      <c r="D64" s="604">
        <f>E64+G64+H64+I64</f>
        <v>9684115.9019099995</v>
      </c>
      <c r="E64" s="604">
        <f>E65+E66+E122</f>
        <v>3724690.8361800001</v>
      </c>
      <c r="F64" s="604"/>
      <c r="G64" s="604">
        <f t="shared" ref="G64" si="360">G65+G66+G122</f>
        <v>5959425.0657299999</v>
      </c>
      <c r="H64" s="604">
        <f t="shared" ref="H64:AC64" si="361">H65+H66</f>
        <v>0</v>
      </c>
      <c r="I64" s="604">
        <f t="shared" si="361"/>
        <v>0</v>
      </c>
      <c r="J64" s="604">
        <f>J65+J66+J122</f>
        <v>-7599159.0947399996</v>
      </c>
      <c r="K64" s="604">
        <f>M64+Q64+S64+U64</f>
        <v>2084956.8071700002</v>
      </c>
      <c r="L64" s="762">
        <f t="shared" ref="L64:L127" si="362">K64/D64</f>
        <v>0.21529655657660848</v>
      </c>
      <c r="M64" s="604">
        <f>M65+M66+M122</f>
        <v>1750355.7488800001</v>
      </c>
      <c r="N64" s="762">
        <f>M64/E64</f>
        <v>0.4699331638153208</v>
      </c>
      <c r="O64" s="351"/>
      <c r="P64" s="373"/>
      <c r="Q64" s="351">
        <f t="shared" ref="Q64" si="363">Q65+Q66+Q122</f>
        <v>334601.05829000002</v>
      </c>
      <c r="R64" s="762">
        <f>Q64/G64</f>
        <v>5.6146533365129751E-2</v>
      </c>
      <c r="S64" s="351">
        <f t="shared" ref="S64:U64" si="364">S65+S66+S122</f>
        <v>0</v>
      </c>
      <c r="T64" s="373"/>
      <c r="U64" s="351">
        <f t="shared" si="364"/>
        <v>0</v>
      </c>
      <c r="V64" s="351">
        <f t="shared" si="361"/>
        <v>3776254.7761300001</v>
      </c>
      <c r="W64" s="351">
        <f t="shared" si="361"/>
        <v>3776254.7761300001</v>
      </c>
      <c r="X64" s="351">
        <f t="shared" si="361"/>
        <v>0</v>
      </c>
      <c r="Y64" s="351">
        <f t="shared" si="361"/>
        <v>0</v>
      </c>
      <c r="Z64" s="351" t="e">
        <f t="shared" si="361"/>
        <v>#REF!</v>
      </c>
      <c r="AA64" s="351" t="e">
        <f t="shared" si="361"/>
        <v>#REF!</v>
      </c>
      <c r="AB64" s="351">
        <f t="shared" si="361"/>
        <v>0</v>
      </c>
      <c r="AC64" s="351">
        <f t="shared" si="361"/>
        <v>0</v>
      </c>
      <c r="AD64" s="373"/>
      <c r="AE64" s="604">
        <f>AG64+AK64+AM64+AO64</f>
        <v>1705013.9704199999</v>
      </c>
      <c r="AF64" s="762">
        <f t="shared" ref="AF64:AF127" si="365">AE64/D64</f>
        <v>0.17606294551717619</v>
      </c>
      <c r="AG64" s="604">
        <f>AG65+AG66+AG122</f>
        <v>1515127.7132299999</v>
      </c>
      <c r="AH64" s="762">
        <f t="shared" ref="AH64:AH127" si="366">AG64/E64</f>
        <v>0.40677945630083417</v>
      </c>
      <c r="AI64" s="351"/>
      <c r="AJ64" s="373"/>
      <c r="AK64" s="351">
        <f t="shared" ref="AK64" si="367">AK65+AK66+AK122</f>
        <v>189886.25718999997</v>
      </c>
      <c r="AL64" s="762">
        <f>AK64/G64</f>
        <v>3.1863183964163135E-2</v>
      </c>
      <c r="AM64" s="351">
        <f t="shared" ref="AM64" si="368">AM65+AM66</f>
        <v>0</v>
      </c>
      <c r="AN64" s="373"/>
      <c r="AO64" s="351">
        <f t="shared" ref="AO64" si="369">AO65+AO66</f>
        <v>0</v>
      </c>
      <c r="AP64" s="351">
        <f>SUM(AP65:AP122)</f>
        <v>7973101.2905900003</v>
      </c>
      <c r="AQ64" s="373"/>
      <c r="AR64" s="604">
        <f>AT64+AX64+AZ64+BB64</f>
        <v>9678115.2610100005</v>
      </c>
      <c r="AS64" s="762">
        <f t="shared" ref="AS64:AS127" si="370">AR64/D64</f>
        <v>0.99938036254824092</v>
      </c>
      <c r="AT64" s="604">
        <f>AT65+AT66+AT122</f>
        <v>3724690.8361800001</v>
      </c>
      <c r="AU64" s="762">
        <f t="shared" ref="AU64:AU127" si="371">AT64/E64</f>
        <v>1</v>
      </c>
      <c r="AV64" s="351"/>
      <c r="AW64" s="762"/>
      <c r="AX64" s="604">
        <f t="shared" ref="AX64" si="372">AX65+AX66+AX122</f>
        <v>5953424.4248300008</v>
      </c>
      <c r="AY64" s="762">
        <f t="shared" ref="AY64:AY127" si="373">AX64/G64</f>
        <v>0.998993083924403</v>
      </c>
      <c r="AZ64" s="351">
        <f t="shared" ref="AZ64:BB64" si="374">AZ65+AZ66</f>
        <v>0</v>
      </c>
      <c r="BA64" s="762"/>
      <c r="BB64" s="351">
        <f t="shared" si="374"/>
        <v>0</v>
      </c>
      <c r="BC64" s="351"/>
      <c r="BD64" s="351"/>
      <c r="BE64" s="351">
        <f>BF64+BG64+BH64+BI64</f>
        <v>0</v>
      </c>
      <c r="BF64" s="351">
        <f>BF65+BF66</f>
        <v>0</v>
      </c>
      <c r="BG64" s="351">
        <f t="shared" ref="BG64" si="375">BG65+BG66</f>
        <v>0</v>
      </c>
      <c r="BH64" s="351">
        <f t="shared" ref="BH64" si="376">BH65+BH66</f>
        <v>0</v>
      </c>
      <c r="BI64" s="351">
        <f t="shared" ref="BI64" si="377">BI65+BI66</f>
        <v>0</v>
      </c>
      <c r="BJ64" s="351">
        <f t="shared" ref="BJ64" si="378">BK64</f>
        <v>0</v>
      </c>
      <c r="BK64" s="351">
        <f>BK65+BK66</f>
        <v>0</v>
      </c>
      <c r="BL64" s="351"/>
      <c r="BM64" s="351"/>
      <c r="BN64" s="351">
        <f>BO64+BQ64</f>
        <v>13647663.036430001</v>
      </c>
      <c r="BO64" s="351">
        <f t="shared" ref="BO64" si="379">BO65+BO66+BO122</f>
        <v>5578957.14286</v>
      </c>
      <c r="BP64" s="351"/>
      <c r="BQ64" s="351">
        <f>SUM(BQ65:BQ122)</f>
        <v>8068705.8935700003</v>
      </c>
      <c r="BR64" s="351"/>
      <c r="BS64" s="351"/>
      <c r="BT64" s="351">
        <f t="shared" ref="BT64" si="380">BT65+BT66+BT122</f>
        <v>0</v>
      </c>
      <c r="BU64" s="351">
        <f t="shared" ref="BU64:BX64" si="381">BU65+BU66+BU122</f>
        <v>13647663.036430001</v>
      </c>
      <c r="BV64" s="351">
        <f t="shared" si="381"/>
        <v>5578957.14286</v>
      </c>
      <c r="BW64" s="351"/>
      <c r="BX64" s="604">
        <f t="shared" si="381"/>
        <v>8068705.8935700003</v>
      </c>
      <c r="BY64" s="351">
        <f t="shared" ref="BY64:BZ64" si="382">BY65+BY66</f>
        <v>0</v>
      </c>
      <c r="BZ64" s="351">
        <f t="shared" si="382"/>
        <v>0</v>
      </c>
      <c r="CE64" s="762"/>
    </row>
    <row r="65" spans="2:83" s="20" customFormat="1" ht="41.25" hidden="1" customHeight="1" x14ac:dyDescent="0.25">
      <c r="B65" s="200"/>
      <c r="C65" s="97" t="s">
        <v>31</v>
      </c>
      <c r="D65" s="185">
        <f>E65+G65+H65+I65</f>
        <v>0</v>
      </c>
      <c r="E65" s="185">
        <f>E206+E210</f>
        <v>0</v>
      </c>
      <c r="F65" s="185"/>
      <c r="G65" s="185">
        <f t="shared" ref="G65" si="383">G206+G210</f>
        <v>0</v>
      </c>
      <c r="H65" s="185">
        <f>H115+H185+H205</f>
        <v>0</v>
      </c>
      <c r="I65" s="185">
        <f>I115+I185+I205</f>
        <v>0</v>
      </c>
      <c r="J65" s="185">
        <f>M65+Q65-G65-E65</f>
        <v>0</v>
      </c>
      <c r="K65" s="185">
        <f>M65+Q65+S65+U65</f>
        <v>0</v>
      </c>
      <c r="L65" s="695" t="e">
        <f t="shared" si="362"/>
        <v>#DIV/0!</v>
      </c>
      <c r="M65" s="185">
        <f>M206+M210</f>
        <v>0</v>
      </c>
      <c r="N65" s="762" t="e">
        <f t="shared" ref="N65:N128" si="384">M65/E65</f>
        <v>#DIV/0!</v>
      </c>
      <c r="O65" s="98"/>
      <c r="P65" s="98"/>
      <c r="Q65" s="98">
        <f t="shared" ref="Q65" si="385">Q206+Q210</f>
        <v>0</v>
      </c>
      <c r="R65" s="762" t="e">
        <f t="shared" ref="R65:R122" si="386">Q65/G65</f>
        <v>#DIV/0!</v>
      </c>
      <c r="S65" s="98">
        <f t="shared" ref="S65:U65" si="387">S206+S210</f>
        <v>0</v>
      </c>
      <c r="T65" s="98"/>
      <c r="U65" s="98">
        <f t="shared" si="387"/>
        <v>0</v>
      </c>
      <c r="V65" s="98">
        <f>W65+X65+Y65</f>
        <v>1246164.0761299999</v>
      </c>
      <c r="W65" s="98">
        <f>W67+W124+W186+W192+W197+W213+W217+W94</f>
        <v>1246164.0761299999</v>
      </c>
      <c r="X65" s="98"/>
      <c r="Y65" s="98"/>
      <c r="Z65" s="98" t="e">
        <f t="shared" ref="Z65:Z131" si="388">AA65+AB65+AC65</f>
        <v>#REF!</v>
      </c>
      <c r="AA65" s="98" t="e">
        <f>AA67+AA124+AA186+AA192+AA197+AA213+AA217+AA94+AA117</f>
        <v>#REF!</v>
      </c>
      <c r="AB65" s="98"/>
      <c r="AC65" s="98"/>
      <c r="AD65" s="98"/>
      <c r="AE65" s="185">
        <f>AG65+AK65+AM65+AO65</f>
        <v>0</v>
      </c>
      <c r="AF65" s="695" t="e">
        <f t="shared" si="365"/>
        <v>#DIV/0!</v>
      </c>
      <c r="AG65" s="185">
        <f>AG206+AG210</f>
        <v>0</v>
      </c>
      <c r="AH65" s="695" t="e">
        <f t="shared" si="366"/>
        <v>#DIV/0!</v>
      </c>
      <c r="AI65" s="98"/>
      <c r="AJ65" s="98"/>
      <c r="AK65" s="98">
        <f t="shared" ref="AK65" si="389">AK206+AK210</f>
        <v>0</v>
      </c>
      <c r="AL65" s="695" t="e">
        <f t="shared" ref="AL65:AL122" si="390">AK65/G65</f>
        <v>#DIV/0!</v>
      </c>
      <c r="AM65" s="98">
        <f>AM115+AM185+AM205</f>
        <v>0</v>
      </c>
      <c r="AN65" s="98"/>
      <c r="AO65" s="98">
        <f>AO115+AO185+AO205</f>
        <v>0</v>
      </c>
      <c r="AP65" s="98">
        <f>AT65+AX65-AK65-AG65</f>
        <v>0</v>
      </c>
      <c r="AQ65" s="98"/>
      <c r="AR65" s="185">
        <f>AT65+AX65+AZ65+BB65</f>
        <v>0</v>
      </c>
      <c r="AS65" s="695" t="e">
        <f t="shared" si="370"/>
        <v>#DIV/0!</v>
      </c>
      <c r="AT65" s="185">
        <f>AT206+AT210</f>
        <v>0</v>
      </c>
      <c r="AU65" s="695" t="e">
        <f t="shared" si="371"/>
        <v>#DIV/0!</v>
      </c>
      <c r="AV65" s="98"/>
      <c r="AW65" s="695"/>
      <c r="AX65" s="185">
        <f t="shared" ref="AX65" si="391">AX206+AX210</f>
        <v>0</v>
      </c>
      <c r="AY65" s="695" t="e">
        <f t="shared" si="373"/>
        <v>#DIV/0!</v>
      </c>
      <c r="AZ65" s="98">
        <f>AZ115+AZ185+AZ205</f>
        <v>0</v>
      </c>
      <c r="BA65" s="695"/>
      <c r="BB65" s="98">
        <f>BB115+BB185+BB205</f>
        <v>0</v>
      </c>
      <c r="BC65" s="98"/>
      <c r="BD65" s="98"/>
      <c r="BE65" s="98">
        <f>BF65+BG65+BH65+BI65</f>
        <v>0</v>
      </c>
      <c r="BF65" s="98">
        <f>BF115+BF185+BF205</f>
        <v>0</v>
      </c>
      <c r="BG65" s="98">
        <f>BG115+BG185+BG205</f>
        <v>0</v>
      </c>
      <c r="BH65" s="98">
        <f>BH115+BH185+BH205</f>
        <v>0</v>
      </c>
      <c r="BI65" s="98">
        <f>BI115+BI185+BI205</f>
        <v>0</v>
      </c>
      <c r="BJ65" s="98">
        <f>BK65+BL65+BM65</f>
        <v>0</v>
      </c>
      <c r="BK65" s="98">
        <f>BK115</f>
        <v>0</v>
      </c>
      <c r="BL65" s="98"/>
      <c r="BM65" s="98"/>
      <c r="BN65" s="98">
        <f>BO65+BR65+BS65</f>
        <v>0</v>
      </c>
      <c r="BO65" s="98">
        <f>BO206+BO210</f>
        <v>0</v>
      </c>
      <c r="BP65" s="98"/>
      <c r="BQ65" s="98">
        <f t="shared" ref="BQ65" si="392">BQ206+BQ210</f>
        <v>0</v>
      </c>
      <c r="BR65" s="98"/>
      <c r="BS65" s="98"/>
      <c r="BT65" s="98">
        <f t="shared" ref="BT65" si="393">BT206+BT210</f>
        <v>0</v>
      </c>
      <c r="BU65" s="98">
        <f>BV65+BX65+BY65+BZ65</f>
        <v>0</v>
      </c>
      <c r="BV65" s="98">
        <f>BV206+BV210</f>
        <v>0</v>
      </c>
      <c r="BW65" s="98"/>
      <c r="BX65" s="98">
        <f t="shared" ref="BX65" si="394">BX206+BX210</f>
        <v>0</v>
      </c>
      <c r="BY65" s="98">
        <f>BY115+BY185+BY205</f>
        <v>0</v>
      </c>
      <c r="BZ65" s="98">
        <f>BZ115+BZ185+BZ205</f>
        <v>0</v>
      </c>
      <c r="CE65" s="695"/>
    </row>
    <row r="66" spans="2:83" s="23" customFormat="1" ht="46.5" customHeight="1" x14ac:dyDescent="0.25">
      <c r="B66" s="201"/>
      <c r="C66" s="101" t="s">
        <v>32</v>
      </c>
      <c r="D66" s="167">
        <f>E66+G66+H66+I66</f>
        <v>5907310.7000000002</v>
      </c>
      <c r="E66" s="167">
        <f>E125+E196+E208</f>
        <v>2272061.4100700002</v>
      </c>
      <c r="F66" s="167"/>
      <c r="G66" s="167">
        <f t="shared" ref="G66" si="395">G125+G196+G208</f>
        <v>3635249.28993</v>
      </c>
      <c r="H66" s="167">
        <f>H116+H184+H204</f>
        <v>0</v>
      </c>
      <c r="I66" s="167">
        <f>I116+I184+I204</f>
        <v>0</v>
      </c>
      <c r="J66" s="167">
        <f>M66+Q66-G66-E66</f>
        <v>-4635487.0476799998</v>
      </c>
      <c r="K66" s="167">
        <f>M66+Q66+S66+U66</f>
        <v>1271823.6523200001</v>
      </c>
      <c r="L66" s="695">
        <f t="shared" si="362"/>
        <v>0.21529655657353525</v>
      </c>
      <c r="M66" s="167">
        <f>M125+M196+M208</f>
        <v>1067717.0067700001</v>
      </c>
      <c r="N66" s="695">
        <f t="shared" si="384"/>
        <v>0.46993316379468136</v>
      </c>
      <c r="O66" s="102"/>
      <c r="P66" s="114"/>
      <c r="Q66" s="102">
        <f t="shared" ref="Q66" si="396">Q125+Q196+Q208</f>
        <v>204106.64555000002</v>
      </c>
      <c r="R66" s="695">
        <f t="shared" si="386"/>
        <v>5.6146533365784734E-2</v>
      </c>
      <c r="S66" s="102">
        <f t="shared" ref="S66:U66" si="397">S125+S196+S208</f>
        <v>0</v>
      </c>
      <c r="T66" s="114"/>
      <c r="U66" s="102">
        <f t="shared" si="397"/>
        <v>0</v>
      </c>
      <c r="V66" s="102">
        <f>W66+X66+Y66</f>
        <v>2530090.7000000002</v>
      </c>
      <c r="W66" s="102">
        <f>W125+W191+W196+W212+W216</f>
        <v>2530090.7000000002</v>
      </c>
      <c r="X66" s="102"/>
      <c r="Y66" s="102"/>
      <c r="Z66" s="102" t="e">
        <f t="shared" si="388"/>
        <v>#REF!</v>
      </c>
      <c r="AA66" s="102" t="e">
        <f>AA125+AA191+AA196+AA208</f>
        <v>#REF!</v>
      </c>
      <c r="AB66" s="102"/>
      <c r="AC66" s="102"/>
      <c r="AD66" s="114"/>
      <c r="AE66" s="167">
        <f>AG66+AK66+AM66+AO66</f>
        <v>1042602.6354100001</v>
      </c>
      <c r="AF66" s="695">
        <f t="shared" si="365"/>
        <v>0.17649361754579795</v>
      </c>
      <c r="AG66" s="167">
        <f>AG125+AG196+AG208</f>
        <v>924227.90502000006</v>
      </c>
      <c r="AH66" s="695">
        <f t="shared" si="366"/>
        <v>0.40677945627865991</v>
      </c>
      <c r="AI66" s="102"/>
      <c r="AJ66" s="114"/>
      <c r="AK66" s="102">
        <f t="shared" ref="AK66" si="398">AK125+AK196+AK208</f>
        <v>118374.73039</v>
      </c>
      <c r="AL66" s="695">
        <f t="shared" si="390"/>
        <v>3.2563029643636741E-2</v>
      </c>
      <c r="AM66" s="102">
        <f>AM116+AM184+AM204</f>
        <v>0</v>
      </c>
      <c r="AN66" s="114"/>
      <c r="AO66" s="102">
        <f>AO116+AO184+AO204</f>
        <v>0</v>
      </c>
      <c r="AP66" s="102">
        <f>AT66+AX66-AK66-AG66</f>
        <v>4861047.6737400005</v>
      </c>
      <c r="AQ66" s="114"/>
      <c r="AR66" s="167">
        <f>AT66+AX66+AZ66+BB66</f>
        <v>5903650.309150001</v>
      </c>
      <c r="AS66" s="695">
        <f t="shared" si="370"/>
        <v>0.99938036256498253</v>
      </c>
      <c r="AT66" s="167">
        <f>AT125+AT196+AT208</f>
        <v>2272061.4100700002</v>
      </c>
      <c r="AU66" s="695">
        <f t="shared" si="371"/>
        <v>1</v>
      </c>
      <c r="AV66" s="102"/>
      <c r="AW66" s="695"/>
      <c r="AX66" s="167">
        <f t="shared" ref="AX66" si="399">AX125+AX196+AX208</f>
        <v>3631588.8990800004</v>
      </c>
      <c r="AY66" s="695">
        <f t="shared" si="373"/>
        <v>0.99899308395159059</v>
      </c>
      <c r="AZ66" s="102">
        <f>AZ116+AZ184+AZ204</f>
        <v>0</v>
      </c>
      <c r="BA66" s="695"/>
      <c r="BB66" s="102">
        <f>BB116+BB184+BB204</f>
        <v>0</v>
      </c>
      <c r="BC66" s="102"/>
      <c r="BD66" s="102"/>
      <c r="BE66" s="102">
        <f>BF66+BG66+BH66+BI66</f>
        <v>0</v>
      </c>
      <c r="BF66" s="102">
        <f>BF116+BF184+BF204</f>
        <v>0</v>
      </c>
      <c r="BG66" s="102">
        <f>BG116+BG184+BG204</f>
        <v>0</v>
      </c>
      <c r="BH66" s="102">
        <f>BH116+BH184+BH204</f>
        <v>0</v>
      </c>
      <c r="BI66" s="102">
        <f>BI116+BI184+BI204</f>
        <v>0</v>
      </c>
      <c r="BJ66" s="102">
        <f>BK66+BL66+BM66</f>
        <v>0</v>
      </c>
      <c r="BK66" s="102">
        <f>BK116</f>
        <v>0</v>
      </c>
      <c r="BL66" s="102"/>
      <c r="BM66" s="102"/>
      <c r="BN66" s="102">
        <f>BO66+BQ66</f>
        <v>7642691.2999999998</v>
      </c>
      <c r="BO66" s="102">
        <f>BO196+BO208</f>
        <v>3124216</v>
      </c>
      <c r="BP66" s="102"/>
      <c r="BQ66" s="102">
        <f t="shared" ref="BQ66" si="400">BQ125+BQ196+BQ208</f>
        <v>4518475.3</v>
      </c>
      <c r="BR66" s="102"/>
      <c r="BS66" s="102"/>
      <c r="BT66" s="102">
        <f t="shared" ref="BT66" si="401">BT125+BT196+BT208</f>
        <v>0</v>
      </c>
      <c r="BU66" s="102">
        <f>BV66+BX66+BY66+BZ66</f>
        <v>7642691.2999999998</v>
      </c>
      <c r="BV66" s="102">
        <f>BV125+BV196+BV208</f>
        <v>3124216</v>
      </c>
      <c r="BW66" s="102"/>
      <c r="BX66" s="102">
        <f t="shared" ref="BX66" si="402">BX125+BX196+BX208</f>
        <v>4518475.3</v>
      </c>
      <c r="BY66" s="102">
        <f>BY116+BY184+BY204</f>
        <v>0</v>
      </c>
      <c r="BZ66" s="102">
        <f>BZ116+BZ184+BZ204</f>
        <v>0</v>
      </c>
      <c r="CB66" s="633"/>
      <c r="CC66" s="633"/>
      <c r="CD66" s="633"/>
      <c r="CE66" s="695"/>
    </row>
    <row r="67" spans="2:83" s="50" customFormat="1" ht="100.5" hidden="1" customHeight="1" x14ac:dyDescent="0.25">
      <c r="B67" s="203" t="s">
        <v>36</v>
      </c>
      <c r="C67" s="107" t="s">
        <v>199</v>
      </c>
      <c r="D67" s="168" t="e">
        <f t="shared" ref="D67:D74" si="403">E67</f>
        <v>#REF!</v>
      </c>
      <c r="E67" s="168" t="e">
        <f>E68+E72+E78+E84+E87</f>
        <v>#REF!</v>
      </c>
      <c r="F67" s="168"/>
      <c r="G67" s="168"/>
      <c r="H67" s="33"/>
      <c r="I67" s="236"/>
      <c r="J67" s="168"/>
      <c r="K67" s="167" t="e">
        <f t="shared" ref="K67:K122" si="404">M67+Q67+S67+U67</f>
        <v>#REF!</v>
      </c>
      <c r="L67" s="695" t="e">
        <f t="shared" si="362"/>
        <v>#REF!</v>
      </c>
      <c r="M67" s="168" t="e">
        <f>M68+M72+M78+M84+M87</f>
        <v>#REF!</v>
      </c>
      <c r="N67" s="695" t="e">
        <f t="shared" si="384"/>
        <v>#REF!</v>
      </c>
      <c r="O67" s="628"/>
      <c r="P67" s="683"/>
      <c r="Q67" s="691"/>
      <c r="R67" s="695" t="e">
        <f t="shared" si="386"/>
        <v>#DIV/0!</v>
      </c>
      <c r="S67" s="89"/>
      <c r="T67" s="19"/>
      <c r="U67" s="31"/>
      <c r="V67" s="285">
        <f t="shared" ref="V67:V132" si="405">W67+X67+Y67</f>
        <v>0</v>
      </c>
      <c r="W67" s="31"/>
      <c r="X67" s="31"/>
      <c r="Y67" s="31"/>
      <c r="Z67" s="628" t="e">
        <f t="shared" si="388"/>
        <v>#REF!</v>
      </c>
      <c r="AA67" s="628" t="e">
        <f t="shared" ref="AA67:AA113" si="406">E67</f>
        <v>#REF!</v>
      </c>
      <c r="AB67" s="89"/>
      <c r="AC67" s="31"/>
      <c r="AD67" s="31"/>
      <c r="AE67" s="167" t="e">
        <f t="shared" ref="AE67:AE74" si="407">AG67</f>
        <v>#REF!</v>
      </c>
      <c r="AF67" s="695" t="e">
        <f t="shared" si="365"/>
        <v>#REF!</v>
      </c>
      <c r="AG67" s="168" t="e">
        <f>AG68+AG72+AG78+AG84+AG87</f>
        <v>#REF!</v>
      </c>
      <c r="AH67" s="695" t="e">
        <f t="shared" si="366"/>
        <v>#REF!</v>
      </c>
      <c r="AI67" s="628"/>
      <c r="AJ67" s="683"/>
      <c r="AK67" s="691"/>
      <c r="AL67" s="695" t="e">
        <f t="shared" si="390"/>
        <v>#DIV/0!</v>
      </c>
      <c r="AM67" s="89"/>
      <c r="AN67" s="19"/>
      <c r="AO67" s="31"/>
      <c r="AP67" s="628"/>
      <c r="AQ67" s="683"/>
      <c r="AR67" s="168" t="e">
        <f t="shared" ref="AR67:AR74" si="408">AT67</f>
        <v>#REF!</v>
      </c>
      <c r="AS67" s="695" t="e">
        <f t="shared" si="370"/>
        <v>#REF!</v>
      </c>
      <c r="AT67" s="168" t="e">
        <f>AT68+AT72+AT78+AT84+AT87</f>
        <v>#REF!</v>
      </c>
      <c r="AU67" s="695" t="e">
        <f t="shared" si="371"/>
        <v>#REF!</v>
      </c>
      <c r="AV67" s="628"/>
      <c r="AW67" s="695"/>
      <c r="AX67" s="168"/>
      <c r="AY67" s="695" t="e">
        <f t="shared" si="373"/>
        <v>#DIV/0!</v>
      </c>
      <c r="AZ67" s="89"/>
      <c r="BA67" s="695"/>
      <c r="BB67" s="31"/>
      <c r="BC67" s="89"/>
      <c r="BD67" s="31"/>
      <c r="BE67" s="628">
        <f t="shared" ref="BE67:BE74" si="409">BF67</f>
        <v>0</v>
      </c>
      <c r="BF67" s="628">
        <f>BF68+BF72+BF78+BF84+BF87</f>
        <v>0</v>
      </c>
      <c r="BG67" s="628"/>
      <c r="BH67" s="89"/>
      <c r="BI67" s="31"/>
      <c r="BJ67" s="628">
        <f t="shared" ref="BJ67:BJ121" si="410">BK67+BL67+BM67</f>
        <v>0</v>
      </c>
      <c r="BK67" s="628"/>
      <c r="BL67" s="89"/>
      <c r="BM67" s="31"/>
      <c r="BN67" s="102" t="e">
        <f t="shared" ref="BN67:BN121" si="411">BO67+BR67+BS67</f>
        <v>#REF!</v>
      </c>
      <c r="BO67" s="628" t="e">
        <f>BO68+BO72+BO78+BO84+BO87</f>
        <v>#REF!</v>
      </c>
      <c r="BP67" s="628"/>
      <c r="BQ67" s="628"/>
      <c r="BR67" s="89"/>
      <c r="BS67" s="31"/>
      <c r="BT67" s="628"/>
      <c r="BU67" s="102" t="e">
        <f t="shared" ref="BU67:BU122" si="412">BV67+BX67+BY67+BZ67</f>
        <v>#REF!</v>
      </c>
      <c r="BV67" s="459" t="e">
        <f>BV68+BV72+BV78+BV84+BV87</f>
        <v>#REF!</v>
      </c>
      <c r="BW67" s="512"/>
      <c r="BX67" s="459"/>
      <c r="BY67" s="89"/>
      <c r="BZ67" s="31"/>
      <c r="CD67" s="634"/>
      <c r="CE67" s="695"/>
    </row>
    <row r="68" spans="2:83" s="50" customFormat="1" ht="144" hidden="1" customHeight="1" x14ac:dyDescent="0.25">
      <c r="B68" s="200" t="s">
        <v>34</v>
      </c>
      <c r="C68" s="108" t="s">
        <v>93</v>
      </c>
      <c r="D68" s="237">
        <f t="shared" si="403"/>
        <v>0</v>
      </c>
      <c r="E68" s="33">
        <f>E69+E135</f>
        <v>0</v>
      </c>
      <c r="F68" s="33"/>
      <c r="G68" s="33"/>
      <c r="H68" s="236"/>
      <c r="I68" s="236"/>
      <c r="J68" s="166"/>
      <c r="K68" s="167">
        <f t="shared" si="404"/>
        <v>0</v>
      </c>
      <c r="L68" s="695" t="e">
        <f t="shared" si="362"/>
        <v>#DIV/0!</v>
      </c>
      <c r="M68" s="33">
        <f>M69+M135</f>
        <v>0</v>
      </c>
      <c r="N68" s="695" t="e">
        <f t="shared" si="384"/>
        <v>#DIV/0!</v>
      </c>
      <c r="O68" s="89"/>
      <c r="P68" s="19"/>
      <c r="Q68" s="89"/>
      <c r="R68" s="695" t="e">
        <f t="shared" si="386"/>
        <v>#DIV/0!</v>
      </c>
      <c r="S68" s="31"/>
      <c r="T68" s="31"/>
      <c r="U68" s="31"/>
      <c r="V68" s="285">
        <f t="shared" si="405"/>
        <v>0</v>
      </c>
      <c r="W68" s="31"/>
      <c r="X68" s="31"/>
      <c r="Y68" s="31"/>
      <c r="Z68" s="19">
        <f t="shared" si="388"/>
        <v>0</v>
      </c>
      <c r="AA68" s="89">
        <f t="shared" si="406"/>
        <v>0</v>
      </c>
      <c r="AB68" s="31"/>
      <c r="AC68" s="31"/>
      <c r="AD68" s="31"/>
      <c r="AE68" s="167">
        <f t="shared" si="407"/>
        <v>0</v>
      </c>
      <c r="AF68" s="695" t="e">
        <f t="shared" si="365"/>
        <v>#DIV/0!</v>
      </c>
      <c r="AG68" s="33">
        <f>AG69+AG135</f>
        <v>0</v>
      </c>
      <c r="AH68" s="695" t="e">
        <f t="shared" si="366"/>
        <v>#DIV/0!</v>
      </c>
      <c r="AI68" s="89"/>
      <c r="AJ68" s="19"/>
      <c r="AK68" s="89"/>
      <c r="AL68" s="695" t="e">
        <f t="shared" si="390"/>
        <v>#DIV/0!</v>
      </c>
      <c r="AM68" s="31"/>
      <c r="AN68" s="31"/>
      <c r="AO68" s="31"/>
      <c r="AP68" s="19"/>
      <c r="AQ68" s="19"/>
      <c r="AR68" s="237">
        <f t="shared" si="408"/>
        <v>0</v>
      </c>
      <c r="AS68" s="695" t="e">
        <f t="shared" si="370"/>
        <v>#DIV/0!</v>
      </c>
      <c r="AT68" s="33">
        <f>AT69+AT135</f>
        <v>0</v>
      </c>
      <c r="AU68" s="695" t="e">
        <f t="shared" si="371"/>
        <v>#DIV/0!</v>
      </c>
      <c r="AV68" s="89"/>
      <c r="AW68" s="695"/>
      <c r="AX68" s="33"/>
      <c r="AY68" s="695" t="e">
        <f t="shared" si="373"/>
        <v>#DIV/0!</v>
      </c>
      <c r="AZ68" s="31"/>
      <c r="BA68" s="695"/>
      <c r="BB68" s="31"/>
      <c r="BC68" s="31"/>
      <c r="BD68" s="31"/>
      <c r="BE68" s="19">
        <f t="shared" si="409"/>
        <v>0</v>
      </c>
      <c r="BF68" s="89">
        <f>BF69+BF135</f>
        <v>0</v>
      </c>
      <c r="BG68" s="89"/>
      <c r="BH68" s="31"/>
      <c r="BI68" s="31"/>
      <c r="BJ68" s="19">
        <f t="shared" si="410"/>
        <v>0</v>
      </c>
      <c r="BK68" s="89"/>
      <c r="BL68" s="31"/>
      <c r="BM68" s="31"/>
      <c r="BN68" s="102">
        <f t="shared" si="411"/>
        <v>0</v>
      </c>
      <c r="BO68" s="89">
        <f>BO69+BO135</f>
        <v>0</v>
      </c>
      <c r="BP68" s="89"/>
      <c r="BQ68" s="89"/>
      <c r="BR68" s="31"/>
      <c r="BS68" s="31"/>
      <c r="BT68" s="89"/>
      <c r="BU68" s="102">
        <f t="shared" si="412"/>
        <v>0</v>
      </c>
      <c r="BV68" s="89">
        <f>BV69+BV135</f>
        <v>0</v>
      </c>
      <c r="BW68" s="89"/>
      <c r="BX68" s="89"/>
      <c r="BY68" s="31"/>
      <c r="BZ68" s="31"/>
      <c r="CD68" s="634"/>
      <c r="CE68" s="695"/>
    </row>
    <row r="69" spans="2:83" s="50" customFormat="1" ht="45.75" hidden="1" customHeight="1" x14ac:dyDescent="0.25">
      <c r="B69" s="200"/>
      <c r="C69" s="97" t="s">
        <v>31</v>
      </c>
      <c r="D69" s="237">
        <f t="shared" si="403"/>
        <v>0</v>
      </c>
      <c r="E69" s="237">
        <f>E70+E71</f>
        <v>0</v>
      </c>
      <c r="F69" s="237"/>
      <c r="G69" s="237"/>
      <c r="H69" s="236"/>
      <c r="I69" s="236"/>
      <c r="J69" s="166"/>
      <c r="K69" s="167">
        <f t="shared" si="404"/>
        <v>0</v>
      </c>
      <c r="L69" s="695" t="e">
        <f t="shared" si="362"/>
        <v>#DIV/0!</v>
      </c>
      <c r="M69" s="237">
        <f>M70+M71</f>
        <v>0</v>
      </c>
      <c r="N69" s="695" t="e">
        <f t="shared" si="384"/>
        <v>#DIV/0!</v>
      </c>
      <c r="O69" s="19"/>
      <c r="P69" s="19"/>
      <c r="Q69" s="19"/>
      <c r="R69" s="695" t="e">
        <f t="shared" si="386"/>
        <v>#DIV/0!</v>
      </c>
      <c r="S69" s="31"/>
      <c r="T69" s="31"/>
      <c r="U69" s="31"/>
      <c r="V69" s="285">
        <f t="shared" si="405"/>
        <v>0</v>
      </c>
      <c r="W69" s="31"/>
      <c r="X69" s="31"/>
      <c r="Y69" s="31"/>
      <c r="Z69" s="19">
        <f t="shared" si="388"/>
        <v>0</v>
      </c>
      <c r="AA69" s="19">
        <f t="shared" si="406"/>
        <v>0</v>
      </c>
      <c r="AB69" s="31"/>
      <c r="AC69" s="31"/>
      <c r="AD69" s="31"/>
      <c r="AE69" s="167">
        <f t="shared" si="407"/>
        <v>0</v>
      </c>
      <c r="AF69" s="695" t="e">
        <f t="shared" si="365"/>
        <v>#DIV/0!</v>
      </c>
      <c r="AG69" s="237">
        <f>AG70+AG71</f>
        <v>0</v>
      </c>
      <c r="AH69" s="695" t="e">
        <f t="shared" si="366"/>
        <v>#DIV/0!</v>
      </c>
      <c r="AI69" s="19"/>
      <c r="AJ69" s="19"/>
      <c r="AK69" s="19"/>
      <c r="AL69" s="695" t="e">
        <f t="shared" si="390"/>
        <v>#DIV/0!</v>
      </c>
      <c r="AM69" s="31"/>
      <c r="AN69" s="31"/>
      <c r="AO69" s="31"/>
      <c r="AP69" s="19"/>
      <c r="AQ69" s="19"/>
      <c r="AR69" s="237">
        <f t="shared" si="408"/>
        <v>0</v>
      </c>
      <c r="AS69" s="695" t="e">
        <f t="shared" si="370"/>
        <v>#DIV/0!</v>
      </c>
      <c r="AT69" s="237">
        <f>AT70+AT71</f>
        <v>0</v>
      </c>
      <c r="AU69" s="695" t="e">
        <f t="shared" si="371"/>
        <v>#DIV/0!</v>
      </c>
      <c r="AV69" s="19"/>
      <c r="AW69" s="695"/>
      <c r="AX69" s="237"/>
      <c r="AY69" s="695" t="e">
        <f t="shared" si="373"/>
        <v>#DIV/0!</v>
      </c>
      <c r="AZ69" s="31"/>
      <c r="BA69" s="695"/>
      <c r="BB69" s="31"/>
      <c r="BC69" s="31"/>
      <c r="BD69" s="31"/>
      <c r="BE69" s="19">
        <f t="shared" si="409"/>
        <v>0</v>
      </c>
      <c r="BF69" s="19">
        <f>BF70+BF71</f>
        <v>0</v>
      </c>
      <c r="BG69" s="19"/>
      <c r="BH69" s="31"/>
      <c r="BI69" s="31"/>
      <c r="BJ69" s="19">
        <f t="shared" si="410"/>
        <v>0</v>
      </c>
      <c r="BK69" s="19"/>
      <c r="BL69" s="31"/>
      <c r="BM69" s="31"/>
      <c r="BN69" s="102">
        <f t="shared" si="411"/>
        <v>0</v>
      </c>
      <c r="BO69" s="19">
        <f>BO70+BO71</f>
        <v>0</v>
      </c>
      <c r="BP69" s="19"/>
      <c r="BQ69" s="19"/>
      <c r="BR69" s="31"/>
      <c r="BS69" s="31"/>
      <c r="BT69" s="19"/>
      <c r="BU69" s="102">
        <f t="shared" si="412"/>
        <v>0</v>
      </c>
      <c r="BV69" s="19">
        <f>BV70+BV71</f>
        <v>0</v>
      </c>
      <c r="BW69" s="19"/>
      <c r="BX69" s="19"/>
      <c r="BY69" s="31"/>
      <c r="BZ69" s="31"/>
      <c r="CD69" s="634"/>
      <c r="CE69" s="695"/>
    </row>
    <row r="70" spans="2:83" s="50" customFormat="1" ht="36" hidden="1" customHeight="1" x14ac:dyDescent="0.25">
      <c r="B70" s="200"/>
      <c r="C70" s="110" t="s">
        <v>39</v>
      </c>
      <c r="D70" s="236">
        <f t="shared" si="403"/>
        <v>0</v>
      </c>
      <c r="E70" s="33">
        <v>0</v>
      </c>
      <c r="F70" s="33"/>
      <c r="G70" s="33"/>
      <c r="H70" s="236"/>
      <c r="I70" s="236"/>
      <c r="J70" s="109"/>
      <c r="K70" s="167">
        <f t="shared" si="404"/>
        <v>0</v>
      </c>
      <c r="L70" s="695" t="e">
        <f t="shared" si="362"/>
        <v>#DIV/0!</v>
      </c>
      <c r="M70" s="33">
        <v>0</v>
      </c>
      <c r="N70" s="695" t="e">
        <f t="shared" si="384"/>
        <v>#DIV/0!</v>
      </c>
      <c r="O70" s="89"/>
      <c r="P70" s="19"/>
      <c r="Q70" s="89"/>
      <c r="R70" s="695" t="e">
        <f t="shared" si="386"/>
        <v>#DIV/0!</v>
      </c>
      <c r="S70" s="31"/>
      <c r="T70" s="31"/>
      <c r="U70" s="31"/>
      <c r="V70" s="285">
        <f t="shared" si="405"/>
        <v>0</v>
      </c>
      <c r="W70" s="31"/>
      <c r="X70" s="31"/>
      <c r="Y70" s="31"/>
      <c r="Z70" s="31">
        <f t="shared" si="388"/>
        <v>0</v>
      </c>
      <c r="AA70" s="89">
        <f t="shared" si="406"/>
        <v>0</v>
      </c>
      <c r="AB70" s="31"/>
      <c r="AC70" s="31"/>
      <c r="AD70" s="31"/>
      <c r="AE70" s="167">
        <f t="shared" si="407"/>
        <v>0</v>
      </c>
      <c r="AF70" s="695" t="e">
        <f t="shared" si="365"/>
        <v>#DIV/0!</v>
      </c>
      <c r="AG70" s="33">
        <v>0</v>
      </c>
      <c r="AH70" s="695" t="e">
        <f t="shared" si="366"/>
        <v>#DIV/0!</v>
      </c>
      <c r="AI70" s="89"/>
      <c r="AJ70" s="19"/>
      <c r="AK70" s="89"/>
      <c r="AL70" s="695" t="e">
        <f t="shared" si="390"/>
        <v>#DIV/0!</v>
      </c>
      <c r="AM70" s="31"/>
      <c r="AN70" s="31"/>
      <c r="AO70" s="31"/>
      <c r="AP70" s="31"/>
      <c r="AQ70" s="31"/>
      <c r="AR70" s="236">
        <f t="shared" si="408"/>
        <v>0</v>
      </c>
      <c r="AS70" s="695" t="e">
        <f t="shared" si="370"/>
        <v>#DIV/0!</v>
      </c>
      <c r="AT70" s="33">
        <v>0</v>
      </c>
      <c r="AU70" s="695" t="e">
        <f t="shared" si="371"/>
        <v>#DIV/0!</v>
      </c>
      <c r="AV70" s="89"/>
      <c r="AW70" s="695"/>
      <c r="AX70" s="33"/>
      <c r="AY70" s="695" t="e">
        <f t="shared" si="373"/>
        <v>#DIV/0!</v>
      </c>
      <c r="AZ70" s="31"/>
      <c r="BA70" s="695"/>
      <c r="BB70" s="31"/>
      <c r="BC70" s="31"/>
      <c r="BD70" s="31"/>
      <c r="BE70" s="31">
        <f t="shared" si="409"/>
        <v>0</v>
      </c>
      <c r="BF70" s="89">
        <v>0</v>
      </c>
      <c r="BG70" s="89"/>
      <c r="BH70" s="31"/>
      <c r="BI70" s="31"/>
      <c r="BJ70" s="31">
        <f t="shared" si="410"/>
        <v>0</v>
      </c>
      <c r="BK70" s="89"/>
      <c r="BL70" s="31"/>
      <c r="BM70" s="31"/>
      <c r="BN70" s="102">
        <f t="shared" si="411"/>
        <v>0</v>
      </c>
      <c r="BO70" s="89">
        <v>0</v>
      </c>
      <c r="BP70" s="89"/>
      <c r="BQ70" s="89"/>
      <c r="BR70" s="31"/>
      <c r="BS70" s="31"/>
      <c r="BT70" s="89"/>
      <c r="BU70" s="102">
        <f t="shared" si="412"/>
        <v>0</v>
      </c>
      <c r="BV70" s="89">
        <v>0</v>
      </c>
      <c r="BW70" s="89"/>
      <c r="BX70" s="89"/>
      <c r="BY70" s="31"/>
      <c r="BZ70" s="31"/>
      <c r="CD70" s="634"/>
      <c r="CE70" s="695"/>
    </row>
    <row r="71" spans="2:83" s="50" customFormat="1" ht="30" hidden="1" customHeight="1" x14ac:dyDescent="0.25">
      <c r="B71" s="200"/>
      <c r="C71" s="110" t="s">
        <v>40</v>
      </c>
      <c r="D71" s="236">
        <f t="shared" si="403"/>
        <v>0</v>
      </c>
      <c r="E71" s="33">
        <v>0</v>
      </c>
      <c r="F71" s="33"/>
      <c r="G71" s="33"/>
      <c r="H71" s="236"/>
      <c r="I71" s="236"/>
      <c r="J71" s="109"/>
      <c r="K71" s="167">
        <f t="shared" si="404"/>
        <v>0</v>
      </c>
      <c r="L71" s="695" t="e">
        <f t="shared" si="362"/>
        <v>#DIV/0!</v>
      </c>
      <c r="M71" s="33">
        <v>0</v>
      </c>
      <c r="N71" s="695" t="e">
        <f t="shared" si="384"/>
        <v>#DIV/0!</v>
      </c>
      <c r="O71" s="89"/>
      <c r="P71" s="19"/>
      <c r="Q71" s="89"/>
      <c r="R71" s="695" t="e">
        <f t="shared" si="386"/>
        <v>#DIV/0!</v>
      </c>
      <c r="S71" s="31"/>
      <c r="T71" s="31"/>
      <c r="U71" s="31"/>
      <c r="V71" s="285">
        <f t="shared" si="405"/>
        <v>0</v>
      </c>
      <c r="W71" s="31"/>
      <c r="X71" s="31"/>
      <c r="Y71" s="31"/>
      <c r="Z71" s="31">
        <f t="shared" si="388"/>
        <v>0</v>
      </c>
      <c r="AA71" s="89">
        <f t="shared" si="406"/>
        <v>0</v>
      </c>
      <c r="AB71" s="31"/>
      <c r="AC71" s="31"/>
      <c r="AD71" s="31"/>
      <c r="AE71" s="167">
        <f t="shared" si="407"/>
        <v>0</v>
      </c>
      <c r="AF71" s="695" t="e">
        <f t="shared" si="365"/>
        <v>#DIV/0!</v>
      </c>
      <c r="AG71" s="33">
        <v>0</v>
      </c>
      <c r="AH71" s="695" t="e">
        <f t="shared" si="366"/>
        <v>#DIV/0!</v>
      </c>
      <c r="AI71" s="89"/>
      <c r="AJ71" s="19"/>
      <c r="AK71" s="89"/>
      <c r="AL71" s="695" t="e">
        <f t="shared" si="390"/>
        <v>#DIV/0!</v>
      </c>
      <c r="AM71" s="31"/>
      <c r="AN71" s="31"/>
      <c r="AO71" s="31"/>
      <c r="AP71" s="31"/>
      <c r="AQ71" s="31"/>
      <c r="AR71" s="236">
        <f t="shared" si="408"/>
        <v>0</v>
      </c>
      <c r="AS71" s="695" t="e">
        <f t="shared" si="370"/>
        <v>#DIV/0!</v>
      </c>
      <c r="AT71" s="33">
        <v>0</v>
      </c>
      <c r="AU71" s="695" t="e">
        <f t="shared" si="371"/>
        <v>#DIV/0!</v>
      </c>
      <c r="AV71" s="89"/>
      <c r="AW71" s="695"/>
      <c r="AX71" s="33"/>
      <c r="AY71" s="695" t="e">
        <f t="shared" si="373"/>
        <v>#DIV/0!</v>
      </c>
      <c r="AZ71" s="31"/>
      <c r="BA71" s="695"/>
      <c r="BB71" s="31"/>
      <c r="BC71" s="31"/>
      <c r="BD71" s="31"/>
      <c r="BE71" s="31">
        <f t="shared" si="409"/>
        <v>0</v>
      </c>
      <c r="BF71" s="89">
        <v>0</v>
      </c>
      <c r="BG71" s="89"/>
      <c r="BH71" s="31"/>
      <c r="BI71" s="31"/>
      <c r="BJ71" s="31">
        <f t="shared" si="410"/>
        <v>0</v>
      </c>
      <c r="BK71" s="89"/>
      <c r="BL71" s="31"/>
      <c r="BM71" s="31"/>
      <c r="BN71" s="102">
        <f t="shared" si="411"/>
        <v>0</v>
      </c>
      <c r="BO71" s="89">
        <v>0</v>
      </c>
      <c r="BP71" s="89"/>
      <c r="BQ71" s="89"/>
      <c r="BR71" s="31"/>
      <c r="BS71" s="31"/>
      <c r="BT71" s="89"/>
      <c r="BU71" s="102">
        <f t="shared" si="412"/>
        <v>0</v>
      </c>
      <c r="BV71" s="89">
        <v>0</v>
      </c>
      <c r="BW71" s="89"/>
      <c r="BX71" s="89"/>
      <c r="BY71" s="31"/>
      <c r="BZ71" s="31"/>
      <c r="CD71" s="634"/>
      <c r="CE71" s="695"/>
    </row>
    <row r="72" spans="2:83" s="20" customFormat="1" ht="92.25" hidden="1" customHeight="1" x14ac:dyDescent="0.25">
      <c r="B72" s="200" t="s">
        <v>63</v>
      </c>
      <c r="C72" s="97" t="s">
        <v>41</v>
      </c>
      <c r="D72" s="185" t="e">
        <f t="shared" si="403"/>
        <v>#REF!</v>
      </c>
      <c r="E72" s="185" t="e">
        <f>E73+E77</f>
        <v>#REF!</v>
      </c>
      <c r="F72" s="185"/>
      <c r="G72" s="185"/>
      <c r="H72" s="186"/>
      <c r="I72" s="186"/>
      <c r="J72" s="185"/>
      <c r="K72" s="167" t="e">
        <f t="shared" si="404"/>
        <v>#REF!</v>
      </c>
      <c r="L72" s="695" t="e">
        <f t="shared" si="362"/>
        <v>#REF!</v>
      </c>
      <c r="M72" s="185" t="e">
        <f>M73+M77</f>
        <v>#REF!</v>
      </c>
      <c r="N72" s="695" t="e">
        <f t="shared" si="384"/>
        <v>#REF!</v>
      </c>
      <c r="O72" s="98"/>
      <c r="P72" s="98"/>
      <c r="Q72" s="98"/>
      <c r="R72" s="695" t="e">
        <f t="shared" si="386"/>
        <v>#DIV/0!</v>
      </c>
      <c r="S72" s="286"/>
      <c r="T72" s="286"/>
      <c r="U72" s="286"/>
      <c r="V72" s="285">
        <f t="shared" si="405"/>
        <v>0</v>
      </c>
      <c r="W72" s="286"/>
      <c r="X72" s="286"/>
      <c r="Y72" s="286"/>
      <c r="Z72" s="98" t="e">
        <f t="shared" si="388"/>
        <v>#REF!</v>
      </c>
      <c r="AA72" s="98" t="e">
        <f t="shared" si="406"/>
        <v>#REF!</v>
      </c>
      <c r="AB72" s="286"/>
      <c r="AC72" s="286"/>
      <c r="AD72" s="286"/>
      <c r="AE72" s="167" t="e">
        <f t="shared" si="407"/>
        <v>#REF!</v>
      </c>
      <c r="AF72" s="695" t="e">
        <f t="shared" si="365"/>
        <v>#REF!</v>
      </c>
      <c r="AG72" s="185" t="e">
        <f>AG73+AG77</f>
        <v>#REF!</v>
      </c>
      <c r="AH72" s="695" t="e">
        <f t="shared" si="366"/>
        <v>#REF!</v>
      </c>
      <c r="AI72" s="98"/>
      <c r="AJ72" s="98"/>
      <c r="AK72" s="98"/>
      <c r="AL72" s="695" t="e">
        <f t="shared" si="390"/>
        <v>#DIV/0!</v>
      </c>
      <c r="AM72" s="286"/>
      <c r="AN72" s="286"/>
      <c r="AO72" s="286"/>
      <c r="AP72" s="98"/>
      <c r="AQ72" s="98"/>
      <c r="AR72" s="185" t="e">
        <f t="shared" si="408"/>
        <v>#REF!</v>
      </c>
      <c r="AS72" s="695" t="e">
        <f t="shared" si="370"/>
        <v>#REF!</v>
      </c>
      <c r="AT72" s="185" t="e">
        <f>AT73+AT77</f>
        <v>#REF!</v>
      </c>
      <c r="AU72" s="695" t="e">
        <f t="shared" si="371"/>
        <v>#REF!</v>
      </c>
      <c r="AV72" s="98"/>
      <c r="AW72" s="695"/>
      <c r="AX72" s="185"/>
      <c r="AY72" s="695" t="e">
        <f t="shared" si="373"/>
        <v>#DIV/0!</v>
      </c>
      <c r="AZ72" s="286"/>
      <c r="BA72" s="695"/>
      <c r="BB72" s="286"/>
      <c r="BC72" s="286"/>
      <c r="BD72" s="286"/>
      <c r="BE72" s="98">
        <f t="shared" si="409"/>
        <v>0</v>
      </c>
      <c r="BF72" s="98">
        <f>BF73+BF77</f>
        <v>0</v>
      </c>
      <c r="BG72" s="98"/>
      <c r="BH72" s="286"/>
      <c r="BI72" s="286"/>
      <c r="BJ72" s="98">
        <f t="shared" si="410"/>
        <v>0</v>
      </c>
      <c r="BK72" s="98"/>
      <c r="BL72" s="286"/>
      <c r="BM72" s="286"/>
      <c r="BN72" s="102" t="e">
        <f t="shared" si="411"/>
        <v>#REF!</v>
      </c>
      <c r="BO72" s="98" t="e">
        <f>BO73+BO77</f>
        <v>#REF!</v>
      </c>
      <c r="BP72" s="98"/>
      <c r="BQ72" s="98"/>
      <c r="BR72" s="286"/>
      <c r="BS72" s="286"/>
      <c r="BT72" s="98"/>
      <c r="BU72" s="102" t="e">
        <f t="shared" si="412"/>
        <v>#REF!</v>
      </c>
      <c r="BV72" s="98" t="e">
        <f>BV73+BV77</f>
        <v>#REF!</v>
      </c>
      <c r="BW72" s="98"/>
      <c r="BX72" s="98"/>
      <c r="BY72" s="286"/>
      <c r="BZ72" s="286"/>
      <c r="CD72" s="635"/>
      <c r="CE72" s="695"/>
    </row>
    <row r="73" spans="2:83" s="20" customFormat="1" ht="41.25" hidden="1" customHeight="1" x14ac:dyDescent="0.25">
      <c r="B73" s="200"/>
      <c r="C73" s="97" t="s">
        <v>31</v>
      </c>
      <c r="D73" s="185" t="e">
        <f t="shared" si="403"/>
        <v>#REF!</v>
      </c>
      <c r="E73" s="185" t="e">
        <f>E74+E76</f>
        <v>#REF!</v>
      </c>
      <c r="F73" s="185"/>
      <c r="G73" s="185"/>
      <c r="H73" s="186"/>
      <c r="I73" s="186"/>
      <c r="J73" s="185"/>
      <c r="K73" s="167" t="e">
        <f t="shared" si="404"/>
        <v>#REF!</v>
      </c>
      <c r="L73" s="695" t="e">
        <f t="shared" si="362"/>
        <v>#REF!</v>
      </c>
      <c r="M73" s="185" t="e">
        <f>M74+M76</f>
        <v>#REF!</v>
      </c>
      <c r="N73" s="695" t="e">
        <f t="shared" si="384"/>
        <v>#REF!</v>
      </c>
      <c r="O73" s="98"/>
      <c r="P73" s="98"/>
      <c r="Q73" s="98"/>
      <c r="R73" s="695" t="e">
        <f t="shared" si="386"/>
        <v>#DIV/0!</v>
      </c>
      <c r="S73" s="286"/>
      <c r="T73" s="286"/>
      <c r="U73" s="286"/>
      <c r="V73" s="285">
        <f t="shared" si="405"/>
        <v>0</v>
      </c>
      <c r="W73" s="286"/>
      <c r="X73" s="286"/>
      <c r="Y73" s="286"/>
      <c r="Z73" s="98" t="e">
        <f t="shared" si="388"/>
        <v>#REF!</v>
      </c>
      <c r="AA73" s="98" t="e">
        <f t="shared" si="406"/>
        <v>#REF!</v>
      </c>
      <c r="AB73" s="286"/>
      <c r="AC73" s="286"/>
      <c r="AD73" s="286"/>
      <c r="AE73" s="167" t="e">
        <f t="shared" si="407"/>
        <v>#REF!</v>
      </c>
      <c r="AF73" s="695" t="e">
        <f t="shared" si="365"/>
        <v>#REF!</v>
      </c>
      <c r="AG73" s="185" t="e">
        <f>AG74+AG76</f>
        <v>#REF!</v>
      </c>
      <c r="AH73" s="695" t="e">
        <f t="shared" si="366"/>
        <v>#REF!</v>
      </c>
      <c r="AI73" s="98"/>
      <c r="AJ73" s="98"/>
      <c r="AK73" s="98"/>
      <c r="AL73" s="695" t="e">
        <f t="shared" si="390"/>
        <v>#DIV/0!</v>
      </c>
      <c r="AM73" s="286"/>
      <c r="AN73" s="286"/>
      <c r="AO73" s="286"/>
      <c r="AP73" s="98"/>
      <c r="AQ73" s="98"/>
      <c r="AR73" s="185" t="e">
        <f t="shared" si="408"/>
        <v>#REF!</v>
      </c>
      <c r="AS73" s="695" t="e">
        <f t="shared" si="370"/>
        <v>#REF!</v>
      </c>
      <c r="AT73" s="185" t="e">
        <f>AT74+AT76</f>
        <v>#REF!</v>
      </c>
      <c r="AU73" s="695" t="e">
        <f t="shared" si="371"/>
        <v>#REF!</v>
      </c>
      <c r="AV73" s="98"/>
      <c r="AW73" s="695"/>
      <c r="AX73" s="185"/>
      <c r="AY73" s="695" t="e">
        <f t="shared" si="373"/>
        <v>#DIV/0!</v>
      </c>
      <c r="AZ73" s="286"/>
      <c r="BA73" s="695"/>
      <c r="BB73" s="286"/>
      <c r="BC73" s="286"/>
      <c r="BD73" s="286"/>
      <c r="BE73" s="98">
        <f t="shared" si="409"/>
        <v>0</v>
      </c>
      <c r="BF73" s="98">
        <f>BF74+BF76</f>
        <v>0</v>
      </c>
      <c r="BG73" s="98"/>
      <c r="BH73" s="286"/>
      <c r="BI73" s="286"/>
      <c r="BJ73" s="98">
        <f t="shared" si="410"/>
        <v>0</v>
      </c>
      <c r="BK73" s="98"/>
      <c r="BL73" s="286"/>
      <c r="BM73" s="286"/>
      <c r="BN73" s="102" t="e">
        <f t="shared" si="411"/>
        <v>#REF!</v>
      </c>
      <c r="BO73" s="98" t="e">
        <f>BO74+BO76</f>
        <v>#REF!</v>
      </c>
      <c r="BP73" s="98"/>
      <c r="BQ73" s="98"/>
      <c r="BR73" s="286"/>
      <c r="BS73" s="286"/>
      <c r="BT73" s="98"/>
      <c r="BU73" s="102" t="e">
        <f t="shared" si="412"/>
        <v>#REF!</v>
      </c>
      <c r="BV73" s="98" t="e">
        <f>BV74+BV76</f>
        <v>#REF!</v>
      </c>
      <c r="BW73" s="98"/>
      <c r="BX73" s="98"/>
      <c r="BY73" s="286"/>
      <c r="BZ73" s="286"/>
      <c r="CD73" s="635"/>
      <c r="CE73" s="695"/>
    </row>
    <row r="74" spans="2:83" s="37" customFormat="1" ht="33" hidden="1" customHeight="1" x14ac:dyDescent="0.25">
      <c r="B74" s="204"/>
      <c r="C74" s="121" t="s">
        <v>42</v>
      </c>
      <c r="D74" s="171" t="e">
        <f t="shared" si="403"/>
        <v>#REF!</v>
      </c>
      <c r="E74" s="171" t="e">
        <f>#REF!</f>
        <v>#REF!</v>
      </c>
      <c r="F74" s="171"/>
      <c r="G74" s="171"/>
      <c r="H74" s="172"/>
      <c r="I74" s="172"/>
      <c r="J74" s="171"/>
      <c r="K74" s="167" t="e">
        <f t="shared" si="404"/>
        <v>#REF!</v>
      </c>
      <c r="L74" s="695" t="e">
        <f t="shared" si="362"/>
        <v>#REF!</v>
      </c>
      <c r="M74" s="171" t="e">
        <f>#REF!</f>
        <v>#REF!</v>
      </c>
      <c r="N74" s="695" t="e">
        <f t="shared" si="384"/>
        <v>#REF!</v>
      </c>
      <c r="O74" s="116"/>
      <c r="P74" s="116"/>
      <c r="Q74" s="116"/>
      <c r="R74" s="695" t="e">
        <f t="shared" si="386"/>
        <v>#DIV/0!</v>
      </c>
      <c r="S74" s="35"/>
      <c r="T74" s="35"/>
      <c r="U74" s="35"/>
      <c r="V74" s="285">
        <f t="shared" si="405"/>
        <v>0</v>
      </c>
      <c r="W74" s="35"/>
      <c r="X74" s="35"/>
      <c r="Y74" s="35"/>
      <c r="Z74" s="116" t="e">
        <f t="shared" si="388"/>
        <v>#REF!</v>
      </c>
      <c r="AA74" s="116" t="e">
        <f t="shared" si="406"/>
        <v>#REF!</v>
      </c>
      <c r="AB74" s="35"/>
      <c r="AC74" s="35"/>
      <c r="AD74" s="35"/>
      <c r="AE74" s="167" t="e">
        <f t="shared" si="407"/>
        <v>#REF!</v>
      </c>
      <c r="AF74" s="695" t="e">
        <f t="shared" si="365"/>
        <v>#REF!</v>
      </c>
      <c r="AG74" s="171" t="e">
        <f>#REF!</f>
        <v>#REF!</v>
      </c>
      <c r="AH74" s="695" t="e">
        <f t="shared" si="366"/>
        <v>#REF!</v>
      </c>
      <c r="AI74" s="116"/>
      <c r="AJ74" s="116"/>
      <c r="AK74" s="116"/>
      <c r="AL74" s="695" t="e">
        <f t="shared" si="390"/>
        <v>#DIV/0!</v>
      </c>
      <c r="AM74" s="35"/>
      <c r="AN74" s="35"/>
      <c r="AO74" s="35"/>
      <c r="AP74" s="116"/>
      <c r="AQ74" s="116"/>
      <c r="AR74" s="171" t="e">
        <f t="shared" si="408"/>
        <v>#REF!</v>
      </c>
      <c r="AS74" s="695" t="e">
        <f t="shared" si="370"/>
        <v>#REF!</v>
      </c>
      <c r="AT74" s="171" t="e">
        <f>#REF!</f>
        <v>#REF!</v>
      </c>
      <c r="AU74" s="695" t="e">
        <f t="shared" si="371"/>
        <v>#REF!</v>
      </c>
      <c r="AV74" s="116"/>
      <c r="AW74" s="695"/>
      <c r="AX74" s="171"/>
      <c r="AY74" s="695" t="e">
        <f t="shared" si="373"/>
        <v>#DIV/0!</v>
      </c>
      <c r="AZ74" s="35"/>
      <c r="BA74" s="695"/>
      <c r="BB74" s="35"/>
      <c r="BC74" s="35"/>
      <c r="BD74" s="35"/>
      <c r="BE74" s="116">
        <f t="shared" si="409"/>
        <v>0</v>
      </c>
      <c r="BF74" s="116">
        <f>X74</f>
        <v>0</v>
      </c>
      <c r="BG74" s="116"/>
      <c r="BH74" s="35"/>
      <c r="BI74" s="35"/>
      <c r="BJ74" s="116">
        <f t="shared" si="410"/>
        <v>0</v>
      </c>
      <c r="BK74" s="116"/>
      <c r="BL74" s="35"/>
      <c r="BM74" s="35"/>
      <c r="BN74" s="102" t="e">
        <f t="shared" si="411"/>
        <v>#REF!</v>
      </c>
      <c r="BO74" s="116" t="e">
        <f>#REF!</f>
        <v>#REF!</v>
      </c>
      <c r="BP74" s="116"/>
      <c r="BQ74" s="116"/>
      <c r="BR74" s="35"/>
      <c r="BS74" s="35"/>
      <c r="BT74" s="116"/>
      <c r="BU74" s="102" t="e">
        <f t="shared" si="412"/>
        <v>#REF!</v>
      </c>
      <c r="BV74" s="116" t="e">
        <f>#REF!</f>
        <v>#REF!</v>
      </c>
      <c r="BW74" s="116"/>
      <c r="BX74" s="116"/>
      <c r="BY74" s="35"/>
      <c r="BZ74" s="35"/>
      <c r="CD74" s="636"/>
      <c r="CE74" s="695"/>
    </row>
    <row r="75" spans="2:83" s="37" customFormat="1" ht="64.5" hidden="1" customHeight="1" x14ac:dyDescent="0.25">
      <c r="B75" s="204"/>
      <c r="C75" s="121" t="s">
        <v>172</v>
      </c>
      <c r="D75" s="171"/>
      <c r="E75" s="171"/>
      <c r="F75" s="171"/>
      <c r="G75" s="171"/>
      <c r="H75" s="172"/>
      <c r="I75" s="172"/>
      <c r="J75" s="171"/>
      <c r="K75" s="167">
        <f t="shared" si="404"/>
        <v>0</v>
      </c>
      <c r="L75" s="695" t="e">
        <f t="shared" si="362"/>
        <v>#DIV/0!</v>
      </c>
      <c r="M75" s="171"/>
      <c r="N75" s="695" t="e">
        <f t="shared" si="384"/>
        <v>#DIV/0!</v>
      </c>
      <c r="O75" s="116"/>
      <c r="P75" s="116"/>
      <c r="Q75" s="116"/>
      <c r="R75" s="695" t="e">
        <f t="shared" si="386"/>
        <v>#DIV/0!</v>
      </c>
      <c r="S75" s="35"/>
      <c r="T75" s="35"/>
      <c r="U75" s="35"/>
      <c r="V75" s="285">
        <f t="shared" si="405"/>
        <v>0</v>
      </c>
      <c r="W75" s="35"/>
      <c r="X75" s="35"/>
      <c r="Y75" s="35"/>
      <c r="Z75" s="116">
        <f t="shared" si="388"/>
        <v>0</v>
      </c>
      <c r="AA75" s="116">
        <f t="shared" si="406"/>
        <v>0</v>
      </c>
      <c r="AB75" s="35"/>
      <c r="AC75" s="35"/>
      <c r="AD75" s="35"/>
      <c r="AE75" s="167"/>
      <c r="AF75" s="695" t="e">
        <f t="shared" si="365"/>
        <v>#DIV/0!</v>
      </c>
      <c r="AG75" s="171"/>
      <c r="AH75" s="695" t="e">
        <f t="shared" si="366"/>
        <v>#DIV/0!</v>
      </c>
      <c r="AI75" s="116"/>
      <c r="AJ75" s="116"/>
      <c r="AK75" s="116"/>
      <c r="AL75" s="695" t="e">
        <f t="shared" si="390"/>
        <v>#DIV/0!</v>
      </c>
      <c r="AM75" s="35"/>
      <c r="AN75" s="35"/>
      <c r="AO75" s="35"/>
      <c r="AP75" s="116"/>
      <c r="AQ75" s="116"/>
      <c r="AR75" s="171"/>
      <c r="AS75" s="695" t="e">
        <f t="shared" si="370"/>
        <v>#DIV/0!</v>
      </c>
      <c r="AT75" s="171"/>
      <c r="AU75" s="695" t="e">
        <f t="shared" si="371"/>
        <v>#DIV/0!</v>
      </c>
      <c r="AV75" s="116"/>
      <c r="AW75" s="695"/>
      <c r="AX75" s="171"/>
      <c r="AY75" s="695" t="e">
        <f t="shared" si="373"/>
        <v>#DIV/0!</v>
      </c>
      <c r="AZ75" s="35"/>
      <c r="BA75" s="695"/>
      <c r="BB75" s="35"/>
      <c r="BC75" s="35"/>
      <c r="BD75" s="35"/>
      <c r="BE75" s="116"/>
      <c r="BF75" s="116"/>
      <c r="BG75" s="116"/>
      <c r="BH75" s="35"/>
      <c r="BI75" s="35"/>
      <c r="BJ75" s="116">
        <f t="shared" si="410"/>
        <v>0</v>
      </c>
      <c r="BK75" s="116"/>
      <c r="BL75" s="35"/>
      <c r="BM75" s="35"/>
      <c r="BN75" s="102">
        <f t="shared" si="411"/>
        <v>0</v>
      </c>
      <c r="BO75" s="116"/>
      <c r="BP75" s="116"/>
      <c r="BQ75" s="116"/>
      <c r="BR75" s="35"/>
      <c r="BS75" s="35"/>
      <c r="BT75" s="116"/>
      <c r="BU75" s="102">
        <f t="shared" si="412"/>
        <v>0</v>
      </c>
      <c r="BV75" s="116"/>
      <c r="BW75" s="116"/>
      <c r="BX75" s="116"/>
      <c r="BY75" s="35"/>
      <c r="BZ75" s="35"/>
      <c r="CD75" s="636"/>
      <c r="CE75" s="695"/>
    </row>
    <row r="76" spans="2:83" s="37" customFormat="1" ht="31.5" hidden="1" customHeight="1" x14ac:dyDescent="0.25">
      <c r="B76" s="204"/>
      <c r="C76" s="110" t="s">
        <v>40</v>
      </c>
      <c r="D76" s="171" t="e">
        <f>E76</f>
        <v>#REF!</v>
      </c>
      <c r="E76" s="171" t="e">
        <f>#REF!</f>
        <v>#REF!</v>
      </c>
      <c r="F76" s="171"/>
      <c r="G76" s="171"/>
      <c r="H76" s="172"/>
      <c r="I76" s="172"/>
      <c r="J76" s="171"/>
      <c r="K76" s="167" t="e">
        <f t="shared" si="404"/>
        <v>#REF!</v>
      </c>
      <c r="L76" s="695" t="e">
        <f t="shared" si="362"/>
        <v>#REF!</v>
      </c>
      <c r="M76" s="171" t="e">
        <f>#REF!</f>
        <v>#REF!</v>
      </c>
      <c r="N76" s="695" t="e">
        <f t="shared" si="384"/>
        <v>#REF!</v>
      </c>
      <c r="O76" s="116"/>
      <c r="P76" s="116"/>
      <c r="Q76" s="116"/>
      <c r="R76" s="695" t="e">
        <f t="shared" si="386"/>
        <v>#DIV/0!</v>
      </c>
      <c r="S76" s="35"/>
      <c r="T76" s="35"/>
      <c r="U76" s="35"/>
      <c r="V76" s="285">
        <f t="shared" si="405"/>
        <v>0</v>
      </c>
      <c r="W76" s="35"/>
      <c r="X76" s="35"/>
      <c r="Y76" s="35"/>
      <c r="Z76" s="116" t="e">
        <f t="shared" si="388"/>
        <v>#REF!</v>
      </c>
      <c r="AA76" s="116" t="e">
        <f t="shared" si="406"/>
        <v>#REF!</v>
      </c>
      <c r="AB76" s="35"/>
      <c r="AC76" s="35"/>
      <c r="AD76" s="35"/>
      <c r="AE76" s="167" t="e">
        <f>AG76</f>
        <v>#REF!</v>
      </c>
      <c r="AF76" s="695" t="e">
        <f t="shared" si="365"/>
        <v>#REF!</v>
      </c>
      <c r="AG76" s="171" t="e">
        <f>#REF!</f>
        <v>#REF!</v>
      </c>
      <c r="AH76" s="695" t="e">
        <f t="shared" si="366"/>
        <v>#REF!</v>
      </c>
      <c r="AI76" s="116"/>
      <c r="AJ76" s="116"/>
      <c r="AK76" s="116"/>
      <c r="AL76" s="695" t="e">
        <f t="shared" si="390"/>
        <v>#DIV/0!</v>
      </c>
      <c r="AM76" s="35"/>
      <c r="AN76" s="35"/>
      <c r="AO76" s="35"/>
      <c r="AP76" s="116"/>
      <c r="AQ76" s="116"/>
      <c r="AR76" s="171" t="e">
        <f>AT76</f>
        <v>#REF!</v>
      </c>
      <c r="AS76" s="695" t="e">
        <f t="shared" si="370"/>
        <v>#REF!</v>
      </c>
      <c r="AT76" s="171" t="e">
        <f>#REF!</f>
        <v>#REF!</v>
      </c>
      <c r="AU76" s="695" t="e">
        <f t="shared" si="371"/>
        <v>#REF!</v>
      </c>
      <c r="AV76" s="116"/>
      <c r="AW76" s="695"/>
      <c r="AX76" s="171"/>
      <c r="AY76" s="695" t="e">
        <f t="shared" si="373"/>
        <v>#DIV/0!</v>
      </c>
      <c r="AZ76" s="35"/>
      <c r="BA76" s="695"/>
      <c r="BB76" s="35"/>
      <c r="BC76" s="35"/>
      <c r="BD76" s="35"/>
      <c r="BE76" s="116">
        <f>BF76</f>
        <v>0</v>
      </c>
      <c r="BF76" s="116">
        <f>X76</f>
        <v>0</v>
      </c>
      <c r="BG76" s="116"/>
      <c r="BH76" s="35"/>
      <c r="BI76" s="35"/>
      <c r="BJ76" s="116">
        <f t="shared" si="410"/>
        <v>0</v>
      </c>
      <c r="BK76" s="116"/>
      <c r="BL76" s="35"/>
      <c r="BM76" s="35"/>
      <c r="BN76" s="102" t="e">
        <f t="shared" si="411"/>
        <v>#REF!</v>
      </c>
      <c r="BO76" s="116" t="e">
        <f>#REF!</f>
        <v>#REF!</v>
      </c>
      <c r="BP76" s="116"/>
      <c r="BQ76" s="116"/>
      <c r="BR76" s="35"/>
      <c r="BS76" s="35"/>
      <c r="BT76" s="116"/>
      <c r="BU76" s="102" t="e">
        <f t="shared" si="412"/>
        <v>#REF!</v>
      </c>
      <c r="BV76" s="116" t="e">
        <f>#REF!</f>
        <v>#REF!</v>
      </c>
      <c r="BW76" s="116"/>
      <c r="BX76" s="116"/>
      <c r="BY76" s="35"/>
      <c r="BZ76" s="35"/>
      <c r="CD76" s="636"/>
      <c r="CE76" s="695"/>
    </row>
    <row r="77" spans="2:83" s="23" customFormat="1" ht="46.5" hidden="1" customHeight="1" x14ac:dyDescent="0.25">
      <c r="B77" s="201"/>
      <c r="C77" s="101" t="s">
        <v>32</v>
      </c>
      <c r="D77" s="187">
        <f>E77</f>
        <v>0</v>
      </c>
      <c r="E77" s="187">
        <v>0</v>
      </c>
      <c r="F77" s="187"/>
      <c r="G77" s="187"/>
      <c r="H77" s="187"/>
      <c r="I77" s="187"/>
      <c r="J77" s="167"/>
      <c r="K77" s="167">
        <f t="shared" si="404"/>
        <v>0</v>
      </c>
      <c r="L77" s="695" t="e">
        <f t="shared" si="362"/>
        <v>#DIV/0!</v>
      </c>
      <c r="M77" s="187">
        <v>0</v>
      </c>
      <c r="N77" s="695" t="e">
        <f t="shared" si="384"/>
        <v>#DIV/0!</v>
      </c>
      <c r="O77" s="22"/>
      <c r="P77" s="41"/>
      <c r="Q77" s="22"/>
      <c r="R77" s="695" t="e">
        <f t="shared" si="386"/>
        <v>#DIV/0!</v>
      </c>
      <c r="S77" s="22"/>
      <c r="T77" s="41"/>
      <c r="U77" s="22"/>
      <c r="V77" s="285">
        <f t="shared" si="405"/>
        <v>0</v>
      </c>
      <c r="W77" s="22"/>
      <c r="X77" s="22"/>
      <c r="Y77" s="22"/>
      <c r="Z77" s="22">
        <f t="shared" si="388"/>
        <v>0</v>
      </c>
      <c r="AA77" s="22">
        <f t="shared" si="406"/>
        <v>0</v>
      </c>
      <c r="AB77" s="22"/>
      <c r="AC77" s="22"/>
      <c r="AD77" s="41"/>
      <c r="AE77" s="167">
        <f>AG77</f>
        <v>0</v>
      </c>
      <c r="AF77" s="695" t="e">
        <f t="shared" si="365"/>
        <v>#DIV/0!</v>
      </c>
      <c r="AG77" s="187">
        <v>0</v>
      </c>
      <c r="AH77" s="695" t="e">
        <f t="shared" si="366"/>
        <v>#DIV/0!</v>
      </c>
      <c r="AI77" s="22"/>
      <c r="AJ77" s="41"/>
      <c r="AK77" s="22"/>
      <c r="AL77" s="695" t="e">
        <f t="shared" si="390"/>
        <v>#DIV/0!</v>
      </c>
      <c r="AM77" s="22"/>
      <c r="AN77" s="41"/>
      <c r="AO77" s="22"/>
      <c r="AP77" s="22"/>
      <c r="AQ77" s="41"/>
      <c r="AR77" s="187">
        <f>AT77</f>
        <v>0</v>
      </c>
      <c r="AS77" s="695" t="e">
        <f t="shared" si="370"/>
        <v>#DIV/0!</v>
      </c>
      <c r="AT77" s="187">
        <v>0</v>
      </c>
      <c r="AU77" s="695" t="e">
        <f t="shared" si="371"/>
        <v>#DIV/0!</v>
      </c>
      <c r="AV77" s="22"/>
      <c r="AW77" s="695"/>
      <c r="AX77" s="187"/>
      <c r="AY77" s="695" t="e">
        <f t="shared" si="373"/>
        <v>#DIV/0!</v>
      </c>
      <c r="AZ77" s="22"/>
      <c r="BA77" s="695"/>
      <c r="BB77" s="22"/>
      <c r="BC77" s="22"/>
      <c r="BD77" s="22"/>
      <c r="BE77" s="22">
        <f>BF77</f>
        <v>0</v>
      </c>
      <c r="BF77" s="22">
        <v>0</v>
      </c>
      <c r="BG77" s="22"/>
      <c r="BH77" s="22"/>
      <c r="BI77" s="22"/>
      <c r="BJ77" s="22">
        <f t="shared" si="410"/>
        <v>0</v>
      </c>
      <c r="BK77" s="22"/>
      <c r="BL77" s="22"/>
      <c r="BM77" s="22"/>
      <c r="BN77" s="102">
        <f t="shared" si="411"/>
        <v>0</v>
      </c>
      <c r="BO77" s="22">
        <v>0</v>
      </c>
      <c r="BP77" s="22"/>
      <c r="BQ77" s="22"/>
      <c r="BR77" s="22"/>
      <c r="BS77" s="22"/>
      <c r="BT77" s="22"/>
      <c r="BU77" s="102">
        <f t="shared" si="412"/>
        <v>0</v>
      </c>
      <c r="BV77" s="22">
        <v>0</v>
      </c>
      <c r="BW77" s="22"/>
      <c r="BX77" s="22"/>
      <c r="BY77" s="22"/>
      <c r="BZ77" s="22"/>
      <c r="CD77" s="633"/>
      <c r="CE77" s="695"/>
    </row>
    <row r="78" spans="2:83" s="40" customFormat="1" ht="150.75" hidden="1" customHeight="1" x14ac:dyDescent="0.25">
      <c r="B78" s="200" t="s">
        <v>7</v>
      </c>
      <c r="C78" s="108" t="s">
        <v>45</v>
      </c>
      <c r="D78" s="185" t="e">
        <f t="shared" ref="D78:D86" si="413">E78</f>
        <v>#REF!</v>
      </c>
      <c r="E78" s="185" t="e">
        <f>E79+E80</f>
        <v>#REF!</v>
      </c>
      <c r="F78" s="185"/>
      <c r="G78" s="185"/>
      <c r="H78" s="186"/>
      <c r="I78" s="186"/>
      <c r="J78" s="185"/>
      <c r="K78" s="167" t="e">
        <f t="shared" si="404"/>
        <v>#REF!</v>
      </c>
      <c r="L78" s="695" t="e">
        <f t="shared" si="362"/>
        <v>#REF!</v>
      </c>
      <c r="M78" s="185" t="e">
        <f>M79+M80</f>
        <v>#REF!</v>
      </c>
      <c r="N78" s="695" t="e">
        <f t="shared" si="384"/>
        <v>#REF!</v>
      </c>
      <c r="O78" s="98"/>
      <c r="P78" s="98"/>
      <c r="Q78" s="98"/>
      <c r="R78" s="695" t="e">
        <f t="shared" si="386"/>
        <v>#DIV/0!</v>
      </c>
      <c r="S78" s="286"/>
      <c r="T78" s="286"/>
      <c r="U78" s="286"/>
      <c r="V78" s="285">
        <f t="shared" si="405"/>
        <v>0</v>
      </c>
      <c r="W78" s="286"/>
      <c r="X78" s="286"/>
      <c r="Y78" s="286"/>
      <c r="Z78" s="98" t="e">
        <f t="shared" si="388"/>
        <v>#REF!</v>
      </c>
      <c r="AA78" s="98" t="e">
        <f t="shared" si="406"/>
        <v>#REF!</v>
      </c>
      <c r="AB78" s="286"/>
      <c r="AC78" s="286"/>
      <c r="AD78" s="286"/>
      <c r="AE78" s="167" t="e">
        <f t="shared" ref="AE78:AE86" si="414">AG78</f>
        <v>#REF!</v>
      </c>
      <c r="AF78" s="695" t="e">
        <f t="shared" si="365"/>
        <v>#REF!</v>
      </c>
      <c r="AG78" s="185" t="e">
        <f>AG79+AG80</f>
        <v>#REF!</v>
      </c>
      <c r="AH78" s="695" t="e">
        <f t="shared" si="366"/>
        <v>#REF!</v>
      </c>
      <c r="AI78" s="98"/>
      <c r="AJ78" s="98"/>
      <c r="AK78" s="98"/>
      <c r="AL78" s="695" t="e">
        <f t="shared" si="390"/>
        <v>#DIV/0!</v>
      </c>
      <c r="AM78" s="286"/>
      <c r="AN78" s="286"/>
      <c r="AO78" s="286"/>
      <c r="AP78" s="98"/>
      <c r="AQ78" s="98"/>
      <c r="AR78" s="185" t="e">
        <f t="shared" ref="AR78:AR86" si="415">AT78</f>
        <v>#REF!</v>
      </c>
      <c r="AS78" s="695" t="e">
        <f t="shared" si="370"/>
        <v>#REF!</v>
      </c>
      <c r="AT78" s="185" t="e">
        <f>AT79+AT80</f>
        <v>#REF!</v>
      </c>
      <c r="AU78" s="695" t="e">
        <f t="shared" si="371"/>
        <v>#REF!</v>
      </c>
      <c r="AV78" s="98"/>
      <c r="AW78" s="695"/>
      <c r="AX78" s="185"/>
      <c r="AY78" s="695" t="e">
        <f t="shared" si="373"/>
        <v>#DIV/0!</v>
      </c>
      <c r="AZ78" s="286"/>
      <c r="BA78" s="695"/>
      <c r="BB78" s="286"/>
      <c r="BC78" s="286"/>
      <c r="BD78" s="286"/>
      <c r="BE78" s="98">
        <f t="shared" ref="BE78:BE86" si="416">BF78</f>
        <v>0</v>
      </c>
      <c r="BF78" s="98">
        <f>BF79+BF80</f>
        <v>0</v>
      </c>
      <c r="BG78" s="98"/>
      <c r="BH78" s="286"/>
      <c r="BI78" s="286"/>
      <c r="BJ78" s="98">
        <f t="shared" si="410"/>
        <v>0</v>
      </c>
      <c r="BK78" s="98"/>
      <c r="BL78" s="286"/>
      <c r="BM78" s="286"/>
      <c r="BN78" s="102" t="e">
        <f t="shared" si="411"/>
        <v>#REF!</v>
      </c>
      <c r="BO78" s="98" t="e">
        <f>BO79+BO80</f>
        <v>#REF!</v>
      </c>
      <c r="BP78" s="98"/>
      <c r="BQ78" s="98"/>
      <c r="BR78" s="286"/>
      <c r="BS78" s="286"/>
      <c r="BT78" s="98"/>
      <c r="BU78" s="102" t="e">
        <f t="shared" si="412"/>
        <v>#REF!</v>
      </c>
      <c r="BV78" s="98" t="e">
        <f>BV79+BV80</f>
        <v>#REF!</v>
      </c>
      <c r="BW78" s="98"/>
      <c r="BX78" s="98"/>
      <c r="BY78" s="286"/>
      <c r="BZ78" s="286"/>
      <c r="CD78" s="637"/>
      <c r="CE78" s="695"/>
    </row>
    <row r="79" spans="2:83" s="23" customFormat="1" ht="46.5" hidden="1" customHeight="1" x14ac:dyDescent="0.25">
      <c r="B79" s="201"/>
      <c r="C79" s="101" t="s">
        <v>32</v>
      </c>
      <c r="D79" s="167">
        <f t="shared" si="413"/>
        <v>0</v>
      </c>
      <c r="E79" s="167">
        <v>0</v>
      </c>
      <c r="F79" s="167"/>
      <c r="G79" s="167"/>
      <c r="H79" s="187"/>
      <c r="I79" s="187"/>
      <c r="J79" s="167"/>
      <c r="K79" s="167">
        <f t="shared" si="404"/>
        <v>0</v>
      </c>
      <c r="L79" s="695" t="e">
        <f t="shared" si="362"/>
        <v>#DIV/0!</v>
      </c>
      <c r="M79" s="167">
        <v>0</v>
      </c>
      <c r="N79" s="695" t="e">
        <f t="shared" si="384"/>
        <v>#DIV/0!</v>
      </c>
      <c r="O79" s="102"/>
      <c r="P79" s="114"/>
      <c r="Q79" s="102"/>
      <c r="R79" s="695" t="e">
        <f t="shared" si="386"/>
        <v>#DIV/0!</v>
      </c>
      <c r="S79" s="22"/>
      <c r="T79" s="41"/>
      <c r="U79" s="22"/>
      <c r="V79" s="285">
        <f t="shared" si="405"/>
        <v>0</v>
      </c>
      <c r="W79" s="22"/>
      <c r="X79" s="22"/>
      <c r="Y79" s="22"/>
      <c r="Z79" s="102">
        <f t="shared" si="388"/>
        <v>0</v>
      </c>
      <c r="AA79" s="102">
        <f t="shared" si="406"/>
        <v>0</v>
      </c>
      <c r="AB79" s="22"/>
      <c r="AC79" s="22"/>
      <c r="AD79" s="41"/>
      <c r="AE79" s="167">
        <f t="shared" si="414"/>
        <v>0</v>
      </c>
      <c r="AF79" s="695" t="e">
        <f t="shared" si="365"/>
        <v>#DIV/0!</v>
      </c>
      <c r="AG79" s="167">
        <v>0</v>
      </c>
      <c r="AH79" s="695" t="e">
        <f t="shared" si="366"/>
        <v>#DIV/0!</v>
      </c>
      <c r="AI79" s="102"/>
      <c r="AJ79" s="114"/>
      <c r="AK79" s="102"/>
      <c r="AL79" s="695" t="e">
        <f t="shared" si="390"/>
        <v>#DIV/0!</v>
      </c>
      <c r="AM79" s="22"/>
      <c r="AN79" s="41"/>
      <c r="AO79" s="22"/>
      <c r="AP79" s="102"/>
      <c r="AQ79" s="114"/>
      <c r="AR79" s="167">
        <f t="shared" si="415"/>
        <v>0</v>
      </c>
      <c r="AS79" s="695" t="e">
        <f t="shared" si="370"/>
        <v>#DIV/0!</v>
      </c>
      <c r="AT79" s="167">
        <v>0</v>
      </c>
      <c r="AU79" s="695" t="e">
        <f t="shared" si="371"/>
        <v>#DIV/0!</v>
      </c>
      <c r="AV79" s="102"/>
      <c r="AW79" s="695"/>
      <c r="AX79" s="167"/>
      <c r="AY79" s="695" t="e">
        <f t="shared" si="373"/>
        <v>#DIV/0!</v>
      </c>
      <c r="AZ79" s="22"/>
      <c r="BA79" s="695"/>
      <c r="BB79" s="22"/>
      <c r="BC79" s="22"/>
      <c r="BD79" s="22"/>
      <c r="BE79" s="102">
        <f t="shared" si="416"/>
        <v>0</v>
      </c>
      <c r="BF79" s="102">
        <v>0</v>
      </c>
      <c r="BG79" s="102"/>
      <c r="BH79" s="22"/>
      <c r="BI79" s="22"/>
      <c r="BJ79" s="102">
        <f t="shared" si="410"/>
        <v>0</v>
      </c>
      <c r="BK79" s="102"/>
      <c r="BL79" s="22"/>
      <c r="BM79" s="22"/>
      <c r="BN79" s="102">
        <f t="shared" si="411"/>
        <v>0</v>
      </c>
      <c r="BO79" s="102">
        <v>0</v>
      </c>
      <c r="BP79" s="102"/>
      <c r="BQ79" s="102"/>
      <c r="BR79" s="22"/>
      <c r="BS79" s="22"/>
      <c r="BT79" s="102"/>
      <c r="BU79" s="102">
        <f t="shared" si="412"/>
        <v>0</v>
      </c>
      <c r="BV79" s="102">
        <v>0</v>
      </c>
      <c r="BW79" s="102"/>
      <c r="BX79" s="102"/>
      <c r="BY79" s="22"/>
      <c r="BZ79" s="22"/>
      <c r="CD79" s="633"/>
      <c r="CE79" s="695"/>
    </row>
    <row r="80" spans="2:83" s="42" customFormat="1" ht="46.5" hidden="1" customHeight="1" x14ac:dyDescent="0.25">
      <c r="B80" s="205"/>
      <c r="C80" s="97" t="s">
        <v>31</v>
      </c>
      <c r="D80" s="834" t="e">
        <f t="shared" si="413"/>
        <v>#REF!</v>
      </c>
      <c r="E80" s="834" t="e">
        <f>SUM(E81:E83)</f>
        <v>#REF!</v>
      </c>
      <c r="F80" s="834"/>
      <c r="G80" s="834"/>
      <c r="H80" s="258"/>
      <c r="I80" s="258"/>
      <c r="J80" s="834"/>
      <c r="K80" s="167" t="e">
        <f t="shared" si="404"/>
        <v>#REF!</v>
      </c>
      <c r="L80" s="695" t="e">
        <f t="shared" si="362"/>
        <v>#REF!</v>
      </c>
      <c r="M80" s="952" t="e">
        <f>SUM(M81:M83)</f>
        <v>#REF!</v>
      </c>
      <c r="N80" s="695" t="e">
        <f t="shared" si="384"/>
        <v>#REF!</v>
      </c>
      <c r="O80" s="114"/>
      <c r="P80" s="114"/>
      <c r="Q80" s="114"/>
      <c r="R80" s="695" t="e">
        <f t="shared" si="386"/>
        <v>#DIV/0!</v>
      </c>
      <c r="S80" s="41"/>
      <c r="T80" s="41"/>
      <c r="U80" s="41"/>
      <c r="V80" s="285">
        <f t="shared" si="405"/>
        <v>0</v>
      </c>
      <c r="W80" s="41"/>
      <c r="X80" s="41"/>
      <c r="Y80" s="41"/>
      <c r="Z80" s="114" t="e">
        <f t="shared" si="388"/>
        <v>#REF!</v>
      </c>
      <c r="AA80" s="114" t="e">
        <f t="shared" si="406"/>
        <v>#REF!</v>
      </c>
      <c r="AB80" s="41"/>
      <c r="AC80" s="41"/>
      <c r="AD80" s="41"/>
      <c r="AE80" s="167" t="e">
        <f t="shared" si="414"/>
        <v>#REF!</v>
      </c>
      <c r="AF80" s="695" t="e">
        <f t="shared" si="365"/>
        <v>#REF!</v>
      </c>
      <c r="AG80" s="952" t="e">
        <f>SUM(AG81:AG83)</f>
        <v>#REF!</v>
      </c>
      <c r="AH80" s="695" t="e">
        <f t="shared" si="366"/>
        <v>#REF!</v>
      </c>
      <c r="AI80" s="114"/>
      <c r="AJ80" s="114"/>
      <c r="AK80" s="114"/>
      <c r="AL80" s="695" t="e">
        <f t="shared" si="390"/>
        <v>#DIV/0!</v>
      </c>
      <c r="AM80" s="41"/>
      <c r="AN80" s="41"/>
      <c r="AO80" s="41"/>
      <c r="AP80" s="114"/>
      <c r="AQ80" s="114"/>
      <c r="AR80" s="834" t="e">
        <f t="shared" si="415"/>
        <v>#REF!</v>
      </c>
      <c r="AS80" s="695" t="e">
        <f t="shared" si="370"/>
        <v>#REF!</v>
      </c>
      <c r="AT80" s="952" t="e">
        <f>SUM(AT81:AT83)</f>
        <v>#REF!</v>
      </c>
      <c r="AU80" s="695" t="e">
        <f t="shared" si="371"/>
        <v>#REF!</v>
      </c>
      <c r="AV80" s="114"/>
      <c r="AW80" s="695"/>
      <c r="AX80" s="952"/>
      <c r="AY80" s="695" t="e">
        <f t="shared" si="373"/>
        <v>#DIV/0!</v>
      </c>
      <c r="AZ80" s="41"/>
      <c r="BA80" s="695"/>
      <c r="BB80" s="41"/>
      <c r="BC80" s="41"/>
      <c r="BD80" s="41"/>
      <c r="BE80" s="114">
        <f t="shared" si="416"/>
        <v>0</v>
      </c>
      <c r="BF80" s="114">
        <f>SUM(BF81:BF83)</f>
        <v>0</v>
      </c>
      <c r="BG80" s="114"/>
      <c r="BH80" s="41"/>
      <c r="BI80" s="41"/>
      <c r="BJ80" s="114">
        <f t="shared" si="410"/>
        <v>0</v>
      </c>
      <c r="BK80" s="114"/>
      <c r="BL80" s="41"/>
      <c r="BM80" s="41"/>
      <c r="BN80" s="102" t="e">
        <f t="shared" si="411"/>
        <v>#REF!</v>
      </c>
      <c r="BO80" s="114" t="e">
        <f>SUM(BO81:BO83)</f>
        <v>#REF!</v>
      </c>
      <c r="BP80" s="114"/>
      <c r="BQ80" s="114"/>
      <c r="BR80" s="41"/>
      <c r="BS80" s="41"/>
      <c r="BT80" s="114"/>
      <c r="BU80" s="102" t="e">
        <f t="shared" si="412"/>
        <v>#REF!</v>
      </c>
      <c r="BV80" s="114" t="e">
        <f>SUM(BV81:BV83)</f>
        <v>#REF!</v>
      </c>
      <c r="BW80" s="114"/>
      <c r="BX80" s="114"/>
      <c r="BY80" s="41"/>
      <c r="BZ80" s="41"/>
      <c r="CD80" s="638"/>
      <c r="CE80" s="695"/>
    </row>
    <row r="81" spans="2:83" s="37" customFormat="1" ht="30.75" hidden="1" customHeight="1" x14ac:dyDescent="0.25">
      <c r="B81" s="204"/>
      <c r="C81" s="110" t="s">
        <v>39</v>
      </c>
      <c r="D81" s="171" t="e">
        <f t="shared" si="413"/>
        <v>#REF!</v>
      </c>
      <c r="E81" s="171" t="e">
        <f>#REF!</f>
        <v>#REF!</v>
      </c>
      <c r="F81" s="171"/>
      <c r="G81" s="171"/>
      <c r="H81" s="172"/>
      <c r="I81" s="172"/>
      <c r="J81" s="171"/>
      <c r="K81" s="167" t="e">
        <f t="shared" si="404"/>
        <v>#REF!</v>
      </c>
      <c r="L81" s="695" t="e">
        <f t="shared" si="362"/>
        <v>#REF!</v>
      </c>
      <c r="M81" s="171" t="e">
        <f>#REF!</f>
        <v>#REF!</v>
      </c>
      <c r="N81" s="695" t="e">
        <f t="shared" si="384"/>
        <v>#REF!</v>
      </c>
      <c r="O81" s="116"/>
      <c r="P81" s="116"/>
      <c r="Q81" s="116"/>
      <c r="R81" s="695" t="e">
        <f t="shared" si="386"/>
        <v>#DIV/0!</v>
      </c>
      <c r="S81" s="35"/>
      <c r="T81" s="35"/>
      <c r="U81" s="35"/>
      <c r="V81" s="285">
        <f t="shared" si="405"/>
        <v>0</v>
      </c>
      <c r="W81" s="35"/>
      <c r="X81" s="35"/>
      <c r="Y81" s="35"/>
      <c r="Z81" s="116" t="e">
        <f t="shared" si="388"/>
        <v>#REF!</v>
      </c>
      <c r="AA81" s="116" t="e">
        <f t="shared" si="406"/>
        <v>#REF!</v>
      </c>
      <c r="AB81" s="35"/>
      <c r="AC81" s="35"/>
      <c r="AD81" s="35"/>
      <c r="AE81" s="167" t="e">
        <f t="shared" si="414"/>
        <v>#REF!</v>
      </c>
      <c r="AF81" s="695" t="e">
        <f t="shared" si="365"/>
        <v>#REF!</v>
      </c>
      <c r="AG81" s="171" t="e">
        <f>#REF!</f>
        <v>#REF!</v>
      </c>
      <c r="AH81" s="695" t="e">
        <f t="shared" si="366"/>
        <v>#REF!</v>
      </c>
      <c r="AI81" s="116"/>
      <c r="AJ81" s="116"/>
      <c r="AK81" s="116"/>
      <c r="AL81" s="695" t="e">
        <f t="shared" si="390"/>
        <v>#DIV/0!</v>
      </c>
      <c r="AM81" s="35"/>
      <c r="AN81" s="35"/>
      <c r="AO81" s="35"/>
      <c r="AP81" s="116"/>
      <c r="AQ81" s="116"/>
      <c r="AR81" s="171" t="e">
        <f t="shared" si="415"/>
        <v>#REF!</v>
      </c>
      <c r="AS81" s="695" t="e">
        <f t="shared" si="370"/>
        <v>#REF!</v>
      </c>
      <c r="AT81" s="171" t="e">
        <f>#REF!</f>
        <v>#REF!</v>
      </c>
      <c r="AU81" s="695" t="e">
        <f t="shared" si="371"/>
        <v>#REF!</v>
      </c>
      <c r="AV81" s="116"/>
      <c r="AW81" s="695"/>
      <c r="AX81" s="171"/>
      <c r="AY81" s="695" t="e">
        <f t="shared" si="373"/>
        <v>#DIV/0!</v>
      </c>
      <c r="AZ81" s="35"/>
      <c r="BA81" s="695"/>
      <c r="BB81" s="35"/>
      <c r="BC81" s="35"/>
      <c r="BD81" s="35"/>
      <c r="BE81" s="116">
        <f t="shared" si="416"/>
        <v>0</v>
      </c>
      <c r="BF81" s="116">
        <f>X81</f>
        <v>0</v>
      </c>
      <c r="BG81" s="116"/>
      <c r="BH81" s="35"/>
      <c r="BI81" s="35"/>
      <c r="BJ81" s="116">
        <f t="shared" si="410"/>
        <v>0</v>
      </c>
      <c r="BK81" s="116"/>
      <c r="BL81" s="35"/>
      <c r="BM81" s="35"/>
      <c r="BN81" s="102" t="e">
        <f t="shared" si="411"/>
        <v>#REF!</v>
      </c>
      <c r="BO81" s="116" t="e">
        <f>#REF!</f>
        <v>#REF!</v>
      </c>
      <c r="BP81" s="116"/>
      <c r="BQ81" s="116"/>
      <c r="BR81" s="35"/>
      <c r="BS81" s="35"/>
      <c r="BT81" s="116"/>
      <c r="BU81" s="102" t="e">
        <f t="shared" si="412"/>
        <v>#REF!</v>
      </c>
      <c r="BV81" s="116" t="e">
        <f>#REF!</f>
        <v>#REF!</v>
      </c>
      <c r="BW81" s="116"/>
      <c r="BX81" s="116"/>
      <c r="BY81" s="35"/>
      <c r="BZ81" s="35"/>
      <c r="CD81" s="636"/>
      <c r="CE81" s="695"/>
    </row>
    <row r="82" spans="2:83" s="37" customFormat="1" ht="47.25" hidden="1" customHeight="1" x14ac:dyDescent="0.25">
      <c r="B82" s="204"/>
      <c r="C82" s="110" t="s">
        <v>43</v>
      </c>
      <c r="D82" s="171" t="e">
        <f t="shared" si="413"/>
        <v>#REF!</v>
      </c>
      <c r="E82" s="171" t="e">
        <f>#REF!</f>
        <v>#REF!</v>
      </c>
      <c r="F82" s="171"/>
      <c r="G82" s="171"/>
      <c r="H82" s="172"/>
      <c r="I82" s="172"/>
      <c r="J82" s="171"/>
      <c r="K82" s="167" t="e">
        <f t="shared" si="404"/>
        <v>#REF!</v>
      </c>
      <c r="L82" s="695" t="e">
        <f t="shared" si="362"/>
        <v>#REF!</v>
      </c>
      <c r="M82" s="171" t="e">
        <f>#REF!</f>
        <v>#REF!</v>
      </c>
      <c r="N82" s="695" t="e">
        <f t="shared" si="384"/>
        <v>#REF!</v>
      </c>
      <c r="O82" s="116"/>
      <c r="P82" s="116"/>
      <c r="Q82" s="116"/>
      <c r="R82" s="695" t="e">
        <f t="shared" si="386"/>
        <v>#DIV/0!</v>
      </c>
      <c r="S82" s="35"/>
      <c r="T82" s="35"/>
      <c r="U82" s="35"/>
      <c r="V82" s="285">
        <f t="shared" si="405"/>
        <v>0</v>
      </c>
      <c r="W82" s="35"/>
      <c r="X82" s="35"/>
      <c r="Y82" s="35"/>
      <c r="Z82" s="116" t="e">
        <f t="shared" si="388"/>
        <v>#REF!</v>
      </c>
      <c r="AA82" s="116" t="e">
        <f t="shared" si="406"/>
        <v>#REF!</v>
      </c>
      <c r="AB82" s="35"/>
      <c r="AC82" s="35"/>
      <c r="AD82" s="35"/>
      <c r="AE82" s="167" t="e">
        <f t="shared" si="414"/>
        <v>#REF!</v>
      </c>
      <c r="AF82" s="695" t="e">
        <f t="shared" si="365"/>
        <v>#REF!</v>
      </c>
      <c r="AG82" s="171" t="e">
        <f>#REF!</f>
        <v>#REF!</v>
      </c>
      <c r="AH82" s="695" t="e">
        <f t="shared" si="366"/>
        <v>#REF!</v>
      </c>
      <c r="AI82" s="116"/>
      <c r="AJ82" s="116"/>
      <c r="AK82" s="116"/>
      <c r="AL82" s="695" t="e">
        <f t="shared" si="390"/>
        <v>#DIV/0!</v>
      </c>
      <c r="AM82" s="35"/>
      <c r="AN82" s="35"/>
      <c r="AO82" s="35"/>
      <c r="AP82" s="116"/>
      <c r="AQ82" s="116"/>
      <c r="AR82" s="171" t="e">
        <f t="shared" si="415"/>
        <v>#REF!</v>
      </c>
      <c r="AS82" s="695" t="e">
        <f t="shared" si="370"/>
        <v>#REF!</v>
      </c>
      <c r="AT82" s="171" t="e">
        <f>#REF!</f>
        <v>#REF!</v>
      </c>
      <c r="AU82" s="695" t="e">
        <f t="shared" si="371"/>
        <v>#REF!</v>
      </c>
      <c r="AV82" s="116"/>
      <c r="AW82" s="695"/>
      <c r="AX82" s="171"/>
      <c r="AY82" s="695" t="e">
        <f t="shared" si="373"/>
        <v>#DIV/0!</v>
      </c>
      <c r="AZ82" s="35"/>
      <c r="BA82" s="695"/>
      <c r="BB82" s="35"/>
      <c r="BC82" s="35"/>
      <c r="BD82" s="35"/>
      <c r="BE82" s="116">
        <f t="shared" si="416"/>
        <v>0</v>
      </c>
      <c r="BF82" s="116">
        <f>X82</f>
        <v>0</v>
      </c>
      <c r="BG82" s="116"/>
      <c r="BH82" s="35"/>
      <c r="BI82" s="35"/>
      <c r="BJ82" s="116">
        <f t="shared" si="410"/>
        <v>0</v>
      </c>
      <c r="BK82" s="116"/>
      <c r="BL82" s="35"/>
      <c r="BM82" s="35"/>
      <c r="BN82" s="102" t="e">
        <f t="shared" si="411"/>
        <v>#REF!</v>
      </c>
      <c r="BO82" s="116" t="e">
        <f>#REF!</f>
        <v>#REF!</v>
      </c>
      <c r="BP82" s="116"/>
      <c r="BQ82" s="116"/>
      <c r="BR82" s="35"/>
      <c r="BS82" s="35"/>
      <c r="BT82" s="116"/>
      <c r="BU82" s="102" t="e">
        <f t="shared" si="412"/>
        <v>#REF!</v>
      </c>
      <c r="BV82" s="116" t="e">
        <f>#REF!</f>
        <v>#REF!</v>
      </c>
      <c r="BW82" s="116"/>
      <c r="BX82" s="116"/>
      <c r="BY82" s="35"/>
      <c r="BZ82" s="35"/>
      <c r="CD82" s="636"/>
      <c r="CE82" s="695"/>
    </row>
    <row r="83" spans="2:83" s="37" customFormat="1" ht="27.75" hidden="1" customHeight="1" x14ac:dyDescent="0.25">
      <c r="B83" s="204"/>
      <c r="C83" s="110" t="s">
        <v>40</v>
      </c>
      <c r="D83" s="171">
        <f t="shared" si="413"/>
        <v>0</v>
      </c>
      <c r="E83" s="171">
        <v>0</v>
      </c>
      <c r="F83" s="171"/>
      <c r="G83" s="171"/>
      <c r="H83" s="172"/>
      <c r="I83" s="172"/>
      <c r="J83" s="171"/>
      <c r="K83" s="167">
        <f t="shared" si="404"/>
        <v>0</v>
      </c>
      <c r="L83" s="695" t="e">
        <f t="shared" si="362"/>
        <v>#DIV/0!</v>
      </c>
      <c r="M83" s="171">
        <v>0</v>
      </c>
      <c r="N83" s="695" t="e">
        <f t="shared" si="384"/>
        <v>#DIV/0!</v>
      </c>
      <c r="O83" s="116"/>
      <c r="P83" s="116"/>
      <c r="Q83" s="116"/>
      <c r="R83" s="695" t="e">
        <f t="shared" si="386"/>
        <v>#DIV/0!</v>
      </c>
      <c r="S83" s="35"/>
      <c r="T83" s="35"/>
      <c r="U83" s="35"/>
      <c r="V83" s="285">
        <f t="shared" si="405"/>
        <v>0</v>
      </c>
      <c r="W83" s="35"/>
      <c r="X83" s="35"/>
      <c r="Y83" s="35"/>
      <c r="Z83" s="116">
        <f t="shared" si="388"/>
        <v>0</v>
      </c>
      <c r="AA83" s="116">
        <f t="shared" si="406"/>
        <v>0</v>
      </c>
      <c r="AB83" s="35"/>
      <c r="AC83" s="35"/>
      <c r="AD83" s="35"/>
      <c r="AE83" s="167">
        <f t="shared" si="414"/>
        <v>0</v>
      </c>
      <c r="AF83" s="695" t="e">
        <f t="shared" si="365"/>
        <v>#DIV/0!</v>
      </c>
      <c r="AG83" s="171">
        <v>0</v>
      </c>
      <c r="AH83" s="695" t="e">
        <f t="shared" si="366"/>
        <v>#DIV/0!</v>
      </c>
      <c r="AI83" s="116"/>
      <c r="AJ83" s="116"/>
      <c r="AK83" s="116"/>
      <c r="AL83" s="695" t="e">
        <f t="shared" si="390"/>
        <v>#DIV/0!</v>
      </c>
      <c r="AM83" s="35"/>
      <c r="AN83" s="35"/>
      <c r="AO83" s="35"/>
      <c r="AP83" s="116"/>
      <c r="AQ83" s="116"/>
      <c r="AR83" s="171">
        <f t="shared" si="415"/>
        <v>0</v>
      </c>
      <c r="AS83" s="695" t="e">
        <f t="shared" si="370"/>
        <v>#DIV/0!</v>
      </c>
      <c r="AT83" s="171">
        <v>0</v>
      </c>
      <c r="AU83" s="695" t="e">
        <f t="shared" si="371"/>
        <v>#DIV/0!</v>
      </c>
      <c r="AV83" s="116"/>
      <c r="AW83" s="695"/>
      <c r="AX83" s="171"/>
      <c r="AY83" s="695" t="e">
        <f t="shared" si="373"/>
        <v>#DIV/0!</v>
      </c>
      <c r="AZ83" s="35"/>
      <c r="BA83" s="695"/>
      <c r="BB83" s="35"/>
      <c r="BC83" s="35"/>
      <c r="BD83" s="35"/>
      <c r="BE83" s="116">
        <f t="shared" si="416"/>
        <v>0</v>
      </c>
      <c r="BF83" s="116">
        <v>0</v>
      </c>
      <c r="BG83" s="116"/>
      <c r="BH83" s="35"/>
      <c r="BI83" s="35"/>
      <c r="BJ83" s="116">
        <f t="shared" si="410"/>
        <v>0</v>
      </c>
      <c r="BK83" s="116"/>
      <c r="BL83" s="35"/>
      <c r="BM83" s="35"/>
      <c r="BN83" s="102">
        <f t="shared" si="411"/>
        <v>0</v>
      </c>
      <c r="BO83" s="116">
        <v>0</v>
      </c>
      <c r="BP83" s="116"/>
      <c r="BQ83" s="116"/>
      <c r="BR83" s="35"/>
      <c r="BS83" s="35"/>
      <c r="BT83" s="116"/>
      <c r="BU83" s="102">
        <f t="shared" si="412"/>
        <v>0</v>
      </c>
      <c r="BV83" s="116">
        <v>0</v>
      </c>
      <c r="BW83" s="116"/>
      <c r="BX83" s="116"/>
      <c r="BY83" s="35"/>
      <c r="BZ83" s="35"/>
      <c r="CD83" s="636"/>
      <c r="CE83" s="695"/>
    </row>
    <row r="84" spans="2:83" s="40" customFormat="1" ht="92.25" hidden="1" customHeight="1" x14ac:dyDescent="0.25">
      <c r="B84" s="200" t="s">
        <v>8</v>
      </c>
      <c r="C84" s="97" t="s">
        <v>46</v>
      </c>
      <c r="D84" s="185">
        <f t="shared" si="413"/>
        <v>0</v>
      </c>
      <c r="E84" s="185">
        <f>E85+E86</f>
        <v>0</v>
      </c>
      <c r="F84" s="185"/>
      <c r="G84" s="185"/>
      <c r="H84" s="186"/>
      <c r="I84" s="186"/>
      <c r="J84" s="185"/>
      <c r="K84" s="167">
        <f t="shared" si="404"/>
        <v>0</v>
      </c>
      <c r="L84" s="695" t="e">
        <f t="shared" si="362"/>
        <v>#DIV/0!</v>
      </c>
      <c r="M84" s="185">
        <f>M85+M86</f>
        <v>0</v>
      </c>
      <c r="N84" s="695" t="e">
        <f t="shared" si="384"/>
        <v>#DIV/0!</v>
      </c>
      <c r="O84" s="98"/>
      <c r="P84" s="98"/>
      <c r="Q84" s="98"/>
      <c r="R84" s="695" t="e">
        <f t="shared" si="386"/>
        <v>#DIV/0!</v>
      </c>
      <c r="S84" s="286"/>
      <c r="T84" s="286"/>
      <c r="U84" s="286"/>
      <c r="V84" s="285">
        <f t="shared" si="405"/>
        <v>0</v>
      </c>
      <c r="W84" s="286"/>
      <c r="X84" s="286"/>
      <c r="Y84" s="286"/>
      <c r="Z84" s="98">
        <f t="shared" si="388"/>
        <v>0</v>
      </c>
      <c r="AA84" s="98">
        <f t="shared" si="406"/>
        <v>0</v>
      </c>
      <c r="AB84" s="286"/>
      <c r="AC84" s="286"/>
      <c r="AD84" s="286"/>
      <c r="AE84" s="167">
        <f t="shared" si="414"/>
        <v>0</v>
      </c>
      <c r="AF84" s="695" t="e">
        <f t="shared" si="365"/>
        <v>#DIV/0!</v>
      </c>
      <c r="AG84" s="185">
        <f>AG85+AG86</f>
        <v>0</v>
      </c>
      <c r="AH84" s="695" t="e">
        <f t="shared" si="366"/>
        <v>#DIV/0!</v>
      </c>
      <c r="AI84" s="98"/>
      <c r="AJ84" s="98"/>
      <c r="AK84" s="98"/>
      <c r="AL84" s="695" t="e">
        <f t="shared" si="390"/>
        <v>#DIV/0!</v>
      </c>
      <c r="AM84" s="286"/>
      <c r="AN84" s="286"/>
      <c r="AO84" s="286"/>
      <c r="AP84" s="98"/>
      <c r="AQ84" s="98"/>
      <c r="AR84" s="185">
        <f t="shared" si="415"/>
        <v>0</v>
      </c>
      <c r="AS84" s="695" t="e">
        <f t="shared" si="370"/>
        <v>#DIV/0!</v>
      </c>
      <c r="AT84" s="185">
        <f>AT85+AT86</f>
        <v>0</v>
      </c>
      <c r="AU84" s="695" t="e">
        <f t="shared" si="371"/>
        <v>#DIV/0!</v>
      </c>
      <c r="AV84" s="98"/>
      <c r="AW84" s="695"/>
      <c r="AX84" s="185"/>
      <c r="AY84" s="695" t="e">
        <f t="shared" si="373"/>
        <v>#DIV/0!</v>
      </c>
      <c r="AZ84" s="286"/>
      <c r="BA84" s="695"/>
      <c r="BB84" s="286"/>
      <c r="BC84" s="286"/>
      <c r="BD84" s="286"/>
      <c r="BE84" s="98">
        <f t="shared" si="416"/>
        <v>0</v>
      </c>
      <c r="BF84" s="98">
        <f>BF85+BF86</f>
        <v>0</v>
      </c>
      <c r="BG84" s="98"/>
      <c r="BH84" s="286"/>
      <c r="BI84" s="286"/>
      <c r="BJ84" s="98">
        <f t="shared" si="410"/>
        <v>0</v>
      </c>
      <c r="BK84" s="98"/>
      <c r="BL84" s="286"/>
      <c r="BM84" s="286"/>
      <c r="BN84" s="102">
        <f t="shared" si="411"/>
        <v>0</v>
      </c>
      <c r="BO84" s="98">
        <f>BO85+BO86</f>
        <v>0</v>
      </c>
      <c r="BP84" s="98"/>
      <c r="BQ84" s="98"/>
      <c r="BR84" s="286"/>
      <c r="BS84" s="286"/>
      <c r="BT84" s="98"/>
      <c r="BU84" s="102">
        <f t="shared" si="412"/>
        <v>0</v>
      </c>
      <c r="BV84" s="98">
        <f>BV85+BV86</f>
        <v>0</v>
      </c>
      <c r="BW84" s="98"/>
      <c r="BX84" s="98"/>
      <c r="BY84" s="286"/>
      <c r="BZ84" s="286"/>
      <c r="CD84" s="637"/>
      <c r="CE84" s="695"/>
    </row>
    <row r="85" spans="2:83" s="37" customFormat="1" ht="30" hidden="1" customHeight="1" x14ac:dyDescent="0.25">
      <c r="B85" s="206"/>
      <c r="C85" s="110" t="s">
        <v>39</v>
      </c>
      <c r="D85" s="171">
        <f t="shared" si="413"/>
        <v>0</v>
      </c>
      <c r="E85" s="171">
        <v>0</v>
      </c>
      <c r="F85" s="171"/>
      <c r="G85" s="171"/>
      <c r="H85" s="172"/>
      <c r="I85" s="172"/>
      <c r="J85" s="171"/>
      <c r="K85" s="167">
        <f t="shared" si="404"/>
        <v>0</v>
      </c>
      <c r="L85" s="695" t="e">
        <f t="shared" si="362"/>
        <v>#DIV/0!</v>
      </c>
      <c r="M85" s="171">
        <v>0</v>
      </c>
      <c r="N85" s="695" t="e">
        <f t="shared" si="384"/>
        <v>#DIV/0!</v>
      </c>
      <c r="O85" s="116"/>
      <c r="P85" s="116"/>
      <c r="Q85" s="116"/>
      <c r="R85" s="695" t="e">
        <f t="shared" si="386"/>
        <v>#DIV/0!</v>
      </c>
      <c r="S85" s="35"/>
      <c r="T85" s="35"/>
      <c r="U85" s="35"/>
      <c r="V85" s="285">
        <f t="shared" si="405"/>
        <v>0</v>
      </c>
      <c r="W85" s="35"/>
      <c r="X85" s="35"/>
      <c r="Y85" s="35"/>
      <c r="Z85" s="116">
        <f t="shared" si="388"/>
        <v>0</v>
      </c>
      <c r="AA85" s="116">
        <f t="shared" si="406"/>
        <v>0</v>
      </c>
      <c r="AB85" s="35"/>
      <c r="AC85" s="35"/>
      <c r="AD85" s="35"/>
      <c r="AE85" s="167">
        <f t="shared" si="414"/>
        <v>0</v>
      </c>
      <c r="AF85" s="695" t="e">
        <f t="shared" si="365"/>
        <v>#DIV/0!</v>
      </c>
      <c r="AG85" s="171">
        <v>0</v>
      </c>
      <c r="AH85" s="695" t="e">
        <f t="shared" si="366"/>
        <v>#DIV/0!</v>
      </c>
      <c r="AI85" s="116"/>
      <c r="AJ85" s="116"/>
      <c r="AK85" s="116"/>
      <c r="AL85" s="695" t="e">
        <f t="shared" si="390"/>
        <v>#DIV/0!</v>
      </c>
      <c r="AM85" s="35"/>
      <c r="AN85" s="35"/>
      <c r="AO85" s="35"/>
      <c r="AP85" s="116"/>
      <c r="AQ85" s="116"/>
      <c r="AR85" s="171">
        <f t="shared" si="415"/>
        <v>0</v>
      </c>
      <c r="AS85" s="695" t="e">
        <f t="shared" si="370"/>
        <v>#DIV/0!</v>
      </c>
      <c r="AT85" s="171">
        <v>0</v>
      </c>
      <c r="AU85" s="695" t="e">
        <f t="shared" si="371"/>
        <v>#DIV/0!</v>
      </c>
      <c r="AV85" s="116"/>
      <c r="AW85" s="695"/>
      <c r="AX85" s="171"/>
      <c r="AY85" s="695" t="e">
        <f t="shared" si="373"/>
        <v>#DIV/0!</v>
      </c>
      <c r="AZ85" s="35"/>
      <c r="BA85" s="695"/>
      <c r="BB85" s="35"/>
      <c r="BC85" s="35"/>
      <c r="BD85" s="35"/>
      <c r="BE85" s="116">
        <f t="shared" si="416"/>
        <v>0</v>
      </c>
      <c r="BF85" s="116">
        <v>0</v>
      </c>
      <c r="BG85" s="116"/>
      <c r="BH85" s="35"/>
      <c r="BI85" s="35"/>
      <c r="BJ85" s="116">
        <f t="shared" si="410"/>
        <v>0</v>
      </c>
      <c r="BK85" s="116"/>
      <c r="BL85" s="35"/>
      <c r="BM85" s="35"/>
      <c r="BN85" s="102">
        <f t="shared" si="411"/>
        <v>0</v>
      </c>
      <c r="BO85" s="116">
        <v>0</v>
      </c>
      <c r="BP85" s="116"/>
      <c r="BQ85" s="116"/>
      <c r="BR85" s="35"/>
      <c r="BS85" s="35"/>
      <c r="BT85" s="116"/>
      <c r="BU85" s="102">
        <f t="shared" si="412"/>
        <v>0</v>
      </c>
      <c r="BV85" s="116">
        <v>0</v>
      </c>
      <c r="BW85" s="116"/>
      <c r="BX85" s="116"/>
      <c r="BY85" s="35"/>
      <c r="BZ85" s="35"/>
      <c r="CD85" s="636"/>
      <c r="CE85" s="695"/>
    </row>
    <row r="86" spans="2:83" s="37" customFormat="1" ht="31.5" hidden="1" customHeight="1" x14ac:dyDescent="0.25">
      <c r="B86" s="204"/>
      <c r="C86" s="110" t="s">
        <v>47</v>
      </c>
      <c r="D86" s="171">
        <f t="shared" si="413"/>
        <v>0</v>
      </c>
      <c r="E86" s="171">
        <v>0</v>
      </c>
      <c r="F86" s="171"/>
      <c r="G86" s="171"/>
      <c r="H86" s="172"/>
      <c r="I86" s="172"/>
      <c r="J86" s="171"/>
      <c r="K86" s="167">
        <f t="shared" si="404"/>
        <v>0</v>
      </c>
      <c r="L86" s="695" t="e">
        <f t="shared" si="362"/>
        <v>#DIV/0!</v>
      </c>
      <c r="M86" s="171">
        <v>0</v>
      </c>
      <c r="N86" s="695" t="e">
        <f t="shared" si="384"/>
        <v>#DIV/0!</v>
      </c>
      <c r="O86" s="116"/>
      <c r="P86" s="116"/>
      <c r="Q86" s="116"/>
      <c r="R86" s="695" t="e">
        <f t="shared" si="386"/>
        <v>#DIV/0!</v>
      </c>
      <c r="S86" s="35"/>
      <c r="T86" s="35"/>
      <c r="U86" s="35"/>
      <c r="V86" s="285">
        <f t="shared" si="405"/>
        <v>0</v>
      </c>
      <c r="W86" s="35"/>
      <c r="X86" s="35"/>
      <c r="Y86" s="35"/>
      <c r="Z86" s="116">
        <f t="shared" si="388"/>
        <v>0</v>
      </c>
      <c r="AA86" s="116">
        <f t="shared" si="406"/>
        <v>0</v>
      </c>
      <c r="AB86" s="35"/>
      <c r="AC86" s="35"/>
      <c r="AD86" s="35"/>
      <c r="AE86" s="167">
        <f t="shared" si="414"/>
        <v>0</v>
      </c>
      <c r="AF86" s="695" t="e">
        <f t="shared" si="365"/>
        <v>#DIV/0!</v>
      </c>
      <c r="AG86" s="171">
        <v>0</v>
      </c>
      <c r="AH86" s="695" t="e">
        <f t="shared" si="366"/>
        <v>#DIV/0!</v>
      </c>
      <c r="AI86" s="116"/>
      <c r="AJ86" s="116"/>
      <c r="AK86" s="116"/>
      <c r="AL86" s="695" t="e">
        <f t="shared" si="390"/>
        <v>#DIV/0!</v>
      </c>
      <c r="AM86" s="35"/>
      <c r="AN86" s="35"/>
      <c r="AO86" s="35"/>
      <c r="AP86" s="116"/>
      <c r="AQ86" s="116"/>
      <c r="AR86" s="171">
        <f t="shared" si="415"/>
        <v>0</v>
      </c>
      <c r="AS86" s="695" t="e">
        <f t="shared" si="370"/>
        <v>#DIV/0!</v>
      </c>
      <c r="AT86" s="171">
        <v>0</v>
      </c>
      <c r="AU86" s="695" t="e">
        <f t="shared" si="371"/>
        <v>#DIV/0!</v>
      </c>
      <c r="AV86" s="116"/>
      <c r="AW86" s="695"/>
      <c r="AX86" s="171"/>
      <c r="AY86" s="695" t="e">
        <f t="shared" si="373"/>
        <v>#DIV/0!</v>
      </c>
      <c r="AZ86" s="35"/>
      <c r="BA86" s="695"/>
      <c r="BB86" s="35"/>
      <c r="BC86" s="35"/>
      <c r="BD86" s="35"/>
      <c r="BE86" s="116">
        <f t="shared" si="416"/>
        <v>0</v>
      </c>
      <c r="BF86" s="116">
        <v>0</v>
      </c>
      <c r="BG86" s="116"/>
      <c r="BH86" s="35"/>
      <c r="BI86" s="35"/>
      <c r="BJ86" s="116">
        <f t="shared" si="410"/>
        <v>0</v>
      </c>
      <c r="BK86" s="116"/>
      <c r="BL86" s="35"/>
      <c r="BM86" s="35"/>
      <c r="BN86" s="102">
        <f t="shared" si="411"/>
        <v>0</v>
      </c>
      <c r="BO86" s="116">
        <v>0</v>
      </c>
      <c r="BP86" s="116"/>
      <c r="BQ86" s="116"/>
      <c r="BR86" s="35"/>
      <c r="BS86" s="35"/>
      <c r="BT86" s="116"/>
      <c r="BU86" s="102">
        <f t="shared" si="412"/>
        <v>0</v>
      </c>
      <c r="BV86" s="116">
        <v>0</v>
      </c>
      <c r="BW86" s="116"/>
      <c r="BX86" s="116"/>
      <c r="BY86" s="35"/>
      <c r="BZ86" s="35"/>
      <c r="CD86" s="636"/>
      <c r="CE86" s="695"/>
    </row>
    <row r="87" spans="2:83" s="40" customFormat="1" ht="171.75" hidden="1" customHeight="1" x14ac:dyDescent="0.25">
      <c r="B87" s="200" t="s">
        <v>10</v>
      </c>
      <c r="C87" s="97" t="s">
        <v>53</v>
      </c>
      <c r="D87" s="166">
        <f>E87+I87</f>
        <v>0</v>
      </c>
      <c r="E87" s="185">
        <f>SUM(E89:E92)</f>
        <v>0</v>
      </c>
      <c r="F87" s="185"/>
      <c r="G87" s="185"/>
      <c r="H87" s="186"/>
      <c r="I87" s="186"/>
      <c r="J87" s="166"/>
      <c r="K87" s="167">
        <f t="shared" si="404"/>
        <v>0</v>
      </c>
      <c r="L87" s="695" t="e">
        <f t="shared" si="362"/>
        <v>#DIV/0!</v>
      </c>
      <c r="M87" s="185">
        <f>SUM(M89:M92)</f>
        <v>0</v>
      </c>
      <c r="N87" s="695" t="e">
        <f t="shared" si="384"/>
        <v>#DIV/0!</v>
      </c>
      <c r="O87" s="98"/>
      <c r="P87" s="98"/>
      <c r="Q87" s="98"/>
      <c r="R87" s="695" t="e">
        <f t="shared" si="386"/>
        <v>#DIV/0!</v>
      </c>
      <c r="S87" s="286"/>
      <c r="T87" s="286"/>
      <c r="U87" s="286"/>
      <c r="V87" s="285">
        <f t="shared" si="405"/>
        <v>0</v>
      </c>
      <c r="W87" s="286"/>
      <c r="X87" s="286"/>
      <c r="Y87" s="286"/>
      <c r="Z87" s="622">
        <f t="shared" si="388"/>
        <v>0</v>
      </c>
      <c r="AA87" s="98">
        <f t="shared" si="406"/>
        <v>0</v>
      </c>
      <c r="AB87" s="286"/>
      <c r="AC87" s="286"/>
      <c r="AD87" s="286"/>
      <c r="AE87" s="167">
        <f>AG87+AO87</f>
        <v>0</v>
      </c>
      <c r="AF87" s="695" t="e">
        <f t="shared" si="365"/>
        <v>#DIV/0!</v>
      </c>
      <c r="AG87" s="185">
        <f>SUM(AG89:AG92)</f>
        <v>0</v>
      </c>
      <c r="AH87" s="695" t="e">
        <f t="shared" si="366"/>
        <v>#DIV/0!</v>
      </c>
      <c r="AI87" s="98"/>
      <c r="AJ87" s="98"/>
      <c r="AK87" s="98"/>
      <c r="AL87" s="695" t="e">
        <f t="shared" si="390"/>
        <v>#DIV/0!</v>
      </c>
      <c r="AM87" s="286"/>
      <c r="AN87" s="286"/>
      <c r="AO87" s="286"/>
      <c r="AP87" s="622"/>
      <c r="AQ87" s="683"/>
      <c r="AR87" s="166">
        <f>AT87+BB87</f>
        <v>0</v>
      </c>
      <c r="AS87" s="695" t="e">
        <f t="shared" si="370"/>
        <v>#DIV/0!</v>
      </c>
      <c r="AT87" s="185">
        <f>SUM(AT89:AT92)</f>
        <v>0</v>
      </c>
      <c r="AU87" s="695" t="e">
        <f t="shared" si="371"/>
        <v>#DIV/0!</v>
      </c>
      <c r="AV87" s="98"/>
      <c r="AW87" s="695"/>
      <c r="AX87" s="185"/>
      <c r="AY87" s="695" t="e">
        <f t="shared" si="373"/>
        <v>#DIV/0!</v>
      </c>
      <c r="AZ87" s="286"/>
      <c r="BA87" s="695"/>
      <c r="BB87" s="286"/>
      <c r="BC87" s="286"/>
      <c r="BD87" s="286"/>
      <c r="BE87" s="622">
        <f>BF87+BI87</f>
        <v>0</v>
      </c>
      <c r="BF87" s="98">
        <f>SUM(BF89:BF92)</f>
        <v>0</v>
      </c>
      <c r="BG87" s="98"/>
      <c r="BH87" s="286"/>
      <c r="BI87" s="286"/>
      <c r="BJ87" s="622">
        <f t="shared" si="410"/>
        <v>0</v>
      </c>
      <c r="BK87" s="98"/>
      <c r="BL87" s="286"/>
      <c r="BM87" s="286"/>
      <c r="BN87" s="102">
        <f t="shared" si="411"/>
        <v>0</v>
      </c>
      <c r="BO87" s="98">
        <f>SUM(BO89:BO92)</f>
        <v>0</v>
      </c>
      <c r="BP87" s="98"/>
      <c r="BQ87" s="98"/>
      <c r="BR87" s="286"/>
      <c r="BS87" s="286"/>
      <c r="BT87" s="98"/>
      <c r="BU87" s="102">
        <f t="shared" si="412"/>
        <v>0</v>
      </c>
      <c r="BV87" s="98">
        <f>SUM(BV89:BV92)</f>
        <v>0</v>
      </c>
      <c r="BW87" s="98"/>
      <c r="BX87" s="98"/>
      <c r="BY87" s="286"/>
      <c r="BZ87" s="286"/>
      <c r="CD87" s="637"/>
      <c r="CE87" s="695"/>
    </row>
    <row r="88" spans="2:83" s="40" customFormat="1" ht="45" hidden="1" customHeight="1" x14ac:dyDescent="0.25">
      <c r="B88" s="200"/>
      <c r="C88" s="97" t="s">
        <v>31</v>
      </c>
      <c r="D88" s="185">
        <f>E88</f>
        <v>0</v>
      </c>
      <c r="E88" s="185">
        <f>E89+E91</f>
        <v>0</v>
      </c>
      <c r="F88" s="185"/>
      <c r="G88" s="185"/>
      <c r="H88" s="186"/>
      <c r="I88" s="186"/>
      <c r="J88" s="185"/>
      <c r="K88" s="167">
        <f t="shared" si="404"/>
        <v>0</v>
      </c>
      <c r="L88" s="695" t="e">
        <f t="shared" si="362"/>
        <v>#DIV/0!</v>
      </c>
      <c r="M88" s="185">
        <f>M89+M91</f>
        <v>0</v>
      </c>
      <c r="N88" s="695" t="e">
        <f t="shared" si="384"/>
        <v>#DIV/0!</v>
      </c>
      <c r="O88" s="98"/>
      <c r="P88" s="98"/>
      <c r="Q88" s="98"/>
      <c r="R88" s="695" t="e">
        <f t="shared" si="386"/>
        <v>#DIV/0!</v>
      </c>
      <c r="S88" s="286"/>
      <c r="T88" s="286"/>
      <c r="U88" s="286"/>
      <c r="V88" s="285">
        <f t="shared" si="405"/>
        <v>0</v>
      </c>
      <c r="W88" s="286"/>
      <c r="X88" s="286"/>
      <c r="Y88" s="286"/>
      <c r="Z88" s="98">
        <f t="shared" si="388"/>
        <v>0</v>
      </c>
      <c r="AA88" s="98">
        <f t="shared" si="406"/>
        <v>0</v>
      </c>
      <c r="AB88" s="286"/>
      <c r="AC88" s="286"/>
      <c r="AD88" s="286"/>
      <c r="AE88" s="167">
        <f>AG88</f>
        <v>0</v>
      </c>
      <c r="AF88" s="695" t="e">
        <f t="shared" si="365"/>
        <v>#DIV/0!</v>
      </c>
      <c r="AG88" s="185">
        <f>AG89+AG91</f>
        <v>0</v>
      </c>
      <c r="AH88" s="695" t="e">
        <f t="shared" si="366"/>
        <v>#DIV/0!</v>
      </c>
      <c r="AI88" s="98"/>
      <c r="AJ88" s="98"/>
      <c r="AK88" s="98"/>
      <c r="AL88" s="695" t="e">
        <f t="shared" si="390"/>
        <v>#DIV/0!</v>
      </c>
      <c r="AM88" s="286"/>
      <c r="AN88" s="286"/>
      <c r="AO88" s="286"/>
      <c r="AP88" s="98"/>
      <c r="AQ88" s="98"/>
      <c r="AR88" s="185">
        <f>AT88</f>
        <v>0</v>
      </c>
      <c r="AS88" s="695" t="e">
        <f t="shared" si="370"/>
        <v>#DIV/0!</v>
      </c>
      <c r="AT88" s="185">
        <f>AT89+AT91</f>
        <v>0</v>
      </c>
      <c r="AU88" s="695" t="e">
        <f t="shared" si="371"/>
        <v>#DIV/0!</v>
      </c>
      <c r="AV88" s="98"/>
      <c r="AW88" s="695"/>
      <c r="AX88" s="185"/>
      <c r="AY88" s="695" t="e">
        <f t="shared" si="373"/>
        <v>#DIV/0!</v>
      </c>
      <c r="AZ88" s="286"/>
      <c r="BA88" s="695"/>
      <c r="BB88" s="286"/>
      <c r="BC88" s="286"/>
      <c r="BD88" s="286"/>
      <c r="BE88" s="98">
        <f>BF88</f>
        <v>0</v>
      </c>
      <c r="BF88" s="98">
        <f>BF89+BF91</f>
        <v>0</v>
      </c>
      <c r="BG88" s="98"/>
      <c r="BH88" s="286"/>
      <c r="BI88" s="286"/>
      <c r="BJ88" s="98">
        <f t="shared" si="410"/>
        <v>0</v>
      </c>
      <c r="BK88" s="98"/>
      <c r="BL88" s="286"/>
      <c r="BM88" s="286"/>
      <c r="BN88" s="102">
        <f t="shared" si="411"/>
        <v>0</v>
      </c>
      <c r="BO88" s="98">
        <f>BO89+BO91</f>
        <v>0</v>
      </c>
      <c r="BP88" s="98"/>
      <c r="BQ88" s="98"/>
      <c r="BR88" s="286"/>
      <c r="BS88" s="286"/>
      <c r="BT88" s="98"/>
      <c r="BU88" s="102">
        <f t="shared" si="412"/>
        <v>0</v>
      </c>
      <c r="BV88" s="98">
        <f>BV89+BV91</f>
        <v>0</v>
      </c>
      <c r="BW88" s="98"/>
      <c r="BX88" s="98"/>
      <c r="BY88" s="286"/>
      <c r="BZ88" s="286"/>
      <c r="CD88" s="637"/>
      <c r="CE88" s="695"/>
    </row>
    <row r="89" spans="2:83" s="37" customFormat="1" ht="24" hidden="1" customHeight="1" x14ac:dyDescent="0.25">
      <c r="B89" s="204"/>
      <c r="C89" s="110" t="s">
        <v>39</v>
      </c>
      <c r="D89" s="171">
        <f>E89</f>
        <v>0</v>
      </c>
      <c r="E89" s="171">
        <v>0</v>
      </c>
      <c r="F89" s="171"/>
      <c r="G89" s="171"/>
      <c r="H89" s="172"/>
      <c r="I89" s="172"/>
      <c r="J89" s="171"/>
      <c r="K89" s="167">
        <f t="shared" si="404"/>
        <v>0</v>
      </c>
      <c r="L89" s="695" t="e">
        <f t="shared" si="362"/>
        <v>#DIV/0!</v>
      </c>
      <c r="M89" s="171">
        <v>0</v>
      </c>
      <c r="N89" s="695" t="e">
        <f t="shared" si="384"/>
        <v>#DIV/0!</v>
      </c>
      <c r="O89" s="116"/>
      <c r="P89" s="116"/>
      <c r="Q89" s="116"/>
      <c r="R89" s="695" t="e">
        <f t="shared" si="386"/>
        <v>#DIV/0!</v>
      </c>
      <c r="S89" s="35"/>
      <c r="T89" s="35"/>
      <c r="U89" s="35"/>
      <c r="V89" s="285">
        <f t="shared" si="405"/>
        <v>0</v>
      </c>
      <c r="W89" s="35"/>
      <c r="X89" s="35"/>
      <c r="Y89" s="35"/>
      <c r="Z89" s="116">
        <f t="shared" si="388"/>
        <v>0</v>
      </c>
      <c r="AA89" s="116">
        <f t="shared" si="406"/>
        <v>0</v>
      </c>
      <c r="AB89" s="35"/>
      <c r="AC89" s="35"/>
      <c r="AD89" s="35"/>
      <c r="AE89" s="167">
        <f>AG89</f>
        <v>0</v>
      </c>
      <c r="AF89" s="695" t="e">
        <f t="shared" si="365"/>
        <v>#DIV/0!</v>
      </c>
      <c r="AG89" s="171">
        <v>0</v>
      </c>
      <c r="AH89" s="695" t="e">
        <f t="shared" si="366"/>
        <v>#DIV/0!</v>
      </c>
      <c r="AI89" s="116"/>
      <c r="AJ89" s="116"/>
      <c r="AK89" s="116"/>
      <c r="AL89" s="695" t="e">
        <f t="shared" si="390"/>
        <v>#DIV/0!</v>
      </c>
      <c r="AM89" s="35"/>
      <c r="AN89" s="35"/>
      <c r="AO89" s="35"/>
      <c r="AP89" s="116"/>
      <c r="AQ89" s="116"/>
      <c r="AR89" s="171">
        <f>AT89</f>
        <v>0</v>
      </c>
      <c r="AS89" s="695" t="e">
        <f t="shared" si="370"/>
        <v>#DIV/0!</v>
      </c>
      <c r="AT89" s="171">
        <v>0</v>
      </c>
      <c r="AU89" s="695" t="e">
        <f t="shared" si="371"/>
        <v>#DIV/0!</v>
      </c>
      <c r="AV89" s="116"/>
      <c r="AW89" s="695"/>
      <c r="AX89" s="171"/>
      <c r="AY89" s="695" t="e">
        <f t="shared" si="373"/>
        <v>#DIV/0!</v>
      </c>
      <c r="AZ89" s="35"/>
      <c r="BA89" s="695"/>
      <c r="BB89" s="35"/>
      <c r="BC89" s="35"/>
      <c r="BD89" s="35"/>
      <c r="BE89" s="116">
        <f>BF89</f>
        <v>0</v>
      </c>
      <c r="BF89" s="116">
        <v>0</v>
      </c>
      <c r="BG89" s="116"/>
      <c r="BH89" s="35"/>
      <c r="BI89" s="35"/>
      <c r="BJ89" s="116">
        <f t="shared" si="410"/>
        <v>0</v>
      </c>
      <c r="BK89" s="116"/>
      <c r="BL89" s="35"/>
      <c r="BM89" s="35"/>
      <c r="BN89" s="102">
        <f t="shared" si="411"/>
        <v>0</v>
      </c>
      <c r="BO89" s="116">
        <v>0</v>
      </c>
      <c r="BP89" s="116"/>
      <c r="BQ89" s="116"/>
      <c r="BR89" s="35"/>
      <c r="BS89" s="35"/>
      <c r="BT89" s="116"/>
      <c r="BU89" s="102">
        <f t="shared" si="412"/>
        <v>0</v>
      </c>
      <c r="BV89" s="116">
        <v>0</v>
      </c>
      <c r="BW89" s="116"/>
      <c r="BX89" s="116"/>
      <c r="BY89" s="35"/>
      <c r="BZ89" s="35"/>
      <c r="CD89" s="636"/>
      <c r="CE89" s="695"/>
    </row>
    <row r="90" spans="2:83" s="37" customFormat="1" ht="51" hidden="1" customHeight="1" x14ac:dyDescent="0.25">
      <c r="B90" s="204"/>
      <c r="C90" s="110" t="s">
        <v>43</v>
      </c>
      <c r="D90" s="172"/>
      <c r="E90" s="172"/>
      <c r="F90" s="172"/>
      <c r="G90" s="172"/>
      <c r="H90" s="172"/>
      <c r="I90" s="172"/>
      <c r="J90" s="171"/>
      <c r="K90" s="167">
        <f t="shared" si="404"/>
        <v>0</v>
      </c>
      <c r="L90" s="695" t="e">
        <f t="shared" si="362"/>
        <v>#DIV/0!</v>
      </c>
      <c r="M90" s="172"/>
      <c r="N90" s="695" t="e">
        <f t="shared" si="384"/>
        <v>#DIV/0!</v>
      </c>
      <c r="O90" s="35"/>
      <c r="P90" s="35"/>
      <c r="Q90" s="35"/>
      <c r="R90" s="695" t="e">
        <f t="shared" si="386"/>
        <v>#DIV/0!</v>
      </c>
      <c r="S90" s="35"/>
      <c r="T90" s="35"/>
      <c r="U90" s="35"/>
      <c r="V90" s="285">
        <f t="shared" si="405"/>
        <v>0</v>
      </c>
      <c r="W90" s="35"/>
      <c r="X90" s="35"/>
      <c r="Y90" s="35"/>
      <c r="Z90" s="35">
        <f t="shared" si="388"/>
        <v>0</v>
      </c>
      <c r="AA90" s="35">
        <f t="shared" si="406"/>
        <v>0</v>
      </c>
      <c r="AB90" s="35"/>
      <c r="AC90" s="35"/>
      <c r="AD90" s="35"/>
      <c r="AE90" s="167"/>
      <c r="AF90" s="695" t="e">
        <f t="shared" si="365"/>
        <v>#DIV/0!</v>
      </c>
      <c r="AG90" s="172"/>
      <c r="AH90" s="695" t="e">
        <f t="shared" si="366"/>
        <v>#DIV/0!</v>
      </c>
      <c r="AI90" s="35"/>
      <c r="AJ90" s="35"/>
      <c r="AK90" s="35"/>
      <c r="AL90" s="695" t="e">
        <f t="shared" si="390"/>
        <v>#DIV/0!</v>
      </c>
      <c r="AM90" s="35"/>
      <c r="AN90" s="35"/>
      <c r="AO90" s="35"/>
      <c r="AP90" s="35"/>
      <c r="AQ90" s="35"/>
      <c r="AR90" s="172"/>
      <c r="AS90" s="695" t="e">
        <f t="shared" si="370"/>
        <v>#DIV/0!</v>
      </c>
      <c r="AT90" s="172"/>
      <c r="AU90" s="695" t="e">
        <f t="shared" si="371"/>
        <v>#DIV/0!</v>
      </c>
      <c r="AV90" s="35"/>
      <c r="AW90" s="695"/>
      <c r="AX90" s="172"/>
      <c r="AY90" s="695" t="e">
        <f t="shared" si="373"/>
        <v>#DIV/0!</v>
      </c>
      <c r="AZ90" s="35"/>
      <c r="BA90" s="695"/>
      <c r="BB90" s="35"/>
      <c r="BC90" s="35"/>
      <c r="BD90" s="35"/>
      <c r="BE90" s="35"/>
      <c r="BF90" s="35"/>
      <c r="BG90" s="35"/>
      <c r="BH90" s="35"/>
      <c r="BI90" s="35"/>
      <c r="BJ90" s="35">
        <f t="shared" si="410"/>
        <v>0</v>
      </c>
      <c r="BK90" s="35"/>
      <c r="BL90" s="35"/>
      <c r="BM90" s="35"/>
      <c r="BN90" s="102">
        <f t="shared" si="411"/>
        <v>0</v>
      </c>
      <c r="BO90" s="35"/>
      <c r="BP90" s="35"/>
      <c r="BQ90" s="35"/>
      <c r="BR90" s="35"/>
      <c r="BS90" s="35"/>
      <c r="BT90" s="35"/>
      <c r="BU90" s="102">
        <f t="shared" si="412"/>
        <v>0</v>
      </c>
      <c r="BV90" s="35"/>
      <c r="BW90" s="35"/>
      <c r="BX90" s="35"/>
      <c r="BY90" s="35"/>
      <c r="BZ90" s="35"/>
      <c r="CD90" s="636"/>
      <c r="CE90" s="695"/>
    </row>
    <row r="91" spans="2:83" s="37" customFormat="1" ht="24" hidden="1" customHeight="1" x14ac:dyDescent="0.25">
      <c r="B91" s="204"/>
      <c r="C91" s="110" t="s">
        <v>40</v>
      </c>
      <c r="D91" s="172"/>
      <c r="E91" s="172"/>
      <c r="F91" s="172"/>
      <c r="G91" s="172"/>
      <c r="H91" s="172"/>
      <c r="I91" s="172"/>
      <c r="J91" s="171"/>
      <c r="K91" s="167">
        <f t="shared" si="404"/>
        <v>0</v>
      </c>
      <c r="L91" s="695" t="e">
        <f t="shared" si="362"/>
        <v>#DIV/0!</v>
      </c>
      <c r="M91" s="172"/>
      <c r="N91" s="695" t="e">
        <f t="shared" si="384"/>
        <v>#DIV/0!</v>
      </c>
      <c r="O91" s="35"/>
      <c r="P91" s="35"/>
      <c r="Q91" s="35"/>
      <c r="R91" s="695" t="e">
        <f t="shared" si="386"/>
        <v>#DIV/0!</v>
      </c>
      <c r="S91" s="35"/>
      <c r="T91" s="35"/>
      <c r="U91" s="35"/>
      <c r="V91" s="285">
        <f t="shared" si="405"/>
        <v>0</v>
      </c>
      <c r="W91" s="35"/>
      <c r="X91" s="35"/>
      <c r="Y91" s="35"/>
      <c r="Z91" s="35">
        <f t="shared" si="388"/>
        <v>0</v>
      </c>
      <c r="AA91" s="35">
        <f t="shared" si="406"/>
        <v>0</v>
      </c>
      <c r="AB91" s="35"/>
      <c r="AC91" s="35"/>
      <c r="AD91" s="35"/>
      <c r="AE91" s="167"/>
      <c r="AF91" s="695" t="e">
        <f t="shared" si="365"/>
        <v>#DIV/0!</v>
      </c>
      <c r="AG91" s="172"/>
      <c r="AH91" s="695" t="e">
        <f t="shared" si="366"/>
        <v>#DIV/0!</v>
      </c>
      <c r="AI91" s="35"/>
      <c r="AJ91" s="35"/>
      <c r="AK91" s="35"/>
      <c r="AL91" s="695" t="e">
        <f t="shared" si="390"/>
        <v>#DIV/0!</v>
      </c>
      <c r="AM91" s="35"/>
      <c r="AN91" s="35"/>
      <c r="AO91" s="35"/>
      <c r="AP91" s="35"/>
      <c r="AQ91" s="35"/>
      <c r="AR91" s="172"/>
      <c r="AS91" s="695" t="e">
        <f t="shared" si="370"/>
        <v>#DIV/0!</v>
      </c>
      <c r="AT91" s="172"/>
      <c r="AU91" s="695" t="e">
        <f t="shared" si="371"/>
        <v>#DIV/0!</v>
      </c>
      <c r="AV91" s="35"/>
      <c r="AW91" s="695"/>
      <c r="AX91" s="172"/>
      <c r="AY91" s="695" t="e">
        <f t="shared" si="373"/>
        <v>#DIV/0!</v>
      </c>
      <c r="AZ91" s="35"/>
      <c r="BA91" s="695"/>
      <c r="BB91" s="35"/>
      <c r="BC91" s="35"/>
      <c r="BD91" s="35"/>
      <c r="BE91" s="35"/>
      <c r="BF91" s="35"/>
      <c r="BG91" s="35"/>
      <c r="BH91" s="35"/>
      <c r="BI91" s="35"/>
      <c r="BJ91" s="35">
        <f t="shared" si="410"/>
        <v>0</v>
      </c>
      <c r="BK91" s="35"/>
      <c r="BL91" s="35"/>
      <c r="BM91" s="35"/>
      <c r="BN91" s="102">
        <f t="shared" si="411"/>
        <v>0</v>
      </c>
      <c r="BO91" s="35"/>
      <c r="BP91" s="35"/>
      <c r="BQ91" s="35"/>
      <c r="BR91" s="35"/>
      <c r="BS91" s="35"/>
      <c r="BT91" s="35"/>
      <c r="BU91" s="102">
        <f t="shared" si="412"/>
        <v>0</v>
      </c>
      <c r="BV91" s="35"/>
      <c r="BW91" s="35"/>
      <c r="BX91" s="35"/>
      <c r="BY91" s="35"/>
      <c r="BZ91" s="35"/>
      <c r="CD91" s="636"/>
      <c r="CE91" s="695"/>
    </row>
    <row r="92" spans="2:83" s="23" customFormat="1" ht="46.5" hidden="1" customHeight="1" x14ac:dyDescent="0.25">
      <c r="B92" s="201"/>
      <c r="C92" s="101" t="s">
        <v>32</v>
      </c>
      <c r="D92" s="187">
        <f>E92</f>
        <v>0</v>
      </c>
      <c r="E92" s="187">
        <v>0</v>
      </c>
      <c r="F92" s="187"/>
      <c r="G92" s="187"/>
      <c r="H92" s="187"/>
      <c r="I92" s="187"/>
      <c r="J92" s="167"/>
      <c r="K92" s="167">
        <f t="shared" si="404"/>
        <v>0</v>
      </c>
      <c r="L92" s="695" t="e">
        <f t="shared" si="362"/>
        <v>#DIV/0!</v>
      </c>
      <c r="M92" s="187">
        <v>0</v>
      </c>
      <c r="N92" s="695" t="e">
        <f t="shared" si="384"/>
        <v>#DIV/0!</v>
      </c>
      <c r="O92" s="22"/>
      <c r="P92" s="41"/>
      <c r="Q92" s="22"/>
      <c r="R92" s="695" t="e">
        <f t="shared" si="386"/>
        <v>#DIV/0!</v>
      </c>
      <c r="S92" s="22"/>
      <c r="T92" s="41"/>
      <c r="U92" s="22"/>
      <c r="V92" s="285">
        <f t="shared" si="405"/>
        <v>0</v>
      </c>
      <c r="W92" s="22"/>
      <c r="X92" s="22"/>
      <c r="Y92" s="22"/>
      <c r="Z92" s="22">
        <f t="shared" si="388"/>
        <v>0</v>
      </c>
      <c r="AA92" s="22">
        <f t="shared" si="406"/>
        <v>0</v>
      </c>
      <c r="AB92" s="22"/>
      <c r="AC92" s="22"/>
      <c r="AD92" s="41"/>
      <c r="AE92" s="167">
        <f>AG92</f>
        <v>0</v>
      </c>
      <c r="AF92" s="695" t="e">
        <f t="shared" si="365"/>
        <v>#DIV/0!</v>
      </c>
      <c r="AG92" s="187">
        <v>0</v>
      </c>
      <c r="AH92" s="695" t="e">
        <f t="shared" si="366"/>
        <v>#DIV/0!</v>
      </c>
      <c r="AI92" s="22"/>
      <c r="AJ92" s="41"/>
      <c r="AK92" s="22"/>
      <c r="AL92" s="695" t="e">
        <f t="shared" si="390"/>
        <v>#DIV/0!</v>
      </c>
      <c r="AM92" s="22"/>
      <c r="AN92" s="41"/>
      <c r="AO92" s="22"/>
      <c r="AP92" s="22"/>
      <c r="AQ92" s="41"/>
      <c r="AR92" s="187">
        <f>AT92</f>
        <v>0</v>
      </c>
      <c r="AS92" s="695" t="e">
        <f t="shared" si="370"/>
        <v>#DIV/0!</v>
      </c>
      <c r="AT92" s="187">
        <v>0</v>
      </c>
      <c r="AU92" s="695" t="e">
        <f t="shared" si="371"/>
        <v>#DIV/0!</v>
      </c>
      <c r="AV92" s="22"/>
      <c r="AW92" s="695"/>
      <c r="AX92" s="187"/>
      <c r="AY92" s="695" t="e">
        <f t="shared" si="373"/>
        <v>#DIV/0!</v>
      </c>
      <c r="AZ92" s="22"/>
      <c r="BA92" s="695"/>
      <c r="BB92" s="22"/>
      <c r="BC92" s="22"/>
      <c r="BD92" s="22"/>
      <c r="BE92" s="22">
        <f>BF92</f>
        <v>0</v>
      </c>
      <c r="BF92" s="22">
        <v>0</v>
      </c>
      <c r="BG92" s="22"/>
      <c r="BH92" s="22"/>
      <c r="BI92" s="22"/>
      <c r="BJ92" s="22">
        <f t="shared" si="410"/>
        <v>0</v>
      </c>
      <c r="BK92" s="22"/>
      <c r="BL92" s="22"/>
      <c r="BM92" s="22"/>
      <c r="BN92" s="102">
        <f t="shared" si="411"/>
        <v>0</v>
      </c>
      <c r="BO92" s="22">
        <v>0</v>
      </c>
      <c r="BP92" s="22"/>
      <c r="BQ92" s="22"/>
      <c r="BR92" s="22"/>
      <c r="BS92" s="22"/>
      <c r="BT92" s="22"/>
      <c r="BU92" s="102">
        <f t="shared" si="412"/>
        <v>0</v>
      </c>
      <c r="BV92" s="22">
        <v>0</v>
      </c>
      <c r="BW92" s="22"/>
      <c r="BX92" s="22"/>
      <c r="BY92" s="22"/>
      <c r="BZ92" s="22"/>
      <c r="CD92" s="633"/>
      <c r="CE92" s="695"/>
    </row>
    <row r="93" spans="2:83" s="46" customFormat="1" ht="76.5" hidden="1" customHeight="1" x14ac:dyDescent="0.25">
      <c r="B93" s="203" t="s">
        <v>63</v>
      </c>
      <c r="C93" s="120" t="s">
        <v>57</v>
      </c>
      <c r="D93" s="168">
        <f>E93</f>
        <v>0</v>
      </c>
      <c r="E93" s="168">
        <f>E94+E95</f>
        <v>0</v>
      </c>
      <c r="F93" s="168"/>
      <c r="G93" s="168"/>
      <c r="H93" s="33"/>
      <c r="I93" s="33">
        <f>I97+I100+I103+I106+I132</f>
        <v>0</v>
      </c>
      <c r="J93" s="168"/>
      <c r="K93" s="167">
        <f t="shared" si="404"/>
        <v>0</v>
      </c>
      <c r="L93" s="695" t="e">
        <f t="shared" si="362"/>
        <v>#DIV/0!</v>
      </c>
      <c r="M93" s="168">
        <f>M94+M95</f>
        <v>0</v>
      </c>
      <c r="N93" s="695" t="e">
        <f t="shared" si="384"/>
        <v>#DIV/0!</v>
      </c>
      <c r="O93" s="628"/>
      <c r="P93" s="683"/>
      <c r="Q93" s="691"/>
      <c r="R93" s="695" t="e">
        <f t="shared" si="386"/>
        <v>#DIV/0!</v>
      </c>
      <c r="S93" s="89"/>
      <c r="T93" s="19"/>
      <c r="U93" s="89">
        <f>U97+U100+U103+U106+U132</f>
        <v>0</v>
      </c>
      <c r="V93" s="285">
        <f t="shared" si="405"/>
        <v>0</v>
      </c>
      <c r="W93" s="89"/>
      <c r="X93" s="89"/>
      <c r="Y93" s="89"/>
      <c r="Z93" s="628">
        <f t="shared" si="388"/>
        <v>0</v>
      </c>
      <c r="AA93" s="628">
        <f t="shared" si="406"/>
        <v>0</v>
      </c>
      <c r="AB93" s="89"/>
      <c r="AC93" s="89"/>
      <c r="AD93" s="19"/>
      <c r="AE93" s="167">
        <f>AG93</f>
        <v>0</v>
      </c>
      <c r="AF93" s="695" t="e">
        <f t="shared" si="365"/>
        <v>#DIV/0!</v>
      </c>
      <c r="AG93" s="168">
        <f>AG94+AG95</f>
        <v>0</v>
      </c>
      <c r="AH93" s="695" t="e">
        <f t="shared" si="366"/>
        <v>#DIV/0!</v>
      </c>
      <c r="AI93" s="628"/>
      <c r="AJ93" s="683"/>
      <c r="AK93" s="691"/>
      <c r="AL93" s="695" t="e">
        <f t="shared" si="390"/>
        <v>#DIV/0!</v>
      </c>
      <c r="AM93" s="89"/>
      <c r="AN93" s="19"/>
      <c r="AO93" s="89">
        <f>AO97+AO100+AO103+AO106+AO132</f>
        <v>0</v>
      </c>
      <c r="AP93" s="628"/>
      <c r="AQ93" s="683"/>
      <c r="AR93" s="168">
        <f>AT93</f>
        <v>0</v>
      </c>
      <c r="AS93" s="695" t="e">
        <f t="shared" si="370"/>
        <v>#DIV/0!</v>
      </c>
      <c r="AT93" s="168">
        <f>AT94+AT95</f>
        <v>0</v>
      </c>
      <c r="AU93" s="695" t="e">
        <f t="shared" si="371"/>
        <v>#DIV/0!</v>
      </c>
      <c r="AV93" s="628"/>
      <c r="AW93" s="695"/>
      <c r="AX93" s="168"/>
      <c r="AY93" s="695" t="e">
        <f t="shared" si="373"/>
        <v>#DIV/0!</v>
      </c>
      <c r="AZ93" s="89"/>
      <c r="BA93" s="695"/>
      <c r="BB93" s="89">
        <f>BB97+BB100+BB103+BB106+BB132</f>
        <v>0</v>
      </c>
      <c r="BC93" s="89"/>
      <c r="BD93" s="89"/>
      <c r="BE93" s="628">
        <f>BF93</f>
        <v>0</v>
      </c>
      <c r="BF93" s="628">
        <f>BF94+BF95</f>
        <v>0</v>
      </c>
      <c r="BG93" s="628"/>
      <c r="BH93" s="89"/>
      <c r="BI93" s="89">
        <f>BI97+BI100+BI103+BI106+BI132</f>
        <v>0</v>
      </c>
      <c r="BJ93" s="628">
        <f t="shared" si="410"/>
        <v>0</v>
      </c>
      <c r="BK93" s="628"/>
      <c r="BL93" s="89"/>
      <c r="BM93" s="89"/>
      <c r="BN93" s="102">
        <f t="shared" si="411"/>
        <v>0</v>
      </c>
      <c r="BO93" s="628">
        <f>BO94+BO95</f>
        <v>0</v>
      </c>
      <c r="BP93" s="628"/>
      <c r="BQ93" s="628"/>
      <c r="BR93" s="89"/>
      <c r="BS93" s="89"/>
      <c r="BT93" s="628"/>
      <c r="BU93" s="102">
        <f t="shared" si="412"/>
        <v>0</v>
      </c>
      <c r="BV93" s="459">
        <f>BV94+BV95</f>
        <v>0</v>
      </c>
      <c r="BW93" s="512"/>
      <c r="BX93" s="459"/>
      <c r="BY93" s="89"/>
      <c r="BZ93" s="89">
        <f>BZ97+BZ100+BZ103+BZ106+BZ132</f>
        <v>0</v>
      </c>
      <c r="CD93" s="639"/>
      <c r="CE93" s="695"/>
    </row>
    <row r="94" spans="2:83" s="20" customFormat="1" ht="41.25" hidden="1" customHeight="1" x14ac:dyDescent="0.25">
      <c r="B94" s="200"/>
      <c r="C94" s="97" t="s">
        <v>31</v>
      </c>
      <c r="D94" s="185">
        <f>E94</f>
        <v>0</v>
      </c>
      <c r="E94" s="185">
        <f>E97</f>
        <v>0</v>
      </c>
      <c r="F94" s="185"/>
      <c r="G94" s="185"/>
      <c r="H94" s="186"/>
      <c r="I94" s="186"/>
      <c r="J94" s="185"/>
      <c r="K94" s="167">
        <f t="shared" si="404"/>
        <v>0</v>
      </c>
      <c r="L94" s="695" t="e">
        <f t="shared" si="362"/>
        <v>#DIV/0!</v>
      </c>
      <c r="M94" s="185">
        <f>M97</f>
        <v>0</v>
      </c>
      <c r="N94" s="695" t="e">
        <f t="shared" si="384"/>
        <v>#DIV/0!</v>
      </c>
      <c r="O94" s="98"/>
      <c r="P94" s="98"/>
      <c r="Q94" s="98"/>
      <c r="R94" s="695" t="e">
        <f t="shared" si="386"/>
        <v>#DIV/0!</v>
      </c>
      <c r="S94" s="286"/>
      <c r="T94" s="286"/>
      <c r="U94" s="286"/>
      <c r="V94" s="285">
        <f t="shared" si="405"/>
        <v>0</v>
      </c>
      <c r="W94" s="286"/>
      <c r="X94" s="286"/>
      <c r="Y94" s="286"/>
      <c r="Z94" s="98">
        <f t="shared" si="388"/>
        <v>0</v>
      </c>
      <c r="AA94" s="98">
        <f t="shared" si="406"/>
        <v>0</v>
      </c>
      <c r="AB94" s="286"/>
      <c r="AC94" s="286"/>
      <c r="AD94" s="286"/>
      <c r="AE94" s="167">
        <f>AG94</f>
        <v>0</v>
      </c>
      <c r="AF94" s="695" t="e">
        <f t="shared" si="365"/>
        <v>#DIV/0!</v>
      </c>
      <c r="AG94" s="185">
        <f>AG97</f>
        <v>0</v>
      </c>
      <c r="AH94" s="695" t="e">
        <f t="shared" si="366"/>
        <v>#DIV/0!</v>
      </c>
      <c r="AI94" s="98"/>
      <c r="AJ94" s="98"/>
      <c r="AK94" s="98"/>
      <c r="AL94" s="695" t="e">
        <f t="shared" si="390"/>
        <v>#DIV/0!</v>
      </c>
      <c r="AM94" s="286"/>
      <c r="AN94" s="286"/>
      <c r="AO94" s="286"/>
      <c r="AP94" s="98"/>
      <c r="AQ94" s="98"/>
      <c r="AR94" s="185">
        <f>AT94</f>
        <v>0</v>
      </c>
      <c r="AS94" s="695" t="e">
        <f t="shared" si="370"/>
        <v>#DIV/0!</v>
      </c>
      <c r="AT94" s="185">
        <f>AT97</f>
        <v>0</v>
      </c>
      <c r="AU94" s="695" t="e">
        <f t="shared" si="371"/>
        <v>#DIV/0!</v>
      </c>
      <c r="AV94" s="98"/>
      <c r="AW94" s="695"/>
      <c r="AX94" s="185"/>
      <c r="AY94" s="695" t="e">
        <f t="shared" si="373"/>
        <v>#DIV/0!</v>
      </c>
      <c r="AZ94" s="286"/>
      <c r="BA94" s="695"/>
      <c r="BB94" s="286"/>
      <c r="BC94" s="286"/>
      <c r="BD94" s="286"/>
      <c r="BE94" s="98">
        <f>BF94</f>
        <v>0</v>
      </c>
      <c r="BF94" s="98">
        <f>BF97</f>
        <v>0</v>
      </c>
      <c r="BG94" s="98"/>
      <c r="BH94" s="286"/>
      <c r="BI94" s="286"/>
      <c r="BJ94" s="98">
        <f t="shared" si="410"/>
        <v>0</v>
      </c>
      <c r="BK94" s="98"/>
      <c r="BL94" s="286"/>
      <c r="BM94" s="286"/>
      <c r="BN94" s="102">
        <f t="shared" si="411"/>
        <v>0</v>
      </c>
      <c r="BO94" s="98">
        <f>BO97</f>
        <v>0</v>
      </c>
      <c r="BP94" s="98"/>
      <c r="BQ94" s="98"/>
      <c r="BR94" s="286"/>
      <c r="BS94" s="286"/>
      <c r="BT94" s="98"/>
      <c r="BU94" s="102">
        <f t="shared" si="412"/>
        <v>0</v>
      </c>
      <c r="BV94" s="98">
        <f>BV97</f>
        <v>0</v>
      </c>
      <c r="BW94" s="98"/>
      <c r="BX94" s="98"/>
      <c r="BY94" s="286"/>
      <c r="BZ94" s="286"/>
      <c r="CD94" s="635"/>
      <c r="CE94" s="695"/>
    </row>
    <row r="95" spans="2:83" s="23" customFormat="1" ht="46.5" hidden="1" customHeight="1" x14ac:dyDescent="0.25">
      <c r="B95" s="201"/>
      <c r="C95" s="101" t="s">
        <v>32</v>
      </c>
      <c r="D95" s="167">
        <f>E95</f>
        <v>0</v>
      </c>
      <c r="E95" s="167">
        <f>E111</f>
        <v>0</v>
      </c>
      <c r="F95" s="167"/>
      <c r="G95" s="167"/>
      <c r="H95" s="187"/>
      <c r="I95" s="187"/>
      <c r="J95" s="167"/>
      <c r="K95" s="167">
        <f t="shared" si="404"/>
        <v>0</v>
      </c>
      <c r="L95" s="695" t="e">
        <f t="shared" si="362"/>
        <v>#DIV/0!</v>
      </c>
      <c r="M95" s="167">
        <f>M111</f>
        <v>0</v>
      </c>
      <c r="N95" s="695" t="e">
        <f t="shared" si="384"/>
        <v>#DIV/0!</v>
      </c>
      <c r="O95" s="102"/>
      <c r="P95" s="114"/>
      <c r="Q95" s="102"/>
      <c r="R95" s="695" t="e">
        <f t="shared" si="386"/>
        <v>#DIV/0!</v>
      </c>
      <c r="S95" s="22"/>
      <c r="T95" s="41"/>
      <c r="U95" s="22"/>
      <c r="V95" s="285">
        <f t="shared" si="405"/>
        <v>0</v>
      </c>
      <c r="W95" s="22"/>
      <c r="X95" s="22"/>
      <c r="Y95" s="22"/>
      <c r="Z95" s="102">
        <f t="shared" si="388"/>
        <v>0</v>
      </c>
      <c r="AA95" s="102">
        <f t="shared" si="406"/>
        <v>0</v>
      </c>
      <c r="AB95" s="22"/>
      <c r="AC95" s="22"/>
      <c r="AD95" s="41"/>
      <c r="AE95" s="167">
        <f>AG95</f>
        <v>0</v>
      </c>
      <c r="AF95" s="695" t="e">
        <f t="shared" si="365"/>
        <v>#DIV/0!</v>
      </c>
      <c r="AG95" s="167">
        <f>AG111</f>
        <v>0</v>
      </c>
      <c r="AH95" s="695" t="e">
        <f t="shared" si="366"/>
        <v>#DIV/0!</v>
      </c>
      <c r="AI95" s="102"/>
      <c r="AJ95" s="114"/>
      <c r="AK95" s="102"/>
      <c r="AL95" s="695" t="e">
        <f t="shared" si="390"/>
        <v>#DIV/0!</v>
      </c>
      <c r="AM95" s="22"/>
      <c r="AN95" s="41"/>
      <c r="AO95" s="22"/>
      <c r="AP95" s="102"/>
      <c r="AQ95" s="114"/>
      <c r="AR95" s="167">
        <f>AT95</f>
        <v>0</v>
      </c>
      <c r="AS95" s="695" t="e">
        <f t="shared" si="370"/>
        <v>#DIV/0!</v>
      </c>
      <c r="AT95" s="167">
        <f>AT111</f>
        <v>0</v>
      </c>
      <c r="AU95" s="695" t="e">
        <f t="shared" si="371"/>
        <v>#DIV/0!</v>
      </c>
      <c r="AV95" s="102"/>
      <c r="AW95" s="695"/>
      <c r="AX95" s="167"/>
      <c r="AY95" s="695" t="e">
        <f t="shared" si="373"/>
        <v>#DIV/0!</v>
      </c>
      <c r="AZ95" s="22"/>
      <c r="BA95" s="695"/>
      <c r="BB95" s="22"/>
      <c r="BC95" s="22"/>
      <c r="BD95" s="22"/>
      <c r="BE95" s="102">
        <f>BF95</f>
        <v>0</v>
      </c>
      <c r="BF95" s="102">
        <f>BF111</f>
        <v>0</v>
      </c>
      <c r="BG95" s="102"/>
      <c r="BH95" s="22"/>
      <c r="BI95" s="22"/>
      <c r="BJ95" s="102">
        <f t="shared" si="410"/>
        <v>0</v>
      </c>
      <c r="BK95" s="102"/>
      <c r="BL95" s="22"/>
      <c r="BM95" s="22"/>
      <c r="BN95" s="102">
        <f t="shared" si="411"/>
        <v>0</v>
      </c>
      <c r="BO95" s="102">
        <f>BO111</f>
        <v>0</v>
      </c>
      <c r="BP95" s="102"/>
      <c r="BQ95" s="102"/>
      <c r="BR95" s="22"/>
      <c r="BS95" s="22"/>
      <c r="BT95" s="102"/>
      <c r="BU95" s="102">
        <f t="shared" si="412"/>
        <v>0</v>
      </c>
      <c r="BV95" s="102">
        <f>BV111</f>
        <v>0</v>
      </c>
      <c r="BW95" s="102"/>
      <c r="BX95" s="102"/>
      <c r="BY95" s="22"/>
      <c r="BZ95" s="22"/>
      <c r="CD95" s="633"/>
      <c r="CE95" s="695"/>
    </row>
    <row r="96" spans="2:83" s="47" customFormat="1" ht="24.75" hidden="1" customHeight="1" x14ac:dyDescent="0.25">
      <c r="B96" s="205"/>
      <c r="C96" s="124" t="s">
        <v>37</v>
      </c>
      <c r="D96" s="258"/>
      <c r="E96" s="258"/>
      <c r="F96" s="258"/>
      <c r="G96" s="258"/>
      <c r="H96" s="258"/>
      <c r="I96" s="258"/>
      <c r="J96" s="834"/>
      <c r="K96" s="167">
        <f t="shared" si="404"/>
        <v>0</v>
      </c>
      <c r="L96" s="695" t="e">
        <f t="shared" si="362"/>
        <v>#DIV/0!</v>
      </c>
      <c r="M96" s="258"/>
      <c r="N96" s="695" t="e">
        <f t="shared" si="384"/>
        <v>#DIV/0!</v>
      </c>
      <c r="O96" s="41"/>
      <c r="P96" s="41"/>
      <c r="Q96" s="41"/>
      <c r="R96" s="695" t="e">
        <f t="shared" si="386"/>
        <v>#DIV/0!</v>
      </c>
      <c r="S96" s="41"/>
      <c r="T96" s="41"/>
      <c r="U96" s="41"/>
      <c r="V96" s="285">
        <f t="shared" si="405"/>
        <v>0</v>
      </c>
      <c r="W96" s="41"/>
      <c r="X96" s="41"/>
      <c r="Y96" s="41"/>
      <c r="Z96" s="41">
        <f t="shared" si="388"/>
        <v>0</v>
      </c>
      <c r="AA96" s="41">
        <f t="shared" si="406"/>
        <v>0</v>
      </c>
      <c r="AB96" s="41"/>
      <c r="AC96" s="41"/>
      <c r="AD96" s="41"/>
      <c r="AE96" s="167"/>
      <c r="AF96" s="695" t="e">
        <f t="shared" si="365"/>
        <v>#DIV/0!</v>
      </c>
      <c r="AG96" s="258"/>
      <c r="AH96" s="695" t="e">
        <f t="shared" si="366"/>
        <v>#DIV/0!</v>
      </c>
      <c r="AI96" s="41"/>
      <c r="AJ96" s="41"/>
      <c r="AK96" s="41"/>
      <c r="AL96" s="695" t="e">
        <f t="shared" si="390"/>
        <v>#DIV/0!</v>
      </c>
      <c r="AM96" s="41"/>
      <c r="AN96" s="41"/>
      <c r="AO96" s="41"/>
      <c r="AP96" s="41"/>
      <c r="AQ96" s="41"/>
      <c r="AR96" s="258"/>
      <c r="AS96" s="695" t="e">
        <f t="shared" si="370"/>
        <v>#DIV/0!</v>
      </c>
      <c r="AT96" s="258"/>
      <c r="AU96" s="695" t="e">
        <f t="shared" si="371"/>
        <v>#DIV/0!</v>
      </c>
      <c r="AV96" s="41"/>
      <c r="AW96" s="695"/>
      <c r="AX96" s="258"/>
      <c r="AY96" s="695" t="e">
        <f t="shared" si="373"/>
        <v>#DIV/0!</v>
      </c>
      <c r="AZ96" s="41"/>
      <c r="BA96" s="695"/>
      <c r="BB96" s="41"/>
      <c r="BC96" s="41"/>
      <c r="BD96" s="41"/>
      <c r="BE96" s="41"/>
      <c r="BF96" s="41"/>
      <c r="BG96" s="41"/>
      <c r="BH96" s="41"/>
      <c r="BI96" s="41"/>
      <c r="BJ96" s="41">
        <f t="shared" si="410"/>
        <v>0</v>
      </c>
      <c r="BK96" s="41"/>
      <c r="BL96" s="41"/>
      <c r="BM96" s="41"/>
      <c r="BN96" s="102">
        <f t="shared" si="411"/>
        <v>0</v>
      </c>
      <c r="BO96" s="41"/>
      <c r="BP96" s="41"/>
      <c r="BQ96" s="41"/>
      <c r="BR96" s="41"/>
      <c r="BS96" s="41"/>
      <c r="BT96" s="41"/>
      <c r="BU96" s="102">
        <f t="shared" si="412"/>
        <v>0</v>
      </c>
      <c r="BV96" s="41"/>
      <c r="BW96" s="41"/>
      <c r="BX96" s="41"/>
      <c r="BY96" s="41"/>
      <c r="BZ96" s="41"/>
      <c r="CD96" s="640"/>
      <c r="CE96" s="695"/>
    </row>
    <row r="97" spans="2:83" s="179" customFormat="1" ht="90" hidden="1" customHeight="1" x14ac:dyDescent="0.25">
      <c r="B97" s="207" t="s">
        <v>181</v>
      </c>
      <c r="C97" s="180" t="s">
        <v>224</v>
      </c>
      <c r="D97" s="853">
        <f t="shared" ref="D97:D102" si="417">E97</f>
        <v>0</v>
      </c>
      <c r="E97" s="853">
        <f>E98+E102</f>
        <v>0</v>
      </c>
      <c r="F97" s="853"/>
      <c r="G97" s="853"/>
      <c r="H97" s="854"/>
      <c r="I97" s="855"/>
      <c r="J97" s="853"/>
      <c r="K97" s="167">
        <f t="shared" si="404"/>
        <v>0</v>
      </c>
      <c r="L97" s="695" t="e">
        <f t="shared" si="362"/>
        <v>#DIV/0!</v>
      </c>
      <c r="M97" s="853">
        <f>M98+M102</f>
        <v>0</v>
      </c>
      <c r="N97" s="695" t="e">
        <f t="shared" si="384"/>
        <v>#DIV/0!</v>
      </c>
      <c r="O97" s="287"/>
      <c r="P97" s="287"/>
      <c r="Q97" s="287"/>
      <c r="R97" s="695" t="e">
        <f t="shared" si="386"/>
        <v>#DIV/0!</v>
      </c>
      <c r="S97" s="288"/>
      <c r="T97" s="288"/>
      <c r="U97" s="289"/>
      <c r="V97" s="285">
        <f t="shared" si="405"/>
        <v>0</v>
      </c>
      <c r="W97" s="289"/>
      <c r="X97" s="289"/>
      <c r="Y97" s="289"/>
      <c r="Z97" s="287">
        <f t="shared" si="388"/>
        <v>0</v>
      </c>
      <c r="AA97" s="287">
        <f t="shared" si="406"/>
        <v>0</v>
      </c>
      <c r="AB97" s="288"/>
      <c r="AC97" s="289"/>
      <c r="AD97" s="289"/>
      <c r="AE97" s="167">
        <f t="shared" ref="AE97:AE102" si="418">AG97</f>
        <v>0</v>
      </c>
      <c r="AF97" s="695" t="e">
        <f t="shared" si="365"/>
        <v>#DIV/0!</v>
      </c>
      <c r="AG97" s="853">
        <f>AG98+AG102</f>
        <v>0</v>
      </c>
      <c r="AH97" s="695" t="e">
        <f t="shared" si="366"/>
        <v>#DIV/0!</v>
      </c>
      <c r="AI97" s="287"/>
      <c r="AJ97" s="287"/>
      <c r="AK97" s="287"/>
      <c r="AL97" s="695" t="e">
        <f t="shared" si="390"/>
        <v>#DIV/0!</v>
      </c>
      <c r="AM97" s="288"/>
      <c r="AN97" s="288"/>
      <c r="AO97" s="289"/>
      <c r="AP97" s="287"/>
      <c r="AQ97" s="287"/>
      <c r="AR97" s="185">
        <f t="shared" ref="AR97:AR102" si="419">AT97</f>
        <v>0</v>
      </c>
      <c r="AS97" s="695" t="e">
        <f t="shared" si="370"/>
        <v>#DIV/0!</v>
      </c>
      <c r="AT97" s="853">
        <f>AT98+AT102</f>
        <v>0</v>
      </c>
      <c r="AU97" s="695" t="e">
        <f t="shared" si="371"/>
        <v>#DIV/0!</v>
      </c>
      <c r="AV97" s="287"/>
      <c r="AW97" s="695"/>
      <c r="AX97" s="853"/>
      <c r="AY97" s="695" t="e">
        <f t="shared" si="373"/>
        <v>#DIV/0!</v>
      </c>
      <c r="AZ97" s="288"/>
      <c r="BA97" s="695"/>
      <c r="BB97" s="289"/>
      <c r="BC97" s="288"/>
      <c r="BD97" s="289"/>
      <c r="BE97" s="98">
        <f t="shared" ref="BE97:BE102" si="420">BF97</f>
        <v>0</v>
      </c>
      <c r="BF97" s="287">
        <f>BF98+BF102</f>
        <v>0</v>
      </c>
      <c r="BG97" s="287"/>
      <c r="BH97" s="288"/>
      <c r="BI97" s="289"/>
      <c r="BJ97" s="287">
        <f t="shared" si="410"/>
        <v>0</v>
      </c>
      <c r="BK97" s="287"/>
      <c r="BL97" s="288"/>
      <c r="BM97" s="289"/>
      <c r="BN97" s="102">
        <f t="shared" si="411"/>
        <v>0</v>
      </c>
      <c r="BO97" s="287">
        <f>BO98+BO102</f>
        <v>0</v>
      </c>
      <c r="BP97" s="287"/>
      <c r="BQ97" s="287"/>
      <c r="BR97" s="288"/>
      <c r="BS97" s="289"/>
      <c r="BT97" s="287"/>
      <c r="BU97" s="102">
        <f t="shared" si="412"/>
        <v>0</v>
      </c>
      <c r="BV97" s="287">
        <f>BV98+BV102</f>
        <v>0</v>
      </c>
      <c r="BW97" s="287"/>
      <c r="BX97" s="287"/>
      <c r="BY97" s="288"/>
      <c r="BZ97" s="289"/>
      <c r="CD97" s="641"/>
      <c r="CE97" s="695"/>
    </row>
    <row r="98" spans="2:83" s="181" customFormat="1" ht="45.75" hidden="1" customHeight="1" x14ac:dyDescent="0.25">
      <c r="B98" s="208"/>
      <c r="C98" s="182" t="s">
        <v>31</v>
      </c>
      <c r="D98" s="856">
        <f t="shared" si="417"/>
        <v>0</v>
      </c>
      <c r="E98" s="856">
        <f>SUM(E99:E101)</f>
        <v>0</v>
      </c>
      <c r="F98" s="856"/>
      <c r="G98" s="856"/>
      <c r="H98" s="857"/>
      <c r="I98" s="857"/>
      <c r="J98" s="856"/>
      <c r="K98" s="167">
        <f t="shared" si="404"/>
        <v>0</v>
      </c>
      <c r="L98" s="695" t="e">
        <f t="shared" si="362"/>
        <v>#DIV/0!</v>
      </c>
      <c r="M98" s="856">
        <f>SUM(M99:M101)</f>
        <v>0</v>
      </c>
      <c r="N98" s="695" t="e">
        <f t="shared" si="384"/>
        <v>#DIV/0!</v>
      </c>
      <c r="O98" s="183"/>
      <c r="P98" s="183"/>
      <c r="Q98" s="183"/>
      <c r="R98" s="695" t="e">
        <f t="shared" si="386"/>
        <v>#DIV/0!</v>
      </c>
      <c r="S98" s="290"/>
      <c r="T98" s="290"/>
      <c r="U98" s="290"/>
      <c r="V98" s="285">
        <f t="shared" si="405"/>
        <v>0</v>
      </c>
      <c r="W98" s="290"/>
      <c r="X98" s="290"/>
      <c r="Y98" s="290"/>
      <c r="Z98" s="183">
        <f t="shared" si="388"/>
        <v>0</v>
      </c>
      <c r="AA98" s="183">
        <f t="shared" si="406"/>
        <v>0</v>
      </c>
      <c r="AB98" s="290"/>
      <c r="AC98" s="290"/>
      <c r="AD98" s="290"/>
      <c r="AE98" s="167">
        <f t="shared" si="418"/>
        <v>0</v>
      </c>
      <c r="AF98" s="695" t="e">
        <f t="shared" si="365"/>
        <v>#DIV/0!</v>
      </c>
      <c r="AG98" s="856">
        <f>SUM(AG99:AG101)</f>
        <v>0</v>
      </c>
      <c r="AH98" s="695" t="e">
        <f t="shared" si="366"/>
        <v>#DIV/0!</v>
      </c>
      <c r="AI98" s="183"/>
      <c r="AJ98" s="183"/>
      <c r="AK98" s="183"/>
      <c r="AL98" s="695" t="e">
        <f t="shared" si="390"/>
        <v>#DIV/0!</v>
      </c>
      <c r="AM98" s="290"/>
      <c r="AN98" s="290"/>
      <c r="AO98" s="290"/>
      <c r="AP98" s="183"/>
      <c r="AQ98" s="183"/>
      <c r="AR98" s="166">
        <f t="shared" si="419"/>
        <v>0</v>
      </c>
      <c r="AS98" s="695" t="e">
        <f t="shared" si="370"/>
        <v>#DIV/0!</v>
      </c>
      <c r="AT98" s="856">
        <f>SUM(AT99:AT101)</f>
        <v>0</v>
      </c>
      <c r="AU98" s="695" t="e">
        <f t="shared" si="371"/>
        <v>#DIV/0!</v>
      </c>
      <c r="AV98" s="183"/>
      <c r="AW98" s="695"/>
      <c r="AX98" s="856"/>
      <c r="AY98" s="695" t="e">
        <f t="shared" si="373"/>
        <v>#DIV/0!</v>
      </c>
      <c r="AZ98" s="290"/>
      <c r="BA98" s="695"/>
      <c r="BB98" s="290"/>
      <c r="BC98" s="290"/>
      <c r="BD98" s="290"/>
      <c r="BE98" s="622">
        <f t="shared" si="420"/>
        <v>0</v>
      </c>
      <c r="BF98" s="183">
        <f>SUM(BF99:BF101)</f>
        <v>0</v>
      </c>
      <c r="BG98" s="183"/>
      <c r="BH98" s="290"/>
      <c r="BI98" s="290"/>
      <c r="BJ98" s="183">
        <f t="shared" si="410"/>
        <v>0</v>
      </c>
      <c r="BK98" s="183"/>
      <c r="BL98" s="290"/>
      <c r="BM98" s="290"/>
      <c r="BN98" s="102">
        <f t="shared" si="411"/>
        <v>0</v>
      </c>
      <c r="BO98" s="183">
        <f>SUM(BO99:BO101)</f>
        <v>0</v>
      </c>
      <c r="BP98" s="183"/>
      <c r="BQ98" s="183"/>
      <c r="BR98" s="290"/>
      <c r="BS98" s="290"/>
      <c r="BT98" s="183"/>
      <c r="BU98" s="102">
        <f t="shared" si="412"/>
        <v>0</v>
      </c>
      <c r="BV98" s="183">
        <f>SUM(BV99:BV101)</f>
        <v>0</v>
      </c>
      <c r="BW98" s="183"/>
      <c r="BX98" s="183"/>
      <c r="BY98" s="290"/>
      <c r="BZ98" s="290"/>
      <c r="CD98" s="642"/>
      <c r="CE98" s="695"/>
    </row>
    <row r="99" spans="2:83" s="177" customFormat="1" ht="27" hidden="1" customHeight="1" x14ac:dyDescent="0.25">
      <c r="B99" s="209"/>
      <c r="C99" s="184" t="s">
        <v>39</v>
      </c>
      <c r="D99" s="858">
        <f t="shared" si="417"/>
        <v>0</v>
      </c>
      <c r="E99" s="858">
        <v>0</v>
      </c>
      <c r="F99" s="858"/>
      <c r="G99" s="858"/>
      <c r="H99" s="859"/>
      <c r="I99" s="859"/>
      <c r="J99" s="858"/>
      <c r="K99" s="167">
        <f t="shared" si="404"/>
        <v>0</v>
      </c>
      <c r="L99" s="695" t="e">
        <f t="shared" si="362"/>
        <v>#DIV/0!</v>
      </c>
      <c r="M99" s="858">
        <v>0</v>
      </c>
      <c r="N99" s="695" t="e">
        <f t="shared" si="384"/>
        <v>#DIV/0!</v>
      </c>
      <c r="O99" s="178"/>
      <c r="P99" s="178"/>
      <c r="Q99" s="178"/>
      <c r="R99" s="695" t="e">
        <f t="shared" si="386"/>
        <v>#DIV/0!</v>
      </c>
      <c r="S99" s="291"/>
      <c r="T99" s="291"/>
      <c r="U99" s="291"/>
      <c r="V99" s="285">
        <f t="shared" si="405"/>
        <v>0</v>
      </c>
      <c r="W99" s="291"/>
      <c r="X99" s="291"/>
      <c r="Y99" s="291"/>
      <c r="Z99" s="178">
        <f t="shared" si="388"/>
        <v>0</v>
      </c>
      <c r="AA99" s="178">
        <f t="shared" si="406"/>
        <v>0</v>
      </c>
      <c r="AB99" s="291"/>
      <c r="AC99" s="291"/>
      <c r="AD99" s="291"/>
      <c r="AE99" s="167">
        <f t="shared" si="418"/>
        <v>0</v>
      </c>
      <c r="AF99" s="695" t="e">
        <f t="shared" si="365"/>
        <v>#DIV/0!</v>
      </c>
      <c r="AG99" s="858">
        <v>0</v>
      </c>
      <c r="AH99" s="695" t="e">
        <f t="shared" si="366"/>
        <v>#DIV/0!</v>
      </c>
      <c r="AI99" s="178"/>
      <c r="AJ99" s="178"/>
      <c r="AK99" s="178"/>
      <c r="AL99" s="695" t="e">
        <f t="shared" si="390"/>
        <v>#DIV/0!</v>
      </c>
      <c r="AM99" s="291"/>
      <c r="AN99" s="291"/>
      <c r="AO99" s="291"/>
      <c r="AP99" s="178"/>
      <c r="AQ99" s="178"/>
      <c r="AR99" s="171">
        <f t="shared" si="419"/>
        <v>0</v>
      </c>
      <c r="AS99" s="695" t="e">
        <f t="shared" si="370"/>
        <v>#DIV/0!</v>
      </c>
      <c r="AT99" s="858">
        <v>0</v>
      </c>
      <c r="AU99" s="695" t="e">
        <f t="shared" si="371"/>
        <v>#DIV/0!</v>
      </c>
      <c r="AV99" s="178"/>
      <c r="AW99" s="695"/>
      <c r="AX99" s="858"/>
      <c r="AY99" s="695" t="e">
        <f t="shared" si="373"/>
        <v>#DIV/0!</v>
      </c>
      <c r="AZ99" s="291"/>
      <c r="BA99" s="695"/>
      <c r="BB99" s="291"/>
      <c r="BC99" s="291"/>
      <c r="BD99" s="291"/>
      <c r="BE99" s="116">
        <f t="shared" si="420"/>
        <v>0</v>
      </c>
      <c r="BF99" s="178">
        <v>0</v>
      </c>
      <c r="BG99" s="178"/>
      <c r="BH99" s="291"/>
      <c r="BI99" s="291"/>
      <c r="BJ99" s="178">
        <f t="shared" si="410"/>
        <v>0</v>
      </c>
      <c r="BK99" s="178"/>
      <c r="BL99" s="291"/>
      <c r="BM99" s="291"/>
      <c r="BN99" s="102">
        <f t="shared" si="411"/>
        <v>0</v>
      </c>
      <c r="BO99" s="178">
        <v>0</v>
      </c>
      <c r="BP99" s="178"/>
      <c r="BQ99" s="178"/>
      <c r="BR99" s="291"/>
      <c r="BS99" s="291"/>
      <c r="BT99" s="178"/>
      <c r="BU99" s="102">
        <f t="shared" si="412"/>
        <v>0</v>
      </c>
      <c r="BV99" s="178">
        <v>0</v>
      </c>
      <c r="BW99" s="178"/>
      <c r="BX99" s="178"/>
      <c r="BY99" s="291"/>
      <c r="BZ99" s="291"/>
      <c r="CD99" s="643"/>
      <c r="CE99" s="695"/>
    </row>
    <row r="100" spans="2:83" s="177" customFormat="1" ht="22.5" hidden="1" customHeight="1" x14ac:dyDescent="0.25">
      <c r="B100" s="209"/>
      <c r="C100" s="184" t="s">
        <v>40</v>
      </c>
      <c r="D100" s="858">
        <f t="shared" si="417"/>
        <v>0</v>
      </c>
      <c r="E100" s="858">
        <v>0</v>
      </c>
      <c r="F100" s="858"/>
      <c r="G100" s="858"/>
      <c r="H100" s="859"/>
      <c r="I100" s="859"/>
      <c r="J100" s="858"/>
      <c r="K100" s="167">
        <f t="shared" si="404"/>
        <v>0</v>
      </c>
      <c r="L100" s="695" t="e">
        <f t="shared" si="362"/>
        <v>#DIV/0!</v>
      </c>
      <c r="M100" s="858">
        <v>0</v>
      </c>
      <c r="N100" s="695" t="e">
        <f t="shared" si="384"/>
        <v>#DIV/0!</v>
      </c>
      <c r="O100" s="178"/>
      <c r="P100" s="178"/>
      <c r="Q100" s="178"/>
      <c r="R100" s="695" t="e">
        <f t="shared" si="386"/>
        <v>#DIV/0!</v>
      </c>
      <c r="S100" s="291"/>
      <c r="T100" s="291"/>
      <c r="U100" s="291"/>
      <c r="V100" s="285">
        <f t="shared" si="405"/>
        <v>0</v>
      </c>
      <c r="W100" s="291"/>
      <c r="X100" s="291"/>
      <c r="Y100" s="291"/>
      <c r="Z100" s="178">
        <f t="shared" si="388"/>
        <v>0</v>
      </c>
      <c r="AA100" s="178">
        <f t="shared" si="406"/>
        <v>0</v>
      </c>
      <c r="AB100" s="291"/>
      <c r="AC100" s="291"/>
      <c r="AD100" s="291"/>
      <c r="AE100" s="167">
        <f t="shared" si="418"/>
        <v>0</v>
      </c>
      <c r="AF100" s="695" t="e">
        <f t="shared" si="365"/>
        <v>#DIV/0!</v>
      </c>
      <c r="AG100" s="858">
        <v>0</v>
      </c>
      <c r="AH100" s="695" t="e">
        <f t="shared" si="366"/>
        <v>#DIV/0!</v>
      </c>
      <c r="AI100" s="178"/>
      <c r="AJ100" s="178"/>
      <c r="AK100" s="178"/>
      <c r="AL100" s="695" t="e">
        <f t="shared" si="390"/>
        <v>#DIV/0!</v>
      </c>
      <c r="AM100" s="291"/>
      <c r="AN100" s="291"/>
      <c r="AO100" s="291"/>
      <c r="AP100" s="178"/>
      <c r="AQ100" s="178"/>
      <c r="AR100" s="171">
        <f t="shared" si="419"/>
        <v>0</v>
      </c>
      <c r="AS100" s="695" t="e">
        <f t="shared" si="370"/>
        <v>#DIV/0!</v>
      </c>
      <c r="AT100" s="858">
        <v>0</v>
      </c>
      <c r="AU100" s="695" t="e">
        <f t="shared" si="371"/>
        <v>#DIV/0!</v>
      </c>
      <c r="AV100" s="178"/>
      <c r="AW100" s="695"/>
      <c r="AX100" s="858"/>
      <c r="AY100" s="695" t="e">
        <f t="shared" si="373"/>
        <v>#DIV/0!</v>
      </c>
      <c r="AZ100" s="291"/>
      <c r="BA100" s="695"/>
      <c r="BB100" s="291"/>
      <c r="BC100" s="291"/>
      <c r="BD100" s="291"/>
      <c r="BE100" s="116">
        <f t="shared" si="420"/>
        <v>0</v>
      </c>
      <c r="BF100" s="178">
        <v>0</v>
      </c>
      <c r="BG100" s="178"/>
      <c r="BH100" s="291"/>
      <c r="BI100" s="291"/>
      <c r="BJ100" s="178">
        <f t="shared" si="410"/>
        <v>0</v>
      </c>
      <c r="BK100" s="178"/>
      <c r="BL100" s="291"/>
      <c r="BM100" s="291"/>
      <c r="BN100" s="102">
        <f t="shared" si="411"/>
        <v>0</v>
      </c>
      <c r="BO100" s="178">
        <v>0</v>
      </c>
      <c r="BP100" s="178"/>
      <c r="BQ100" s="178"/>
      <c r="BR100" s="291"/>
      <c r="BS100" s="291"/>
      <c r="BT100" s="178"/>
      <c r="BU100" s="102">
        <f t="shared" si="412"/>
        <v>0</v>
      </c>
      <c r="BV100" s="178">
        <v>0</v>
      </c>
      <c r="BW100" s="178"/>
      <c r="BX100" s="178"/>
      <c r="BY100" s="291"/>
      <c r="BZ100" s="291"/>
      <c r="CD100" s="643"/>
      <c r="CE100" s="695"/>
    </row>
    <row r="101" spans="2:83" s="177" customFormat="1" ht="62.25" hidden="1" customHeight="1" x14ac:dyDescent="0.25">
      <c r="B101" s="209"/>
      <c r="C101" s="184" t="s">
        <v>43</v>
      </c>
      <c r="D101" s="858">
        <f t="shared" si="417"/>
        <v>0</v>
      </c>
      <c r="E101" s="858">
        <v>0</v>
      </c>
      <c r="F101" s="858"/>
      <c r="G101" s="858"/>
      <c r="H101" s="859"/>
      <c r="I101" s="859"/>
      <c r="J101" s="858"/>
      <c r="K101" s="167">
        <f t="shared" si="404"/>
        <v>0</v>
      </c>
      <c r="L101" s="695" t="e">
        <f t="shared" si="362"/>
        <v>#DIV/0!</v>
      </c>
      <c r="M101" s="858">
        <v>0</v>
      </c>
      <c r="N101" s="695" t="e">
        <f t="shared" si="384"/>
        <v>#DIV/0!</v>
      </c>
      <c r="O101" s="178"/>
      <c r="P101" s="178"/>
      <c r="Q101" s="178"/>
      <c r="R101" s="695" t="e">
        <f t="shared" si="386"/>
        <v>#DIV/0!</v>
      </c>
      <c r="S101" s="291"/>
      <c r="T101" s="291"/>
      <c r="U101" s="291"/>
      <c r="V101" s="285">
        <f t="shared" si="405"/>
        <v>0</v>
      </c>
      <c r="W101" s="291"/>
      <c r="X101" s="291"/>
      <c r="Y101" s="291"/>
      <c r="Z101" s="178">
        <f t="shared" si="388"/>
        <v>0</v>
      </c>
      <c r="AA101" s="178">
        <f t="shared" si="406"/>
        <v>0</v>
      </c>
      <c r="AB101" s="291"/>
      <c r="AC101" s="291"/>
      <c r="AD101" s="291"/>
      <c r="AE101" s="167">
        <f t="shared" si="418"/>
        <v>0</v>
      </c>
      <c r="AF101" s="695" t="e">
        <f t="shared" si="365"/>
        <v>#DIV/0!</v>
      </c>
      <c r="AG101" s="858">
        <v>0</v>
      </c>
      <c r="AH101" s="695" t="e">
        <f t="shared" si="366"/>
        <v>#DIV/0!</v>
      </c>
      <c r="AI101" s="178"/>
      <c r="AJ101" s="178"/>
      <c r="AK101" s="178"/>
      <c r="AL101" s="695" t="e">
        <f t="shared" si="390"/>
        <v>#DIV/0!</v>
      </c>
      <c r="AM101" s="291"/>
      <c r="AN101" s="291"/>
      <c r="AO101" s="291"/>
      <c r="AP101" s="178"/>
      <c r="AQ101" s="178"/>
      <c r="AR101" s="171">
        <f t="shared" si="419"/>
        <v>0</v>
      </c>
      <c r="AS101" s="695" t="e">
        <f t="shared" si="370"/>
        <v>#DIV/0!</v>
      </c>
      <c r="AT101" s="858">
        <v>0</v>
      </c>
      <c r="AU101" s="695" t="e">
        <f t="shared" si="371"/>
        <v>#DIV/0!</v>
      </c>
      <c r="AV101" s="178"/>
      <c r="AW101" s="695"/>
      <c r="AX101" s="858"/>
      <c r="AY101" s="695" t="e">
        <f t="shared" si="373"/>
        <v>#DIV/0!</v>
      </c>
      <c r="AZ101" s="291"/>
      <c r="BA101" s="695"/>
      <c r="BB101" s="291"/>
      <c r="BC101" s="291"/>
      <c r="BD101" s="291"/>
      <c r="BE101" s="116">
        <f t="shared" si="420"/>
        <v>0</v>
      </c>
      <c r="BF101" s="178">
        <v>0</v>
      </c>
      <c r="BG101" s="178"/>
      <c r="BH101" s="291"/>
      <c r="BI101" s="291"/>
      <c r="BJ101" s="178">
        <f t="shared" si="410"/>
        <v>0</v>
      </c>
      <c r="BK101" s="178"/>
      <c r="BL101" s="291"/>
      <c r="BM101" s="291"/>
      <c r="BN101" s="102">
        <f t="shared" si="411"/>
        <v>0</v>
      </c>
      <c r="BO101" s="178">
        <v>0</v>
      </c>
      <c r="BP101" s="178"/>
      <c r="BQ101" s="178"/>
      <c r="BR101" s="291"/>
      <c r="BS101" s="291"/>
      <c r="BT101" s="178"/>
      <c r="BU101" s="102">
        <f t="shared" si="412"/>
        <v>0</v>
      </c>
      <c r="BV101" s="178">
        <v>0</v>
      </c>
      <c r="BW101" s="178"/>
      <c r="BX101" s="178"/>
      <c r="BY101" s="291"/>
      <c r="BZ101" s="291"/>
      <c r="CD101" s="643"/>
      <c r="CE101" s="695"/>
    </row>
    <row r="102" spans="2:83" s="23" customFormat="1" ht="46.5" hidden="1" customHeight="1" x14ac:dyDescent="0.25">
      <c r="B102" s="201"/>
      <c r="C102" s="101" t="s">
        <v>32</v>
      </c>
      <c r="D102" s="167">
        <f t="shared" si="417"/>
        <v>0</v>
      </c>
      <c r="E102" s="167">
        <v>0</v>
      </c>
      <c r="F102" s="167"/>
      <c r="G102" s="167"/>
      <c r="H102" s="187"/>
      <c r="I102" s="187"/>
      <c r="J102" s="167"/>
      <c r="K102" s="167">
        <f t="shared" si="404"/>
        <v>0</v>
      </c>
      <c r="L102" s="695" t="e">
        <f t="shared" si="362"/>
        <v>#DIV/0!</v>
      </c>
      <c r="M102" s="167">
        <v>0</v>
      </c>
      <c r="N102" s="695" t="e">
        <f t="shared" si="384"/>
        <v>#DIV/0!</v>
      </c>
      <c r="O102" s="102"/>
      <c r="P102" s="114"/>
      <c r="Q102" s="102"/>
      <c r="R102" s="695" t="e">
        <f t="shared" si="386"/>
        <v>#DIV/0!</v>
      </c>
      <c r="S102" s="22"/>
      <c r="T102" s="41"/>
      <c r="U102" s="22"/>
      <c r="V102" s="285">
        <f t="shared" si="405"/>
        <v>0</v>
      </c>
      <c r="W102" s="22"/>
      <c r="X102" s="22"/>
      <c r="Y102" s="22"/>
      <c r="Z102" s="102">
        <f t="shared" si="388"/>
        <v>0</v>
      </c>
      <c r="AA102" s="102">
        <f t="shared" si="406"/>
        <v>0</v>
      </c>
      <c r="AB102" s="22"/>
      <c r="AC102" s="22"/>
      <c r="AD102" s="41"/>
      <c r="AE102" s="167">
        <f t="shared" si="418"/>
        <v>0</v>
      </c>
      <c r="AF102" s="695" t="e">
        <f t="shared" si="365"/>
        <v>#DIV/0!</v>
      </c>
      <c r="AG102" s="167">
        <v>0</v>
      </c>
      <c r="AH102" s="695" t="e">
        <f t="shared" si="366"/>
        <v>#DIV/0!</v>
      </c>
      <c r="AI102" s="102"/>
      <c r="AJ102" s="114"/>
      <c r="AK102" s="102"/>
      <c r="AL102" s="695" t="e">
        <f t="shared" si="390"/>
        <v>#DIV/0!</v>
      </c>
      <c r="AM102" s="22"/>
      <c r="AN102" s="41"/>
      <c r="AO102" s="22"/>
      <c r="AP102" s="102"/>
      <c r="AQ102" s="114"/>
      <c r="AR102" s="167">
        <f t="shared" si="419"/>
        <v>0</v>
      </c>
      <c r="AS102" s="695" t="e">
        <f t="shared" si="370"/>
        <v>#DIV/0!</v>
      </c>
      <c r="AT102" s="167">
        <v>0</v>
      </c>
      <c r="AU102" s="695" t="e">
        <f t="shared" si="371"/>
        <v>#DIV/0!</v>
      </c>
      <c r="AV102" s="102"/>
      <c r="AW102" s="695"/>
      <c r="AX102" s="167"/>
      <c r="AY102" s="695" t="e">
        <f t="shared" si="373"/>
        <v>#DIV/0!</v>
      </c>
      <c r="AZ102" s="22"/>
      <c r="BA102" s="695"/>
      <c r="BB102" s="22"/>
      <c r="BC102" s="22"/>
      <c r="BD102" s="22"/>
      <c r="BE102" s="102">
        <f t="shared" si="420"/>
        <v>0</v>
      </c>
      <c r="BF102" s="102">
        <v>0</v>
      </c>
      <c r="BG102" s="102"/>
      <c r="BH102" s="22"/>
      <c r="BI102" s="22"/>
      <c r="BJ102" s="102">
        <f t="shared" si="410"/>
        <v>0</v>
      </c>
      <c r="BK102" s="102"/>
      <c r="BL102" s="22"/>
      <c r="BM102" s="22"/>
      <c r="BN102" s="102">
        <f t="shared" si="411"/>
        <v>0</v>
      </c>
      <c r="BO102" s="102">
        <v>0</v>
      </c>
      <c r="BP102" s="102"/>
      <c r="BQ102" s="102"/>
      <c r="BR102" s="22"/>
      <c r="BS102" s="22"/>
      <c r="BT102" s="102"/>
      <c r="BU102" s="102">
        <f t="shared" si="412"/>
        <v>0</v>
      </c>
      <c r="BV102" s="102">
        <v>0</v>
      </c>
      <c r="BW102" s="102"/>
      <c r="BX102" s="102"/>
      <c r="BY102" s="22"/>
      <c r="BZ102" s="22"/>
      <c r="CD102" s="633"/>
      <c r="CE102" s="695"/>
    </row>
    <row r="103" spans="2:83" s="50" customFormat="1" ht="30" hidden="1" customHeight="1" x14ac:dyDescent="0.25">
      <c r="B103" s="200"/>
      <c r="C103" s="110"/>
      <c r="D103" s="236"/>
      <c r="E103" s="33"/>
      <c r="F103" s="33"/>
      <c r="G103" s="33"/>
      <c r="H103" s="236"/>
      <c r="I103" s="236"/>
      <c r="J103" s="109"/>
      <c r="K103" s="167">
        <f t="shared" si="404"/>
        <v>0</v>
      </c>
      <c r="L103" s="695" t="e">
        <f t="shared" si="362"/>
        <v>#DIV/0!</v>
      </c>
      <c r="M103" s="33"/>
      <c r="N103" s="695" t="e">
        <f t="shared" si="384"/>
        <v>#DIV/0!</v>
      </c>
      <c r="O103" s="89"/>
      <c r="P103" s="19"/>
      <c r="Q103" s="89"/>
      <c r="R103" s="695" t="e">
        <f t="shared" si="386"/>
        <v>#DIV/0!</v>
      </c>
      <c r="S103" s="31"/>
      <c r="T103" s="31"/>
      <c r="U103" s="31"/>
      <c r="V103" s="285">
        <f t="shared" si="405"/>
        <v>0</v>
      </c>
      <c r="W103" s="31"/>
      <c r="X103" s="31"/>
      <c r="Y103" s="31"/>
      <c r="Z103" s="31">
        <f t="shared" si="388"/>
        <v>0</v>
      </c>
      <c r="AA103" s="89">
        <f t="shared" si="406"/>
        <v>0</v>
      </c>
      <c r="AB103" s="31"/>
      <c r="AC103" s="31"/>
      <c r="AD103" s="31"/>
      <c r="AE103" s="167"/>
      <c r="AF103" s="695" t="e">
        <f t="shared" si="365"/>
        <v>#DIV/0!</v>
      </c>
      <c r="AG103" s="33"/>
      <c r="AH103" s="695" t="e">
        <f t="shared" si="366"/>
        <v>#DIV/0!</v>
      </c>
      <c r="AI103" s="89"/>
      <c r="AJ103" s="19"/>
      <c r="AK103" s="89"/>
      <c r="AL103" s="695" t="e">
        <f t="shared" si="390"/>
        <v>#DIV/0!</v>
      </c>
      <c r="AM103" s="31"/>
      <c r="AN103" s="31"/>
      <c r="AO103" s="31"/>
      <c r="AP103" s="31"/>
      <c r="AQ103" s="31"/>
      <c r="AR103" s="236"/>
      <c r="AS103" s="695" t="e">
        <f t="shared" si="370"/>
        <v>#DIV/0!</v>
      </c>
      <c r="AT103" s="33"/>
      <c r="AU103" s="695" t="e">
        <f t="shared" si="371"/>
        <v>#DIV/0!</v>
      </c>
      <c r="AV103" s="89"/>
      <c r="AW103" s="695"/>
      <c r="AX103" s="33"/>
      <c r="AY103" s="695" t="e">
        <f t="shared" si="373"/>
        <v>#DIV/0!</v>
      </c>
      <c r="AZ103" s="31"/>
      <c r="BA103" s="695"/>
      <c r="BB103" s="31"/>
      <c r="BC103" s="31"/>
      <c r="BD103" s="31"/>
      <c r="BE103" s="31"/>
      <c r="BF103" s="89"/>
      <c r="BG103" s="89"/>
      <c r="BH103" s="31"/>
      <c r="BI103" s="31"/>
      <c r="BJ103" s="31">
        <f t="shared" si="410"/>
        <v>0</v>
      </c>
      <c r="BK103" s="89"/>
      <c r="BL103" s="31"/>
      <c r="BM103" s="31"/>
      <c r="BN103" s="102">
        <f t="shared" si="411"/>
        <v>0</v>
      </c>
      <c r="BO103" s="89"/>
      <c r="BP103" s="89"/>
      <c r="BQ103" s="89"/>
      <c r="BR103" s="31"/>
      <c r="BS103" s="31"/>
      <c r="BT103" s="89"/>
      <c r="BU103" s="102">
        <f t="shared" si="412"/>
        <v>0</v>
      </c>
      <c r="BV103" s="89"/>
      <c r="BW103" s="89"/>
      <c r="BX103" s="89"/>
      <c r="BY103" s="31"/>
      <c r="BZ103" s="31"/>
      <c r="CD103" s="634"/>
      <c r="CE103" s="695"/>
    </row>
    <row r="104" spans="2:83" s="50" customFormat="1" ht="30" hidden="1" customHeight="1" x14ac:dyDescent="0.25">
      <c r="B104" s="200"/>
      <c r="C104" s="110"/>
      <c r="D104" s="236"/>
      <c r="E104" s="33"/>
      <c r="F104" s="33"/>
      <c r="G104" s="33"/>
      <c r="H104" s="236"/>
      <c r="I104" s="236"/>
      <c r="J104" s="109"/>
      <c r="K104" s="167">
        <f t="shared" si="404"/>
        <v>0</v>
      </c>
      <c r="L104" s="695" t="e">
        <f t="shared" si="362"/>
        <v>#DIV/0!</v>
      </c>
      <c r="M104" s="33"/>
      <c r="N104" s="695" t="e">
        <f t="shared" si="384"/>
        <v>#DIV/0!</v>
      </c>
      <c r="O104" s="89"/>
      <c r="P104" s="19"/>
      <c r="Q104" s="89"/>
      <c r="R104" s="695" t="e">
        <f t="shared" si="386"/>
        <v>#DIV/0!</v>
      </c>
      <c r="S104" s="31"/>
      <c r="T104" s="31"/>
      <c r="U104" s="31"/>
      <c r="V104" s="285">
        <f t="shared" si="405"/>
        <v>0</v>
      </c>
      <c r="W104" s="31"/>
      <c r="X104" s="31"/>
      <c r="Y104" s="31"/>
      <c r="Z104" s="31">
        <f t="shared" si="388"/>
        <v>0</v>
      </c>
      <c r="AA104" s="89">
        <f t="shared" si="406"/>
        <v>0</v>
      </c>
      <c r="AB104" s="31"/>
      <c r="AC104" s="31"/>
      <c r="AD104" s="31"/>
      <c r="AE104" s="167"/>
      <c r="AF104" s="695" t="e">
        <f t="shared" si="365"/>
        <v>#DIV/0!</v>
      </c>
      <c r="AG104" s="33"/>
      <c r="AH104" s="695" t="e">
        <f t="shared" si="366"/>
        <v>#DIV/0!</v>
      </c>
      <c r="AI104" s="89"/>
      <c r="AJ104" s="19"/>
      <c r="AK104" s="89"/>
      <c r="AL104" s="695" t="e">
        <f t="shared" si="390"/>
        <v>#DIV/0!</v>
      </c>
      <c r="AM104" s="31"/>
      <c r="AN104" s="31"/>
      <c r="AO104" s="31"/>
      <c r="AP104" s="31"/>
      <c r="AQ104" s="31"/>
      <c r="AR104" s="236"/>
      <c r="AS104" s="695" t="e">
        <f t="shared" si="370"/>
        <v>#DIV/0!</v>
      </c>
      <c r="AT104" s="33"/>
      <c r="AU104" s="695" t="e">
        <f t="shared" si="371"/>
        <v>#DIV/0!</v>
      </c>
      <c r="AV104" s="89"/>
      <c r="AW104" s="695"/>
      <c r="AX104" s="33"/>
      <c r="AY104" s="695" t="e">
        <f t="shared" si="373"/>
        <v>#DIV/0!</v>
      </c>
      <c r="AZ104" s="31"/>
      <c r="BA104" s="695"/>
      <c r="BB104" s="31"/>
      <c r="BC104" s="31"/>
      <c r="BD104" s="31"/>
      <c r="BE104" s="31"/>
      <c r="BF104" s="89"/>
      <c r="BG104" s="89"/>
      <c r="BH104" s="31"/>
      <c r="BI104" s="31"/>
      <c r="BJ104" s="31">
        <f t="shared" si="410"/>
        <v>0</v>
      </c>
      <c r="BK104" s="89"/>
      <c r="BL104" s="31"/>
      <c r="BM104" s="31"/>
      <c r="BN104" s="102">
        <f t="shared" si="411"/>
        <v>0</v>
      </c>
      <c r="BO104" s="89"/>
      <c r="BP104" s="89"/>
      <c r="BQ104" s="89"/>
      <c r="BR104" s="31"/>
      <c r="BS104" s="31"/>
      <c r="BT104" s="89"/>
      <c r="BU104" s="102">
        <f t="shared" si="412"/>
        <v>0</v>
      </c>
      <c r="BV104" s="89"/>
      <c r="BW104" s="89"/>
      <c r="BX104" s="89"/>
      <c r="BY104" s="31"/>
      <c r="BZ104" s="31"/>
      <c r="CD104" s="634"/>
      <c r="CE104" s="695"/>
    </row>
    <row r="105" spans="2:83" s="50" customFormat="1" ht="30" hidden="1" customHeight="1" x14ac:dyDescent="0.25">
      <c r="B105" s="200"/>
      <c r="C105" s="110"/>
      <c r="D105" s="236"/>
      <c r="E105" s="33"/>
      <c r="F105" s="33"/>
      <c r="G105" s="33"/>
      <c r="H105" s="236"/>
      <c r="I105" s="236"/>
      <c r="J105" s="109"/>
      <c r="K105" s="167">
        <f t="shared" si="404"/>
        <v>0</v>
      </c>
      <c r="L105" s="695" t="e">
        <f t="shared" si="362"/>
        <v>#DIV/0!</v>
      </c>
      <c r="M105" s="33"/>
      <c r="N105" s="695" t="e">
        <f t="shared" si="384"/>
        <v>#DIV/0!</v>
      </c>
      <c r="O105" s="89"/>
      <c r="P105" s="19"/>
      <c r="Q105" s="89"/>
      <c r="R105" s="695" t="e">
        <f t="shared" si="386"/>
        <v>#DIV/0!</v>
      </c>
      <c r="S105" s="31"/>
      <c r="T105" s="31"/>
      <c r="U105" s="31"/>
      <c r="V105" s="285">
        <f t="shared" si="405"/>
        <v>0</v>
      </c>
      <c r="W105" s="31"/>
      <c r="X105" s="31"/>
      <c r="Y105" s="31"/>
      <c r="Z105" s="31">
        <f t="shared" si="388"/>
        <v>0</v>
      </c>
      <c r="AA105" s="89">
        <f t="shared" si="406"/>
        <v>0</v>
      </c>
      <c r="AB105" s="31"/>
      <c r="AC105" s="31"/>
      <c r="AD105" s="31"/>
      <c r="AE105" s="167"/>
      <c r="AF105" s="695" t="e">
        <f t="shared" si="365"/>
        <v>#DIV/0!</v>
      </c>
      <c r="AG105" s="33"/>
      <c r="AH105" s="695" t="e">
        <f t="shared" si="366"/>
        <v>#DIV/0!</v>
      </c>
      <c r="AI105" s="89"/>
      <c r="AJ105" s="19"/>
      <c r="AK105" s="89"/>
      <c r="AL105" s="695" t="e">
        <f t="shared" si="390"/>
        <v>#DIV/0!</v>
      </c>
      <c r="AM105" s="31"/>
      <c r="AN105" s="31"/>
      <c r="AO105" s="31"/>
      <c r="AP105" s="31"/>
      <c r="AQ105" s="31"/>
      <c r="AR105" s="236"/>
      <c r="AS105" s="695" t="e">
        <f t="shared" si="370"/>
        <v>#DIV/0!</v>
      </c>
      <c r="AT105" s="33"/>
      <c r="AU105" s="695" t="e">
        <f t="shared" si="371"/>
        <v>#DIV/0!</v>
      </c>
      <c r="AV105" s="89"/>
      <c r="AW105" s="695"/>
      <c r="AX105" s="33"/>
      <c r="AY105" s="695" t="e">
        <f t="shared" si="373"/>
        <v>#DIV/0!</v>
      </c>
      <c r="AZ105" s="31"/>
      <c r="BA105" s="695"/>
      <c r="BB105" s="31"/>
      <c r="BC105" s="31"/>
      <c r="BD105" s="31"/>
      <c r="BE105" s="31"/>
      <c r="BF105" s="89"/>
      <c r="BG105" s="89"/>
      <c r="BH105" s="31"/>
      <c r="BI105" s="31"/>
      <c r="BJ105" s="31">
        <f t="shared" si="410"/>
        <v>0</v>
      </c>
      <c r="BK105" s="89"/>
      <c r="BL105" s="31"/>
      <c r="BM105" s="31"/>
      <c r="BN105" s="102">
        <f t="shared" si="411"/>
        <v>0</v>
      </c>
      <c r="BO105" s="89"/>
      <c r="BP105" s="89"/>
      <c r="BQ105" s="89"/>
      <c r="BR105" s="31"/>
      <c r="BS105" s="31"/>
      <c r="BT105" s="89"/>
      <c r="BU105" s="102">
        <f t="shared" si="412"/>
        <v>0</v>
      </c>
      <c r="BV105" s="89"/>
      <c r="BW105" s="89"/>
      <c r="BX105" s="89"/>
      <c r="BY105" s="31"/>
      <c r="BZ105" s="31"/>
      <c r="CD105" s="634"/>
      <c r="CE105" s="695"/>
    </row>
    <row r="106" spans="2:83" s="50" customFormat="1" ht="30" hidden="1" customHeight="1" x14ac:dyDescent="0.25">
      <c r="B106" s="200"/>
      <c r="C106" s="110"/>
      <c r="D106" s="236"/>
      <c r="E106" s="33"/>
      <c r="F106" s="33"/>
      <c r="G106" s="33"/>
      <c r="H106" s="236"/>
      <c r="I106" s="236"/>
      <c r="J106" s="109"/>
      <c r="K106" s="167">
        <f t="shared" si="404"/>
        <v>0</v>
      </c>
      <c r="L106" s="695" t="e">
        <f t="shared" si="362"/>
        <v>#DIV/0!</v>
      </c>
      <c r="M106" s="33"/>
      <c r="N106" s="695" t="e">
        <f t="shared" si="384"/>
        <v>#DIV/0!</v>
      </c>
      <c r="O106" s="89"/>
      <c r="P106" s="19"/>
      <c r="Q106" s="89"/>
      <c r="R106" s="695" t="e">
        <f t="shared" si="386"/>
        <v>#DIV/0!</v>
      </c>
      <c r="S106" s="31"/>
      <c r="T106" s="31"/>
      <c r="U106" s="31"/>
      <c r="V106" s="285">
        <f t="shared" si="405"/>
        <v>0</v>
      </c>
      <c r="W106" s="31"/>
      <c r="X106" s="31"/>
      <c r="Y106" s="31"/>
      <c r="Z106" s="31">
        <f t="shared" si="388"/>
        <v>0</v>
      </c>
      <c r="AA106" s="89">
        <f t="shared" si="406"/>
        <v>0</v>
      </c>
      <c r="AB106" s="31"/>
      <c r="AC106" s="31"/>
      <c r="AD106" s="31"/>
      <c r="AE106" s="167"/>
      <c r="AF106" s="695" t="e">
        <f t="shared" si="365"/>
        <v>#DIV/0!</v>
      </c>
      <c r="AG106" s="33"/>
      <c r="AH106" s="695" t="e">
        <f t="shared" si="366"/>
        <v>#DIV/0!</v>
      </c>
      <c r="AI106" s="89"/>
      <c r="AJ106" s="19"/>
      <c r="AK106" s="89"/>
      <c r="AL106" s="695" t="e">
        <f t="shared" si="390"/>
        <v>#DIV/0!</v>
      </c>
      <c r="AM106" s="31"/>
      <c r="AN106" s="31"/>
      <c r="AO106" s="31"/>
      <c r="AP106" s="31"/>
      <c r="AQ106" s="31"/>
      <c r="AR106" s="236"/>
      <c r="AS106" s="695" t="e">
        <f t="shared" si="370"/>
        <v>#DIV/0!</v>
      </c>
      <c r="AT106" s="33"/>
      <c r="AU106" s="695" t="e">
        <f t="shared" si="371"/>
        <v>#DIV/0!</v>
      </c>
      <c r="AV106" s="89"/>
      <c r="AW106" s="695"/>
      <c r="AX106" s="33"/>
      <c r="AY106" s="695" t="e">
        <f t="shared" si="373"/>
        <v>#DIV/0!</v>
      </c>
      <c r="AZ106" s="31"/>
      <c r="BA106" s="695"/>
      <c r="BB106" s="31"/>
      <c r="BC106" s="31"/>
      <c r="BD106" s="31"/>
      <c r="BE106" s="31"/>
      <c r="BF106" s="89"/>
      <c r="BG106" s="89"/>
      <c r="BH106" s="31"/>
      <c r="BI106" s="31"/>
      <c r="BJ106" s="31">
        <f t="shared" si="410"/>
        <v>0</v>
      </c>
      <c r="BK106" s="89"/>
      <c r="BL106" s="31"/>
      <c r="BM106" s="31"/>
      <c r="BN106" s="102">
        <f t="shared" si="411"/>
        <v>0</v>
      </c>
      <c r="BO106" s="89"/>
      <c r="BP106" s="89"/>
      <c r="BQ106" s="89"/>
      <c r="BR106" s="31"/>
      <c r="BS106" s="31"/>
      <c r="BT106" s="89"/>
      <c r="BU106" s="102">
        <f t="shared" si="412"/>
        <v>0</v>
      </c>
      <c r="BV106" s="89"/>
      <c r="BW106" s="89"/>
      <c r="BX106" s="89"/>
      <c r="BY106" s="31"/>
      <c r="BZ106" s="31"/>
      <c r="CD106" s="634"/>
      <c r="CE106" s="695"/>
    </row>
    <row r="107" spans="2:83" s="50" customFormat="1" ht="30" hidden="1" customHeight="1" x14ac:dyDescent="0.25">
      <c r="B107" s="200"/>
      <c r="C107" s="110"/>
      <c r="D107" s="236"/>
      <c r="E107" s="33"/>
      <c r="F107" s="33"/>
      <c r="G107" s="33"/>
      <c r="H107" s="236"/>
      <c r="I107" s="236"/>
      <c r="J107" s="109"/>
      <c r="K107" s="167">
        <f t="shared" si="404"/>
        <v>0</v>
      </c>
      <c r="L107" s="695" t="e">
        <f t="shared" si="362"/>
        <v>#DIV/0!</v>
      </c>
      <c r="M107" s="33"/>
      <c r="N107" s="695" t="e">
        <f t="shared" si="384"/>
        <v>#DIV/0!</v>
      </c>
      <c r="O107" s="89"/>
      <c r="P107" s="19"/>
      <c r="Q107" s="89"/>
      <c r="R107" s="695" t="e">
        <f t="shared" si="386"/>
        <v>#DIV/0!</v>
      </c>
      <c r="S107" s="31"/>
      <c r="T107" s="31"/>
      <c r="U107" s="31"/>
      <c r="V107" s="285">
        <f t="shared" si="405"/>
        <v>0</v>
      </c>
      <c r="W107" s="31"/>
      <c r="X107" s="31"/>
      <c r="Y107" s="31"/>
      <c r="Z107" s="31">
        <f t="shared" si="388"/>
        <v>0</v>
      </c>
      <c r="AA107" s="89">
        <f t="shared" si="406"/>
        <v>0</v>
      </c>
      <c r="AB107" s="31"/>
      <c r="AC107" s="31"/>
      <c r="AD107" s="31"/>
      <c r="AE107" s="167"/>
      <c r="AF107" s="695" t="e">
        <f t="shared" si="365"/>
        <v>#DIV/0!</v>
      </c>
      <c r="AG107" s="33"/>
      <c r="AH107" s="695" t="e">
        <f t="shared" si="366"/>
        <v>#DIV/0!</v>
      </c>
      <c r="AI107" s="89"/>
      <c r="AJ107" s="19"/>
      <c r="AK107" s="89"/>
      <c r="AL107" s="695" t="e">
        <f t="shared" si="390"/>
        <v>#DIV/0!</v>
      </c>
      <c r="AM107" s="31"/>
      <c r="AN107" s="31"/>
      <c r="AO107" s="31"/>
      <c r="AP107" s="31"/>
      <c r="AQ107" s="31"/>
      <c r="AR107" s="236"/>
      <c r="AS107" s="695" t="e">
        <f t="shared" si="370"/>
        <v>#DIV/0!</v>
      </c>
      <c r="AT107" s="33"/>
      <c r="AU107" s="695" t="e">
        <f t="shared" si="371"/>
        <v>#DIV/0!</v>
      </c>
      <c r="AV107" s="89"/>
      <c r="AW107" s="695"/>
      <c r="AX107" s="33"/>
      <c r="AY107" s="695" t="e">
        <f t="shared" si="373"/>
        <v>#DIV/0!</v>
      </c>
      <c r="AZ107" s="31"/>
      <c r="BA107" s="695"/>
      <c r="BB107" s="31"/>
      <c r="BC107" s="31"/>
      <c r="BD107" s="31"/>
      <c r="BE107" s="31"/>
      <c r="BF107" s="89"/>
      <c r="BG107" s="89"/>
      <c r="BH107" s="31"/>
      <c r="BI107" s="31"/>
      <c r="BJ107" s="31">
        <f t="shared" si="410"/>
        <v>0</v>
      </c>
      <c r="BK107" s="89"/>
      <c r="BL107" s="31"/>
      <c r="BM107" s="31"/>
      <c r="BN107" s="102">
        <f t="shared" si="411"/>
        <v>0</v>
      </c>
      <c r="BO107" s="89"/>
      <c r="BP107" s="89"/>
      <c r="BQ107" s="89"/>
      <c r="BR107" s="31"/>
      <c r="BS107" s="31"/>
      <c r="BT107" s="89"/>
      <c r="BU107" s="102">
        <f t="shared" si="412"/>
        <v>0</v>
      </c>
      <c r="BV107" s="89"/>
      <c r="BW107" s="89"/>
      <c r="BX107" s="89"/>
      <c r="BY107" s="31"/>
      <c r="BZ107" s="31"/>
      <c r="CD107" s="634"/>
      <c r="CE107" s="695"/>
    </row>
    <row r="108" spans="2:83" s="50" customFormat="1" ht="30" hidden="1" customHeight="1" x14ac:dyDescent="0.25">
      <c r="B108" s="200"/>
      <c r="C108" s="110"/>
      <c r="D108" s="236"/>
      <c r="E108" s="33"/>
      <c r="F108" s="33"/>
      <c r="G108" s="33"/>
      <c r="H108" s="236"/>
      <c r="I108" s="236"/>
      <c r="J108" s="109"/>
      <c r="K108" s="167">
        <f t="shared" si="404"/>
        <v>0</v>
      </c>
      <c r="L108" s="695" t="e">
        <f t="shared" si="362"/>
        <v>#DIV/0!</v>
      </c>
      <c r="M108" s="33"/>
      <c r="N108" s="695" t="e">
        <f t="shared" si="384"/>
        <v>#DIV/0!</v>
      </c>
      <c r="O108" s="89"/>
      <c r="P108" s="19"/>
      <c r="Q108" s="89"/>
      <c r="R108" s="695" t="e">
        <f t="shared" si="386"/>
        <v>#DIV/0!</v>
      </c>
      <c r="S108" s="31"/>
      <c r="T108" s="31"/>
      <c r="U108" s="31"/>
      <c r="V108" s="285">
        <f t="shared" si="405"/>
        <v>0</v>
      </c>
      <c r="W108" s="31"/>
      <c r="X108" s="31"/>
      <c r="Y108" s="31"/>
      <c r="Z108" s="31">
        <f t="shared" si="388"/>
        <v>0</v>
      </c>
      <c r="AA108" s="89">
        <f t="shared" si="406"/>
        <v>0</v>
      </c>
      <c r="AB108" s="31"/>
      <c r="AC108" s="31"/>
      <c r="AD108" s="31"/>
      <c r="AE108" s="167"/>
      <c r="AF108" s="695" t="e">
        <f t="shared" si="365"/>
        <v>#DIV/0!</v>
      </c>
      <c r="AG108" s="33"/>
      <c r="AH108" s="695" t="e">
        <f t="shared" si="366"/>
        <v>#DIV/0!</v>
      </c>
      <c r="AI108" s="89"/>
      <c r="AJ108" s="19"/>
      <c r="AK108" s="89"/>
      <c r="AL108" s="695" t="e">
        <f t="shared" si="390"/>
        <v>#DIV/0!</v>
      </c>
      <c r="AM108" s="31"/>
      <c r="AN108" s="31"/>
      <c r="AO108" s="31"/>
      <c r="AP108" s="31"/>
      <c r="AQ108" s="31"/>
      <c r="AR108" s="236"/>
      <c r="AS108" s="695" t="e">
        <f t="shared" si="370"/>
        <v>#DIV/0!</v>
      </c>
      <c r="AT108" s="33"/>
      <c r="AU108" s="695" t="e">
        <f t="shared" si="371"/>
        <v>#DIV/0!</v>
      </c>
      <c r="AV108" s="89"/>
      <c r="AW108" s="695"/>
      <c r="AX108" s="33"/>
      <c r="AY108" s="695" t="e">
        <f t="shared" si="373"/>
        <v>#DIV/0!</v>
      </c>
      <c r="AZ108" s="31"/>
      <c r="BA108" s="695"/>
      <c r="BB108" s="31"/>
      <c r="BC108" s="31"/>
      <c r="BD108" s="31"/>
      <c r="BE108" s="31"/>
      <c r="BF108" s="89"/>
      <c r="BG108" s="89"/>
      <c r="BH108" s="31"/>
      <c r="BI108" s="31"/>
      <c r="BJ108" s="31">
        <f t="shared" si="410"/>
        <v>0</v>
      </c>
      <c r="BK108" s="89"/>
      <c r="BL108" s="31"/>
      <c r="BM108" s="31"/>
      <c r="BN108" s="102">
        <f t="shared" si="411"/>
        <v>0</v>
      </c>
      <c r="BO108" s="89"/>
      <c r="BP108" s="89"/>
      <c r="BQ108" s="89"/>
      <c r="BR108" s="31"/>
      <c r="BS108" s="31"/>
      <c r="BT108" s="89"/>
      <c r="BU108" s="102">
        <f t="shared" si="412"/>
        <v>0</v>
      </c>
      <c r="BV108" s="89"/>
      <c r="BW108" s="89"/>
      <c r="BX108" s="89"/>
      <c r="BY108" s="31"/>
      <c r="BZ108" s="31"/>
      <c r="CD108" s="634"/>
      <c r="CE108" s="695"/>
    </row>
    <row r="109" spans="2:83" s="50" customFormat="1" ht="30" hidden="1" customHeight="1" x14ac:dyDescent="0.25">
      <c r="B109" s="200"/>
      <c r="C109" s="110"/>
      <c r="D109" s="236"/>
      <c r="E109" s="33"/>
      <c r="F109" s="33"/>
      <c r="G109" s="33"/>
      <c r="H109" s="236"/>
      <c r="I109" s="236"/>
      <c r="J109" s="109"/>
      <c r="K109" s="167">
        <f t="shared" si="404"/>
        <v>0</v>
      </c>
      <c r="L109" s="695" t="e">
        <f t="shared" si="362"/>
        <v>#DIV/0!</v>
      </c>
      <c r="M109" s="33"/>
      <c r="N109" s="695" t="e">
        <f t="shared" si="384"/>
        <v>#DIV/0!</v>
      </c>
      <c r="O109" s="89"/>
      <c r="P109" s="19"/>
      <c r="Q109" s="89"/>
      <c r="R109" s="695" t="e">
        <f t="shared" si="386"/>
        <v>#DIV/0!</v>
      </c>
      <c r="S109" s="31"/>
      <c r="T109" s="31"/>
      <c r="U109" s="31"/>
      <c r="V109" s="285">
        <f t="shared" si="405"/>
        <v>0</v>
      </c>
      <c r="W109" s="31"/>
      <c r="X109" s="31"/>
      <c r="Y109" s="31"/>
      <c r="Z109" s="31">
        <f t="shared" si="388"/>
        <v>0</v>
      </c>
      <c r="AA109" s="89">
        <f t="shared" si="406"/>
        <v>0</v>
      </c>
      <c r="AB109" s="31"/>
      <c r="AC109" s="31"/>
      <c r="AD109" s="31"/>
      <c r="AE109" s="167"/>
      <c r="AF109" s="695" t="e">
        <f t="shared" si="365"/>
        <v>#DIV/0!</v>
      </c>
      <c r="AG109" s="33"/>
      <c r="AH109" s="695" t="e">
        <f t="shared" si="366"/>
        <v>#DIV/0!</v>
      </c>
      <c r="AI109" s="89"/>
      <c r="AJ109" s="19"/>
      <c r="AK109" s="89"/>
      <c r="AL109" s="695" t="e">
        <f t="shared" si="390"/>
        <v>#DIV/0!</v>
      </c>
      <c r="AM109" s="31"/>
      <c r="AN109" s="31"/>
      <c r="AO109" s="31"/>
      <c r="AP109" s="31"/>
      <c r="AQ109" s="31"/>
      <c r="AR109" s="236"/>
      <c r="AS109" s="695" t="e">
        <f t="shared" si="370"/>
        <v>#DIV/0!</v>
      </c>
      <c r="AT109" s="33"/>
      <c r="AU109" s="695" t="e">
        <f t="shared" si="371"/>
        <v>#DIV/0!</v>
      </c>
      <c r="AV109" s="89"/>
      <c r="AW109" s="695"/>
      <c r="AX109" s="33"/>
      <c r="AY109" s="695" t="e">
        <f t="shared" si="373"/>
        <v>#DIV/0!</v>
      </c>
      <c r="AZ109" s="31"/>
      <c r="BA109" s="695"/>
      <c r="BB109" s="31"/>
      <c r="BC109" s="31"/>
      <c r="BD109" s="31"/>
      <c r="BE109" s="31"/>
      <c r="BF109" s="89"/>
      <c r="BG109" s="89"/>
      <c r="BH109" s="31"/>
      <c r="BI109" s="31"/>
      <c r="BJ109" s="31">
        <f t="shared" si="410"/>
        <v>0</v>
      </c>
      <c r="BK109" s="89"/>
      <c r="BL109" s="31"/>
      <c r="BM109" s="31"/>
      <c r="BN109" s="102">
        <f t="shared" si="411"/>
        <v>0</v>
      </c>
      <c r="BO109" s="89"/>
      <c r="BP109" s="89"/>
      <c r="BQ109" s="89"/>
      <c r="BR109" s="31"/>
      <c r="BS109" s="31"/>
      <c r="BT109" s="89"/>
      <c r="BU109" s="102">
        <f t="shared" si="412"/>
        <v>0</v>
      </c>
      <c r="BV109" s="89"/>
      <c r="BW109" s="89"/>
      <c r="BX109" s="89"/>
      <c r="BY109" s="31"/>
      <c r="BZ109" s="31"/>
      <c r="CD109" s="634"/>
      <c r="CE109" s="695"/>
    </row>
    <row r="110" spans="2:83" s="50" customFormat="1" ht="30" hidden="1" customHeight="1" x14ac:dyDescent="0.25">
      <c r="B110" s="200"/>
      <c r="C110" s="110"/>
      <c r="D110" s="236"/>
      <c r="E110" s="33"/>
      <c r="F110" s="33"/>
      <c r="G110" s="33"/>
      <c r="H110" s="236"/>
      <c r="I110" s="236"/>
      <c r="J110" s="109"/>
      <c r="K110" s="167">
        <f t="shared" si="404"/>
        <v>0</v>
      </c>
      <c r="L110" s="695" t="e">
        <f t="shared" si="362"/>
        <v>#DIV/0!</v>
      </c>
      <c r="M110" s="33"/>
      <c r="N110" s="695" t="e">
        <f t="shared" si="384"/>
        <v>#DIV/0!</v>
      </c>
      <c r="O110" s="89"/>
      <c r="P110" s="19"/>
      <c r="Q110" s="89"/>
      <c r="R110" s="695" t="e">
        <f t="shared" si="386"/>
        <v>#DIV/0!</v>
      </c>
      <c r="S110" s="31"/>
      <c r="T110" s="31"/>
      <c r="U110" s="31"/>
      <c r="V110" s="285">
        <f t="shared" si="405"/>
        <v>0</v>
      </c>
      <c r="W110" s="31"/>
      <c r="X110" s="31"/>
      <c r="Y110" s="31"/>
      <c r="Z110" s="31">
        <f t="shared" si="388"/>
        <v>0</v>
      </c>
      <c r="AA110" s="89">
        <f t="shared" si="406"/>
        <v>0</v>
      </c>
      <c r="AB110" s="31"/>
      <c r="AC110" s="31"/>
      <c r="AD110" s="31"/>
      <c r="AE110" s="167"/>
      <c r="AF110" s="695" t="e">
        <f t="shared" si="365"/>
        <v>#DIV/0!</v>
      </c>
      <c r="AG110" s="33"/>
      <c r="AH110" s="695" t="e">
        <f t="shared" si="366"/>
        <v>#DIV/0!</v>
      </c>
      <c r="AI110" s="89"/>
      <c r="AJ110" s="19"/>
      <c r="AK110" s="89"/>
      <c r="AL110" s="695" t="e">
        <f t="shared" si="390"/>
        <v>#DIV/0!</v>
      </c>
      <c r="AM110" s="31"/>
      <c r="AN110" s="31"/>
      <c r="AO110" s="31"/>
      <c r="AP110" s="31"/>
      <c r="AQ110" s="31"/>
      <c r="AR110" s="236"/>
      <c r="AS110" s="695" t="e">
        <f t="shared" si="370"/>
        <v>#DIV/0!</v>
      </c>
      <c r="AT110" s="33"/>
      <c r="AU110" s="695" t="e">
        <f t="shared" si="371"/>
        <v>#DIV/0!</v>
      </c>
      <c r="AV110" s="89"/>
      <c r="AW110" s="695"/>
      <c r="AX110" s="33"/>
      <c r="AY110" s="695" t="e">
        <f t="shared" si="373"/>
        <v>#DIV/0!</v>
      </c>
      <c r="AZ110" s="31"/>
      <c r="BA110" s="695"/>
      <c r="BB110" s="31"/>
      <c r="BC110" s="31"/>
      <c r="BD110" s="31"/>
      <c r="BE110" s="31"/>
      <c r="BF110" s="89"/>
      <c r="BG110" s="89"/>
      <c r="BH110" s="31"/>
      <c r="BI110" s="31"/>
      <c r="BJ110" s="31">
        <f t="shared" si="410"/>
        <v>0</v>
      </c>
      <c r="BK110" s="89"/>
      <c r="BL110" s="31"/>
      <c r="BM110" s="31"/>
      <c r="BN110" s="102">
        <f t="shared" si="411"/>
        <v>0</v>
      </c>
      <c r="BO110" s="89"/>
      <c r="BP110" s="89"/>
      <c r="BQ110" s="89"/>
      <c r="BR110" s="31"/>
      <c r="BS110" s="31"/>
      <c r="BT110" s="89"/>
      <c r="BU110" s="102">
        <f t="shared" si="412"/>
        <v>0</v>
      </c>
      <c r="BV110" s="89"/>
      <c r="BW110" s="89"/>
      <c r="BX110" s="89"/>
      <c r="BY110" s="31"/>
      <c r="BZ110" s="31"/>
      <c r="CD110" s="634"/>
      <c r="CE110" s="695"/>
    </row>
    <row r="111" spans="2:83" s="50" customFormat="1" ht="30" hidden="1" customHeight="1" x14ac:dyDescent="0.25">
      <c r="B111" s="200"/>
      <c r="C111" s="110"/>
      <c r="D111" s="236"/>
      <c r="E111" s="33"/>
      <c r="F111" s="33"/>
      <c r="G111" s="33"/>
      <c r="H111" s="236"/>
      <c r="I111" s="236"/>
      <c r="J111" s="109"/>
      <c r="K111" s="167">
        <f t="shared" si="404"/>
        <v>0</v>
      </c>
      <c r="L111" s="695" t="e">
        <f t="shared" si="362"/>
        <v>#DIV/0!</v>
      </c>
      <c r="M111" s="33"/>
      <c r="N111" s="695" t="e">
        <f t="shared" si="384"/>
        <v>#DIV/0!</v>
      </c>
      <c r="O111" s="89"/>
      <c r="P111" s="19"/>
      <c r="Q111" s="89"/>
      <c r="R111" s="695" t="e">
        <f t="shared" si="386"/>
        <v>#DIV/0!</v>
      </c>
      <c r="S111" s="31"/>
      <c r="T111" s="31"/>
      <c r="U111" s="31"/>
      <c r="V111" s="285">
        <f t="shared" si="405"/>
        <v>0</v>
      </c>
      <c r="W111" s="31"/>
      <c r="X111" s="31"/>
      <c r="Y111" s="31"/>
      <c r="Z111" s="31">
        <f t="shared" si="388"/>
        <v>0</v>
      </c>
      <c r="AA111" s="89">
        <f t="shared" si="406"/>
        <v>0</v>
      </c>
      <c r="AB111" s="31"/>
      <c r="AC111" s="31"/>
      <c r="AD111" s="31"/>
      <c r="AE111" s="167"/>
      <c r="AF111" s="695" t="e">
        <f t="shared" si="365"/>
        <v>#DIV/0!</v>
      </c>
      <c r="AG111" s="33"/>
      <c r="AH111" s="695" t="e">
        <f t="shared" si="366"/>
        <v>#DIV/0!</v>
      </c>
      <c r="AI111" s="89"/>
      <c r="AJ111" s="19"/>
      <c r="AK111" s="89"/>
      <c r="AL111" s="695" t="e">
        <f t="shared" si="390"/>
        <v>#DIV/0!</v>
      </c>
      <c r="AM111" s="31"/>
      <c r="AN111" s="31"/>
      <c r="AO111" s="31"/>
      <c r="AP111" s="31"/>
      <c r="AQ111" s="31"/>
      <c r="AR111" s="236"/>
      <c r="AS111" s="695" t="e">
        <f t="shared" si="370"/>
        <v>#DIV/0!</v>
      </c>
      <c r="AT111" s="33"/>
      <c r="AU111" s="695" t="e">
        <f t="shared" si="371"/>
        <v>#DIV/0!</v>
      </c>
      <c r="AV111" s="89"/>
      <c r="AW111" s="695"/>
      <c r="AX111" s="33"/>
      <c r="AY111" s="695" t="e">
        <f t="shared" si="373"/>
        <v>#DIV/0!</v>
      </c>
      <c r="AZ111" s="31"/>
      <c r="BA111" s="695"/>
      <c r="BB111" s="31"/>
      <c r="BC111" s="31"/>
      <c r="BD111" s="31"/>
      <c r="BE111" s="31"/>
      <c r="BF111" s="89"/>
      <c r="BG111" s="89"/>
      <c r="BH111" s="31"/>
      <c r="BI111" s="31"/>
      <c r="BJ111" s="31">
        <f t="shared" si="410"/>
        <v>0</v>
      </c>
      <c r="BK111" s="89"/>
      <c r="BL111" s="31"/>
      <c r="BM111" s="31"/>
      <c r="BN111" s="102">
        <f t="shared" si="411"/>
        <v>0</v>
      </c>
      <c r="BO111" s="89"/>
      <c r="BP111" s="89"/>
      <c r="BQ111" s="89"/>
      <c r="BR111" s="31"/>
      <c r="BS111" s="31"/>
      <c r="BT111" s="89"/>
      <c r="BU111" s="102">
        <f t="shared" si="412"/>
        <v>0</v>
      </c>
      <c r="BV111" s="89"/>
      <c r="BW111" s="89"/>
      <c r="BX111" s="89"/>
      <c r="BY111" s="31"/>
      <c r="BZ111" s="31"/>
      <c r="CD111" s="634"/>
      <c r="CE111" s="695"/>
    </row>
    <row r="112" spans="2:83" s="50" customFormat="1" ht="30" hidden="1" customHeight="1" x14ac:dyDescent="0.25">
      <c r="B112" s="200"/>
      <c r="C112" s="110"/>
      <c r="D112" s="236"/>
      <c r="E112" s="33"/>
      <c r="F112" s="33"/>
      <c r="G112" s="33"/>
      <c r="H112" s="236"/>
      <c r="I112" s="236"/>
      <c r="J112" s="109"/>
      <c r="K112" s="167">
        <f t="shared" si="404"/>
        <v>0</v>
      </c>
      <c r="L112" s="695" t="e">
        <f t="shared" si="362"/>
        <v>#DIV/0!</v>
      </c>
      <c r="M112" s="33"/>
      <c r="N112" s="695" t="e">
        <f t="shared" si="384"/>
        <v>#DIV/0!</v>
      </c>
      <c r="O112" s="89"/>
      <c r="P112" s="19"/>
      <c r="Q112" s="89"/>
      <c r="R112" s="695" t="e">
        <f t="shared" si="386"/>
        <v>#DIV/0!</v>
      </c>
      <c r="S112" s="31"/>
      <c r="T112" s="31"/>
      <c r="U112" s="31"/>
      <c r="V112" s="285">
        <f t="shared" si="405"/>
        <v>0</v>
      </c>
      <c r="W112" s="31"/>
      <c r="X112" s="31"/>
      <c r="Y112" s="31"/>
      <c r="Z112" s="31">
        <f t="shared" si="388"/>
        <v>0</v>
      </c>
      <c r="AA112" s="89">
        <f t="shared" si="406"/>
        <v>0</v>
      </c>
      <c r="AB112" s="31"/>
      <c r="AC112" s="31"/>
      <c r="AD112" s="31"/>
      <c r="AE112" s="167"/>
      <c r="AF112" s="695" t="e">
        <f t="shared" si="365"/>
        <v>#DIV/0!</v>
      </c>
      <c r="AG112" s="33"/>
      <c r="AH112" s="695" t="e">
        <f t="shared" si="366"/>
        <v>#DIV/0!</v>
      </c>
      <c r="AI112" s="89"/>
      <c r="AJ112" s="19"/>
      <c r="AK112" s="89"/>
      <c r="AL112" s="695" t="e">
        <f t="shared" si="390"/>
        <v>#DIV/0!</v>
      </c>
      <c r="AM112" s="31"/>
      <c r="AN112" s="31"/>
      <c r="AO112" s="31"/>
      <c r="AP112" s="31"/>
      <c r="AQ112" s="31"/>
      <c r="AR112" s="236"/>
      <c r="AS112" s="695" t="e">
        <f t="shared" si="370"/>
        <v>#DIV/0!</v>
      </c>
      <c r="AT112" s="33"/>
      <c r="AU112" s="695" t="e">
        <f t="shared" si="371"/>
        <v>#DIV/0!</v>
      </c>
      <c r="AV112" s="89"/>
      <c r="AW112" s="695"/>
      <c r="AX112" s="33"/>
      <c r="AY112" s="695" t="e">
        <f t="shared" si="373"/>
        <v>#DIV/0!</v>
      </c>
      <c r="AZ112" s="31"/>
      <c r="BA112" s="695"/>
      <c r="BB112" s="31"/>
      <c r="BC112" s="31"/>
      <c r="BD112" s="31"/>
      <c r="BE112" s="31"/>
      <c r="BF112" s="89"/>
      <c r="BG112" s="89"/>
      <c r="BH112" s="31"/>
      <c r="BI112" s="31"/>
      <c r="BJ112" s="31">
        <f t="shared" si="410"/>
        <v>0</v>
      </c>
      <c r="BK112" s="89"/>
      <c r="BL112" s="31"/>
      <c r="BM112" s="31"/>
      <c r="BN112" s="102">
        <f t="shared" si="411"/>
        <v>0</v>
      </c>
      <c r="BO112" s="89"/>
      <c r="BP112" s="89"/>
      <c r="BQ112" s="89"/>
      <c r="BR112" s="31"/>
      <c r="BS112" s="31"/>
      <c r="BT112" s="89"/>
      <c r="BU112" s="102">
        <f t="shared" si="412"/>
        <v>0</v>
      </c>
      <c r="BV112" s="89"/>
      <c r="BW112" s="89"/>
      <c r="BX112" s="89"/>
      <c r="BY112" s="31"/>
      <c r="BZ112" s="31"/>
      <c r="CD112" s="634"/>
      <c r="CE112" s="695"/>
    </row>
    <row r="113" spans="2:83" s="50" customFormat="1" ht="30" hidden="1" customHeight="1" x14ac:dyDescent="0.25">
      <c r="B113" s="200"/>
      <c r="C113" s="110"/>
      <c r="D113" s="236"/>
      <c r="E113" s="33"/>
      <c r="F113" s="33"/>
      <c r="G113" s="33"/>
      <c r="H113" s="236"/>
      <c r="I113" s="236"/>
      <c r="J113" s="109"/>
      <c r="K113" s="167">
        <f t="shared" si="404"/>
        <v>0</v>
      </c>
      <c r="L113" s="695" t="e">
        <f t="shared" si="362"/>
        <v>#DIV/0!</v>
      </c>
      <c r="M113" s="33"/>
      <c r="N113" s="695" t="e">
        <f t="shared" si="384"/>
        <v>#DIV/0!</v>
      </c>
      <c r="O113" s="89"/>
      <c r="P113" s="19"/>
      <c r="Q113" s="89"/>
      <c r="R113" s="695" t="e">
        <f t="shared" si="386"/>
        <v>#DIV/0!</v>
      </c>
      <c r="S113" s="31"/>
      <c r="T113" s="31"/>
      <c r="U113" s="31"/>
      <c r="V113" s="285">
        <f t="shared" si="405"/>
        <v>0</v>
      </c>
      <c r="W113" s="31"/>
      <c r="X113" s="31"/>
      <c r="Y113" s="31"/>
      <c r="Z113" s="31">
        <f t="shared" si="388"/>
        <v>0</v>
      </c>
      <c r="AA113" s="89">
        <f t="shared" si="406"/>
        <v>0</v>
      </c>
      <c r="AB113" s="31"/>
      <c r="AC113" s="31"/>
      <c r="AD113" s="31"/>
      <c r="AE113" s="167"/>
      <c r="AF113" s="695" t="e">
        <f t="shared" si="365"/>
        <v>#DIV/0!</v>
      </c>
      <c r="AG113" s="33"/>
      <c r="AH113" s="695" t="e">
        <f t="shared" si="366"/>
        <v>#DIV/0!</v>
      </c>
      <c r="AI113" s="89"/>
      <c r="AJ113" s="19"/>
      <c r="AK113" s="89"/>
      <c r="AL113" s="695" t="e">
        <f t="shared" si="390"/>
        <v>#DIV/0!</v>
      </c>
      <c r="AM113" s="31"/>
      <c r="AN113" s="31"/>
      <c r="AO113" s="31"/>
      <c r="AP113" s="31"/>
      <c r="AQ113" s="31"/>
      <c r="AR113" s="236"/>
      <c r="AS113" s="695" t="e">
        <f t="shared" si="370"/>
        <v>#DIV/0!</v>
      </c>
      <c r="AT113" s="33"/>
      <c r="AU113" s="695" t="e">
        <f t="shared" si="371"/>
        <v>#DIV/0!</v>
      </c>
      <c r="AV113" s="89"/>
      <c r="AW113" s="695"/>
      <c r="AX113" s="33"/>
      <c r="AY113" s="695" t="e">
        <f t="shared" si="373"/>
        <v>#DIV/0!</v>
      </c>
      <c r="AZ113" s="31"/>
      <c r="BA113" s="695"/>
      <c r="BB113" s="31"/>
      <c r="BC113" s="31"/>
      <c r="BD113" s="31"/>
      <c r="BE113" s="31"/>
      <c r="BF113" s="89"/>
      <c r="BG113" s="89"/>
      <c r="BH113" s="31"/>
      <c r="BI113" s="31"/>
      <c r="BJ113" s="31">
        <f t="shared" si="410"/>
        <v>0</v>
      </c>
      <c r="BK113" s="89"/>
      <c r="BL113" s="31"/>
      <c r="BM113" s="31"/>
      <c r="BN113" s="102">
        <f t="shared" si="411"/>
        <v>0</v>
      </c>
      <c r="BO113" s="89"/>
      <c r="BP113" s="89"/>
      <c r="BQ113" s="89"/>
      <c r="BR113" s="31"/>
      <c r="BS113" s="31"/>
      <c r="BT113" s="89"/>
      <c r="BU113" s="102">
        <f t="shared" si="412"/>
        <v>0</v>
      </c>
      <c r="BV113" s="89"/>
      <c r="BW113" s="89"/>
      <c r="BX113" s="89"/>
      <c r="BY113" s="31"/>
      <c r="BZ113" s="31"/>
      <c r="CD113" s="634"/>
      <c r="CE113" s="695"/>
    </row>
    <row r="114" spans="2:83" s="348" customFormat="1" ht="179.25" hidden="1" customHeight="1" x14ac:dyDescent="0.25">
      <c r="B114" s="344" t="s">
        <v>34</v>
      </c>
      <c r="C114" s="345" t="s">
        <v>326</v>
      </c>
      <c r="D114" s="860">
        <f>E114+G114+H114+I114</f>
        <v>0</v>
      </c>
      <c r="E114" s="860">
        <f>E115+E116</f>
        <v>0</v>
      </c>
      <c r="F114" s="860"/>
      <c r="G114" s="860">
        <f t="shared" ref="G114" si="421">G115+G116</f>
        <v>0</v>
      </c>
      <c r="H114" s="860">
        <f t="shared" ref="H114:I114" si="422">H115+H116</f>
        <v>0</v>
      </c>
      <c r="I114" s="860">
        <f t="shared" si="422"/>
        <v>0</v>
      </c>
      <c r="J114" s="860"/>
      <c r="K114" s="167">
        <f t="shared" si="404"/>
        <v>0</v>
      </c>
      <c r="L114" s="695" t="e">
        <f t="shared" si="362"/>
        <v>#DIV/0!</v>
      </c>
      <c r="M114" s="860">
        <f>M115+M116</f>
        <v>0</v>
      </c>
      <c r="N114" s="695" t="e">
        <f t="shared" si="384"/>
        <v>#DIV/0!</v>
      </c>
      <c r="O114" s="346"/>
      <c r="P114" s="702"/>
      <c r="Q114" s="346">
        <f t="shared" ref="Q114" si="423">Q115+Q116</f>
        <v>0</v>
      </c>
      <c r="R114" s="695" t="e">
        <f t="shared" si="386"/>
        <v>#DIV/0!</v>
      </c>
      <c r="S114" s="346">
        <f t="shared" ref="S114:U114" si="424">S115+S116</f>
        <v>0</v>
      </c>
      <c r="T114" s="702"/>
      <c r="U114" s="346">
        <f t="shared" si="424"/>
        <v>0</v>
      </c>
      <c r="V114" s="346"/>
      <c r="W114" s="346"/>
      <c r="X114" s="347"/>
      <c r="Y114" s="347"/>
      <c r="Z114" s="346"/>
      <c r="AA114" s="346"/>
      <c r="AB114" s="347"/>
      <c r="AC114" s="347"/>
      <c r="AD114" s="713"/>
      <c r="AE114" s="167">
        <f>AG114+AK114+AM114+AO114</f>
        <v>0</v>
      </c>
      <c r="AF114" s="695" t="e">
        <f t="shared" si="365"/>
        <v>#DIV/0!</v>
      </c>
      <c r="AG114" s="860">
        <f>AG115+AG116</f>
        <v>0</v>
      </c>
      <c r="AH114" s="695" t="e">
        <f t="shared" si="366"/>
        <v>#DIV/0!</v>
      </c>
      <c r="AI114" s="346"/>
      <c r="AJ114" s="702"/>
      <c r="AK114" s="346">
        <f t="shared" ref="AK114" si="425">AK115+AK116</f>
        <v>0</v>
      </c>
      <c r="AL114" s="695" t="e">
        <f t="shared" si="390"/>
        <v>#DIV/0!</v>
      </c>
      <c r="AM114" s="346">
        <f t="shared" ref="AM114" si="426">AM115+AM116</f>
        <v>0</v>
      </c>
      <c r="AN114" s="702"/>
      <c r="AO114" s="347">
        <f t="shared" ref="AO114" si="427">AO115+AO116</f>
        <v>0</v>
      </c>
      <c r="AP114" s="346"/>
      <c r="AQ114" s="702"/>
      <c r="AR114" s="872">
        <f>AT114+AX114+AZ114+BB114</f>
        <v>0</v>
      </c>
      <c r="AS114" s="695" t="e">
        <f t="shared" si="370"/>
        <v>#DIV/0!</v>
      </c>
      <c r="AT114" s="860">
        <f>AT115+AT116</f>
        <v>0</v>
      </c>
      <c r="AU114" s="695" t="e">
        <f t="shared" si="371"/>
        <v>#DIV/0!</v>
      </c>
      <c r="AV114" s="346"/>
      <c r="AW114" s="695"/>
      <c r="AX114" s="860">
        <f t="shared" ref="AX114" si="428">AX115+AX116</f>
        <v>0</v>
      </c>
      <c r="AY114" s="695" t="e">
        <f t="shared" si="373"/>
        <v>#DIV/0!</v>
      </c>
      <c r="AZ114" s="346">
        <f t="shared" ref="AZ114:BB114" si="429">AZ115+AZ116</f>
        <v>0</v>
      </c>
      <c r="BA114" s="695"/>
      <c r="BB114" s="347">
        <f t="shared" si="429"/>
        <v>0</v>
      </c>
      <c r="BC114" s="347"/>
      <c r="BD114" s="347"/>
      <c r="BE114" s="625">
        <f>BF114+BG114+BH114+BI114</f>
        <v>0</v>
      </c>
      <c r="BF114" s="346">
        <f>BF115+BF116</f>
        <v>0</v>
      </c>
      <c r="BG114" s="346">
        <f t="shared" ref="BG114" si="430">BG115+BG116</f>
        <v>0</v>
      </c>
      <c r="BH114" s="346">
        <f t="shared" ref="BH114" si="431">BH115+BH116</f>
        <v>0</v>
      </c>
      <c r="BI114" s="347">
        <f t="shared" ref="BI114" si="432">BI115+BI116</f>
        <v>0</v>
      </c>
      <c r="BJ114" s="346">
        <f>BK114</f>
        <v>0</v>
      </c>
      <c r="BK114" s="346">
        <f>BK115+BK116</f>
        <v>0</v>
      </c>
      <c r="BL114" s="347"/>
      <c r="BM114" s="347"/>
      <c r="BN114" s="102">
        <f t="shared" si="411"/>
        <v>0</v>
      </c>
      <c r="BO114" s="346">
        <f>BO115+BO116</f>
        <v>0</v>
      </c>
      <c r="BP114" s="346"/>
      <c r="BQ114" s="346">
        <f t="shared" ref="BQ114" si="433">BQ115+BQ116</f>
        <v>0</v>
      </c>
      <c r="BR114" s="347"/>
      <c r="BS114" s="347"/>
      <c r="BT114" s="346">
        <f t="shared" ref="BT114" si="434">BT115+BT116</f>
        <v>0</v>
      </c>
      <c r="BU114" s="102">
        <f t="shared" si="412"/>
        <v>0</v>
      </c>
      <c r="BV114" s="346">
        <f>BV115+BV116</f>
        <v>0</v>
      </c>
      <c r="BW114" s="346"/>
      <c r="BX114" s="346">
        <f t="shared" ref="BX114" si="435">BX115+BX116</f>
        <v>0</v>
      </c>
      <c r="BY114" s="346">
        <f t="shared" ref="BY114:BZ114" si="436">BY115+BY116</f>
        <v>0</v>
      </c>
      <c r="BZ114" s="347">
        <f t="shared" si="436"/>
        <v>0</v>
      </c>
      <c r="CD114" s="644"/>
      <c r="CE114" s="695"/>
    </row>
    <row r="115" spans="2:83" s="20" customFormat="1" ht="41.25" hidden="1" customHeight="1" x14ac:dyDescent="0.25">
      <c r="B115" s="200"/>
      <c r="C115" s="97" t="s">
        <v>31</v>
      </c>
      <c r="D115" s="185">
        <f>E115+G115+H115+I115</f>
        <v>0</v>
      </c>
      <c r="E115" s="185">
        <f>E119+E124</f>
        <v>0</v>
      </c>
      <c r="F115" s="185"/>
      <c r="G115" s="185">
        <f>G119+G124+G170</f>
        <v>0</v>
      </c>
      <c r="H115" s="185">
        <f t="shared" ref="H115" si="437">H119+H124</f>
        <v>0</v>
      </c>
      <c r="I115" s="185">
        <f t="shared" ref="I115" si="438">I119+I124</f>
        <v>0</v>
      </c>
      <c r="J115" s="185"/>
      <c r="K115" s="167">
        <f t="shared" si="404"/>
        <v>0</v>
      </c>
      <c r="L115" s="695" t="e">
        <f t="shared" si="362"/>
        <v>#DIV/0!</v>
      </c>
      <c r="M115" s="185">
        <f>M119+M124</f>
        <v>0</v>
      </c>
      <c r="N115" s="695" t="e">
        <f t="shared" si="384"/>
        <v>#DIV/0!</v>
      </c>
      <c r="O115" s="98"/>
      <c r="P115" s="98"/>
      <c r="Q115" s="98">
        <f>Q119+Q124+Q170</f>
        <v>0</v>
      </c>
      <c r="R115" s="695" t="e">
        <f t="shared" si="386"/>
        <v>#DIV/0!</v>
      </c>
      <c r="S115" s="98">
        <f t="shared" ref="S115:U115" si="439">S119+S124</f>
        <v>0</v>
      </c>
      <c r="T115" s="98"/>
      <c r="U115" s="98">
        <f t="shared" si="439"/>
        <v>0</v>
      </c>
      <c r="V115" s="98" t="e">
        <f>W115+X115+Y115</f>
        <v>#REF!</v>
      </c>
      <c r="W115" s="98" t="e">
        <f>W117+W190+#REF!+W293+W298+W304+W324+W145</f>
        <v>#REF!</v>
      </c>
      <c r="X115" s="98"/>
      <c r="Y115" s="98"/>
      <c r="Z115" s="98" t="e">
        <f t="shared" ref="Z115:Z116" si="440">AA115+AB115+AC115</f>
        <v>#REF!</v>
      </c>
      <c r="AA115" s="98" t="e">
        <f>AA117+AA190+#REF!+AA293+AA298+AA304+AA324+AA145+AA168</f>
        <v>#REF!</v>
      </c>
      <c r="AB115" s="98"/>
      <c r="AC115" s="98"/>
      <c r="AD115" s="98"/>
      <c r="AE115" s="167">
        <f>AG115+AK115+AM115+AO115</f>
        <v>0</v>
      </c>
      <c r="AF115" s="695" t="e">
        <f t="shared" si="365"/>
        <v>#DIV/0!</v>
      </c>
      <c r="AG115" s="185">
        <f>AG119+AG124</f>
        <v>0</v>
      </c>
      <c r="AH115" s="695" t="e">
        <f t="shared" si="366"/>
        <v>#DIV/0!</v>
      </c>
      <c r="AI115" s="98"/>
      <c r="AJ115" s="98"/>
      <c r="AK115" s="98">
        <f>AK119+AK124+AK170</f>
        <v>0</v>
      </c>
      <c r="AL115" s="695" t="e">
        <f t="shared" si="390"/>
        <v>#DIV/0!</v>
      </c>
      <c r="AM115" s="98">
        <f t="shared" ref="AM115:AO115" si="441">AM119+AM124</f>
        <v>0</v>
      </c>
      <c r="AN115" s="98"/>
      <c r="AO115" s="98">
        <f t="shared" si="441"/>
        <v>0</v>
      </c>
      <c r="AP115" s="98"/>
      <c r="AQ115" s="98"/>
      <c r="AR115" s="185">
        <f>AT115+AX115+AZ115+BB115</f>
        <v>0</v>
      </c>
      <c r="AS115" s="695" t="e">
        <f t="shared" si="370"/>
        <v>#DIV/0!</v>
      </c>
      <c r="AT115" s="185">
        <f>AT119+AT124</f>
        <v>0</v>
      </c>
      <c r="AU115" s="695" t="e">
        <f t="shared" si="371"/>
        <v>#DIV/0!</v>
      </c>
      <c r="AV115" s="98"/>
      <c r="AW115" s="695"/>
      <c r="AX115" s="185">
        <f>AX119+AX124+AX170</f>
        <v>0</v>
      </c>
      <c r="AY115" s="695" t="e">
        <f t="shared" si="373"/>
        <v>#DIV/0!</v>
      </c>
      <c r="AZ115" s="98">
        <f t="shared" ref="AZ115:BB115" si="442">AZ119+AZ124</f>
        <v>0</v>
      </c>
      <c r="BA115" s="695"/>
      <c r="BB115" s="98">
        <f t="shared" si="442"/>
        <v>0</v>
      </c>
      <c r="BC115" s="98"/>
      <c r="BD115" s="98"/>
      <c r="BE115" s="98">
        <f>BF115+BG115+BH115+BI115</f>
        <v>0</v>
      </c>
      <c r="BF115" s="98">
        <f>BF119+BF124</f>
        <v>0</v>
      </c>
      <c r="BG115" s="98">
        <f t="shared" ref="BG115:BI115" si="443">BG119+BG124</f>
        <v>0</v>
      </c>
      <c r="BH115" s="98">
        <f t="shared" si="443"/>
        <v>0</v>
      </c>
      <c r="BI115" s="98">
        <f t="shared" si="443"/>
        <v>0</v>
      </c>
      <c r="BJ115" s="98">
        <f>BK115+BL115+BM115</f>
        <v>0</v>
      </c>
      <c r="BK115" s="98">
        <f>BK119+BK124</f>
        <v>0</v>
      </c>
      <c r="BL115" s="98">
        <f t="shared" ref="BL115:BM115" si="444">BL119+BL124</f>
        <v>0</v>
      </c>
      <c r="BM115" s="98">
        <f t="shared" si="444"/>
        <v>0</v>
      </c>
      <c r="BN115" s="102">
        <f t="shared" si="411"/>
        <v>0</v>
      </c>
      <c r="BO115" s="98">
        <f>BO119+BO124</f>
        <v>0</v>
      </c>
      <c r="BP115" s="98"/>
      <c r="BQ115" s="98">
        <f>BQ119+BQ124+BQ170</f>
        <v>0</v>
      </c>
      <c r="BR115" s="98">
        <f t="shared" ref="BR115:BS115" si="445">BR119+BR124</f>
        <v>0</v>
      </c>
      <c r="BS115" s="98">
        <f t="shared" si="445"/>
        <v>0</v>
      </c>
      <c r="BT115" s="98">
        <f>BT119+BT124+BT170</f>
        <v>0</v>
      </c>
      <c r="BU115" s="102">
        <f t="shared" si="412"/>
        <v>0</v>
      </c>
      <c r="BV115" s="98">
        <f>BV119+BV124</f>
        <v>0</v>
      </c>
      <c r="BW115" s="98"/>
      <c r="BX115" s="98">
        <f>BX119+BX124+BX170</f>
        <v>0</v>
      </c>
      <c r="BY115" s="98">
        <f t="shared" ref="BY115:BZ115" si="446">BY119+BY124</f>
        <v>0</v>
      </c>
      <c r="BZ115" s="98">
        <f t="shared" si="446"/>
        <v>0</v>
      </c>
      <c r="CD115" s="635"/>
      <c r="CE115" s="695"/>
    </row>
    <row r="116" spans="2:83" s="23" customFormat="1" ht="46.5" hidden="1" customHeight="1" x14ac:dyDescent="0.25">
      <c r="B116" s="201"/>
      <c r="C116" s="101" t="s">
        <v>32</v>
      </c>
      <c r="D116" s="167">
        <f>E116+G116+H116+I116</f>
        <v>0</v>
      </c>
      <c r="E116" s="167">
        <f>E125</f>
        <v>0</v>
      </c>
      <c r="F116" s="167"/>
      <c r="G116" s="167">
        <f t="shared" ref="G116" si="447">G125</f>
        <v>0</v>
      </c>
      <c r="H116" s="167">
        <f t="shared" ref="H116:I116" si="448">H125</f>
        <v>0</v>
      </c>
      <c r="I116" s="167">
        <f t="shared" si="448"/>
        <v>0</v>
      </c>
      <c r="J116" s="167"/>
      <c r="K116" s="167">
        <f t="shared" si="404"/>
        <v>0</v>
      </c>
      <c r="L116" s="695" t="e">
        <f t="shared" si="362"/>
        <v>#DIV/0!</v>
      </c>
      <c r="M116" s="167">
        <f>M125</f>
        <v>0</v>
      </c>
      <c r="N116" s="695" t="e">
        <f t="shared" si="384"/>
        <v>#DIV/0!</v>
      </c>
      <c r="O116" s="102"/>
      <c r="P116" s="114"/>
      <c r="Q116" s="102">
        <f t="shared" ref="Q116" si="449">Q125</f>
        <v>0</v>
      </c>
      <c r="R116" s="695" t="e">
        <f t="shared" si="386"/>
        <v>#DIV/0!</v>
      </c>
      <c r="S116" s="102">
        <f t="shared" ref="S116:U116" si="450">S125</f>
        <v>0</v>
      </c>
      <c r="T116" s="114"/>
      <c r="U116" s="102">
        <f t="shared" si="450"/>
        <v>0</v>
      </c>
      <c r="V116" s="102" t="e">
        <f>W116+X116+Y116</f>
        <v>#REF!</v>
      </c>
      <c r="W116" s="102" t="e">
        <f>W191+#REF!+W297+W303+W323</f>
        <v>#REF!</v>
      </c>
      <c r="X116" s="102"/>
      <c r="Y116" s="102"/>
      <c r="Z116" s="102" t="e">
        <f t="shared" si="440"/>
        <v>#REF!</v>
      </c>
      <c r="AA116" s="102" t="e">
        <f>AA191+#REF!+AA297+AA300</f>
        <v>#REF!</v>
      </c>
      <c r="AB116" s="102"/>
      <c r="AC116" s="102"/>
      <c r="AD116" s="114"/>
      <c r="AE116" s="167">
        <f>AG116+AK116+AM116+AO116</f>
        <v>0</v>
      </c>
      <c r="AF116" s="695" t="e">
        <f t="shared" si="365"/>
        <v>#DIV/0!</v>
      </c>
      <c r="AG116" s="167">
        <f>AG125</f>
        <v>0</v>
      </c>
      <c r="AH116" s="695" t="e">
        <f t="shared" si="366"/>
        <v>#DIV/0!</v>
      </c>
      <c r="AI116" s="102"/>
      <c r="AJ116" s="114"/>
      <c r="AK116" s="102">
        <f t="shared" ref="AK116" si="451">AK125</f>
        <v>0</v>
      </c>
      <c r="AL116" s="695" t="e">
        <f t="shared" si="390"/>
        <v>#DIV/0!</v>
      </c>
      <c r="AM116" s="102">
        <f t="shared" ref="AM116:AO116" si="452">AM125</f>
        <v>0</v>
      </c>
      <c r="AN116" s="114"/>
      <c r="AO116" s="102">
        <f t="shared" si="452"/>
        <v>0</v>
      </c>
      <c r="AP116" s="102"/>
      <c r="AQ116" s="114"/>
      <c r="AR116" s="167">
        <f>AT116+AX116+AZ116+BB116</f>
        <v>0</v>
      </c>
      <c r="AS116" s="695" t="e">
        <f t="shared" si="370"/>
        <v>#DIV/0!</v>
      </c>
      <c r="AT116" s="167">
        <f>AT125</f>
        <v>0</v>
      </c>
      <c r="AU116" s="695" t="e">
        <f t="shared" si="371"/>
        <v>#DIV/0!</v>
      </c>
      <c r="AV116" s="102"/>
      <c r="AW116" s="695"/>
      <c r="AX116" s="167">
        <f t="shared" ref="AX116" si="453">AX125</f>
        <v>0</v>
      </c>
      <c r="AY116" s="695" t="e">
        <f t="shared" si="373"/>
        <v>#DIV/0!</v>
      </c>
      <c r="AZ116" s="102">
        <f t="shared" ref="AZ116:BB116" si="454">AZ125</f>
        <v>0</v>
      </c>
      <c r="BA116" s="695"/>
      <c r="BB116" s="102">
        <f t="shared" si="454"/>
        <v>0</v>
      </c>
      <c r="BC116" s="102"/>
      <c r="BD116" s="102"/>
      <c r="BE116" s="102">
        <f>BF116+BG116+BH116+BI116</f>
        <v>0</v>
      </c>
      <c r="BF116" s="102">
        <f>BF125</f>
        <v>0</v>
      </c>
      <c r="BG116" s="102">
        <f t="shared" ref="BG116:BI116" si="455">BG125</f>
        <v>0</v>
      </c>
      <c r="BH116" s="102">
        <f t="shared" si="455"/>
        <v>0</v>
      </c>
      <c r="BI116" s="102">
        <f t="shared" si="455"/>
        <v>0</v>
      </c>
      <c r="BJ116" s="102">
        <f>BK116+BL116+BM116</f>
        <v>0</v>
      </c>
      <c r="BK116" s="102">
        <f>BK125</f>
        <v>0</v>
      </c>
      <c r="BL116" s="102"/>
      <c r="BM116" s="102"/>
      <c r="BN116" s="102">
        <f t="shared" si="411"/>
        <v>0</v>
      </c>
      <c r="BO116" s="102">
        <f>BO125</f>
        <v>0</v>
      </c>
      <c r="BP116" s="102"/>
      <c r="BQ116" s="102">
        <f t="shared" ref="BQ116" si="456">BQ125</f>
        <v>0</v>
      </c>
      <c r="BR116" s="102"/>
      <c r="BS116" s="102"/>
      <c r="BT116" s="102">
        <f t="shared" ref="BT116" si="457">BT125</f>
        <v>0</v>
      </c>
      <c r="BU116" s="102">
        <f t="shared" si="412"/>
        <v>0</v>
      </c>
      <c r="BV116" s="102">
        <f>BV125</f>
        <v>0</v>
      </c>
      <c r="BW116" s="102"/>
      <c r="BX116" s="102">
        <f t="shared" ref="BX116" si="458">BX125</f>
        <v>0</v>
      </c>
      <c r="BY116" s="102">
        <f t="shared" ref="BY116:BZ116" si="459">BY125</f>
        <v>0</v>
      </c>
      <c r="BZ116" s="102">
        <f t="shared" si="459"/>
        <v>0</v>
      </c>
      <c r="CD116" s="633"/>
      <c r="CE116" s="695"/>
    </row>
    <row r="117" spans="2:83" s="50" customFormat="1" ht="116.25" hidden="1" customHeight="1" x14ac:dyDescent="0.25">
      <c r="B117" s="203" t="s">
        <v>36</v>
      </c>
      <c r="C117" s="107" t="s">
        <v>255</v>
      </c>
      <c r="D117" s="166">
        <f t="shared" ref="D117" si="460">E117</f>
        <v>0</v>
      </c>
      <c r="E117" s="166">
        <f>E118</f>
        <v>0</v>
      </c>
      <c r="F117" s="166"/>
      <c r="G117" s="166"/>
      <c r="H117" s="236"/>
      <c r="I117" s="236"/>
      <c r="J117" s="109"/>
      <c r="K117" s="167">
        <f t="shared" si="404"/>
        <v>0</v>
      </c>
      <c r="L117" s="695" t="e">
        <f t="shared" si="362"/>
        <v>#DIV/0!</v>
      </c>
      <c r="M117" s="166">
        <f>M118</f>
        <v>0</v>
      </c>
      <c r="N117" s="695" t="e">
        <f t="shared" si="384"/>
        <v>#DIV/0!</v>
      </c>
      <c r="O117" s="622"/>
      <c r="P117" s="683"/>
      <c r="Q117" s="690"/>
      <c r="R117" s="695" t="e">
        <f t="shared" si="386"/>
        <v>#DIV/0!</v>
      </c>
      <c r="S117" s="31"/>
      <c r="T117" s="31"/>
      <c r="U117" s="31"/>
      <c r="V117" s="285">
        <f t="shared" si="405"/>
        <v>0</v>
      </c>
      <c r="W117" s="31"/>
      <c r="X117" s="31"/>
      <c r="Y117" s="31"/>
      <c r="Z117" s="622">
        <f t="shared" si="388"/>
        <v>0</v>
      </c>
      <c r="AA117" s="622">
        <f>E117</f>
        <v>0</v>
      </c>
      <c r="AB117" s="31"/>
      <c r="AC117" s="31"/>
      <c r="AD117" s="31"/>
      <c r="AE117" s="167"/>
      <c r="AF117" s="695" t="e">
        <f t="shared" si="365"/>
        <v>#DIV/0!</v>
      </c>
      <c r="AG117" s="166">
        <f>AG118</f>
        <v>0</v>
      </c>
      <c r="AH117" s="695" t="e">
        <f t="shared" si="366"/>
        <v>#DIV/0!</v>
      </c>
      <c r="AI117" s="622"/>
      <c r="AJ117" s="683"/>
      <c r="AK117" s="690"/>
      <c r="AL117" s="695" t="e">
        <f t="shared" si="390"/>
        <v>#DIV/0!</v>
      </c>
      <c r="AM117" s="31"/>
      <c r="AN117" s="31"/>
      <c r="AO117" s="31"/>
      <c r="AP117" s="31"/>
      <c r="AQ117" s="31"/>
      <c r="AR117" s="236"/>
      <c r="AS117" s="695" t="e">
        <f t="shared" si="370"/>
        <v>#DIV/0!</v>
      </c>
      <c r="AT117" s="166">
        <f>AT118</f>
        <v>0</v>
      </c>
      <c r="AU117" s="695" t="e">
        <f t="shared" si="371"/>
        <v>#DIV/0!</v>
      </c>
      <c r="AV117" s="622"/>
      <c r="AW117" s="695"/>
      <c r="AX117" s="166"/>
      <c r="AY117" s="695" t="e">
        <f t="shared" si="373"/>
        <v>#DIV/0!</v>
      </c>
      <c r="AZ117" s="31"/>
      <c r="BA117" s="695"/>
      <c r="BB117" s="31"/>
      <c r="BC117" s="31"/>
      <c r="BD117" s="31"/>
      <c r="BE117" s="31"/>
      <c r="BF117" s="89"/>
      <c r="BG117" s="89"/>
      <c r="BH117" s="31"/>
      <c r="BI117" s="31"/>
      <c r="BJ117" s="31">
        <f t="shared" si="410"/>
        <v>0</v>
      </c>
      <c r="BK117" s="89"/>
      <c r="BL117" s="31"/>
      <c r="BM117" s="31"/>
      <c r="BN117" s="102">
        <f t="shared" si="411"/>
        <v>0</v>
      </c>
      <c r="BO117" s="622">
        <f>BO118</f>
        <v>0</v>
      </c>
      <c r="BP117" s="622"/>
      <c r="BQ117" s="622"/>
      <c r="BR117" s="31"/>
      <c r="BS117" s="31"/>
      <c r="BT117" s="622"/>
      <c r="BU117" s="102">
        <f t="shared" si="412"/>
        <v>0</v>
      </c>
      <c r="BV117" s="457">
        <f>BV118</f>
        <v>0</v>
      </c>
      <c r="BW117" s="519"/>
      <c r="BX117" s="457"/>
      <c r="BY117" s="31"/>
      <c r="BZ117" s="31"/>
      <c r="CD117" s="634"/>
      <c r="CE117" s="695"/>
    </row>
    <row r="118" spans="2:83" s="50" customFormat="1" ht="81" hidden="1" customHeight="1" x14ac:dyDescent="0.25">
      <c r="B118" s="200"/>
      <c r="C118" s="124" t="s">
        <v>245</v>
      </c>
      <c r="D118" s="166">
        <f>E118</f>
        <v>0</v>
      </c>
      <c r="E118" s="166">
        <f>E119</f>
        <v>0</v>
      </c>
      <c r="F118" s="166"/>
      <c r="G118" s="166"/>
      <c r="H118" s="237"/>
      <c r="I118" s="237"/>
      <c r="J118" s="166"/>
      <c r="K118" s="167">
        <f t="shared" si="404"/>
        <v>0</v>
      </c>
      <c r="L118" s="695" t="e">
        <f t="shared" si="362"/>
        <v>#DIV/0!</v>
      </c>
      <c r="M118" s="166">
        <f>M119</f>
        <v>0</v>
      </c>
      <c r="N118" s="695" t="e">
        <f t="shared" si="384"/>
        <v>#DIV/0!</v>
      </c>
      <c r="O118" s="622"/>
      <c r="P118" s="683"/>
      <c r="Q118" s="690"/>
      <c r="R118" s="695" t="e">
        <f t="shared" si="386"/>
        <v>#DIV/0!</v>
      </c>
      <c r="S118" s="19"/>
      <c r="T118" s="19"/>
      <c r="U118" s="19"/>
      <c r="V118" s="19">
        <f t="shared" si="405"/>
        <v>0</v>
      </c>
      <c r="W118" s="19"/>
      <c r="X118" s="19"/>
      <c r="Y118" s="19"/>
      <c r="Z118" s="622">
        <f t="shared" si="388"/>
        <v>0</v>
      </c>
      <c r="AA118" s="622">
        <f>E118</f>
        <v>0</v>
      </c>
      <c r="AB118" s="19"/>
      <c r="AC118" s="19"/>
      <c r="AD118" s="19"/>
      <c r="AE118" s="167"/>
      <c r="AF118" s="695" t="e">
        <f t="shared" si="365"/>
        <v>#DIV/0!</v>
      </c>
      <c r="AG118" s="166">
        <f>AG119</f>
        <v>0</v>
      </c>
      <c r="AH118" s="695" t="e">
        <f t="shared" si="366"/>
        <v>#DIV/0!</v>
      </c>
      <c r="AI118" s="622"/>
      <c r="AJ118" s="683"/>
      <c r="AK118" s="690"/>
      <c r="AL118" s="695" t="e">
        <f t="shared" si="390"/>
        <v>#DIV/0!</v>
      </c>
      <c r="AM118" s="19"/>
      <c r="AN118" s="19"/>
      <c r="AO118" s="19"/>
      <c r="AP118" s="19"/>
      <c r="AQ118" s="19"/>
      <c r="AR118" s="237"/>
      <c r="AS118" s="695" t="e">
        <f t="shared" si="370"/>
        <v>#DIV/0!</v>
      </c>
      <c r="AT118" s="166">
        <f>AT119</f>
        <v>0</v>
      </c>
      <c r="AU118" s="695" t="e">
        <f t="shared" si="371"/>
        <v>#DIV/0!</v>
      </c>
      <c r="AV118" s="622"/>
      <c r="AW118" s="695"/>
      <c r="AX118" s="166"/>
      <c r="AY118" s="695" t="e">
        <f t="shared" si="373"/>
        <v>#DIV/0!</v>
      </c>
      <c r="AZ118" s="19"/>
      <c r="BA118" s="695"/>
      <c r="BB118" s="19"/>
      <c r="BC118" s="19"/>
      <c r="BD118" s="19"/>
      <c r="BE118" s="19"/>
      <c r="BF118" s="19"/>
      <c r="BG118" s="19"/>
      <c r="BH118" s="19"/>
      <c r="BI118" s="19"/>
      <c r="BJ118" s="19">
        <f t="shared" si="410"/>
        <v>0</v>
      </c>
      <c r="BK118" s="19"/>
      <c r="BL118" s="19"/>
      <c r="BM118" s="19"/>
      <c r="BN118" s="102">
        <f t="shared" si="411"/>
        <v>0</v>
      </c>
      <c r="BO118" s="622">
        <f>BO119</f>
        <v>0</v>
      </c>
      <c r="BP118" s="622"/>
      <c r="BQ118" s="622"/>
      <c r="BR118" s="19"/>
      <c r="BS118" s="19"/>
      <c r="BT118" s="622"/>
      <c r="BU118" s="102">
        <f t="shared" si="412"/>
        <v>0</v>
      </c>
      <c r="BV118" s="457">
        <f>BV119</f>
        <v>0</v>
      </c>
      <c r="BW118" s="519"/>
      <c r="BX118" s="457"/>
      <c r="BY118" s="19"/>
      <c r="BZ118" s="19"/>
      <c r="CD118" s="634"/>
      <c r="CE118" s="695"/>
    </row>
    <row r="119" spans="2:83" s="50" customFormat="1" ht="58.5" hidden="1" customHeight="1" x14ac:dyDescent="0.25">
      <c r="B119" s="200"/>
      <c r="C119" s="97" t="s">
        <v>31</v>
      </c>
      <c r="D119" s="166">
        <f t="shared" ref="D119" si="461">E119</f>
        <v>0</v>
      </c>
      <c r="E119" s="166">
        <f>E120</f>
        <v>0</v>
      </c>
      <c r="F119" s="166"/>
      <c r="G119" s="166"/>
      <c r="H119" s="237"/>
      <c r="I119" s="237"/>
      <c r="J119" s="166"/>
      <c r="K119" s="167">
        <f t="shared" si="404"/>
        <v>0</v>
      </c>
      <c r="L119" s="695" t="e">
        <f t="shared" si="362"/>
        <v>#DIV/0!</v>
      </c>
      <c r="M119" s="166">
        <f>M120</f>
        <v>0</v>
      </c>
      <c r="N119" s="695" t="e">
        <f t="shared" si="384"/>
        <v>#DIV/0!</v>
      </c>
      <c r="O119" s="622"/>
      <c r="P119" s="683"/>
      <c r="Q119" s="690"/>
      <c r="R119" s="695" t="e">
        <f t="shared" si="386"/>
        <v>#DIV/0!</v>
      </c>
      <c r="S119" s="19"/>
      <c r="T119" s="19"/>
      <c r="U119" s="19"/>
      <c r="V119" s="19">
        <f t="shared" si="405"/>
        <v>0</v>
      </c>
      <c r="W119" s="19"/>
      <c r="X119" s="19"/>
      <c r="Y119" s="19"/>
      <c r="Z119" s="622">
        <f t="shared" si="388"/>
        <v>0</v>
      </c>
      <c r="AA119" s="622">
        <f>E119</f>
        <v>0</v>
      </c>
      <c r="AB119" s="19"/>
      <c r="AC119" s="19"/>
      <c r="AD119" s="19"/>
      <c r="AE119" s="167"/>
      <c r="AF119" s="695" t="e">
        <f t="shared" si="365"/>
        <v>#DIV/0!</v>
      </c>
      <c r="AG119" s="166">
        <f>AG120</f>
        <v>0</v>
      </c>
      <c r="AH119" s="695" t="e">
        <f t="shared" si="366"/>
        <v>#DIV/0!</v>
      </c>
      <c r="AI119" s="622"/>
      <c r="AJ119" s="683"/>
      <c r="AK119" s="690"/>
      <c r="AL119" s="695" t="e">
        <f t="shared" si="390"/>
        <v>#DIV/0!</v>
      </c>
      <c r="AM119" s="19"/>
      <c r="AN119" s="19"/>
      <c r="AO119" s="19"/>
      <c r="AP119" s="19"/>
      <c r="AQ119" s="19"/>
      <c r="AR119" s="237"/>
      <c r="AS119" s="695" t="e">
        <f t="shared" si="370"/>
        <v>#DIV/0!</v>
      </c>
      <c r="AT119" s="166">
        <f>AT120</f>
        <v>0</v>
      </c>
      <c r="AU119" s="695" t="e">
        <f t="shared" si="371"/>
        <v>#DIV/0!</v>
      </c>
      <c r="AV119" s="622"/>
      <c r="AW119" s="695"/>
      <c r="AX119" s="166"/>
      <c r="AY119" s="695" t="e">
        <f t="shared" si="373"/>
        <v>#DIV/0!</v>
      </c>
      <c r="AZ119" s="19"/>
      <c r="BA119" s="695"/>
      <c r="BB119" s="19"/>
      <c r="BC119" s="19"/>
      <c r="BD119" s="19"/>
      <c r="BE119" s="19"/>
      <c r="BF119" s="19"/>
      <c r="BG119" s="19"/>
      <c r="BH119" s="19"/>
      <c r="BI119" s="19"/>
      <c r="BJ119" s="19">
        <f t="shared" si="410"/>
        <v>0</v>
      </c>
      <c r="BK119" s="19"/>
      <c r="BL119" s="19"/>
      <c r="BM119" s="19"/>
      <c r="BN119" s="102">
        <f t="shared" si="411"/>
        <v>0</v>
      </c>
      <c r="BO119" s="622">
        <f>BO120</f>
        <v>0</v>
      </c>
      <c r="BP119" s="622"/>
      <c r="BQ119" s="622"/>
      <c r="BR119" s="19"/>
      <c r="BS119" s="19"/>
      <c r="BT119" s="622"/>
      <c r="BU119" s="102">
        <f t="shared" si="412"/>
        <v>0</v>
      </c>
      <c r="BV119" s="457">
        <f>BV120</f>
        <v>0</v>
      </c>
      <c r="BW119" s="519"/>
      <c r="BX119" s="457"/>
      <c r="BY119" s="19"/>
      <c r="BZ119" s="19"/>
      <c r="CD119" s="634"/>
      <c r="CE119" s="695"/>
    </row>
    <row r="120" spans="2:83" s="50" customFormat="1" ht="42.75" hidden="1" customHeight="1" x14ac:dyDescent="0.25">
      <c r="B120" s="203"/>
      <c r="C120" s="110" t="s">
        <v>39</v>
      </c>
      <c r="D120" s="109">
        <f>E120</f>
        <v>0</v>
      </c>
      <c r="E120" s="109">
        <v>0</v>
      </c>
      <c r="F120" s="109"/>
      <c r="G120" s="109"/>
      <c r="H120" s="236"/>
      <c r="I120" s="236"/>
      <c r="J120" s="109"/>
      <c r="K120" s="167">
        <f t="shared" si="404"/>
        <v>0</v>
      </c>
      <c r="L120" s="695" t="e">
        <f t="shared" si="362"/>
        <v>#DIV/0!</v>
      </c>
      <c r="M120" s="109">
        <v>0</v>
      </c>
      <c r="N120" s="695" t="e">
        <f t="shared" si="384"/>
        <v>#DIV/0!</v>
      </c>
      <c r="O120" s="106"/>
      <c r="P120" s="106"/>
      <c r="Q120" s="106"/>
      <c r="R120" s="695" t="e">
        <f t="shared" si="386"/>
        <v>#DIV/0!</v>
      </c>
      <c r="S120" s="31"/>
      <c r="T120" s="31"/>
      <c r="U120" s="31"/>
      <c r="V120" s="285">
        <f t="shared" si="405"/>
        <v>0</v>
      </c>
      <c r="W120" s="31"/>
      <c r="X120" s="31"/>
      <c r="Y120" s="31"/>
      <c r="Z120" s="106">
        <f t="shared" si="388"/>
        <v>0</v>
      </c>
      <c r="AA120" s="106">
        <f>E120</f>
        <v>0</v>
      </c>
      <c r="AB120" s="31"/>
      <c r="AC120" s="31"/>
      <c r="AD120" s="31"/>
      <c r="AE120" s="167"/>
      <c r="AF120" s="695" t="e">
        <f t="shared" si="365"/>
        <v>#DIV/0!</v>
      </c>
      <c r="AG120" s="109">
        <v>0</v>
      </c>
      <c r="AH120" s="695" t="e">
        <f t="shared" si="366"/>
        <v>#DIV/0!</v>
      </c>
      <c r="AI120" s="106"/>
      <c r="AJ120" s="106"/>
      <c r="AK120" s="106"/>
      <c r="AL120" s="695" t="e">
        <f t="shared" si="390"/>
        <v>#DIV/0!</v>
      </c>
      <c r="AM120" s="31"/>
      <c r="AN120" s="31"/>
      <c r="AO120" s="31"/>
      <c r="AP120" s="31"/>
      <c r="AQ120" s="31"/>
      <c r="AR120" s="236"/>
      <c r="AS120" s="695" t="e">
        <f t="shared" si="370"/>
        <v>#DIV/0!</v>
      </c>
      <c r="AT120" s="109">
        <v>0</v>
      </c>
      <c r="AU120" s="695" t="e">
        <f t="shared" si="371"/>
        <v>#DIV/0!</v>
      </c>
      <c r="AV120" s="106"/>
      <c r="AW120" s="695"/>
      <c r="AX120" s="109"/>
      <c r="AY120" s="695" t="e">
        <f t="shared" si="373"/>
        <v>#DIV/0!</v>
      </c>
      <c r="AZ120" s="31"/>
      <c r="BA120" s="695"/>
      <c r="BB120" s="31"/>
      <c r="BC120" s="31"/>
      <c r="BD120" s="31"/>
      <c r="BE120" s="31"/>
      <c r="BF120" s="89"/>
      <c r="BG120" s="89"/>
      <c r="BH120" s="31"/>
      <c r="BI120" s="31"/>
      <c r="BJ120" s="31">
        <f t="shared" si="410"/>
        <v>0</v>
      </c>
      <c r="BK120" s="89"/>
      <c r="BL120" s="31"/>
      <c r="BM120" s="31"/>
      <c r="BN120" s="102">
        <f t="shared" si="411"/>
        <v>0</v>
      </c>
      <c r="BO120" s="106">
        <v>0</v>
      </c>
      <c r="BP120" s="106"/>
      <c r="BQ120" s="106"/>
      <c r="BR120" s="31"/>
      <c r="BS120" s="31"/>
      <c r="BT120" s="106"/>
      <c r="BU120" s="102">
        <f t="shared" si="412"/>
        <v>0</v>
      </c>
      <c r="BV120" s="106">
        <v>0</v>
      </c>
      <c r="BW120" s="106"/>
      <c r="BX120" s="106"/>
      <c r="BY120" s="31"/>
      <c r="BZ120" s="31"/>
      <c r="CD120" s="634"/>
      <c r="CE120" s="695"/>
    </row>
    <row r="121" spans="2:83" s="50" customFormat="1" ht="42.75" hidden="1" customHeight="1" x14ac:dyDescent="0.25">
      <c r="B121" s="203"/>
      <c r="C121" s="110" t="s">
        <v>40</v>
      </c>
      <c r="D121" s="109"/>
      <c r="E121" s="109"/>
      <c r="F121" s="109"/>
      <c r="G121" s="109"/>
      <c r="H121" s="236"/>
      <c r="I121" s="236"/>
      <c r="J121" s="109"/>
      <c r="K121" s="167">
        <f t="shared" si="404"/>
        <v>0</v>
      </c>
      <c r="L121" s="695" t="e">
        <f t="shared" si="362"/>
        <v>#DIV/0!</v>
      </c>
      <c r="M121" s="109"/>
      <c r="N121" s="695" t="e">
        <f t="shared" si="384"/>
        <v>#DIV/0!</v>
      </c>
      <c r="O121" s="106"/>
      <c r="P121" s="106"/>
      <c r="Q121" s="106"/>
      <c r="R121" s="695" t="e">
        <f t="shared" si="386"/>
        <v>#DIV/0!</v>
      </c>
      <c r="S121" s="31"/>
      <c r="T121" s="31"/>
      <c r="U121" s="31"/>
      <c r="V121" s="285">
        <f t="shared" si="405"/>
        <v>0</v>
      </c>
      <c r="W121" s="31"/>
      <c r="X121" s="31"/>
      <c r="Y121" s="31"/>
      <c r="Z121" s="106">
        <f t="shared" si="388"/>
        <v>0</v>
      </c>
      <c r="AA121" s="106">
        <f>E121</f>
        <v>0</v>
      </c>
      <c r="AB121" s="31"/>
      <c r="AC121" s="31"/>
      <c r="AD121" s="31"/>
      <c r="AE121" s="167"/>
      <c r="AF121" s="695" t="e">
        <f t="shared" si="365"/>
        <v>#DIV/0!</v>
      </c>
      <c r="AG121" s="109"/>
      <c r="AH121" s="695" t="e">
        <f t="shared" si="366"/>
        <v>#DIV/0!</v>
      </c>
      <c r="AI121" s="106"/>
      <c r="AJ121" s="106"/>
      <c r="AK121" s="106"/>
      <c r="AL121" s="695" t="e">
        <f t="shared" si="390"/>
        <v>#DIV/0!</v>
      </c>
      <c r="AM121" s="31"/>
      <c r="AN121" s="31"/>
      <c r="AO121" s="31"/>
      <c r="AP121" s="31"/>
      <c r="AQ121" s="31"/>
      <c r="AR121" s="236"/>
      <c r="AS121" s="695" t="e">
        <f t="shared" si="370"/>
        <v>#DIV/0!</v>
      </c>
      <c r="AT121" s="109"/>
      <c r="AU121" s="695" t="e">
        <f t="shared" si="371"/>
        <v>#DIV/0!</v>
      </c>
      <c r="AV121" s="106"/>
      <c r="AW121" s="695"/>
      <c r="AX121" s="109"/>
      <c r="AY121" s="695" t="e">
        <f t="shared" si="373"/>
        <v>#DIV/0!</v>
      </c>
      <c r="AZ121" s="31"/>
      <c r="BA121" s="695"/>
      <c r="BB121" s="31"/>
      <c r="BC121" s="31"/>
      <c r="BD121" s="31"/>
      <c r="BE121" s="31"/>
      <c r="BF121" s="89"/>
      <c r="BG121" s="89"/>
      <c r="BH121" s="31"/>
      <c r="BI121" s="31"/>
      <c r="BJ121" s="31">
        <f t="shared" si="410"/>
        <v>0</v>
      </c>
      <c r="BK121" s="89"/>
      <c r="BL121" s="31"/>
      <c r="BM121" s="31"/>
      <c r="BN121" s="102">
        <f t="shared" si="411"/>
        <v>0</v>
      </c>
      <c r="BO121" s="106"/>
      <c r="BP121" s="106"/>
      <c r="BQ121" s="106"/>
      <c r="BR121" s="31"/>
      <c r="BS121" s="31"/>
      <c r="BT121" s="106"/>
      <c r="BU121" s="102">
        <f t="shared" si="412"/>
        <v>0</v>
      </c>
      <c r="BV121" s="106"/>
      <c r="BW121" s="106"/>
      <c r="BX121" s="106"/>
      <c r="BY121" s="31"/>
      <c r="BZ121" s="31"/>
      <c r="CD121" s="634"/>
      <c r="CE121" s="695"/>
    </row>
    <row r="122" spans="2:83" s="50" customFormat="1" ht="42.75" customHeight="1" x14ac:dyDescent="0.25">
      <c r="B122" s="203"/>
      <c r="C122" s="97" t="s">
        <v>401</v>
      </c>
      <c r="D122" s="185">
        <f>E122+G122</f>
        <v>3776805.2019099998</v>
      </c>
      <c r="E122" s="185">
        <f>E124+E197+E209</f>
        <v>1452629.4261099999</v>
      </c>
      <c r="F122" s="185"/>
      <c r="G122" s="185">
        <f t="shared" ref="G122" si="462">G124+G197+G209</f>
        <v>2324175.7757999999</v>
      </c>
      <c r="H122" s="236"/>
      <c r="I122" s="236"/>
      <c r="J122" s="185">
        <f>K122-D122</f>
        <v>-2963672.0470599998</v>
      </c>
      <c r="K122" s="185">
        <f t="shared" si="404"/>
        <v>813133.15485000005</v>
      </c>
      <c r="L122" s="695">
        <f t="shared" si="362"/>
        <v>0.21529655658141533</v>
      </c>
      <c r="M122" s="185">
        <f>M124+M197+M209</f>
        <v>682638.74210999999</v>
      </c>
      <c r="N122" s="695">
        <f t="shared" si="384"/>
        <v>0.46993316384760292</v>
      </c>
      <c r="O122" s="98"/>
      <c r="P122" s="98"/>
      <c r="Q122" s="98">
        <f t="shared" ref="Q122" si="463">Q124+Q197+Q209</f>
        <v>130494.41274</v>
      </c>
      <c r="R122" s="695">
        <f t="shared" si="386"/>
        <v>5.6146533364105293E-2</v>
      </c>
      <c r="S122" s="98">
        <f t="shared" ref="S122:U122" si="464">S124+S197+S209</f>
        <v>0</v>
      </c>
      <c r="T122" s="98"/>
      <c r="U122" s="98">
        <f t="shared" si="464"/>
        <v>0</v>
      </c>
      <c r="V122" s="285"/>
      <c r="W122" s="31"/>
      <c r="X122" s="31"/>
      <c r="Y122" s="31"/>
      <c r="Z122" s="106"/>
      <c r="AA122" s="106"/>
      <c r="AB122" s="31"/>
      <c r="AC122" s="31"/>
      <c r="AD122" s="31"/>
      <c r="AE122" s="185">
        <f>AG122+AK122+AM122+AO122</f>
        <v>662411.33500999992</v>
      </c>
      <c r="AF122" s="695">
        <f t="shared" si="365"/>
        <v>0.17538933029296994</v>
      </c>
      <c r="AG122" s="185">
        <f>AG124+AG197+AG209</f>
        <v>590899.80820999993</v>
      </c>
      <c r="AH122" s="695">
        <f t="shared" si="366"/>
        <v>0.4067794563355171</v>
      </c>
      <c r="AI122" s="98"/>
      <c r="AJ122" s="98"/>
      <c r="AK122" s="98">
        <f t="shared" ref="AK122" si="465">AK124+AK197+AK209</f>
        <v>71511.526799999992</v>
      </c>
      <c r="AL122" s="695">
        <f t="shared" si="390"/>
        <v>3.0768553542550005E-2</v>
      </c>
      <c r="AM122" s="31"/>
      <c r="AN122" s="31"/>
      <c r="AO122" s="31"/>
      <c r="AP122" s="98">
        <f>AR122-AE122</f>
        <v>3112053.6168499999</v>
      </c>
      <c r="AQ122" s="98"/>
      <c r="AR122" s="185">
        <f>AT122+AX122+AZ122+BB122</f>
        <v>3774464.9518599999</v>
      </c>
      <c r="AS122" s="695">
        <f t="shared" si="370"/>
        <v>0.99938036252205531</v>
      </c>
      <c r="AT122" s="185">
        <f>AT124+AT197+AT209</f>
        <v>1452629.4261099999</v>
      </c>
      <c r="AU122" s="695">
        <f t="shared" si="371"/>
        <v>1</v>
      </c>
      <c r="AV122" s="98"/>
      <c r="AW122" s="695"/>
      <c r="AX122" s="185">
        <f t="shared" ref="AX122" si="466">AX124+AX197+AX209</f>
        <v>2321835.52575</v>
      </c>
      <c r="AY122" s="695">
        <f t="shared" si="373"/>
        <v>0.9989930838818788</v>
      </c>
      <c r="AZ122" s="31"/>
      <c r="BA122" s="695"/>
      <c r="BB122" s="31"/>
      <c r="BC122" s="31"/>
      <c r="BD122" s="31"/>
      <c r="BE122" s="31"/>
      <c r="BF122" s="89"/>
      <c r="BG122" s="89"/>
      <c r="BH122" s="31"/>
      <c r="BI122" s="31"/>
      <c r="BJ122" s="31"/>
      <c r="BK122" s="89"/>
      <c r="BL122" s="31"/>
      <c r="BM122" s="31"/>
      <c r="BN122" s="98">
        <f>BO122+BQ122</f>
        <v>6004971.7364300005</v>
      </c>
      <c r="BO122" s="98">
        <f>BO124+BO197+BO209</f>
        <v>2454741.14286</v>
      </c>
      <c r="BP122" s="98"/>
      <c r="BQ122" s="98">
        <f t="shared" ref="BQ122" si="467">BQ124+BQ197+BQ209</f>
        <v>3550230.59357</v>
      </c>
      <c r="BR122" s="31"/>
      <c r="BS122" s="31"/>
      <c r="BT122" s="98">
        <f t="shared" ref="BT122" si="468">BT124+BT197+BT209</f>
        <v>0</v>
      </c>
      <c r="BU122" s="98">
        <f t="shared" si="412"/>
        <v>6004971.7364300005</v>
      </c>
      <c r="BV122" s="98">
        <f>BV124+BV197+BV209</f>
        <v>2454741.14286</v>
      </c>
      <c r="BW122" s="98"/>
      <c r="BX122" s="98">
        <f t="shared" ref="BX122" si="469">BX124+BX197+BX209</f>
        <v>3550230.59357</v>
      </c>
      <c r="BY122" s="31"/>
      <c r="BZ122" s="31"/>
      <c r="CD122" s="634"/>
      <c r="CE122" s="695"/>
    </row>
    <row r="123" spans="2:83" s="151" customFormat="1" ht="71.25" hidden="1" customHeight="1" x14ac:dyDescent="0.25">
      <c r="B123" s="370" t="s">
        <v>34</v>
      </c>
      <c r="C123" s="396" t="s">
        <v>208</v>
      </c>
      <c r="D123" s="375">
        <v>0</v>
      </c>
      <c r="E123" s="375">
        <f>E124+E125</f>
        <v>0</v>
      </c>
      <c r="F123" s="375"/>
      <c r="G123" s="375">
        <f t="shared" ref="G123:I123" si="470">G124+G125</f>
        <v>0</v>
      </c>
      <c r="H123" s="375">
        <f t="shared" si="470"/>
        <v>0</v>
      </c>
      <c r="I123" s="375">
        <f t="shared" si="470"/>
        <v>0</v>
      </c>
      <c r="J123" s="375">
        <f>J124+J125</f>
        <v>0</v>
      </c>
      <c r="K123" s="168">
        <f>M123+S123+U123+Q123</f>
        <v>0</v>
      </c>
      <c r="L123" s="695" t="e">
        <f t="shared" si="362"/>
        <v>#DIV/0!</v>
      </c>
      <c r="M123" s="375">
        <f>M124+M125</f>
        <v>0</v>
      </c>
      <c r="N123" s="762" t="e">
        <f t="shared" si="384"/>
        <v>#DIV/0!</v>
      </c>
      <c r="O123" s="376"/>
      <c r="P123" s="421"/>
      <c r="Q123" s="376">
        <f>Q124+Q125</f>
        <v>0</v>
      </c>
      <c r="R123" s="421"/>
      <c r="S123" s="376">
        <f t="shared" ref="S123:U123" si="471">S124+S125</f>
        <v>0</v>
      </c>
      <c r="T123" s="421"/>
      <c r="U123" s="376">
        <f t="shared" si="471"/>
        <v>0</v>
      </c>
      <c r="V123" s="376">
        <f>W123+X123+Y123</f>
        <v>3776254.7761300001</v>
      </c>
      <c r="W123" s="376">
        <f>W124+W125</f>
        <v>3776254.7761300001</v>
      </c>
      <c r="X123" s="376"/>
      <c r="Y123" s="376"/>
      <c r="Z123" s="376">
        <f>AA123+AB123+AC123</f>
        <v>3776254.7761300001</v>
      </c>
      <c r="AA123" s="376">
        <f>AA124+AA125</f>
        <v>3776254.7761300001</v>
      </c>
      <c r="AB123" s="376"/>
      <c r="AC123" s="376"/>
      <c r="AD123" s="421"/>
      <c r="AE123" s="375">
        <f>AG123+AM123+AO123+AK123</f>
        <v>0</v>
      </c>
      <c r="AF123" s="695" t="e">
        <f t="shared" si="365"/>
        <v>#DIV/0!</v>
      </c>
      <c r="AG123" s="375">
        <f>AG124+AG125</f>
        <v>0</v>
      </c>
      <c r="AH123" s="695" t="e">
        <f t="shared" si="366"/>
        <v>#DIV/0!</v>
      </c>
      <c r="AI123" s="376"/>
      <c r="AJ123" s="421"/>
      <c r="AK123" s="376">
        <f t="shared" ref="AK123" si="472">AK124+AK125</f>
        <v>0</v>
      </c>
      <c r="AL123" s="421"/>
      <c r="AM123" s="376">
        <f t="shared" ref="AM123" si="473">AM124+AM125</f>
        <v>0</v>
      </c>
      <c r="AN123" s="421"/>
      <c r="AO123" s="376">
        <f t="shared" ref="AO123" si="474">AO124+AO125</f>
        <v>0</v>
      </c>
      <c r="AP123" s="376">
        <f>AP124+AP125</f>
        <v>0</v>
      </c>
      <c r="AQ123" s="421"/>
      <c r="AR123" s="168">
        <f>AT123+AZ123+BB123+AX123</f>
        <v>0</v>
      </c>
      <c r="AS123" s="695" t="e">
        <f t="shared" si="370"/>
        <v>#DIV/0!</v>
      </c>
      <c r="AT123" s="375">
        <f>AT124+AT125</f>
        <v>0</v>
      </c>
      <c r="AU123" s="695" t="e">
        <f t="shared" si="371"/>
        <v>#DIV/0!</v>
      </c>
      <c r="AV123" s="376"/>
      <c r="AW123" s="695" t="e">
        <f t="shared" ref="AW123:AW127" si="475">AV123/F123</f>
        <v>#DIV/0!</v>
      </c>
      <c r="AX123" s="375">
        <f t="shared" ref="AX123" si="476">AX124+AX125</f>
        <v>0</v>
      </c>
      <c r="AY123" s="695" t="e">
        <f t="shared" si="373"/>
        <v>#DIV/0!</v>
      </c>
      <c r="AZ123" s="376">
        <f t="shared" ref="AZ123:BB123" si="477">AZ124+AZ125</f>
        <v>0</v>
      </c>
      <c r="BA123" s="695"/>
      <c r="BB123" s="376">
        <f t="shared" si="477"/>
        <v>0</v>
      </c>
      <c r="BC123" s="376"/>
      <c r="BD123" s="376"/>
      <c r="BE123" s="376">
        <f>BF123+BH123+BI123+BG123</f>
        <v>0</v>
      </c>
      <c r="BF123" s="376">
        <f>BF124+BF125</f>
        <v>0</v>
      </c>
      <c r="BG123" s="376">
        <f t="shared" ref="BG123" si="478">BG124+BG125</f>
        <v>0</v>
      </c>
      <c r="BH123" s="376">
        <f t="shared" ref="BH123" si="479">BH124+BH125</f>
        <v>0</v>
      </c>
      <c r="BI123" s="376">
        <f t="shared" ref="BI123" si="480">BI124+BI125</f>
        <v>0</v>
      </c>
      <c r="BJ123" s="376">
        <f>BK123+BL123+BM123</f>
        <v>0</v>
      </c>
      <c r="BK123" s="376">
        <f>BK124+BK125</f>
        <v>0</v>
      </c>
      <c r="BL123" s="376"/>
      <c r="BM123" s="376"/>
      <c r="BN123" s="376">
        <f>BO123+BR123+BS123</f>
        <v>0</v>
      </c>
      <c r="BO123" s="376">
        <f>BO124+BO125</f>
        <v>0</v>
      </c>
      <c r="BP123" s="376"/>
      <c r="BQ123" s="376"/>
      <c r="BR123" s="376"/>
      <c r="BS123" s="376"/>
      <c r="BT123" s="376"/>
      <c r="BU123" s="628">
        <f>BV123+BY123+BZ123+BX123</f>
        <v>0</v>
      </c>
      <c r="BV123" s="376">
        <f>BV124+BV125</f>
        <v>0</v>
      </c>
      <c r="BW123" s="376"/>
      <c r="BX123" s="376">
        <f t="shared" ref="BX123:BZ123" si="481">BX124+BX125</f>
        <v>0</v>
      </c>
      <c r="BY123" s="376">
        <f t="shared" si="481"/>
        <v>0</v>
      </c>
      <c r="BZ123" s="376">
        <f t="shared" si="481"/>
        <v>0</v>
      </c>
      <c r="CE123" s="695" t="e">
        <f t="shared" ref="CE123:CE127" si="482">BB123/I123</f>
        <v>#DIV/0!</v>
      </c>
    </row>
    <row r="124" spans="2:83" s="20" customFormat="1" ht="41.25" hidden="1" customHeight="1" x14ac:dyDescent="0.25">
      <c r="B124" s="200"/>
      <c r="C124" s="97" t="s">
        <v>401</v>
      </c>
      <c r="D124" s="185"/>
      <c r="E124" s="185">
        <f>E128+E131+E142+E153+E156+E159+E162+E165+E168</f>
        <v>0</v>
      </c>
      <c r="F124" s="185"/>
      <c r="G124" s="185"/>
      <c r="H124" s="185">
        <f t="shared" ref="H124:I124" si="483">H128+H131+H142+H153+H156+H159+H162+H165+H168</f>
        <v>0</v>
      </c>
      <c r="I124" s="185">
        <f t="shared" si="483"/>
        <v>0</v>
      </c>
      <c r="J124" s="185"/>
      <c r="K124" s="185">
        <f t="shared" ref="K124:K125" si="484">M124+Q124+S124+U124</f>
        <v>0</v>
      </c>
      <c r="L124" s="695" t="e">
        <f t="shared" si="362"/>
        <v>#DIV/0!</v>
      </c>
      <c r="M124" s="185">
        <f>M128+M131+M142+M153+M156+M159+M162+M165+M168</f>
        <v>0</v>
      </c>
      <c r="N124" s="762" t="e">
        <f t="shared" si="384"/>
        <v>#DIV/0!</v>
      </c>
      <c r="O124" s="98"/>
      <c r="P124" s="98"/>
      <c r="Q124" s="98">
        <f>Q128+Q131+Q142+Q156+Q159+Q162+Q165+Q168</f>
        <v>0</v>
      </c>
      <c r="R124" s="98"/>
      <c r="S124" s="98">
        <f t="shared" ref="S124:U124" si="485">S128+S131+S142+S153+S156+S159+S162+S165+S168</f>
        <v>0</v>
      </c>
      <c r="T124" s="98"/>
      <c r="U124" s="98">
        <f t="shared" si="485"/>
        <v>0</v>
      </c>
      <c r="V124" s="98">
        <f>W124+X124+Y124</f>
        <v>1246164.0761299999</v>
      </c>
      <c r="W124" s="98">
        <f>W128+W131+W142</f>
        <v>1246164.0761299999</v>
      </c>
      <c r="X124" s="98"/>
      <c r="Y124" s="98"/>
      <c r="Z124" s="98">
        <f>AA124+AB124+AC124</f>
        <v>1246164.0761299999</v>
      </c>
      <c r="AA124" s="98">
        <f>AA128+AA131+AA142</f>
        <v>1246164.0761299999</v>
      </c>
      <c r="AB124" s="98"/>
      <c r="AC124" s="98"/>
      <c r="AD124" s="98"/>
      <c r="AE124" s="185"/>
      <c r="AF124" s="695" t="e">
        <f t="shared" si="365"/>
        <v>#DIV/0!</v>
      </c>
      <c r="AG124" s="185">
        <f>AG128+AG131+AG142+AG153+AG156+AG159+AG162+AG165+AG168</f>
        <v>0</v>
      </c>
      <c r="AH124" s="695" t="e">
        <f t="shared" si="366"/>
        <v>#DIV/0!</v>
      </c>
      <c r="AI124" s="98"/>
      <c r="AJ124" s="98"/>
      <c r="AK124" s="98"/>
      <c r="AL124" s="98"/>
      <c r="AM124" s="98">
        <f t="shared" ref="AM124:AO124" si="486">AM128+AM131+AM142+AM153+AM156+AM159+AM162+AM165+AM168</f>
        <v>0</v>
      </c>
      <c r="AN124" s="98"/>
      <c r="AO124" s="98">
        <f t="shared" si="486"/>
        <v>0</v>
      </c>
      <c r="AP124" s="98"/>
      <c r="AQ124" s="98"/>
      <c r="AR124" s="185">
        <f>AT124+AX124+AZ124+BB124</f>
        <v>0</v>
      </c>
      <c r="AS124" s="695" t="e">
        <f t="shared" si="370"/>
        <v>#DIV/0!</v>
      </c>
      <c r="AT124" s="185">
        <f>AT128+AT131+AT142+AT153+AT156+AT159+AT162+AT165+AT168</f>
        <v>0</v>
      </c>
      <c r="AU124" s="695" t="e">
        <f t="shared" si="371"/>
        <v>#DIV/0!</v>
      </c>
      <c r="AV124" s="98"/>
      <c r="AW124" s="695" t="e">
        <f t="shared" si="475"/>
        <v>#DIV/0!</v>
      </c>
      <c r="AX124" s="185"/>
      <c r="AY124" s="695" t="e">
        <f t="shared" si="373"/>
        <v>#DIV/0!</v>
      </c>
      <c r="AZ124" s="98">
        <f t="shared" ref="AZ124:BB124" si="487">AZ128+AZ131+AZ142+AZ153+AZ156+AZ159+AZ162+AZ165+AZ168</f>
        <v>0</v>
      </c>
      <c r="BA124" s="695"/>
      <c r="BB124" s="98">
        <f t="shared" si="487"/>
        <v>0</v>
      </c>
      <c r="BC124" s="98"/>
      <c r="BD124" s="98"/>
      <c r="BE124" s="98">
        <f>BF124+BG124+BH124+BI124</f>
        <v>0</v>
      </c>
      <c r="BF124" s="98">
        <f>BF128+BF131+BF142+BF153+BF156+BF159+BF162+BF165+BF168</f>
        <v>0</v>
      </c>
      <c r="BG124" s="98">
        <f t="shared" ref="BG124:BI124" si="488">BG128+BG131+BG142+BG153+BG156+BG159+BG162+BG165+BG168</f>
        <v>0</v>
      </c>
      <c r="BH124" s="98">
        <f t="shared" si="488"/>
        <v>0</v>
      </c>
      <c r="BI124" s="98">
        <f t="shared" si="488"/>
        <v>0</v>
      </c>
      <c r="BJ124" s="98">
        <f>BK124+BL124+BM124</f>
        <v>0</v>
      </c>
      <c r="BK124" s="98">
        <f>BK128+BK131+BK142+BK153+BK156+BK159+BK162+BK165+BK168</f>
        <v>0</v>
      </c>
      <c r="BL124" s="98">
        <f t="shared" ref="BL124:BM124" si="489">BL128+BL131+BL142+BL153+BL156+BL159+BL162+BL165+BL168</f>
        <v>0</v>
      </c>
      <c r="BM124" s="98">
        <f t="shared" si="489"/>
        <v>0</v>
      </c>
      <c r="BN124" s="98">
        <f>BO124+BR124+BS124</f>
        <v>0</v>
      </c>
      <c r="BO124" s="98"/>
      <c r="BP124" s="98"/>
      <c r="BQ124" s="98"/>
      <c r="BR124" s="98">
        <f t="shared" ref="BR124:BS124" si="490">BR128+BR131+BR142+BR153+BR156+BR159+BR162+BR165+BR168</f>
        <v>0</v>
      </c>
      <c r="BS124" s="98">
        <f t="shared" si="490"/>
        <v>0</v>
      </c>
      <c r="BT124" s="98"/>
      <c r="BU124" s="98">
        <f>BV124+BX124+BY124+BZ124</f>
        <v>0</v>
      </c>
      <c r="BV124" s="98">
        <f>BV128+BV131+BV142+BV153+BV156+BV159+BV162+BV165+BV168</f>
        <v>0</v>
      </c>
      <c r="BW124" s="98"/>
      <c r="BX124" s="98">
        <f t="shared" ref="BX124:BZ124" si="491">BX128+BX131+BX142+BX153+BX156+BX159+BX162+BX165+BX168</f>
        <v>0</v>
      </c>
      <c r="BY124" s="98">
        <f t="shared" si="491"/>
        <v>0</v>
      </c>
      <c r="BZ124" s="98">
        <f t="shared" si="491"/>
        <v>0</v>
      </c>
      <c r="CE124" s="695" t="e">
        <f t="shared" si="482"/>
        <v>#DIV/0!</v>
      </c>
    </row>
    <row r="125" spans="2:83" s="23" customFormat="1" ht="46.5" hidden="1" customHeight="1" x14ac:dyDescent="0.25">
      <c r="B125" s="201"/>
      <c r="C125" s="101" t="s">
        <v>32</v>
      </c>
      <c r="D125" s="167"/>
      <c r="E125" s="167">
        <f>E127+E130+E133+E141+E152+E155+E158+E161+E164+E167</f>
        <v>0</v>
      </c>
      <c r="F125" s="167"/>
      <c r="G125" s="167"/>
      <c r="H125" s="167">
        <f t="shared" ref="H125:I125" si="492">H127+H130+H133+H141+H152+H155+H158+H161+H164+H167</f>
        <v>0</v>
      </c>
      <c r="I125" s="167">
        <f t="shared" si="492"/>
        <v>0</v>
      </c>
      <c r="J125" s="167"/>
      <c r="K125" s="167">
        <f t="shared" si="484"/>
        <v>0</v>
      </c>
      <c r="L125" s="695" t="e">
        <f t="shared" si="362"/>
        <v>#DIV/0!</v>
      </c>
      <c r="M125" s="167">
        <f>M127+M130+M133+M141+M152+M155+M158+M161+M164+M167</f>
        <v>0</v>
      </c>
      <c r="N125" s="762" t="e">
        <f t="shared" si="384"/>
        <v>#DIV/0!</v>
      </c>
      <c r="O125" s="102"/>
      <c r="P125" s="114"/>
      <c r="Q125" s="102">
        <f>Q127+Q130+Q141+Q133+Q155+Q158+Q161+Q164+Q167</f>
        <v>0</v>
      </c>
      <c r="R125" s="114"/>
      <c r="S125" s="102">
        <f t="shared" ref="S125:U125" si="493">S127+S130+S133+S141+S152+S155+S158+S161+S164+S167</f>
        <v>0</v>
      </c>
      <c r="T125" s="114"/>
      <c r="U125" s="102">
        <f t="shared" si="493"/>
        <v>0</v>
      </c>
      <c r="V125" s="102">
        <f>W125+X125+Y125</f>
        <v>2530090.7000000002</v>
      </c>
      <c r="W125" s="102">
        <f>W127+W130+W133+W139+W141</f>
        <v>2530090.7000000002</v>
      </c>
      <c r="X125" s="102"/>
      <c r="Y125" s="102"/>
      <c r="Z125" s="102">
        <f>AA125+AB125+AC125</f>
        <v>2530090.7000000002</v>
      </c>
      <c r="AA125" s="102">
        <f>AA127+AA130+AA133+AA139+AA141</f>
        <v>2530090.7000000002</v>
      </c>
      <c r="AB125" s="102"/>
      <c r="AC125" s="102"/>
      <c r="AD125" s="114"/>
      <c r="AE125" s="167"/>
      <c r="AF125" s="695" t="e">
        <f t="shared" si="365"/>
        <v>#DIV/0!</v>
      </c>
      <c r="AG125" s="167">
        <f>AG127+AG130+AG133+AG141+AG152+AG155+AG158+AG161+AG164+AG167</f>
        <v>0</v>
      </c>
      <c r="AH125" s="695" t="e">
        <f t="shared" si="366"/>
        <v>#DIV/0!</v>
      </c>
      <c r="AI125" s="102"/>
      <c r="AJ125" s="114"/>
      <c r="AK125" s="102"/>
      <c r="AL125" s="114"/>
      <c r="AM125" s="102">
        <f t="shared" ref="AM125:AO125" si="494">AM127+AM130+AM133+AM141+AM152+AM155+AM158+AM161+AM164+AM167</f>
        <v>0</v>
      </c>
      <c r="AN125" s="114"/>
      <c r="AO125" s="102">
        <f t="shared" si="494"/>
        <v>0</v>
      </c>
      <c r="AP125" s="102"/>
      <c r="AQ125" s="114"/>
      <c r="AR125" s="167">
        <f>AT125+AX125+AZ125+BB125</f>
        <v>0</v>
      </c>
      <c r="AS125" s="695" t="e">
        <f t="shared" si="370"/>
        <v>#DIV/0!</v>
      </c>
      <c r="AT125" s="167">
        <f>AT127+AT130+AT133+AT141+AT152+AT155+AT158+AT161+AT164+AT167</f>
        <v>0</v>
      </c>
      <c r="AU125" s="695" t="e">
        <f t="shared" si="371"/>
        <v>#DIV/0!</v>
      </c>
      <c r="AV125" s="102"/>
      <c r="AW125" s="695" t="e">
        <f t="shared" si="475"/>
        <v>#DIV/0!</v>
      </c>
      <c r="AX125" s="167"/>
      <c r="AY125" s="695" t="e">
        <f t="shared" si="373"/>
        <v>#DIV/0!</v>
      </c>
      <c r="AZ125" s="102">
        <f t="shared" ref="AZ125:BB125" si="495">AZ127+AZ130+AZ133+AZ141+AZ152+AZ155+AZ158+AZ161+AZ164+AZ167</f>
        <v>0</v>
      </c>
      <c r="BA125" s="695"/>
      <c r="BB125" s="102">
        <f t="shared" si="495"/>
        <v>0</v>
      </c>
      <c r="BC125" s="102"/>
      <c r="BD125" s="102"/>
      <c r="BE125" s="102">
        <f>BF125+BG125+BH125+BI125</f>
        <v>0</v>
      </c>
      <c r="BF125" s="102">
        <f>BF127+BF130+BF133+BF141+BF152+BF155+BF158+BF161+BF164+BF167</f>
        <v>0</v>
      </c>
      <c r="BG125" s="102">
        <f t="shared" ref="BG125:BI125" si="496">BG127+BG130+BG133+BG141+BG152+BG155+BG158+BG161+BG164+BG167</f>
        <v>0</v>
      </c>
      <c r="BH125" s="102">
        <f t="shared" si="496"/>
        <v>0</v>
      </c>
      <c r="BI125" s="102">
        <f t="shared" si="496"/>
        <v>0</v>
      </c>
      <c r="BJ125" s="102">
        <f>BK125+BL125+BM125</f>
        <v>0</v>
      </c>
      <c r="BK125" s="102">
        <f>BK127+BK130+BK133+BK141+BK152+BK155+BK158+BK161+BK164+BK167</f>
        <v>0</v>
      </c>
      <c r="BL125" s="102">
        <f t="shared" ref="BL125:BM125" si="497">BL127+BL130+BL133+BL141+BL152+BL155+BL158+BL161+BL164+BL167</f>
        <v>0</v>
      </c>
      <c r="BM125" s="102">
        <f t="shared" si="497"/>
        <v>0</v>
      </c>
      <c r="BN125" s="102">
        <f>BO125+BR125+BS125</f>
        <v>0</v>
      </c>
      <c r="BO125" s="102"/>
      <c r="BP125" s="102"/>
      <c r="BQ125" s="102"/>
      <c r="BR125" s="102">
        <f t="shared" ref="BR125:BS125" si="498">BR127+BR130+BR133+BR141+BR152+BR155+BR158+BR161+BR164+BR167</f>
        <v>0</v>
      </c>
      <c r="BS125" s="102">
        <f t="shared" si="498"/>
        <v>0</v>
      </c>
      <c r="BT125" s="102"/>
      <c r="BU125" s="102">
        <f>BV125+BX125+BY125+BZ125</f>
        <v>0</v>
      </c>
      <c r="BV125" s="102">
        <f>BV127+BV130+BV133+BV141+BV152+BV155+BV158+BV161+BV164+BV167</f>
        <v>0</v>
      </c>
      <c r="BW125" s="102"/>
      <c r="BX125" s="102">
        <f t="shared" ref="BX125:BZ125" si="499">BX127+BX130+BX133+BX141+BX152+BX155+BX158+BX161+BX164+BX167</f>
        <v>0</v>
      </c>
      <c r="BY125" s="102">
        <f t="shared" si="499"/>
        <v>0</v>
      </c>
      <c r="BZ125" s="102">
        <f t="shared" si="499"/>
        <v>0</v>
      </c>
      <c r="CE125" s="695" t="e">
        <f t="shared" si="482"/>
        <v>#DIV/0!</v>
      </c>
    </row>
    <row r="126" spans="2:83" s="50" customFormat="1" ht="151.5" hidden="1" customHeight="1" x14ac:dyDescent="0.25">
      <c r="B126" s="200" t="s">
        <v>36</v>
      </c>
      <c r="C126" s="108" t="s">
        <v>45</v>
      </c>
      <c r="D126" s="166"/>
      <c r="E126" s="166"/>
      <c r="F126" s="166"/>
      <c r="G126" s="166"/>
      <c r="H126" s="861"/>
      <c r="I126" s="239"/>
      <c r="J126" s="166"/>
      <c r="K126" s="166"/>
      <c r="L126" s="695" t="e">
        <f t="shared" si="362"/>
        <v>#DIV/0!</v>
      </c>
      <c r="M126" s="166">
        <f>M127+M128</f>
        <v>0</v>
      </c>
      <c r="N126" s="762" t="e">
        <f t="shared" si="384"/>
        <v>#DIV/0!</v>
      </c>
      <c r="O126" s="622"/>
      <c r="P126" s="683"/>
      <c r="Q126" s="622">
        <f>Q127+Q128</f>
        <v>0</v>
      </c>
      <c r="R126" s="683"/>
      <c r="S126" s="62"/>
      <c r="T126" s="41"/>
      <c r="U126" s="28"/>
      <c r="V126" s="622">
        <f t="shared" si="405"/>
        <v>1716417.9104499999</v>
      </c>
      <c r="W126" s="622">
        <f>W127+W128</f>
        <v>1716417.9104499999</v>
      </c>
      <c r="X126" s="28"/>
      <c r="Y126" s="28"/>
      <c r="Z126" s="622">
        <f t="shared" si="388"/>
        <v>1716417.9104499999</v>
      </c>
      <c r="AA126" s="622">
        <f>AA127+AA128</f>
        <v>1716417.9104499999</v>
      </c>
      <c r="AB126" s="62"/>
      <c r="AC126" s="28"/>
      <c r="AD126" s="19"/>
      <c r="AE126" s="166">
        <f>AG126+AK126+AM126+AO126</f>
        <v>0</v>
      </c>
      <c r="AF126" s="695" t="e">
        <f t="shared" si="365"/>
        <v>#DIV/0!</v>
      </c>
      <c r="AG126" s="166">
        <f>AG127+AG128</f>
        <v>0</v>
      </c>
      <c r="AH126" s="695" t="e">
        <f t="shared" si="366"/>
        <v>#DIV/0!</v>
      </c>
      <c r="AI126" s="622"/>
      <c r="AJ126" s="683"/>
      <c r="AK126" s="622"/>
      <c r="AL126" s="683"/>
      <c r="AM126" s="62"/>
      <c r="AN126" s="41"/>
      <c r="AO126" s="28"/>
      <c r="AP126" s="622"/>
      <c r="AQ126" s="683"/>
      <c r="AR126" s="166">
        <f>AT126+AX126+AZ126+BB126</f>
        <v>0</v>
      </c>
      <c r="AS126" s="695" t="e">
        <f t="shared" si="370"/>
        <v>#DIV/0!</v>
      </c>
      <c r="AT126" s="166">
        <f>AT127+AT128</f>
        <v>0</v>
      </c>
      <c r="AU126" s="695" t="e">
        <f t="shared" si="371"/>
        <v>#DIV/0!</v>
      </c>
      <c r="AV126" s="622"/>
      <c r="AW126" s="695" t="e">
        <f t="shared" si="475"/>
        <v>#DIV/0!</v>
      </c>
      <c r="AX126" s="166"/>
      <c r="AY126" s="695" t="e">
        <f t="shared" si="373"/>
        <v>#DIV/0!</v>
      </c>
      <c r="AZ126" s="62"/>
      <c r="BA126" s="695"/>
      <c r="BB126" s="28"/>
      <c r="BC126" s="62"/>
      <c r="BD126" s="28"/>
      <c r="BE126" s="622">
        <f>BF126+BG126+BH126+BI126</f>
        <v>0</v>
      </c>
      <c r="BF126" s="622">
        <f>BF127+BF128</f>
        <v>0</v>
      </c>
      <c r="BG126" s="622"/>
      <c r="BH126" s="62"/>
      <c r="BI126" s="28"/>
      <c r="BJ126" s="622">
        <f t="shared" ref="BJ126:BJ150" si="500">BK126+BL126+BM126</f>
        <v>0</v>
      </c>
      <c r="BK126" s="622"/>
      <c r="BL126" s="62"/>
      <c r="BM126" s="28"/>
      <c r="BN126" s="622">
        <f t="shared" ref="BN126:BN150" si="501">BO126+BR126+BS126</f>
        <v>0</v>
      </c>
      <c r="BO126" s="622"/>
      <c r="BP126" s="622"/>
      <c r="BQ126" s="622"/>
      <c r="BR126" s="62"/>
      <c r="BS126" s="28"/>
      <c r="BT126" s="622"/>
      <c r="BU126" s="622">
        <f>BV126+BX126+BY126+BZ126</f>
        <v>0</v>
      </c>
      <c r="BV126" s="435">
        <f>BV127+BV128</f>
        <v>0</v>
      </c>
      <c r="BW126" s="519"/>
      <c r="BX126" s="435"/>
      <c r="BY126" s="62"/>
      <c r="BZ126" s="28"/>
      <c r="CE126" s="695" t="e">
        <f t="shared" si="482"/>
        <v>#DIV/0!</v>
      </c>
    </row>
    <row r="127" spans="2:83" s="150" customFormat="1" ht="67.5" hidden="1" customHeight="1" x14ac:dyDescent="0.25">
      <c r="B127" s="210"/>
      <c r="C127" s="101" t="s">
        <v>32</v>
      </c>
      <c r="D127" s="176"/>
      <c r="E127" s="176"/>
      <c r="F127" s="176"/>
      <c r="G127" s="176"/>
      <c r="H127" s="238"/>
      <c r="I127" s="238"/>
      <c r="J127" s="176"/>
      <c r="K127" s="176"/>
      <c r="L127" s="695" t="e">
        <f t="shared" si="362"/>
        <v>#DIV/0!</v>
      </c>
      <c r="M127" s="176">
        <v>0</v>
      </c>
      <c r="N127" s="762" t="e">
        <f t="shared" si="384"/>
        <v>#DIV/0!</v>
      </c>
      <c r="O127" s="623"/>
      <c r="P127" s="683"/>
      <c r="Q127" s="623">
        <v>0</v>
      </c>
      <c r="R127" s="683"/>
      <c r="S127" s="279"/>
      <c r="T127" s="19"/>
      <c r="U127" s="279"/>
      <c r="V127" s="623">
        <f t="shared" si="405"/>
        <v>1150000</v>
      </c>
      <c r="W127" s="623">
        <f>AA127-E127</f>
        <v>1150000</v>
      </c>
      <c r="X127" s="279"/>
      <c r="Y127" s="279"/>
      <c r="Z127" s="623">
        <f t="shared" si="388"/>
        <v>1150000</v>
      </c>
      <c r="AA127" s="623">
        <v>1150000</v>
      </c>
      <c r="AB127" s="279"/>
      <c r="AC127" s="279"/>
      <c r="AD127" s="19"/>
      <c r="AE127" s="176">
        <f t="shared" ref="AE127:AE132" si="502">AG127</f>
        <v>0</v>
      </c>
      <c r="AF127" s="695" t="e">
        <f t="shared" si="365"/>
        <v>#DIV/0!</v>
      </c>
      <c r="AG127" s="176"/>
      <c r="AH127" s="695" t="e">
        <f t="shared" si="366"/>
        <v>#DIV/0!</v>
      </c>
      <c r="AI127" s="623"/>
      <c r="AJ127" s="683"/>
      <c r="AK127" s="623"/>
      <c r="AL127" s="683"/>
      <c r="AM127" s="279"/>
      <c r="AN127" s="19"/>
      <c r="AO127" s="279"/>
      <c r="AP127" s="623"/>
      <c r="AQ127" s="683"/>
      <c r="AR127" s="176">
        <f t="shared" ref="AR127" si="503">AT127</f>
        <v>0</v>
      </c>
      <c r="AS127" s="695" t="e">
        <f t="shared" si="370"/>
        <v>#DIV/0!</v>
      </c>
      <c r="AT127" s="176"/>
      <c r="AU127" s="695" t="e">
        <f t="shared" si="371"/>
        <v>#DIV/0!</v>
      </c>
      <c r="AV127" s="623"/>
      <c r="AW127" s="695" t="e">
        <f t="shared" si="475"/>
        <v>#DIV/0!</v>
      </c>
      <c r="AX127" s="176"/>
      <c r="AY127" s="695" t="e">
        <f t="shared" si="373"/>
        <v>#DIV/0!</v>
      </c>
      <c r="AZ127" s="279"/>
      <c r="BA127" s="695"/>
      <c r="BB127" s="279"/>
      <c r="BC127" s="279"/>
      <c r="BD127" s="279"/>
      <c r="BE127" s="623">
        <f t="shared" ref="BE127" si="504">BF127</f>
        <v>0</v>
      </c>
      <c r="BF127" s="623"/>
      <c r="BG127" s="623"/>
      <c r="BH127" s="279"/>
      <c r="BI127" s="279"/>
      <c r="BJ127" s="623">
        <f t="shared" si="500"/>
        <v>0</v>
      </c>
      <c r="BK127" s="623"/>
      <c r="BL127" s="279"/>
      <c r="BM127" s="279"/>
      <c r="BN127" s="623">
        <f t="shared" si="501"/>
        <v>0</v>
      </c>
      <c r="BO127" s="623"/>
      <c r="BP127" s="623"/>
      <c r="BQ127" s="623"/>
      <c r="BR127" s="279"/>
      <c r="BS127" s="279"/>
      <c r="BT127" s="623"/>
      <c r="BU127" s="623">
        <f t="shared" ref="BU127" si="505">BV127</f>
        <v>0</v>
      </c>
      <c r="BV127" s="443"/>
      <c r="BW127" s="517"/>
      <c r="BX127" s="443"/>
      <c r="BY127" s="279"/>
      <c r="BZ127" s="279"/>
      <c r="CE127" s="695" t="e">
        <f t="shared" si="482"/>
        <v>#DIV/0!</v>
      </c>
    </row>
    <row r="128" spans="2:83" s="150" customFormat="1" ht="67.5" hidden="1" customHeight="1" x14ac:dyDescent="0.25">
      <c r="B128" s="210"/>
      <c r="C128" s="97" t="s">
        <v>31</v>
      </c>
      <c r="D128" s="166"/>
      <c r="E128" s="166"/>
      <c r="F128" s="166"/>
      <c r="G128" s="166"/>
      <c r="H128" s="238"/>
      <c r="I128" s="238"/>
      <c r="J128" s="166"/>
      <c r="K128" s="166"/>
      <c r="L128" s="695" t="e">
        <f t="shared" ref="L128:L191" si="506">K128/D128</f>
        <v>#DIV/0!</v>
      </c>
      <c r="M128" s="166">
        <v>0</v>
      </c>
      <c r="N128" s="762" t="e">
        <f t="shared" si="384"/>
        <v>#DIV/0!</v>
      </c>
      <c r="O128" s="622"/>
      <c r="P128" s="683"/>
      <c r="Q128" s="622">
        <v>0</v>
      </c>
      <c r="R128" s="683"/>
      <c r="S128" s="279"/>
      <c r="T128" s="19"/>
      <c r="U128" s="279"/>
      <c r="V128" s="622">
        <f t="shared" si="405"/>
        <v>566417.91044999997</v>
      </c>
      <c r="W128" s="622">
        <f>AA128-E128</f>
        <v>566417.91044999997</v>
      </c>
      <c r="X128" s="279"/>
      <c r="Y128" s="279"/>
      <c r="Z128" s="622">
        <f t="shared" si="388"/>
        <v>566417.91044999997</v>
      </c>
      <c r="AA128" s="622">
        <f>566417.91045</f>
        <v>566417.91044999997</v>
      </c>
      <c r="AB128" s="279"/>
      <c r="AC128" s="279"/>
      <c r="AD128" s="19"/>
      <c r="AE128" s="166"/>
      <c r="AF128" s="695" t="e">
        <f t="shared" ref="AF128:AF191" si="507">AE128/D128</f>
        <v>#DIV/0!</v>
      </c>
      <c r="AG128" s="176"/>
      <c r="AH128" s="695" t="e">
        <f t="shared" ref="AH128:AH191" si="508">AG128/E128</f>
        <v>#DIV/0!</v>
      </c>
      <c r="AI128" s="623"/>
      <c r="AJ128" s="683"/>
      <c r="AK128" s="623"/>
      <c r="AL128" s="683"/>
      <c r="AM128" s="279"/>
      <c r="AN128" s="19"/>
      <c r="AO128" s="279"/>
      <c r="AP128" s="623"/>
      <c r="AQ128" s="683"/>
      <c r="AR128" s="176"/>
      <c r="AS128" s="695" t="e">
        <f t="shared" ref="AS128:AS191" si="509">AR128/D128</f>
        <v>#DIV/0!</v>
      </c>
      <c r="AT128" s="176"/>
      <c r="AU128" s="695" t="e">
        <f t="shared" ref="AU128:AU191" si="510">AT128/E128</f>
        <v>#DIV/0!</v>
      </c>
      <c r="AV128" s="623"/>
      <c r="AW128" s="695" t="e">
        <f t="shared" ref="AW128:AW191" si="511">AV128/F128</f>
        <v>#DIV/0!</v>
      </c>
      <c r="AX128" s="176"/>
      <c r="AY128" s="695" t="e">
        <f t="shared" ref="AY128:AY191" si="512">AX128/G128</f>
        <v>#DIV/0!</v>
      </c>
      <c r="AZ128" s="279"/>
      <c r="BA128" s="695"/>
      <c r="BB128" s="279"/>
      <c r="BC128" s="279"/>
      <c r="BD128" s="279"/>
      <c r="BE128" s="623"/>
      <c r="BF128" s="623"/>
      <c r="BG128" s="623"/>
      <c r="BH128" s="279"/>
      <c r="BI128" s="279"/>
      <c r="BJ128" s="623">
        <f t="shared" si="500"/>
        <v>0</v>
      </c>
      <c r="BK128" s="623"/>
      <c r="BL128" s="279"/>
      <c r="BM128" s="279"/>
      <c r="BN128" s="623">
        <f t="shared" si="501"/>
        <v>0</v>
      </c>
      <c r="BO128" s="623"/>
      <c r="BP128" s="623"/>
      <c r="BQ128" s="623"/>
      <c r="BR128" s="279"/>
      <c r="BS128" s="279"/>
      <c r="BT128" s="623"/>
      <c r="BU128" s="623"/>
      <c r="BV128" s="436"/>
      <c r="BW128" s="517"/>
      <c r="BX128" s="436"/>
      <c r="BY128" s="279"/>
      <c r="BZ128" s="279"/>
      <c r="CE128" s="695" t="e">
        <f t="shared" ref="CE128:CE191" si="513">BB128/I128</f>
        <v>#DIV/0!</v>
      </c>
    </row>
    <row r="129" spans="2:83" s="50" customFormat="1" ht="108.75" hidden="1" customHeight="1" x14ac:dyDescent="0.25">
      <c r="B129" s="200" t="s">
        <v>56</v>
      </c>
      <c r="C129" s="124" t="s">
        <v>224</v>
      </c>
      <c r="D129" s="166"/>
      <c r="E129" s="166"/>
      <c r="F129" s="166"/>
      <c r="G129" s="166"/>
      <c r="H129" s="166"/>
      <c r="I129" s="166"/>
      <c r="J129" s="166"/>
      <c r="K129" s="166"/>
      <c r="L129" s="695" t="e">
        <f t="shared" si="506"/>
        <v>#DIV/0!</v>
      </c>
      <c r="M129" s="166">
        <f>M130+M131</f>
        <v>0</v>
      </c>
      <c r="N129" s="762" t="e">
        <f t="shared" ref="N129:N192" si="514">M129/E129</f>
        <v>#DIV/0!</v>
      </c>
      <c r="O129" s="622"/>
      <c r="P129" s="683"/>
      <c r="Q129" s="622">
        <f t="shared" ref="Q129:U129" si="515">Q130+Q131</f>
        <v>0</v>
      </c>
      <c r="R129" s="683"/>
      <c r="S129" s="622">
        <f t="shared" si="515"/>
        <v>0</v>
      </c>
      <c r="T129" s="683"/>
      <c r="U129" s="622">
        <f t="shared" si="515"/>
        <v>0</v>
      </c>
      <c r="V129" s="622">
        <f t="shared" ref="V129:V131" si="516">W129+X129+Y129</f>
        <v>229604.47761</v>
      </c>
      <c r="W129" s="622">
        <f>W130+W131</f>
        <v>229604.47761</v>
      </c>
      <c r="X129" s="28"/>
      <c r="Y129" s="28"/>
      <c r="Z129" s="622">
        <f t="shared" si="388"/>
        <v>229604.47761</v>
      </c>
      <c r="AA129" s="622">
        <f>AA130+AA131</f>
        <v>229604.47761</v>
      </c>
      <c r="AB129" s="62"/>
      <c r="AC129" s="28"/>
      <c r="AD129" s="19"/>
      <c r="AE129" s="166">
        <f t="shared" si="502"/>
        <v>0</v>
      </c>
      <c r="AF129" s="695" t="e">
        <f t="shared" si="507"/>
        <v>#DIV/0!</v>
      </c>
      <c r="AG129" s="166">
        <f>AG130+AG131</f>
        <v>0</v>
      </c>
      <c r="AH129" s="695" t="e">
        <f t="shared" si="508"/>
        <v>#DIV/0!</v>
      </c>
      <c r="AI129" s="622"/>
      <c r="AJ129" s="683"/>
      <c r="AK129" s="622"/>
      <c r="AL129" s="683"/>
      <c r="AM129" s="62"/>
      <c r="AN129" s="41"/>
      <c r="AO129" s="28"/>
      <c r="AP129" s="622"/>
      <c r="AQ129" s="683"/>
      <c r="AR129" s="166">
        <f t="shared" ref="AR129:AR132" si="517">AT129</f>
        <v>0</v>
      </c>
      <c r="AS129" s="695" t="e">
        <f t="shared" si="509"/>
        <v>#DIV/0!</v>
      </c>
      <c r="AT129" s="166">
        <f>AT130+AT131</f>
        <v>0</v>
      </c>
      <c r="AU129" s="695" t="e">
        <f t="shared" si="510"/>
        <v>#DIV/0!</v>
      </c>
      <c r="AV129" s="622"/>
      <c r="AW129" s="695" t="e">
        <f t="shared" si="511"/>
        <v>#DIV/0!</v>
      </c>
      <c r="AX129" s="166"/>
      <c r="AY129" s="695" t="e">
        <f t="shared" si="512"/>
        <v>#DIV/0!</v>
      </c>
      <c r="AZ129" s="62"/>
      <c r="BA129" s="695"/>
      <c r="BB129" s="28"/>
      <c r="BC129" s="62"/>
      <c r="BD129" s="28"/>
      <c r="BE129" s="622">
        <f t="shared" ref="BE129:BE132" si="518">BF129</f>
        <v>0</v>
      </c>
      <c r="BF129" s="622">
        <f>BF130+BF131</f>
        <v>0</v>
      </c>
      <c r="BG129" s="622"/>
      <c r="BH129" s="62"/>
      <c r="BI129" s="28"/>
      <c r="BJ129" s="622">
        <f t="shared" si="500"/>
        <v>0</v>
      </c>
      <c r="BK129" s="622"/>
      <c r="BL129" s="62"/>
      <c r="BM129" s="28"/>
      <c r="BN129" s="622">
        <f t="shared" si="501"/>
        <v>0</v>
      </c>
      <c r="BO129" s="622"/>
      <c r="BP129" s="622"/>
      <c r="BQ129" s="622"/>
      <c r="BR129" s="62"/>
      <c r="BS129" s="28"/>
      <c r="BT129" s="622"/>
      <c r="BU129" s="622">
        <f t="shared" ref="BU129:BU132" si="519">BV129</f>
        <v>0</v>
      </c>
      <c r="BV129" s="435">
        <f>BV130+BV131</f>
        <v>0</v>
      </c>
      <c r="BW129" s="519"/>
      <c r="BX129" s="435"/>
      <c r="BY129" s="62"/>
      <c r="BZ129" s="28"/>
      <c r="CE129" s="695" t="e">
        <f t="shared" si="513"/>
        <v>#DIV/0!</v>
      </c>
    </row>
    <row r="130" spans="2:83" s="150" customFormat="1" ht="54" hidden="1" customHeight="1" x14ac:dyDescent="0.25">
      <c r="B130" s="210"/>
      <c r="C130" s="101" t="s">
        <v>32</v>
      </c>
      <c r="D130" s="176"/>
      <c r="E130" s="176"/>
      <c r="F130" s="176"/>
      <c r="G130" s="176"/>
      <c r="H130" s="862"/>
      <c r="I130" s="862"/>
      <c r="J130" s="176"/>
      <c r="K130" s="176"/>
      <c r="L130" s="695" t="e">
        <f t="shared" si="506"/>
        <v>#DIV/0!</v>
      </c>
      <c r="M130" s="176">
        <v>0</v>
      </c>
      <c r="N130" s="762" t="e">
        <f t="shared" si="514"/>
        <v>#DIV/0!</v>
      </c>
      <c r="O130" s="623"/>
      <c r="P130" s="683"/>
      <c r="Q130" s="623">
        <v>0</v>
      </c>
      <c r="R130" s="683"/>
      <c r="S130" s="73"/>
      <c r="T130" s="31"/>
      <c r="U130" s="73"/>
      <c r="V130" s="623">
        <f t="shared" si="516"/>
        <v>153835</v>
      </c>
      <c r="W130" s="623">
        <f>AA130-E130</f>
        <v>153835</v>
      </c>
      <c r="X130" s="73"/>
      <c r="Y130" s="73"/>
      <c r="Z130" s="623">
        <f t="shared" si="388"/>
        <v>153835</v>
      </c>
      <c r="AA130" s="623">
        <v>153835</v>
      </c>
      <c r="AB130" s="73"/>
      <c r="AC130" s="73"/>
      <c r="AD130" s="31"/>
      <c r="AE130" s="176">
        <f t="shared" si="502"/>
        <v>0</v>
      </c>
      <c r="AF130" s="695" t="e">
        <f t="shared" si="507"/>
        <v>#DIV/0!</v>
      </c>
      <c r="AG130" s="176"/>
      <c r="AH130" s="695" t="e">
        <f t="shared" si="508"/>
        <v>#DIV/0!</v>
      </c>
      <c r="AI130" s="623"/>
      <c r="AJ130" s="683"/>
      <c r="AK130" s="623"/>
      <c r="AL130" s="683"/>
      <c r="AM130" s="73"/>
      <c r="AN130" s="31"/>
      <c r="AO130" s="73"/>
      <c r="AP130" s="623"/>
      <c r="AQ130" s="683"/>
      <c r="AR130" s="176">
        <f t="shared" si="517"/>
        <v>0</v>
      </c>
      <c r="AS130" s="695" t="e">
        <f t="shared" si="509"/>
        <v>#DIV/0!</v>
      </c>
      <c r="AT130" s="176"/>
      <c r="AU130" s="695" t="e">
        <f t="shared" si="510"/>
        <v>#DIV/0!</v>
      </c>
      <c r="AV130" s="623"/>
      <c r="AW130" s="695" t="e">
        <f t="shared" si="511"/>
        <v>#DIV/0!</v>
      </c>
      <c r="AX130" s="176"/>
      <c r="AY130" s="695" t="e">
        <f t="shared" si="512"/>
        <v>#DIV/0!</v>
      </c>
      <c r="AZ130" s="73"/>
      <c r="BA130" s="695"/>
      <c r="BB130" s="73"/>
      <c r="BC130" s="73"/>
      <c r="BD130" s="73"/>
      <c r="BE130" s="623">
        <f t="shared" si="518"/>
        <v>0</v>
      </c>
      <c r="BF130" s="623"/>
      <c r="BG130" s="623"/>
      <c r="BH130" s="73"/>
      <c r="BI130" s="73"/>
      <c r="BJ130" s="623">
        <f t="shared" si="500"/>
        <v>0</v>
      </c>
      <c r="BK130" s="623"/>
      <c r="BL130" s="73"/>
      <c r="BM130" s="73"/>
      <c r="BN130" s="623">
        <f t="shared" si="501"/>
        <v>0</v>
      </c>
      <c r="BO130" s="623"/>
      <c r="BP130" s="623"/>
      <c r="BQ130" s="623"/>
      <c r="BR130" s="73"/>
      <c r="BS130" s="73"/>
      <c r="BT130" s="623"/>
      <c r="BU130" s="623">
        <f t="shared" si="519"/>
        <v>0</v>
      </c>
      <c r="BV130" s="443"/>
      <c r="BW130" s="517"/>
      <c r="BX130" s="443"/>
      <c r="BY130" s="73"/>
      <c r="BZ130" s="73"/>
      <c r="CE130" s="695" t="e">
        <f t="shared" si="513"/>
        <v>#DIV/0!</v>
      </c>
    </row>
    <row r="131" spans="2:83" s="50" customFormat="1" ht="54" hidden="1" customHeight="1" x14ac:dyDescent="0.25">
      <c r="B131" s="200"/>
      <c r="C131" s="97" t="s">
        <v>31</v>
      </c>
      <c r="D131" s="166"/>
      <c r="E131" s="166"/>
      <c r="F131" s="166"/>
      <c r="G131" s="166"/>
      <c r="H131" s="236"/>
      <c r="I131" s="236"/>
      <c r="J131" s="166"/>
      <c r="K131" s="166"/>
      <c r="L131" s="695" t="e">
        <f t="shared" si="506"/>
        <v>#DIV/0!</v>
      </c>
      <c r="M131" s="166">
        <v>0</v>
      </c>
      <c r="N131" s="762" t="e">
        <f t="shared" si="514"/>
        <v>#DIV/0!</v>
      </c>
      <c r="O131" s="622"/>
      <c r="P131" s="683"/>
      <c r="Q131" s="622">
        <v>0</v>
      </c>
      <c r="R131" s="683"/>
      <c r="S131" s="31"/>
      <c r="T131" s="31"/>
      <c r="U131" s="31"/>
      <c r="V131" s="622">
        <f t="shared" si="516"/>
        <v>75769.477610000002</v>
      </c>
      <c r="W131" s="622">
        <f>AA131-E131</f>
        <v>75769.477610000002</v>
      </c>
      <c r="X131" s="31"/>
      <c r="Y131" s="31"/>
      <c r="Z131" s="622">
        <f t="shared" si="388"/>
        <v>75769.477610000002</v>
      </c>
      <c r="AA131" s="622">
        <v>75769.477610000002</v>
      </c>
      <c r="AB131" s="31"/>
      <c r="AC131" s="31"/>
      <c r="AD131" s="31"/>
      <c r="AE131" s="166">
        <f t="shared" si="502"/>
        <v>0</v>
      </c>
      <c r="AF131" s="695" t="e">
        <f t="shared" si="507"/>
        <v>#DIV/0!</v>
      </c>
      <c r="AG131" s="166"/>
      <c r="AH131" s="695" t="e">
        <f t="shared" si="508"/>
        <v>#DIV/0!</v>
      </c>
      <c r="AI131" s="622"/>
      <c r="AJ131" s="683"/>
      <c r="AK131" s="622"/>
      <c r="AL131" s="683"/>
      <c r="AM131" s="31"/>
      <c r="AN131" s="31"/>
      <c r="AO131" s="31"/>
      <c r="AP131" s="622"/>
      <c r="AQ131" s="683"/>
      <c r="AR131" s="166">
        <f t="shared" si="517"/>
        <v>0</v>
      </c>
      <c r="AS131" s="695" t="e">
        <f t="shared" si="509"/>
        <v>#DIV/0!</v>
      </c>
      <c r="AT131" s="166"/>
      <c r="AU131" s="695" t="e">
        <f t="shared" si="510"/>
        <v>#DIV/0!</v>
      </c>
      <c r="AV131" s="622"/>
      <c r="AW131" s="695" t="e">
        <f t="shared" si="511"/>
        <v>#DIV/0!</v>
      </c>
      <c r="AX131" s="166"/>
      <c r="AY131" s="695" t="e">
        <f t="shared" si="512"/>
        <v>#DIV/0!</v>
      </c>
      <c r="AZ131" s="31"/>
      <c r="BA131" s="695"/>
      <c r="BB131" s="31"/>
      <c r="BC131" s="31"/>
      <c r="BD131" s="31"/>
      <c r="BE131" s="622">
        <f t="shared" si="518"/>
        <v>0</v>
      </c>
      <c r="BF131" s="622"/>
      <c r="BG131" s="622"/>
      <c r="BH131" s="31"/>
      <c r="BI131" s="31"/>
      <c r="BJ131" s="622">
        <f t="shared" si="500"/>
        <v>0</v>
      </c>
      <c r="BK131" s="622"/>
      <c r="BL131" s="31"/>
      <c r="BM131" s="31"/>
      <c r="BN131" s="622">
        <f t="shared" si="501"/>
        <v>0</v>
      </c>
      <c r="BO131" s="622"/>
      <c r="BP131" s="622"/>
      <c r="BQ131" s="622"/>
      <c r="BR131" s="31"/>
      <c r="BS131" s="31"/>
      <c r="BT131" s="622"/>
      <c r="BU131" s="622">
        <f t="shared" si="519"/>
        <v>0</v>
      </c>
      <c r="BV131" s="435"/>
      <c r="BW131" s="519"/>
      <c r="BX131" s="435"/>
      <c r="BY131" s="31"/>
      <c r="BZ131" s="31"/>
      <c r="CE131" s="695" t="e">
        <f t="shared" si="513"/>
        <v>#DIV/0!</v>
      </c>
    </row>
    <row r="132" spans="2:83" s="50" customFormat="1" ht="65.25" hidden="1" customHeight="1" x14ac:dyDescent="0.25">
      <c r="B132" s="200" t="s">
        <v>180</v>
      </c>
      <c r="C132" s="97" t="s">
        <v>41</v>
      </c>
      <c r="D132" s="166"/>
      <c r="E132" s="166"/>
      <c r="F132" s="166"/>
      <c r="G132" s="166"/>
      <c r="H132" s="861"/>
      <c r="I132" s="239"/>
      <c r="J132" s="166"/>
      <c r="K132" s="166"/>
      <c r="L132" s="695" t="e">
        <f t="shared" si="506"/>
        <v>#DIV/0!</v>
      </c>
      <c r="M132" s="166">
        <f>M133</f>
        <v>0</v>
      </c>
      <c r="N132" s="762" t="e">
        <f t="shared" si="514"/>
        <v>#DIV/0!</v>
      </c>
      <c r="O132" s="622"/>
      <c r="P132" s="683"/>
      <c r="Q132" s="622"/>
      <c r="R132" s="683"/>
      <c r="S132" s="62"/>
      <c r="T132" s="41"/>
      <c r="U132" s="28"/>
      <c r="V132" s="285">
        <f t="shared" si="405"/>
        <v>0</v>
      </c>
      <c r="W132" s="28"/>
      <c r="X132" s="28"/>
      <c r="Y132" s="28"/>
      <c r="Z132" s="622">
        <f t="shared" ref="Z132:Z285" si="520">AA132+AB132+AC132</f>
        <v>0</v>
      </c>
      <c r="AA132" s="622">
        <f t="shared" ref="AA132:AA139" si="521">E132</f>
        <v>0</v>
      </c>
      <c r="AB132" s="62"/>
      <c r="AC132" s="28"/>
      <c r="AD132" s="19"/>
      <c r="AE132" s="166">
        <f t="shared" si="502"/>
        <v>0</v>
      </c>
      <c r="AF132" s="695" t="e">
        <f t="shared" si="507"/>
        <v>#DIV/0!</v>
      </c>
      <c r="AG132" s="166">
        <f>AG133</f>
        <v>0</v>
      </c>
      <c r="AH132" s="695" t="e">
        <f t="shared" si="508"/>
        <v>#DIV/0!</v>
      </c>
      <c r="AI132" s="622"/>
      <c r="AJ132" s="683"/>
      <c r="AK132" s="622"/>
      <c r="AL132" s="683"/>
      <c r="AM132" s="62"/>
      <c r="AN132" s="41"/>
      <c r="AO132" s="28"/>
      <c r="AP132" s="622"/>
      <c r="AQ132" s="683"/>
      <c r="AR132" s="166">
        <f t="shared" si="517"/>
        <v>0</v>
      </c>
      <c r="AS132" s="695" t="e">
        <f t="shared" si="509"/>
        <v>#DIV/0!</v>
      </c>
      <c r="AT132" s="166">
        <f>AT133</f>
        <v>0</v>
      </c>
      <c r="AU132" s="695" t="e">
        <f t="shared" si="510"/>
        <v>#DIV/0!</v>
      </c>
      <c r="AV132" s="622"/>
      <c r="AW132" s="695" t="e">
        <f t="shared" si="511"/>
        <v>#DIV/0!</v>
      </c>
      <c r="AX132" s="166"/>
      <c r="AY132" s="695" t="e">
        <f t="shared" si="512"/>
        <v>#DIV/0!</v>
      </c>
      <c r="AZ132" s="62"/>
      <c r="BA132" s="695"/>
      <c r="BB132" s="28"/>
      <c r="BC132" s="62"/>
      <c r="BD132" s="28"/>
      <c r="BE132" s="622">
        <f t="shared" si="518"/>
        <v>0</v>
      </c>
      <c r="BF132" s="622">
        <f>BF133</f>
        <v>0</v>
      </c>
      <c r="BG132" s="622"/>
      <c r="BH132" s="62"/>
      <c r="BI132" s="28"/>
      <c r="BJ132" s="622">
        <f t="shared" si="500"/>
        <v>0</v>
      </c>
      <c r="BK132" s="622"/>
      <c r="BL132" s="62"/>
      <c r="BM132" s="28"/>
      <c r="BN132" s="622">
        <f t="shared" si="501"/>
        <v>0</v>
      </c>
      <c r="BO132" s="622"/>
      <c r="BP132" s="622"/>
      <c r="BQ132" s="622"/>
      <c r="BR132" s="62"/>
      <c r="BS132" s="28"/>
      <c r="BT132" s="622"/>
      <c r="BU132" s="622">
        <f t="shared" si="519"/>
        <v>0</v>
      </c>
      <c r="BV132" s="435">
        <f>BV133</f>
        <v>0</v>
      </c>
      <c r="BW132" s="519"/>
      <c r="BX132" s="435"/>
      <c r="BY132" s="62"/>
      <c r="BZ132" s="28"/>
      <c r="CE132" s="695" t="e">
        <f t="shared" si="513"/>
        <v>#DIV/0!</v>
      </c>
    </row>
    <row r="133" spans="2:83" s="50" customFormat="1" ht="45" hidden="1" customHeight="1" x14ac:dyDescent="0.25">
      <c r="B133" s="200"/>
      <c r="C133" s="101" t="s">
        <v>32</v>
      </c>
      <c r="D133" s="237"/>
      <c r="E133" s="236"/>
      <c r="F133" s="236"/>
      <c r="G133" s="236"/>
      <c r="H133" s="236"/>
      <c r="I133" s="236"/>
      <c r="J133" s="176"/>
      <c r="K133" s="237"/>
      <c r="L133" s="695" t="e">
        <f t="shared" si="506"/>
        <v>#DIV/0!</v>
      </c>
      <c r="M133" s="236"/>
      <c r="N133" s="762" t="e">
        <f t="shared" si="514"/>
        <v>#DIV/0!</v>
      </c>
      <c r="O133" s="31"/>
      <c r="P133" s="31"/>
      <c r="Q133" s="31"/>
      <c r="R133" s="31"/>
      <c r="S133" s="31"/>
      <c r="T133" s="31"/>
      <c r="U133" s="31"/>
      <c r="V133" s="285">
        <f t="shared" ref="V133:V285" si="522">W133+X133+Y133</f>
        <v>0</v>
      </c>
      <c r="W133" s="31"/>
      <c r="X133" s="31"/>
      <c r="Y133" s="31"/>
      <c r="Z133" s="19">
        <f t="shared" si="520"/>
        <v>0</v>
      </c>
      <c r="AA133" s="31">
        <f t="shared" si="521"/>
        <v>0</v>
      </c>
      <c r="AB133" s="31"/>
      <c r="AC133" s="31"/>
      <c r="AD133" s="31"/>
      <c r="AE133" s="237"/>
      <c r="AF133" s="695" t="e">
        <f t="shared" si="507"/>
        <v>#DIV/0!</v>
      </c>
      <c r="AG133" s="236"/>
      <c r="AH133" s="695" t="e">
        <f t="shared" si="508"/>
        <v>#DIV/0!</v>
      </c>
      <c r="AI133" s="31"/>
      <c r="AJ133" s="31"/>
      <c r="AK133" s="31"/>
      <c r="AL133" s="31"/>
      <c r="AM133" s="31"/>
      <c r="AN133" s="31"/>
      <c r="AO133" s="31"/>
      <c r="AP133" s="19"/>
      <c r="AQ133" s="19"/>
      <c r="AR133" s="237"/>
      <c r="AS133" s="695" t="e">
        <f t="shared" si="509"/>
        <v>#DIV/0!</v>
      </c>
      <c r="AT133" s="236"/>
      <c r="AU133" s="695" t="e">
        <f t="shared" si="510"/>
        <v>#DIV/0!</v>
      </c>
      <c r="AV133" s="31"/>
      <c r="AW133" s="695" t="e">
        <f t="shared" si="511"/>
        <v>#DIV/0!</v>
      </c>
      <c r="AX133" s="236"/>
      <c r="AY133" s="695" t="e">
        <f t="shared" si="512"/>
        <v>#DIV/0!</v>
      </c>
      <c r="AZ133" s="31"/>
      <c r="BA133" s="695"/>
      <c r="BB133" s="31"/>
      <c r="BC133" s="31"/>
      <c r="BD133" s="31"/>
      <c r="BE133" s="19"/>
      <c r="BF133" s="31"/>
      <c r="BG133" s="31"/>
      <c r="BH133" s="31"/>
      <c r="BI133" s="31"/>
      <c r="BJ133" s="19">
        <f t="shared" si="500"/>
        <v>0</v>
      </c>
      <c r="BK133" s="31"/>
      <c r="BL133" s="31"/>
      <c r="BM133" s="31"/>
      <c r="BN133" s="19">
        <f t="shared" si="501"/>
        <v>0</v>
      </c>
      <c r="BO133" s="31"/>
      <c r="BP133" s="31"/>
      <c r="BQ133" s="31"/>
      <c r="BR133" s="31"/>
      <c r="BS133" s="31"/>
      <c r="BT133" s="19"/>
      <c r="BU133" s="19"/>
      <c r="BV133" s="31"/>
      <c r="BW133" s="31"/>
      <c r="BX133" s="31"/>
      <c r="BY133" s="31"/>
      <c r="BZ133" s="31"/>
      <c r="CE133" s="695" t="e">
        <f t="shared" si="513"/>
        <v>#DIV/0!</v>
      </c>
    </row>
    <row r="134" spans="2:83" s="50" customFormat="1" ht="116.25" hidden="1" customHeight="1" x14ac:dyDescent="0.25">
      <c r="B134" s="200" t="s">
        <v>8</v>
      </c>
      <c r="C134" s="108" t="s">
        <v>93</v>
      </c>
      <c r="D134" s="166">
        <f>E134</f>
        <v>0</v>
      </c>
      <c r="E134" s="166">
        <f>E135</f>
        <v>0</v>
      </c>
      <c r="F134" s="166"/>
      <c r="G134" s="166"/>
      <c r="H134" s="861"/>
      <c r="I134" s="239"/>
      <c r="J134" s="166"/>
      <c r="K134" s="166">
        <f>M134</f>
        <v>0</v>
      </c>
      <c r="L134" s="695" t="e">
        <f t="shared" si="506"/>
        <v>#DIV/0!</v>
      </c>
      <c r="M134" s="166">
        <f>M135</f>
        <v>0</v>
      </c>
      <c r="N134" s="762" t="e">
        <f t="shared" si="514"/>
        <v>#DIV/0!</v>
      </c>
      <c r="O134" s="622"/>
      <c r="P134" s="683"/>
      <c r="Q134" s="622"/>
      <c r="R134" s="683"/>
      <c r="S134" s="62"/>
      <c r="T134" s="41"/>
      <c r="U134" s="28"/>
      <c r="V134" s="285">
        <f t="shared" si="522"/>
        <v>0</v>
      </c>
      <c r="W134" s="28"/>
      <c r="X134" s="28"/>
      <c r="Y134" s="28"/>
      <c r="Z134" s="622">
        <f t="shared" si="520"/>
        <v>0</v>
      </c>
      <c r="AA134" s="622">
        <f t="shared" si="521"/>
        <v>0</v>
      </c>
      <c r="AB134" s="62"/>
      <c r="AC134" s="28"/>
      <c r="AD134" s="19"/>
      <c r="AE134" s="166">
        <f>AG134</f>
        <v>0</v>
      </c>
      <c r="AF134" s="695" t="e">
        <f t="shared" si="507"/>
        <v>#DIV/0!</v>
      </c>
      <c r="AG134" s="166">
        <f>AG135</f>
        <v>0</v>
      </c>
      <c r="AH134" s="695" t="e">
        <f t="shared" si="508"/>
        <v>#DIV/0!</v>
      </c>
      <c r="AI134" s="622"/>
      <c r="AJ134" s="683"/>
      <c r="AK134" s="622"/>
      <c r="AL134" s="683"/>
      <c r="AM134" s="62"/>
      <c r="AN134" s="41"/>
      <c r="AO134" s="28"/>
      <c r="AP134" s="622"/>
      <c r="AQ134" s="683"/>
      <c r="AR134" s="166">
        <f>AT134</f>
        <v>0</v>
      </c>
      <c r="AS134" s="695" t="e">
        <f t="shared" si="509"/>
        <v>#DIV/0!</v>
      </c>
      <c r="AT134" s="166">
        <f>AT135</f>
        <v>0</v>
      </c>
      <c r="AU134" s="695" t="e">
        <f t="shared" si="510"/>
        <v>#DIV/0!</v>
      </c>
      <c r="AV134" s="622"/>
      <c r="AW134" s="695" t="e">
        <f t="shared" si="511"/>
        <v>#DIV/0!</v>
      </c>
      <c r="AX134" s="166"/>
      <c r="AY134" s="695" t="e">
        <f t="shared" si="512"/>
        <v>#DIV/0!</v>
      </c>
      <c r="AZ134" s="62"/>
      <c r="BA134" s="695"/>
      <c r="BB134" s="28"/>
      <c r="BC134" s="62"/>
      <c r="BD134" s="28"/>
      <c r="BE134" s="622">
        <f>BF134</f>
        <v>0</v>
      </c>
      <c r="BF134" s="622">
        <f>BF135</f>
        <v>0</v>
      </c>
      <c r="BG134" s="622"/>
      <c r="BH134" s="62"/>
      <c r="BI134" s="28"/>
      <c r="BJ134" s="622">
        <f t="shared" si="500"/>
        <v>0</v>
      </c>
      <c r="BK134" s="622"/>
      <c r="BL134" s="62"/>
      <c r="BM134" s="28"/>
      <c r="BN134" s="622">
        <f t="shared" si="501"/>
        <v>0</v>
      </c>
      <c r="BO134" s="622"/>
      <c r="BP134" s="622"/>
      <c r="BQ134" s="622"/>
      <c r="BR134" s="62"/>
      <c r="BS134" s="28"/>
      <c r="BT134" s="622"/>
      <c r="BU134" s="622">
        <f>BV134</f>
        <v>0</v>
      </c>
      <c r="BV134" s="435">
        <f>BV135</f>
        <v>0</v>
      </c>
      <c r="BW134" s="519"/>
      <c r="BX134" s="435"/>
      <c r="BY134" s="62"/>
      <c r="BZ134" s="28"/>
      <c r="CE134" s="695" t="e">
        <f t="shared" si="513"/>
        <v>#DIV/0!</v>
      </c>
    </row>
    <row r="135" spans="2:83" s="59" customFormat="1" ht="112.5" hidden="1" customHeight="1" x14ac:dyDescent="0.25">
      <c r="B135" s="211"/>
      <c r="C135" s="104"/>
      <c r="D135" s="861"/>
      <c r="E135" s="861"/>
      <c r="F135" s="861"/>
      <c r="G135" s="861"/>
      <c r="H135" s="861"/>
      <c r="I135" s="239"/>
      <c r="J135" s="863"/>
      <c r="K135" s="258"/>
      <c r="L135" s="695" t="e">
        <f t="shared" si="506"/>
        <v>#DIV/0!</v>
      </c>
      <c r="M135" s="861"/>
      <c r="N135" s="762" t="e">
        <f t="shared" si="514"/>
        <v>#DIV/0!</v>
      </c>
      <c r="O135" s="62"/>
      <c r="P135" s="41"/>
      <c r="Q135" s="62"/>
      <c r="R135" s="41"/>
      <c r="S135" s="62"/>
      <c r="T135" s="41"/>
      <c r="U135" s="28"/>
      <c r="V135" s="285">
        <f t="shared" si="522"/>
        <v>0</v>
      </c>
      <c r="W135" s="28"/>
      <c r="X135" s="28"/>
      <c r="Y135" s="28"/>
      <c r="Z135" s="62">
        <f t="shared" si="520"/>
        <v>0</v>
      </c>
      <c r="AA135" s="62">
        <f t="shared" si="521"/>
        <v>0</v>
      </c>
      <c r="AB135" s="62"/>
      <c r="AC135" s="28"/>
      <c r="AD135" s="19"/>
      <c r="AE135" s="258"/>
      <c r="AF135" s="695" t="e">
        <f t="shared" si="507"/>
        <v>#DIV/0!</v>
      </c>
      <c r="AG135" s="861"/>
      <c r="AH135" s="695" t="e">
        <f t="shared" si="508"/>
        <v>#DIV/0!</v>
      </c>
      <c r="AI135" s="62"/>
      <c r="AJ135" s="41"/>
      <c r="AK135" s="62"/>
      <c r="AL135" s="41"/>
      <c r="AM135" s="62"/>
      <c r="AN135" s="41"/>
      <c r="AO135" s="28"/>
      <c r="AP135" s="62"/>
      <c r="AQ135" s="41"/>
      <c r="AR135" s="861"/>
      <c r="AS135" s="695" t="e">
        <f t="shared" si="509"/>
        <v>#DIV/0!</v>
      </c>
      <c r="AT135" s="861"/>
      <c r="AU135" s="695" t="e">
        <f t="shared" si="510"/>
        <v>#DIV/0!</v>
      </c>
      <c r="AV135" s="62"/>
      <c r="AW135" s="695" t="e">
        <f t="shared" si="511"/>
        <v>#DIV/0!</v>
      </c>
      <c r="AX135" s="861"/>
      <c r="AY135" s="695" t="e">
        <f t="shared" si="512"/>
        <v>#DIV/0!</v>
      </c>
      <c r="AZ135" s="62"/>
      <c r="BA135" s="695"/>
      <c r="BB135" s="28"/>
      <c r="BC135" s="62"/>
      <c r="BD135" s="28"/>
      <c r="BE135" s="62"/>
      <c r="BF135" s="62"/>
      <c r="BG135" s="62"/>
      <c r="BH135" s="62"/>
      <c r="BI135" s="28"/>
      <c r="BJ135" s="62">
        <f t="shared" si="500"/>
        <v>0</v>
      </c>
      <c r="BK135" s="62"/>
      <c r="BL135" s="62"/>
      <c r="BM135" s="28"/>
      <c r="BN135" s="62">
        <f t="shared" si="501"/>
        <v>0</v>
      </c>
      <c r="BO135" s="62"/>
      <c r="BP135" s="62"/>
      <c r="BQ135" s="62"/>
      <c r="BR135" s="62"/>
      <c r="BS135" s="28"/>
      <c r="BT135" s="62"/>
      <c r="BU135" s="62"/>
      <c r="BV135" s="62"/>
      <c r="BW135" s="62"/>
      <c r="BX135" s="62"/>
      <c r="BY135" s="62"/>
      <c r="BZ135" s="28"/>
      <c r="CE135" s="695" t="e">
        <f t="shared" si="513"/>
        <v>#DIV/0!</v>
      </c>
    </row>
    <row r="136" spans="2:83" s="59" customFormat="1" ht="112.5" hidden="1" customHeight="1" x14ac:dyDescent="0.25">
      <c r="B136" s="211"/>
      <c r="C136" s="104"/>
      <c r="D136" s="861"/>
      <c r="E136" s="861"/>
      <c r="F136" s="861"/>
      <c r="G136" s="861"/>
      <c r="H136" s="861"/>
      <c r="I136" s="239"/>
      <c r="J136" s="863"/>
      <c r="K136" s="258"/>
      <c r="L136" s="695" t="e">
        <f t="shared" si="506"/>
        <v>#DIV/0!</v>
      </c>
      <c r="M136" s="861"/>
      <c r="N136" s="762" t="e">
        <f t="shared" si="514"/>
        <v>#DIV/0!</v>
      </c>
      <c r="O136" s="62"/>
      <c r="P136" s="41"/>
      <c r="Q136" s="62"/>
      <c r="R136" s="41"/>
      <c r="S136" s="62"/>
      <c r="T136" s="41"/>
      <c r="U136" s="28"/>
      <c r="V136" s="285">
        <f t="shared" si="522"/>
        <v>0</v>
      </c>
      <c r="W136" s="28"/>
      <c r="X136" s="28"/>
      <c r="Y136" s="28"/>
      <c r="Z136" s="62">
        <f t="shared" si="520"/>
        <v>0</v>
      </c>
      <c r="AA136" s="62">
        <f t="shared" si="521"/>
        <v>0</v>
      </c>
      <c r="AB136" s="62"/>
      <c r="AC136" s="28"/>
      <c r="AD136" s="19"/>
      <c r="AE136" s="258"/>
      <c r="AF136" s="695" t="e">
        <f t="shared" si="507"/>
        <v>#DIV/0!</v>
      </c>
      <c r="AG136" s="861"/>
      <c r="AH136" s="695" t="e">
        <f t="shared" si="508"/>
        <v>#DIV/0!</v>
      </c>
      <c r="AI136" s="62"/>
      <c r="AJ136" s="41"/>
      <c r="AK136" s="62"/>
      <c r="AL136" s="41"/>
      <c r="AM136" s="62"/>
      <c r="AN136" s="41"/>
      <c r="AO136" s="28"/>
      <c r="AP136" s="62"/>
      <c r="AQ136" s="41"/>
      <c r="AR136" s="861"/>
      <c r="AS136" s="695" t="e">
        <f t="shared" si="509"/>
        <v>#DIV/0!</v>
      </c>
      <c r="AT136" s="861"/>
      <c r="AU136" s="695" t="e">
        <f t="shared" si="510"/>
        <v>#DIV/0!</v>
      </c>
      <c r="AV136" s="62"/>
      <c r="AW136" s="695" t="e">
        <f t="shared" si="511"/>
        <v>#DIV/0!</v>
      </c>
      <c r="AX136" s="861"/>
      <c r="AY136" s="695" t="e">
        <f t="shared" si="512"/>
        <v>#DIV/0!</v>
      </c>
      <c r="AZ136" s="62"/>
      <c r="BA136" s="695"/>
      <c r="BB136" s="28"/>
      <c r="BC136" s="62"/>
      <c r="BD136" s="28"/>
      <c r="BE136" s="62"/>
      <c r="BF136" s="62"/>
      <c r="BG136" s="62"/>
      <c r="BH136" s="62"/>
      <c r="BI136" s="28"/>
      <c r="BJ136" s="62">
        <f t="shared" si="500"/>
        <v>0</v>
      </c>
      <c r="BK136" s="62"/>
      <c r="BL136" s="62"/>
      <c r="BM136" s="28"/>
      <c r="BN136" s="62">
        <f t="shared" si="501"/>
        <v>0</v>
      </c>
      <c r="BO136" s="62"/>
      <c r="BP136" s="62"/>
      <c r="BQ136" s="62"/>
      <c r="BR136" s="62"/>
      <c r="BS136" s="28"/>
      <c r="BT136" s="62"/>
      <c r="BU136" s="62"/>
      <c r="BV136" s="62"/>
      <c r="BW136" s="62"/>
      <c r="BX136" s="62"/>
      <c r="BY136" s="62"/>
      <c r="BZ136" s="28"/>
      <c r="CE136" s="695" t="e">
        <f t="shared" si="513"/>
        <v>#DIV/0!</v>
      </c>
    </row>
    <row r="137" spans="2:83" s="59" customFormat="1" ht="112.5" hidden="1" customHeight="1" x14ac:dyDescent="0.25">
      <c r="B137" s="211"/>
      <c r="C137" s="104"/>
      <c r="D137" s="861"/>
      <c r="E137" s="861"/>
      <c r="F137" s="861"/>
      <c r="G137" s="861"/>
      <c r="H137" s="861"/>
      <c r="I137" s="239"/>
      <c r="J137" s="863"/>
      <c r="K137" s="258"/>
      <c r="L137" s="695" t="e">
        <f t="shared" si="506"/>
        <v>#DIV/0!</v>
      </c>
      <c r="M137" s="861"/>
      <c r="N137" s="762" t="e">
        <f t="shared" si="514"/>
        <v>#DIV/0!</v>
      </c>
      <c r="O137" s="62"/>
      <c r="P137" s="41"/>
      <c r="Q137" s="62"/>
      <c r="R137" s="41"/>
      <c r="S137" s="62"/>
      <c r="T137" s="41"/>
      <c r="U137" s="28"/>
      <c r="V137" s="285">
        <f t="shared" si="522"/>
        <v>0</v>
      </c>
      <c r="W137" s="28"/>
      <c r="X137" s="28"/>
      <c r="Y137" s="28"/>
      <c r="Z137" s="62">
        <f t="shared" si="520"/>
        <v>0</v>
      </c>
      <c r="AA137" s="62">
        <f t="shared" si="521"/>
        <v>0</v>
      </c>
      <c r="AB137" s="62"/>
      <c r="AC137" s="28"/>
      <c r="AD137" s="19"/>
      <c r="AE137" s="258"/>
      <c r="AF137" s="695" t="e">
        <f t="shared" si="507"/>
        <v>#DIV/0!</v>
      </c>
      <c r="AG137" s="861"/>
      <c r="AH137" s="695" t="e">
        <f t="shared" si="508"/>
        <v>#DIV/0!</v>
      </c>
      <c r="AI137" s="62"/>
      <c r="AJ137" s="41"/>
      <c r="AK137" s="62"/>
      <c r="AL137" s="41"/>
      <c r="AM137" s="62"/>
      <c r="AN137" s="41"/>
      <c r="AO137" s="28"/>
      <c r="AP137" s="62"/>
      <c r="AQ137" s="41"/>
      <c r="AR137" s="861"/>
      <c r="AS137" s="695" t="e">
        <f t="shared" si="509"/>
        <v>#DIV/0!</v>
      </c>
      <c r="AT137" s="861"/>
      <c r="AU137" s="695" t="e">
        <f t="shared" si="510"/>
        <v>#DIV/0!</v>
      </c>
      <c r="AV137" s="62"/>
      <c r="AW137" s="695" t="e">
        <f t="shared" si="511"/>
        <v>#DIV/0!</v>
      </c>
      <c r="AX137" s="861"/>
      <c r="AY137" s="695" t="e">
        <f t="shared" si="512"/>
        <v>#DIV/0!</v>
      </c>
      <c r="AZ137" s="62"/>
      <c r="BA137" s="695"/>
      <c r="BB137" s="28"/>
      <c r="BC137" s="62"/>
      <c r="BD137" s="28"/>
      <c r="BE137" s="62"/>
      <c r="BF137" s="62"/>
      <c r="BG137" s="62"/>
      <c r="BH137" s="62"/>
      <c r="BI137" s="28"/>
      <c r="BJ137" s="62">
        <f t="shared" si="500"/>
        <v>0</v>
      </c>
      <c r="BK137" s="62"/>
      <c r="BL137" s="62"/>
      <c r="BM137" s="28"/>
      <c r="BN137" s="62">
        <f t="shared" si="501"/>
        <v>0</v>
      </c>
      <c r="BO137" s="62"/>
      <c r="BP137" s="62"/>
      <c r="BQ137" s="62"/>
      <c r="BR137" s="62"/>
      <c r="BS137" s="28"/>
      <c r="BT137" s="62"/>
      <c r="BU137" s="62"/>
      <c r="BV137" s="62"/>
      <c r="BW137" s="62"/>
      <c r="BX137" s="62"/>
      <c r="BY137" s="62"/>
      <c r="BZ137" s="28"/>
      <c r="CE137" s="695" t="e">
        <f t="shared" si="513"/>
        <v>#DIV/0!</v>
      </c>
    </row>
    <row r="138" spans="2:83" s="59" customFormat="1" ht="112.5" hidden="1" customHeight="1" x14ac:dyDescent="0.25">
      <c r="B138" s="211"/>
      <c r="C138" s="104"/>
      <c r="D138" s="861"/>
      <c r="E138" s="861"/>
      <c r="F138" s="861"/>
      <c r="G138" s="861"/>
      <c r="H138" s="861"/>
      <c r="I138" s="239"/>
      <c r="J138" s="863"/>
      <c r="K138" s="258"/>
      <c r="L138" s="695" t="e">
        <f t="shared" si="506"/>
        <v>#DIV/0!</v>
      </c>
      <c r="M138" s="861"/>
      <c r="N138" s="762" t="e">
        <f t="shared" si="514"/>
        <v>#DIV/0!</v>
      </c>
      <c r="O138" s="62"/>
      <c r="P138" s="41"/>
      <c r="Q138" s="62"/>
      <c r="R138" s="41"/>
      <c r="S138" s="62"/>
      <c r="T138" s="41"/>
      <c r="U138" s="28"/>
      <c r="V138" s="285">
        <f t="shared" si="522"/>
        <v>0</v>
      </c>
      <c r="W138" s="28"/>
      <c r="X138" s="28"/>
      <c r="Y138" s="28"/>
      <c r="Z138" s="62">
        <f t="shared" si="520"/>
        <v>0</v>
      </c>
      <c r="AA138" s="62">
        <f t="shared" si="521"/>
        <v>0</v>
      </c>
      <c r="AB138" s="62"/>
      <c r="AC138" s="28"/>
      <c r="AD138" s="19"/>
      <c r="AE138" s="258"/>
      <c r="AF138" s="695" t="e">
        <f t="shared" si="507"/>
        <v>#DIV/0!</v>
      </c>
      <c r="AG138" s="861"/>
      <c r="AH138" s="695" t="e">
        <f t="shared" si="508"/>
        <v>#DIV/0!</v>
      </c>
      <c r="AI138" s="62"/>
      <c r="AJ138" s="41"/>
      <c r="AK138" s="62"/>
      <c r="AL138" s="41"/>
      <c r="AM138" s="62"/>
      <c r="AN138" s="41"/>
      <c r="AO138" s="28"/>
      <c r="AP138" s="62"/>
      <c r="AQ138" s="41"/>
      <c r="AR138" s="861"/>
      <c r="AS138" s="695" t="e">
        <f t="shared" si="509"/>
        <v>#DIV/0!</v>
      </c>
      <c r="AT138" s="861"/>
      <c r="AU138" s="695" t="e">
        <f t="shared" si="510"/>
        <v>#DIV/0!</v>
      </c>
      <c r="AV138" s="62"/>
      <c r="AW138" s="695" t="e">
        <f t="shared" si="511"/>
        <v>#DIV/0!</v>
      </c>
      <c r="AX138" s="861"/>
      <c r="AY138" s="695" t="e">
        <f t="shared" si="512"/>
        <v>#DIV/0!</v>
      </c>
      <c r="AZ138" s="62"/>
      <c r="BA138" s="695"/>
      <c r="BB138" s="28"/>
      <c r="BC138" s="62"/>
      <c r="BD138" s="28"/>
      <c r="BE138" s="62"/>
      <c r="BF138" s="62"/>
      <c r="BG138" s="62"/>
      <c r="BH138" s="62"/>
      <c r="BI138" s="28"/>
      <c r="BJ138" s="62">
        <f t="shared" si="500"/>
        <v>0</v>
      </c>
      <c r="BK138" s="62"/>
      <c r="BL138" s="62"/>
      <c r="BM138" s="28"/>
      <c r="BN138" s="62">
        <f t="shared" si="501"/>
        <v>0</v>
      </c>
      <c r="BO138" s="62"/>
      <c r="BP138" s="62"/>
      <c r="BQ138" s="62"/>
      <c r="BR138" s="62"/>
      <c r="BS138" s="28"/>
      <c r="BT138" s="62"/>
      <c r="BU138" s="62"/>
      <c r="BV138" s="62"/>
      <c r="BW138" s="62"/>
      <c r="BX138" s="62"/>
      <c r="BY138" s="62"/>
      <c r="BZ138" s="28"/>
      <c r="CE138" s="695" t="e">
        <f t="shared" si="513"/>
        <v>#DIV/0!</v>
      </c>
    </row>
    <row r="139" spans="2:83" s="59" customFormat="1" ht="46.5" hidden="1" customHeight="1" x14ac:dyDescent="0.25">
      <c r="B139" s="211"/>
      <c r="C139" s="101" t="s">
        <v>32</v>
      </c>
      <c r="D139" s="861"/>
      <c r="E139" s="861"/>
      <c r="F139" s="861"/>
      <c r="G139" s="861"/>
      <c r="H139" s="861"/>
      <c r="I139" s="239"/>
      <c r="J139" s="863"/>
      <c r="K139" s="258"/>
      <c r="L139" s="695" t="e">
        <f t="shared" si="506"/>
        <v>#DIV/0!</v>
      </c>
      <c r="M139" s="861"/>
      <c r="N139" s="762" t="e">
        <f t="shared" si="514"/>
        <v>#DIV/0!</v>
      </c>
      <c r="O139" s="62"/>
      <c r="P139" s="41"/>
      <c r="Q139" s="62"/>
      <c r="R139" s="41"/>
      <c r="S139" s="62"/>
      <c r="T139" s="41"/>
      <c r="U139" s="28"/>
      <c r="V139" s="285">
        <f t="shared" si="522"/>
        <v>0</v>
      </c>
      <c r="W139" s="28"/>
      <c r="X139" s="28"/>
      <c r="Y139" s="28"/>
      <c r="Z139" s="62">
        <f t="shared" si="520"/>
        <v>0</v>
      </c>
      <c r="AA139" s="62">
        <f t="shared" si="521"/>
        <v>0</v>
      </c>
      <c r="AB139" s="62"/>
      <c r="AC139" s="28"/>
      <c r="AD139" s="19"/>
      <c r="AE139" s="258"/>
      <c r="AF139" s="695" t="e">
        <f t="shared" si="507"/>
        <v>#DIV/0!</v>
      </c>
      <c r="AG139" s="861"/>
      <c r="AH139" s="695" t="e">
        <f t="shared" si="508"/>
        <v>#DIV/0!</v>
      </c>
      <c r="AI139" s="62"/>
      <c r="AJ139" s="41"/>
      <c r="AK139" s="62"/>
      <c r="AL139" s="41"/>
      <c r="AM139" s="62"/>
      <c r="AN139" s="41"/>
      <c r="AO139" s="28"/>
      <c r="AP139" s="62"/>
      <c r="AQ139" s="41"/>
      <c r="AR139" s="861"/>
      <c r="AS139" s="695" t="e">
        <f t="shared" si="509"/>
        <v>#DIV/0!</v>
      </c>
      <c r="AT139" s="861"/>
      <c r="AU139" s="695" t="e">
        <f t="shared" si="510"/>
        <v>#DIV/0!</v>
      </c>
      <c r="AV139" s="62"/>
      <c r="AW139" s="695" t="e">
        <f t="shared" si="511"/>
        <v>#DIV/0!</v>
      </c>
      <c r="AX139" s="861"/>
      <c r="AY139" s="695" t="e">
        <f t="shared" si="512"/>
        <v>#DIV/0!</v>
      </c>
      <c r="AZ139" s="62"/>
      <c r="BA139" s="695"/>
      <c r="BB139" s="28"/>
      <c r="BC139" s="62"/>
      <c r="BD139" s="28"/>
      <c r="BE139" s="62"/>
      <c r="BF139" s="62"/>
      <c r="BG139" s="62"/>
      <c r="BH139" s="62"/>
      <c r="BI139" s="28"/>
      <c r="BJ139" s="62">
        <f t="shared" si="500"/>
        <v>0</v>
      </c>
      <c r="BK139" s="62"/>
      <c r="BL139" s="62"/>
      <c r="BM139" s="28"/>
      <c r="BN139" s="62">
        <f t="shared" si="501"/>
        <v>0</v>
      </c>
      <c r="BO139" s="62"/>
      <c r="BP139" s="62"/>
      <c r="BQ139" s="62"/>
      <c r="BR139" s="62"/>
      <c r="BS139" s="28"/>
      <c r="BT139" s="62"/>
      <c r="BU139" s="62"/>
      <c r="BV139" s="62"/>
      <c r="BW139" s="62"/>
      <c r="BX139" s="62"/>
      <c r="BY139" s="62"/>
      <c r="BZ139" s="28"/>
      <c r="CE139" s="695" t="e">
        <f t="shared" si="513"/>
        <v>#DIV/0!</v>
      </c>
    </row>
    <row r="140" spans="2:83" s="59" customFormat="1" ht="162" hidden="1" customHeight="1" x14ac:dyDescent="0.25">
      <c r="B140" s="200" t="s">
        <v>180</v>
      </c>
      <c r="C140" s="97" t="s">
        <v>53</v>
      </c>
      <c r="D140" s="166">
        <f>E140+G140+H140+I140</f>
        <v>0</v>
      </c>
      <c r="E140" s="166"/>
      <c r="F140" s="166"/>
      <c r="G140" s="166"/>
      <c r="H140" s="166"/>
      <c r="I140" s="166"/>
      <c r="J140" s="166">
        <f>J141+J142</f>
        <v>0</v>
      </c>
      <c r="K140" s="166">
        <f>M140+Q140+S140+U140</f>
        <v>0</v>
      </c>
      <c r="L140" s="695" t="e">
        <f t="shared" si="506"/>
        <v>#DIV/0!</v>
      </c>
      <c r="M140" s="166">
        <f>M141+M142</f>
        <v>0</v>
      </c>
      <c r="N140" s="762" t="e">
        <f t="shared" si="514"/>
        <v>#DIV/0!</v>
      </c>
      <c r="O140" s="622"/>
      <c r="P140" s="683"/>
      <c r="Q140" s="622">
        <f t="shared" ref="Q140:U140" si="523">Q141+Q142</f>
        <v>0</v>
      </c>
      <c r="R140" s="683"/>
      <c r="S140" s="622">
        <f t="shared" si="523"/>
        <v>0</v>
      </c>
      <c r="T140" s="683"/>
      <c r="U140" s="622">
        <f t="shared" si="523"/>
        <v>0</v>
      </c>
      <c r="V140" s="622">
        <f t="shared" si="522"/>
        <v>1830232.3880699999</v>
      </c>
      <c r="W140" s="622">
        <f>W141+W142</f>
        <v>1830232.3880699999</v>
      </c>
      <c r="X140" s="28"/>
      <c r="Y140" s="28"/>
      <c r="Z140" s="622">
        <f t="shared" si="520"/>
        <v>1830232.3880699999</v>
      </c>
      <c r="AA140" s="622">
        <f>AA141+AA142</f>
        <v>1830232.3880699999</v>
      </c>
      <c r="AB140" s="62"/>
      <c r="AC140" s="28"/>
      <c r="AD140" s="19"/>
      <c r="AE140" s="166">
        <f t="shared" ref="AE140:AE142" si="524">AG140</f>
        <v>0</v>
      </c>
      <c r="AF140" s="695" t="e">
        <f t="shared" si="507"/>
        <v>#DIV/0!</v>
      </c>
      <c r="AG140" s="166">
        <f>AG141+AG142</f>
        <v>0</v>
      </c>
      <c r="AH140" s="695" t="e">
        <f t="shared" si="508"/>
        <v>#DIV/0!</v>
      </c>
      <c r="AI140" s="622"/>
      <c r="AJ140" s="683"/>
      <c r="AK140" s="622"/>
      <c r="AL140" s="683"/>
      <c r="AM140" s="62"/>
      <c r="AN140" s="41"/>
      <c r="AO140" s="28"/>
      <c r="AP140" s="622">
        <f>AP141+AP142</f>
        <v>0</v>
      </c>
      <c r="AQ140" s="683"/>
      <c r="AR140" s="166">
        <f t="shared" ref="AR140:AR142" si="525">AT140</f>
        <v>0</v>
      </c>
      <c r="AS140" s="695" t="e">
        <f t="shared" si="509"/>
        <v>#DIV/0!</v>
      </c>
      <c r="AT140" s="166">
        <f>AT141+AT142</f>
        <v>0</v>
      </c>
      <c r="AU140" s="695" t="e">
        <f t="shared" si="510"/>
        <v>#DIV/0!</v>
      </c>
      <c r="AV140" s="622"/>
      <c r="AW140" s="695" t="e">
        <f t="shared" si="511"/>
        <v>#DIV/0!</v>
      </c>
      <c r="AX140" s="166"/>
      <c r="AY140" s="695" t="e">
        <f t="shared" si="512"/>
        <v>#DIV/0!</v>
      </c>
      <c r="AZ140" s="62"/>
      <c r="BA140" s="695"/>
      <c r="BB140" s="28"/>
      <c r="BC140" s="62"/>
      <c r="BD140" s="28"/>
      <c r="BE140" s="622">
        <f t="shared" ref="BE140:BE142" si="526">BF140</f>
        <v>0</v>
      </c>
      <c r="BF140" s="622">
        <f>BF141+BF142</f>
        <v>0</v>
      </c>
      <c r="BG140" s="622"/>
      <c r="BH140" s="62"/>
      <c r="BI140" s="28"/>
      <c r="BJ140" s="622">
        <f t="shared" si="500"/>
        <v>0</v>
      </c>
      <c r="BK140" s="622"/>
      <c r="BL140" s="62"/>
      <c r="BM140" s="28"/>
      <c r="BN140" s="622">
        <f t="shared" si="501"/>
        <v>0</v>
      </c>
      <c r="BO140" s="622"/>
      <c r="BP140" s="622"/>
      <c r="BQ140" s="622"/>
      <c r="BR140" s="62"/>
      <c r="BS140" s="28"/>
      <c r="BT140" s="622">
        <f>BT141+BT142</f>
        <v>0</v>
      </c>
      <c r="BU140" s="622">
        <f t="shared" ref="BU140:BU142" si="527">BV140</f>
        <v>0</v>
      </c>
      <c r="BV140" s="435">
        <f>BV141+BV142</f>
        <v>0</v>
      </c>
      <c r="BW140" s="519"/>
      <c r="BX140" s="435">
        <f>BX141+BX142</f>
        <v>0</v>
      </c>
      <c r="BY140" s="62"/>
      <c r="BZ140" s="28"/>
      <c r="CE140" s="695" t="e">
        <f t="shared" si="513"/>
        <v>#DIV/0!</v>
      </c>
    </row>
    <row r="141" spans="2:83" s="463" customFormat="1" ht="52.5" hidden="1" customHeight="1" x14ac:dyDescent="0.25">
      <c r="B141" s="201"/>
      <c r="C141" s="101" t="s">
        <v>32</v>
      </c>
      <c r="D141" s="176">
        <f>E141+G141+H141+I141</f>
        <v>0</v>
      </c>
      <c r="E141" s="176"/>
      <c r="F141" s="176"/>
      <c r="G141" s="176"/>
      <c r="H141" s="187"/>
      <c r="I141" s="238"/>
      <c r="J141" s="176">
        <f>Q141-G141</f>
        <v>0</v>
      </c>
      <c r="K141" s="176">
        <f>M141+Q141+S141+U141</f>
        <v>0</v>
      </c>
      <c r="L141" s="695" t="e">
        <f t="shared" si="506"/>
        <v>#DIV/0!</v>
      </c>
      <c r="M141" s="176">
        <v>0</v>
      </c>
      <c r="N141" s="762" t="e">
        <f t="shared" si="514"/>
        <v>#DIV/0!</v>
      </c>
      <c r="O141" s="623"/>
      <c r="P141" s="683"/>
      <c r="Q141" s="623">
        <v>0</v>
      </c>
      <c r="R141" s="683"/>
      <c r="S141" s="22"/>
      <c r="T141" s="41"/>
      <c r="U141" s="279"/>
      <c r="V141" s="623">
        <f t="shared" si="522"/>
        <v>1226255.7</v>
      </c>
      <c r="W141" s="623">
        <f>AA141-E141</f>
        <v>1226255.7</v>
      </c>
      <c r="X141" s="102"/>
      <c r="Y141" s="102"/>
      <c r="Z141" s="623">
        <f t="shared" si="520"/>
        <v>1226255.7</v>
      </c>
      <c r="AA141" s="623">
        <f>'[4]2 чт ФБ без оценки (2)'!$O$7</f>
        <v>1226255.7</v>
      </c>
      <c r="AB141" s="22"/>
      <c r="AC141" s="279"/>
      <c r="AD141" s="19"/>
      <c r="AE141" s="176">
        <f t="shared" si="524"/>
        <v>0</v>
      </c>
      <c r="AF141" s="695" t="e">
        <f t="shared" si="507"/>
        <v>#DIV/0!</v>
      </c>
      <c r="AG141" s="176">
        <v>0</v>
      </c>
      <c r="AH141" s="695" t="e">
        <f t="shared" si="508"/>
        <v>#DIV/0!</v>
      </c>
      <c r="AI141" s="623"/>
      <c r="AJ141" s="683"/>
      <c r="AK141" s="623"/>
      <c r="AL141" s="683"/>
      <c r="AM141" s="22"/>
      <c r="AN141" s="41"/>
      <c r="AO141" s="279"/>
      <c r="AP141" s="623">
        <f>AX141-AK141</f>
        <v>0</v>
      </c>
      <c r="AQ141" s="683"/>
      <c r="AR141" s="176">
        <f t="shared" si="525"/>
        <v>0</v>
      </c>
      <c r="AS141" s="695" t="e">
        <f t="shared" si="509"/>
        <v>#DIV/0!</v>
      </c>
      <c r="AT141" s="176">
        <v>0</v>
      </c>
      <c r="AU141" s="695" t="e">
        <f t="shared" si="510"/>
        <v>#DIV/0!</v>
      </c>
      <c r="AV141" s="623"/>
      <c r="AW141" s="695" t="e">
        <f t="shared" si="511"/>
        <v>#DIV/0!</v>
      </c>
      <c r="AX141" s="176"/>
      <c r="AY141" s="695" t="e">
        <f t="shared" si="512"/>
        <v>#DIV/0!</v>
      </c>
      <c r="AZ141" s="22"/>
      <c r="BA141" s="695"/>
      <c r="BB141" s="279"/>
      <c r="BC141" s="22"/>
      <c r="BD141" s="279"/>
      <c r="BE141" s="623">
        <f t="shared" si="526"/>
        <v>0</v>
      </c>
      <c r="BF141" s="623">
        <v>0</v>
      </c>
      <c r="BG141" s="623"/>
      <c r="BH141" s="22"/>
      <c r="BI141" s="279"/>
      <c r="BJ141" s="623">
        <f t="shared" si="500"/>
        <v>0</v>
      </c>
      <c r="BK141" s="623"/>
      <c r="BL141" s="22"/>
      <c r="BM141" s="279"/>
      <c r="BN141" s="623">
        <f t="shared" si="501"/>
        <v>0</v>
      </c>
      <c r="BO141" s="623"/>
      <c r="BP141" s="623"/>
      <c r="BQ141" s="623"/>
      <c r="BR141" s="22"/>
      <c r="BS141" s="279"/>
      <c r="BT141" s="623">
        <f>BX141-BG141</f>
        <v>0</v>
      </c>
      <c r="BU141" s="623">
        <f t="shared" si="527"/>
        <v>0</v>
      </c>
      <c r="BV141" s="443">
        <v>0</v>
      </c>
      <c r="BW141" s="517"/>
      <c r="BX141" s="443">
        <v>0</v>
      </c>
      <c r="BY141" s="22"/>
      <c r="BZ141" s="279"/>
      <c r="CE141" s="695" t="e">
        <f t="shared" si="513"/>
        <v>#DIV/0!</v>
      </c>
    </row>
    <row r="142" spans="2:83" s="50" customFormat="1" ht="54" hidden="1" customHeight="1" x14ac:dyDescent="0.25">
      <c r="B142" s="200"/>
      <c r="C142" s="97" t="s">
        <v>31</v>
      </c>
      <c r="D142" s="166">
        <f>E142+G142+H142+I142</f>
        <v>0</v>
      </c>
      <c r="E142" s="166"/>
      <c r="F142" s="166"/>
      <c r="G142" s="166"/>
      <c r="H142" s="236"/>
      <c r="I142" s="236"/>
      <c r="J142" s="166">
        <f>Q142-G142</f>
        <v>0</v>
      </c>
      <c r="K142" s="166">
        <f>M142+Q142+S142+U142</f>
        <v>0</v>
      </c>
      <c r="L142" s="695" t="e">
        <f t="shared" si="506"/>
        <v>#DIV/0!</v>
      </c>
      <c r="M142" s="166">
        <v>0</v>
      </c>
      <c r="N142" s="762" t="e">
        <f t="shared" si="514"/>
        <v>#DIV/0!</v>
      </c>
      <c r="O142" s="622"/>
      <c r="P142" s="683"/>
      <c r="Q142" s="622">
        <v>0</v>
      </c>
      <c r="R142" s="683"/>
      <c r="S142" s="31"/>
      <c r="T142" s="31"/>
      <c r="U142" s="31"/>
      <c r="V142" s="622">
        <f t="shared" si="522"/>
        <v>603976.68807000003</v>
      </c>
      <c r="W142" s="622">
        <f>AA142-E142</f>
        <v>603976.68807000003</v>
      </c>
      <c r="X142" s="31"/>
      <c r="Y142" s="31"/>
      <c r="Z142" s="622">
        <f t="shared" si="520"/>
        <v>603976.68807000003</v>
      </c>
      <c r="AA142" s="622">
        <v>603976.68807000003</v>
      </c>
      <c r="AB142" s="31"/>
      <c r="AC142" s="31"/>
      <c r="AD142" s="31"/>
      <c r="AE142" s="166">
        <f t="shared" si="524"/>
        <v>0</v>
      </c>
      <c r="AF142" s="695" t="e">
        <f t="shared" si="507"/>
        <v>#DIV/0!</v>
      </c>
      <c r="AG142" s="166">
        <v>0</v>
      </c>
      <c r="AH142" s="695" t="e">
        <f t="shared" si="508"/>
        <v>#DIV/0!</v>
      </c>
      <c r="AI142" s="622"/>
      <c r="AJ142" s="683"/>
      <c r="AK142" s="622"/>
      <c r="AL142" s="683"/>
      <c r="AM142" s="31"/>
      <c r="AN142" s="31"/>
      <c r="AO142" s="31"/>
      <c r="AP142" s="622">
        <f>AX142-AK142</f>
        <v>0</v>
      </c>
      <c r="AQ142" s="683"/>
      <c r="AR142" s="166">
        <f t="shared" si="525"/>
        <v>0</v>
      </c>
      <c r="AS142" s="695" t="e">
        <f t="shared" si="509"/>
        <v>#DIV/0!</v>
      </c>
      <c r="AT142" s="166">
        <v>0</v>
      </c>
      <c r="AU142" s="695" t="e">
        <f t="shared" si="510"/>
        <v>#DIV/0!</v>
      </c>
      <c r="AV142" s="622"/>
      <c r="AW142" s="695" t="e">
        <f t="shared" si="511"/>
        <v>#DIV/0!</v>
      </c>
      <c r="AX142" s="166"/>
      <c r="AY142" s="695" t="e">
        <f t="shared" si="512"/>
        <v>#DIV/0!</v>
      </c>
      <c r="AZ142" s="31"/>
      <c r="BA142" s="695"/>
      <c r="BB142" s="31"/>
      <c r="BC142" s="31"/>
      <c r="BD142" s="31"/>
      <c r="BE142" s="622">
        <f t="shared" si="526"/>
        <v>0</v>
      </c>
      <c r="BF142" s="622">
        <v>0</v>
      </c>
      <c r="BG142" s="622"/>
      <c r="BH142" s="31"/>
      <c r="BI142" s="31"/>
      <c r="BJ142" s="622">
        <f t="shared" si="500"/>
        <v>0</v>
      </c>
      <c r="BK142" s="622"/>
      <c r="BL142" s="31"/>
      <c r="BM142" s="31"/>
      <c r="BN142" s="622">
        <f t="shared" si="501"/>
        <v>0</v>
      </c>
      <c r="BO142" s="622"/>
      <c r="BP142" s="622"/>
      <c r="BQ142" s="622"/>
      <c r="BR142" s="31"/>
      <c r="BS142" s="31"/>
      <c r="BT142" s="622">
        <f>BX142-BG142</f>
        <v>0</v>
      </c>
      <c r="BU142" s="622">
        <f t="shared" si="527"/>
        <v>0</v>
      </c>
      <c r="BV142" s="435">
        <v>0</v>
      </c>
      <c r="BW142" s="519"/>
      <c r="BX142" s="435">
        <v>0</v>
      </c>
      <c r="BY142" s="31"/>
      <c r="BZ142" s="31"/>
      <c r="CE142" s="695" t="e">
        <f t="shared" si="513"/>
        <v>#DIV/0!</v>
      </c>
    </row>
    <row r="143" spans="2:83" s="50" customFormat="1" ht="114" hidden="1" customHeight="1" x14ac:dyDescent="0.25">
      <c r="B143" s="200" t="s">
        <v>10</v>
      </c>
      <c r="C143" s="97" t="s">
        <v>46</v>
      </c>
      <c r="D143" s="166"/>
      <c r="E143" s="166"/>
      <c r="F143" s="166"/>
      <c r="G143" s="166"/>
      <c r="H143" s="236"/>
      <c r="I143" s="236"/>
      <c r="J143" s="166"/>
      <c r="K143" s="166"/>
      <c r="L143" s="695" t="e">
        <f t="shared" si="506"/>
        <v>#DIV/0!</v>
      </c>
      <c r="M143" s="166"/>
      <c r="N143" s="762" t="e">
        <f t="shared" si="514"/>
        <v>#DIV/0!</v>
      </c>
      <c r="O143" s="622"/>
      <c r="P143" s="683"/>
      <c r="Q143" s="622"/>
      <c r="R143" s="683"/>
      <c r="S143" s="31"/>
      <c r="T143" s="31"/>
      <c r="U143" s="31"/>
      <c r="V143" s="285">
        <f t="shared" si="522"/>
        <v>0</v>
      </c>
      <c r="W143" s="31"/>
      <c r="X143" s="31"/>
      <c r="Y143" s="31"/>
      <c r="Z143" s="622">
        <f t="shared" si="520"/>
        <v>0</v>
      </c>
      <c r="AA143" s="622">
        <f t="shared" ref="AA143:AA150" si="528">E143</f>
        <v>0</v>
      </c>
      <c r="AB143" s="31"/>
      <c r="AC143" s="31"/>
      <c r="AD143" s="31"/>
      <c r="AE143" s="166"/>
      <c r="AF143" s="695" t="e">
        <f t="shared" si="507"/>
        <v>#DIV/0!</v>
      </c>
      <c r="AG143" s="166"/>
      <c r="AH143" s="695" t="e">
        <f t="shared" si="508"/>
        <v>#DIV/0!</v>
      </c>
      <c r="AI143" s="622"/>
      <c r="AJ143" s="683"/>
      <c r="AK143" s="622"/>
      <c r="AL143" s="683"/>
      <c r="AM143" s="31"/>
      <c r="AN143" s="31"/>
      <c r="AO143" s="31"/>
      <c r="AP143" s="622"/>
      <c r="AQ143" s="683"/>
      <c r="AR143" s="166"/>
      <c r="AS143" s="695" t="e">
        <f t="shared" si="509"/>
        <v>#DIV/0!</v>
      </c>
      <c r="AT143" s="166"/>
      <c r="AU143" s="695" t="e">
        <f t="shared" si="510"/>
        <v>#DIV/0!</v>
      </c>
      <c r="AV143" s="622"/>
      <c r="AW143" s="695" t="e">
        <f t="shared" si="511"/>
        <v>#DIV/0!</v>
      </c>
      <c r="AX143" s="166"/>
      <c r="AY143" s="695" t="e">
        <f t="shared" si="512"/>
        <v>#DIV/0!</v>
      </c>
      <c r="AZ143" s="31"/>
      <c r="BA143" s="695"/>
      <c r="BB143" s="31"/>
      <c r="BC143" s="31"/>
      <c r="BD143" s="31"/>
      <c r="BE143" s="622"/>
      <c r="BF143" s="622"/>
      <c r="BG143" s="622"/>
      <c r="BH143" s="31"/>
      <c r="BI143" s="31"/>
      <c r="BJ143" s="622">
        <f t="shared" si="500"/>
        <v>0</v>
      </c>
      <c r="BK143" s="622"/>
      <c r="BL143" s="31"/>
      <c r="BM143" s="31"/>
      <c r="BN143" s="622">
        <f t="shared" si="501"/>
        <v>0</v>
      </c>
      <c r="BO143" s="622"/>
      <c r="BP143" s="622"/>
      <c r="BQ143" s="622"/>
      <c r="BR143" s="31"/>
      <c r="BS143" s="31"/>
      <c r="BT143" s="622"/>
      <c r="BU143" s="622"/>
      <c r="BV143" s="435"/>
      <c r="BW143" s="519"/>
      <c r="BX143" s="435"/>
      <c r="BY143" s="31"/>
      <c r="BZ143" s="31"/>
      <c r="CE143" s="695" t="e">
        <f t="shared" si="513"/>
        <v>#DIV/0!</v>
      </c>
    </row>
    <row r="144" spans="2:83" s="150" customFormat="1" ht="54" hidden="1" customHeight="1" x14ac:dyDescent="0.25">
      <c r="B144" s="210"/>
      <c r="C144" s="101" t="s">
        <v>32</v>
      </c>
      <c r="D144" s="176"/>
      <c r="E144" s="176"/>
      <c r="F144" s="176"/>
      <c r="G144" s="176"/>
      <c r="H144" s="862"/>
      <c r="I144" s="862"/>
      <c r="J144" s="176"/>
      <c r="K144" s="166"/>
      <c r="L144" s="695" t="e">
        <f t="shared" si="506"/>
        <v>#DIV/0!</v>
      </c>
      <c r="M144" s="176"/>
      <c r="N144" s="762" t="e">
        <f t="shared" si="514"/>
        <v>#DIV/0!</v>
      </c>
      <c r="O144" s="623"/>
      <c r="P144" s="683"/>
      <c r="Q144" s="623"/>
      <c r="R144" s="683"/>
      <c r="S144" s="73"/>
      <c r="T144" s="31"/>
      <c r="U144" s="73"/>
      <c r="V144" s="285">
        <f t="shared" si="522"/>
        <v>0</v>
      </c>
      <c r="W144" s="73"/>
      <c r="X144" s="73"/>
      <c r="Y144" s="73"/>
      <c r="Z144" s="623">
        <f t="shared" si="520"/>
        <v>0</v>
      </c>
      <c r="AA144" s="623">
        <f t="shared" si="528"/>
        <v>0</v>
      </c>
      <c r="AB144" s="73"/>
      <c r="AC144" s="73"/>
      <c r="AD144" s="31"/>
      <c r="AE144" s="166"/>
      <c r="AF144" s="695" t="e">
        <f t="shared" si="507"/>
        <v>#DIV/0!</v>
      </c>
      <c r="AG144" s="176"/>
      <c r="AH144" s="695" t="e">
        <f t="shared" si="508"/>
        <v>#DIV/0!</v>
      </c>
      <c r="AI144" s="623"/>
      <c r="AJ144" s="683"/>
      <c r="AK144" s="623"/>
      <c r="AL144" s="683"/>
      <c r="AM144" s="73"/>
      <c r="AN144" s="31"/>
      <c r="AO144" s="73"/>
      <c r="AP144" s="623"/>
      <c r="AQ144" s="683"/>
      <c r="AR144" s="176"/>
      <c r="AS144" s="695" t="e">
        <f t="shared" si="509"/>
        <v>#DIV/0!</v>
      </c>
      <c r="AT144" s="176"/>
      <c r="AU144" s="695" t="e">
        <f t="shared" si="510"/>
        <v>#DIV/0!</v>
      </c>
      <c r="AV144" s="623"/>
      <c r="AW144" s="695" t="e">
        <f t="shared" si="511"/>
        <v>#DIV/0!</v>
      </c>
      <c r="AX144" s="176"/>
      <c r="AY144" s="695" t="e">
        <f t="shared" si="512"/>
        <v>#DIV/0!</v>
      </c>
      <c r="AZ144" s="73"/>
      <c r="BA144" s="695"/>
      <c r="BB144" s="73"/>
      <c r="BC144" s="73"/>
      <c r="BD144" s="73"/>
      <c r="BE144" s="623"/>
      <c r="BF144" s="623"/>
      <c r="BG144" s="623"/>
      <c r="BH144" s="73"/>
      <c r="BI144" s="73"/>
      <c r="BJ144" s="623">
        <f t="shared" si="500"/>
        <v>0</v>
      </c>
      <c r="BK144" s="623"/>
      <c r="BL144" s="73"/>
      <c r="BM144" s="73"/>
      <c r="BN144" s="623">
        <f t="shared" si="501"/>
        <v>0</v>
      </c>
      <c r="BO144" s="623"/>
      <c r="BP144" s="623"/>
      <c r="BQ144" s="623"/>
      <c r="BR144" s="73"/>
      <c r="BS144" s="73"/>
      <c r="BT144" s="623"/>
      <c r="BU144" s="623"/>
      <c r="BV144" s="436"/>
      <c r="BW144" s="517"/>
      <c r="BX144" s="436"/>
      <c r="BY144" s="73"/>
      <c r="BZ144" s="73"/>
      <c r="CE144" s="695" t="e">
        <f t="shared" si="513"/>
        <v>#DIV/0!</v>
      </c>
    </row>
    <row r="145" spans="2:83" s="264" customFormat="1" ht="113.25" hidden="1" customHeight="1" x14ac:dyDescent="0.25">
      <c r="B145" s="261" t="s">
        <v>203</v>
      </c>
      <c r="C145" s="262" t="s">
        <v>252</v>
      </c>
      <c r="D145" s="864"/>
      <c r="E145" s="864"/>
      <c r="F145" s="864"/>
      <c r="G145" s="864"/>
      <c r="H145" s="865"/>
      <c r="I145" s="865"/>
      <c r="J145" s="864"/>
      <c r="K145" s="166"/>
      <c r="L145" s="695" t="e">
        <f t="shared" si="506"/>
        <v>#DIV/0!</v>
      </c>
      <c r="M145" s="864"/>
      <c r="N145" s="762" t="e">
        <f t="shared" si="514"/>
        <v>#DIV/0!</v>
      </c>
      <c r="O145" s="269"/>
      <c r="P145" s="263"/>
      <c r="Q145" s="269"/>
      <c r="R145" s="263"/>
      <c r="S145" s="293"/>
      <c r="T145" s="294"/>
      <c r="U145" s="293"/>
      <c r="V145" s="285">
        <f t="shared" si="522"/>
        <v>0</v>
      </c>
      <c r="W145" s="293"/>
      <c r="X145" s="293"/>
      <c r="Y145" s="293"/>
      <c r="Z145" s="269">
        <f t="shared" si="520"/>
        <v>0</v>
      </c>
      <c r="AA145" s="269">
        <f t="shared" si="528"/>
        <v>0</v>
      </c>
      <c r="AB145" s="293"/>
      <c r="AC145" s="293"/>
      <c r="AD145" s="294"/>
      <c r="AE145" s="166"/>
      <c r="AF145" s="695" t="e">
        <f t="shared" si="507"/>
        <v>#DIV/0!</v>
      </c>
      <c r="AG145" s="864"/>
      <c r="AH145" s="695" t="e">
        <f t="shared" si="508"/>
        <v>#DIV/0!</v>
      </c>
      <c r="AI145" s="269"/>
      <c r="AJ145" s="263"/>
      <c r="AK145" s="269"/>
      <c r="AL145" s="263"/>
      <c r="AM145" s="293"/>
      <c r="AN145" s="294"/>
      <c r="AO145" s="293"/>
      <c r="AP145" s="269"/>
      <c r="AQ145" s="263"/>
      <c r="AR145" s="176"/>
      <c r="AS145" s="695" t="e">
        <f t="shared" si="509"/>
        <v>#DIV/0!</v>
      </c>
      <c r="AT145" s="176"/>
      <c r="AU145" s="695" t="e">
        <f t="shared" si="510"/>
        <v>#DIV/0!</v>
      </c>
      <c r="AV145" s="623"/>
      <c r="AW145" s="695" t="e">
        <f t="shared" si="511"/>
        <v>#DIV/0!</v>
      </c>
      <c r="AX145" s="864"/>
      <c r="AY145" s="695" t="e">
        <f t="shared" si="512"/>
        <v>#DIV/0!</v>
      </c>
      <c r="AZ145" s="293"/>
      <c r="BA145" s="695"/>
      <c r="BB145" s="293"/>
      <c r="BC145" s="293"/>
      <c r="BD145" s="293"/>
      <c r="BE145" s="623"/>
      <c r="BF145" s="269"/>
      <c r="BG145" s="269"/>
      <c r="BH145" s="293"/>
      <c r="BI145" s="293"/>
      <c r="BJ145" s="269">
        <f t="shared" si="500"/>
        <v>0</v>
      </c>
      <c r="BK145" s="269"/>
      <c r="BL145" s="293"/>
      <c r="BM145" s="293"/>
      <c r="BN145" s="269">
        <f t="shared" si="501"/>
        <v>0</v>
      </c>
      <c r="BO145" s="269"/>
      <c r="BP145" s="269"/>
      <c r="BQ145" s="269"/>
      <c r="BR145" s="293"/>
      <c r="BS145" s="293"/>
      <c r="BT145" s="269"/>
      <c r="BU145" s="623"/>
      <c r="BV145" s="269"/>
      <c r="BW145" s="269"/>
      <c r="BX145" s="269"/>
      <c r="BY145" s="293"/>
      <c r="BZ145" s="293"/>
      <c r="CE145" s="695" t="e">
        <f t="shared" si="513"/>
        <v>#DIV/0!</v>
      </c>
    </row>
    <row r="146" spans="2:83" s="264" customFormat="1" ht="54" hidden="1" customHeight="1" x14ac:dyDescent="0.25">
      <c r="B146" s="261"/>
      <c r="C146" s="265" t="s">
        <v>253</v>
      </c>
      <c r="D146" s="864"/>
      <c r="E146" s="864"/>
      <c r="F146" s="864"/>
      <c r="G146" s="864"/>
      <c r="H146" s="865"/>
      <c r="I146" s="865"/>
      <c r="J146" s="864"/>
      <c r="K146" s="166"/>
      <c r="L146" s="695" t="e">
        <f t="shared" si="506"/>
        <v>#DIV/0!</v>
      </c>
      <c r="M146" s="864"/>
      <c r="N146" s="762" t="e">
        <f t="shared" si="514"/>
        <v>#DIV/0!</v>
      </c>
      <c r="O146" s="269"/>
      <c r="P146" s="263"/>
      <c r="Q146" s="269"/>
      <c r="R146" s="263"/>
      <c r="S146" s="293"/>
      <c r="T146" s="294"/>
      <c r="U146" s="293"/>
      <c r="V146" s="285">
        <f t="shared" si="522"/>
        <v>0</v>
      </c>
      <c r="W146" s="293"/>
      <c r="X146" s="293"/>
      <c r="Y146" s="293"/>
      <c r="Z146" s="269">
        <f t="shared" si="520"/>
        <v>0</v>
      </c>
      <c r="AA146" s="269">
        <f t="shared" si="528"/>
        <v>0</v>
      </c>
      <c r="AB146" s="293"/>
      <c r="AC146" s="293"/>
      <c r="AD146" s="294"/>
      <c r="AE146" s="166"/>
      <c r="AF146" s="695" t="e">
        <f t="shared" si="507"/>
        <v>#DIV/0!</v>
      </c>
      <c r="AG146" s="864"/>
      <c r="AH146" s="695" t="e">
        <f t="shared" si="508"/>
        <v>#DIV/0!</v>
      </c>
      <c r="AI146" s="269"/>
      <c r="AJ146" s="263"/>
      <c r="AK146" s="269"/>
      <c r="AL146" s="263"/>
      <c r="AM146" s="293"/>
      <c r="AN146" s="294"/>
      <c r="AO146" s="293"/>
      <c r="AP146" s="269"/>
      <c r="AQ146" s="263"/>
      <c r="AR146" s="176"/>
      <c r="AS146" s="695" t="e">
        <f t="shared" si="509"/>
        <v>#DIV/0!</v>
      </c>
      <c r="AT146" s="176"/>
      <c r="AU146" s="695" t="e">
        <f t="shared" si="510"/>
        <v>#DIV/0!</v>
      </c>
      <c r="AV146" s="623"/>
      <c r="AW146" s="695" t="e">
        <f t="shared" si="511"/>
        <v>#DIV/0!</v>
      </c>
      <c r="AX146" s="864"/>
      <c r="AY146" s="695" t="e">
        <f t="shared" si="512"/>
        <v>#DIV/0!</v>
      </c>
      <c r="AZ146" s="293"/>
      <c r="BA146" s="695"/>
      <c r="BB146" s="293"/>
      <c r="BC146" s="293"/>
      <c r="BD146" s="293"/>
      <c r="BE146" s="623"/>
      <c r="BF146" s="269"/>
      <c r="BG146" s="269"/>
      <c r="BH146" s="293"/>
      <c r="BI146" s="293"/>
      <c r="BJ146" s="269">
        <f t="shared" si="500"/>
        <v>0</v>
      </c>
      <c r="BK146" s="269"/>
      <c r="BL146" s="293"/>
      <c r="BM146" s="293"/>
      <c r="BN146" s="269">
        <f t="shared" si="501"/>
        <v>0</v>
      </c>
      <c r="BO146" s="269"/>
      <c r="BP146" s="269"/>
      <c r="BQ146" s="269"/>
      <c r="BR146" s="293"/>
      <c r="BS146" s="293"/>
      <c r="BT146" s="269"/>
      <c r="BU146" s="623"/>
      <c r="BV146" s="269"/>
      <c r="BW146" s="269"/>
      <c r="BX146" s="269"/>
      <c r="BY146" s="293"/>
      <c r="BZ146" s="293"/>
      <c r="CE146" s="695" t="e">
        <f t="shared" si="513"/>
        <v>#DIV/0!</v>
      </c>
    </row>
    <row r="147" spans="2:83" s="264" customFormat="1" ht="54" hidden="1" customHeight="1" x14ac:dyDescent="0.25">
      <c r="B147" s="266" t="s">
        <v>34</v>
      </c>
      <c r="C147" s="267" t="s">
        <v>245</v>
      </c>
      <c r="D147" s="864"/>
      <c r="E147" s="864"/>
      <c r="F147" s="864"/>
      <c r="G147" s="864"/>
      <c r="H147" s="865"/>
      <c r="I147" s="865"/>
      <c r="J147" s="864"/>
      <c r="K147" s="166"/>
      <c r="L147" s="695" t="e">
        <f t="shared" si="506"/>
        <v>#DIV/0!</v>
      </c>
      <c r="M147" s="864"/>
      <c r="N147" s="762" t="e">
        <f t="shared" si="514"/>
        <v>#DIV/0!</v>
      </c>
      <c r="O147" s="269"/>
      <c r="P147" s="263"/>
      <c r="Q147" s="269"/>
      <c r="R147" s="263"/>
      <c r="S147" s="293"/>
      <c r="T147" s="294"/>
      <c r="U147" s="293"/>
      <c r="V147" s="285">
        <f t="shared" si="522"/>
        <v>0</v>
      </c>
      <c r="W147" s="293"/>
      <c r="X147" s="293"/>
      <c r="Y147" s="293"/>
      <c r="Z147" s="269">
        <f t="shared" si="520"/>
        <v>0</v>
      </c>
      <c r="AA147" s="269">
        <f t="shared" si="528"/>
        <v>0</v>
      </c>
      <c r="AB147" s="293"/>
      <c r="AC147" s="293"/>
      <c r="AD147" s="294"/>
      <c r="AE147" s="166"/>
      <c r="AF147" s="695" t="e">
        <f t="shared" si="507"/>
        <v>#DIV/0!</v>
      </c>
      <c r="AG147" s="864"/>
      <c r="AH147" s="695" t="e">
        <f t="shared" si="508"/>
        <v>#DIV/0!</v>
      </c>
      <c r="AI147" s="269"/>
      <c r="AJ147" s="263"/>
      <c r="AK147" s="269"/>
      <c r="AL147" s="263"/>
      <c r="AM147" s="293"/>
      <c r="AN147" s="294"/>
      <c r="AO147" s="293"/>
      <c r="AP147" s="269"/>
      <c r="AQ147" s="263"/>
      <c r="AR147" s="176"/>
      <c r="AS147" s="695" t="e">
        <f t="shared" si="509"/>
        <v>#DIV/0!</v>
      </c>
      <c r="AT147" s="176"/>
      <c r="AU147" s="695" t="e">
        <f t="shared" si="510"/>
        <v>#DIV/0!</v>
      </c>
      <c r="AV147" s="623"/>
      <c r="AW147" s="695" t="e">
        <f t="shared" si="511"/>
        <v>#DIV/0!</v>
      </c>
      <c r="AX147" s="864"/>
      <c r="AY147" s="695" t="e">
        <f t="shared" si="512"/>
        <v>#DIV/0!</v>
      </c>
      <c r="AZ147" s="293"/>
      <c r="BA147" s="695"/>
      <c r="BB147" s="293"/>
      <c r="BC147" s="293"/>
      <c r="BD147" s="293"/>
      <c r="BE147" s="623"/>
      <c r="BF147" s="269"/>
      <c r="BG147" s="269"/>
      <c r="BH147" s="293"/>
      <c r="BI147" s="293"/>
      <c r="BJ147" s="269">
        <f t="shared" si="500"/>
        <v>0</v>
      </c>
      <c r="BK147" s="269"/>
      <c r="BL147" s="293"/>
      <c r="BM147" s="293"/>
      <c r="BN147" s="269">
        <f t="shared" si="501"/>
        <v>0</v>
      </c>
      <c r="BO147" s="269"/>
      <c r="BP147" s="269"/>
      <c r="BQ147" s="269"/>
      <c r="BR147" s="293"/>
      <c r="BS147" s="293"/>
      <c r="BT147" s="269"/>
      <c r="BU147" s="623"/>
      <c r="BV147" s="269"/>
      <c r="BW147" s="269"/>
      <c r="BX147" s="269"/>
      <c r="BY147" s="293"/>
      <c r="BZ147" s="293"/>
      <c r="CE147" s="695" t="e">
        <f t="shared" si="513"/>
        <v>#DIV/0!</v>
      </c>
    </row>
    <row r="148" spans="2:83" s="264" customFormat="1" ht="54" hidden="1" customHeight="1" x14ac:dyDescent="0.25">
      <c r="B148" s="268"/>
      <c r="C148" s="265" t="s">
        <v>246</v>
      </c>
      <c r="D148" s="864"/>
      <c r="E148" s="864"/>
      <c r="F148" s="864"/>
      <c r="G148" s="864"/>
      <c r="H148" s="865"/>
      <c r="I148" s="865"/>
      <c r="J148" s="864"/>
      <c r="K148" s="166"/>
      <c r="L148" s="695" t="e">
        <f t="shared" si="506"/>
        <v>#DIV/0!</v>
      </c>
      <c r="M148" s="864"/>
      <c r="N148" s="762" t="e">
        <f t="shared" si="514"/>
        <v>#DIV/0!</v>
      </c>
      <c r="O148" s="269"/>
      <c r="P148" s="263"/>
      <c r="Q148" s="269"/>
      <c r="R148" s="263"/>
      <c r="S148" s="293"/>
      <c r="T148" s="294"/>
      <c r="U148" s="293"/>
      <c r="V148" s="285">
        <f t="shared" si="522"/>
        <v>0</v>
      </c>
      <c r="W148" s="293"/>
      <c r="X148" s="293"/>
      <c r="Y148" s="293"/>
      <c r="Z148" s="269">
        <f t="shared" si="520"/>
        <v>0</v>
      </c>
      <c r="AA148" s="269">
        <f t="shared" si="528"/>
        <v>0</v>
      </c>
      <c r="AB148" s="293"/>
      <c r="AC148" s="293"/>
      <c r="AD148" s="294"/>
      <c r="AE148" s="166"/>
      <c r="AF148" s="695" t="e">
        <f t="shared" si="507"/>
        <v>#DIV/0!</v>
      </c>
      <c r="AG148" s="864"/>
      <c r="AH148" s="695" t="e">
        <f t="shared" si="508"/>
        <v>#DIV/0!</v>
      </c>
      <c r="AI148" s="269"/>
      <c r="AJ148" s="263"/>
      <c r="AK148" s="269"/>
      <c r="AL148" s="263"/>
      <c r="AM148" s="293"/>
      <c r="AN148" s="294"/>
      <c r="AO148" s="293"/>
      <c r="AP148" s="269"/>
      <c r="AQ148" s="263"/>
      <c r="AR148" s="176"/>
      <c r="AS148" s="695" t="e">
        <f t="shared" si="509"/>
        <v>#DIV/0!</v>
      </c>
      <c r="AT148" s="176"/>
      <c r="AU148" s="695" t="e">
        <f t="shared" si="510"/>
        <v>#DIV/0!</v>
      </c>
      <c r="AV148" s="623"/>
      <c r="AW148" s="695" t="e">
        <f t="shared" si="511"/>
        <v>#DIV/0!</v>
      </c>
      <c r="AX148" s="864"/>
      <c r="AY148" s="695" t="e">
        <f t="shared" si="512"/>
        <v>#DIV/0!</v>
      </c>
      <c r="AZ148" s="293"/>
      <c r="BA148" s="695"/>
      <c r="BB148" s="293"/>
      <c r="BC148" s="293"/>
      <c r="BD148" s="293"/>
      <c r="BE148" s="623"/>
      <c r="BF148" s="269"/>
      <c r="BG148" s="269"/>
      <c r="BH148" s="293"/>
      <c r="BI148" s="293"/>
      <c r="BJ148" s="269">
        <f t="shared" si="500"/>
        <v>0</v>
      </c>
      <c r="BK148" s="269"/>
      <c r="BL148" s="293"/>
      <c r="BM148" s="293"/>
      <c r="BN148" s="269">
        <f t="shared" si="501"/>
        <v>0</v>
      </c>
      <c r="BO148" s="269"/>
      <c r="BP148" s="269"/>
      <c r="BQ148" s="269"/>
      <c r="BR148" s="293"/>
      <c r="BS148" s="293"/>
      <c r="BT148" s="269"/>
      <c r="BU148" s="623"/>
      <c r="BV148" s="269"/>
      <c r="BW148" s="269"/>
      <c r="BX148" s="269"/>
      <c r="BY148" s="293"/>
      <c r="BZ148" s="293"/>
      <c r="CE148" s="695" t="e">
        <f t="shared" si="513"/>
        <v>#DIV/0!</v>
      </c>
    </row>
    <row r="149" spans="2:83" s="271" customFormat="1" ht="54" hidden="1" customHeight="1" x14ac:dyDescent="0.25">
      <c r="B149" s="266" t="s">
        <v>63</v>
      </c>
      <c r="C149" s="270" t="s">
        <v>46</v>
      </c>
      <c r="D149" s="866"/>
      <c r="E149" s="866"/>
      <c r="F149" s="866"/>
      <c r="G149" s="866"/>
      <c r="H149" s="867"/>
      <c r="I149" s="867"/>
      <c r="J149" s="866"/>
      <c r="K149" s="166"/>
      <c r="L149" s="695" t="e">
        <f t="shared" si="506"/>
        <v>#DIV/0!</v>
      </c>
      <c r="M149" s="866"/>
      <c r="N149" s="762" t="e">
        <f t="shared" si="514"/>
        <v>#DIV/0!</v>
      </c>
      <c r="O149" s="263"/>
      <c r="P149" s="263"/>
      <c r="Q149" s="263"/>
      <c r="R149" s="263"/>
      <c r="S149" s="294"/>
      <c r="T149" s="294"/>
      <c r="U149" s="294"/>
      <c r="V149" s="285">
        <f t="shared" si="522"/>
        <v>0</v>
      </c>
      <c r="W149" s="294"/>
      <c r="X149" s="294"/>
      <c r="Y149" s="294"/>
      <c r="Z149" s="263">
        <f t="shared" si="520"/>
        <v>0</v>
      </c>
      <c r="AA149" s="263">
        <f t="shared" si="528"/>
        <v>0</v>
      </c>
      <c r="AB149" s="294"/>
      <c r="AC149" s="294"/>
      <c r="AD149" s="294"/>
      <c r="AE149" s="166"/>
      <c r="AF149" s="695" t="e">
        <f t="shared" si="507"/>
        <v>#DIV/0!</v>
      </c>
      <c r="AG149" s="866"/>
      <c r="AH149" s="695" t="e">
        <f t="shared" si="508"/>
        <v>#DIV/0!</v>
      </c>
      <c r="AI149" s="263"/>
      <c r="AJ149" s="263"/>
      <c r="AK149" s="263"/>
      <c r="AL149" s="263"/>
      <c r="AM149" s="294"/>
      <c r="AN149" s="294"/>
      <c r="AO149" s="294"/>
      <c r="AP149" s="263"/>
      <c r="AQ149" s="263"/>
      <c r="AR149" s="166"/>
      <c r="AS149" s="695" t="e">
        <f t="shared" si="509"/>
        <v>#DIV/0!</v>
      </c>
      <c r="AT149" s="166"/>
      <c r="AU149" s="695" t="e">
        <f t="shared" si="510"/>
        <v>#DIV/0!</v>
      </c>
      <c r="AV149" s="622"/>
      <c r="AW149" s="695" t="e">
        <f t="shared" si="511"/>
        <v>#DIV/0!</v>
      </c>
      <c r="AX149" s="866"/>
      <c r="AY149" s="695" t="e">
        <f t="shared" si="512"/>
        <v>#DIV/0!</v>
      </c>
      <c r="AZ149" s="294"/>
      <c r="BA149" s="695"/>
      <c r="BB149" s="294"/>
      <c r="BC149" s="294"/>
      <c r="BD149" s="294"/>
      <c r="BE149" s="622"/>
      <c r="BF149" s="263"/>
      <c r="BG149" s="263"/>
      <c r="BH149" s="294"/>
      <c r="BI149" s="294"/>
      <c r="BJ149" s="263">
        <f t="shared" si="500"/>
        <v>0</v>
      </c>
      <c r="BK149" s="263"/>
      <c r="BL149" s="294"/>
      <c r="BM149" s="294"/>
      <c r="BN149" s="263">
        <f t="shared" si="501"/>
        <v>0</v>
      </c>
      <c r="BO149" s="263"/>
      <c r="BP149" s="263"/>
      <c r="BQ149" s="263"/>
      <c r="BR149" s="294"/>
      <c r="BS149" s="294"/>
      <c r="BT149" s="263"/>
      <c r="BU149" s="622"/>
      <c r="BV149" s="263"/>
      <c r="BW149" s="263"/>
      <c r="BX149" s="263"/>
      <c r="BY149" s="294"/>
      <c r="BZ149" s="294"/>
      <c r="CE149" s="695" t="e">
        <f t="shared" si="513"/>
        <v>#DIV/0!</v>
      </c>
    </row>
    <row r="150" spans="2:83" s="271" customFormat="1" ht="54" hidden="1" customHeight="1" x14ac:dyDescent="0.25">
      <c r="B150" s="268"/>
      <c r="C150" s="265" t="s">
        <v>246</v>
      </c>
      <c r="D150" s="866"/>
      <c r="E150" s="866"/>
      <c r="F150" s="866"/>
      <c r="G150" s="866"/>
      <c r="H150" s="867"/>
      <c r="I150" s="867"/>
      <c r="J150" s="866"/>
      <c r="K150" s="166"/>
      <c r="L150" s="695" t="e">
        <f t="shared" si="506"/>
        <v>#DIV/0!</v>
      </c>
      <c r="M150" s="866"/>
      <c r="N150" s="762" t="e">
        <f t="shared" si="514"/>
        <v>#DIV/0!</v>
      </c>
      <c r="O150" s="263"/>
      <c r="P150" s="263"/>
      <c r="Q150" s="263"/>
      <c r="R150" s="263"/>
      <c r="S150" s="294"/>
      <c r="T150" s="294"/>
      <c r="U150" s="294"/>
      <c r="V150" s="285">
        <f t="shared" si="522"/>
        <v>0</v>
      </c>
      <c r="W150" s="294"/>
      <c r="X150" s="294"/>
      <c r="Y150" s="294"/>
      <c r="Z150" s="263">
        <f t="shared" si="520"/>
        <v>0</v>
      </c>
      <c r="AA150" s="263">
        <f t="shared" si="528"/>
        <v>0</v>
      </c>
      <c r="AB150" s="294"/>
      <c r="AC150" s="294"/>
      <c r="AD150" s="294"/>
      <c r="AE150" s="166"/>
      <c r="AF150" s="695" t="e">
        <f t="shared" si="507"/>
        <v>#DIV/0!</v>
      </c>
      <c r="AG150" s="866"/>
      <c r="AH150" s="695" t="e">
        <f t="shared" si="508"/>
        <v>#DIV/0!</v>
      </c>
      <c r="AI150" s="263"/>
      <c r="AJ150" s="263"/>
      <c r="AK150" s="263"/>
      <c r="AL150" s="263"/>
      <c r="AM150" s="294"/>
      <c r="AN150" s="294"/>
      <c r="AO150" s="294"/>
      <c r="AP150" s="263"/>
      <c r="AQ150" s="263"/>
      <c r="AR150" s="166"/>
      <c r="AS150" s="695" t="e">
        <f t="shared" si="509"/>
        <v>#DIV/0!</v>
      </c>
      <c r="AT150" s="166"/>
      <c r="AU150" s="695" t="e">
        <f t="shared" si="510"/>
        <v>#DIV/0!</v>
      </c>
      <c r="AV150" s="622"/>
      <c r="AW150" s="695" t="e">
        <f t="shared" si="511"/>
        <v>#DIV/0!</v>
      </c>
      <c r="AX150" s="866"/>
      <c r="AY150" s="695" t="e">
        <f t="shared" si="512"/>
        <v>#DIV/0!</v>
      </c>
      <c r="AZ150" s="294"/>
      <c r="BA150" s="695"/>
      <c r="BB150" s="294"/>
      <c r="BC150" s="294"/>
      <c r="BD150" s="294"/>
      <c r="BE150" s="622"/>
      <c r="BF150" s="263"/>
      <c r="BG150" s="263"/>
      <c r="BH150" s="294"/>
      <c r="BI150" s="294"/>
      <c r="BJ150" s="263">
        <f t="shared" si="500"/>
        <v>0</v>
      </c>
      <c r="BK150" s="263"/>
      <c r="BL150" s="294"/>
      <c r="BM150" s="294"/>
      <c r="BN150" s="263">
        <f t="shared" si="501"/>
        <v>0</v>
      </c>
      <c r="BO150" s="263"/>
      <c r="BP150" s="263"/>
      <c r="BQ150" s="263"/>
      <c r="BR150" s="294"/>
      <c r="BS150" s="294"/>
      <c r="BT150" s="263"/>
      <c r="BU150" s="622"/>
      <c r="BV150" s="263"/>
      <c r="BW150" s="263"/>
      <c r="BX150" s="263"/>
      <c r="BY150" s="294"/>
      <c r="BZ150" s="294"/>
      <c r="CE150" s="695" t="e">
        <f t="shared" si="513"/>
        <v>#DIV/0!</v>
      </c>
    </row>
    <row r="151" spans="2:83" s="45" customFormat="1" ht="54" hidden="1" customHeight="1" x14ac:dyDescent="0.25">
      <c r="B151" s="200" t="s">
        <v>203</v>
      </c>
      <c r="C151" s="97" t="s">
        <v>294</v>
      </c>
      <c r="D151" s="166"/>
      <c r="E151" s="166"/>
      <c r="F151" s="166"/>
      <c r="G151" s="166"/>
      <c r="H151" s="236"/>
      <c r="I151" s="236"/>
      <c r="J151" s="166"/>
      <c r="K151" s="166"/>
      <c r="L151" s="695" t="e">
        <f t="shared" si="506"/>
        <v>#DIV/0!</v>
      </c>
      <c r="M151" s="166"/>
      <c r="N151" s="762" t="e">
        <f t="shared" si="514"/>
        <v>#DIV/0!</v>
      </c>
      <c r="O151" s="622"/>
      <c r="P151" s="683"/>
      <c r="Q151" s="622"/>
      <c r="R151" s="683"/>
      <c r="S151" s="31"/>
      <c r="T151" s="31"/>
      <c r="U151" s="31"/>
      <c r="V151" s="285"/>
      <c r="W151" s="31"/>
      <c r="X151" s="31"/>
      <c r="Y151" s="31"/>
      <c r="Z151" s="622"/>
      <c r="AA151" s="622"/>
      <c r="AB151" s="31"/>
      <c r="AC151" s="31"/>
      <c r="AD151" s="31"/>
      <c r="AE151" s="166"/>
      <c r="AF151" s="695" t="e">
        <f t="shared" si="507"/>
        <v>#DIV/0!</v>
      </c>
      <c r="AG151" s="166"/>
      <c r="AH151" s="695" t="e">
        <f t="shared" si="508"/>
        <v>#DIV/0!</v>
      </c>
      <c r="AI151" s="622"/>
      <c r="AJ151" s="683"/>
      <c r="AK151" s="622"/>
      <c r="AL151" s="683"/>
      <c r="AM151" s="31"/>
      <c r="AN151" s="31"/>
      <c r="AO151" s="31"/>
      <c r="AP151" s="622"/>
      <c r="AQ151" s="683"/>
      <c r="AR151" s="166"/>
      <c r="AS151" s="695" t="e">
        <f t="shared" si="509"/>
        <v>#DIV/0!</v>
      </c>
      <c r="AT151" s="166"/>
      <c r="AU151" s="695" t="e">
        <f t="shared" si="510"/>
        <v>#DIV/0!</v>
      </c>
      <c r="AV151" s="622"/>
      <c r="AW151" s="695" t="e">
        <f t="shared" si="511"/>
        <v>#DIV/0!</v>
      </c>
      <c r="AX151" s="166"/>
      <c r="AY151" s="695" t="e">
        <f t="shared" si="512"/>
        <v>#DIV/0!</v>
      </c>
      <c r="AZ151" s="31"/>
      <c r="BA151" s="695"/>
      <c r="BB151" s="31"/>
      <c r="BC151" s="31"/>
      <c r="BD151" s="31"/>
      <c r="BE151" s="622"/>
      <c r="BF151" s="622"/>
      <c r="BG151" s="622"/>
      <c r="BH151" s="31"/>
      <c r="BI151" s="31"/>
      <c r="BJ151" s="622"/>
      <c r="BK151" s="622"/>
      <c r="BL151" s="31"/>
      <c r="BM151" s="31"/>
      <c r="BN151" s="622"/>
      <c r="BO151" s="622"/>
      <c r="BP151" s="622"/>
      <c r="BQ151" s="622"/>
      <c r="BR151" s="31"/>
      <c r="BS151" s="31"/>
      <c r="BT151" s="622"/>
      <c r="BU151" s="622"/>
      <c r="BV151" s="435"/>
      <c r="BW151" s="519"/>
      <c r="BX151" s="435"/>
      <c r="BY151" s="31"/>
      <c r="BZ151" s="31"/>
      <c r="CE151" s="695" t="e">
        <f t="shared" si="513"/>
        <v>#DIV/0!</v>
      </c>
    </row>
    <row r="152" spans="2:83" s="463" customFormat="1" ht="52.5" hidden="1" customHeight="1" x14ac:dyDescent="0.25">
      <c r="B152" s="201"/>
      <c r="C152" s="101" t="s">
        <v>32</v>
      </c>
      <c r="D152" s="176">
        <f t="shared" ref="D152:D153" si="529">E152</f>
        <v>0</v>
      </c>
      <c r="E152" s="176"/>
      <c r="F152" s="176"/>
      <c r="G152" s="176"/>
      <c r="H152" s="187"/>
      <c r="I152" s="238"/>
      <c r="J152" s="176"/>
      <c r="K152" s="176">
        <f t="shared" ref="K152:K153" si="530">M152</f>
        <v>0</v>
      </c>
      <c r="L152" s="695" t="e">
        <f t="shared" si="506"/>
        <v>#DIV/0!</v>
      </c>
      <c r="M152" s="176"/>
      <c r="N152" s="762" t="e">
        <f t="shared" si="514"/>
        <v>#DIV/0!</v>
      </c>
      <c r="O152" s="623"/>
      <c r="P152" s="683"/>
      <c r="Q152" s="623"/>
      <c r="R152" s="683"/>
      <c r="S152" s="22"/>
      <c r="T152" s="41"/>
      <c r="U152" s="279"/>
      <c r="V152" s="623">
        <f t="shared" ref="V152:V153" si="531">W152+X152+Y152</f>
        <v>0</v>
      </c>
      <c r="W152" s="623">
        <v>0</v>
      </c>
      <c r="X152" s="102"/>
      <c r="Y152" s="102"/>
      <c r="Z152" s="623">
        <f t="shared" ref="Z152:Z153" si="532">AA152+AB152+AC152</f>
        <v>0</v>
      </c>
      <c r="AA152" s="623">
        <v>0</v>
      </c>
      <c r="AB152" s="22"/>
      <c r="AC152" s="279"/>
      <c r="AD152" s="19"/>
      <c r="AE152" s="176">
        <f t="shared" ref="AE152:AE153" si="533">AG152</f>
        <v>0</v>
      </c>
      <c r="AF152" s="695" t="e">
        <f t="shared" si="507"/>
        <v>#DIV/0!</v>
      </c>
      <c r="AG152" s="176">
        <v>0</v>
      </c>
      <c r="AH152" s="695" t="e">
        <f t="shared" si="508"/>
        <v>#DIV/0!</v>
      </c>
      <c r="AI152" s="623"/>
      <c r="AJ152" s="683"/>
      <c r="AK152" s="623"/>
      <c r="AL152" s="683"/>
      <c r="AM152" s="22"/>
      <c r="AN152" s="41"/>
      <c r="AO152" s="279"/>
      <c r="AP152" s="623"/>
      <c r="AQ152" s="683"/>
      <c r="AR152" s="176">
        <f t="shared" ref="AR152:AR153" si="534">AT152</f>
        <v>0</v>
      </c>
      <c r="AS152" s="695" t="e">
        <f t="shared" si="509"/>
        <v>#DIV/0!</v>
      </c>
      <c r="AT152" s="176">
        <v>0</v>
      </c>
      <c r="AU152" s="695" t="e">
        <f t="shared" si="510"/>
        <v>#DIV/0!</v>
      </c>
      <c r="AV152" s="623"/>
      <c r="AW152" s="695" t="e">
        <f t="shared" si="511"/>
        <v>#DIV/0!</v>
      </c>
      <c r="AX152" s="176"/>
      <c r="AY152" s="695" t="e">
        <f t="shared" si="512"/>
        <v>#DIV/0!</v>
      </c>
      <c r="AZ152" s="22"/>
      <c r="BA152" s="695"/>
      <c r="BB152" s="279"/>
      <c r="BC152" s="22"/>
      <c r="BD152" s="279"/>
      <c r="BE152" s="623">
        <f t="shared" ref="BE152:BE156" si="535">BF152</f>
        <v>0</v>
      </c>
      <c r="BF152" s="623">
        <v>0</v>
      </c>
      <c r="BG152" s="623"/>
      <c r="BH152" s="22"/>
      <c r="BI152" s="279"/>
      <c r="BJ152" s="623">
        <f t="shared" ref="BJ152:BJ194" si="536">BK152+BL152+BM152</f>
        <v>0</v>
      </c>
      <c r="BK152" s="623"/>
      <c r="BL152" s="22"/>
      <c r="BM152" s="279"/>
      <c r="BN152" s="623">
        <f t="shared" ref="BN152:BN213" si="537">BO152+BR152+BS152</f>
        <v>0</v>
      </c>
      <c r="BO152" s="623"/>
      <c r="BP152" s="623"/>
      <c r="BQ152" s="623"/>
      <c r="BR152" s="22"/>
      <c r="BS152" s="279"/>
      <c r="BT152" s="623"/>
      <c r="BU152" s="623">
        <f t="shared" ref="BU152:BU156" si="538">BV152</f>
        <v>0</v>
      </c>
      <c r="BV152" s="443">
        <v>0</v>
      </c>
      <c r="BW152" s="517"/>
      <c r="BX152" s="443"/>
      <c r="BY152" s="22"/>
      <c r="BZ152" s="279"/>
      <c r="CE152" s="695" t="e">
        <f t="shared" si="513"/>
        <v>#DIV/0!</v>
      </c>
    </row>
    <row r="153" spans="2:83" s="50" customFormat="1" ht="54" hidden="1" customHeight="1" x14ac:dyDescent="0.25">
      <c r="B153" s="200"/>
      <c r="C153" s="97" t="s">
        <v>31</v>
      </c>
      <c r="D153" s="166">
        <f t="shared" si="529"/>
        <v>0</v>
      </c>
      <c r="E153" s="166"/>
      <c r="F153" s="166"/>
      <c r="G153" s="166"/>
      <c r="H153" s="236"/>
      <c r="I153" s="236"/>
      <c r="J153" s="166"/>
      <c r="K153" s="166">
        <f t="shared" si="530"/>
        <v>0</v>
      </c>
      <c r="L153" s="695" t="e">
        <f t="shared" si="506"/>
        <v>#DIV/0!</v>
      </c>
      <c r="M153" s="166"/>
      <c r="N153" s="762" t="e">
        <f t="shared" si="514"/>
        <v>#DIV/0!</v>
      </c>
      <c r="O153" s="622"/>
      <c r="P153" s="683"/>
      <c r="Q153" s="622"/>
      <c r="R153" s="683"/>
      <c r="S153" s="31"/>
      <c r="T153" s="31"/>
      <c r="U153" s="31"/>
      <c r="V153" s="622">
        <f t="shared" si="531"/>
        <v>0</v>
      </c>
      <c r="W153" s="622">
        <v>0</v>
      </c>
      <c r="X153" s="31"/>
      <c r="Y153" s="31"/>
      <c r="Z153" s="622">
        <f t="shared" si="532"/>
        <v>0</v>
      </c>
      <c r="AA153" s="622">
        <v>0</v>
      </c>
      <c r="AB153" s="31"/>
      <c r="AC153" s="31"/>
      <c r="AD153" s="31"/>
      <c r="AE153" s="166">
        <f t="shared" si="533"/>
        <v>0</v>
      </c>
      <c r="AF153" s="695" t="e">
        <f t="shared" si="507"/>
        <v>#DIV/0!</v>
      </c>
      <c r="AG153" s="166">
        <v>0</v>
      </c>
      <c r="AH153" s="695" t="e">
        <f t="shared" si="508"/>
        <v>#DIV/0!</v>
      </c>
      <c r="AI153" s="622"/>
      <c r="AJ153" s="683"/>
      <c r="AK153" s="622"/>
      <c r="AL153" s="683"/>
      <c r="AM153" s="31"/>
      <c r="AN153" s="31"/>
      <c r="AO153" s="31"/>
      <c r="AP153" s="622"/>
      <c r="AQ153" s="683"/>
      <c r="AR153" s="166">
        <f t="shared" si="534"/>
        <v>0</v>
      </c>
      <c r="AS153" s="695" t="e">
        <f t="shared" si="509"/>
        <v>#DIV/0!</v>
      </c>
      <c r="AT153" s="166">
        <v>0</v>
      </c>
      <c r="AU153" s="695" t="e">
        <f t="shared" si="510"/>
        <v>#DIV/0!</v>
      </c>
      <c r="AV153" s="622"/>
      <c r="AW153" s="695" t="e">
        <f t="shared" si="511"/>
        <v>#DIV/0!</v>
      </c>
      <c r="AX153" s="166"/>
      <c r="AY153" s="695" t="e">
        <f t="shared" si="512"/>
        <v>#DIV/0!</v>
      </c>
      <c r="AZ153" s="31"/>
      <c r="BA153" s="695"/>
      <c r="BB153" s="31"/>
      <c r="BC153" s="31"/>
      <c r="BD153" s="31"/>
      <c r="BE153" s="622">
        <f t="shared" si="535"/>
        <v>0</v>
      </c>
      <c r="BF153" s="622">
        <v>0</v>
      </c>
      <c r="BG153" s="622"/>
      <c r="BH153" s="31"/>
      <c r="BI153" s="31"/>
      <c r="BJ153" s="622">
        <f t="shared" si="536"/>
        <v>0</v>
      </c>
      <c r="BK153" s="622"/>
      <c r="BL153" s="31"/>
      <c r="BM153" s="31"/>
      <c r="BN153" s="622">
        <f t="shared" si="537"/>
        <v>0</v>
      </c>
      <c r="BO153" s="622"/>
      <c r="BP153" s="622"/>
      <c r="BQ153" s="622"/>
      <c r="BR153" s="31"/>
      <c r="BS153" s="31"/>
      <c r="BT153" s="622"/>
      <c r="BU153" s="622">
        <f t="shared" si="538"/>
        <v>0</v>
      </c>
      <c r="BV153" s="435">
        <v>0</v>
      </c>
      <c r="BW153" s="519"/>
      <c r="BX153" s="435"/>
      <c r="BY153" s="31"/>
      <c r="BZ153" s="31"/>
      <c r="CE153" s="695" t="e">
        <f t="shared" si="513"/>
        <v>#DIV/0!</v>
      </c>
    </row>
    <row r="154" spans="2:83" s="45" customFormat="1" ht="108.75" hidden="1" customHeight="1" x14ac:dyDescent="0.25">
      <c r="B154" s="200" t="s">
        <v>204</v>
      </c>
      <c r="C154" s="124" t="s">
        <v>225</v>
      </c>
      <c r="D154" s="166">
        <f>E154+G154</f>
        <v>0</v>
      </c>
      <c r="E154" s="166">
        <f>E155+E156</f>
        <v>0</v>
      </c>
      <c r="F154" s="166"/>
      <c r="G154" s="166"/>
      <c r="H154" s="861"/>
      <c r="I154" s="239"/>
      <c r="J154" s="166">
        <f>J155+J156</f>
        <v>0</v>
      </c>
      <c r="K154" s="166">
        <f>M154+Q154</f>
        <v>0</v>
      </c>
      <c r="L154" s="695" t="e">
        <f t="shared" si="506"/>
        <v>#DIV/0!</v>
      </c>
      <c r="M154" s="166">
        <f>M155+M156</f>
        <v>0</v>
      </c>
      <c r="N154" s="762" t="e">
        <f t="shared" si="514"/>
        <v>#DIV/0!</v>
      </c>
      <c r="O154" s="622"/>
      <c r="P154" s="683"/>
      <c r="Q154" s="622">
        <f>Q155+Q156</f>
        <v>0</v>
      </c>
      <c r="R154" s="683"/>
      <c r="S154" s="62"/>
      <c r="T154" s="41"/>
      <c r="U154" s="28"/>
      <c r="V154" s="622">
        <f t="shared" si="522"/>
        <v>0</v>
      </c>
      <c r="W154" s="622">
        <f>W155+W156</f>
        <v>0</v>
      </c>
      <c r="X154" s="28"/>
      <c r="Y154" s="28"/>
      <c r="Z154" s="622">
        <f t="shared" si="520"/>
        <v>0</v>
      </c>
      <c r="AA154" s="622">
        <f>AA155+AA156</f>
        <v>0</v>
      </c>
      <c r="AB154" s="62"/>
      <c r="AC154" s="28"/>
      <c r="AD154" s="19"/>
      <c r="AE154" s="166">
        <f t="shared" ref="AE154:AE185" si="539">AG154+AK154+AM154+AO154</f>
        <v>0</v>
      </c>
      <c r="AF154" s="695" t="e">
        <f t="shared" si="507"/>
        <v>#DIV/0!</v>
      </c>
      <c r="AG154" s="166">
        <f>AG155+AG156</f>
        <v>0</v>
      </c>
      <c r="AH154" s="695" t="e">
        <f t="shared" si="508"/>
        <v>#DIV/0!</v>
      </c>
      <c r="AI154" s="622"/>
      <c r="AJ154" s="683"/>
      <c r="AK154" s="622"/>
      <c r="AL154" s="683"/>
      <c r="AM154" s="622">
        <f t="shared" ref="AM154:AO154" si="540">AM155+AM156</f>
        <v>0</v>
      </c>
      <c r="AN154" s="683"/>
      <c r="AO154" s="622">
        <f t="shared" si="540"/>
        <v>0</v>
      </c>
      <c r="AP154" s="622">
        <f>AP155+AP156</f>
        <v>0</v>
      </c>
      <c r="AQ154" s="683"/>
      <c r="AR154" s="166">
        <f t="shared" ref="AR154:AR168" si="541">AT154+AX154+AZ154+BB154</f>
        <v>0</v>
      </c>
      <c r="AS154" s="695" t="e">
        <f t="shared" si="509"/>
        <v>#DIV/0!</v>
      </c>
      <c r="AT154" s="166">
        <f>AT155+AT156</f>
        <v>0</v>
      </c>
      <c r="AU154" s="695" t="e">
        <f t="shared" si="510"/>
        <v>#DIV/0!</v>
      </c>
      <c r="AV154" s="622"/>
      <c r="AW154" s="695" t="e">
        <f t="shared" si="511"/>
        <v>#DIV/0!</v>
      </c>
      <c r="AX154" s="166"/>
      <c r="AY154" s="695" t="e">
        <f t="shared" si="512"/>
        <v>#DIV/0!</v>
      </c>
      <c r="AZ154" s="622">
        <f t="shared" ref="AZ154:BB154" si="542">AZ155+AZ156</f>
        <v>0</v>
      </c>
      <c r="BA154" s="695"/>
      <c r="BB154" s="622">
        <f t="shared" si="542"/>
        <v>0</v>
      </c>
      <c r="BC154" s="62"/>
      <c r="BD154" s="28"/>
      <c r="BE154" s="622">
        <f t="shared" si="535"/>
        <v>0</v>
      </c>
      <c r="BF154" s="622">
        <f>BF155+BF156</f>
        <v>0</v>
      </c>
      <c r="BG154" s="622"/>
      <c r="BH154" s="62"/>
      <c r="BI154" s="28"/>
      <c r="BJ154" s="622">
        <f t="shared" si="536"/>
        <v>0</v>
      </c>
      <c r="BK154" s="622">
        <f>BK155+BK156</f>
        <v>0</v>
      </c>
      <c r="BL154" s="62"/>
      <c r="BM154" s="28"/>
      <c r="BN154" s="622">
        <f t="shared" si="537"/>
        <v>0</v>
      </c>
      <c r="BO154" s="622">
        <f>BO155+BO156</f>
        <v>0</v>
      </c>
      <c r="BP154" s="622"/>
      <c r="BQ154" s="622"/>
      <c r="BR154" s="62"/>
      <c r="BS154" s="28"/>
      <c r="BT154" s="622"/>
      <c r="BU154" s="622">
        <f t="shared" si="538"/>
        <v>0</v>
      </c>
      <c r="BV154" s="435">
        <f>BV155+BV156</f>
        <v>0</v>
      </c>
      <c r="BW154" s="519"/>
      <c r="BX154" s="435"/>
      <c r="BY154" s="62"/>
      <c r="BZ154" s="28"/>
      <c r="CE154" s="695" t="e">
        <f t="shared" si="513"/>
        <v>#DIV/0!</v>
      </c>
    </row>
    <row r="155" spans="2:83" s="150" customFormat="1" ht="54" hidden="1" customHeight="1" x14ac:dyDescent="0.25">
      <c r="B155" s="210"/>
      <c r="C155" s="101" t="s">
        <v>32</v>
      </c>
      <c r="D155" s="176">
        <f>E155+G155</f>
        <v>0</v>
      </c>
      <c r="E155" s="176"/>
      <c r="F155" s="176"/>
      <c r="G155" s="176"/>
      <c r="H155" s="862"/>
      <c r="I155" s="862"/>
      <c r="J155" s="176">
        <f>Q155-G155</f>
        <v>0</v>
      </c>
      <c r="K155" s="176">
        <f>M155+Q155</f>
        <v>0</v>
      </c>
      <c r="L155" s="695" t="e">
        <f t="shared" si="506"/>
        <v>#DIV/0!</v>
      </c>
      <c r="M155" s="176"/>
      <c r="N155" s="762" t="e">
        <f t="shared" si="514"/>
        <v>#DIV/0!</v>
      </c>
      <c r="O155" s="623"/>
      <c r="P155" s="683"/>
      <c r="Q155" s="623">
        <v>0</v>
      </c>
      <c r="R155" s="683"/>
      <c r="S155" s="73"/>
      <c r="T155" s="31"/>
      <c r="U155" s="73"/>
      <c r="V155" s="623">
        <f t="shared" si="522"/>
        <v>0</v>
      </c>
      <c r="W155" s="623">
        <f>AA155-E155</f>
        <v>0</v>
      </c>
      <c r="X155" s="73"/>
      <c r="Y155" s="73"/>
      <c r="Z155" s="623">
        <f t="shared" si="520"/>
        <v>0</v>
      </c>
      <c r="AA155" s="623"/>
      <c r="AB155" s="73"/>
      <c r="AC155" s="73"/>
      <c r="AD155" s="31"/>
      <c r="AE155" s="176">
        <f t="shared" si="539"/>
        <v>0</v>
      </c>
      <c r="AF155" s="695" t="e">
        <f t="shared" si="507"/>
        <v>#DIV/0!</v>
      </c>
      <c r="AG155" s="176">
        <v>0</v>
      </c>
      <c r="AH155" s="695" t="e">
        <f t="shared" si="508"/>
        <v>#DIV/0!</v>
      </c>
      <c r="AI155" s="623"/>
      <c r="AJ155" s="683"/>
      <c r="AK155" s="623"/>
      <c r="AL155" s="683"/>
      <c r="AM155" s="73"/>
      <c r="AN155" s="31"/>
      <c r="AO155" s="73"/>
      <c r="AP155" s="623">
        <f>AX155-AK155</f>
        <v>0</v>
      </c>
      <c r="AQ155" s="683"/>
      <c r="AR155" s="176">
        <f t="shared" si="541"/>
        <v>0</v>
      </c>
      <c r="AS155" s="695" t="e">
        <f t="shared" si="509"/>
        <v>#DIV/0!</v>
      </c>
      <c r="AT155" s="176">
        <v>0</v>
      </c>
      <c r="AU155" s="695" t="e">
        <f t="shared" si="510"/>
        <v>#DIV/0!</v>
      </c>
      <c r="AV155" s="623"/>
      <c r="AW155" s="695" t="e">
        <f t="shared" si="511"/>
        <v>#DIV/0!</v>
      </c>
      <c r="AX155" s="176"/>
      <c r="AY155" s="695" t="e">
        <f t="shared" si="512"/>
        <v>#DIV/0!</v>
      </c>
      <c r="AZ155" s="73"/>
      <c r="BA155" s="695"/>
      <c r="BB155" s="73"/>
      <c r="BC155" s="73"/>
      <c r="BD155" s="73"/>
      <c r="BE155" s="623">
        <f t="shared" si="535"/>
        <v>0</v>
      </c>
      <c r="BF155" s="623">
        <v>0</v>
      </c>
      <c r="BG155" s="623"/>
      <c r="BH155" s="73"/>
      <c r="BI155" s="73"/>
      <c r="BJ155" s="623">
        <f t="shared" si="536"/>
        <v>0</v>
      </c>
      <c r="BK155" s="623">
        <v>0</v>
      </c>
      <c r="BL155" s="73"/>
      <c r="BM155" s="73"/>
      <c r="BN155" s="623">
        <f t="shared" si="537"/>
        <v>0</v>
      </c>
      <c r="BO155" s="623">
        <v>0</v>
      </c>
      <c r="BP155" s="623"/>
      <c r="BQ155" s="623"/>
      <c r="BR155" s="73"/>
      <c r="BS155" s="73"/>
      <c r="BT155" s="623"/>
      <c r="BU155" s="623">
        <f t="shared" si="538"/>
        <v>0</v>
      </c>
      <c r="BV155" s="443">
        <v>0</v>
      </c>
      <c r="BW155" s="517"/>
      <c r="BX155" s="443"/>
      <c r="BY155" s="73"/>
      <c r="BZ155" s="73"/>
      <c r="CE155" s="695" t="e">
        <f t="shared" si="513"/>
        <v>#DIV/0!</v>
      </c>
    </row>
    <row r="156" spans="2:83" s="50" customFormat="1" ht="54" hidden="1" customHeight="1" x14ac:dyDescent="0.25">
      <c r="B156" s="200"/>
      <c r="C156" s="97" t="s">
        <v>31</v>
      </c>
      <c r="D156" s="166">
        <f>E156+G156</f>
        <v>0</v>
      </c>
      <c r="E156" s="166"/>
      <c r="F156" s="166"/>
      <c r="G156" s="166"/>
      <c r="H156" s="236"/>
      <c r="I156" s="236"/>
      <c r="J156" s="166">
        <f>Q156-G156</f>
        <v>0</v>
      </c>
      <c r="K156" s="166">
        <f>M156+Q156</f>
        <v>0</v>
      </c>
      <c r="L156" s="695" t="e">
        <f t="shared" si="506"/>
        <v>#DIV/0!</v>
      </c>
      <c r="M156" s="166"/>
      <c r="N156" s="762" t="e">
        <f t="shared" si="514"/>
        <v>#DIV/0!</v>
      </c>
      <c r="O156" s="622"/>
      <c r="P156" s="683"/>
      <c r="Q156" s="622">
        <v>0</v>
      </c>
      <c r="R156" s="683"/>
      <c r="S156" s="31"/>
      <c r="T156" s="31"/>
      <c r="U156" s="31"/>
      <c r="V156" s="622">
        <f t="shared" si="522"/>
        <v>0</v>
      </c>
      <c r="W156" s="622">
        <f>AA156-E156</f>
        <v>0</v>
      </c>
      <c r="X156" s="31"/>
      <c r="Y156" s="31"/>
      <c r="Z156" s="622">
        <f t="shared" si="520"/>
        <v>0</v>
      </c>
      <c r="AA156" s="622"/>
      <c r="AB156" s="31"/>
      <c r="AC156" s="31"/>
      <c r="AD156" s="31"/>
      <c r="AE156" s="166">
        <f t="shared" si="539"/>
        <v>0</v>
      </c>
      <c r="AF156" s="695" t="e">
        <f t="shared" si="507"/>
        <v>#DIV/0!</v>
      </c>
      <c r="AG156" s="166">
        <v>0</v>
      </c>
      <c r="AH156" s="695" t="e">
        <f t="shared" si="508"/>
        <v>#DIV/0!</v>
      </c>
      <c r="AI156" s="622"/>
      <c r="AJ156" s="683"/>
      <c r="AK156" s="622"/>
      <c r="AL156" s="683"/>
      <c r="AM156" s="31"/>
      <c r="AN156" s="31"/>
      <c r="AO156" s="31"/>
      <c r="AP156" s="622">
        <f>AX156-AK156</f>
        <v>0</v>
      </c>
      <c r="AQ156" s="683"/>
      <c r="AR156" s="166">
        <f t="shared" si="541"/>
        <v>0</v>
      </c>
      <c r="AS156" s="695" t="e">
        <f t="shared" si="509"/>
        <v>#DIV/0!</v>
      </c>
      <c r="AT156" s="166">
        <v>0</v>
      </c>
      <c r="AU156" s="695" t="e">
        <f t="shared" si="510"/>
        <v>#DIV/0!</v>
      </c>
      <c r="AV156" s="622"/>
      <c r="AW156" s="695" t="e">
        <f t="shared" si="511"/>
        <v>#DIV/0!</v>
      </c>
      <c r="AX156" s="166"/>
      <c r="AY156" s="695" t="e">
        <f t="shared" si="512"/>
        <v>#DIV/0!</v>
      </c>
      <c r="AZ156" s="31"/>
      <c r="BA156" s="695"/>
      <c r="BB156" s="31"/>
      <c r="BC156" s="31"/>
      <c r="BD156" s="31"/>
      <c r="BE156" s="622">
        <f t="shared" si="535"/>
        <v>0</v>
      </c>
      <c r="BF156" s="622">
        <v>0</v>
      </c>
      <c r="BG156" s="622"/>
      <c r="BH156" s="31"/>
      <c r="BI156" s="31"/>
      <c r="BJ156" s="622">
        <f t="shared" si="536"/>
        <v>0</v>
      </c>
      <c r="BK156" s="622">
        <v>0</v>
      </c>
      <c r="BL156" s="31"/>
      <c r="BM156" s="31"/>
      <c r="BN156" s="622">
        <f t="shared" si="537"/>
        <v>0</v>
      </c>
      <c r="BO156" s="622">
        <v>0</v>
      </c>
      <c r="BP156" s="622"/>
      <c r="BQ156" s="622"/>
      <c r="BR156" s="31"/>
      <c r="BS156" s="31"/>
      <c r="BT156" s="622"/>
      <c r="BU156" s="622">
        <f t="shared" si="538"/>
        <v>0</v>
      </c>
      <c r="BV156" s="435">
        <v>0</v>
      </c>
      <c r="BW156" s="519"/>
      <c r="BX156" s="435"/>
      <c r="BY156" s="31"/>
      <c r="BZ156" s="31"/>
      <c r="CE156" s="695" t="e">
        <f t="shared" si="513"/>
        <v>#DIV/0!</v>
      </c>
    </row>
    <row r="157" spans="2:83" s="45" customFormat="1" ht="100.5" hidden="1" customHeight="1" x14ac:dyDescent="0.25">
      <c r="B157" s="200" t="s">
        <v>205</v>
      </c>
      <c r="C157" s="108" t="s">
        <v>235</v>
      </c>
      <c r="D157" s="166"/>
      <c r="E157" s="166"/>
      <c r="F157" s="166"/>
      <c r="G157" s="166"/>
      <c r="H157" s="236"/>
      <c r="I157" s="236"/>
      <c r="J157" s="166"/>
      <c r="K157" s="166"/>
      <c r="L157" s="695" t="e">
        <f t="shared" si="506"/>
        <v>#DIV/0!</v>
      </c>
      <c r="M157" s="166"/>
      <c r="N157" s="762" t="e">
        <f t="shared" si="514"/>
        <v>#DIV/0!</v>
      </c>
      <c r="O157" s="622"/>
      <c r="P157" s="683"/>
      <c r="Q157" s="622"/>
      <c r="R157" s="683"/>
      <c r="S157" s="31"/>
      <c r="T157" s="31"/>
      <c r="U157" s="31"/>
      <c r="V157" s="285"/>
      <c r="W157" s="31"/>
      <c r="X157" s="31"/>
      <c r="Y157" s="31"/>
      <c r="Z157" s="622"/>
      <c r="AA157" s="622"/>
      <c r="AB157" s="31"/>
      <c r="AC157" s="31"/>
      <c r="AD157" s="31"/>
      <c r="AE157" s="166">
        <f t="shared" si="539"/>
        <v>0</v>
      </c>
      <c r="AF157" s="695" t="e">
        <f t="shared" si="507"/>
        <v>#DIV/0!</v>
      </c>
      <c r="AG157" s="166">
        <f>AG158+AG159</f>
        <v>0</v>
      </c>
      <c r="AH157" s="695" t="e">
        <f t="shared" si="508"/>
        <v>#DIV/0!</v>
      </c>
      <c r="AI157" s="622"/>
      <c r="AJ157" s="683"/>
      <c r="AK157" s="622"/>
      <c r="AL157" s="683"/>
      <c r="AM157" s="622">
        <f t="shared" ref="AM157:AO157" si="543">AM158+AM159</f>
        <v>0</v>
      </c>
      <c r="AN157" s="683"/>
      <c r="AO157" s="622">
        <f t="shared" si="543"/>
        <v>0</v>
      </c>
      <c r="AP157" s="622">
        <f>AP158+AP159</f>
        <v>0</v>
      </c>
      <c r="AQ157" s="683"/>
      <c r="AR157" s="166">
        <f t="shared" si="541"/>
        <v>0</v>
      </c>
      <c r="AS157" s="695" t="e">
        <f t="shared" si="509"/>
        <v>#DIV/0!</v>
      </c>
      <c r="AT157" s="166">
        <f>AT158+AT159</f>
        <v>0</v>
      </c>
      <c r="AU157" s="695" t="e">
        <f t="shared" si="510"/>
        <v>#DIV/0!</v>
      </c>
      <c r="AV157" s="622"/>
      <c r="AW157" s="695" t="e">
        <f t="shared" si="511"/>
        <v>#DIV/0!</v>
      </c>
      <c r="AX157" s="166"/>
      <c r="AY157" s="695" t="e">
        <f t="shared" si="512"/>
        <v>#DIV/0!</v>
      </c>
      <c r="AZ157" s="622">
        <f t="shared" ref="AZ157:BB157" si="544">AZ158+AZ159</f>
        <v>0</v>
      </c>
      <c r="BA157" s="695"/>
      <c r="BB157" s="622">
        <f t="shared" si="544"/>
        <v>0</v>
      </c>
      <c r="BC157" s="31"/>
      <c r="BD157" s="31"/>
      <c r="BE157" s="622">
        <f>BE158+BE159</f>
        <v>0</v>
      </c>
      <c r="BF157" s="622">
        <f>BF158+BF159</f>
        <v>0</v>
      </c>
      <c r="BG157" s="622"/>
      <c r="BH157" s="31"/>
      <c r="BI157" s="31"/>
      <c r="BJ157" s="622">
        <f t="shared" si="536"/>
        <v>0</v>
      </c>
      <c r="BK157" s="622">
        <f>BK158+BK159</f>
        <v>0</v>
      </c>
      <c r="BL157" s="62"/>
      <c r="BM157" s="28"/>
      <c r="BN157" s="622">
        <f t="shared" si="537"/>
        <v>0</v>
      </c>
      <c r="BO157" s="622">
        <f>BO158+BO159</f>
        <v>0</v>
      </c>
      <c r="BP157" s="622"/>
      <c r="BQ157" s="622"/>
      <c r="BR157" s="31"/>
      <c r="BS157" s="31"/>
      <c r="BT157" s="622"/>
      <c r="BU157" s="622">
        <f>BU158+BU159</f>
        <v>0</v>
      </c>
      <c r="BV157" s="435">
        <f>BV158+BV159</f>
        <v>0</v>
      </c>
      <c r="BW157" s="519"/>
      <c r="BX157" s="435"/>
      <c r="BY157" s="31"/>
      <c r="BZ157" s="31"/>
      <c r="CE157" s="695" t="e">
        <f t="shared" si="513"/>
        <v>#DIV/0!</v>
      </c>
    </row>
    <row r="158" spans="2:83" s="150" customFormat="1" ht="54" hidden="1" customHeight="1" x14ac:dyDescent="0.25">
      <c r="B158" s="210"/>
      <c r="C158" s="101" t="s">
        <v>32</v>
      </c>
      <c r="D158" s="176">
        <f t="shared" ref="D158:D159" si="545">E158</f>
        <v>0</v>
      </c>
      <c r="E158" s="176"/>
      <c r="F158" s="176"/>
      <c r="G158" s="176"/>
      <c r="H158" s="862"/>
      <c r="I158" s="862"/>
      <c r="J158" s="176"/>
      <c r="K158" s="176">
        <f t="shared" ref="K158:K159" si="546">M158</f>
        <v>0</v>
      </c>
      <c r="L158" s="695" t="e">
        <f t="shared" si="506"/>
        <v>#DIV/0!</v>
      </c>
      <c r="M158" s="176"/>
      <c r="N158" s="762" t="e">
        <f t="shared" si="514"/>
        <v>#DIV/0!</v>
      </c>
      <c r="O158" s="623"/>
      <c r="P158" s="683"/>
      <c r="Q158" s="623"/>
      <c r="R158" s="683"/>
      <c r="S158" s="73"/>
      <c r="T158" s="31"/>
      <c r="U158" s="73"/>
      <c r="V158" s="623">
        <f t="shared" ref="V158:V159" si="547">W158+X158+Y158</f>
        <v>0</v>
      </c>
      <c r="W158" s="623">
        <f>AA158-E158</f>
        <v>0</v>
      </c>
      <c r="X158" s="73"/>
      <c r="Y158" s="73"/>
      <c r="Z158" s="623">
        <f t="shared" ref="Z158:Z159" si="548">AA158+AB158+AC158</f>
        <v>0</v>
      </c>
      <c r="AA158" s="623"/>
      <c r="AB158" s="73"/>
      <c r="AC158" s="73"/>
      <c r="AD158" s="31"/>
      <c r="AE158" s="176">
        <f t="shared" si="539"/>
        <v>0</v>
      </c>
      <c r="AF158" s="695" t="e">
        <f t="shared" si="507"/>
        <v>#DIV/0!</v>
      </c>
      <c r="AG158" s="176">
        <v>0</v>
      </c>
      <c r="AH158" s="695" t="e">
        <f t="shared" si="508"/>
        <v>#DIV/0!</v>
      </c>
      <c r="AI158" s="623"/>
      <c r="AJ158" s="683"/>
      <c r="AK158" s="623"/>
      <c r="AL158" s="683"/>
      <c r="AM158" s="73"/>
      <c r="AN158" s="31"/>
      <c r="AO158" s="73"/>
      <c r="AP158" s="623">
        <f>AX158-AK158</f>
        <v>0</v>
      </c>
      <c r="AQ158" s="683"/>
      <c r="AR158" s="176">
        <f t="shared" si="541"/>
        <v>0</v>
      </c>
      <c r="AS158" s="695" t="e">
        <f t="shared" si="509"/>
        <v>#DIV/0!</v>
      </c>
      <c r="AT158" s="176">
        <v>0</v>
      </c>
      <c r="AU158" s="695" t="e">
        <f t="shared" si="510"/>
        <v>#DIV/0!</v>
      </c>
      <c r="AV158" s="623"/>
      <c r="AW158" s="695" t="e">
        <f t="shared" si="511"/>
        <v>#DIV/0!</v>
      </c>
      <c r="AX158" s="176"/>
      <c r="AY158" s="695" t="e">
        <f t="shared" si="512"/>
        <v>#DIV/0!</v>
      </c>
      <c r="AZ158" s="73"/>
      <c r="BA158" s="695"/>
      <c r="BB158" s="73"/>
      <c r="BC158" s="73"/>
      <c r="BD158" s="73"/>
      <c r="BE158" s="623">
        <f t="shared" ref="BE158:BE159" si="549">BF158</f>
        <v>0</v>
      </c>
      <c r="BF158" s="623">
        <v>0</v>
      </c>
      <c r="BG158" s="623"/>
      <c r="BH158" s="73"/>
      <c r="BI158" s="73"/>
      <c r="BJ158" s="623">
        <f t="shared" si="536"/>
        <v>0</v>
      </c>
      <c r="BK158" s="623"/>
      <c r="BL158" s="73"/>
      <c r="BM158" s="73"/>
      <c r="BN158" s="623">
        <f t="shared" si="537"/>
        <v>0</v>
      </c>
      <c r="BO158" s="623">
        <v>0</v>
      </c>
      <c r="BP158" s="623"/>
      <c r="BQ158" s="623"/>
      <c r="BR158" s="73"/>
      <c r="BS158" s="73"/>
      <c r="BT158" s="623"/>
      <c r="BU158" s="623">
        <f t="shared" ref="BU158:BU159" si="550">BV158</f>
        <v>0</v>
      </c>
      <c r="BV158" s="443">
        <v>0</v>
      </c>
      <c r="BW158" s="517"/>
      <c r="BX158" s="443"/>
      <c r="BY158" s="73"/>
      <c r="BZ158" s="73"/>
      <c r="CE158" s="695" t="e">
        <f t="shared" si="513"/>
        <v>#DIV/0!</v>
      </c>
    </row>
    <row r="159" spans="2:83" s="50" customFormat="1" ht="54" hidden="1" customHeight="1" x14ac:dyDescent="0.25">
      <c r="B159" s="200"/>
      <c r="C159" s="97" t="s">
        <v>31</v>
      </c>
      <c r="D159" s="166">
        <f t="shared" si="545"/>
        <v>0</v>
      </c>
      <c r="E159" s="166"/>
      <c r="F159" s="166"/>
      <c r="G159" s="166"/>
      <c r="H159" s="236"/>
      <c r="I159" s="236"/>
      <c r="J159" s="166"/>
      <c r="K159" s="166">
        <f t="shared" si="546"/>
        <v>0</v>
      </c>
      <c r="L159" s="695" t="e">
        <f t="shared" si="506"/>
        <v>#DIV/0!</v>
      </c>
      <c r="M159" s="166"/>
      <c r="N159" s="762" t="e">
        <f t="shared" si="514"/>
        <v>#DIV/0!</v>
      </c>
      <c r="O159" s="622"/>
      <c r="P159" s="683"/>
      <c r="Q159" s="622"/>
      <c r="R159" s="683"/>
      <c r="S159" s="31"/>
      <c r="T159" s="31"/>
      <c r="U159" s="31"/>
      <c r="V159" s="622">
        <f t="shared" si="547"/>
        <v>0</v>
      </c>
      <c r="W159" s="622">
        <f>AA159-E159</f>
        <v>0</v>
      </c>
      <c r="X159" s="31"/>
      <c r="Y159" s="31"/>
      <c r="Z159" s="622">
        <f t="shared" si="548"/>
        <v>0</v>
      </c>
      <c r="AA159" s="622"/>
      <c r="AB159" s="31"/>
      <c r="AC159" s="31"/>
      <c r="AD159" s="31"/>
      <c r="AE159" s="166">
        <f t="shared" si="539"/>
        <v>0</v>
      </c>
      <c r="AF159" s="695" t="e">
        <f t="shared" si="507"/>
        <v>#DIV/0!</v>
      </c>
      <c r="AG159" s="166">
        <v>0</v>
      </c>
      <c r="AH159" s="695" t="e">
        <f t="shared" si="508"/>
        <v>#DIV/0!</v>
      </c>
      <c r="AI159" s="622"/>
      <c r="AJ159" s="683"/>
      <c r="AK159" s="622"/>
      <c r="AL159" s="683"/>
      <c r="AM159" s="31"/>
      <c r="AN159" s="31"/>
      <c r="AO159" s="31"/>
      <c r="AP159" s="622">
        <f>AX159-AK159</f>
        <v>0</v>
      </c>
      <c r="AQ159" s="683"/>
      <c r="AR159" s="166">
        <f t="shared" si="541"/>
        <v>0</v>
      </c>
      <c r="AS159" s="695" t="e">
        <f t="shared" si="509"/>
        <v>#DIV/0!</v>
      </c>
      <c r="AT159" s="166">
        <v>0</v>
      </c>
      <c r="AU159" s="695" t="e">
        <f t="shared" si="510"/>
        <v>#DIV/0!</v>
      </c>
      <c r="AV159" s="622"/>
      <c r="AW159" s="695" t="e">
        <f t="shared" si="511"/>
        <v>#DIV/0!</v>
      </c>
      <c r="AX159" s="166"/>
      <c r="AY159" s="695" t="e">
        <f t="shared" si="512"/>
        <v>#DIV/0!</v>
      </c>
      <c r="AZ159" s="31"/>
      <c r="BA159" s="695"/>
      <c r="BB159" s="31"/>
      <c r="BC159" s="31"/>
      <c r="BD159" s="31"/>
      <c r="BE159" s="622">
        <f t="shared" si="549"/>
        <v>0</v>
      </c>
      <c r="BF159" s="622">
        <v>0</v>
      </c>
      <c r="BG159" s="622"/>
      <c r="BH159" s="31"/>
      <c r="BI159" s="31"/>
      <c r="BJ159" s="622">
        <f t="shared" si="536"/>
        <v>0</v>
      </c>
      <c r="BK159" s="622"/>
      <c r="BL159" s="31"/>
      <c r="BM159" s="31"/>
      <c r="BN159" s="622">
        <f t="shared" si="537"/>
        <v>0</v>
      </c>
      <c r="BO159" s="622">
        <v>0</v>
      </c>
      <c r="BP159" s="622"/>
      <c r="BQ159" s="622"/>
      <c r="BR159" s="31"/>
      <c r="BS159" s="31"/>
      <c r="BT159" s="622"/>
      <c r="BU159" s="622">
        <f t="shared" si="550"/>
        <v>0</v>
      </c>
      <c r="BV159" s="435">
        <v>0</v>
      </c>
      <c r="BW159" s="519"/>
      <c r="BX159" s="435"/>
      <c r="BY159" s="31"/>
      <c r="BZ159" s="31"/>
      <c r="CE159" s="695" t="e">
        <f t="shared" si="513"/>
        <v>#DIV/0!</v>
      </c>
    </row>
    <row r="160" spans="2:83" s="50" customFormat="1" ht="108.75" hidden="1" customHeight="1" x14ac:dyDescent="0.25">
      <c r="B160" s="200" t="s">
        <v>206</v>
      </c>
      <c r="C160" s="108" t="s">
        <v>291</v>
      </c>
      <c r="D160" s="166"/>
      <c r="E160" s="166"/>
      <c r="F160" s="166"/>
      <c r="G160" s="166"/>
      <c r="H160" s="236"/>
      <c r="I160" s="236"/>
      <c r="J160" s="166"/>
      <c r="K160" s="166"/>
      <c r="L160" s="695" t="e">
        <f t="shared" si="506"/>
        <v>#DIV/0!</v>
      </c>
      <c r="M160" s="166"/>
      <c r="N160" s="762" t="e">
        <f t="shared" si="514"/>
        <v>#DIV/0!</v>
      </c>
      <c r="O160" s="622"/>
      <c r="P160" s="683"/>
      <c r="Q160" s="622"/>
      <c r="R160" s="683"/>
      <c r="S160" s="31"/>
      <c r="T160" s="31"/>
      <c r="U160" s="31"/>
      <c r="V160" s="622"/>
      <c r="W160" s="622"/>
      <c r="X160" s="31"/>
      <c r="Y160" s="31"/>
      <c r="Z160" s="622"/>
      <c r="AA160" s="622"/>
      <c r="AB160" s="31"/>
      <c r="AC160" s="31"/>
      <c r="AD160" s="31"/>
      <c r="AE160" s="166">
        <f t="shared" si="539"/>
        <v>0</v>
      </c>
      <c r="AF160" s="695" t="e">
        <f t="shared" si="507"/>
        <v>#DIV/0!</v>
      </c>
      <c r="AG160" s="166">
        <f>AG161+AG162</f>
        <v>0</v>
      </c>
      <c r="AH160" s="695" t="e">
        <f t="shared" si="508"/>
        <v>#DIV/0!</v>
      </c>
      <c r="AI160" s="622"/>
      <c r="AJ160" s="683"/>
      <c r="AK160" s="622"/>
      <c r="AL160" s="683"/>
      <c r="AM160" s="622">
        <f t="shared" ref="AM160:AO160" si="551">AM161+AM162</f>
        <v>0</v>
      </c>
      <c r="AN160" s="683"/>
      <c r="AO160" s="622">
        <f t="shared" si="551"/>
        <v>0</v>
      </c>
      <c r="AP160" s="622">
        <f>AP161+AP162</f>
        <v>0</v>
      </c>
      <c r="AQ160" s="683"/>
      <c r="AR160" s="166">
        <f t="shared" si="541"/>
        <v>0</v>
      </c>
      <c r="AS160" s="695" t="e">
        <f t="shared" si="509"/>
        <v>#DIV/0!</v>
      </c>
      <c r="AT160" s="166">
        <f>AT161+AT162</f>
        <v>0</v>
      </c>
      <c r="AU160" s="695" t="e">
        <f t="shared" si="510"/>
        <v>#DIV/0!</v>
      </c>
      <c r="AV160" s="622"/>
      <c r="AW160" s="695" t="e">
        <f t="shared" si="511"/>
        <v>#DIV/0!</v>
      </c>
      <c r="AX160" s="166"/>
      <c r="AY160" s="695" t="e">
        <f t="shared" si="512"/>
        <v>#DIV/0!</v>
      </c>
      <c r="AZ160" s="622">
        <f t="shared" ref="AZ160:BB160" si="552">AZ161+AZ162</f>
        <v>0</v>
      </c>
      <c r="BA160" s="695"/>
      <c r="BB160" s="622">
        <f t="shared" si="552"/>
        <v>0</v>
      </c>
      <c r="BC160" s="31"/>
      <c r="BD160" s="31"/>
      <c r="BE160" s="622">
        <f>BE161+BE162</f>
        <v>0</v>
      </c>
      <c r="BF160" s="622">
        <f>BF161+BF162</f>
        <v>0</v>
      </c>
      <c r="BG160" s="622"/>
      <c r="BH160" s="31"/>
      <c r="BI160" s="31"/>
      <c r="BJ160" s="622">
        <f t="shared" si="536"/>
        <v>0</v>
      </c>
      <c r="BK160" s="622">
        <f>BK161+BK162</f>
        <v>0</v>
      </c>
      <c r="BL160" s="62"/>
      <c r="BM160" s="28"/>
      <c r="BN160" s="622">
        <f t="shared" si="537"/>
        <v>236704.47761</v>
      </c>
      <c r="BO160" s="622">
        <f>BO161+BO162</f>
        <v>236704.47761</v>
      </c>
      <c r="BP160" s="622"/>
      <c r="BQ160" s="622"/>
      <c r="BR160" s="31"/>
      <c r="BS160" s="31"/>
      <c r="BT160" s="622"/>
      <c r="BU160" s="622">
        <f>BU161+BU162</f>
        <v>0</v>
      </c>
      <c r="BV160" s="435">
        <f>BV161+BV162</f>
        <v>0</v>
      </c>
      <c r="BW160" s="519"/>
      <c r="BX160" s="435"/>
      <c r="BY160" s="31"/>
      <c r="BZ160" s="31"/>
      <c r="CE160" s="695" t="e">
        <f t="shared" si="513"/>
        <v>#DIV/0!</v>
      </c>
    </row>
    <row r="161" spans="2:83" s="150" customFormat="1" ht="54" hidden="1" customHeight="1" x14ac:dyDescent="0.25">
      <c r="B161" s="210"/>
      <c r="C161" s="101" t="s">
        <v>32</v>
      </c>
      <c r="D161" s="176">
        <f t="shared" ref="D161:D162" si="553">E161</f>
        <v>0</v>
      </c>
      <c r="E161" s="176"/>
      <c r="F161" s="176"/>
      <c r="G161" s="176"/>
      <c r="H161" s="862"/>
      <c r="I161" s="862"/>
      <c r="J161" s="176"/>
      <c r="K161" s="176">
        <f t="shared" ref="K161:K162" si="554">M161</f>
        <v>0</v>
      </c>
      <c r="L161" s="695" t="e">
        <f t="shared" si="506"/>
        <v>#DIV/0!</v>
      </c>
      <c r="M161" s="176"/>
      <c r="N161" s="762" t="e">
        <f t="shared" si="514"/>
        <v>#DIV/0!</v>
      </c>
      <c r="O161" s="623"/>
      <c r="P161" s="683"/>
      <c r="Q161" s="623"/>
      <c r="R161" s="683"/>
      <c r="S161" s="73"/>
      <c r="T161" s="31"/>
      <c r="U161" s="73"/>
      <c r="V161" s="623">
        <f t="shared" ref="V161:V162" si="555">W161+X161+Y161</f>
        <v>0</v>
      </c>
      <c r="W161" s="623">
        <f>AA161-E161</f>
        <v>0</v>
      </c>
      <c r="X161" s="73"/>
      <c r="Y161" s="73"/>
      <c r="Z161" s="623">
        <f t="shared" ref="Z161:Z162" si="556">AA161+AB161+AC161</f>
        <v>0</v>
      </c>
      <c r="AA161" s="623"/>
      <c r="AB161" s="73"/>
      <c r="AC161" s="73"/>
      <c r="AD161" s="31"/>
      <c r="AE161" s="176">
        <f t="shared" si="539"/>
        <v>0</v>
      </c>
      <c r="AF161" s="695" t="e">
        <f t="shared" si="507"/>
        <v>#DIV/0!</v>
      </c>
      <c r="AG161" s="176">
        <v>0</v>
      </c>
      <c r="AH161" s="695" t="e">
        <f t="shared" si="508"/>
        <v>#DIV/0!</v>
      </c>
      <c r="AI161" s="623"/>
      <c r="AJ161" s="683"/>
      <c r="AK161" s="623"/>
      <c r="AL161" s="683"/>
      <c r="AM161" s="73"/>
      <c r="AN161" s="31"/>
      <c r="AO161" s="73"/>
      <c r="AP161" s="623">
        <f>AX161-AK161</f>
        <v>0</v>
      </c>
      <c r="AQ161" s="683"/>
      <c r="AR161" s="176">
        <f t="shared" si="541"/>
        <v>0</v>
      </c>
      <c r="AS161" s="695" t="e">
        <f t="shared" si="509"/>
        <v>#DIV/0!</v>
      </c>
      <c r="AT161" s="176">
        <v>0</v>
      </c>
      <c r="AU161" s="695" t="e">
        <f t="shared" si="510"/>
        <v>#DIV/0!</v>
      </c>
      <c r="AV161" s="623"/>
      <c r="AW161" s="695" t="e">
        <f t="shared" si="511"/>
        <v>#DIV/0!</v>
      </c>
      <c r="AX161" s="176"/>
      <c r="AY161" s="695" t="e">
        <f t="shared" si="512"/>
        <v>#DIV/0!</v>
      </c>
      <c r="AZ161" s="73"/>
      <c r="BA161" s="695"/>
      <c r="BB161" s="73"/>
      <c r="BC161" s="73"/>
      <c r="BD161" s="73"/>
      <c r="BE161" s="623">
        <f t="shared" ref="BE161:BE162" si="557">BF161</f>
        <v>0</v>
      </c>
      <c r="BF161" s="623">
        <v>0</v>
      </c>
      <c r="BG161" s="623"/>
      <c r="BH161" s="73"/>
      <c r="BI161" s="73"/>
      <c r="BJ161" s="623">
        <f t="shared" si="536"/>
        <v>0</v>
      </c>
      <c r="BK161" s="623"/>
      <c r="BL161" s="73"/>
      <c r="BM161" s="73"/>
      <c r="BN161" s="623">
        <f t="shared" si="537"/>
        <v>158592</v>
      </c>
      <c r="BO161" s="623">
        <v>158592</v>
      </c>
      <c r="BP161" s="623"/>
      <c r="BQ161" s="623"/>
      <c r="BR161" s="73"/>
      <c r="BS161" s="73"/>
      <c r="BT161" s="623"/>
      <c r="BU161" s="623">
        <f t="shared" ref="BU161:BU162" si="558">BV161</f>
        <v>0</v>
      </c>
      <c r="BV161" s="443">
        <v>0</v>
      </c>
      <c r="BW161" s="517"/>
      <c r="BX161" s="443"/>
      <c r="BY161" s="73"/>
      <c r="BZ161" s="73"/>
      <c r="CE161" s="695" t="e">
        <f t="shared" si="513"/>
        <v>#DIV/0!</v>
      </c>
    </row>
    <row r="162" spans="2:83" s="50" customFormat="1" ht="54" hidden="1" customHeight="1" x14ac:dyDescent="0.25">
      <c r="B162" s="200"/>
      <c r="C162" s="97" t="s">
        <v>31</v>
      </c>
      <c r="D162" s="166">
        <f t="shared" si="553"/>
        <v>0</v>
      </c>
      <c r="E162" s="166"/>
      <c r="F162" s="166"/>
      <c r="G162" s="166"/>
      <c r="H162" s="236"/>
      <c r="I162" s="236"/>
      <c r="J162" s="166"/>
      <c r="K162" s="166">
        <f t="shared" si="554"/>
        <v>0</v>
      </c>
      <c r="L162" s="695" t="e">
        <f t="shared" si="506"/>
        <v>#DIV/0!</v>
      </c>
      <c r="M162" s="166"/>
      <c r="N162" s="762" t="e">
        <f t="shared" si="514"/>
        <v>#DIV/0!</v>
      </c>
      <c r="O162" s="622"/>
      <c r="P162" s="683"/>
      <c r="Q162" s="622"/>
      <c r="R162" s="683"/>
      <c r="S162" s="31"/>
      <c r="T162" s="31"/>
      <c r="U162" s="31"/>
      <c r="V162" s="622">
        <f t="shared" si="555"/>
        <v>0</v>
      </c>
      <c r="W162" s="622">
        <f>AA162-E162</f>
        <v>0</v>
      </c>
      <c r="X162" s="31"/>
      <c r="Y162" s="31"/>
      <c r="Z162" s="622">
        <f t="shared" si="556"/>
        <v>0</v>
      </c>
      <c r="AA162" s="622"/>
      <c r="AB162" s="31"/>
      <c r="AC162" s="31"/>
      <c r="AD162" s="31"/>
      <c r="AE162" s="166">
        <f t="shared" si="539"/>
        <v>0</v>
      </c>
      <c r="AF162" s="695" t="e">
        <f t="shared" si="507"/>
        <v>#DIV/0!</v>
      </c>
      <c r="AG162" s="166">
        <v>0</v>
      </c>
      <c r="AH162" s="695" t="e">
        <f t="shared" si="508"/>
        <v>#DIV/0!</v>
      </c>
      <c r="AI162" s="622"/>
      <c r="AJ162" s="683"/>
      <c r="AK162" s="622"/>
      <c r="AL162" s="683"/>
      <c r="AM162" s="31"/>
      <c r="AN162" s="31"/>
      <c r="AO162" s="31"/>
      <c r="AP162" s="622">
        <f>AX162-AK162</f>
        <v>0</v>
      </c>
      <c r="AQ162" s="683"/>
      <c r="AR162" s="166">
        <f t="shared" si="541"/>
        <v>0</v>
      </c>
      <c r="AS162" s="695" t="e">
        <f t="shared" si="509"/>
        <v>#DIV/0!</v>
      </c>
      <c r="AT162" s="166">
        <v>0</v>
      </c>
      <c r="AU162" s="695" t="e">
        <f t="shared" si="510"/>
        <v>#DIV/0!</v>
      </c>
      <c r="AV162" s="622"/>
      <c r="AW162" s="695" t="e">
        <f t="shared" si="511"/>
        <v>#DIV/0!</v>
      </c>
      <c r="AX162" s="166"/>
      <c r="AY162" s="695" t="e">
        <f t="shared" si="512"/>
        <v>#DIV/0!</v>
      </c>
      <c r="AZ162" s="31"/>
      <c r="BA162" s="695"/>
      <c r="BB162" s="31"/>
      <c r="BC162" s="31"/>
      <c r="BD162" s="31"/>
      <c r="BE162" s="622">
        <f t="shared" si="557"/>
        <v>0</v>
      </c>
      <c r="BF162" s="622">
        <v>0</v>
      </c>
      <c r="BG162" s="622"/>
      <c r="BH162" s="31"/>
      <c r="BI162" s="31"/>
      <c r="BJ162" s="622">
        <f t="shared" si="536"/>
        <v>0</v>
      </c>
      <c r="BK162" s="622"/>
      <c r="BL162" s="31"/>
      <c r="BM162" s="31"/>
      <c r="BN162" s="622">
        <f t="shared" si="537"/>
        <v>78112.477610000002</v>
      </c>
      <c r="BO162" s="622">
        <v>78112.477610000002</v>
      </c>
      <c r="BP162" s="622"/>
      <c r="BQ162" s="622"/>
      <c r="BR162" s="31"/>
      <c r="BS162" s="31"/>
      <c r="BT162" s="622"/>
      <c r="BU162" s="622">
        <f t="shared" si="558"/>
        <v>0</v>
      </c>
      <c r="BV162" s="435">
        <v>0</v>
      </c>
      <c r="BW162" s="519"/>
      <c r="BX162" s="435"/>
      <c r="BY162" s="31"/>
      <c r="BZ162" s="31"/>
      <c r="CE162" s="695" t="e">
        <f t="shared" si="513"/>
        <v>#DIV/0!</v>
      </c>
    </row>
    <row r="163" spans="2:83" s="45" customFormat="1" ht="54" hidden="1" customHeight="1" x14ac:dyDescent="0.25">
      <c r="B163" s="200" t="s">
        <v>207</v>
      </c>
      <c r="C163" s="108" t="s">
        <v>292</v>
      </c>
      <c r="D163" s="166"/>
      <c r="E163" s="166"/>
      <c r="F163" s="166"/>
      <c r="G163" s="166"/>
      <c r="H163" s="236"/>
      <c r="I163" s="236"/>
      <c r="J163" s="166"/>
      <c r="K163" s="166"/>
      <c r="L163" s="695" t="e">
        <f t="shared" si="506"/>
        <v>#DIV/0!</v>
      </c>
      <c r="M163" s="166"/>
      <c r="N163" s="762" t="e">
        <f t="shared" si="514"/>
        <v>#DIV/0!</v>
      </c>
      <c r="O163" s="622"/>
      <c r="P163" s="683"/>
      <c r="Q163" s="622"/>
      <c r="R163" s="683"/>
      <c r="S163" s="31"/>
      <c r="T163" s="31"/>
      <c r="U163" s="31"/>
      <c r="V163" s="622"/>
      <c r="W163" s="622"/>
      <c r="X163" s="31"/>
      <c r="Y163" s="31"/>
      <c r="Z163" s="622"/>
      <c r="AA163" s="622"/>
      <c r="AB163" s="31"/>
      <c r="AC163" s="31"/>
      <c r="AD163" s="31"/>
      <c r="AE163" s="166">
        <f t="shared" si="539"/>
        <v>0</v>
      </c>
      <c r="AF163" s="695" t="e">
        <f t="shared" si="507"/>
        <v>#DIV/0!</v>
      </c>
      <c r="AG163" s="166">
        <f>AG164+AG165</f>
        <v>0</v>
      </c>
      <c r="AH163" s="695" t="e">
        <f t="shared" si="508"/>
        <v>#DIV/0!</v>
      </c>
      <c r="AI163" s="622"/>
      <c r="AJ163" s="683"/>
      <c r="AK163" s="622"/>
      <c r="AL163" s="683"/>
      <c r="AM163" s="622">
        <f t="shared" ref="AM163:AO163" si="559">AM164+AM165</f>
        <v>0</v>
      </c>
      <c r="AN163" s="683"/>
      <c r="AO163" s="622">
        <f t="shared" si="559"/>
        <v>0</v>
      </c>
      <c r="AP163" s="622">
        <f>AP164+AP165</f>
        <v>0</v>
      </c>
      <c r="AQ163" s="683"/>
      <c r="AR163" s="166">
        <f t="shared" si="541"/>
        <v>0</v>
      </c>
      <c r="AS163" s="695" t="e">
        <f t="shared" si="509"/>
        <v>#DIV/0!</v>
      </c>
      <c r="AT163" s="166">
        <f>AT164+AT165</f>
        <v>0</v>
      </c>
      <c r="AU163" s="695" t="e">
        <f t="shared" si="510"/>
        <v>#DIV/0!</v>
      </c>
      <c r="AV163" s="622"/>
      <c r="AW163" s="695" t="e">
        <f t="shared" si="511"/>
        <v>#DIV/0!</v>
      </c>
      <c r="AX163" s="166"/>
      <c r="AY163" s="695" t="e">
        <f t="shared" si="512"/>
        <v>#DIV/0!</v>
      </c>
      <c r="AZ163" s="622">
        <f t="shared" ref="AZ163:BB163" si="560">AZ164+AZ165</f>
        <v>0</v>
      </c>
      <c r="BA163" s="695"/>
      <c r="BB163" s="622">
        <f t="shared" si="560"/>
        <v>0</v>
      </c>
      <c r="BC163" s="31"/>
      <c r="BD163" s="31"/>
      <c r="BE163" s="622">
        <f t="shared" ref="BE163" si="561">BF163+BH163+BI163</f>
        <v>0</v>
      </c>
      <c r="BF163" s="622">
        <v>0</v>
      </c>
      <c r="BG163" s="622"/>
      <c r="BH163" s="31"/>
      <c r="BI163" s="31"/>
      <c r="BJ163" s="622">
        <f t="shared" si="536"/>
        <v>0</v>
      </c>
      <c r="BK163" s="622">
        <f>BK164+BK165</f>
        <v>0</v>
      </c>
      <c r="BL163" s="62"/>
      <c r="BM163" s="28"/>
      <c r="BN163" s="622">
        <f t="shared" si="537"/>
        <v>0</v>
      </c>
      <c r="BO163" s="622">
        <v>0</v>
      </c>
      <c r="BP163" s="622"/>
      <c r="BQ163" s="622"/>
      <c r="BR163" s="31"/>
      <c r="BS163" s="31"/>
      <c r="BT163" s="622"/>
      <c r="BU163" s="622">
        <f t="shared" ref="BU163" si="562">BV163+BY163+BZ163</f>
        <v>0</v>
      </c>
      <c r="BV163" s="435">
        <v>0</v>
      </c>
      <c r="BW163" s="519"/>
      <c r="BX163" s="435"/>
      <c r="BY163" s="31"/>
      <c r="BZ163" s="31"/>
      <c r="CE163" s="695" t="e">
        <f t="shared" si="513"/>
        <v>#DIV/0!</v>
      </c>
    </row>
    <row r="164" spans="2:83" s="150" customFormat="1" ht="54" hidden="1" customHeight="1" x14ac:dyDescent="0.25">
      <c r="B164" s="210"/>
      <c r="C164" s="101" t="s">
        <v>32</v>
      </c>
      <c r="D164" s="176">
        <f t="shared" ref="D164:D165" si="563">E164</f>
        <v>0</v>
      </c>
      <c r="E164" s="176"/>
      <c r="F164" s="176"/>
      <c r="G164" s="176"/>
      <c r="H164" s="862"/>
      <c r="I164" s="862"/>
      <c r="J164" s="176"/>
      <c r="K164" s="176">
        <f t="shared" ref="K164:K165" si="564">M164</f>
        <v>0</v>
      </c>
      <c r="L164" s="695" t="e">
        <f t="shared" si="506"/>
        <v>#DIV/0!</v>
      </c>
      <c r="M164" s="176"/>
      <c r="N164" s="762" t="e">
        <f t="shared" si="514"/>
        <v>#DIV/0!</v>
      </c>
      <c r="O164" s="623"/>
      <c r="P164" s="683"/>
      <c r="Q164" s="623"/>
      <c r="R164" s="683"/>
      <c r="S164" s="73"/>
      <c r="T164" s="31"/>
      <c r="U164" s="73"/>
      <c r="V164" s="623">
        <f t="shared" ref="V164:V165" si="565">W164+X164+Y164</f>
        <v>0</v>
      </c>
      <c r="W164" s="623">
        <f>AA164-E164</f>
        <v>0</v>
      </c>
      <c r="X164" s="73"/>
      <c r="Y164" s="73"/>
      <c r="Z164" s="623">
        <f t="shared" ref="Z164:Z165" si="566">AA164+AB164+AC164</f>
        <v>0</v>
      </c>
      <c r="AA164" s="623"/>
      <c r="AB164" s="73"/>
      <c r="AC164" s="73"/>
      <c r="AD164" s="31"/>
      <c r="AE164" s="176">
        <f t="shared" si="539"/>
        <v>0</v>
      </c>
      <c r="AF164" s="695" t="e">
        <f t="shared" si="507"/>
        <v>#DIV/0!</v>
      </c>
      <c r="AG164" s="176">
        <v>0</v>
      </c>
      <c r="AH164" s="695" t="e">
        <f t="shared" si="508"/>
        <v>#DIV/0!</v>
      </c>
      <c r="AI164" s="623"/>
      <c r="AJ164" s="683"/>
      <c r="AK164" s="623"/>
      <c r="AL164" s="683"/>
      <c r="AM164" s="73"/>
      <c r="AN164" s="31"/>
      <c r="AO164" s="73"/>
      <c r="AP164" s="623">
        <f>AX164-AK164</f>
        <v>0</v>
      </c>
      <c r="AQ164" s="683"/>
      <c r="AR164" s="176">
        <f t="shared" si="541"/>
        <v>0</v>
      </c>
      <c r="AS164" s="695" t="e">
        <f t="shared" si="509"/>
        <v>#DIV/0!</v>
      </c>
      <c r="AT164" s="176">
        <v>0</v>
      </c>
      <c r="AU164" s="695" t="e">
        <f t="shared" si="510"/>
        <v>#DIV/0!</v>
      </c>
      <c r="AV164" s="623"/>
      <c r="AW164" s="695" t="e">
        <f t="shared" si="511"/>
        <v>#DIV/0!</v>
      </c>
      <c r="AX164" s="176"/>
      <c r="AY164" s="695" t="e">
        <f t="shared" si="512"/>
        <v>#DIV/0!</v>
      </c>
      <c r="AZ164" s="73"/>
      <c r="BA164" s="695"/>
      <c r="BB164" s="73"/>
      <c r="BC164" s="73"/>
      <c r="BD164" s="73"/>
      <c r="BE164" s="623">
        <f t="shared" ref="BE164:BE165" si="567">BF164</f>
        <v>0</v>
      </c>
      <c r="BF164" s="623">
        <v>0</v>
      </c>
      <c r="BG164" s="623"/>
      <c r="BH164" s="73"/>
      <c r="BI164" s="73"/>
      <c r="BJ164" s="623">
        <f t="shared" si="536"/>
        <v>0</v>
      </c>
      <c r="BK164" s="623"/>
      <c r="BL164" s="73"/>
      <c r="BM164" s="73"/>
      <c r="BN164" s="623">
        <f t="shared" si="537"/>
        <v>0</v>
      </c>
      <c r="BO164" s="623">
        <v>0</v>
      </c>
      <c r="BP164" s="623"/>
      <c r="BQ164" s="623"/>
      <c r="BR164" s="73"/>
      <c r="BS164" s="73"/>
      <c r="BT164" s="623"/>
      <c r="BU164" s="623">
        <f t="shared" ref="BU164:BU165" si="568">BV164</f>
        <v>0</v>
      </c>
      <c r="BV164" s="443">
        <v>0</v>
      </c>
      <c r="BW164" s="517"/>
      <c r="BX164" s="443"/>
      <c r="BY164" s="73"/>
      <c r="BZ164" s="73"/>
      <c r="CE164" s="695" t="e">
        <f t="shared" si="513"/>
        <v>#DIV/0!</v>
      </c>
    </row>
    <row r="165" spans="2:83" s="50" customFormat="1" ht="104.25" hidden="1" customHeight="1" x14ac:dyDescent="0.25">
      <c r="B165" s="200"/>
      <c r="C165" s="97" t="s">
        <v>31</v>
      </c>
      <c r="D165" s="166">
        <f t="shared" si="563"/>
        <v>0</v>
      </c>
      <c r="E165" s="166"/>
      <c r="F165" s="166"/>
      <c r="G165" s="166"/>
      <c r="H165" s="236"/>
      <c r="I165" s="236"/>
      <c r="J165" s="166"/>
      <c r="K165" s="166">
        <f t="shared" si="564"/>
        <v>0</v>
      </c>
      <c r="L165" s="695" t="e">
        <f t="shared" si="506"/>
        <v>#DIV/0!</v>
      </c>
      <c r="M165" s="166"/>
      <c r="N165" s="762" t="e">
        <f t="shared" si="514"/>
        <v>#DIV/0!</v>
      </c>
      <c r="O165" s="622"/>
      <c r="P165" s="683"/>
      <c r="Q165" s="622"/>
      <c r="R165" s="683"/>
      <c r="S165" s="31"/>
      <c r="T165" s="31"/>
      <c r="U165" s="31"/>
      <c r="V165" s="622">
        <f t="shared" si="565"/>
        <v>0</v>
      </c>
      <c r="W165" s="622">
        <f>AA165-E165</f>
        <v>0</v>
      </c>
      <c r="X165" s="31"/>
      <c r="Y165" s="31"/>
      <c r="Z165" s="622">
        <f t="shared" si="566"/>
        <v>0</v>
      </c>
      <c r="AA165" s="622"/>
      <c r="AB165" s="31"/>
      <c r="AC165" s="31"/>
      <c r="AD165" s="31"/>
      <c r="AE165" s="166">
        <f t="shared" si="539"/>
        <v>0</v>
      </c>
      <c r="AF165" s="695" t="e">
        <f t="shared" si="507"/>
        <v>#DIV/0!</v>
      </c>
      <c r="AG165" s="166">
        <v>0</v>
      </c>
      <c r="AH165" s="695" t="e">
        <f t="shared" si="508"/>
        <v>#DIV/0!</v>
      </c>
      <c r="AI165" s="622"/>
      <c r="AJ165" s="683"/>
      <c r="AK165" s="622"/>
      <c r="AL165" s="683"/>
      <c r="AM165" s="31"/>
      <c r="AN165" s="31"/>
      <c r="AO165" s="31"/>
      <c r="AP165" s="622">
        <f>AX165-AK165</f>
        <v>0</v>
      </c>
      <c r="AQ165" s="683"/>
      <c r="AR165" s="166">
        <f t="shared" si="541"/>
        <v>0</v>
      </c>
      <c r="AS165" s="695" t="e">
        <f t="shared" si="509"/>
        <v>#DIV/0!</v>
      </c>
      <c r="AT165" s="166">
        <v>0</v>
      </c>
      <c r="AU165" s="695" t="e">
        <f t="shared" si="510"/>
        <v>#DIV/0!</v>
      </c>
      <c r="AV165" s="622"/>
      <c r="AW165" s="695" t="e">
        <f t="shared" si="511"/>
        <v>#DIV/0!</v>
      </c>
      <c r="AX165" s="166"/>
      <c r="AY165" s="695" t="e">
        <f t="shared" si="512"/>
        <v>#DIV/0!</v>
      </c>
      <c r="AZ165" s="31"/>
      <c r="BA165" s="695"/>
      <c r="BB165" s="31"/>
      <c r="BC165" s="31"/>
      <c r="BD165" s="31"/>
      <c r="BE165" s="622">
        <f t="shared" si="567"/>
        <v>0</v>
      </c>
      <c r="BF165" s="622">
        <v>0</v>
      </c>
      <c r="BG165" s="622"/>
      <c r="BH165" s="31"/>
      <c r="BI165" s="31"/>
      <c r="BJ165" s="622">
        <f t="shared" si="536"/>
        <v>0</v>
      </c>
      <c r="BK165" s="622"/>
      <c r="BL165" s="31"/>
      <c r="BM165" s="31"/>
      <c r="BN165" s="622">
        <f t="shared" si="537"/>
        <v>78112.477610000002</v>
      </c>
      <c r="BO165" s="622">
        <v>78112.477610000002</v>
      </c>
      <c r="BP165" s="622"/>
      <c r="BQ165" s="622"/>
      <c r="BR165" s="31"/>
      <c r="BS165" s="31"/>
      <c r="BT165" s="622"/>
      <c r="BU165" s="622">
        <f t="shared" si="568"/>
        <v>0</v>
      </c>
      <c r="BV165" s="435">
        <v>0</v>
      </c>
      <c r="BW165" s="519"/>
      <c r="BX165" s="435"/>
      <c r="BY165" s="31"/>
      <c r="BZ165" s="31"/>
      <c r="CE165" s="695" t="e">
        <f t="shared" si="513"/>
        <v>#DIV/0!</v>
      </c>
    </row>
    <row r="166" spans="2:83" s="50" customFormat="1" ht="107.25" hidden="1" customHeight="1" x14ac:dyDescent="0.25">
      <c r="B166" s="200" t="s">
        <v>382</v>
      </c>
      <c r="C166" s="108" t="s">
        <v>293</v>
      </c>
      <c r="D166" s="166"/>
      <c r="E166" s="166"/>
      <c r="F166" s="166"/>
      <c r="G166" s="166"/>
      <c r="H166" s="236"/>
      <c r="I166" s="236"/>
      <c r="J166" s="166"/>
      <c r="K166" s="166"/>
      <c r="L166" s="695" t="e">
        <f t="shared" si="506"/>
        <v>#DIV/0!</v>
      </c>
      <c r="M166" s="166"/>
      <c r="N166" s="762" t="e">
        <f t="shared" si="514"/>
        <v>#DIV/0!</v>
      </c>
      <c r="O166" s="622"/>
      <c r="P166" s="683"/>
      <c r="Q166" s="622"/>
      <c r="R166" s="683"/>
      <c r="S166" s="31"/>
      <c r="T166" s="31"/>
      <c r="U166" s="31"/>
      <c r="V166" s="622"/>
      <c r="W166" s="622"/>
      <c r="X166" s="31"/>
      <c r="Y166" s="31"/>
      <c r="Z166" s="622"/>
      <c r="AA166" s="622"/>
      <c r="AB166" s="31"/>
      <c r="AC166" s="31"/>
      <c r="AD166" s="31"/>
      <c r="AE166" s="166">
        <f t="shared" si="539"/>
        <v>0</v>
      </c>
      <c r="AF166" s="695" t="e">
        <f t="shared" si="507"/>
        <v>#DIV/0!</v>
      </c>
      <c r="AG166" s="166">
        <f>AG167+AG168</f>
        <v>0</v>
      </c>
      <c r="AH166" s="695" t="e">
        <f t="shared" si="508"/>
        <v>#DIV/0!</v>
      </c>
      <c r="AI166" s="622"/>
      <c r="AJ166" s="683"/>
      <c r="AK166" s="622"/>
      <c r="AL166" s="683"/>
      <c r="AM166" s="31"/>
      <c r="AN166" s="31"/>
      <c r="AO166" s="31"/>
      <c r="AP166" s="622">
        <f>AP167+AP168</f>
        <v>0</v>
      </c>
      <c r="AQ166" s="683"/>
      <c r="AR166" s="166">
        <f t="shared" si="541"/>
        <v>0</v>
      </c>
      <c r="AS166" s="695" t="e">
        <f t="shared" si="509"/>
        <v>#DIV/0!</v>
      </c>
      <c r="AT166" s="166">
        <f>AT167+AT168</f>
        <v>0</v>
      </c>
      <c r="AU166" s="695" t="e">
        <f t="shared" si="510"/>
        <v>#DIV/0!</v>
      </c>
      <c r="AV166" s="622"/>
      <c r="AW166" s="695" t="e">
        <f t="shared" si="511"/>
        <v>#DIV/0!</v>
      </c>
      <c r="AX166" s="166"/>
      <c r="AY166" s="695" t="e">
        <f t="shared" si="512"/>
        <v>#DIV/0!</v>
      </c>
      <c r="AZ166" s="31"/>
      <c r="BA166" s="695"/>
      <c r="BB166" s="31"/>
      <c r="BC166" s="31"/>
      <c r="BD166" s="31"/>
      <c r="BE166" s="622">
        <f t="shared" ref="BE166" si="569">BF166+BH166+BI166</f>
        <v>0</v>
      </c>
      <c r="BF166" s="622">
        <f>BF167+BF168</f>
        <v>0</v>
      </c>
      <c r="BG166" s="622"/>
      <c r="BH166" s="31"/>
      <c r="BI166" s="31"/>
      <c r="BJ166" s="622">
        <f t="shared" si="536"/>
        <v>0</v>
      </c>
      <c r="BK166" s="622">
        <f>BK167+BK168</f>
        <v>0</v>
      </c>
      <c r="BL166" s="62"/>
      <c r="BM166" s="28"/>
      <c r="BN166" s="622">
        <f t="shared" si="537"/>
        <v>236704.47761</v>
      </c>
      <c r="BO166" s="622">
        <f>BO167+BO168</f>
        <v>236704.47761</v>
      </c>
      <c r="BP166" s="622"/>
      <c r="BQ166" s="622"/>
      <c r="BR166" s="31"/>
      <c r="BS166" s="31"/>
      <c r="BT166" s="622"/>
      <c r="BU166" s="622">
        <f t="shared" ref="BU166" si="570">BV166+BY166+BZ166</f>
        <v>0</v>
      </c>
      <c r="BV166" s="435">
        <f>BV167+BV168</f>
        <v>0</v>
      </c>
      <c r="BW166" s="519"/>
      <c r="BX166" s="435"/>
      <c r="BY166" s="31"/>
      <c r="BZ166" s="31"/>
      <c r="CE166" s="695" t="e">
        <f t="shared" si="513"/>
        <v>#DIV/0!</v>
      </c>
    </row>
    <row r="167" spans="2:83" s="150" customFormat="1" ht="54" hidden="1" customHeight="1" x14ac:dyDescent="0.25">
      <c r="B167" s="210"/>
      <c r="C167" s="101" t="s">
        <v>32</v>
      </c>
      <c r="D167" s="176">
        <f t="shared" ref="D167:D168" si="571">E167</f>
        <v>0</v>
      </c>
      <c r="E167" s="176"/>
      <c r="F167" s="176"/>
      <c r="G167" s="176"/>
      <c r="H167" s="862"/>
      <c r="I167" s="862"/>
      <c r="J167" s="176"/>
      <c r="K167" s="176">
        <f t="shared" ref="K167:K168" si="572">M167</f>
        <v>0</v>
      </c>
      <c r="L167" s="695" t="e">
        <f t="shared" si="506"/>
        <v>#DIV/0!</v>
      </c>
      <c r="M167" s="176"/>
      <c r="N167" s="762" t="e">
        <f t="shared" si="514"/>
        <v>#DIV/0!</v>
      </c>
      <c r="O167" s="623"/>
      <c r="P167" s="683"/>
      <c r="Q167" s="623"/>
      <c r="R167" s="683"/>
      <c r="S167" s="73"/>
      <c r="T167" s="31"/>
      <c r="U167" s="73"/>
      <c r="V167" s="623">
        <f t="shared" ref="V167:V168" si="573">W167+X167+Y167</f>
        <v>0</v>
      </c>
      <c r="W167" s="623">
        <f>AA167-E167</f>
        <v>0</v>
      </c>
      <c r="X167" s="73"/>
      <c r="Y167" s="73"/>
      <c r="Z167" s="623">
        <f t="shared" ref="Z167:Z168" si="574">AA167+AB167+AC167</f>
        <v>0</v>
      </c>
      <c r="AA167" s="623"/>
      <c r="AB167" s="73"/>
      <c r="AC167" s="73"/>
      <c r="AD167" s="31"/>
      <c r="AE167" s="176">
        <f t="shared" si="539"/>
        <v>0</v>
      </c>
      <c r="AF167" s="695" t="e">
        <f t="shared" si="507"/>
        <v>#DIV/0!</v>
      </c>
      <c r="AG167" s="176">
        <v>0</v>
      </c>
      <c r="AH167" s="695" t="e">
        <f t="shared" si="508"/>
        <v>#DIV/0!</v>
      </c>
      <c r="AI167" s="623"/>
      <c r="AJ167" s="683"/>
      <c r="AK167" s="623"/>
      <c r="AL167" s="683"/>
      <c r="AM167" s="73"/>
      <c r="AN167" s="31"/>
      <c r="AO167" s="73"/>
      <c r="AP167" s="623">
        <f>AX167-AK167</f>
        <v>0</v>
      </c>
      <c r="AQ167" s="683"/>
      <c r="AR167" s="176">
        <f t="shared" si="541"/>
        <v>0</v>
      </c>
      <c r="AS167" s="695" t="e">
        <f t="shared" si="509"/>
        <v>#DIV/0!</v>
      </c>
      <c r="AT167" s="176">
        <v>0</v>
      </c>
      <c r="AU167" s="695" t="e">
        <f t="shared" si="510"/>
        <v>#DIV/0!</v>
      </c>
      <c r="AV167" s="623"/>
      <c r="AW167" s="695" t="e">
        <f t="shared" si="511"/>
        <v>#DIV/0!</v>
      </c>
      <c r="AX167" s="176"/>
      <c r="AY167" s="695" t="e">
        <f t="shared" si="512"/>
        <v>#DIV/0!</v>
      </c>
      <c r="AZ167" s="73"/>
      <c r="BA167" s="695"/>
      <c r="BB167" s="73"/>
      <c r="BC167" s="73"/>
      <c r="BD167" s="73"/>
      <c r="BE167" s="623">
        <f t="shared" ref="BE167:BE211" si="575">BF167</f>
        <v>0</v>
      </c>
      <c r="BF167" s="623">
        <v>0</v>
      </c>
      <c r="BG167" s="623"/>
      <c r="BH167" s="73"/>
      <c r="BI167" s="73"/>
      <c r="BJ167" s="623">
        <f t="shared" si="536"/>
        <v>0</v>
      </c>
      <c r="BK167" s="623"/>
      <c r="BL167" s="73"/>
      <c r="BM167" s="73"/>
      <c r="BN167" s="623">
        <f t="shared" si="537"/>
        <v>158592</v>
      </c>
      <c r="BO167" s="623">
        <v>158592</v>
      </c>
      <c r="BP167" s="623"/>
      <c r="BQ167" s="623"/>
      <c r="BR167" s="73"/>
      <c r="BS167" s="73"/>
      <c r="BT167" s="623"/>
      <c r="BU167" s="623">
        <f t="shared" ref="BU167:BU211" si="576">BV167</f>
        <v>0</v>
      </c>
      <c r="BV167" s="443">
        <v>0</v>
      </c>
      <c r="BW167" s="517"/>
      <c r="BX167" s="443"/>
      <c r="BY167" s="73"/>
      <c r="BZ167" s="73"/>
      <c r="CE167" s="695" t="e">
        <f t="shared" si="513"/>
        <v>#DIV/0!</v>
      </c>
    </row>
    <row r="168" spans="2:83" s="50" customFormat="1" ht="54" hidden="1" customHeight="1" x14ac:dyDescent="0.25">
      <c r="B168" s="200"/>
      <c r="C168" s="97" t="s">
        <v>31</v>
      </c>
      <c r="D168" s="166">
        <f t="shared" si="571"/>
        <v>0</v>
      </c>
      <c r="E168" s="166"/>
      <c r="F168" s="166"/>
      <c r="G168" s="166"/>
      <c r="H168" s="236"/>
      <c r="I168" s="236"/>
      <c r="J168" s="166"/>
      <c r="K168" s="166">
        <f t="shared" si="572"/>
        <v>0</v>
      </c>
      <c r="L168" s="695" t="e">
        <f t="shared" si="506"/>
        <v>#DIV/0!</v>
      </c>
      <c r="M168" s="166"/>
      <c r="N168" s="762" t="e">
        <f t="shared" si="514"/>
        <v>#DIV/0!</v>
      </c>
      <c r="O168" s="622"/>
      <c r="P168" s="683"/>
      <c r="Q168" s="622"/>
      <c r="R168" s="683"/>
      <c r="S168" s="31"/>
      <c r="T168" s="31"/>
      <c r="U168" s="31"/>
      <c r="V168" s="622">
        <f t="shared" si="573"/>
        <v>0</v>
      </c>
      <c r="W168" s="622">
        <f>AA168-E168</f>
        <v>0</v>
      </c>
      <c r="X168" s="31"/>
      <c r="Y168" s="31"/>
      <c r="Z168" s="622">
        <f t="shared" si="574"/>
        <v>0</v>
      </c>
      <c r="AA168" s="622"/>
      <c r="AB168" s="31"/>
      <c r="AC168" s="31"/>
      <c r="AD168" s="31"/>
      <c r="AE168" s="166">
        <f t="shared" si="539"/>
        <v>0</v>
      </c>
      <c r="AF168" s="695" t="e">
        <f t="shared" si="507"/>
        <v>#DIV/0!</v>
      </c>
      <c r="AG168" s="166">
        <v>0</v>
      </c>
      <c r="AH168" s="695" t="e">
        <f t="shared" si="508"/>
        <v>#DIV/0!</v>
      </c>
      <c r="AI168" s="622"/>
      <c r="AJ168" s="683"/>
      <c r="AK168" s="622"/>
      <c r="AL168" s="683"/>
      <c r="AM168" s="31"/>
      <c r="AN168" s="31"/>
      <c r="AO168" s="31"/>
      <c r="AP168" s="622">
        <f>AX168-AK168</f>
        <v>0</v>
      </c>
      <c r="AQ168" s="683"/>
      <c r="AR168" s="166">
        <f t="shared" si="541"/>
        <v>0</v>
      </c>
      <c r="AS168" s="695" t="e">
        <f t="shared" si="509"/>
        <v>#DIV/0!</v>
      </c>
      <c r="AT168" s="166">
        <v>0</v>
      </c>
      <c r="AU168" s="695" t="e">
        <f t="shared" si="510"/>
        <v>#DIV/0!</v>
      </c>
      <c r="AV168" s="622"/>
      <c r="AW168" s="695" t="e">
        <f t="shared" si="511"/>
        <v>#DIV/0!</v>
      </c>
      <c r="AX168" s="166"/>
      <c r="AY168" s="695" t="e">
        <f t="shared" si="512"/>
        <v>#DIV/0!</v>
      </c>
      <c r="AZ168" s="31"/>
      <c r="BA168" s="695"/>
      <c r="BB168" s="31"/>
      <c r="BC168" s="31"/>
      <c r="BD168" s="31"/>
      <c r="BE168" s="622">
        <f t="shared" si="575"/>
        <v>0</v>
      </c>
      <c r="BF168" s="622">
        <v>0</v>
      </c>
      <c r="BG168" s="622"/>
      <c r="BH168" s="31"/>
      <c r="BI168" s="31"/>
      <c r="BJ168" s="622">
        <f t="shared" si="536"/>
        <v>0</v>
      </c>
      <c r="BK168" s="622"/>
      <c r="BL168" s="31"/>
      <c r="BM168" s="31"/>
      <c r="BN168" s="622">
        <f t="shared" si="537"/>
        <v>78112.477610000002</v>
      </c>
      <c r="BO168" s="622">
        <v>78112.477610000002</v>
      </c>
      <c r="BP168" s="622"/>
      <c r="BQ168" s="622"/>
      <c r="BR168" s="31"/>
      <c r="BS168" s="31"/>
      <c r="BT168" s="622"/>
      <c r="BU168" s="622">
        <f t="shared" si="576"/>
        <v>0</v>
      </c>
      <c r="BV168" s="435">
        <v>0</v>
      </c>
      <c r="BW168" s="519"/>
      <c r="BX168" s="435"/>
      <c r="BY168" s="31"/>
      <c r="BZ168" s="31"/>
      <c r="CE168" s="695" t="e">
        <f t="shared" si="513"/>
        <v>#DIV/0!</v>
      </c>
    </row>
    <row r="169" spans="2:83" s="151" customFormat="1" ht="71.25" hidden="1" customHeight="1" x14ac:dyDescent="0.25">
      <c r="B169" s="203" t="s">
        <v>63</v>
      </c>
      <c r="C169" s="107" t="s">
        <v>208</v>
      </c>
      <c r="D169" s="168">
        <f>E169+H169+I169+G169</f>
        <v>0</v>
      </c>
      <c r="E169" s="168">
        <f>E170+E171</f>
        <v>0</v>
      </c>
      <c r="F169" s="168"/>
      <c r="G169" s="168">
        <f t="shared" ref="G169:I169" si="577">G170+G171</f>
        <v>0</v>
      </c>
      <c r="H169" s="168">
        <f t="shared" si="577"/>
        <v>0</v>
      </c>
      <c r="I169" s="168">
        <f t="shared" si="577"/>
        <v>0</v>
      </c>
      <c r="J169" s="168">
        <f>K169+M169+Q169</f>
        <v>0</v>
      </c>
      <c r="K169" s="166">
        <f>M169+S169+U169+Q169</f>
        <v>0</v>
      </c>
      <c r="L169" s="695" t="e">
        <f t="shared" si="506"/>
        <v>#DIV/0!</v>
      </c>
      <c r="M169" s="168">
        <f>M170+M171</f>
        <v>0</v>
      </c>
      <c r="N169" s="762" t="e">
        <f t="shared" si="514"/>
        <v>#DIV/0!</v>
      </c>
      <c r="O169" s="628"/>
      <c r="P169" s="683"/>
      <c r="Q169" s="628">
        <f t="shared" ref="Q169:U169" si="578">Q170+Q171</f>
        <v>0</v>
      </c>
      <c r="R169" s="683"/>
      <c r="S169" s="628">
        <f t="shared" si="578"/>
        <v>0</v>
      </c>
      <c r="T169" s="683"/>
      <c r="U169" s="628">
        <f t="shared" si="578"/>
        <v>0</v>
      </c>
      <c r="V169" s="628" t="e">
        <f>W169+X169+Y169</f>
        <v>#REF!</v>
      </c>
      <c r="W169" s="628" t="e">
        <f>W170+W171</f>
        <v>#REF!</v>
      </c>
      <c r="X169" s="89"/>
      <c r="Y169" s="89"/>
      <c r="Z169" s="628" t="e">
        <f>AA169+AB169+AC169</f>
        <v>#REF!</v>
      </c>
      <c r="AA169" s="628" t="e">
        <f>AA170+AA171</f>
        <v>#REF!</v>
      </c>
      <c r="AB169" s="89"/>
      <c r="AC169" s="89"/>
      <c r="AD169" s="19"/>
      <c r="AE169" s="166">
        <f>AG169+AM169+AO169+AK169</f>
        <v>0</v>
      </c>
      <c r="AF169" s="695" t="e">
        <f t="shared" si="507"/>
        <v>#DIV/0!</v>
      </c>
      <c r="AG169" s="168">
        <f>AG170+AG171</f>
        <v>0</v>
      </c>
      <c r="AH169" s="695" t="e">
        <f t="shared" si="508"/>
        <v>#DIV/0!</v>
      </c>
      <c r="AI169" s="628"/>
      <c r="AJ169" s="683"/>
      <c r="AK169" s="628"/>
      <c r="AL169" s="683"/>
      <c r="AM169" s="628">
        <f t="shared" ref="AM169:AO169" si="579">AM170+AM171</f>
        <v>0</v>
      </c>
      <c r="AN169" s="683"/>
      <c r="AO169" s="628">
        <f t="shared" si="579"/>
        <v>0</v>
      </c>
      <c r="AP169" s="628"/>
      <c r="AQ169" s="683"/>
      <c r="AR169" s="168">
        <f>AT169+AZ169+BB169+AX169</f>
        <v>0</v>
      </c>
      <c r="AS169" s="695" t="e">
        <f t="shared" si="509"/>
        <v>#DIV/0!</v>
      </c>
      <c r="AT169" s="168">
        <f>AT170+AT171</f>
        <v>0</v>
      </c>
      <c r="AU169" s="695" t="e">
        <f t="shared" si="510"/>
        <v>#DIV/0!</v>
      </c>
      <c r="AV169" s="628"/>
      <c r="AW169" s="695" t="e">
        <f t="shared" si="511"/>
        <v>#DIV/0!</v>
      </c>
      <c r="AX169" s="168"/>
      <c r="AY169" s="695" t="e">
        <f t="shared" si="512"/>
        <v>#DIV/0!</v>
      </c>
      <c r="AZ169" s="628">
        <f t="shared" ref="AZ169:BB169" si="580">AZ170+AZ171</f>
        <v>0</v>
      </c>
      <c r="BA169" s="695"/>
      <c r="BB169" s="628">
        <f t="shared" si="580"/>
        <v>0</v>
      </c>
      <c r="BC169" s="89"/>
      <c r="BD169" s="89"/>
      <c r="BE169" s="628">
        <f>BF169+BH169+BI169+BG169</f>
        <v>0</v>
      </c>
      <c r="BF169" s="628">
        <f>BF170+BF171</f>
        <v>0</v>
      </c>
      <c r="BG169" s="628">
        <f t="shared" ref="BG169:BI169" si="581">BG170+BG171</f>
        <v>0</v>
      </c>
      <c r="BH169" s="628">
        <f t="shared" si="581"/>
        <v>0</v>
      </c>
      <c r="BI169" s="628">
        <f t="shared" si="581"/>
        <v>0</v>
      </c>
      <c r="BJ169" s="628">
        <f>BK169+BL169+BM169</f>
        <v>0</v>
      </c>
      <c r="BK169" s="628">
        <f>BK170+BK171</f>
        <v>0</v>
      </c>
      <c r="BL169" s="89"/>
      <c r="BM169" s="89"/>
      <c r="BN169" s="628">
        <f>BO169+BR169+BS169</f>
        <v>8703173.1428599991</v>
      </c>
      <c r="BO169" s="628">
        <f>BO170+BO171</f>
        <v>8703173.1428599991</v>
      </c>
      <c r="BP169" s="628"/>
      <c r="BQ169" s="628"/>
      <c r="BR169" s="89"/>
      <c r="BS169" s="89"/>
      <c r="BT169" s="628"/>
      <c r="BU169" s="628">
        <f>BV169+BY169+BZ169+BX169</f>
        <v>0</v>
      </c>
      <c r="BV169" s="439">
        <f>BV170+BV171</f>
        <v>0</v>
      </c>
      <c r="BW169" s="512"/>
      <c r="BX169" s="439">
        <f t="shared" ref="BX169:BZ169" si="582">BX170+BX171</f>
        <v>0</v>
      </c>
      <c r="BY169" s="439">
        <f t="shared" si="582"/>
        <v>0</v>
      </c>
      <c r="BZ169" s="439">
        <f t="shared" si="582"/>
        <v>0</v>
      </c>
      <c r="CE169" s="695" t="e">
        <f t="shared" si="513"/>
        <v>#DIV/0!</v>
      </c>
    </row>
    <row r="170" spans="2:83" s="20" customFormat="1" ht="41.25" hidden="1" customHeight="1" x14ac:dyDescent="0.25">
      <c r="B170" s="200"/>
      <c r="C170" s="97" t="s">
        <v>381</v>
      </c>
      <c r="D170" s="185">
        <f t="shared" ref="D170" si="583">E170+G170+H170+I170</f>
        <v>0</v>
      </c>
      <c r="E170" s="185">
        <f>E174+E177+E180</f>
        <v>0</v>
      </c>
      <c r="F170" s="185"/>
      <c r="G170" s="185">
        <f>G174+G177+G180</f>
        <v>0</v>
      </c>
      <c r="H170" s="185">
        <f>H174+H177+H180</f>
        <v>0</v>
      </c>
      <c r="I170" s="185">
        <f>I174+I183+I194+I212+I216+I226+I229+I232+I235</f>
        <v>0</v>
      </c>
      <c r="J170" s="185">
        <f>K170+M170+Q170</f>
        <v>0</v>
      </c>
      <c r="K170" s="185">
        <f t="shared" ref="K170" si="584">M170+Q170+S170+U170</f>
        <v>0</v>
      </c>
      <c r="L170" s="695" t="e">
        <f t="shared" si="506"/>
        <v>#DIV/0!</v>
      </c>
      <c r="M170" s="185">
        <f>M174+M177+M180</f>
        <v>0</v>
      </c>
      <c r="N170" s="762" t="e">
        <f t="shared" si="514"/>
        <v>#DIV/0!</v>
      </c>
      <c r="O170" s="98"/>
      <c r="P170" s="98"/>
      <c r="Q170" s="98">
        <f>Q174+Q177+Q180</f>
        <v>0</v>
      </c>
      <c r="R170" s="98"/>
      <c r="S170" s="98">
        <f>S174+S177+S180</f>
        <v>0</v>
      </c>
      <c r="T170" s="98"/>
      <c r="U170" s="98">
        <f>U174+U183+U194+U212+U216+U226+U229+U232+U235</f>
        <v>0</v>
      </c>
      <c r="V170" s="98">
        <f>W170+X170+Y170</f>
        <v>603976.68807000003</v>
      </c>
      <c r="W170" s="98">
        <f>W174+W183+W194</f>
        <v>603976.68807000003</v>
      </c>
      <c r="X170" s="98"/>
      <c r="Y170" s="98"/>
      <c r="Z170" s="98">
        <f>AA170+AB170+AC170</f>
        <v>603976.68807000003</v>
      </c>
      <c r="AA170" s="98">
        <f>AA174+AA183+AA194</f>
        <v>603976.68807000003</v>
      </c>
      <c r="AB170" s="98"/>
      <c r="AC170" s="98"/>
      <c r="AD170" s="98"/>
      <c r="AE170" s="185">
        <f t="shared" ref="AE170" si="585">AG170+AK170+AM170+AO170</f>
        <v>0</v>
      </c>
      <c r="AF170" s="695" t="e">
        <f t="shared" si="507"/>
        <v>#DIV/0!</v>
      </c>
      <c r="AG170" s="185">
        <f>AG174+AG177+AG180</f>
        <v>0</v>
      </c>
      <c r="AH170" s="695" t="e">
        <f t="shared" si="508"/>
        <v>#DIV/0!</v>
      </c>
      <c r="AI170" s="98"/>
      <c r="AJ170" s="98"/>
      <c r="AK170" s="98">
        <f>AK174+AK177+AK180</f>
        <v>0</v>
      </c>
      <c r="AL170" s="98"/>
      <c r="AM170" s="98">
        <f>AM174+AM177+AM180</f>
        <v>0</v>
      </c>
      <c r="AN170" s="98"/>
      <c r="AO170" s="98">
        <f>AO174+AO183+AO194+AO212+AO216+AO226+AO229+AO232+AO235</f>
        <v>0</v>
      </c>
      <c r="AP170" s="98"/>
      <c r="AQ170" s="98"/>
      <c r="AR170" s="185">
        <f t="shared" ref="AR170" si="586">AT170+AX170+AZ170+BB170</f>
        <v>0</v>
      </c>
      <c r="AS170" s="695" t="e">
        <f t="shared" si="509"/>
        <v>#DIV/0!</v>
      </c>
      <c r="AT170" s="185">
        <f>AT174+AT177+AT180</f>
        <v>0</v>
      </c>
      <c r="AU170" s="695" t="e">
        <f t="shared" si="510"/>
        <v>#DIV/0!</v>
      </c>
      <c r="AV170" s="98"/>
      <c r="AW170" s="695" t="e">
        <f t="shared" si="511"/>
        <v>#DIV/0!</v>
      </c>
      <c r="AX170" s="185">
        <f>AX174+AX177+AX180</f>
        <v>0</v>
      </c>
      <c r="AY170" s="695" t="e">
        <f t="shared" si="512"/>
        <v>#DIV/0!</v>
      </c>
      <c r="AZ170" s="98">
        <f>AZ174+AZ177+AZ180</f>
        <v>0</v>
      </c>
      <c r="BA170" s="695"/>
      <c r="BB170" s="98">
        <f>BB174+BB183+BB194+BB212+BB216+BB226+BB229+BB232+BB235</f>
        <v>0</v>
      </c>
      <c r="BC170" s="98"/>
      <c r="BD170" s="98"/>
      <c r="BE170" s="98">
        <f t="shared" ref="BE170" si="587">BF170+BG170+BH170+BI170</f>
        <v>0</v>
      </c>
      <c r="BF170" s="98">
        <f>BF174+BF177+BF180</f>
        <v>0</v>
      </c>
      <c r="BG170" s="98">
        <f>BG174+BG177+BG180</f>
        <v>0</v>
      </c>
      <c r="BH170" s="98">
        <f>BH174+BH177+BH180</f>
        <v>0</v>
      </c>
      <c r="BI170" s="98">
        <f>BI174+BI183+BI194+BI212+BI216+BI226+BI229+BI232+BI235</f>
        <v>0</v>
      </c>
      <c r="BJ170" s="98">
        <f>BK170+BL170+BM170</f>
        <v>0</v>
      </c>
      <c r="BK170" s="98">
        <f>BK174+BK183+BK194+BK212+BK216+BK226+BK229+BK232+BK235</f>
        <v>0</v>
      </c>
      <c r="BL170" s="98">
        <f>BL174+BL183+BL194+BL212+BL216+BL226+BL229+BL232+BL235</f>
        <v>0</v>
      </c>
      <c r="BM170" s="98">
        <f>BM174+BM183+BM194+BM212+BM216+BM226+BM229+BM232+BM235</f>
        <v>0</v>
      </c>
      <c r="BN170" s="98">
        <f>BO170+BR170+BS170</f>
        <v>3124216</v>
      </c>
      <c r="BO170" s="98">
        <f>BO174+BO183+BO194+BO212+BO216+BO226+BO229+BO232+BO235</f>
        <v>3124216</v>
      </c>
      <c r="BP170" s="98"/>
      <c r="BQ170" s="98"/>
      <c r="BR170" s="98">
        <f>BR174+BR183+BR194+BR212+BR216+BR226+BR229+BR232+BR235</f>
        <v>0</v>
      </c>
      <c r="BS170" s="98">
        <f>BS174+BS183+BS194+BS212+BS216+BS226+BS229+BS232+BS235</f>
        <v>0</v>
      </c>
      <c r="BT170" s="98"/>
      <c r="BU170" s="98">
        <f t="shared" ref="BU170" si="588">BV170+BX170+BY170+BZ170</f>
        <v>0</v>
      </c>
      <c r="BV170" s="98">
        <f>BV174+BV177+BV180</f>
        <v>0</v>
      </c>
      <c r="BW170" s="98"/>
      <c r="BX170" s="98">
        <f>BX174+BX177+BX180</f>
        <v>0</v>
      </c>
      <c r="BY170" s="98">
        <f>BY174+BY177+BY180</f>
        <v>0</v>
      </c>
      <c r="BZ170" s="98">
        <f>BZ174+BZ183+BZ194+BZ212+BZ216+BZ226+BZ229+BZ232+BZ235</f>
        <v>0</v>
      </c>
      <c r="CE170" s="695" t="e">
        <f t="shared" si="513"/>
        <v>#DIV/0!</v>
      </c>
    </row>
    <row r="171" spans="2:83" s="150" customFormat="1" ht="67.5" hidden="1" customHeight="1" x14ac:dyDescent="0.25">
      <c r="B171" s="210"/>
      <c r="C171" s="101" t="s">
        <v>32</v>
      </c>
      <c r="D171" s="176">
        <f>D173+D176+D179</f>
        <v>0</v>
      </c>
      <c r="E171" s="176">
        <f>E173+E176+E179</f>
        <v>0</v>
      </c>
      <c r="F171" s="176"/>
      <c r="G171" s="176">
        <f>G173+G176+G179</f>
        <v>0</v>
      </c>
      <c r="H171" s="176">
        <f>H173+H176+H179</f>
        <v>0</v>
      </c>
      <c r="I171" s="176">
        <f>I173+I182+I185+I193+I211+I215+I225+I228+I231+I234</f>
        <v>0</v>
      </c>
      <c r="J171" s="176">
        <f>K171+M171+Q171</f>
        <v>0</v>
      </c>
      <c r="K171" s="166">
        <f>K173+K176+K179</f>
        <v>0</v>
      </c>
      <c r="L171" s="695" t="e">
        <f t="shared" si="506"/>
        <v>#DIV/0!</v>
      </c>
      <c r="M171" s="176">
        <f>M173+M176+M179</f>
        <v>0</v>
      </c>
      <c r="N171" s="762" t="e">
        <f t="shared" si="514"/>
        <v>#DIV/0!</v>
      </c>
      <c r="O171" s="623"/>
      <c r="P171" s="683"/>
      <c r="Q171" s="623">
        <f>Q173+Q176+Q179</f>
        <v>0</v>
      </c>
      <c r="R171" s="683"/>
      <c r="S171" s="623">
        <f>S173+S176+S179</f>
        <v>0</v>
      </c>
      <c r="T171" s="683"/>
      <c r="U171" s="623">
        <f>U173+U182+U185+U193+U211+U215+U225+U228+U231+U234</f>
        <v>0</v>
      </c>
      <c r="V171" s="623" t="e">
        <f>W171+X171+Y171</f>
        <v>#REF!</v>
      </c>
      <c r="W171" s="623" t="e">
        <f>W173+W182+W185+W191+W193</f>
        <v>#REF!</v>
      </c>
      <c r="X171" s="279"/>
      <c r="Y171" s="279"/>
      <c r="Z171" s="623" t="e">
        <f>AA171+AB171+AC171</f>
        <v>#REF!</v>
      </c>
      <c r="AA171" s="623" t="e">
        <f>AA173+AA182+AA185+AA191+AA193</f>
        <v>#REF!</v>
      </c>
      <c r="AB171" s="279"/>
      <c r="AC171" s="279"/>
      <c r="AD171" s="19"/>
      <c r="AE171" s="166">
        <f>AE173+AE176+AE179</f>
        <v>0</v>
      </c>
      <c r="AF171" s="695" t="e">
        <f t="shared" si="507"/>
        <v>#DIV/0!</v>
      </c>
      <c r="AG171" s="176">
        <f>AG173+AG176+AG179</f>
        <v>0</v>
      </c>
      <c r="AH171" s="695" t="e">
        <f t="shared" si="508"/>
        <v>#DIV/0!</v>
      </c>
      <c r="AI171" s="623"/>
      <c r="AJ171" s="683"/>
      <c r="AK171" s="623">
        <f>AK173+AK176+AK179</f>
        <v>0</v>
      </c>
      <c r="AL171" s="683"/>
      <c r="AM171" s="623">
        <f>AM173+AM176+AM179</f>
        <v>0</v>
      </c>
      <c r="AN171" s="683"/>
      <c r="AO171" s="623">
        <f>AO173+AO182+AO185+AO193+AO211+AO215+AO225+AO228+AO231+AO234</f>
        <v>0</v>
      </c>
      <c r="AP171" s="623"/>
      <c r="AQ171" s="683"/>
      <c r="AR171" s="176">
        <f>AR173+AR176+AR179</f>
        <v>0</v>
      </c>
      <c r="AS171" s="695" t="e">
        <f t="shared" si="509"/>
        <v>#DIV/0!</v>
      </c>
      <c r="AT171" s="176">
        <f>AT173+AT176+AT179</f>
        <v>0</v>
      </c>
      <c r="AU171" s="695" t="e">
        <f t="shared" si="510"/>
        <v>#DIV/0!</v>
      </c>
      <c r="AV171" s="623"/>
      <c r="AW171" s="695" t="e">
        <f t="shared" si="511"/>
        <v>#DIV/0!</v>
      </c>
      <c r="AX171" s="176">
        <f>AX173+AX176+AX179</f>
        <v>0</v>
      </c>
      <c r="AY171" s="695" t="e">
        <f t="shared" si="512"/>
        <v>#DIV/0!</v>
      </c>
      <c r="AZ171" s="623">
        <f>AZ173+AZ176+AZ179</f>
        <v>0</v>
      </c>
      <c r="BA171" s="695"/>
      <c r="BB171" s="623">
        <f>BB173+BB182+BB185+BB193+BB211+BB215+BB225+BB228+BB231+BB234</f>
        <v>0</v>
      </c>
      <c r="BC171" s="279"/>
      <c r="BD171" s="279"/>
      <c r="BE171" s="623">
        <f>BE173+BE176+BE179</f>
        <v>0</v>
      </c>
      <c r="BF171" s="623">
        <f>BF173+BF176+BF179</f>
        <v>0</v>
      </c>
      <c r="BG171" s="623">
        <f>BG173+BG176+BG179</f>
        <v>0</v>
      </c>
      <c r="BH171" s="623">
        <f>BH173+BH176+BH179</f>
        <v>0</v>
      </c>
      <c r="BI171" s="623">
        <f>BI173+BI182+BI185+BI193+BI211+BI215+BI225+BI228+BI231+BI234</f>
        <v>0</v>
      </c>
      <c r="BJ171" s="623">
        <f>BK171+BL171+BM171</f>
        <v>0</v>
      </c>
      <c r="BK171" s="623">
        <f>BK173+BK182+BK185+BK193+BK211+BK215+BK225+BK228+BK231+BK234</f>
        <v>0</v>
      </c>
      <c r="BL171" s="623">
        <f>BL173+BL182+BL185+BL193+BL211+BL215+BL225+BL228+BL231+BL234</f>
        <v>0</v>
      </c>
      <c r="BM171" s="623">
        <f>BM173+BM182+BM185+BM193+BM211+BM215+BM225+BM228+BM231+BM234</f>
        <v>0</v>
      </c>
      <c r="BN171" s="623">
        <f>BO171+BR171+BS171</f>
        <v>5578957.14286</v>
      </c>
      <c r="BO171" s="623">
        <f>BO173+BO182+BO185+BO193+BO211+BO215+BO225+BO228+BO231+BO234</f>
        <v>5578957.14286</v>
      </c>
      <c r="BP171" s="623"/>
      <c r="BQ171" s="623"/>
      <c r="BR171" s="623">
        <f>BR173+BR182+BR185+BR193+BR211+BR215+BR225+BR228+BR231+BR234</f>
        <v>0</v>
      </c>
      <c r="BS171" s="623">
        <f>BS173+BS182+BS185+BS193+BS211+BS215+BS225+BS228+BS231+BS234</f>
        <v>0</v>
      </c>
      <c r="BT171" s="623"/>
      <c r="BU171" s="623">
        <f>BU173+BU176+BU179</f>
        <v>0</v>
      </c>
      <c r="BV171" s="436">
        <f>BV173+BV176+BV179</f>
        <v>0</v>
      </c>
      <c r="BW171" s="517"/>
      <c r="BX171" s="436">
        <f>BX173+BX176+BX179</f>
        <v>0</v>
      </c>
      <c r="BY171" s="436">
        <f>BY173+BY176+BY179</f>
        <v>0</v>
      </c>
      <c r="BZ171" s="436">
        <f>BZ173+BZ182+BZ185+BZ193+BZ211+BZ215+BZ225+BZ228+BZ231+BZ234</f>
        <v>0</v>
      </c>
      <c r="CE171" s="695" t="e">
        <f t="shared" si="513"/>
        <v>#DIV/0!</v>
      </c>
    </row>
    <row r="172" spans="2:83" s="59" customFormat="1" ht="162" hidden="1" customHeight="1" x14ac:dyDescent="0.25">
      <c r="B172" s="200" t="s">
        <v>181</v>
      </c>
      <c r="C172" s="108" t="s">
        <v>378</v>
      </c>
      <c r="D172" s="166">
        <f t="shared" ref="D172:D177" si="589">E172+G172+H172+I172</f>
        <v>0</v>
      </c>
      <c r="E172" s="166">
        <f>E173+E174</f>
        <v>0</v>
      </c>
      <c r="F172" s="166"/>
      <c r="G172" s="166">
        <f t="shared" ref="G172:I172" si="590">G173+G174</f>
        <v>0</v>
      </c>
      <c r="H172" s="166">
        <f t="shared" si="590"/>
        <v>0</v>
      </c>
      <c r="I172" s="166">
        <f t="shared" si="590"/>
        <v>0</v>
      </c>
      <c r="J172" s="166">
        <f t="shared" ref="J172:J174" si="591">K172</f>
        <v>0</v>
      </c>
      <c r="K172" s="166">
        <f t="shared" ref="K172:K177" si="592">M172+Q172+S172+U172</f>
        <v>0</v>
      </c>
      <c r="L172" s="695" t="e">
        <f t="shared" si="506"/>
        <v>#DIV/0!</v>
      </c>
      <c r="M172" s="166">
        <f>M173+M174</f>
        <v>0</v>
      </c>
      <c r="N172" s="762" t="e">
        <f t="shared" si="514"/>
        <v>#DIV/0!</v>
      </c>
      <c r="O172" s="622"/>
      <c r="P172" s="683"/>
      <c r="Q172" s="622">
        <f t="shared" ref="Q172:U172" si="593">Q173+Q174</f>
        <v>0</v>
      </c>
      <c r="R172" s="683"/>
      <c r="S172" s="622">
        <f t="shared" si="593"/>
        <v>0</v>
      </c>
      <c r="T172" s="683"/>
      <c r="U172" s="622">
        <f t="shared" si="593"/>
        <v>0</v>
      </c>
      <c r="V172" s="622">
        <f t="shared" ref="V172:V174" si="594">W172+X172+Y172</f>
        <v>1830232.3880699999</v>
      </c>
      <c r="W172" s="622">
        <f>W173+W174</f>
        <v>1830232.3880699999</v>
      </c>
      <c r="X172" s="28"/>
      <c r="Y172" s="28"/>
      <c r="Z172" s="622">
        <f t="shared" ref="Z172:Z174" si="595">AA172+AB172+AC172</f>
        <v>1830232.3880699999</v>
      </c>
      <c r="AA172" s="622">
        <f>AA173+AA174</f>
        <v>1830232.3880699999</v>
      </c>
      <c r="AB172" s="62"/>
      <c r="AC172" s="28"/>
      <c r="AD172" s="19"/>
      <c r="AE172" s="166">
        <f t="shared" ref="AE172:AE174" si="596">AG172</f>
        <v>0</v>
      </c>
      <c r="AF172" s="695" t="e">
        <f t="shared" si="507"/>
        <v>#DIV/0!</v>
      </c>
      <c r="AG172" s="166">
        <f>AG173+AG174</f>
        <v>0</v>
      </c>
      <c r="AH172" s="695" t="e">
        <f t="shared" si="508"/>
        <v>#DIV/0!</v>
      </c>
      <c r="AI172" s="622"/>
      <c r="AJ172" s="683"/>
      <c r="AK172" s="622"/>
      <c r="AL172" s="683"/>
      <c r="AM172" s="62"/>
      <c r="AN172" s="41"/>
      <c r="AO172" s="28"/>
      <c r="AP172" s="622"/>
      <c r="AQ172" s="683"/>
      <c r="AR172" s="166">
        <f t="shared" ref="AR172:AR177" si="597">AT172</f>
        <v>0</v>
      </c>
      <c r="AS172" s="695" t="e">
        <f t="shared" si="509"/>
        <v>#DIV/0!</v>
      </c>
      <c r="AT172" s="166">
        <f>AT173+AT174</f>
        <v>0</v>
      </c>
      <c r="AU172" s="695" t="e">
        <f t="shared" si="510"/>
        <v>#DIV/0!</v>
      </c>
      <c r="AV172" s="622"/>
      <c r="AW172" s="695" t="e">
        <f t="shared" si="511"/>
        <v>#DIV/0!</v>
      </c>
      <c r="AX172" s="166"/>
      <c r="AY172" s="695" t="e">
        <f t="shared" si="512"/>
        <v>#DIV/0!</v>
      </c>
      <c r="AZ172" s="62"/>
      <c r="BA172" s="695"/>
      <c r="BB172" s="28"/>
      <c r="BC172" s="62"/>
      <c r="BD172" s="28"/>
      <c r="BE172" s="622">
        <f t="shared" ref="BE172:BE174" si="598">BF172</f>
        <v>0</v>
      </c>
      <c r="BF172" s="622">
        <f>BF173+BF174</f>
        <v>0</v>
      </c>
      <c r="BG172" s="622"/>
      <c r="BH172" s="62"/>
      <c r="BI172" s="28"/>
      <c r="BJ172" s="622">
        <f t="shared" ref="BJ172:BJ174" si="599">BK172+BL172+BM172</f>
        <v>0</v>
      </c>
      <c r="BK172" s="622"/>
      <c r="BL172" s="62"/>
      <c r="BM172" s="28"/>
      <c r="BN172" s="622">
        <f t="shared" ref="BN172:BN174" si="600">BO172+BR172+BS172</f>
        <v>0</v>
      </c>
      <c r="BO172" s="622"/>
      <c r="BP172" s="622"/>
      <c r="BQ172" s="622"/>
      <c r="BR172" s="62"/>
      <c r="BS172" s="28"/>
      <c r="BT172" s="622"/>
      <c r="BU172" s="622">
        <f t="shared" ref="BU172:BU180" si="601">BV172</f>
        <v>0</v>
      </c>
      <c r="BV172" s="435">
        <f>BV173+BV174</f>
        <v>0</v>
      </c>
      <c r="BW172" s="519"/>
      <c r="BX172" s="435"/>
      <c r="BY172" s="62"/>
      <c r="BZ172" s="28"/>
      <c r="CE172" s="695" t="e">
        <f t="shared" si="513"/>
        <v>#DIV/0!</v>
      </c>
    </row>
    <row r="173" spans="2:83" s="59" customFormat="1" ht="52.5" hidden="1" customHeight="1" x14ac:dyDescent="0.25">
      <c r="B173" s="211"/>
      <c r="C173" s="101" t="s">
        <v>32</v>
      </c>
      <c r="D173" s="176">
        <f t="shared" si="589"/>
        <v>0</v>
      </c>
      <c r="E173" s="176">
        <v>0</v>
      </c>
      <c r="F173" s="176"/>
      <c r="G173" s="176">
        <v>0</v>
      </c>
      <c r="H173" s="861"/>
      <c r="I173" s="239"/>
      <c r="J173" s="176">
        <f t="shared" si="591"/>
        <v>0</v>
      </c>
      <c r="K173" s="166">
        <f t="shared" si="592"/>
        <v>0</v>
      </c>
      <c r="L173" s="695" t="e">
        <f t="shared" si="506"/>
        <v>#DIV/0!</v>
      </c>
      <c r="M173" s="176">
        <v>0</v>
      </c>
      <c r="N173" s="762" t="e">
        <f t="shared" si="514"/>
        <v>#DIV/0!</v>
      </c>
      <c r="O173" s="623"/>
      <c r="P173" s="683"/>
      <c r="Q173" s="623">
        <v>0</v>
      </c>
      <c r="R173" s="683"/>
      <c r="S173" s="62"/>
      <c r="T173" s="41"/>
      <c r="U173" s="28"/>
      <c r="V173" s="623">
        <f t="shared" si="594"/>
        <v>1226255.7</v>
      </c>
      <c r="W173" s="623">
        <f>AA173-E173</f>
        <v>1226255.7</v>
      </c>
      <c r="X173" s="292"/>
      <c r="Y173" s="292"/>
      <c r="Z173" s="623">
        <f t="shared" si="595"/>
        <v>1226255.7</v>
      </c>
      <c r="AA173" s="623">
        <f>'[4]2 чт ФБ без оценки (2)'!$O$7</f>
        <v>1226255.7</v>
      </c>
      <c r="AB173" s="62"/>
      <c r="AC173" s="28"/>
      <c r="AD173" s="19"/>
      <c r="AE173" s="166">
        <f t="shared" si="596"/>
        <v>0</v>
      </c>
      <c r="AF173" s="695" t="e">
        <f t="shared" si="507"/>
        <v>#DIV/0!</v>
      </c>
      <c r="AG173" s="176">
        <v>0</v>
      </c>
      <c r="AH173" s="695" t="e">
        <f t="shared" si="508"/>
        <v>#DIV/0!</v>
      </c>
      <c r="AI173" s="623"/>
      <c r="AJ173" s="683"/>
      <c r="AK173" s="623"/>
      <c r="AL173" s="683"/>
      <c r="AM173" s="62"/>
      <c r="AN173" s="41"/>
      <c r="AO173" s="28"/>
      <c r="AP173" s="623"/>
      <c r="AQ173" s="683"/>
      <c r="AR173" s="176">
        <f t="shared" si="597"/>
        <v>0</v>
      </c>
      <c r="AS173" s="695" t="e">
        <f t="shared" si="509"/>
        <v>#DIV/0!</v>
      </c>
      <c r="AT173" s="176">
        <v>0</v>
      </c>
      <c r="AU173" s="695" t="e">
        <f t="shared" si="510"/>
        <v>#DIV/0!</v>
      </c>
      <c r="AV173" s="623"/>
      <c r="AW173" s="695" t="e">
        <f t="shared" si="511"/>
        <v>#DIV/0!</v>
      </c>
      <c r="AX173" s="176"/>
      <c r="AY173" s="695" t="e">
        <f t="shared" si="512"/>
        <v>#DIV/0!</v>
      </c>
      <c r="AZ173" s="62"/>
      <c r="BA173" s="695"/>
      <c r="BB173" s="28"/>
      <c r="BC173" s="62"/>
      <c r="BD173" s="28"/>
      <c r="BE173" s="623">
        <f t="shared" si="598"/>
        <v>0</v>
      </c>
      <c r="BF173" s="623">
        <v>0</v>
      </c>
      <c r="BG173" s="623"/>
      <c r="BH173" s="62"/>
      <c r="BI173" s="28"/>
      <c r="BJ173" s="623">
        <f t="shared" si="599"/>
        <v>0</v>
      </c>
      <c r="BK173" s="623"/>
      <c r="BL173" s="62"/>
      <c r="BM173" s="28"/>
      <c r="BN173" s="623">
        <f t="shared" si="600"/>
        <v>0</v>
      </c>
      <c r="BO173" s="623"/>
      <c r="BP173" s="623"/>
      <c r="BQ173" s="623"/>
      <c r="BR173" s="62"/>
      <c r="BS173" s="28"/>
      <c r="BT173" s="623"/>
      <c r="BU173" s="623">
        <f t="shared" si="601"/>
        <v>0</v>
      </c>
      <c r="BV173" s="436">
        <v>0</v>
      </c>
      <c r="BW173" s="517"/>
      <c r="BX173" s="436"/>
      <c r="BY173" s="62"/>
      <c r="BZ173" s="28"/>
      <c r="CE173" s="695" t="e">
        <f t="shared" si="513"/>
        <v>#DIV/0!</v>
      </c>
    </row>
    <row r="174" spans="2:83" s="50" customFormat="1" ht="54" hidden="1" customHeight="1" x14ac:dyDescent="0.25">
      <c r="B174" s="200"/>
      <c r="C174" s="97" t="s">
        <v>381</v>
      </c>
      <c r="D174" s="166">
        <f t="shared" si="589"/>
        <v>0</v>
      </c>
      <c r="E174" s="166">
        <v>0</v>
      </c>
      <c r="F174" s="166"/>
      <c r="G174" s="166"/>
      <c r="H174" s="236"/>
      <c r="I174" s="236"/>
      <c r="J174" s="166">
        <f t="shared" si="591"/>
        <v>0</v>
      </c>
      <c r="K174" s="166">
        <f t="shared" si="592"/>
        <v>0</v>
      </c>
      <c r="L174" s="695" t="e">
        <f t="shared" si="506"/>
        <v>#DIV/0!</v>
      </c>
      <c r="M174" s="166">
        <v>0</v>
      </c>
      <c r="N174" s="762" t="e">
        <f t="shared" si="514"/>
        <v>#DIV/0!</v>
      </c>
      <c r="O174" s="622"/>
      <c r="P174" s="683"/>
      <c r="Q174" s="622"/>
      <c r="R174" s="683"/>
      <c r="S174" s="31"/>
      <c r="T174" s="31"/>
      <c r="U174" s="31"/>
      <c r="V174" s="622">
        <f t="shared" si="594"/>
        <v>603976.68807000003</v>
      </c>
      <c r="W174" s="622">
        <f>AA174-E174</f>
        <v>603976.68807000003</v>
      </c>
      <c r="X174" s="31"/>
      <c r="Y174" s="31"/>
      <c r="Z174" s="622">
        <f t="shared" si="595"/>
        <v>603976.68807000003</v>
      </c>
      <c r="AA174" s="622">
        <v>603976.68807000003</v>
      </c>
      <c r="AB174" s="31"/>
      <c r="AC174" s="31"/>
      <c r="AD174" s="31"/>
      <c r="AE174" s="166">
        <f t="shared" si="596"/>
        <v>0</v>
      </c>
      <c r="AF174" s="695" t="e">
        <f t="shared" si="507"/>
        <v>#DIV/0!</v>
      </c>
      <c r="AG174" s="166">
        <v>0</v>
      </c>
      <c r="AH174" s="695" t="e">
        <f t="shared" si="508"/>
        <v>#DIV/0!</v>
      </c>
      <c r="AI174" s="622"/>
      <c r="AJ174" s="683"/>
      <c r="AK174" s="622"/>
      <c r="AL174" s="683"/>
      <c r="AM174" s="31"/>
      <c r="AN174" s="31"/>
      <c r="AO174" s="31"/>
      <c r="AP174" s="622"/>
      <c r="AQ174" s="683"/>
      <c r="AR174" s="166">
        <f t="shared" si="597"/>
        <v>0</v>
      </c>
      <c r="AS174" s="695" t="e">
        <f t="shared" si="509"/>
        <v>#DIV/0!</v>
      </c>
      <c r="AT174" s="166">
        <v>0</v>
      </c>
      <c r="AU174" s="695" t="e">
        <f t="shared" si="510"/>
        <v>#DIV/0!</v>
      </c>
      <c r="AV174" s="622"/>
      <c r="AW174" s="695" t="e">
        <f t="shared" si="511"/>
        <v>#DIV/0!</v>
      </c>
      <c r="AX174" s="166"/>
      <c r="AY174" s="695" t="e">
        <f t="shared" si="512"/>
        <v>#DIV/0!</v>
      </c>
      <c r="AZ174" s="31"/>
      <c r="BA174" s="695"/>
      <c r="BB174" s="31"/>
      <c r="BC174" s="31"/>
      <c r="BD174" s="31"/>
      <c r="BE174" s="622">
        <f t="shared" si="598"/>
        <v>0</v>
      </c>
      <c r="BF174" s="622">
        <v>0</v>
      </c>
      <c r="BG174" s="622"/>
      <c r="BH174" s="31"/>
      <c r="BI174" s="31"/>
      <c r="BJ174" s="622">
        <f t="shared" si="599"/>
        <v>0</v>
      </c>
      <c r="BK174" s="622"/>
      <c r="BL174" s="31"/>
      <c r="BM174" s="31"/>
      <c r="BN174" s="622">
        <f t="shared" si="600"/>
        <v>0</v>
      </c>
      <c r="BO174" s="622"/>
      <c r="BP174" s="622"/>
      <c r="BQ174" s="622"/>
      <c r="BR174" s="31"/>
      <c r="BS174" s="31"/>
      <c r="BT174" s="622"/>
      <c r="BU174" s="622">
        <f t="shared" si="601"/>
        <v>0</v>
      </c>
      <c r="BV174" s="435">
        <v>0</v>
      </c>
      <c r="BW174" s="519"/>
      <c r="BX174" s="435"/>
      <c r="BY174" s="31"/>
      <c r="BZ174" s="31"/>
      <c r="CE174" s="695" t="e">
        <f t="shared" si="513"/>
        <v>#DIV/0!</v>
      </c>
    </row>
    <row r="175" spans="2:83" s="59" customFormat="1" ht="195.75" hidden="1" customHeight="1" x14ac:dyDescent="0.25">
      <c r="B175" s="200" t="s">
        <v>182</v>
      </c>
      <c r="C175" s="97" t="s">
        <v>377</v>
      </c>
      <c r="D175" s="166">
        <f t="shared" si="589"/>
        <v>0</v>
      </c>
      <c r="E175" s="166">
        <f>E176+E177</f>
        <v>0</v>
      </c>
      <c r="F175" s="166"/>
      <c r="G175" s="166">
        <f t="shared" ref="G175:I175" si="602">G176+G177</f>
        <v>0</v>
      </c>
      <c r="H175" s="166">
        <f t="shared" si="602"/>
        <v>0</v>
      </c>
      <c r="I175" s="166">
        <f t="shared" si="602"/>
        <v>0</v>
      </c>
      <c r="J175" s="166">
        <f t="shared" ref="J175:J177" si="603">K175</f>
        <v>0</v>
      </c>
      <c r="K175" s="166">
        <f t="shared" si="592"/>
        <v>0</v>
      </c>
      <c r="L175" s="695" t="e">
        <f t="shared" si="506"/>
        <v>#DIV/0!</v>
      </c>
      <c r="M175" s="166">
        <f>M176+M177</f>
        <v>0</v>
      </c>
      <c r="N175" s="762" t="e">
        <f t="shared" si="514"/>
        <v>#DIV/0!</v>
      </c>
      <c r="O175" s="622"/>
      <c r="P175" s="683"/>
      <c r="Q175" s="622">
        <f t="shared" ref="Q175:U175" si="604">Q176+Q177</f>
        <v>0</v>
      </c>
      <c r="R175" s="683"/>
      <c r="S175" s="622">
        <f t="shared" si="604"/>
        <v>0</v>
      </c>
      <c r="T175" s="683"/>
      <c r="U175" s="622">
        <f t="shared" si="604"/>
        <v>0</v>
      </c>
      <c r="V175" s="622">
        <f t="shared" ref="V175:V180" si="605">W175+X175+Y175</f>
        <v>1830232.3880699999</v>
      </c>
      <c r="W175" s="622">
        <f>W176+W177</f>
        <v>1830232.3880699999</v>
      </c>
      <c r="X175" s="28"/>
      <c r="Y175" s="28"/>
      <c r="Z175" s="622">
        <f t="shared" ref="Z175:Z180" si="606">AA175+AB175+AC175</f>
        <v>1830232.3880699999</v>
      </c>
      <c r="AA175" s="622">
        <f>AA176+AA177</f>
        <v>1830232.3880699999</v>
      </c>
      <c r="AB175" s="62"/>
      <c r="AC175" s="28"/>
      <c r="AD175" s="19"/>
      <c r="AE175" s="166">
        <f t="shared" ref="AE175:AE177" si="607">AG175</f>
        <v>0</v>
      </c>
      <c r="AF175" s="695" t="e">
        <f t="shared" si="507"/>
        <v>#DIV/0!</v>
      </c>
      <c r="AG175" s="166">
        <f>AG176+AG177</f>
        <v>0</v>
      </c>
      <c r="AH175" s="695" t="e">
        <f t="shared" si="508"/>
        <v>#DIV/0!</v>
      </c>
      <c r="AI175" s="622"/>
      <c r="AJ175" s="683"/>
      <c r="AK175" s="622"/>
      <c r="AL175" s="683"/>
      <c r="AM175" s="62"/>
      <c r="AN175" s="41"/>
      <c r="AO175" s="28"/>
      <c r="AP175" s="622"/>
      <c r="AQ175" s="683"/>
      <c r="AR175" s="166">
        <f t="shared" si="597"/>
        <v>0</v>
      </c>
      <c r="AS175" s="695" t="e">
        <f t="shared" si="509"/>
        <v>#DIV/0!</v>
      </c>
      <c r="AT175" s="166">
        <f>AT176+AT177</f>
        <v>0</v>
      </c>
      <c r="AU175" s="695" t="e">
        <f t="shared" si="510"/>
        <v>#DIV/0!</v>
      </c>
      <c r="AV175" s="622"/>
      <c r="AW175" s="695" t="e">
        <f t="shared" si="511"/>
        <v>#DIV/0!</v>
      </c>
      <c r="AX175" s="166"/>
      <c r="AY175" s="695" t="e">
        <f t="shared" si="512"/>
        <v>#DIV/0!</v>
      </c>
      <c r="AZ175" s="62"/>
      <c r="BA175" s="695"/>
      <c r="BB175" s="28"/>
      <c r="BC175" s="62"/>
      <c r="BD175" s="28"/>
      <c r="BE175" s="622">
        <f t="shared" ref="BE175:BE180" si="608">BF175</f>
        <v>0</v>
      </c>
      <c r="BF175" s="622">
        <f>BF176+BF177</f>
        <v>0</v>
      </c>
      <c r="BG175" s="622"/>
      <c r="BH175" s="62"/>
      <c r="BI175" s="28"/>
      <c r="BJ175" s="622">
        <f t="shared" ref="BJ175:BJ180" si="609">BK175+BL175+BM175</f>
        <v>0</v>
      </c>
      <c r="BK175" s="622"/>
      <c r="BL175" s="62"/>
      <c r="BM175" s="28"/>
      <c r="BN175" s="622">
        <f t="shared" ref="BN175:BN180" si="610">BO175+BR175+BS175</f>
        <v>0</v>
      </c>
      <c r="BO175" s="622"/>
      <c r="BP175" s="622"/>
      <c r="BQ175" s="622"/>
      <c r="BR175" s="62"/>
      <c r="BS175" s="28"/>
      <c r="BT175" s="622"/>
      <c r="BU175" s="622">
        <f t="shared" si="601"/>
        <v>0</v>
      </c>
      <c r="BV175" s="435">
        <f>BV176+BV177</f>
        <v>0</v>
      </c>
      <c r="BW175" s="519"/>
      <c r="BX175" s="435"/>
      <c r="BY175" s="62"/>
      <c r="BZ175" s="28"/>
      <c r="CE175" s="695" t="e">
        <f t="shared" si="513"/>
        <v>#DIV/0!</v>
      </c>
    </row>
    <row r="176" spans="2:83" s="59" customFormat="1" ht="52.5" hidden="1" customHeight="1" x14ac:dyDescent="0.25">
      <c r="B176" s="211"/>
      <c r="C176" s="101" t="s">
        <v>32</v>
      </c>
      <c r="D176" s="176">
        <f t="shared" si="589"/>
        <v>0</v>
      </c>
      <c r="E176" s="176">
        <v>0</v>
      </c>
      <c r="F176" s="176"/>
      <c r="G176" s="176">
        <v>0</v>
      </c>
      <c r="H176" s="861"/>
      <c r="I176" s="239"/>
      <c r="J176" s="176">
        <f t="shared" si="603"/>
        <v>0</v>
      </c>
      <c r="K176" s="166">
        <f t="shared" si="592"/>
        <v>0</v>
      </c>
      <c r="L176" s="695" t="e">
        <f t="shared" si="506"/>
        <v>#DIV/0!</v>
      </c>
      <c r="M176" s="176">
        <v>0</v>
      </c>
      <c r="N176" s="762" t="e">
        <f t="shared" si="514"/>
        <v>#DIV/0!</v>
      </c>
      <c r="O176" s="623"/>
      <c r="P176" s="683"/>
      <c r="Q176" s="623">
        <v>0</v>
      </c>
      <c r="R176" s="683"/>
      <c r="S176" s="62"/>
      <c r="T176" s="41"/>
      <c r="U176" s="28"/>
      <c r="V176" s="623">
        <f t="shared" si="605"/>
        <v>1226255.7</v>
      </c>
      <c r="W176" s="623">
        <f>AA176-E176</f>
        <v>1226255.7</v>
      </c>
      <c r="X176" s="292"/>
      <c r="Y176" s="292"/>
      <c r="Z176" s="623">
        <f t="shared" si="606"/>
        <v>1226255.7</v>
      </c>
      <c r="AA176" s="623">
        <f>'[4]2 чт ФБ без оценки (2)'!$O$7</f>
        <v>1226255.7</v>
      </c>
      <c r="AB176" s="62"/>
      <c r="AC176" s="28"/>
      <c r="AD176" s="19"/>
      <c r="AE176" s="166">
        <f t="shared" si="607"/>
        <v>0</v>
      </c>
      <c r="AF176" s="695" t="e">
        <f t="shared" si="507"/>
        <v>#DIV/0!</v>
      </c>
      <c r="AG176" s="176">
        <v>0</v>
      </c>
      <c r="AH176" s="695" t="e">
        <f t="shared" si="508"/>
        <v>#DIV/0!</v>
      </c>
      <c r="AI176" s="623"/>
      <c r="AJ176" s="683"/>
      <c r="AK176" s="623"/>
      <c r="AL176" s="683"/>
      <c r="AM176" s="62"/>
      <c r="AN176" s="41"/>
      <c r="AO176" s="28"/>
      <c r="AP176" s="623"/>
      <c r="AQ176" s="683"/>
      <c r="AR176" s="176">
        <f t="shared" si="597"/>
        <v>0</v>
      </c>
      <c r="AS176" s="695" t="e">
        <f t="shared" si="509"/>
        <v>#DIV/0!</v>
      </c>
      <c r="AT176" s="176">
        <v>0</v>
      </c>
      <c r="AU176" s="695" t="e">
        <f t="shared" si="510"/>
        <v>#DIV/0!</v>
      </c>
      <c r="AV176" s="623"/>
      <c r="AW176" s="695" t="e">
        <f t="shared" si="511"/>
        <v>#DIV/0!</v>
      </c>
      <c r="AX176" s="176"/>
      <c r="AY176" s="695" t="e">
        <f t="shared" si="512"/>
        <v>#DIV/0!</v>
      </c>
      <c r="AZ176" s="62"/>
      <c r="BA176" s="695"/>
      <c r="BB176" s="28"/>
      <c r="BC176" s="62"/>
      <c r="BD176" s="28"/>
      <c r="BE176" s="623">
        <f t="shared" si="608"/>
        <v>0</v>
      </c>
      <c r="BF176" s="623">
        <v>0</v>
      </c>
      <c r="BG176" s="623"/>
      <c r="BH176" s="62"/>
      <c r="BI176" s="28"/>
      <c r="BJ176" s="623">
        <f t="shared" si="609"/>
        <v>0</v>
      </c>
      <c r="BK176" s="623"/>
      <c r="BL176" s="62"/>
      <c r="BM176" s="28"/>
      <c r="BN176" s="623">
        <f t="shared" si="610"/>
        <v>0</v>
      </c>
      <c r="BO176" s="623"/>
      <c r="BP176" s="623"/>
      <c r="BQ176" s="623"/>
      <c r="BR176" s="62"/>
      <c r="BS176" s="28"/>
      <c r="BT176" s="623"/>
      <c r="BU176" s="623">
        <f t="shared" si="601"/>
        <v>0</v>
      </c>
      <c r="BV176" s="436">
        <v>0</v>
      </c>
      <c r="BW176" s="517"/>
      <c r="BX176" s="436"/>
      <c r="BY176" s="62"/>
      <c r="BZ176" s="28"/>
      <c r="CE176" s="695" t="e">
        <f t="shared" si="513"/>
        <v>#DIV/0!</v>
      </c>
    </row>
    <row r="177" spans="2:83" s="50" customFormat="1" ht="54" hidden="1" customHeight="1" x14ac:dyDescent="0.25">
      <c r="B177" s="200"/>
      <c r="C177" s="97" t="s">
        <v>381</v>
      </c>
      <c r="D177" s="166">
        <f t="shared" si="589"/>
        <v>0</v>
      </c>
      <c r="E177" s="166">
        <v>0</v>
      </c>
      <c r="F177" s="166"/>
      <c r="G177" s="166"/>
      <c r="H177" s="236"/>
      <c r="I177" s="236"/>
      <c r="J177" s="166">
        <f t="shared" si="603"/>
        <v>0</v>
      </c>
      <c r="K177" s="166">
        <f t="shared" si="592"/>
        <v>0</v>
      </c>
      <c r="L177" s="695" t="e">
        <f t="shared" si="506"/>
        <v>#DIV/0!</v>
      </c>
      <c r="M177" s="166">
        <v>0</v>
      </c>
      <c r="N177" s="762" t="e">
        <f t="shared" si="514"/>
        <v>#DIV/0!</v>
      </c>
      <c r="O177" s="622"/>
      <c r="P177" s="683"/>
      <c r="Q177" s="622"/>
      <c r="R177" s="683"/>
      <c r="S177" s="31"/>
      <c r="T177" s="31"/>
      <c r="U177" s="31"/>
      <c r="V177" s="622">
        <f t="shared" si="605"/>
        <v>603976.68807000003</v>
      </c>
      <c r="W177" s="622">
        <f>AA177-E177</f>
        <v>603976.68807000003</v>
      </c>
      <c r="X177" s="31"/>
      <c r="Y177" s="31"/>
      <c r="Z177" s="622">
        <f t="shared" si="606"/>
        <v>603976.68807000003</v>
      </c>
      <c r="AA177" s="622">
        <v>603976.68807000003</v>
      </c>
      <c r="AB177" s="31"/>
      <c r="AC177" s="31"/>
      <c r="AD177" s="31"/>
      <c r="AE177" s="166">
        <f t="shared" si="607"/>
        <v>0</v>
      </c>
      <c r="AF177" s="695" t="e">
        <f t="shared" si="507"/>
        <v>#DIV/0!</v>
      </c>
      <c r="AG177" s="166">
        <v>0</v>
      </c>
      <c r="AH177" s="695" t="e">
        <f t="shared" si="508"/>
        <v>#DIV/0!</v>
      </c>
      <c r="AI177" s="622"/>
      <c r="AJ177" s="683"/>
      <c r="AK177" s="622"/>
      <c r="AL177" s="683"/>
      <c r="AM177" s="31"/>
      <c r="AN177" s="31"/>
      <c r="AO177" s="31"/>
      <c r="AP177" s="622"/>
      <c r="AQ177" s="683"/>
      <c r="AR177" s="166">
        <f t="shared" si="597"/>
        <v>0</v>
      </c>
      <c r="AS177" s="695" t="e">
        <f t="shared" si="509"/>
        <v>#DIV/0!</v>
      </c>
      <c r="AT177" s="166">
        <v>0</v>
      </c>
      <c r="AU177" s="695" t="e">
        <f t="shared" si="510"/>
        <v>#DIV/0!</v>
      </c>
      <c r="AV177" s="622"/>
      <c r="AW177" s="695" t="e">
        <f t="shared" si="511"/>
        <v>#DIV/0!</v>
      </c>
      <c r="AX177" s="166"/>
      <c r="AY177" s="695" t="e">
        <f t="shared" si="512"/>
        <v>#DIV/0!</v>
      </c>
      <c r="AZ177" s="31"/>
      <c r="BA177" s="695"/>
      <c r="BB177" s="31"/>
      <c r="BC177" s="31"/>
      <c r="BD177" s="31"/>
      <c r="BE177" s="622">
        <f t="shared" si="608"/>
        <v>0</v>
      </c>
      <c r="BF177" s="622">
        <v>0</v>
      </c>
      <c r="BG177" s="622"/>
      <c r="BH177" s="31"/>
      <c r="BI177" s="31"/>
      <c r="BJ177" s="622">
        <f t="shared" si="609"/>
        <v>0</v>
      </c>
      <c r="BK177" s="622"/>
      <c r="BL177" s="31"/>
      <c r="BM177" s="31"/>
      <c r="BN177" s="622">
        <f t="shared" si="610"/>
        <v>0</v>
      </c>
      <c r="BO177" s="622"/>
      <c r="BP177" s="622"/>
      <c r="BQ177" s="622"/>
      <c r="BR177" s="31"/>
      <c r="BS177" s="31"/>
      <c r="BT177" s="622"/>
      <c r="BU177" s="622">
        <f t="shared" si="601"/>
        <v>0</v>
      </c>
      <c r="BV177" s="435">
        <v>0</v>
      </c>
      <c r="BW177" s="519"/>
      <c r="BX177" s="435"/>
      <c r="BY177" s="31"/>
      <c r="BZ177" s="31"/>
      <c r="CE177" s="695" t="e">
        <f t="shared" si="513"/>
        <v>#DIV/0!</v>
      </c>
    </row>
    <row r="178" spans="2:83" s="45" customFormat="1" ht="108.75" hidden="1" customHeight="1" x14ac:dyDescent="0.25">
      <c r="B178" s="200" t="s">
        <v>67</v>
      </c>
      <c r="C178" s="124" t="s">
        <v>225</v>
      </c>
      <c r="D178" s="166">
        <f>G178</f>
        <v>0</v>
      </c>
      <c r="E178" s="166">
        <f>E179+E180</f>
        <v>0</v>
      </c>
      <c r="F178" s="166"/>
      <c r="G178" s="166">
        <f>G180</f>
        <v>0</v>
      </c>
      <c r="H178" s="861"/>
      <c r="I178" s="239"/>
      <c r="J178" s="166">
        <f>K178</f>
        <v>0</v>
      </c>
      <c r="K178" s="166">
        <f>Q178</f>
        <v>0</v>
      </c>
      <c r="L178" s="695" t="e">
        <f t="shared" si="506"/>
        <v>#DIV/0!</v>
      </c>
      <c r="M178" s="166">
        <f>M179+M180</f>
        <v>0</v>
      </c>
      <c r="N178" s="762" t="e">
        <f t="shared" si="514"/>
        <v>#DIV/0!</v>
      </c>
      <c r="O178" s="622"/>
      <c r="P178" s="683"/>
      <c r="Q178" s="622">
        <f>Q180</f>
        <v>0</v>
      </c>
      <c r="R178" s="683"/>
      <c r="S178" s="62"/>
      <c r="T178" s="41"/>
      <c r="U178" s="28"/>
      <c r="V178" s="622">
        <f t="shared" si="605"/>
        <v>0</v>
      </c>
      <c r="W178" s="622">
        <f>W179+W180</f>
        <v>0</v>
      </c>
      <c r="X178" s="28"/>
      <c r="Y178" s="28"/>
      <c r="Z178" s="622">
        <f t="shared" si="606"/>
        <v>0</v>
      </c>
      <c r="AA178" s="622">
        <f>AA179+AA180</f>
        <v>0</v>
      </c>
      <c r="AB178" s="62"/>
      <c r="AC178" s="28"/>
      <c r="AD178" s="19"/>
      <c r="AE178" s="166">
        <f t="shared" ref="AE178:AE180" si="611">AG178+AK178+AM178+AO178</f>
        <v>0</v>
      </c>
      <c r="AF178" s="695" t="e">
        <f t="shared" si="507"/>
        <v>#DIV/0!</v>
      </c>
      <c r="AG178" s="166">
        <f>AG179+AG180</f>
        <v>0</v>
      </c>
      <c r="AH178" s="695" t="e">
        <f t="shared" si="508"/>
        <v>#DIV/0!</v>
      </c>
      <c r="AI178" s="622"/>
      <c r="AJ178" s="683"/>
      <c r="AK178" s="622">
        <f t="shared" ref="AK178:AO178" si="612">AK179+AK180</f>
        <v>0</v>
      </c>
      <c r="AL178" s="683"/>
      <c r="AM178" s="622">
        <f t="shared" si="612"/>
        <v>0</v>
      </c>
      <c r="AN178" s="683"/>
      <c r="AO178" s="622">
        <f t="shared" si="612"/>
        <v>0</v>
      </c>
      <c r="AP178" s="622"/>
      <c r="AQ178" s="683"/>
      <c r="AR178" s="166">
        <f t="shared" ref="AR178:AR180" si="613">AT178+AX178+AZ178+BB178</f>
        <v>0</v>
      </c>
      <c r="AS178" s="695" t="e">
        <f t="shared" si="509"/>
        <v>#DIV/0!</v>
      </c>
      <c r="AT178" s="166">
        <f>AT179+AT180</f>
        <v>0</v>
      </c>
      <c r="AU178" s="695" t="e">
        <f t="shared" si="510"/>
        <v>#DIV/0!</v>
      </c>
      <c r="AV178" s="622"/>
      <c r="AW178" s="695" t="e">
        <f t="shared" si="511"/>
        <v>#DIV/0!</v>
      </c>
      <c r="AX178" s="166">
        <f t="shared" ref="AX178" si="614">AX179+AX180</f>
        <v>0</v>
      </c>
      <c r="AY178" s="695" t="e">
        <f t="shared" si="512"/>
        <v>#DIV/0!</v>
      </c>
      <c r="AZ178" s="622">
        <f t="shared" ref="AZ178:BB178" si="615">AZ179+AZ180</f>
        <v>0</v>
      </c>
      <c r="BA178" s="695"/>
      <c r="BB178" s="622">
        <f t="shared" si="615"/>
        <v>0</v>
      </c>
      <c r="BC178" s="62"/>
      <c r="BD178" s="28"/>
      <c r="BE178" s="622">
        <f t="shared" si="608"/>
        <v>0</v>
      </c>
      <c r="BF178" s="622">
        <f>BF179+BF180</f>
        <v>0</v>
      </c>
      <c r="BG178" s="622"/>
      <c r="BH178" s="62"/>
      <c r="BI178" s="28"/>
      <c r="BJ178" s="622">
        <f t="shared" si="609"/>
        <v>0</v>
      </c>
      <c r="BK178" s="622">
        <f>BK179+BK180</f>
        <v>0</v>
      </c>
      <c r="BL178" s="62"/>
      <c r="BM178" s="28"/>
      <c r="BN178" s="622">
        <f t="shared" si="610"/>
        <v>0</v>
      </c>
      <c r="BO178" s="622">
        <f>BO179+BO180</f>
        <v>0</v>
      </c>
      <c r="BP178" s="622"/>
      <c r="BQ178" s="622"/>
      <c r="BR178" s="62"/>
      <c r="BS178" s="28"/>
      <c r="BT178" s="622"/>
      <c r="BU178" s="622">
        <f t="shared" si="601"/>
        <v>0</v>
      </c>
      <c r="BV178" s="435">
        <f>BV179+BV180</f>
        <v>0</v>
      </c>
      <c r="BW178" s="519"/>
      <c r="BX178" s="435"/>
      <c r="BY178" s="62"/>
      <c r="BZ178" s="28"/>
      <c r="CE178" s="695" t="e">
        <f t="shared" si="513"/>
        <v>#DIV/0!</v>
      </c>
    </row>
    <row r="179" spans="2:83" s="50" customFormat="1" ht="54" hidden="1" customHeight="1" x14ac:dyDescent="0.25">
      <c r="B179" s="200"/>
      <c r="C179" s="101" t="s">
        <v>32</v>
      </c>
      <c r="D179" s="176">
        <f t="shared" ref="D179" si="616">E179</f>
        <v>0</v>
      </c>
      <c r="E179" s="176"/>
      <c r="F179" s="176"/>
      <c r="G179" s="176">
        <v>0</v>
      </c>
      <c r="H179" s="236"/>
      <c r="I179" s="236"/>
      <c r="J179" s="176">
        <f>K179</f>
        <v>0</v>
      </c>
      <c r="K179" s="166">
        <f t="shared" ref="K179" si="617">M179</f>
        <v>0</v>
      </c>
      <c r="L179" s="695" t="e">
        <f t="shared" si="506"/>
        <v>#DIV/0!</v>
      </c>
      <c r="M179" s="176"/>
      <c r="N179" s="762" t="e">
        <f t="shared" si="514"/>
        <v>#DIV/0!</v>
      </c>
      <c r="O179" s="623"/>
      <c r="P179" s="683"/>
      <c r="Q179" s="623">
        <v>0</v>
      </c>
      <c r="R179" s="683"/>
      <c r="S179" s="31"/>
      <c r="T179" s="31"/>
      <c r="U179" s="31"/>
      <c r="V179" s="623">
        <f t="shared" si="605"/>
        <v>0</v>
      </c>
      <c r="W179" s="623">
        <f>AA179-E179</f>
        <v>0</v>
      </c>
      <c r="X179" s="31"/>
      <c r="Y179" s="31"/>
      <c r="Z179" s="623">
        <f t="shared" si="606"/>
        <v>0</v>
      </c>
      <c r="AA179" s="623"/>
      <c r="AB179" s="31"/>
      <c r="AC179" s="31"/>
      <c r="AD179" s="31"/>
      <c r="AE179" s="166">
        <f t="shared" si="611"/>
        <v>0</v>
      </c>
      <c r="AF179" s="695" t="e">
        <f t="shared" si="507"/>
        <v>#DIV/0!</v>
      </c>
      <c r="AG179" s="176">
        <v>0</v>
      </c>
      <c r="AH179" s="695" t="e">
        <f t="shared" si="508"/>
        <v>#DIV/0!</v>
      </c>
      <c r="AI179" s="623"/>
      <c r="AJ179" s="683"/>
      <c r="AK179" s="623">
        <v>0</v>
      </c>
      <c r="AL179" s="683"/>
      <c r="AM179" s="31"/>
      <c r="AN179" s="31"/>
      <c r="AO179" s="31"/>
      <c r="AP179" s="623"/>
      <c r="AQ179" s="683"/>
      <c r="AR179" s="176">
        <f t="shared" si="613"/>
        <v>0</v>
      </c>
      <c r="AS179" s="695" t="e">
        <f t="shared" si="509"/>
        <v>#DIV/0!</v>
      </c>
      <c r="AT179" s="176">
        <v>0</v>
      </c>
      <c r="AU179" s="695" t="e">
        <f t="shared" si="510"/>
        <v>#DIV/0!</v>
      </c>
      <c r="AV179" s="623"/>
      <c r="AW179" s="695" t="e">
        <f t="shared" si="511"/>
        <v>#DIV/0!</v>
      </c>
      <c r="AX179" s="176">
        <v>0</v>
      </c>
      <c r="AY179" s="695" t="e">
        <f t="shared" si="512"/>
        <v>#DIV/0!</v>
      </c>
      <c r="AZ179" s="31"/>
      <c r="BA179" s="695"/>
      <c r="BB179" s="31"/>
      <c r="BC179" s="31"/>
      <c r="BD179" s="31"/>
      <c r="BE179" s="623">
        <f t="shared" si="608"/>
        <v>0</v>
      </c>
      <c r="BF179" s="623">
        <v>0</v>
      </c>
      <c r="BG179" s="623"/>
      <c r="BH179" s="31"/>
      <c r="BI179" s="31"/>
      <c r="BJ179" s="623">
        <f t="shared" si="609"/>
        <v>0</v>
      </c>
      <c r="BK179" s="623">
        <v>0</v>
      </c>
      <c r="BL179" s="31"/>
      <c r="BM179" s="31"/>
      <c r="BN179" s="623">
        <f t="shared" si="610"/>
        <v>0</v>
      </c>
      <c r="BO179" s="623">
        <v>0</v>
      </c>
      <c r="BP179" s="623"/>
      <c r="BQ179" s="623"/>
      <c r="BR179" s="31"/>
      <c r="BS179" s="31"/>
      <c r="BT179" s="623"/>
      <c r="BU179" s="623">
        <f t="shared" si="601"/>
        <v>0</v>
      </c>
      <c r="BV179" s="436">
        <v>0</v>
      </c>
      <c r="BW179" s="517"/>
      <c r="BX179" s="436"/>
      <c r="BY179" s="31"/>
      <c r="BZ179" s="31"/>
      <c r="CE179" s="695" t="e">
        <f t="shared" si="513"/>
        <v>#DIV/0!</v>
      </c>
    </row>
    <row r="180" spans="2:83" s="50" customFormat="1" ht="54" hidden="1" customHeight="1" x14ac:dyDescent="0.25">
      <c r="B180" s="200"/>
      <c r="C180" s="97" t="s">
        <v>381</v>
      </c>
      <c r="D180" s="166">
        <f>E180+G180+H180+I180</f>
        <v>0</v>
      </c>
      <c r="E180" s="166"/>
      <c r="F180" s="166"/>
      <c r="G180" s="166"/>
      <c r="H180" s="236"/>
      <c r="I180" s="236"/>
      <c r="J180" s="166">
        <f>K180</f>
        <v>0</v>
      </c>
      <c r="K180" s="166">
        <f>M180+Q180+S180+U180</f>
        <v>0</v>
      </c>
      <c r="L180" s="695" t="e">
        <f t="shared" si="506"/>
        <v>#DIV/0!</v>
      </c>
      <c r="M180" s="166"/>
      <c r="N180" s="762" t="e">
        <f t="shared" si="514"/>
        <v>#DIV/0!</v>
      </c>
      <c r="O180" s="622"/>
      <c r="P180" s="683"/>
      <c r="Q180" s="622"/>
      <c r="R180" s="683"/>
      <c r="S180" s="31"/>
      <c r="T180" s="31"/>
      <c r="U180" s="31"/>
      <c r="V180" s="622">
        <f t="shared" si="605"/>
        <v>0</v>
      </c>
      <c r="W180" s="622">
        <f>AA180-E180</f>
        <v>0</v>
      </c>
      <c r="X180" s="31"/>
      <c r="Y180" s="31"/>
      <c r="Z180" s="622">
        <f t="shared" si="606"/>
        <v>0</v>
      </c>
      <c r="AA180" s="622"/>
      <c r="AB180" s="31"/>
      <c r="AC180" s="31"/>
      <c r="AD180" s="31"/>
      <c r="AE180" s="166">
        <f t="shared" si="611"/>
        <v>0</v>
      </c>
      <c r="AF180" s="695" t="e">
        <f t="shared" si="507"/>
        <v>#DIV/0!</v>
      </c>
      <c r="AG180" s="166">
        <v>0</v>
      </c>
      <c r="AH180" s="695" t="e">
        <f t="shared" si="508"/>
        <v>#DIV/0!</v>
      </c>
      <c r="AI180" s="622"/>
      <c r="AJ180" s="683"/>
      <c r="AK180" s="622">
        <v>0</v>
      </c>
      <c r="AL180" s="683"/>
      <c r="AM180" s="31"/>
      <c r="AN180" s="31"/>
      <c r="AO180" s="31"/>
      <c r="AP180" s="622"/>
      <c r="AQ180" s="683"/>
      <c r="AR180" s="166">
        <f t="shared" si="613"/>
        <v>0</v>
      </c>
      <c r="AS180" s="695" t="e">
        <f t="shared" si="509"/>
        <v>#DIV/0!</v>
      </c>
      <c r="AT180" s="166">
        <v>0</v>
      </c>
      <c r="AU180" s="695" t="e">
        <f t="shared" si="510"/>
        <v>#DIV/0!</v>
      </c>
      <c r="AV180" s="622"/>
      <c r="AW180" s="695" t="e">
        <f t="shared" si="511"/>
        <v>#DIV/0!</v>
      </c>
      <c r="AX180" s="166">
        <v>0</v>
      </c>
      <c r="AY180" s="695" t="e">
        <f t="shared" si="512"/>
        <v>#DIV/0!</v>
      </c>
      <c r="AZ180" s="31"/>
      <c r="BA180" s="695"/>
      <c r="BB180" s="31"/>
      <c r="BC180" s="31"/>
      <c r="BD180" s="31"/>
      <c r="BE180" s="622">
        <f t="shared" si="608"/>
        <v>0</v>
      </c>
      <c r="BF180" s="622">
        <v>0</v>
      </c>
      <c r="BG180" s="622"/>
      <c r="BH180" s="31"/>
      <c r="BI180" s="31"/>
      <c r="BJ180" s="622">
        <f t="shared" si="609"/>
        <v>0</v>
      </c>
      <c r="BK180" s="622">
        <v>0</v>
      </c>
      <c r="BL180" s="31"/>
      <c r="BM180" s="31"/>
      <c r="BN180" s="622">
        <f t="shared" si="610"/>
        <v>0</v>
      </c>
      <c r="BO180" s="622">
        <v>0</v>
      </c>
      <c r="BP180" s="622"/>
      <c r="BQ180" s="622"/>
      <c r="BR180" s="31"/>
      <c r="BS180" s="31"/>
      <c r="BT180" s="622"/>
      <c r="BU180" s="622">
        <f t="shared" si="601"/>
        <v>0</v>
      </c>
      <c r="BV180" s="435">
        <v>0</v>
      </c>
      <c r="BW180" s="519"/>
      <c r="BX180" s="435"/>
      <c r="BY180" s="31"/>
      <c r="BZ180" s="31"/>
      <c r="CE180" s="695" t="e">
        <f t="shared" si="513"/>
        <v>#DIV/0!</v>
      </c>
    </row>
    <row r="181" spans="2:83" s="50" customFormat="1" ht="54" hidden="1" customHeight="1" x14ac:dyDescent="0.25">
      <c r="B181" s="200"/>
      <c r="C181" s="97"/>
      <c r="D181" s="166"/>
      <c r="E181" s="166"/>
      <c r="F181" s="166"/>
      <c r="G181" s="166"/>
      <c r="H181" s="236"/>
      <c r="I181" s="236"/>
      <c r="J181" s="166"/>
      <c r="K181" s="166"/>
      <c r="L181" s="695" t="e">
        <f t="shared" si="506"/>
        <v>#DIV/0!</v>
      </c>
      <c r="M181" s="166"/>
      <c r="N181" s="762" t="e">
        <f t="shared" si="514"/>
        <v>#DIV/0!</v>
      </c>
      <c r="O181" s="622"/>
      <c r="P181" s="683"/>
      <c r="Q181" s="622"/>
      <c r="R181" s="683"/>
      <c r="S181" s="31"/>
      <c r="T181" s="31"/>
      <c r="U181" s="31"/>
      <c r="V181" s="622"/>
      <c r="W181" s="622"/>
      <c r="X181" s="31"/>
      <c r="Y181" s="31"/>
      <c r="Z181" s="622"/>
      <c r="AA181" s="622"/>
      <c r="AB181" s="31"/>
      <c r="AC181" s="31"/>
      <c r="AD181" s="31"/>
      <c r="AE181" s="166"/>
      <c r="AF181" s="695" t="e">
        <f t="shared" si="507"/>
        <v>#DIV/0!</v>
      </c>
      <c r="AG181" s="166"/>
      <c r="AH181" s="695" t="e">
        <f t="shared" si="508"/>
        <v>#DIV/0!</v>
      </c>
      <c r="AI181" s="622"/>
      <c r="AJ181" s="683"/>
      <c r="AK181" s="622"/>
      <c r="AL181" s="683"/>
      <c r="AM181" s="31"/>
      <c r="AN181" s="31"/>
      <c r="AO181" s="31"/>
      <c r="AP181" s="622"/>
      <c r="AQ181" s="683"/>
      <c r="AR181" s="166"/>
      <c r="AS181" s="695" t="e">
        <f t="shared" si="509"/>
        <v>#DIV/0!</v>
      </c>
      <c r="AT181" s="166"/>
      <c r="AU181" s="695" t="e">
        <f t="shared" si="510"/>
        <v>#DIV/0!</v>
      </c>
      <c r="AV181" s="622"/>
      <c r="AW181" s="695" t="e">
        <f t="shared" si="511"/>
        <v>#DIV/0!</v>
      </c>
      <c r="AX181" s="166"/>
      <c r="AY181" s="695" t="e">
        <f t="shared" si="512"/>
        <v>#DIV/0!</v>
      </c>
      <c r="AZ181" s="31"/>
      <c r="BA181" s="695"/>
      <c r="BB181" s="31"/>
      <c r="BC181" s="31"/>
      <c r="BD181" s="31"/>
      <c r="BE181" s="622"/>
      <c r="BF181" s="622"/>
      <c r="BG181" s="622"/>
      <c r="BH181" s="31"/>
      <c r="BI181" s="31"/>
      <c r="BJ181" s="622"/>
      <c r="BK181" s="622"/>
      <c r="BL181" s="31"/>
      <c r="BM181" s="31"/>
      <c r="BN181" s="622"/>
      <c r="BO181" s="622"/>
      <c r="BP181" s="622"/>
      <c r="BQ181" s="622"/>
      <c r="BR181" s="31"/>
      <c r="BS181" s="31"/>
      <c r="BT181" s="622"/>
      <c r="BU181" s="622"/>
      <c r="BV181" s="435"/>
      <c r="BW181" s="519"/>
      <c r="BX181" s="435"/>
      <c r="BY181" s="31"/>
      <c r="BZ181" s="31"/>
      <c r="CE181" s="695" t="e">
        <f t="shared" si="513"/>
        <v>#DIV/0!</v>
      </c>
    </row>
    <row r="182" spans="2:83" s="50" customFormat="1" ht="54" hidden="1" customHeight="1" x14ac:dyDescent="0.25">
      <c r="B182" s="200"/>
      <c r="C182" s="97"/>
      <c r="D182" s="166"/>
      <c r="E182" s="166"/>
      <c r="F182" s="166"/>
      <c r="G182" s="166"/>
      <c r="H182" s="236"/>
      <c r="I182" s="236"/>
      <c r="J182" s="166"/>
      <c r="K182" s="166"/>
      <c r="L182" s="695" t="e">
        <f t="shared" si="506"/>
        <v>#DIV/0!</v>
      </c>
      <c r="M182" s="166"/>
      <c r="N182" s="762" t="e">
        <f t="shared" si="514"/>
        <v>#DIV/0!</v>
      </c>
      <c r="O182" s="622"/>
      <c r="P182" s="683"/>
      <c r="Q182" s="622"/>
      <c r="R182" s="683"/>
      <c r="S182" s="31"/>
      <c r="T182" s="31"/>
      <c r="U182" s="31"/>
      <c r="V182" s="622"/>
      <c r="W182" s="622"/>
      <c r="X182" s="31"/>
      <c r="Y182" s="31"/>
      <c r="Z182" s="622"/>
      <c r="AA182" s="622"/>
      <c r="AB182" s="31"/>
      <c r="AC182" s="31"/>
      <c r="AD182" s="31"/>
      <c r="AE182" s="166"/>
      <c r="AF182" s="695" t="e">
        <f t="shared" si="507"/>
        <v>#DIV/0!</v>
      </c>
      <c r="AG182" s="166"/>
      <c r="AH182" s="695" t="e">
        <f t="shared" si="508"/>
        <v>#DIV/0!</v>
      </c>
      <c r="AI182" s="622"/>
      <c r="AJ182" s="683"/>
      <c r="AK182" s="622"/>
      <c r="AL182" s="683"/>
      <c r="AM182" s="31"/>
      <c r="AN182" s="31"/>
      <c r="AO182" s="31"/>
      <c r="AP182" s="622"/>
      <c r="AQ182" s="683"/>
      <c r="AR182" s="166"/>
      <c r="AS182" s="695" t="e">
        <f t="shared" si="509"/>
        <v>#DIV/0!</v>
      </c>
      <c r="AT182" s="166"/>
      <c r="AU182" s="695" t="e">
        <f t="shared" si="510"/>
        <v>#DIV/0!</v>
      </c>
      <c r="AV182" s="622"/>
      <c r="AW182" s="695" t="e">
        <f t="shared" si="511"/>
        <v>#DIV/0!</v>
      </c>
      <c r="AX182" s="166"/>
      <c r="AY182" s="695" t="e">
        <f t="shared" si="512"/>
        <v>#DIV/0!</v>
      </c>
      <c r="AZ182" s="31"/>
      <c r="BA182" s="695"/>
      <c r="BB182" s="31"/>
      <c r="BC182" s="31"/>
      <c r="BD182" s="31"/>
      <c r="BE182" s="622"/>
      <c r="BF182" s="622"/>
      <c r="BG182" s="622"/>
      <c r="BH182" s="31"/>
      <c r="BI182" s="31"/>
      <c r="BJ182" s="622"/>
      <c r="BK182" s="622"/>
      <c r="BL182" s="31"/>
      <c r="BM182" s="31"/>
      <c r="BN182" s="622"/>
      <c r="BO182" s="622"/>
      <c r="BP182" s="622"/>
      <c r="BQ182" s="622"/>
      <c r="BR182" s="31"/>
      <c r="BS182" s="31"/>
      <c r="BT182" s="622"/>
      <c r="BU182" s="622"/>
      <c r="BV182" s="435"/>
      <c r="BW182" s="519"/>
      <c r="BX182" s="435"/>
      <c r="BY182" s="31"/>
      <c r="BZ182" s="31"/>
      <c r="CE182" s="695" t="e">
        <f t="shared" si="513"/>
        <v>#DIV/0!</v>
      </c>
    </row>
    <row r="183" spans="2:83" s="348" customFormat="1" ht="179.25" hidden="1" customHeight="1" x14ac:dyDescent="0.25">
      <c r="B183" s="344" t="s">
        <v>63</v>
      </c>
      <c r="C183" s="345" t="s">
        <v>328</v>
      </c>
      <c r="D183" s="860" t="e">
        <f>E183+G183+H183+I183</f>
        <v>#REF!</v>
      </c>
      <c r="E183" s="860" t="e">
        <f>E184+E185</f>
        <v>#REF!</v>
      </c>
      <c r="F183" s="860"/>
      <c r="G183" s="860"/>
      <c r="H183" s="860"/>
      <c r="I183" s="860"/>
      <c r="J183" s="860"/>
      <c r="K183" s="166" t="e">
        <f>M183+Q183+S183+U183</f>
        <v>#REF!</v>
      </c>
      <c r="L183" s="695" t="e">
        <f t="shared" si="506"/>
        <v>#REF!</v>
      </c>
      <c r="M183" s="860" t="e">
        <f>M184+M185</f>
        <v>#REF!</v>
      </c>
      <c r="N183" s="762" t="e">
        <f t="shared" si="514"/>
        <v>#REF!</v>
      </c>
      <c r="O183" s="346"/>
      <c r="P183" s="702"/>
      <c r="Q183" s="346"/>
      <c r="R183" s="702"/>
      <c r="S183" s="346"/>
      <c r="T183" s="702"/>
      <c r="U183" s="346"/>
      <c r="V183" s="346"/>
      <c r="W183" s="346"/>
      <c r="X183" s="347"/>
      <c r="Y183" s="347"/>
      <c r="Z183" s="346"/>
      <c r="AA183" s="346"/>
      <c r="AB183" s="347"/>
      <c r="AC183" s="347"/>
      <c r="AD183" s="713"/>
      <c r="AE183" s="166" t="e">
        <f t="shared" si="539"/>
        <v>#REF!</v>
      </c>
      <c r="AF183" s="695" t="e">
        <f t="shared" si="507"/>
        <v>#REF!</v>
      </c>
      <c r="AG183" s="860" t="e">
        <f>AG184+AG185</f>
        <v>#REF!</v>
      </c>
      <c r="AH183" s="695" t="e">
        <f t="shared" si="508"/>
        <v>#REF!</v>
      </c>
      <c r="AI183" s="346"/>
      <c r="AJ183" s="702"/>
      <c r="AK183" s="346"/>
      <c r="AL183" s="702"/>
      <c r="AM183" s="346"/>
      <c r="AN183" s="702"/>
      <c r="AO183" s="347"/>
      <c r="AP183" s="346"/>
      <c r="AQ183" s="702"/>
      <c r="AR183" s="872">
        <f t="shared" ref="AR183:AR185" si="618">AT183+AX183+AZ183+BB183</f>
        <v>0</v>
      </c>
      <c r="AS183" s="695" t="e">
        <f t="shared" si="509"/>
        <v>#REF!</v>
      </c>
      <c r="AT183" s="872">
        <f>AT184+AT185</f>
        <v>0</v>
      </c>
      <c r="AU183" s="695" t="e">
        <f t="shared" si="510"/>
        <v>#REF!</v>
      </c>
      <c r="AV183" s="625"/>
      <c r="AW183" s="695" t="e">
        <f t="shared" si="511"/>
        <v>#DIV/0!</v>
      </c>
      <c r="AX183" s="860"/>
      <c r="AY183" s="695" t="e">
        <f t="shared" si="512"/>
        <v>#DIV/0!</v>
      </c>
      <c r="AZ183" s="346"/>
      <c r="BA183" s="695"/>
      <c r="BB183" s="347"/>
      <c r="BC183" s="347"/>
      <c r="BD183" s="347"/>
      <c r="BE183" s="625">
        <f>BF183+BG183+BH183+BI183</f>
        <v>0</v>
      </c>
      <c r="BF183" s="346">
        <f>BF184+BF185</f>
        <v>0</v>
      </c>
      <c r="BG183" s="346"/>
      <c r="BH183" s="346"/>
      <c r="BI183" s="347"/>
      <c r="BJ183" s="346">
        <f>BK183</f>
        <v>0</v>
      </c>
      <c r="BK183" s="346">
        <f>BK184+BK185</f>
        <v>0</v>
      </c>
      <c r="BL183" s="347"/>
      <c r="BM183" s="347"/>
      <c r="BN183" s="346">
        <f>BO183</f>
        <v>0</v>
      </c>
      <c r="BO183" s="346">
        <f>BO184+BO185</f>
        <v>0</v>
      </c>
      <c r="BP183" s="346"/>
      <c r="BQ183" s="346"/>
      <c r="BR183" s="347"/>
      <c r="BS183" s="347"/>
      <c r="BT183" s="346"/>
      <c r="BU183" s="625">
        <f>BV183+BX183+BY183+BZ183</f>
        <v>0</v>
      </c>
      <c r="BV183" s="346">
        <f>BV184+BV185</f>
        <v>0</v>
      </c>
      <c r="BW183" s="346"/>
      <c r="BX183" s="346"/>
      <c r="BY183" s="346"/>
      <c r="BZ183" s="347"/>
      <c r="CE183" s="695" t="e">
        <f t="shared" si="513"/>
        <v>#DIV/0!</v>
      </c>
    </row>
    <row r="184" spans="2:83" s="50" customFormat="1" ht="54" hidden="1" customHeight="1" x14ac:dyDescent="0.25">
      <c r="B184" s="200"/>
      <c r="C184" s="101" t="s">
        <v>32</v>
      </c>
      <c r="D184" s="176"/>
      <c r="E184" s="176"/>
      <c r="F184" s="176"/>
      <c r="G184" s="176"/>
      <c r="H184" s="236"/>
      <c r="I184" s="236"/>
      <c r="J184" s="176">
        <f>K184</f>
        <v>0</v>
      </c>
      <c r="K184" s="166">
        <f>M184+Q184+S184+U184</f>
        <v>0</v>
      </c>
      <c r="L184" s="695" t="e">
        <f t="shared" si="506"/>
        <v>#DIV/0!</v>
      </c>
      <c r="M184" s="176"/>
      <c r="N184" s="762" t="e">
        <f t="shared" si="514"/>
        <v>#DIV/0!</v>
      </c>
      <c r="O184" s="623"/>
      <c r="P184" s="683"/>
      <c r="Q184" s="623"/>
      <c r="R184" s="683"/>
      <c r="S184" s="31"/>
      <c r="T184" s="31"/>
      <c r="U184" s="31"/>
      <c r="V184" s="623">
        <f t="shared" ref="V184:V185" si="619">W184+X184+Y184</f>
        <v>0</v>
      </c>
      <c r="W184" s="623">
        <f>AA184-E184</f>
        <v>0</v>
      </c>
      <c r="X184" s="31"/>
      <c r="Y184" s="31"/>
      <c r="Z184" s="623">
        <f t="shared" ref="Z184:Z185" si="620">AA184+AB184+AC184</f>
        <v>0</v>
      </c>
      <c r="AA184" s="623"/>
      <c r="AB184" s="31"/>
      <c r="AC184" s="31"/>
      <c r="AD184" s="31"/>
      <c r="AE184" s="166">
        <f t="shared" si="539"/>
        <v>0</v>
      </c>
      <c r="AF184" s="695" t="e">
        <f t="shared" si="507"/>
        <v>#DIV/0!</v>
      </c>
      <c r="AG184" s="176">
        <f>AG196</f>
        <v>0</v>
      </c>
      <c r="AH184" s="695" t="e">
        <f t="shared" si="508"/>
        <v>#DIV/0!</v>
      </c>
      <c r="AI184" s="623"/>
      <c r="AJ184" s="683"/>
      <c r="AK184" s="623"/>
      <c r="AL184" s="683"/>
      <c r="AM184" s="31"/>
      <c r="AN184" s="31"/>
      <c r="AO184" s="31"/>
      <c r="AP184" s="623"/>
      <c r="AQ184" s="683"/>
      <c r="AR184" s="176">
        <f t="shared" si="618"/>
        <v>0</v>
      </c>
      <c r="AS184" s="695" t="e">
        <f t="shared" si="509"/>
        <v>#DIV/0!</v>
      </c>
      <c r="AT184" s="176">
        <f>AT196</f>
        <v>0</v>
      </c>
      <c r="AU184" s="695" t="e">
        <f t="shared" si="510"/>
        <v>#DIV/0!</v>
      </c>
      <c r="AV184" s="623"/>
      <c r="AW184" s="695" t="e">
        <f t="shared" si="511"/>
        <v>#DIV/0!</v>
      </c>
      <c r="AX184" s="176"/>
      <c r="AY184" s="695" t="e">
        <f t="shared" si="512"/>
        <v>#DIV/0!</v>
      </c>
      <c r="AZ184" s="31"/>
      <c r="BA184" s="695"/>
      <c r="BB184" s="31"/>
      <c r="BC184" s="31"/>
      <c r="BD184" s="31"/>
      <c r="BE184" s="623">
        <f>BF184+BG184+BH184+BI184</f>
        <v>0</v>
      </c>
      <c r="BF184" s="623">
        <v>0</v>
      </c>
      <c r="BG184" s="623"/>
      <c r="BH184" s="31"/>
      <c r="BI184" s="31"/>
      <c r="BJ184" s="623">
        <f>BK184</f>
        <v>0</v>
      </c>
      <c r="BK184" s="623">
        <f>BK196</f>
        <v>0</v>
      </c>
      <c r="BL184" s="31"/>
      <c r="BM184" s="31"/>
      <c r="BN184" s="623">
        <f>BO184</f>
        <v>0</v>
      </c>
      <c r="BO184" s="623">
        <f>BO196</f>
        <v>0</v>
      </c>
      <c r="BP184" s="623"/>
      <c r="BQ184" s="623"/>
      <c r="BR184" s="31"/>
      <c r="BS184" s="31"/>
      <c r="BT184" s="623"/>
      <c r="BU184" s="623">
        <f>BV184+BX184+BY184+BZ184</f>
        <v>0</v>
      </c>
      <c r="BV184" s="436">
        <v>0</v>
      </c>
      <c r="BW184" s="517"/>
      <c r="BX184" s="436"/>
      <c r="BY184" s="31"/>
      <c r="BZ184" s="31"/>
      <c r="CE184" s="695" t="e">
        <f t="shared" si="513"/>
        <v>#DIV/0!</v>
      </c>
    </row>
    <row r="185" spans="2:83" s="50" customFormat="1" ht="54" hidden="1" customHeight="1" x14ac:dyDescent="0.25">
      <c r="B185" s="200"/>
      <c r="C185" s="97" t="s">
        <v>31</v>
      </c>
      <c r="D185" s="166" t="e">
        <f>E185+G185+H185+I185</f>
        <v>#REF!</v>
      </c>
      <c r="E185" s="166" t="e">
        <f>E187+E190+E197+E199</f>
        <v>#REF!</v>
      </c>
      <c r="F185" s="166"/>
      <c r="G185" s="166"/>
      <c r="H185" s="236"/>
      <c r="I185" s="236"/>
      <c r="J185" s="166" t="e">
        <f>K185</f>
        <v>#REF!</v>
      </c>
      <c r="K185" s="166" t="e">
        <f>M185+Q185+S185+U185</f>
        <v>#REF!</v>
      </c>
      <c r="L185" s="695" t="e">
        <f t="shared" si="506"/>
        <v>#REF!</v>
      </c>
      <c r="M185" s="166" t="e">
        <f>M187+M190+M197+M199</f>
        <v>#REF!</v>
      </c>
      <c r="N185" s="762" t="e">
        <f t="shared" si="514"/>
        <v>#REF!</v>
      </c>
      <c r="O185" s="622"/>
      <c r="P185" s="683"/>
      <c r="Q185" s="622"/>
      <c r="R185" s="683"/>
      <c r="S185" s="31"/>
      <c r="T185" s="31"/>
      <c r="U185" s="31"/>
      <c r="V185" s="622" t="e">
        <f t="shared" si="619"/>
        <v>#REF!</v>
      </c>
      <c r="W185" s="622" t="e">
        <f>AA185-E185</f>
        <v>#REF!</v>
      </c>
      <c r="X185" s="31"/>
      <c r="Y185" s="31"/>
      <c r="Z185" s="622">
        <f t="shared" si="620"/>
        <v>0</v>
      </c>
      <c r="AA185" s="622"/>
      <c r="AB185" s="31"/>
      <c r="AC185" s="31"/>
      <c r="AD185" s="31"/>
      <c r="AE185" s="166" t="e">
        <f t="shared" si="539"/>
        <v>#REF!</v>
      </c>
      <c r="AF185" s="695" t="e">
        <f t="shared" si="507"/>
        <v>#REF!</v>
      </c>
      <c r="AG185" s="166" t="e">
        <f>AG187+AG190+AG197</f>
        <v>#REF!</v>
      </c>
      <c r="AH185" s="695" t="e">
        <f t="shared" si="508"/>
        <v>#REF!</v>
      </c>
      <c r="AI185" s="622"/>
      <c r="AJ185" s="683"/>
      <c r="AK185" s="622"/>
      <c r="AL185" s="683"/>
      <c r="AM185" s="31"/>
      <c r="AN185" s="31"/>
      <c r="AO185" s="31"/>
      <c r="AP185" s="622"/>
      <c r="AQ185" s="683"/>
      <c r="AR185" s="166">
        <f t="shared" si="618"/>
        <v>0</v>
      </c>
      <c r="AS185" s="695" t="e">
        <f t="shared" si="509"/>
        <v>#REF!</v>
      </c>
      <c r="AT185" s="166">
        <f>AT187+AT190+AT197</f>
        <v>0</v>
      </c>
      <c r="AU185" s="695" t="e">
        <f t="shared" si="510"/>
        <v>#REF!</v>
      </c>
      <c r="AV185" s="622"/>
      <c r="AW185" s="695" t="e">
        <f t="shared" si="511"/>
        <v>#DIV/0!</v>
      </c>
      <c r="AX185" s="166"/>
      <c r="AY185" s="695" t="e">
        <f t="shared" si="512"/>
        <v>#DIV/0!</v>
      </c>
      <c r="AZ185" s="31"/>
      <c r="BA185" s="695"/>
      <c r="BB185" s="31"/>
      <c r="BC185" s="31"/>
      <c r="BD185" s="31"/>
      <c r="BE185" s="622">
        <f>BF185+BG185+BH185+BI185</f>
        <v>0</v>
      </c>
      <c r="BF185" s="622">
        <v>0</v>
      </c>
      <c r="BG185" s="622"/>
      <c r="BH185" s="31"/>
      <c r="BI185" s="31"/>
      <c r="BJ185" s="622">
        <f>BK185</f>
        <v>0</v>
      </c>
      <c r="BK185" s="622">
        <f>BK187+BK190+BK197</f>
        <v>0</v>
      </c>
      <c r="BL185" s="31"/>
      <c r="BM185" s="31"/>
      <c r="BN185" s="622">
        <f>BO185</f>
        <v>0</v>
      </c>
      <c r="BO185" s="622">
        <f>BO187+BO190+BO197</f>
        <v>0</v>
      </c>
      <c r="BP185" s="622"/>
      <c r="BQ185" s="622"/>
      <c r="BR185" s="31"/>
      <c r="BS185" s="31"/>
      <c r="BT185" s="622"/>
      <c r="BU185" s="622">
        <f>BV185+BX185+BY185+BZ185</f>
        <v>0</v>
      </c>
      <c r="BV185" s="435">
        <v>0</v>
      </c>
      <c r="BW185" s="519"/>
      <c r="BX185" s="435"/>
      <c r="BY185" s="31"/>
      <c r="BZ185" s="31"/>
      <c r="CE185" s="695" t="e">
        <f t="shared" si="513"/>
        <v>#DIV/0!</v>
      </c>
    </row>
    <row r="186" spans="2:83" s="50" customFormat="1" ht="99" hidden="1" customHeight="1" x14ac:dyDescent="0.25">
      <c r="B186" s="203" t="s">
        <v>181</v>
      </c>
      <c r="C186" s="107" t="s">
        <v>174</v>
      </c>
      <c r="D186" s="168">
        <f t="shared" ref="D186:D189" si="621">E186</f>
        <v>0</v>
      </c>
      <c r="E186" s="240">
        <f>E187</f>
        <v>0</v>
      </c>
      <c r="F186" s="240"/>
      <c r="G186" s="240"/>
      <c r="H186" s="33"/>
      <c r="I186" s="236"/>
      <c r="J186" s="168">
        <f t="shared" ref="J186:J193" si="622">K186</f>
        <v>0</v>
      </c>
      <c r="K186" s="166">
        <f t="shared" ref="K186:K206" si="623">M186</f>
        <v>0</v>
      </c>
      <c r="L186" s="695" t="e">
        <f t="shared" si="506"/>
        <v>#DIV/0!</v>
      </c>
      <c r="M186" s="240">
        <f>M187</f>
        <v>0</v>
      </c>
      <c r="N186" s="762" t="e">
        <f t="shared" si="514"/>
        <v>#DIV/0!</v>
      </c>
      <c r="O186" s="111"/>
      <c r="P186" s="114"/>
      <c r="Q186" s="111"/>
      <c r="R186" s="114"/>
      <c r="S186" s="89"/>
      <c r="T186" s="19"/>
      <c r="U186" s="31"/>
      <c r="V186" s="285">
        <f t="shared" si="522"/>
        <v>0</v>
      </c>
      <c r="W186" s="31"/>
      <c r="X186" s="31"/>
      <c r="Y186" s="31"/>
      <c r="Z186" s="628">
        <f t="shared" si="520"/>
        <v>0</v>
      </c>
      <c r="AA186" s="111">
        <f>E186</f>
        <v>0</v>
      </c>
      <c r="AB186" s="89"/>
      <c r="AC186" s="31"/>
      <c r="AD186" s="31"/>
      <c r="AE186" s="166">
        <f t="shared" ref="AE186:AE194" si="624">AG186</f>
        <v>0</v>
      </c>
      <c r="AF186" s="695" t="e">
        <f t="shared" si="507"/>
        <v>#DIV/0!</v>
      </c>
      <c r="AG186" s="240">
        <f>AG187</f>
        <v>0</v>
      </c>
      <c r="AH186" s="695" t="e">
        <f t="shared" si="508"/>
        <v>#DIV/0!</v>
      </c>
      <c r="AI186" s="111"/>
      <c r="AJ186" s="114"/>
      <c r="AK186" s="111"/>
      <c r="AL186" s="114"/>
      <c r="AM186" s="89"/>
      <c r="AN186" s="19"/>
      <c r="AO186" s="31"/>
      <c r="AP186" s="628"/>
      <c r="AQ186" s="683"/>
      <c r="AR186" s="168">
        <f t="shared" ref="AR186:AR197" si="625">AT186</f>
        <v>0</v>
      </c>
      <c r="AS186" s="695" t="e">
        <f t="shared" si="509"/>
        <v>#DIV/0!</v>
      </c>
      <c r="AT186" s="240">
        <f>AT187</f>
        <v>0</v>
      </c>
      <c r="AU186" s="695" t="e">
        <f t="shared" si="510"/>
        <v>#DIV/0!</v>
      </c>
      <c r="AV186" s="111"/>
      <c r="AW186" s="695" t="e">
        <f t="shared" si="511"/>
        <v>#DIV/0!</v>
      </c>
      <c r="AX186" s="240"/>
      <c r="AY186" s="695" t="e">
        <f t="shared" si="512"/>
        <v>#DIV/0!</v>
      </c>
      <c r="AZ186" s="89"/>
      <c r="BA186" s="695"/>
      <c r="BB186" s="31"/>
      <c r="BC186" s="89"/>
      <c r="BD186" s="31"/>
      <c r="BE186" s="628">
        <f t="shared" si="575"/>
        <v>0</v>
      </c>
      <c r="BF186" s="111">
        <f>BF187</f>
        <v>0</v>
      </c>
      <c r="BG186" s="111"/>
      <c r="BH186" s="89"/>
      <c r="BI186" s="31"/>
      <c r="BJ186" s="628">
        <f t="shared" si="536"/>
        <v>0</v>
      </c>
      <c r="BK186" s="111"/>
      <c r="BL186" s="89"/>
      <c r="BM186" s="31"/>
      <c r="BN186" s="628">
        <f t="shared" si="537"/>
        <v>0</v>
      </c>
      <c r="BO186" s="111"/>
      <c r="BP186" s="111"/>
      <c r="BQ186" s="111"/>
      <c r="BR186" s="89"/>
      <c r="BS186" s="31"/>
      <c r="BT186" s="628"/>
      <c r="BU186" s="628">
        <f t="shared" si="576"/>
        <v>0</v>
      </c>
      <c r="BV186" s="111">
        <f>BV187</f>
        <v>0</v>
      </c>
      <c r="BW186" s="111"/>
      <c r="BX186" s="111"/>
      <c r="BY186" s="89"/>
      <c r="BZ186" s="31"/>
      <c r="CE186" s="695" t="e">
        <f t="shared" si="513"/>
        <v>#DIV/0!</v>
      </c>
    </row>
    <row r="187" spans="2:83" s="37" customFormat="1" ht="100.5" hidden="1" customHeight="1" x14ac:dyDescent="0.25">
      <c r="B187" s="212" t="s">
        <v>334</v>
      </c>
      <c r="C187" s="38" t="s">
        <v>108</v>
      </c>
      <c r="D187" s="834">
        <f t="shared" si="621"/>
        <v>0</v>
      </c>
      <c r="E187" s="834">
        <f>E188+E189</f>
        <v>0</v>
      </c>
      <c r="F187" s="834"/>
      <c r="G187" s="834"/>
      <c r="H187" s="258"/>
      <c r="I187" s="258"/>
      <c r="J187" s="834">
        <f t="shared" si="622"/>
        <v>0</v>
      </c>
      <c r="K187" s="834">
        <f t="shared" si="623"/>
        <v>0</v>
      </c>
      <c r="L187" s="695" t="e">
        <f t="shared" si="506"/>
        <v>#DIV/0!</v>
      </c>
      <c r="M187" s="952">
        <f>M188+M189</f>
        <v>0</v>
      </c>
      <c r="N187" s="762" t="e">
        <f t="shared" si="514"/>
        <v>#DIV/0!</v>
      </c>
      <c r="O187" s="114"/>
      <c r="P187" s="114"/>
      <c r="Q187" s="114"/>
      <c r="R187" s="114"/>
      <c r="S187" s="41"/>
      <c r="T187" s="41"/>
      <c r="U187" s="41"/>
      <c r="V187" s="285">
        <f t="shared" si="522"/>
        <v>0</v>
      </c>
      <c r="W187" s="19"/>
      <c r="X187" s="19"/>
      <c r="Y187" s="19"/>
      <c r="Z187" s="114">
        <f t="shared" si="520"/>
        <v>0</v>
      </c>
      <c r="AA187" s="114">
        <f>E187</f>
        <v>0</v>
      </c>
      <c r="AB187" s="41"/>
      <c r="AC187" s="41"/>
      <c r="AD187" s="41"/>
      <c r="AE187" s="952">
        <f t="shared" si="624"/>
        <v>0</v>
      </c>
      <c r="AF187" s="695" t="e">
        <f t="shared" si="507"/>
        <v>#DIV/0!</v>
      </c>
      <c r="AG187" s="952">
        <f>AG188+AG189</f>
        <v>0</v>
      </c>
      <c r="AH187" s="695" t="e">
        <f t="shared" si="508"/>
        <v>#DIV/0!</v>
      </c>
      <c r="AI187" s="114"/>
      <c r="AJ187" s="114"/>
      <c r="AK187" s="114"/>
      <c r="AL187" s="114"/>
      <c r="AM187" s="41"/>
      <c r="AN187" s="41"/>
      <c r="AO187" s="41"/>
      <c r="AP187" s="114"/>
      <c r="AQ187" s="114"/>
      <c r="AR187" s="834">
        <f t="shared" si="625"/>
        <v>0</v>
      </c>
      <c r="AS187" s="695" t="e">
        <f t="shared" si="509"/>
        <v>#DIV/0!</v>
      </c>
      <c r="AT187" s="952">
        <f>AT188+AT189</f>
        <v>0</v>
      </c>
      <c r="AU187" s="695" t="e">
        <f t="shared" si="510"/>
        <v>#DIV/0!</v>
      </c>
      <c r="AV187" s="114"/>
      <c r="AW187" s="695" t="e">
        <f t="shared" si="511"/>
        <v>#DIV/0!</v>
      </c>
      <c r="AX187" s="952"/>
      <c r="AY187" s="695" t="e">
        <f t="shared" si="512"/>
        <v>#DIV/0!</v>
      </c>
      <c r="AZ187" s="41"/>
      <c r="BA187" s="695"/>
      <c r="BB187" s="41"/>
      <c r="BC187" s="41"/>
      <c r="BD187" s="41"/>
      <c r="BE187" s="114">
        <f t="shared" si="575"/>
        <v>0</v>
      </c>
      <c r="BF187" s="114">
        <f>BF188+BF189</f>
        <v>0</v>
      </c>
      <c r="BG187" s="114"/>
      <c r="BH187" s="41"/>
      <c r="BI187" s="41"/>
      <c r="BJ187" s="114">
        <f t="shared" si="536"/>
        <v>0</v>
      </c>
      <c r="BK187" s="114"/>
      <c r="BL187" s="41"/>
      <c r="BM187" s="41"/>
      <c r="BN187" s="114">
        <f t="shared" si="537"/>
        <v>0</v>
      </c>
      <c r="BO187" s="114"/>
      <c r="BP187" s="114"/>
      <c r="BQ187" s="114"/>
      <c r="BR187" s="41"/>
      <c r="BS187" s="41"/>
      <c r="BT187" s="114"/>
      <c r="BU187" s="114">
        <f t="shared" si="576"/>
        <v>0</v>
      </c>
      <c r="BV187" s="114">
        <f>BV188+BV189</f>
        <v>0</v>
      </c>
      <c r="BW187" s="114"/>
      <c r="BX187" s="114"/>
      <c r="BY187" s="41"/>
      <c r="BZ187" s="41"/>
      <c r="CE187" s="695" t="e">
        <f t="shared" si="513"/>
        <v>#DIV/0!</v>
      </c>
    </row>
    <row r="188" spans="2:83" s="37" customFormat="1" ht="35.25" hidden="1" customHeight="1" x14ac:dyDescent="0.25">
      <c r="B188" s="213"/>
      <c r="C188" s="38" t="s">
        <v>103</v>
      </c>
      <c r="D188" s="171">
        <f t="shared" si="621"/>
        <v>0</v>
      </c>
      <c r="E188" s="171">
        <v>0</v>
      </c>
      <c r="F188" s="171"/>
      <c r="G188" s="171"/>
      <c r="H188" s="258"/>
      <c r="I188" s="258"/>
      <c r="J188" s="171">
        <f t="shared" si="622"/>
        <v>0</v>
      </c>
      <c r="K188" s="171">
        <f t="shared" si="623"/>
        <v>0</v>
      </c>
      <c r="L188" s="695" t="e">
        <f t="shared" si="506"/>
        <v>#DIV/0!</v>
      </c>
      <c r="M188" s="171">
        <v>0</v>
      </c>
      <c r="N188" s="762" t="e">
        <f t="shared" si="514"/>
        <v>#DIV/0!</v>
      </c>
      <c r="O188" s="116"/>
      <c r="P188" s="116"/>
      <c r="Q188" s="116"/>
      <c r="R188" s="116"/>
      <c r="S188" s="41"/>
      <c r="T188" s="41"/>
      <c r="U188" s="41"/>
      <c r="V188" s="285">
        <f t="shared" si="522"/>
        <v>0</v>
      </c>
      <c r="W188" s="41"/>
      <c r="X188" s="41"/>
      <c r="Y188" s="41"/>
      <c r="Z188" s="116">
        <f t="shared" si="520"/>
        <v>0</v>
      </c>
      <c r="AA188" s="116">
        <f>E188</f>
        <v>0</v>
      </c>
      <c r="AB188" s="41"/>
      <c r="AC188" s="41"/>
      <c r="AD188" s="41"/>
      <c r="AE188" s="171">
        <f t="shared" si="624"/>
        <v>0</v>
      </c>
      <c r="AF188" s="695" t="e">
        <f t="shared" si="507"/>
        <v>#DIV/0!</v>
      </c>
      <c r="AG188" s="171">
        <v>0</v>
      </c>
      <c r="AH188" s="695" t="e">
        <f t="shared" si="508"/>
        <v>#DIV/0!</v>
      </c>
      <c r="AI188" s="116"/>
      <c r="AJ188" s="116"/>
      <c r="AK188" s="116"/>
      <c r="AL188" s="116"/>
      <c r="AM188" s="41"/>
      <c r="AN188" s="41"/>
      <c r="AO188" s="41"/>
      <c r="AP188" s="116"/>
      <c r="AQ188" s="116"/>
      <c r="AR188" s="171">
        <f t="shared" si="625"/>
        <v>0</v>
      </c>
      <c r="AS188" s="695" t="e">
        <f t="shared" si="509"/>
        <v>#DIV/0!</v>
      </c>
      <c r="AT188" s="171">
        <v>0</v>
      </c>
      <c r="AU188" s="695" t="e">
        <f t="shared" si="510"/>
        <v>#DIV/0!</v>
      </c>
      <c r="AV188" s="116"/>
      <c r="AW188" s="695" t="e">
        <f t="shared" si="511"/>
        <v>#DIV/0!</v>
      </c>
      <c r="AX188" s="171"/>
      <c r="AY188" s="695" t="e">
        <f t="shared" si="512"/>
        <v>#DIV/0!</v>
      </c>
      <c r="AZ188" s="41"/>
      <c r="BA188" s="695"/>
      <c r="BB188" s="41"/>
      <c r="BC188" s="41"/>
      <c r="BD188" s="41"/>
      <c r="BE188" s="116">
        <f t="shared" si="575"/>
        <v>0</v>
      </c>
      <c r="BF188" s="116">
        <v>0</v>
      </c>
      <c r="BG188" s="116"/>
      <c r="BH188" s="41"/>
      <c r="BI188" s="41"/>
      <c r="BJ188" s="116">
        <f t="shared" si="536"/>
        <v>0</v>
      </c>
      <c r="BK188" s="116"/>
      <c r="BL188" s="41"/>
      <c r="BM188" s="41"/>
      <c r="BN188" s="116">
        <f t="shared" si="537"/>
        <v>0</v>
      </c>
      <c r="BO188" s="116"/>
      <c r="BP188" s="116"/>
      <c r="BQ188" s="116"/>
      <c r="BR188" s="41"/>
      <c r="BS188" s="41"/>
      <c r="BT188" s="116"/>
      <c r="BU188" s="116">
        <f t="shared" si="576"/>
        <v>0</v>
      </c>
      <c r="BV188" s="116">
        <v>0</v>
      </c>
      <c r="BW188" s="116"/>
      <c r="BX188" s="116"/>
      <c r="BY188" s="41"/>
      <c r="BZ188" s="41"/>
      <c r="CE188" s="695" t="e">
        <f t="shared" si="513"/>
        <v>#DIV/0!</v>
      </c>
    </row>
    <row r="189" spans="2:83" s="37" customFormat="1" ht="40.5" hidden="1" customHeight="1" x14ac:dyDescent="0.25">
      <c r="B189" s="213"/>
      <c r="C189" s="63" t="s">
        <v>109</v>
      </c>
      <c r="D189" s="171">
        <f t="shared" si="621"/>
        <v>0</v>
      </c>
      <c r="E189" s="171">
        <v>0</v>
      </c>
      <c r="F189" s="171"/>
      <c r="G189" s="171"/>
      <c r="H189" s="258"/>
      <c r="I189" s="258"/>
      <c r="J189" s="171">
        <f t="shared" si="622"/>
        <v>0</v>
      </c>
      <c r="K189" s="171">
        <f t="shared" si="623"/>
        <v>0</v>
      </c>
      <c r="L189" s="695" t="e">
        <f t="shared" si="506"/>
        <v>#DIV/0!</v>
      </c>
      <c r="M189" s="171">
        <v>0</v>
      </c>
      <c r="N189" s="762" t="e">
        <f t="shared" si="514"/>
        <v>#DIV/0!</v>
      </c>
      <c r="O189" s="116"/>
      <c r="P189" s="116"/>
      <c r="Q189" s="116"/>
      <c r="R189" s="116"/>
      <c r="S189" s="41"/>
      <c r="T189" s="41"/>
      <c r="U189" s="41"/>
      <c r="V189" s="285">
        <f t="shared" si="522"/>
        <v>0</v>
      </c>
      <c r="W189" s="41"/>
      <c r="X189" s="41"/>
      <c r="Y189" s="41"/>
      <c r="Z189" s="116">
        <f t="shared" si="520"/>
        <v>0</v>
      </c>
      <c r="AA189" s="116">
        <f>E189</f>
        <v>0</v>
      </c>
      <c r="AB189" s="41"/>
      <c r="AC189" s="41"/>
      <c r="AD189" s="41"/>
      <c r="AE189" s="171">
        <f t="shared" si="624"/>
        <v>0</v>
      </c>
      <c r="AF189" s="695" t="e">
        <f t="shared" si="507"/>
        <v>#DIV/0!</v>
      </c>
      <c r="AG189" s="171">
        <v>0</v>
      </c>
      <c r="AH189" s="695" t="e">
        <f t="shared" si="508"/>
        <v>#DIV/0!</v>
      </c>
      <c r="AI189" s="116"/>
      <c r="AJ189" s="116"/>
      <c r="AK189" s="116"/>
      <c r="AL189" s="116"/>
      <c r="AM189" s="41"/>
      <c r="AN189" s="41"/>
      <c r="AO189" s="41"/>
      <c r="AP189" s="116"/>
      <c r="AQ189" s="116"/>
      <c r="AR189" s="171">
        <f t="shared" si="625"/>
        <v>0</v>
      </c>
      <c r="AS189" s="695" t="e">
        <f t="shared" si="509"/>
        <v>#DIV/0!</v>
      </c>
      <c r="AT189" s="171">
        <v>0</v>
      </c>
      <c r="AU189" s="695" t="e">
        <f t="shared" si="510"/>
        <v>#DIV/0!</v>
      </c>
      <c r="AV189" s="116"/>
      <c r="AW189" s="695" t="e">
        <f t="shared" si="511"/>
        <v>#DIV/0!</v>
      </c>
      <c r="AX189" s="171"/>
      <c r="AY189" s="695" t="e">
        <f t="shared" si="512"/>
        <v>#DIV/0!</v>
      </c>
      <c r="AZ189" s="41"/>
      <c r="BA189" s="695"/>
      <c r="BB189" s="41"/>
      <c r="BC189" s="41"/>
      <c r="BD189" s="41"/>
      <c r="BE189" s="116">
        <f t="shared" si="575"/>
        <v>0</v>
      </c>
      <c r="BF189" s="116">
        <v>0</v>
      </c>
      <c r="BG189" s="116"/>
      <c r="BH189" s="41"/>
      <c r="BI189" s="41"/>
      <c r="BJ189" s="116">
        <f t="shared" si="536"/>
        <v>0</v>
      </c>
      <c r="BK189" s="116"/>
      <c r="BL189" s="41"/>
      <c r="BM189" s="41"/>
      <c r="BN189" s="116">
        <f t="shared" si="537"/>
        <v>0</v>
      </c>
      <c r="BO189" s="116"/>
      <c r="BP189" s="116"/>
      <c r="BQ189" s="116"/>
      <c r="BR189" s="41"/>
      <c r="BS189" s="41"/>
      <c r="BT189" s="116"/>
      <c r="BU189" s="116">
        <f t="shared" si="576"/>
        <v>0</v>
      </c>
      <c r="BV189" s="116">
        <v>0</v>
      </c>
      <c r="BW189" s="116"/>
      <c r="BX189" s="116"/>
      <c r="BY189" s="41"/>
      <c r="BZ189" s="41"/>
      <c r="CE189" s="695" t="e">
        <f t="shared" si="513"/>
        <v>#DIV/0!</v>
      </c>
    </row>
    <row r="190" spans="2:83" s="142" customFormat="1" ht="76.5" hidden="1" customHeight="1" x14ac:dyDescent="0.25">
      <c r="B190" s="211" t="s">
        <v>335</v>
      </c>
      <c r="C190" s="99" t="s">
        <v>173</v>
      </c>
      <c r="D190" s="168" t="e">
        <f t="shared" ref="D190:D194" si="626">E190</f>
        <v>#REF!</v>
      </c>
      <c r="E190" s="240" t="e">
        <f>E191+E192</f>
        <v>#REF!</v>
      </c>
      <c r="F190" s="240"/>
      <c r="G190" s="240"/>
      <c r="H190" s="241"/>
      <c r="I190" s="33"/>
      <c r="J190" s="168" t="e">
        <f t="shared" si="622"/>
        <v>#REF!</v>
      </c>
      <c r="K190" s="166" t="e">
        <f t="shared" si="623"/>
        <v>#REF!</v>
      </c>
      <c r="L190" s="695" t="e">
        <f t="shared" si="506"/>
        <v>#REF!</v>
      </c>
      <c r="M190" s="240" t="e">
        <f>M191+M192</f>
        <v>#REF!</v>
      </c>
      <c r="N190" s="762" t="e">
        <f t="shared" si="514"/>
        <v>#REF!</v>
      </c>
      <c r="O190" s="111"/>
      <c r="P190" s="114"/>
      <c r="Q190" s="111"/>
      <c r="R190" s="114"/>
      <c r="S190" s="43"/>
      <c r="T190" s="41"/>
      <c r="U190" s="89"/>
      <c r="V190" s="114">
        <f t="shared" si="522"/>
        <v>0</v>
      </c>
      <c r="W190" s="114">
        <f>W191+W192</f>
        <v>0</v>
      </c>
      <c r="X190" s="89"/>
      <c r="Y190" s="89"/>
      <c r="Z190" s="628">
        <f t="shared" si="520"/>
        <v>0</v>
      </c>
      <c r="AA190" s="111">
        <f>AA192</f>
        <v>0</v>
      </c>
      <c r="AB190" s="43"/>
      <c r="AC190" s="89"/>
      <c r="AD190" s="19"/>
      <c r="AE190" s="166" t="e">
        <f t="shared" si="624"/>
        <v>#REF!</v>
      </c>
      <c r="AF190" s="695" t="e">
        <f t="shared" si="507"/>
        <v>#REF!</v>
      </c>
      <c r="AG190" s="240" t="e">
        <f>AG191+AG192</f>
        <v>#REF!</v>
      </c>
      <c r="AH190" s="695" t="e">
        <f t="shared" si="508"/>
        <v>#REF!</v>
      </c>
      <c r="AI190" s="111"/>
      <c r="AJ190" s="114"/>
      <c r="AK190" s="111"/>
      <c r="AL190" s="114"/>
      <c r="AM190" s="43"/>
      <c r="AN190" s="41"/>
      <c r="AO190" s="89"/>
      <c r="AP190" s="628"/>
      <c r="AQ190" s="683"/>
      <c r="AR190" s="168">
        <f t="shared" si="625"/>
        <v>0</v>
      </c>
      <c r="AS190" s="695" t="e">
        <f t="shared" si="509"/>
        <v>#REF!</v>
      </c>
      <c r="AT190" s="240">
        <f>AT191+AT192</f>
        <v>0</v>
      </c>
      <c r="AU190" s="695" t="e">
        <f t="shared" si="510"/>
        <v>#REF!</v>
      </c>
      <c r="AV190" s="111"/>
      <c r="AW190" s="695" t="e">
        <f t="shared" si="511"/>
        <v>#DIV/0!</v>
      </c>
      <c r="AX190" s="240"/>
      <c r="AY190" s="695" t="e">
        <f t="shared" si="512"/>
        <v>#DIV/0!</v>
      </c>
      <c r="AZ190" s="43"/>
      <c r="BA190" s="695"/>
      <c r="BB190" s="89"/>
      <c r="BC190" s="43"/>
      <c r="BD190" s="89"/>
      <c r="BE190" s="628">
        <f t="shared" si="575"/>
        <v>0</v>
      </c>
      <c r="BF190" s="111">
        <f>BF191+BF192</f>
        <v>0</v>
      </c>
      <c r="BG190" s="111"/>
      <c r="BH190" s="43"/>
      <c r="BI190" s="89"/>
      <c r="BJ190" s="628">
        <f t="shared" si="536"/>
        <v>0</v>
      </c>
      <c r="BK190" s="111"/>
      <c r="BL190" s="43"/>
      <c r="BM190" s="89"/>
      <c r="BN190" s="628">
        <f t="shared" si="537"/>
        <v>0</v>
      </c>
      <c r="BO190" s="111"/>
      <c r="BP190" s="111"/>
      <c r="BQ190" s="111"/>
      <c r="BR190" s="43"/>
      <c r="BS190" s="89"/>
      <c r="BT190" s="628"/>
      <c r="BU190" s="628">
        <f t="shared" si="576"/>
        <v>0</v>
      </c>
      <c r="BV190" s="111">
        <f>BV191+BV192</f>
        <v>0</v>
      </c>
      <c r="BW190" s="111"/>
      <c r="BX190" s="111"/>
      <c r="BY190" s="43"/>
      <c r="BZ190" s="89"/>
      <c r="CE190" s="695" t="e">
        <f t="shared" si="513"/>
        <v>#DIV/0!</v>
      </c>
    </row>
    <row r="191" spans="2:83" s="165" customFormat="1" ht="54.75" hidden="1" customHeight="1" x14ac:dyDescent="0.3">
      <c r="B191" s="135"/>
      <c r="C191" s="112" t="s">
        <v>32</v>
      </c>
      <c r="D191" s="187" t="e">
        <f t="shared" si="626"/>
        <v>#REF!</v>
      </c>
      <c r="E191" s="187" t="e">
        <f>#REF!+#REF!</f>
        <v>#REF!</v>
      </c>
      <c r="F191" s="187"/>
      <c r="G191" s="187"/>
      <c r="H191" s="187"/>
      <c r="I191" s="187"/>
      <c r="J191" s="167" t="e">
        <f t="shared" si="622"/>
        <v>#REF!</v>
      </c>
      <c r="K191" s="258" t="e">
        <f t="shared" si="623"/>
        <v>#REF!</v>
      </c>
      <c r="L191" s="695" t="e">
        <f t="shared" si="506"/>
        <v>#REF!</v>
      </c>
      <c r="M191" s="187" t="e">
        <f>#REF!+H191</f>
        <v>#REF!</v>
      </c>
      <c r="N191" s="762" t="e">
        <f t="shared" si="514"/>
        <v>#REF!</v>
      </c>
      <c r="O191" s="22"/>
      <c r="P191" s="41"/>
      <c r="Q191" s="22"/>
      <c r="R191" s="41"/>
      <c r="S191" s="22"/>
      <c r="T191" s="41"/>
      <c r="U191" s="22"/>
      <c r="V191" s="285">
        <f t="shared" si="522"/>
        <v>0</v>
      </c>
      <c r="W191" s="22"/>
      <c r="X191" s="22"/>
      <c r="Y191" s="22"/>
      <c r="Z191" s="22" t="e">
        <f t="shared" si="520"/>
        <v>#REF!</v>
      </c>
      <c r="AA191" s="22" t="e">
        <f>E191</f>
        <v>#REF!</v>
      </c>
      <c r="AB191" s="22"/>
      <c r="AC191" s="22"/>
      <c r="AD191" s="41"/>
      <c r="AE191" s="258" t="e">
        <f t="shared" si="624"/>
        <v>#REF!</v>
      </c>
      <c r="AF191" s="695" t="e">
        <f t="shared" si="507"/>
        <v>#REF!</v>
      </c>
      <c r="AG191" s="187" t="e">
        <f>I191+#REF!</f>
        <v>#REF!</v>
      </c>
      <c r="AH191" s="695" t="e">
        <f t="shared" si="508"/>
        <v>#REF!</v>
      </c>
      <c r="AI191" s="22"/>
      <c r="AJ191" s="41"/>
      <c r="AK191" s="22"/>
      <c r="AL191" s="41"/>
      <c r="AM191" s="22"/>
      <c r="AN191" s="41"/>
      <c r="AO191" s="22"/>
      <c r="AP191" s="22"/>
      <c r="AQ191" s="41"/>
      <c r="AR191" s="187">
        <f t="shared" si="625"/>
        <v>0</v>
      </c>
      <c r="AS191" s="695" t="e">
        <f t="shared" si="509"/>
        <v>#REF!</v>
      </c>
      <c r="AT191" s="187">
        <f>U191+W191</f>
        <v>0</v>
      </c>
      <c r="AU191" s="695" t="e">
        <f t="shared" si="510"/>
        <v>#REF!</v>
      </c>
      <c r="AV191" s="22"/>
      <c r="AW191" s="695" t="e">
        <f t="shared" si="511"/>
        <v>#DIV/0!</v>
      </c>
      <c r="AX191" s="187"/>
      <c r="AY191" s="695" t="e">
        <f t="shared" si="512"/>
        <v>#DIV/0!</v>
      </c>
      <c r="AZ191" s="22"/>
      <c r="BA191" s="695"/>
      <c r="BB191" s="22"/>
      <c r="BC191" s="22"/>
      <c r="BD191" s="22"/>
      <c r="BE191" s="22">
        <f t="shared" si="575"/>
        <v>0</v>
      </c>
      <c r="BF191" s="22">
        <f>V191+AC191</f>
        <v>0</v>
      </c>
      <c r="BG191" s="22"/>
      <c r="BH191" s="22"/>
      <c r="BI191" s="22"/>
      <c r="BJ191" s="22">
        <f t="shared" si="536"/>
        <v>0</v>
      </c>
      <c r="BK191" s="22"/>
      <c r="BL191" s="22"/>
      <c r="BM191" s="22"/>
      <c r="BN191" s="22">
        <f t="shared" si="537"/>
        <v>0</v>
      </c>
      <c r="BO191" s="22"/>
      <c r="BP191" s="22"/>
      <c r="BQ191" s="22"/>
      <c r="BR191" s="22"/>
      <c r="BS191" s="22"/>
      <c r="BT191" s="22"/>
      <c r="BU191" s="22">
        <f t="shared" si="576"/>
        <v>0</v>
      </c>
      <c r="BV191" s="22">
        <f>BF191+BM191</f>
        <v>0</v>
      </c>
      <c r="BW191" s="22"/>
      <c r="BX191" s="22"/>
      <c r="BY191" s="22"/>
      <c r="BZ191" s="22"/>
      <c r="CE191" s="695" t="e">
        <f t="shared" si="513"/>
        <v>#DIV/0!</v>
      </c>
    </row>
    <row r="192" spans="2:83" s="65" customFormat="1" ht="53.25" hidden="1" customHeight="1" x14ac:dyDescent="0.3">
      <c r="B192" s="214"/>
      <c r="C192" s="113" t="s">
        <v>31</v>
      </c>
      <c r="D192" s="834">
        <f t="shared" si="626"/>
        <v>0</v>
      </c>
      <c r="E192" s="834">
        <f>SUM(E193:E194)</f>
        <v>0</v>
      </c>
      <c r="F192" s="834"/>
      <c r="G192" s="834"/>
      <c r="H192" s="258"/>
      <c r="I192" s="258"/>
      <c r="J192" s="834">
        <f t="shared" si="622"/>
        <v>0</v>
      </c>
      <c r="K192" s="834">
        <f t="shared" si="623"/>
        <v>0</v>
      </c>
      <c r="L192" s="695" t="e">
        <f t="shared" ref="L192:L256" si="627">K192/D192</f>
        <v>#DIV/0!</v>
      </c>
      <c r="M192" s="952">
        <f>SUM(M193:M194)</f>
        <v>0</v>
      </c>
      <c r="N192" s="762" t="e">
        <f t="shared" si="514"/>
        <v>#DIV/0!</v>
      </c>
      <c r="O192" s="114"/>
      <c r="P192" s="114"/>
      <c r="Q192" s="114"/>
      <c r="R192" s="114"/>
      <c r="S192" s="41"/>
      <c r="T192" s="41"/>
      <c r="U192" s="41"/>
      <c r="V192" s="114">
        <f t="shared" si="522"/>
        <v>0</v>
      </c>
      <c r="W192" s="114">
        <f>W193</f>
        <v>0</v>
      </c>
      <c r="X192" s="41"/>
      <c r="Y192" s="41"/>
      <c r="Z192" s="114">
        <f t="shared" si="520"/>
        <v>0</v>
      </c>
      <c r="AA192" s="114">
        <f>AA193+AA194</f>
        <v>0</v>
      </c>
      <c r="AB192" s="41"/>
      <c r="AC192" s="41"/>
      <c r="AD192" s="41"/>
      <c r="AE192" s="952">
        <f t="shared" si="624"/>
        <v>0</v>
      </c>
      <c r="AF192" s="695" t="e">
        <f t="shared" ref="AF192:AF255" si="628">AE192/D192</f>
        <v>#DIV/0!</v>
      </c>
      <c r="AG192" s="952">
        <f>AG193</f>
        <v>0</v>
      </c>
      <c r="AH192" s="695" t="e">
        <f t="shared" ref="AH192:AH214" si="629">AG192/E192</f>
        <v>#DIV/0!</v>
      </c>
      <c r="AI192" s="114"/>
      <c r="AJ192" s="114"/>
      <c r="AK192" s="114"/>
      <c r="AL192" s="114"/>
      <c r="AM192" s="41"/>
      <c r="AN192" s="41"/>
      <c r="AO192" s="41"/>
      <c r="AP192" s="114"/>
      <c r="AQ192" s="114"/>
      <c r="AR192" s="834">
        <f t="shared" si="625"/>
        <v>0</v>
      </c>
      <c r="AS192" s="695" t="e">
        <f t="shared" ref="AS192:AS255" si="630">AR192/D192</f>
        <v>#DIV/0!</v>
      </c>
      <c r="AT192" s="952">
        <f>AT193</f>
        <v>0</v>
      </c>
      <c r="AU192" s="695" t="e">
        <f t="shared" ref="AU192:AU214" si="631">AT192/E192</f>
        <v>#DIV/0!</v>
      </c>
      <c r="AV192" s="114"/>
      <c r="AW192" s="695" t="e">
        <f t="shared" ref="AW192:AW206" si="632">AV192/F192</f>
        <v>#DIV/0!</v>
      </c>
      <c r="AX192" s="952"/>
      <c r="AY192" s="695" t="e">
        <f t="shared" ref="AY192:AY255" si="633">AX192/G192</f>
        <v>#DIV/0!</v>
      </c>
      <c r="AZ192" s="41"/>
      <c r="BA192" s="695"/>
      <c r="BB192" s="41"/>
      <c r="BC192" s="41"/>
      <c r="BD192" s="41"/>
      <c r="BE192" s="114">
        <f t="shared" si="575"/>
        <v>0</v>
      </c>
      <c r="BF192" s="114">
        <f>BF193</f>
        <v>0</v>
      </c>
      <c r="BG192" s="114"/>
      <c r="BH192" s="41"/>
      <c r="BI192" s="41"/>
      <c r="BJ192" s="114">
        <f t="shared" si="536"/>
        <v>0</v>
      </c>
      <c r="BK192" s="114"/>
      <c r="BL192" s="41"/>
      <c r="BM192" s="41"/>
      <c r="BN192" s="114">
        <f t="shared" si="537"/>
        <v>0</v>
      </c>
      <c r="BO192" s="114"/>
      <c r="BP192" s="114"/>
      <c r="BQ192" s="114"/>
      <c r="BR192" s="41"/>
      <c r="BS192" s="41"/>
      <c r="BT192" s="114"/>
      <c r="BU192" s="114">
        <f t="shared" si="576"/>
        <v>0</v>
      </c>
      <c r="BV192" s="114">
        <f>BV193</f>
        <v>0</v>
      </c>
      <c r="BW192" s="114"/>
      <c r="BX192" s="114"/>
      <c r="BY192" s="41"/>
      <c r="BZ192" s="41"/>
      <c r="CE192" s="695" t="e">
        <f t="shared" ref="CE192:CE206" si="634">BB192/I192</f>
        <v>#DIV/0!</v>
      </c>
    </row>
    <row r="193" spans="1:12295" s="65" customFormat="1" ht="36.75" hidden="1" customHeight="1" x14ac:dyDescent="0.3">
      <c r="B193" s="214"/>
      <c r="C193" s="115" t="s">
        <v>106</v>
      </c>
      <c r="D193" s="171">
        <f t="shared" si="626"/>
        <v>0</v>
      </c>
      <c r="E193" s="171">
        <v>0</v>
      </c>
      <c r="F193" s="171"/>
      <c r="G193" s="171"/>
      <c r="H193" s="172"/>
      <c r="I193" s="258"/>
      <c r="J193" s="171">
        <f t="shared" si="622"/>
        <v>0</v>
      </c>
      <c r="K193" s="171">
        <f t="shared" si="623"/>
        <v>0</v>
      </c>
      <c r="L193" s="695" t="e">
        <f t="shared" si="627"/>
        <v>#DIV/0!</v>
      </c>
      <c r="M193" s="171">
        <v>0</v>
      </c>
      <c r="N193" s="762" t="e">
        <f t="shared" ref="N193:N206" si="635">M193/E193</f>
        <v>#DIV/0!</v>
      </c>
      <c r="O193" s="116"/>
      <c r="P193" s="116"/>
      <c r="Q193" s="116"/>
      <c r="R193" s="116"/>
      <c r="S193" s="35"/>
      <c r="T193" s="35"/>
      <c r="U193" s="41"/>
      <c r="V193" s="116">
        <f t="shared" si="522"/>
        <v>0</v>
      </c>
      <c r="W193" s="116">
        <f>AA193-E193</f>
        <v>0</v>
      </c>
      <c r="X193" s="41"/>
      <c r="Y193" s="41"/>
      <c r="Z193" s="116">
        <f t="shared" si="520"/>
        <v>0</v>
      </c>
      <c r="AA193" s="116">
        <f>E193</f>
        <v>0</v>
      </c>
      <c r="AB193" s="35"/>
      <c r="AC193" s="41"/>
      <c r="AD193" s="41"/>
      <c r="AE193" s="171">
        <f t="shared" si="624"/>
        <v>0</v>
      </c>
      <c r="AF193" s="695" t="e">
        <f t="shared" si="628"/>
        <v>#DIV/0!</v>
      </c>
      <c r="AG193" s="171">
        <v>0</v>
      </c>
      <c r="AH193" s="695" t="e">
        <f t="shared" si="629"/>
        <v>#DIV/0!</v>
      </c>
      <c r="AI193" s="116"/>
      <c r="AJ193" s="116"/>
      <c r="AK193" s="116"/>
      <c r="AL193" s="116"/>
      <c r="AM193" s="35"/>
      <c r="AN193" s="35"/>
      <c r="AO193" s="41"/>
      <c r="AP193" s="116"/>
      <c r="AQ193" s="116"/>
      <c r="AR193" s="171">
        <f t="shared" si="625"/>
        <v>0</v>
      </c>
      <c r="AS193" s="695" t="e">
        <f t="shared" si="630"/>
        <v>#DIV/0!</v>
      </c>
      <c r="AT193" s="171">
        <v>0</v>
      </c>
      <c r="AU193" s="695" t="e">
        <f t="shared" si="631"/>
        <v>#DIV/0!</v>
      </c>
      <c r="AV193" s="116"/>
      <c r="AW193" s="695" t="e">
        <f t="shared" si="632"/>
        <v>#DIV/0!</v>
      </c>
      <c r="AX193" s="171"/>
      <c r="AY193" s="695" t="e">
        <f t="shared" si="633"/>
        <v>#DIV/0!</v>
      </c>
      <c r="AZ193" s="35"/>
      <c r="BA193" s="695"/>
      <c r="BB193" s="41"/>
      <c r="BC193" s="35"/>
      <c r="BD193" s="41"/>
      <c r="BE193" s="116">
        <f t="shared" si="575"/>
        <v>0</v>
      </c>
      <c r="BF193" s="116">
        <v>0</v>
      </c>
      <c r="BG193" s="116"/>
      <c r="BH193" s="35"/>
      <c r="BI193" s="41"/>
      <c r="BJ193" s="116">
        <f t="shared" si="536"/>
        <v>0</v>
      </c>
      <c r="BK193" s="116"/>
      <c r="BL193" s="35"/>
      <c r="BM193" s="41"/>
      <c r="BN193" s="116">
        <f t="shared" si="537"/>
        <v>0</v>
      </c>
      <c r="BO193" s="116"/>
      <c r="BP193" s="116"/>
      <c r="BQ193" s="116"/>
      <c r="BR193" s="35"/>
      <c r="BS193" s="41"/>
      <c r="BT193" s="116"/>
      <c r="BU193" s="116">
        <f t="shared" si="576"/>
        <v>0</v>
      </c>
      <c r="BV193" s="116">
        <v>0</v>
      </c>
      <c r="BW193" s="116"/>
      <c r="BX193" s="116"/>
      <c r="BY193" s="35"/>
      <c r="BZ193" s="41"/>
      <c r="CE193" s="695" t="e">
        <f t="shared" si="634"/>
        <v>#DIV/0!</v>
      </c>
    </row>
    <row r="194" spans="1:12295" s="70" customFormat="1" ht="54" hidden="1" customHeight="1" x14ac:dyDescent="0.3">
      <c r="B194" s="215"/>
      <c r="C194" s="115" t="s">
        <v>109</v>
      </c>
      <c r="D194" s="171">
        <f t="shared" si="626"/>
        <v>0</v>
      </c>
      <c r="E194" s="109">
        <v>0</v>
      </c>
      <c r="F194" s="109"/>
      <c r="G194" s="109"/>
      <c r="H194" s="236"/>
      <c r="I194" s="236"/>
      <c r="J194" s="109"/>
      <c r="K194" s="171">
        <f t="shared" si="623"/>
        <v>0</v>
      </c>
      <c r="L194" s="695" t="e">
        <f t="shared" si="627"/>
        <v>#DIV/0!</v>
      </c>
      <c r="M194" s="109">
        <v>0</v>
      </c>
      <c r="N194" s="762" t="e">
        <f t="shared" si="635"/>
        <v>#DIV/0!</v>
      </c>
      <c r="O194" s="106"/>
      <c r="P194" s="106"/>
      <c r="Q194" s="106"/>
      <c r="R194" s="106"/>
      <c r="S194" s="31"/>
      <c r="T194" s="31"/>
      <c r="U194" s="31"/>
      <c r="V194" s="285">
        <f t="shared" si="522"/>
        <v>0</v>
      </c>
      <c r="W194" s="31"/>
      <c r="X194" s="31"/>
      <c r="Y194" s="31"/>
      <c r="Z194" s="116">
        <f t="shared" si="520"/>
        <v>0</v>
      </c>
      <c r="AA194" s="106">
        <f>E194</f>
        <v>0</v>
      </c>
      <c r="AB194" s="31"/>
      <c r="AC194" s="31"/>
      <c r="AD194" s="31"/>
      <c r="AE194" s="171">
        <f t="shared" si="624"/>
        <v>0</v>
      </c>
      <c r="AF194" s="695" t="e">
        <f t="shared" si="628"/>
        <v>#DIV/0!</v>
      </c>
      <c r="AG194" s="109">
        <v>0</v>
      </c>
      <c r="AH194" s="695" t="e">
        <f t="shared" si="629"/>
        <v>#DIV/0!</v>
      </c>
      <c r="AI194" s="106"/>
      <c r="AJ194" s="106"/>
      <c r="AK194" s="106"/>
      <c r="AL194" s="106"/>
      <c r="AM194" s="31"/>
      <c r="AN194" s="31"/>
      <c r="AO194" s="31"/>
      <c r="AP194" s="116"/>
      <c r="AQ194" s="116"/>
      <c r="AR194" s="171">
        <f t="shared" si="625"/>
        <v>0</v>
      </c>
      <c r="AS194" s="695" t="e">
        <f t="shared" si="630"/>
        <v>#DIV/0!</v>
      </c>
      <c r="AT194" s="109">
        <v>0</v>
      </c>
      <c r="AU194" s="695" t="e">
        <f t="shared" si="631"/>
        <v>#DIV/0!</v>
      </c>
      <c r="AV194" s="106"/>
      <c r="AW194" s="695" t="e">
        <f t="shared" si="632"/>
        <v>#DIV/0!</v>
      </c>
      <c r="AX194" s="109"/>
      <c r="AY194" s="695" t="e">
        <f t="shared" si="633"/>
        <v>#DIV/0!</v>
      </c>
      <c r="AZ194" s="31"/>
      <c r="BA194" s="695"/>
      <c r="BB194" s="31"/>
      <c r="BC194" s="31"/>
      <c r="BD194" s="31"/>
      <c r="BE194" s="116">
        <f t="shared" si="575"/>
        <v>0</v>
      </c>
      <c r="BF194" s="106">
        <v>0</v>
      </c>
      <c r="BG194" s="106"/>
      <c r="BH194" s="31"/>
      <c r="BI194" s="31"/>
      <c r="BJ194" s="116">
        <f t="shared" si="536"/>
        <v>0</v>
      </c>
      <c r="BK194" s="106"/>
      <c r="BL194" s="31"/>
      <c r="BM194" s="31"/>
      <c r="BN194" s="116">
        <f t="shared" si="537"/>
        <v>0</v>
      </c>
      <c r="BO194" s="106"/>
      <c r="BP194" s="106"/>
      <c r="BQ194" s="106"/>
      <c r="BR194" s="31"/>
      <c r="BS194" s="31"/>
      <c r="BT194" s="116"/>
      <c r="BU194" s="116">
        <f t="shared" si="576"/>
        <v>0</v>
      </c>
      <c r="BV194" s="106">
        <v>0</v>
      </c>
      <c r="BW194" s="106"/>
      <c r="BX194" s="106"/>
      <c r="BY194" s="31"/>
      <c r="BZ194" s="31"/>
      <c r="CE194" s="695" t="e">
        <f t="shared" si="634"/>
        <v>#DIV/0!</v>
      </c>
    </row>
    <row r="195" spans="1:12295" s="70" customFormat="1" ht="72.75" hidden="1" customHeight="1" x14ac:dyDescent="0.3">
      <c r="A195" s="370"/>
      <c r="B195" s="451">
        <v>1</v>
      </c>
      <c r="C195" s="397" t="s">
        <v>390</v>
      </c>
      <c r="D195" s="375">
        <f t="shared" ref="D195:D206" si="636">E195</f>
        <v>0</v>
      </c>
      <c r="E195" s="375">
        <f>E196+E197+E206</f>
        <v>0</v>
      </c>
      <c r="F195" s="375"/>
      <c r="G195" s="375"/>
      <c r="H195" s="375"/>
      <c r="I195" s="375"/>
      <c r="J195" s="375">
        <f>J196+J197+J206</f>
        <v>0</v>
      </c>
      <c r="K195" s="168">
        <f t="shared" si="623"/>
        <v>0</v>
      </c>
      <c r="L195" s="695" t="e">
        <f t="shared" si="627"/>
        <v>#DIV/0!</v>
      </c>
      <c r="M195" s="375">
        <f>M196+M197+M206</f>
        <v>0</v>
      </c>
      <c r="N195" s="762" t="e">
        <f t="shared" si="635"/>
        <v>#DIV/0!</v>
      </c>
      <c r="O195" s="376"/>
      <c r="P195" s="421"/>
      <c r="Q195" s="376"/>
      <c r="R195" s="421"/>
      <c r="S195" s="376"/>
      <c r="T195" s="421"/>
      <c r="U195" s="376"/>
      <c r="V195" s="376">
        <f t="shared" si="522"/>
        <v>0</v>
      </c>
      <c r="W195" s="376">
        <f>W196+W197</f>
        <v>0</v>
      </c>
      <c r="X195" s="376"/>
      <c r="Y195" s="376"/>
      <c r="Z195" s="376">
        <f t="shared" si="520"/>
        <v>0</v>
      </c>
      <c r="AA195" s="376">
        <f>AA196+AA197</f>
        <v>0</v>
      </c>
      <c r="AB195" s="376"/>
      <c r="AC195" s="376"/>
      <c r="AD195" s="421"/>
      <c r="AE195" s="375">
        <f t="shared" ref="AE195:AE197" si="637">AG195</f>
        <v>0</v>
      </c>
      <c r="AF195" s="695" t="e">
        <f t="shared" si="628"/>
        <v>#DIV/0!</v>
      </c>
      <c r="AG195" s="375">
        <f>AG196+AG197</f>
        <v>0</v>
      </c>
      <c r="AH195" s="695" t="e">
        <f t="shared" si="629"/>
        <v>#DIV/0!</v>
      </c>
      <c r="AI195" s="376"/>
      <c r="AJ195" s="421"/>
      <c r="AK195" s="376"/>
      <c r="AL195" s="421"/>
      <c r="AM195" s="376"/>
      <c r="AN195" s="421"/>
      <c r="AO195" s="376"/>
      <c r="AP195" s="376">
        <f>AP196+AP197</f>
        <v>0</v>
      </c>
      <c r="AQ195" s="421"/>
      <c r="AR195" s="168">
        <f t="shared" si="625"/>
        <v>0</v>
      </c>
      <c r="AS195" s="695" t="e">
        <f t="shared" si="630"/>
        <v>#DIV/0!</v>
      </c>
      <c r="AT195" s="375">
        <f>AT196+AT197</f>
        <v>0</v>
      </c>
      <c r="AU195" s="695" t="e">
        <f t="shared" si="631"/>
        <v>#DIV/0!</v>
      </c>
      <c r="AV195" s="376"/>
      <c r="AW195" s="695" t="e">
        <f t="shared" si="632"/>
        <v>#DIV/0!</v>
      </c>
      <c r="AX195" s="375"/>
      <c r="AY195" s="695" t="e">
        <f t="shared" si="633"/>
        <v>#DIV/0!</v>
      </c>
      <c r="AZ195" s="376"/>
      <c r="BA195" s="695"/>
      <c r="BB195" s="376"/>
      <c r="BC195" s="376"/>
      <c r="BD195" s="376"/>
      <c r="BE195" s="376">
        <f t="shared" si="575"/>
        <v>0</v>
      </c>
      <c r="BF195" s="376">
        <f>BF196+BF197</f>
        <v>0</v>
      </c>
      <c r="BG195" s="376"/>
      <c r="BH195" s="376"/>
      <c r="BI195" s="376"/>
      <c r="BJ195" s="376">
        <f>BK195</f>
        <v>0</v>
      </c>
      <c r="BK195" s="376">
        <f>BK196+BK197</f>
        <v>0</v>
      </c>
      <c r="BL195" s="376"/>
      <c r="BM195" s="376"/>
      <c r="BN195" s="376">
        <f t="shared" si="537"/>
        <v>0</v>
      </c>
      <c r="BO195" s="376">
        <f>BO196+BO197</f>
        <v>0</v>
      </c>
      <c r="BP195" s="376"/>
      <c r="BQ195" s="376"/>
      <c r="BR195" s="376"/>
      <c r="BS195" s="376"/>
      <c r="BT195" s="376"/>
      <c r="BU195" s="628">
        <f t="shared" si="576"/>
        <v>0</v>
      </c>
      <c r="BV195" s="376">
        <f>BV196+BV197</f>
        <v>0</v>
      </c>
      <c r="BW195" s="376"/>
      <c r="BX195" s="376"/>
      <c r="BY195" s="376"/>
      <c r="BZ195" s="370"/>
      <c r="CA195" s="376"/>
      <c r="CB195" s="376"/>
      <c r="CC195" s="376"/>
      <c r="CD195" s="376"/>
      <c r="CE195" s="695" t="e">
        <f t="shared" si="634"/>
        <v>#DIV/0!</v>
      </c>
      <c r="CF195" s="376"/>
      <c r="CG195" s="376"/>
      <c r="CH195" s="376"/>
      <c r="CI195" s="376"/>
      <c r="CJ195" s="376"/>
      <c r="CK195" s="376"/>
      <c r="CL195" s="376"/>
      <c r="CM195" s="376"/>
      <c r="CN195" s="376"/>
      <c r="CO195" s="377"/>
      <c r="CP195" s="377"/>
      <c r="CQ195" s="377"/>
      <c r="CR195" s="377"/>
      <c r="CS195" s="377"/>
      <c r="CT195" s="376"/>
      <c r="CU195" s="376"/>
      <c r="CV195" s="377"/>
      <c r="CW195" s="377"/>
      <c r="CX195" s="376"/>
      <c r="CY195" s="376"/>
      <c r="CZ195" s="377"/>
      <c r="DA195" s="377"/>
      <c r="DB195" s="376"/>
      <c r="DC195" s="376"/>
      <c r="DD195" s="376"/>
      <c r="DE195" s="376"/>
      <c r="DF195" s="376"/>
      <c r="DG195" s="376"/>
      <c r="DH195" s="376"/>
      <c r="DI195" s="377"/>
      <c r="DJ195" s="377"/>
      <c r="DK195" s="376"/>
      <c r="DL195" s="376"/>
      <c r="DM195" s="377"/>
      <c r="DN195" s="377"/>
      <c r="DO195" s="376"/>
      <c r="DP195" s="376"/>
      <c r="DQ195" s="376"/>
      <c r="DR195" s="376"/>
      <c r="DS195" s="376"/>
      <c r="DT195" s="370"/>
      <c r="DU195" s="396"/>
      <c r="DV195" s="376"/>
      <c r="DW195" s="376"/>
      <c r="DX195" s="376"/>
      <c r="DY195" s="376"/>
      <c r="DZ195" s="376"/>
      <c r="EA195" s="376"/>
      <c r="EB195" s="376"/>
      <c r="EC195" s="375"/>
      <c r="ED195" s="375"/>
      <c r="EE195" s="375"/>
      <c r="EF195" s="375"/>
      <c r="EG195" s="375"/>
      <c r="EH195" s="375"/>
      <c r="EI195" s="375"/>
      <c r="EJ195" s="375"/>
      <c r="EK195" s="375"/>
      <c r="EL195" s="375"/>
      <c r="EM195" s="375"/>
      <c r="EN195" s="375"/>
      <c r="EO195" s="375"/>
      <c r="EP195" s="375"/>
      <c r="EQ195" s="375"/>
      <c r="ER195" s="375"/>
      <c r="ES195" s="375"/>
      <c r="ET195" s="375"/>
      <c r="EU195" s="375"/>
      <c r="EV195" s="375"/>
      <c r="EW195" s="375"/>
      <c r="EX195" s="375"/>
      <c r="EY195" s="375"/>
      <c r="EZ195" s="375"/>
      <c r="FA195" s="375"/>
      <c r="FB195" s="375"/>
      <c r="FC195" s="375"/>
      <c r="FD195" s="375"/>
      <c r="FE195" s="375"/>
      <c r="FF195" s="375"/>
      <c r="FG195" s="375"/>
      <c r="FH195" s="375"/>
      <c r="FI195" s="375"/>
      <c r="FJ195" s="375"/>
      <c r="FK195" s="375"/>
      <c r="FL195" s="375"/>
      <c r="FM195" s="375"/>
      <c r="FN195" s="375"/>
      <c r="FO195" s="375"/>
      <c r="FP195" s="375"/>
      <c r="FQ195" s="375"/>
      <c r="FR195" s="375"/>
      <c r="FS195" s="375"/>
      <c r="FT195" s="375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7"/>
      <c r="GT195" s="377"/>
      <c r="GU195" s="377"/>
      <c r="GV195" s="377"/>
      <c r="GW195" s="377"/>
      <c r="GX195" s="376"/>
      <c r="GY195" s="376"/>
      <c r="GZ195" s="377"/>
      <c r="HA195" s="377"/>
      <c r="HB195" s="376"/>
      <c r="HC195" s="376"/>
      <c r="HD195" s="377"/>
      <c r="HE195" s="377"/>
      <c r="HF195" s="376"/>
      <c r="HG195" s="376"/>
      <c r="HH195" s="376"/>
      <c r="HI195" s="376"/>
      <c r="HJ195" s="376"/>
      <c r="HK195" s="376"/>
      <c r="HL195" s="376"/>
      <c r="HM195" s="377"/>
      <c r="HN195" s="377"/>
      <c r="HO195" s="376"/>
      <c r="HP195" s="376"/>
      <c r="HQ195" s="377"/>
      <c r="HR195" s="377"/>
      <c r="HS195" s="376"/>
      <c r="HT195" s="376"/>
      <c r="HU195" s="376"/>
      <c r="HV195" s="376"/>
      <c r="HW195" s="376"/>
      <c r="HX195" s="370"/>
      <c r="HY195" s="396"/>
      <c r="HZ195" s="376"/>
      <c r="IA195" s="376"/>
      <c r="IB195" s="376"/>
      <c r="IC195" s="376"/>
      <c r="ID195" s="376"/>
      <c r="IE195" s="376"/>
      <c r="IF195" s="376"/>
      <c r="IG195" s="375"/>
      <c r="IH195" s="375"/>
      <c r="II195" s="375"/>
      <c r="IJ195" s="375"/>
      <c r="IK195" s="375"/>
      <c r="IL195" s="375"/>
      <c r="IM195" s="375"/>
      <c r="IN195" s="375"/>
      <c r="IO195" s="375"/>
      <c r="IP195" s="375"/>
      <c r="IQ195" s="375"/>
      <c r="IR195" s="375"/>
      <c r="IS195" s="375"/>
      <c r="IT195" s="375"/>
      <c r="IU195" s="375"/>
      <c r="IV195" s="375"/>
      <c r="IW195" s="375"/>
      <c r="IX195" s="375"/>
      <c r="IY195" s="375"/>
      <c r="IZ195" s="375"/>
      <c r="JA195" s="375"/>
      <c r="JB195" s="375"/>
      <c r="JC195" s="375"/>
      <c r="JD195" s="375"/>
      <c r="JE195" s="375"/>
      <c r="JF195" s="375"/>
      <c r="JG195" s="375"/>
      <c r="JH195" s="375"/>
      <c r="JI195" s="375"/>
      <c r="JJ195" s="375"/>
      <c r="JK195" s="375"/>
      <c r="JL195" s="375"/>
      <c r="JM195" s="375"/>
      <c r="JN195" s="375"/>
      <c r="JO195" s="375"/>
      <c r="JP195" s="375"/>
      <c r="JQ195" s="375"/>
      <c r="JR195" s="375"/>
      <c r="JS195" s="375"/>
      <c r="JT195" s="375"/>
      <c r="JU195" s="375"/>
      <c r="JV195" s="375"/>
      <c r="JW195" s="375"/>
      <c r="JX195" s="375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7"/>
      <c r="KX195" s="377"/>
      <c r="KY195" s="377"/>
      <c r="KZ195" s="377"/>
      <c r="LA195" s="377"/>
      <c r="LB195" s="376"/>
      <c r="LC195" s="376"/>
      <c r="LD195" s="377"/>
      <c r="LE195" s="377"/>
      <c r="LF195" s="376"/>
      <c r="LG195" s="376"/>
      <c r="LH195" s="377"/>
      <c r="LI195" s="377"/>
      <c r="LJ195" s="376"/>
      <c r="LK195" s="376"/>
      <c r="LL195" s="376"/>
      <c r="LM195" s="376"/>
      <c r="LN195" s="376"/>
      <c r="LO195" s="376"/>
      <c r="LP195" s="376"/>
      <c r="LQ195" s="377"/>
      <c r="LR195" s="377"/>
      <c r="LS195" s="376"/>
      <c r="LT195" s="376"/>
      <c r="LU195" s="377"/>
      <c r="LV195" s="377"/>
      <c r="LW195" s="376"/>
      <c r="LX195" s="376"/>
      <c r="LY195" s="376"/>
      <c r="LZ195" s="376"/>
      <c r="MA195" s="376"/>
      <c r="MB195" s="370"/>
      <c r="MC195" s="396"/>
      <c r="MD195" s="376"/>
      <c r="ME195" s="376"/>
      <c r="MF195" s="376"/>
      <c r="MG195" s="376"/>
      <c r="MH195" s="376"/>
      <c r="MI195" s="376"/>
      <c r="MJ195" s="376"/>
      <c r="MK195" s="375"/>
      <c r="ML195" s="375"/>
      <c r="MM195" s="375"/>
      <c r="MN195" s="375"/>
      <c r="MO195" s="375"/>
      <c r="MP195" s="375"/>
      <c r="MQ195" s="375"/>
      <c r="MR195" s="375"/>
      <c r="MS195" s="375"/>
      <c r="MT195" s="375"/>
      <c r="MU195" s="375"/>
      <c r="MV195" s="375"/>
      <c r="MW195" s="375"/>
      <c r="MX195" s="375"/>
      <c r="MY195" s="375"/>
      <c r="MZ195" s="375"/>
      <c r="NA195" s="375"/>
      <c r="NB195" s="375"/>
      <c r="NC195" s="375"/>
      <c r="ND195" s="375"/>
      <c r="NE195" s="375"/>
      <c r="NF195" s="375"/>
      <c r="NG195" s="375"/>
      <c r="NH195" s="375"/>
      <c r="NI195" s="375"/>
      <c r="NJ195" s="375"/>
      <c r="NK195" s="375"/>
      <c r="NL195" s="375"/>
      <c r="NM195" s="375"/>
      <c r="NN195" s="375"/>
      <c r="NO195" s="375"/>
      <c r="NP195" s="375"/>
      <c r="NQ195" s="375"/>
      <c r="NR195" s="375"/>
      <c r="NS195" s="375"/>
      <c r="NT195" s="375"/>
      <c r="NU195" s="375"/>
      <c r="NV195" s="375"/>
      <c r="NW195" s="375"/>
      <c r="NX195" s="375"/>
      <c r="NY195" s="375"/>
      <c r="NZ195" s="375"/>
      <c r="OA195" s="375"/>
      <c r="OB195" s="375"/>
      <c r="OC195" s="376"/>
      <c r="OD195" s="376"/>
      <c r="OE195" s="376"/>
      <c r="OF195" s="376"/>
      <c r="OG195" s="376"/>
      <c r="OH195" s="376"/>
      <c r="OI195" s="376"/>
      <c r="OJ195" s="376"/>
      <c r="OK195" s="376"/>
      <c r="OL195" s="376"/>
      <c r="OM195" s="376"/>
      <c r="ON195" s="376"/>
      <c r="OO195" s="376"/>
      <c r="OP195" s="376"/>
      <c r="OQ195" s="376"/>
      <c r="OR195" s="376"/>
      <c r="OS195" s="376"/>
      <c r="OT195" s="376"/>
      <c r="OU195" s="376"/>
      <c r="OV195" s="376"/>
      <c r="OW195" s="376"/>
      <c r="OX195" s="376"/>
      <c r="OY195" s="376"/>
      <c r="OZ195" s="376"/>
      <c r="PA195" s="377"/>
      <c r="PB195" s="377"/>
      <c r="PC195" s="377"/>
      <c r="PD195" s="377"/>
      <c r="PE195" s="377"/>
      <c r="PF195" s="376"/>
      <c r="PG195" s="376"/>
      <c r="PH195" s="377"/>
      <c r="PI195" s="377"/>
      <c r="PJ195" s="376"/>
      <c r="PK195" s="376"/>
      <c r="PL195" s="377"/>
      <c r="PM195" s="377"/>
      <c r="PN195" s="376"/>
      <c r="PO195" s="376"/>
      <c r="PP195" s="376"/>
      <c r="PQ195" s="376"/>
      <c r="PR195" s="376"/>
      <c r="PS195" s="376"/>
      <c r="PT195" s="376"/>
      <c r="PU195" s="377"/>
      <c r="PV195" s="377"/>
      <c r="PW195" s="376"/>
      <c r="PX195" s="376"/>
      <c r="PY195" s="377"/>
      <c r="PZ195" s="377"/>
      <c r="QA195" s="376"/>
      <c r="QB195" s="376"/>
      <c r="QC195" s="376"/>
      <c r="QD195" s="376"/>
      <c r="QE195" s="376"/>
      <c r="QF195" s="370"/>
      <c r="QG195" s="396"/>
      <c r="QH195" s="376"/>
      <c r="QI195" s="376"/>
      <c r="QJ195" s="376"/>
      <c r="QK195" s="376"/>
      <c r="QL195" s="376"/>
      <c r="QM195" s="376"/>
      <c r="QN195" s="376"/>
      <c r="QO195" s="375"/>
      <c r="QP195" s="375"/>
      <c r="QQ195" s="375"/>
      <c r="QR195" s="375"/>
      <c r="QS195" s="375"/>
      <c r="QT195" s="375"/>
      <c r="QU195" s="375"/>
      <c r="QV195" s="375"/>
      <c r="QW195" s="375"/>
      <c r="QX195" s="375"/>
      <c r="QY195" s="375"/>
      <c r="QZ195" s="375"/>
      <c r="RA195" s="375"/>
      <c r="RB195" s="375"/>
      <c r="RC195" s="375"/>
      <c r="RD195" s="375"/>
      <c r="RE195" s="375"/>
      <c r="RF195" s="375"/>
      <c r="RG195" s="375"/>
      <c r="RH195" s="375"/>
      <c r="RI195" s="375"/>
      <c r="RJ195" s="375"/>
      <c r="RK195" s="375"/>
      <c r="RL195" s="375"/>
      <c r="RM195" s="375"/>
      <c r="RN195" s="375"/>
      <c r="RO195" s="375"/>
      <c r="RP195" s="375"/>
      <c r="RQ195" s="375"/>
      <c r="RR195" s="375"/>
      <c r="RS195" s="375"/>
      <c r="RT195" s="375"/>
      <c r="RU195" s="375"/>
      <c r="RV195" s="375"/>
      <c r="RW195" s="375"/>
      <c r="RX195" s="375"/>
      <c r="RY195" s="375"/>
      <c r="RZ195" s="375"/>
      <c r="SA195" s="375"/>
      <c r="SB195" s="375"/>
      <c r="SC195" s="375"/>
      <c r="SD195" s="375"/>
      <c r="SE195" s="375"/>
      <c r="SF195" s="375"/>
      <c r="SG195" s="376"/>
      <c r="SH195" s="376"/>
      <c r="SI195" s="376"/>
      <c r="SJ195" s="376"/>
      <c r="SK195" s="376"/>
      <c r="SL195" s="376"/>
      <c r="SM195" s="376"/>
      <c r="SN195" s="376"/>
      <c r="SO195" s="376"/>
      <c r="SP195" s="376"/>
      <c r="SQ195" s="376"/>
      <c r="SR195" s="376"/>
      <c r="SS195" s="376"/>
      <c r="ST195" s="376"/>
      <c r="SU195" s="376"/>
      <c r="SV195" s="376"/>
      <c r="SW195" s="376"/>
      <c r="SX195" s="376"/>
      <c r="SY195" s="376"/>
      <c r="SZ195" s="376"/>
      <c r="TA195" s="376"/>
      <c r="TB195" s="376"/>
      <c r="TC195" s="376"/>
      <c r="TD195" s="376"/>
      <c r="TE195" s="377"/>
      <c r="TF195" s="377"/>
      <c r="TG195" s="377"/>
      <c r="TH195" s="377"/>
      <c r="TI195" s="377"/>
      <c r="TJ195" s="376"/>
      <c r="TK195" s="376"/>
      <c r="TL195" s="377"/>
      <c r="TM195" s="377"/>
      <c r="TN195" s="376"/>
      <c r="TO195" s="376"/>
      <c r="TP195" s="377"/>
      <c r="TQ195" s="377"/>
      <c r="TR195" s="376"/>
      <c r="TS195" s="376"/>
      <c r="TT195" s="376"/>
      <c r="TU195" s="376"/>
      <c r="TV195" s="376"/>
      <c r="TW195" s="376"/>
      <c r="TX195" s="376"/>
      <c r="TY195" s="377"/>
      <c r="TZ195" s="377"/>
      <c r="UA195" s="376"/>
      <c r="UB195" s="376"/>
      <c r="UC195" s="377"/>
      <c r="UD195" s="377"/>
      <c r="UE195" s="376"/>
      <c r="UF195" s="376"/>
      <c r="UG195" s="376"/>
      <c r="UH195" s="376"/>
      <c r="UI195" s="376"/>
      <c r="UJ195" s="370"/>
      <c r="UK195" s="396"/>
      <c r="UL195" s="376"/>
      <c r="UM195" s="376"/>
      <c r="UN195" s="376"/>
      <c r="UO195" s="376"/>
      <c r="UP195" s="376"/>
      <c r="UQ195" s="376"/>
      <c r="UR195" s="376"/>
      <c r="US195" s="375"/>
      <c r="UT195" s="375"/>
      <c r="UU195" s="375"/>
      <c r="UV195" s="375"/>
      <c r="UW195" s="375"/>
      <c r="UX195" s="375"/>
      <c r="UY195" s="375"/>
      <c r="UZ195" s="375"/>
      <c r="VA195" s="375"/>
      <c r="VB195" s="375"/>
      <c r="VC195" s="375"/>
      <c r="VD195" s="375"/>
      <c r="VE195" s="375"/>
      <c r="VF195" s="375"/>
      <c r="VG195" s="375"/>
      <c r="VH195" s="375"/>
      <c r="VI195" s="375"/>
      <c r="VJ195" s="375"/>
      <c r="VK195" s="375"/>
      <c r="VL195" s="375"/>
      <c r="VM195" s="375"/>
      <c r="VN195" s="375"/>
      <c r="VO195" s="375"/>
      <c r="VP195" s="375"/>
      <c r="VQ195" s="375"/>
      <c r="VR195" s="375"/>
      <c r="VS195" s="375"/>
      <c r="VT195" s="375"/>
      <c r="VU195" s="375"/>
      <c r="VV195" s="375"/>
      <c r="VW195" s="375"/>
      <c r="VX195" s="375"/>
      <c r="VY195" s="375"/>
      <c r="VZ195" s="375"/>
      <c r="WA195" s="375"/>
      <c r="WB195" s="375"/>
      <c r="WC195" s="375"/>
      <c r="WD195" s="375"/>
      <c r="WE195" s="375"/>
      <c r="WF195" s="375"/>
      <c r="WG195" s="375"/>
      <c r="WH195" s="375"/>
      <c r="WI195" s="375"/>
      <c r="WJ195" s="375"/>
      <c r="WK195" s="376"/>
      <c r="WL195" s="376"/>
      <c r="WM195" s="376"/>
      <c r="WN195" s="376"/>
      <c r="WO195" s="376"/>
      <c r="WP195" s="376"/>
      <c r="WQ195" s="376"/>
      <c r="WR195" s="376"/>
      <c r="WS195" s="376"/>
      <c r="WT195" s="376"/>
      <c r="WU195" s="376"/>
      <c r="WV195" s="376"/>
      <c r="WW195" s="376"/>
      <c r="WX195" s="376"/>
      <c r="WY195" s="376"/>
      <c r="WZ195" s="376"/>
      <c r="XA195" s="376"/>
      <c r="XB195" s="376"/>
      <c r="XC195" s="376"/>
      <c r="XD195" s="376"/>
      <c r="XE195" s="376"/>
      <c r="XF195" s="376"/>
      <c r="XG195" s="376"/>
      <c r="XH195" s="376"/>
      <c r="XI195" s="377"/>
      <c r="XJ195" s="377"/>
      <c r="XK195" s="377"/>
      <c r="XL195" s="377"/>
      <c r="XM195" s="377"/>
      <c r="XN195" s="376"/>
      <c r="XO195" s="376"/>
      <c r="XP195" s="377"/>
      <c r="XQ195" s="377"/>
      <c r="XR195" s="376"/>
      <c r="XS195" s="376"/>
      <c r="XT195" s="377"/>
      <c r="XU195" s="377"/>
      <c r="XV195" s="376"/>
      <c r="XW195" s="376"/>
      <c r="XX195" s="376"/>
      <c r="XY195" s="376"/>
      <c r="XZ195" s="376"/>
      <c r="YA195" s="376"/>
      <c r="YB195" s="376"/>
      <c r="YC195" s="377"/>
      <c r="YD195" s="377"/>
      <c r="YE195" s="376"/>
      <c r="YF195" s="376"/>
      <c r="YG195" s="377"/>
      <c r="YH195" s="377"/>
      <c r="YI195" s="376"/>
      <c r="YJ195" s="376"/>
      <c r="YK195" s="376"/>
      <c r="YL195" s="376"/>
      <c r="YM195" s="376"/>
      <c r="YN195" s="370"/>
      <c r="YO195" s="396"/>
      <c r="YP195" s="376"/>
      <c r="YQ195" s="376"/>
      <c r="YR195" s="376"/>
      <c r="YS195" s="376"/>
      <c r="YT195" s="376"/>
      <c r="YU195" s="376"/>
      <c r="YV195" s="376"/>
      <c r="YW195" s="375"/>
      <c r="YX195" s="375"/>
      <c r="YY195" s="375"/>
      <c r="YZ195" s="375"/>
      <c r="ZA195" s="375"/>
      <c r="ZB195" s="375"/>
      <c r="ZC195" s="375"/>
      <c r="ZD195" s="375"/>
      <c r="ZE195" s="375"/>
      <c r="ZF195" s="375"/>
      <c r="ZG195" s="375"/>
      <c r="ZH195" s="375"/>
      <c r="ZI195" s="375"/>
      <c r="ZJ195" s="375"/>
      <c r="ZK195" s="375"/>
      <c r="ZL195" s="375"/>
      <c r="ZM195" s="375"/>
      <c r="ZN195" s="375"/>
      <c r="ZO195" s="375"/>
      <c r="ZP195" s="375"/>
      <c r="ZQ195" s="375"/>
      <c r="ZR195" s="375"/>
      <c r="ZS195" s="375"/>
      <c r="ZT195" s="375"/>
      <c r="ZU195" s="375"/>
      <c r="ZV195" s="375"/>
      <c r="ZW195" s="375"/>
      <c r="ZX195" s="375"/>
      <c r="ZY195" s="375"/>
      <c r="ZZ195" s="375"/>
      <c r="AAA195" s="375"/>
      <c r="AAB195" s="375"/>
      <c r="AAC195" s="375"/>
      <c r="AAD195" s="375"/>
      <c r="AAE195" s="375"/>
      <c r="AAF195" s="375"/>
      <c r="AAG195" s="375"/>
      <c r="AAH195" s="375"/>
      <c r="AAI195" s="375"/>
      <c r="AAJ195" s="375"/>
      <c r="AAK195" s="375"/>
      <c r="AAL195" s="375"/>
      <c r="AAM195" s="375"/>
      <c r="AAN195" s="375"/>
      <c r="AAO195" s="376"/>
      <c r="AAP195" s="376"/>
      <c r="AAQ195" s="376"/>
      <c r="AAR195" s="376"/>
      <c r="AAS195" s="376"/>
      <c r="AAT195" s="376"/>
      <c r="AAU195" s="376"/>
      <c r="AAV195" s="376"/>
      <c r="AAW195" s="376"/>
      <c r="AAX195" s="376"/>
      <c r="AAY195" s="376"/>
      <c r="AAZ195" s="376"/>
      <c r="ABA195" s="376"/>
      <c r="ABB195" s="376"/>
      <c r="ABC195" s="376"/>
      <c r="ABD195" s="376"/>
      <c r="ABE195" s="376"/>
      <c r="ABF195" s="376"/>
      <c r="ABG195" s="376"/>
      <c r="ABH195" s="376"/>
      <c r="ABI195" s="376"/>
      <c r="ABJ195" s="376"/>
      <c r="ABK195" s="376"/>
      <c r="ABL195" s="376"/>
      <c r="ABM195" s="377"/>
      <c r="ABN195" s="377"/>
      <c r="ABO195" s="377"/>
      <c r="ABP195" s="377"/>
      <c r="ABQ195" s="377"/>
      <c r="ABR195" s="376"/>
      <c r="ABS195" s="376"/>
      <c r="ABT195" s="377"/>
      <c r="ABU195" s="377"/>
      <c r="ABV195" s="376"/>
      <c r="ABW195" s="376"/>
      <c r="ABX195" s="377"/>
      <c r="ABY195" s="377"/>
      <c r="ABZ195" s="376"/>
      <c r="ACA195" s="376"/>
      <c r="ACB195" s="376"/>
      <c r="ACC195" s="376"/>
      <c r="ACD195" s="376"/>
      <c r="ACE195" s="376"/>
      <c r="ACF195" s="376"/>
      <c r="ACG195" s="377"/>
      <c r="ACH195" s="377"/>
      <c r="ACI195" s="376"/>
      <c r="ACJ195" s="376"/>
      <c r="ACK195" s="377"/>
      <c r="ACL195" s="377"/>
      <c r="ACM195" s="376"/>
      <c r="ACN195" s="376"/>
      <c r="ACO195" s="376"/>
      <c r="ACP195" s="376"/>
      <c r="ACQ195" s="376"/>
      <c r="ACR195" s="370"/>
      <c r="ACS195" s="396"/>
      <c r="ACT195" s="376"/>
      <c r="ACU195" s="376"/>
      <c r="ACV195" s="376"/>
      <c r="ACW195" s="376"/>
      <c r="ACX195" s="376"/>
      <c r="ACY195" s="376"/>
      <c r="ACZ195" s="376"/>
      <c r="ADA195" s="375"/>
      <c r="ADB195" s="375"/>
      <c r="ADC195" s="375"/>
      <c r="ADD195" s="375"/>
      <c r="ADE195" s="375"/>
      <c r="ADF195" s="375"/>
      <c r="ADG195" s="375"/>
      <c r="ADH195" s="375"/>
      <c r="ADI195" s="375"/>
      <c r="ADJ195" s="375"/>
      <c r="ADK195" s="375"/>
      <c r="ADL195" s="375"/>
      <c r="ADM195" s="375"/>
      <c r="ADN195" s="375"/>
      <c r="ADO195" s="375"/>
      <c r="ADP195" s="375"/>
      <c r="ADQ195" s="375"/>
      <c r="ADR195" s="375"/>
      <c r="ADS195" s="375"/>
      <c r="ADT195" s="375"/>
      <c r="ADU195" s="375"/>
      <c r="ADV195" s="375"/>
      <c r="ADW195" s="375"/>
      <c r="ADX195" s="375"/>
      <c r="ADY195" s="375"/>
      <c r="ADZ195" s="375"/>
      <c r="AEA195" s="375"/>
      <c r="AEB195" s="375"/>
      <c r="AEC195" s="375"/>
      <c r="AED195" s="375"/>
      <c r="AEE195" s="375"/>
      <c r="AEF195" s="375"/>
      <c r="AEG195" s="375"/>
      <c r="AEH195" s="375"/>
      <c r="AEI195" s="375"/>
      <c r="AEJ195" s="375"/>
      <c r="AEK195" s="375"/>
      <c r="AEL195" s="375"/>
      <c r="AEM195" s="375"/>
      <c r="AEN195" s="375"/>
      <c r="AEO195" s="375"/>
      <c r="AEP195" s="375"/>
      <c r="AEQ195" s="375"/>
      <c r="AER195" s="375"/>
      <c r="AES195" s="376"/>
      <c r="AET195" s="376"/>
      <c r="AEU195" s="376"/>
      <c r="AEV195" s="376"/>
      <c r="AEW195" s="376"/>
      <c r="AEX195" s="376"/>
      <c r="AEY195" s="376"/>
      <c r="AEZ195" s="376"/>
      <c r="AFA195" s="376"/>
      <c r="AFB195" s="376"/>
      <c r="AFC195" s="376"/>
      <c r="AFD195" s="376"/>
      <c r="AFE195" s="376"/>
      <c r="AFF195" s="376"/>
      <c r="AFG195" s="376"/>
      <c r="AFH195" s="376"/>
      <c r="AFI195" s="376"/>
      <c r="AFJ195" s="376"/>
      <c r="AFK195" s="376"/>
      <c r="AFL195" s="376"/>
      <c r="AFM195" s="376"/>
      <c r="AFN195" s="376"/>
      <c r="AFO195" s="376"/>
      <c r="AFP195" s="376"/>
      <c r="AFQ195" s="377"/>
      <c r="AFR195" s="377"/>
      <c r="AFS195" s="377"/>
      <c r="AFT195" s="377"/>
      <c r="AFU195" s="377"/>
      <c r="AFV195" s="376"/>
      <c r="AFW195" s="376"/>
      <c r="AFX195" s="377"/>
      <c r="AFY195" s="377"/>
      <c r="AFZ195" s="376"/>
      <c r="AGA195" s="376"/>
      <c r="AGB195" s="377"/>
      <c r="AGC195" s="377"/>
      <c r="AGD195" s="376"/>
      <c r="AGE195" s="376"/>
      <c r="AGF195" s="376"/>
      <c r="AGG195" s="376"/>
      <c r="AGH195" s="376"/>
      <c r="AGI195" s="376"/>
      <c r="AGJ195" s="376"/>
      <c r="AGK195" s="377"/>
      <c r="AGL195" s="377"/>
      <c r="AGM195" s="376"/>
      <c r="AGN195" s="376"/>
      <c r="AGO195" s="377"/>
      <c r="AGP195" s="377"/>
      <c r="AGQ195" s="376"/>
      <c r="AGR195" s="376"/>
      <c r="AGS195" s="376"/>
      <c r="AGT195" s="376"/>
      <c r="AGU195" s="376"/>
      <c r="AGV195" s="370"/>
      <c r="AGW195" s="396"/>
      <c r="AGX195" s="376"/>
      <c r="AGY195" s="376"/>
      <c r="AGZ195" s="376"/>
      <c r="AHA195" s="376"/>
      <c r="AHB195" s="376"/>
      <c r="AHC195" s="376"/>
      <c r="AHD195" s="376"/>
      <c r="AHE195" s="375"/>
      <c r="AHF195" s="375"/>
      <c r="AHG195" s="375"/>
      <c r="AHH195" s="375"/>
      <c r="AHI195" s="375"/>
      <c r="AHJ195" s="375"/>
      <c r="AHK195" s="375"/>
      <c r="AHL195" s="375"/>
      <c r="AHM195" s="375"/>
      <c r="AHN195" s="375"/>
      <c r="AHO195" s="375"/>
      <c r="AHP195" s="375"/>
      <c r="AHQ195" s="375"/>
      <c r="AHR195" s="375"/>
      <c r="AHS195" s="375"/>
      <c r="AHT195" s="375"/>
      <c r="AHU195" s="375"/>
      <c r="AHV195" s="375"/>
      <c r="AHW195" s="375"/>
      <c r="AHX195" s="375"/>
      <c r="AHY195" s="375"/>
      <c r="AHZ195" s="375"/>
      <c r="AIA195" s="375"/>
      <c r="AIB195" s="375"/>
      <c r="AIC195" s="375"/>
      <c r="AID195" s="375"/>
      <c r="AIE195" s="375"/>
      <c r="AIF195" s="375"/>
      <c r="AIG195" s="375"/>
      <c r="AIH195" s="375"/>
      <c r="AII195" s="375"/>
      <c r="AIJ195" s="375"/>
      <c r="AIK195" s="375"/>
      <c r="AIL195" s="375"/>
      <c r="AIM195" s="375"/>
      <c r="AIN195" s="375"/>
      <c r="AIO195" s="375"/>
      <c r="AIP195" s="375"/>
      <c r="AIQ195" s="375"/>
      <c r="AIR195" s="375"/>
      <c r="AIS195" s="375"/>
      <c r="AIT195" s="375"/>
      <c r="AIU195" s="375"/>
      <c r="AIV195" s="375"/>
      <c r="AIW195" s="376"/>
      <c r="AIX195" s="376"/>
      <c r="AIY195" s="376"/>
      <c r="AIZ195" s="376"/>
      <c r="AJA195" s="376"/>
      <c r="AJB195" s="376"/>
      <c r="AJC195" s="376"/>
      <c r="AJD195" s="376"/>
      <c r="AJE195" s="376"/>
      <c r="AJF195" s="376"/>
      <c r="AJG195" s="376"/>
      <c r="AJH195" s="376"/>
      <c r="AJI195" s="376"/>
      <c r="AJJ195" s="376"/>
      <c r="AJK195" s="376"/>
      <c r="AJL195" s="376"/>
      <c r="AJM195" s="376"/>
      <c r="AJN195" s="376"/>
      <c r="AJO195" s="376"/>
      <c r="AJP195" s="376"/>
      <c r="AJQ195" s="376"/>
      <c r="AJR195" s="376"/>
      <c r="AJS195" s="376"/>
      <c r="AJT195" s="376"/>
      <c r="AJU195" s="377"/>
      <c r="AJV195" s="377"/>
      <c r="AJW195" s="377"/>
      <c r="AJX195" s="377"/>
      <c r="AJY195" s="377"/>
      <c r="AJZ195" s="376"/>
      <c r="AKA195" s="376"/>
      <c r="AKB195" s="377"/>
      <c r="AKC195" s="377"/>
      <c r="AKD195" s="376"/>
      <c r="AKE195" s="376"/>
      <c r="AKF195" s="377"/>
      <c r="AKG195" s="377"/>
      <c r="AKH195" s="376"/>
      <c r="AKI195" s="376"/>
      <c r="AKJ195" s="376"/>
      <c r="AKK195" s="376"/>
      <c r="AKL195" s="376"/>
      <c r="AKM195" s="376"/>
      <c r="AKN195" s="376"/>
      <c r="AKO195" s="377"/>
      <c r="AKP195" s="377"/>
      <c r="AKQ195" s="376"/>
      <c r="AKR195" s="376"/>
      <c r="AKS195" s="377"/>
      <c r="AKT195" s="377"/>
      <c r="AKU195" s="376"/>
      <c r="AKV195" s="376"/>
      <c r="AKW195" s="376"/>
      <c r="AKX195" s="376"/>
      <c r="AKY195" s="376"/>
      <c r="AKZ195" s="370"/>
      <c r="ALA195" s="396"/>
      <c r="ALB195" s="376"/>
      <c r="ALC195" s="376"/>
      <c r="ALD195" s="376"/>
      <c r="ALE195" s="376"/>
      <c r="ALF195" s="376"/>
      <c r="ALG195" s="376"/>
      <c r="ALH195" s="376"/>
      <c r="ALI195" s="375"/>
      <c r="ALJ195" s="375"/>
      <c r="ALK195" s="375"/>
      <c r="ALL195" s="375"/>
      <c r="ALM195" s="375"/>
      <c r="ALN195" s="375"/>
      <c r="ALO195" s="375"/>
      <c r="ALP195" s="375"/>
      <c r="ALQ195" s="375"/>
      <c r="ALR195" s="375"/>
      <c r="ALS195" s="375"/>
      <c r="ALT195" s="375"/>
      <c r="ALU195" s="375"/>
      <c r="ALV195" s="375"/>
      <c r="ALW195" s="375"/>
      <c r="ALX195" s="375"/>
      <c r="ALY195" s="375"/>
      <c r="ALZ195" s="375"/>
      <c r="AMA195" s="375"/>
      <c r="AMB195" s="375"/>
      <c r="AMC195" s="375"/>
      <c r="AMD195" s="375"/>
      <c r="AME195" s="375"/>
      <c r="AMF195" s="375"/>
      <c r="AMG195" s="375"/>
      <c r="AMH195" s="375"/>
      <c r="AMI195" s="375"/>
      <c r="AMJ195" s="375"/>
      <c r="AMK195" s="375"/>
      <c r="AML195" s="375"/>
      <c r="AMM195" s="375"/>
      <c r="AMN195" s="375"/>
      <c r="AMO195" s="375"/>
      <c r="AMP195" s="375"/>
      <c r="AMQ195" s="375"/>
      <c r="AMR195" s="375"/>
      <c r="AMS195" s="375"/>
      <c r="AMT195" s="375"/>
      <c r="AMU195" s="375"/>
      <c r="AMV195" s="375"/>
      <c r="AMW195" s="375"/>
      <c r="AMX195" s="375"/>
      <c r="AMY195" s="375"/>
      <c r="AMZ195" s="375"/>
      <c r="ANA195" s="376"/>
      <c r="ANB195" s="376"/>
      <c r="ANC195" s="376"/>
      <c r="AND195" s="376"/>
      <c r="ANE195" s="376"/>
      <c r="ANF195" s="376"/>
      <c r="ANG195" s="376"/>
      <c r="ANH195" s="376"/>
      <c r="ANI195" s="376"/>
      <c r="ANJ195" s="376"/>
      <c r="ANK195" s="376"/>
      <c r="ANL195" s="376"/>
      <c r="ANM195" s="376"/>
      <c r="ANN195" s="376"/>
      <c r="ANO195" s="376"/>
      <c r="ANP195" s="376"/>
      <c r="ANQ195" s="376"/>
      <c r="ANR195" s="376"/>
      <c r="ANS195" s="376"/>
      <c r="ANT195" s="376"/>
      <c r="ANU195" s="376"/>
      <c r="ANV195" s="376"/>
      <c r="ANW195" s="376"/>
      <c r="ANX195" s="376"/>
      <c r="ANY195" s="377"/>
      <c r="ANZ195" s="377"/>
      <c r="AOA195" s="377"/>
      <c r="AOB195" s="377"/>
      <c r="AOC195" s="377"/>
      <c r="AOD195" s="376"/>
      <c r="AOE195" s="376"/>
      <c r="AOF195" s="377"/>
      <c r="AOG195" s="377"/>
      <c r="AOH195" s="376"/>
      <c r="AOI195" s="376"/>
      <c r="AOJ195" s="377"/>
      <c r="AOK195" s="377"/>
      <c r="AOL195" s="376"/>
      <c r="AOM195" s="376"/>
      <c r="AON195" s="376"/>
      <c r="AOO195" s="376"/>
      <c r="AOP195" s="376"/>
      <c r="AOQ195" s="376"/>
      <c r="AOR195" s="376"/>
      <c r="AOS195" s="377"/>
      <c r="AOT195" s="377"/>
      <c r="AOU195" s="376"/>
      <c r="AOV195" s="376"/>
      <c r="AOW195" s="377"/>
      <c r="AOX195" s="377"/>
      <c r="AOY195" s="376"/>
      <c r="AOZ195" s="376"/>
      <c r="APA195" s="376"/>
      <c r="APB195" s="376"/>
      <c r="APC195" s="376"/>
      <c r="APD195" s="370"/>
      <c r="APE195" s="396"/>
      <c r="APF195" s="376"/>
      <c r="APG195" s="376"/>
      <c r="APH195" s="376"/>
      <c r="API195" s="376"/>
      <c r="APJ195" s="376"/>
      <c r="APK195" s="376"/>
      <c r="APL195" s="376"/>
      <c r="APM195" s="375"/>
      <c r="APN195" s="375"/>
      <c r="APO195" s="375"/>
      <c r="APP195" s="375"/>
      <c r="APQ195" s="375"/>
      <c r="APR195" s="375"/>
      <c r="APS195" s="375"/>
      <c r="APT195" s="375"/>
      <c r="APU195" s="375"/>
      <c r="APV195" s="375"/>
      <c r="APW195" s="375"/>
      <c r="APX195" s="375"/>
      <c r="APY195" s="375"/>
      <c r="APZ195" s="375"/>
      <c r="AQA195" s="375"/>
      <c r="AQB195" s="375"/>
      <c r="AQC195" s="375"/>
      <c r="AQD195" s="375"/>
      <c r="AQE195" s="375"/>
      <c r="AQF195" s="375"/>
      <c r="AQG195" s="375"/>
      <c r="AQH195" s="375"/>
      <c r="AQI195" s="375"/>
      <c r="AQJ195" s="375"/>
      <c r="AQK195" s="375"/>
      <c r="AQL195" s="375"/>
      <c r="AQM195" s="375"/>
      <c r="AQN195" s="375"/>
      <c r="AQO195" s="375"/>
      <c r="AQP195" s="375"/>
      <c r="AQQ195" s="375"/>
      <c r="AQR195" s="375"/>
      <c r="AQS195" s="375"/>
      <c r="AQT195" s="375"/>
      <c r="AQU195" s="375"/>
      <c r="AQV195" s="375"/>
      <c r="AQW195" s="375"/>
      <c r="AQX195" s="375"/>
      <c r="AQY195" s="375"/>
      <c r="AQZ195" s="375"/>
      <c r="ARA195" s="375"/>
      <c r="ARB195" s="375"/>
      <c r="ARC195" s="375"/>
      <c r="ARD195" s="375"/>
      <c r="ARE195" s="376"/>
      <c r="ARF195" s="376"/>
      <c r="ARG195" s="376"/>
      <c r="ARH195" s="376"/>
      <c r="ARI195" s="376"/>
      <c r="ARJ195" s="376"/>
      <c r="ARK195" s="376"/>
      <c r="ARL195" s="376"/>
      <c r="ARM195" s="376"/>
      <c r="ARN195" s="376"/>
      <c r="ARO195" s="376"/>
      <c r="ARP195" s="376"/>
      <c r="ARQ195" s="376"/>
      <c r="ARR195" s="376"/>
      <c r="ARS195" s="376"/>
      <c r="ART195" s="376"/>
      <c r="ARU195" s="376"/>
      <c r="ARV195" s="376"/>
      <c r="ARW195" s="376"/>
      <c r="ARX195" s="376"/>
      <c r="ARY195" s="376"/>
      <c r="ARZ195" s="376"/>
      <c r="ASA195" s="376"/>
      <c r="ASB195" s="376"/>
      <c r="ASC195" s="377"/>
      <c r="ASD195" s="377"/>
      <c r="ASE195" s="377"/>
      <c r="ASF195" s="377"/>
      <c r="ASG195" s="377"/>
      <c r="ASH195" s="376"/>
      <c r="ASI195" s="376"/>
      <c r="ASJ195" s="377"/>
      <c r="ASK195" s="377"/>
      <c r="ASL195" s="376"/>
      <c r="ASM195" s="376"/>
      <c r="ASN195" s="377"/>
      <c r="ASO195" s="377"/>
      <c r="ASP195" s="376"/>
      <c r="ASQ195" s="376"/>
      <c r="ASR195" s="376"/>
      <c r="ASS195" s="376"/>
      <c r="AST195" s="376"/>
      <c r="ASU195" s="376"/>
      <c r="ASV195" s="376"/>
      <c r="ASW195" s="377"/>
      <c r="ASX195" s="377"/>
      <c r="ASY195" s="376"/>
      <c r="ASZ195" s="376"/>
      <c r="ATA195" s="377"/>
      <c r="ATB195" s="377"/>
      <c r="ATC195" s="376"/>
      <c r="ATD195" s="376"/>
      <c r="ATE195" s="376"/>
      <c r="ATF195" s="376"/>
      <c r="ATG195" s="376"/>
      <c r="ATH195" s="370"/>
      <c r="ATI195" s="396"/>
      <c r="ATJ195" s="376"/>
      <c r="ATK195" s="376"/>
      <c r="ATL195" s="376"/>
      <c r="ATM195" s="376"/>
      <c r="ATN195" s="376"/>
      <c r="ATO195" s="376"/>
      <c r="ATP195" s="376"/>
      <c r="ATQ195" s="375"/>
      <c r="ATR195" s="375"/>
      <c r="ATS195" s="375"/>
      <c r="ATT195" s="375"/>
      <c r="ATU195" s="375"/>
      <c r="ATV195" s="375"/>
      <c r="ATW195" s="375"/>
      <c r="ATX195" s="375"/>
      <c r="ATY195" s="375"/>
      <c r="ATZ195" s="375"/>
      <c r="AUA195" s="375"/>
      <c r="AUB195" s="375"/>
      <c r="AUC195" s="375"/>
      <c r="AUD195" s="375"/>
      <c r="AUE195" s="375"/>
      <c r="AUF195" s="375"/>
      <c r="AUG195" s="375"/>
      <c r="AUH195" s="375"/>
      <c r="AUI195" s="375"/>
      <c r="AUJ195" s="375"/>
      <c r="AUK195" s="375"/>
      <c r="AUL195" s="375"/>
      <c r="AUM195" s="375"/>
      <c r="AUN195" s="375"/>
      <c r="AUO195" s="375"/>
      <c r="AUP195" s="375"/>
      <c r="AUQ195" s="375"/>
      <c r="AUR195" s="375"/>
      <c r="AUS195" s="375"/>
      <c r="AUT195" s="375"/>
      <c r="AUU195" s="375"/>
      <c r="AUV195" s="375"/>
      <c r="AUW195" s="375"/>
      <c r="AUX195" s="375"/>
      <c r="AUY195" s="375"/>
      <c r="AUZ195" s="375"/>
      <c r="AVA195" s="375"/>
      <c r="AVB195" s="375"/>
      <c r="AVC195" s="375"/>
      <c r="AVD195" s="375"/>
      <c r="AVE195" s="375"/>
      <c r="AVF195" s="375"/>
      <c r="AVG195" s="375"/>
      <c r="AVH195" s="375"/>
      <c r="AVI195" s="376"/>
      <c r="AVJ195" s="376"/>
      <c r="AVK195" s="376"/>
      <c r="AVL195" s="376"/>
      <c r="AVM195" s="376"/>
      <c r="AVN195" s="376"/>
      <c r="AVO195" s="376"/>
      <c r="AVP195" s="376"/>
      <c r="AVQ195" s="376"/>
      <c r="AVR195" s="376"/>
      <c r="AVS195" s="376"/>
      <c r="AVT195" s="376"/>
      <c r="AVU195" s="376"/>
      <c r="AVV195" s="376"/>
      <c r="AVW195" s="376"/>
      <c r="AVX195" s="376"/>
      <c r="AVY195" s="376"/>
      <c r="AVZ195" s="376"/>
      <c r="AWA195" s="376"/>
      <c r="AWB195" s="376"/>
      <c r="AWC195" s="376"/>
      <c r="AWD195" s="376"/>
      <c r="AWE195" s="376"/>
      <c r="AWF195" s="376"/>
      <c r="AWG195" s="377"/>
      <c r="AWH195" s="377"/>
      <c r="AWI195" s="377"/>
      <c r="AWJ195" s="377"/>
      <c r="AWK195" s="377"/>
      <c r="AWL195" s="376"/>
      <c r="AWM195" s="376"/>
      <c r="AWN195" s="377"/>
      <c r="AWO195" s="377"/>
      <c r="AWP195" s="376"/>
      <c r="AWQ195" s="376"/>
      <c r="AWR195" s="377"/>
      <c r="AWS195" s="377"/>
      <c r="AWT195" s="376"/>
      <c r="AWU195" s="376"/>
      <c r="AWV195" s="376"/>
      <c r="AWW195" s="376"/>
      <c r="AWX195" s="376"/>
      <c r="AWY195" s="376"/>
      <c r="AWZ195" s="376"/>
      <c r="AXA195" s="377"/>
      <c r="AXB195" s="377"/>
      <c r="AXC195" s="376"/>
      <c r="AXD195" s="376"/>
      <c r="AXE195" s="377"/>
      <c r="AXF195" s="377"/>
      <c r="AXG195" s="376"/>
      <c r="AXH195" s="376"/>
      <c r="AXI195" s="376"/>
      <c r="AXJ195" s="376"/>
      <c r="AXK195" s="376"/>
      <c r="AXL195" s="370"/>
      <c r="AXM195" s="396"/>
      <c r="AXN195" s="376"/>
      <c r="AXO195" s="376"/>
      <c r="AXP195" s="376"/>
      <c r="AXQ195" s="376"/>
      <c r="AXR195" s="376"/>
      <c r="AXS195" s="376"/>
      <c r="AXT195" s="376"/>
      <c r="AXU195" s="375"/>
      <c r="AXV195" s="375"/>
      <c r="AXW195" s="375"/>
      <c r="AXX195" s="375"/>
      <c r="AXY195" s="375"/>
      <c r="AXZ195" s="375"/>
      <c r="AYA195" s="375"/>
      <c r="AYB195" s="375"/>
      <c r="AYC195" s="375"/>
      <c r="AYD195" s="375"/>
      <c r="AYE195" s="375"/>
      <c r="AYF195" s="375"/>
      <c r="AYG195" s="375"/>
      <c r="AYH195" s="375"/>
      <c r="AYI195" s="375"/>
      <c r="AYJ195" s="375"/>
      <c r="AYK195" s="375"/>
      <c r="AYL195" s="375"/>
      <c r="AYM195" s="375"/>
      <c r="AYN195" s="375"/>
      <c r="AYO195" s="375"/>
      <c r="AYP195" s="375"/>
      <c r="AYQ195" s="375"/>
      <c r="AYR195" s="375"/>
      <c r="AYS195" s="375"/>
      <c r="AYT195" s="375"/>
      <c r="AYU195" s="375"/>
      <c r="AYV195" s="375"/>
      <c r="AYW195" s="375"/>
      <c r="AYX195" s="375"/>
      <c r="AYY195" s="375"/>
      <c r="AYZ195" s="375"/>
      <c r="AZA195" s="375"/>
      <c r="AZB195" s="375"/>
      <c r="AZC195" s="375"/>
      <c r="AZD195" s="375"/>
      <c r="AZE195" s="375"/>
      <c r="AZF195" s="375"/>
      <c r="AZG195" s="375"/>
      <c r="AZH195" s="375"/>
      <c r="AZI195" s="375"/>
      <c r="AZJ195" s="375"/>
      <c r="AZK195" s="375"/>
      <c r="AZL195" s="375"/>
      <c r="AZM195" s="376"/>
      <c r="AZN195" s="376"/>
      <c r="AZO195" s="376"/>
      <c r="AZP195" s="376"/>
      <c r="AZQ195" s="376"/>
      <c r="AZR195" s="376"/>
      <c r="AZS195" s="376"/>
      <c r="AZT195" s="376"/>
      <c r="AZU195" s="376"/>
      <c r="AZV195" s="376"/>
      <c r="AZW195" s="376"/>
      <c r="AZX195" s="376"/>
      <c r="AZY195" s="376"/>
      <c r="AZZ195" s="376"/>
      <c r="BAA195" s="376"/>
      <c r="BAB195" s="376"/>
      <c r="BAC195" s="376"/>
      <c r="BAD195" s="376"/>
      <c r="BAE195" s="376"/>
      <c r="BAF195" s="376"/>
      <c r="BAG195" s="376"/>
      <c r="BAH195" s="376"/>
      <c r="BAI195" s="376"/>
      <c r="BAJ195" s="376"/>
      <c r="BAK195" s="377"/>
      <c r="BAL195" s="377"/>
      <c r="BAM195" s="377"/>
      <c r="BAN195" s="377"/>
      <c r="BAO195" s="377"/>
      <c r="BAP195" s="376"/>
      <c r="BAQ195" s="376"/>
      <c r="BAR195" s="377"/>
      <c r="BAS195" s="377"/>
      <c r="BAT195" s="376"/>
      <c r="BAU195" s="376"/>
      <c r="BAV195" s="377"/>
      <c r="BAW195" s="377"/>
      <c r="BAX195" s="376"/>
      <c r="BAY195" s="376"/>
      <c r="BAZ195" s="376"/>
      <c r="BBA195" s="376"/>
      <c r="BBB195" s="376"/>
      <c r="BBC195" s="376"/>
      <c r="BBD195" s="376"/>
      <c r="BBE195" s="377"/>
      <c r="BBF195" s="377"/>
      <c r="BBG195" s="376"/>
      <c r="BBH195" s="376"/>
      <c r="BBI195" s="377"/>
      <c r="BBJ195" s="377"/>
      <c r="BBK195" s="376"/>
      <c r="BBL195" s="376"/>
      <c r="BBM195" s="376"/>
      <c r="BBN195" s="376"/>
      <c r="BBO195" s="376"/>
      <c r="BBP195" s="370"/>
      <c r="BBQ195" s="396"/>
      <c r="BBR195" s="376"/>
      <c r="BBS195" s="376"/>
      <c r="BBT195" s="376"/>
      <c r="BBU195" s="376"/>
      <c r="BBV195" s="376"/>
      <c r="BBW195" s="376"/>
      <c r="BBX195" s="376"/>
      <c r="BBY195" s="375"/>
      <c r="BBZ195" s="375"/>
      <c r="BCA195" s="375"/>
      <c r="BCB195" s="375"/>
      <c r="BCC195" s="375"/>
      <c r="BCD195" s="375"/>
      <c r="BCE195" s="375"/>
      <c r="BCF195" s="375"/>
      <c r="BCG195" s="375"/>
      <c r="BCH195" s="375"/>
      <c r="BCI195" s="375"/>
      <c r="BCJ195" s="375"/>
      <c r="BCK195" s="375"/>
      <c r="BCL195" s="375"/>
      <c r="BCM195" s="375"/>
      <c r="BCN195" s="375"/>
      <c r="BCO195" s="375"/>
      <c r="BCP195" s="375"/>
      <c r="BCQ195" s="375"/>
      <c r="BCR195" s="375"/>
      <c r="BCS195" s="375"/>
      <c r="BCT195" s="375"/>
      <c r="BCU195" s="375"/>
      <c r="BCV195" s="375"/>
      <c r="BCW195" s="375"/>
      <c r="BCX195" s="375"/>
      <c r="BCY195" s="375"/>
      <c r="BCZ195" s="375"/>
      <c r="BDA195" s="375"/>
      <c r="BDB195" s="375"/>
      <c r="BDC195" s="375"/>
      <c r="BDD195" s="375"/>
      <c r="BDE195" s="375"/>
      <c r="BDF195" s="375"/>
      <c r="BDG195" s="375"/>
      <c r="BDH195" s="375"/>
      <c r="BDI195" s="375"/>
      <c r="BDJ195" s="375"/>
      <c r="BDK195" s="375"/>
      <c r="BDL195" s="375"/>
      <c r="BDM195" s="375"/>
      <c r="BDN195" s="375"/>
      <c r="BDO195" s="375"/>
      <c r="BDP195" s="375"/>
      <c r="BDQ195" s="376"/>
      <c r="BDR195" s="376"/>
      <c r="BDS195" s="376"/>
      <c r="BDT195" s="376"/>
      <c r="BDU195" s="376"/>
      <c r="BDV195" s="376"/>
      <c r="BDW195" s="376"/>
      <c r="BDX195" s="376"/>
      <c r="BDY195" s="376"/>
      <c r="BDZ195" s="376"/>
      <c r="BEA195" s="376"/>
      <c r="BEB195" s="376"/>
      <c r="BEC195" s="376"/>
      <c r="BED195" s="376"/>
      <c r="BEE195" s="376"/>
      <c r="BEF195" s="376"/>
      <c r="BEG195" s="376"/>
      <c r="BEH195" s="376"/>
      <c r="BEI195" s="376"/>
      <c r="BEJ195" s="376"/>
      <c r="BEK195" s="376"/>
      <c r="BEL195" s="376"/>
      <c r="BEM195" s="376"/>
      <c r="BEN195" s="376"/>
      <c r="BEO195" s="377"/>
      <c r="BEP195" s="377"/>
      <c r="BEQ195" s="377"/>
      <c r="BER195" s="377"/>
      <c r="BES195" s="377"/>
      <c r="BET195" s="376"/>
      <c r="BEU195" s="376"/>
      <c r="BEV195" s="377"/>
      <c r="BEW195" s="377"/>
      <c r="BEX195" s="376"/>
      <c r="BEY195" s="376"/>
      <c r="BEZ195" s="377"/>
      <c r="BFA195" s="377"/>
      <c r="BFB195" s="376"/>
      <c r="BFC195" s="376"/>
      <c r="BFD195" s="376"/>
      <c r="BFE195" s="376"/>
      <c r="BFF195" s="376"/>
      <c r="BFG195" s="376"/>
      <c r="BFH195" s="376"/>
      <c r="BFI195" s="377"/>
      <c r="BFJ195" s="377"/>
      <c r="BFK195" s="376"/>
      <c r="BFL195" s="376"/>
      <c r="BFM195" s="377"/>
      <c r="BFN195" s="377"/>
      <c r="BFO195" s="376"/>
      <c r="BFP195" s="376"/>
      <c r="BFQ195" s="376"/>
      <c r="BFR195" s="376"/>
      <c r="BFS195" s="376"/>
      <c r="BFT195" s="370"/>
      <c r="BFU195" s="396"/>
      <c r="BFV195" s="376"/>
      <c r="BFW195" s="376"/>
      <c r="BFX195" s="376"/>
      <c r="BFY195" s="376"/>
      <c r="BFZ195" s="376"/>
      <c r="BGA195" s="376"/>
      <c r="BGB195" s="376"/>
      <c r="BGC195" s="375"/>
      <c r="BGD195" s="375"/>
      <c r="BGE195" s="375"/>
      <c r="BGF195" s="375"/>
      <c r="BGG195" s="375"/>
      <c r="BGH195" s="375"/>
      <c r="BGI195" s="375"/>
      <c r="BGJ195" s="375"/>
      <c r="BGK195" s="375"/>
      <c r="BGL195" s="375"/>
      <c r="BGM195" s="375"/>
      <c r="BGN195" s="375"/>
      <c r="BGO195" s="375"/>
      <c r="BGP195" s="375"/>
      <c r="BGQ195" s="375"/>
      <c r="BGR195" s="375"/>
      <c r="BGS195" s="375"/>
      <c r="BGT195" s="375"/>
      <c r="BGU195" s="375"/>
      <c r="BGV195" s="375"/>
      <c r="BGW195" s="375"/>
      <c r="BGX195" s="375"/>
      <c r="BGY195" s="375"/>
      <c r="BGZ195" s="375"/>
      <c r="BHA195" s="375"/>
      <c r="BHB195" s="375"/>
      <c r="BHC195" s="375"/>
      <c r="BHD195" s="375"/>
      <c r="BHE195" s="375"/>
      <c r="BHF195" s="375"/>
      <c r="BHG195" s="375"/>
      <c r="BHH195" s="375"/>
      <c r="BHI195" s="375"/>
      <c r="BHJ195" s="375"/>
      <c r="BHK195" s="375"/>
      <c r="BHL195" s="375"/>
      <c r="BHM195" s="375"/>
      <c r="BHN195" s="375"/>
      <c r="BHO195" s="375"/>
      <c r="BHP195" s="375"/>
      <c r="BHQ195" s="375"/>
      <c r="BHR195" s="375"/>
      <c r="BHS195" s="375"/>
      <c r="BHT195" s="375"/>
      <c r="BHU195" s="376"/>
      <c r="BHV195" s="376"/>
      <c r="BHW195" s="376"/>
      <c r="BHX195" s="376"/>
      <c r="BHY195" s="376"/>
      <c r="BHZ195" s="376"/>
      <c r="BIA195" s="376"/>
      <c r="BIB195" s="376"/>
      <c r="BIC195" s="376"/>
      <c r="BID195" s="376"/>
      <c r="BIE195" s="376"/>
      <c r="BIF195" s="376"/>
      <c r="BIG195" s="376"/>
      <c r="BIH195" s="376"/>
      <c r="BII195" s="376"/>
      <c r="BIJ195" s="376"/>
      <c r="BIK195" s="376"/>
      <c r="BIL195" s="376"/>
      <c r="BIM195" s="376"/>
      <c r="BIN195" s="376"/>
      <c r="BIO195" s="376"/>
      <c r="BIP195" s="376"/>
      <c r="BIQ195" s="376"/>
      <c r="BIR195" s="376"/>
      <c r="BIS195" s="377"/>
      <c r="BIT195" s="377"/>
      <c r="BIU195" s="377"/>
      <c r="BIV195" s="377"/>
      <c r="BIW195" s="377"/>
      <c r="BIX195" s="376"/>
      <c r="BIY195" s="376"/>
      <c r="BIZ195" s="377"/>
      <c r="BJA195" s="377"/>
      <c r="BJB195" s="376"/>
      <c r="BJC195" s="376"/>
      <c r="BJD195" s="377"/>
      <c r="BJE195" s="377"/>
      <c r="BJF195" s="376"/>
      <c r="BJG195" s="376"/>
      <c r="BJH195" s="376"/>
      <c r="BJI195" s="376"/>
      <c r="BJJ195" s="376"/>
      <c r="BJK195" s="376"/>
      <c r="BJL195" s="376"/>
      <c r="BJM195" s="377"/>
      <c r="BJN195" s="377"/>
      <c r="BJO195" s="376"/>
      <c r="BJP195" s="376"/>
      <c r="BJQ195" s="377"/>
      <c r="BJR195" s="377"/>
      <c r="BJS195" s="376"/>
      <c r="BJT195" s="376"/>
      <c r="BJU195" s="376"/>
      <c r="BJV195" s="376"/>
      <c r="BJW195" s="376"/>
      <c r="BJX195" s="370"/>
      <c r="BJY195" s="396"/>
      <c r="BJZ195" s="376"/>
      <c r="BKA195" s="376"/>
      <c r="BKB195" s="376"/>
      <c r="BKC195" s="376"/>
      <c r="BKD195" s="376"/>
      <c r="BKE195" s="376"/>
      <c r="BKF195" s="376"/>
      <c r="BKG195" s="375"/>
      <c r="BKH195" s="375"/>
      <c r="BKI195" s="375"/>
      <c r="BKJ195" s="375"/>
      <c r="BKK195" s="375"/>
      <c r="BKL195" s="375"/>
      <c r="BKM195" s="375"/>
      <c r="BKN195" s="375"/>
      <c r="BKO195" s="375"/>
      <c r="BKP195" s="375"/>
      <c r="BKQ195" s="375"/>
      <c r="BKR195" s="375"/>
      <c r="BKS195" s="375"/>
      <c r="BKT195" s="375"/>
      <c r="BKU195" s="375"/>
      <c r="BKV195" s="375"/>
      <c r="BKW195" s="375"/>
      <c r="BKX195" s="375"/>
      <c r="BKY195" s="375"/>
      <c r="BKZ195" s="375"/>
      <c r="BLA195" s="375"/>
      <c r="BLB195" s="375"/>
      <c r="BLC195" s="375"/>
      <c r="BLD195" s="375"/>
      <c r="BLE195" s="375"/>
      <c r="BLF195" s="375"/>
      <c r="BLG195" s="375"/>
      <c r="BLH195" s="375"/>
      <c r="BLI195" s="375"/>
      <c r="BLJ195" s="375"/>
      <c r="BLK195" s="375"/>
      <c r="BLL195" s="375"/>
      <c r="BLM195" s="375"/>
      <c r="BLN195" s="375"/>
      <c r="BLO195" s="375"/>
      <c r="BLP195" s="375"/>
      <c r="BLQ195" s="375"/>
      <c r="BLR195" s="375"/>
      <c r="BLS195" s="375"/>
      <c r="BLT195" s="375"/>
      <c r="BLU195" s="375"/>
      <c r="BLV195" s="375"/>
      <c r="BLW195" s="375"/>
      <c r="BLX195" s="375"/>
      <c r="BLY195" s="376"/>
      <c r="BLZ195" s="376"/>
      <c r="BMA195" s="376"/>
      <c r="BMB195" s="376"/>
      <c r="BMC195" s="376"/>
      <c r="BMD195" s="376"/>
      <c r="BME195" s="376"/>
      <c r="BMF195" s="376"/>
      <c r="BMG195" s="376"/>
      <c r="BMH195" s="376"/>
      <c r="BMI195" s="376"/>
      <c r="BMJ195" s="376"/>
      <c r="BMK195" s="376"/>
      <c r="BML195" s="376"/>
      <c r="BMM195" s="376"/>
      <c r="BMN195" s="376"/>
      <c r="BMO195" s="376"/>
      <c r="BMP195" s="376"/>
      <c r="BMQ195" s="376"/>
      <c r="BMR195" s="376"/>
      <c r="BMS195" s="376"/>
      <c r="BMT195" s="376"/>
      <c r="BMU195" s="376"/>
      <c r="BMV195" s="376"/>
      <c r="BMW195" s="377"/>
      <c r="BMX195" s="377"/>
      <c r="BMY195" s="377"/>
      <c r="BMZ195" s="377"/>
      <c r="BNA195" s="377"/>
      <c r="BNB195" s="376"/>
      <c r="BNC195" s="376"/>
      <c r="BND195" s="377"/>
      <c r="BNE195" s="377"/>
      <c r="BNF195" s="376"/>
      <c r="BNG195" s="376"/>
      <c r="BNH195" s="377"/>
      <c r="BNI195" s="377"/>
      <c r="BNJ195" s="376"/>
      <c r="BNK195" s="376"/>
      <c r="BNL195" s="376"/>
      <c r="BNM195" s="376"/>
      <c r="BNN195" s="376"/>
      <c r="BNO195" s="376"/>
      <c r="BNP195" s="376"/>
      <c r="BNQ195" s="377"/>
      <c r="BNR195" s="377"/>
      <c r="BNS195" s="376"/>
      <c r="BNT195" s="376"/>
      <c r="BNU195" s="377"/>
      <c r="BNV195" s="377"/>
      <c r="BNW195" s="376"/>
      <c r="BNX195" s="376"/>
      <c r="BNY195" s="376"/>
      <c r="BNZ195" s="376"/>
      <c r="BOA195" s="376"/>
      <c r="BOB195" s="370"/>
      <c r="BOC195" s="396"/>
      <c r="BOD195" s="376"/>
      <c r="BOE195" s="376"/>
      <c r="BOF195" s="376"/>
      <c r="BOG195" s="376"/>
      <c r="BOH195" s="376"/>
      <c r="BOI195" s="376"/>
      <c r="BOJ195" s="376"/>
      <c r="BOK195" s="375"/>
      <c r="BOL195" s="375"/>
      <c r="BOM195" s="375"/>
      <c r="BON195" s="375"/>
      <c r="BOO195" s="375"/>
      <c r="BOP195" s="375"/>
      <c r="BOQ195" s="375"/>
      <c r="BOR195" s="375"/>
      <c r="BOS195" s="375"/>
      <c r="BOT195" s="375"/>
      <c r="BOU195" s="375"/>
      <c r="BOV195" s="375"/>
      <c r="BOW195" s="375"/>
      <c r="BOX195" s="375"/>
      <c r="BOY195" s="375"/>
      <c r="BOZ195" s="375"/>
      <c r="BPA195" s="375"/>
      <c r="BPB195" s="375"/>
      <c r="BPC195" s="375"/>
      <c r="BPD195" s="375"/>
      <c r="BPE195" s="375"/>
      <c r="BPF195" s="375"/>
      <c r="BPG195" s="375"/>
      <c r="BPH195" s="375"/>
      <c r="BPI195" s="375"/>
      <c r="BPJ195" s="375"/>
      <c r="BPK195" s="375"/>
      <c r="BPL195" s="375"/>
      <c r="BPM195" s="375"/>
      <c r="BPN195" s="375"/>
      <c r="BPO195" s="375"/>
      <c r="BPP195" s="375"/>
      <c r="BPQ195" s="375"/>
      <c r="BPR195" s="375"/>
      <c r="BPS195" s="375"/>
      <c r="BPT195" s="375"/>
      <c r="BPU195" s="375"/>
      <c r="BPV195" s="375"/>
      <c r="BPW195" s="375"/>
      <c r="BPX195" s="375"/>
      <c r="BPY195" s="375"/>
      <c r="BPZ195" s="375"/>
      <c r="BQA195" s="375"/>
      <c r="BQB195" s="375"/>
      <c r="BQC195" s="376"/>
      <c r="BQD195" s="376"/>
      <c r="BQE195" s="376"/>
      <c r="BQF195" s="376"/>
      <c r="BQG195" s="376"/>
      <c r="BQH195" s="376"/>
      <c r="BQI195" s="376"/>
      <c r="BQJ195" s="376"/>
      <c r="BQK195" s="376"/>
      <c r="BQL195" s="376"/>
      <c r="BQM195" s="376"/>
      <c r="BQN195" s="376"/>
      <c r="BQO195" s="376"/>
      <c r="BQP195" s="376"/>
      <c r="BQQ195" s="376"/>
      <c r="BQR195" s="376"/>
      <c r="BQS195" s="376"/>
      <c r="BQT195" s="376"/>
      <c r="BQU195" s="376"/>
      <c r="BQV195" s="376"/>
      <c r="BQW195" s="376"/>
      <c r="BQX195" s="376"/>
      <c r="BQY195" s="376"/>
      <c r="BQZ195" s="376"/>
      <c r="BRA195" s="377"/>
      <c r="BRB195" s="377"/>
      <c r="BRC195" s="377"/>
      <c r="BRD195" s="377"/>
      <c r="BRE195" s="377"/>
      <c r="BRF195" s="376"/>
      <c r="BRG195" s="376"/>
      <c r="BRH195" s="377"/>
      <c r="BRI195" s="377"/>
      <c r="BRJ195" s="376"/>
      <c r="BRK195" s="376"/>
      <c r="BRL195" s="377"/>
      <c r="BRM195" s="377"/>
      <c r="BRN195" s="376"/>
      <c r="BRO195" s="376"/>
      <c r="BRP195" s="376"/>
      <c r="BRQ195" s="376"/>
      <c r="BRR195" s="376"/>
      <c r="BRS195" s="376"/>
      <c r="BRT195" s="376"/>
      <c r="BRU195" s="377"/>
      <c r="BRV195" s="377"/>
      <c r="BRW195" s="376"/>
      <c r="BRX195" s="376"/>
      <c r="BRY195" s="377"/>
      <c r="BRZ195" s="377"/>
      <c r="BSA195" s="376"/>
      <c r="BSB195" s="376"/>
      <c r="BSC195" s="376"/>
      <c r="BSD195" s="376"/>
      <c r="BSE195" s="376"/>
      <c r="BSF195" s="370"/>
      <c r="BSG195" s="396"/>
      <c r="BSH195" s="376"/>
      <c r="BSI195" s="376"/>
      <c r="BSJ195" s="376"/>
      <c r="BSK195" s="376"/>
      <c r="BSL195" s="376"/>
      <c r="BSM195" s="376"/>
      <c r="BSN195" s="376"/>
      <c r="BSO195" s="375"/>
      <c r="BSP195" s="375"/>
      <c r="BSQ195" s="375"/>
      <c r="BSR195" s="375"/>
      <c r="BSS195" s="375"/>
      <c r="BST195" s="375"/>
      <c r="BSU195" s="375"/>
      <c r="BSV195" s="375"/>
      <c r="BSW195" s="375"/>
      <c r="BSX195" s="375"/>
      <c r="BSY195" s="375"/>
      <c r="BSZ195" s="375"/>
      <c r="BTA195" s="375"/>
      <c r="BTB195" s="375"/>
      <c r="BTC195" s="375"/>
      <c r="BTD195" s="375"/>
      <c r="BTE195" s="375"/>
      <c r="BTF195" s="375"/>
      <c r="BTG195" s="375"/>
      <c r="BTH195" s="375"/>
      <c r="BTI195" s="375"/>
      <c r="BTJ195" s="375"/>
      <c r="BTK195" s="375"/>
      <c r="BTL195" s="375"/>
      <c r="BTM195" s="375"/>
      <c r="BTN195" s="375"/>
      <c r="BTO195" s="375"/>
      <c r="BTP195" s="375"/>
      <c r="BTQ195" s="375"/>
      <c r="BTR195" s="375"/>
      <c r="BTS195" s="375"/>
      <c r="BTT195" s="375"/>
      <c r="BTU195" s="375"/>
      <c r="BTV195" s="375"/>
      <c r="BTW195" s="375"/>
      <c r="BTX195" s="375"/>
      <c r="BTY195" s="375"/>
      <c r="BTZ195" s="375"/>
      <c r="BUA195" s="375"/>
      <c r="BUB195" s="375"/>
      <c r="BUC195" s="375"/>
      <c r="BUD195" s="375"/>
      <c r="BUE195" s="375"/>
      <c r="BUF195" s="375"/>
      <c r="BUG195" s="376"/>
      <c r="BUH195" s="376"/>
      <c r="BUI195" s="376"/>
      <c r="BUJ195" s="376"/>
      <c r="BUK195" s="376"/>
      <c r="BUL195" s="376"/>
      <c r="BUM195" s="376"/>
      <c r="BUN195" s="376"/>
      <c r="BUO195" s="376"/>
      <c r="BUP195" s="376"/>
      <c r="BUQ195" s="376"/>
      <c r="BUR195" s="376"/>
      <c r="BUS195" s="376"/>
      <c r="BUT195" s="376"/>
      <c r="BUU195" s="376"/>
      <c r="BUV195" s="376"/>
      <c r="BUW195" s="376"/>
      <c r="BUX195" s="376"/>
      <c r="BUY195" s="376"/>
      <c r="BUZ195" s="376"/>
      <c r="BVA195" s="376"/>
      <c r="BVB195" s="376"/>
      <c r="BVC195" s="376"/>
      <c r="BVD195" s="376"/>
      <c r="BVE195" s="377"/>
      <c r="BVF195" s="377"/>
      <c r="BVG195" s="377"/>
      <c r="BVH195" s="377"/>
      <c r="BVI195" s="377"/>
      <c r="BVJ195" s="376"/>
      <c r="BVK195" s="376"/>
      <c r="BVL195" s="377"/>
      <c r="BVM195" s="377"/>
      <c r="BVN195" s="376"/>
      <c r="BVO195" s="376"/>
      <c r="BVP195" s="377"/>
      <c r="BVQ195" s="377"/>
      <c r="BVR195" s="376"/>
      <c r="BVS195" s="376"/>
      <c r="BVT195" s="376"/>
      <c r="BVU195" s="376"/>
      <c r="BVV195" s="376"/>
      <c r="BVW195" s="376"/>
      <c r="BVX195" s="376"/>
      <c r="BVY195" s="377"/>
      <c r="BVZ195" s="377"/>
      <c r="BWA195" s="376"/>
      <c r="BWB195" s="376"/>
      <c r="BWC195" s="377"/>
      <c r="BWD195" s="377"/>
      <c r="BWE195" s="376"/>
      <c r="BWF195" s="376"/>
      <c r="BWG195" s="376"/>
      <c r="BWH195" s="376"/>
      <c r="BWI195" s="376"/>
      <c r="BWJ195" s="370"/>
      <c r="BWK195" s="396"/>
      <c r="BWL195" s="376"/>
      <c r="BWM195" s="376"/>
      <c r="BWN195" s="376"/>
      <c r="BWO195" s="376"/>
      <c r="BWP195" s="376"/>
      <c r="BWQ195" s="376"/>
      <c r="BWR195" s="376"/>
      <c r="BWS195" s="375"/>
      <c r="BWT195" s="375"/>
      <c r="BWU195" s="375"/>
      <c r="BWV195" s="375"/>
      <c r="BWW195" s="375"/>
      <c r="BWX195" s="375"/>
      <c r="BWY195" s="375"/>
      <c r="BWZ195" s="375"/>
      <c r="BXA195" s="375"/>
      <c r="BXB195" s="375"/>
      <c r="BXC195" s="375"/>
      <c r="BXD195" s="375"/>
      <c r="BXE195" s="375"/>
      <c r="BXF195" s="375"/>
      <c r="BXG195" s="375"/>
      <c r="BXH195" s="375"/>
      <c r="BXI195" s="375"/>
      <c r="BXJ195" s="375"/>
      <c r="BXK195" s="375"/>
      <c r="BXL195" s="375"/>
      <c r="BXM195" s="375"/>
      <c r="BXN195" s="375"/>
      <c r="BXO195" s="375"/>
      <c r="BXP195" s="375"/>
      <c r="BXQ195" s="375"/>
      <c r="BXR195" s="375"/>
      <c r="BXS195" s="375"/>
      <c r="BXT195" s="375"/>
      <c r="BXU195" s="375"/>
      <c r="BXV195" s="375"/>
      <c r="BXW195" s="375"/>
      <c r="BXX195" s="375"/>
      <c r="BXY195" s="375"/>
      <c r="BXZ195" s="375"/>
      <c r="BYA195" s="375"/>
      <c r="BYB195" s="375"/>
      <c r="BYC195" s="375"/>
      <c r="BYD195" s="375"/>
      <c r="BYE195" s="375"/>
      <c r="BYF195" s="375"/>
      <c r="BYG195" s="375"/>
      <c r="BYH195" s="375"/>
      <c r="BYI195" s="375"/>
      <c r="BYJ195" s="375"/>
      <c r="BYK195" s="376"/>
      <c r="BYL195" s="376"/>
      <c r="BYM195" s="376"/>
      <c r="BYN195" s="376"/>
      <c r="BYO195" s="376"/>
      <c r="BYP195" s="376"/>
      <c r="BYQ195" s="376"/>
      <c r="BYR195" s="376"/>
      <c r="BYS195" s="376"/>
      <c r="BYT195" s="376"/>
      <c r="BYU195" s="376"/>
      <c r="BYV195" s="376"/>
      <c r="BYW195" s="376"/>
      <c r="BYX195" s="376"/>
      <c r="BYY195" s="376"/>
      <c r="BYZ195" s="376"/>
      <c r="BZA195" s="376"/>
      <c r="BZB195" s="376"/>
      <c r="BZC195" s="376"/>
      <c r="BZD195" s="376"/>
      <c r="BZE195" s="376"/>
      <c r="BZF195" s="376"/>
      <c r="BZG195" s="376"/>
      <c r="BZH195" s="376"/>
      <c r="BZI195" s="377"/>
      <c r="BZJ195" s="377"/>
      <c r="BZK195" s="377"/>
      <c r="BZL195" s="377"/>
      <c r="BZM195" s="377"/>
      <c r="BZN195" s="376"/>
      <c r="BZO195" s="376"/>
      <c r="BZP195" s="377"/>
      <c r="BZQ195" s="377"/>
      <c r="BZR195" s="376"/>
      <c r="BZS195" s="376"/>
      <c r="BZT195" s="377"/>
      <c r="BZU195" s="377"/>
      <c r="BZV195" s="376"/>
      <c r="BZW195" s="376"/>
      <c r="BZX195" s="376"/>
      <c r="BZY195" s="376"/>
      <c r="BZZ195" s="376"/>
      <c r="CAA195" s="376"/>
      <c r="CAB195" s="376"/>
      <c r="CAC195" s="377"/>
      <c r="CAD195" s="377"/>
      <c r="CAE195" s="376"/>
      <c r="CAF195" s="376"/>
      <c r="CAG195" s="377"/>
      <c r="CAH195" s="377"/>
      <c r="CAI195" s="376"/>
      <c r="CAJ195" s="376"/>
      <c r="CAK195" s="376"/>
      <c r="CAL195" s="376"/>
      <c r="CAM195" s="376"/>
      <c r="CAN195" s="370"/>
      <c r="CAO195" s="396"/>
      <c r="CAP195" s="376"/>
      <c r="CAQ195" s="376"/>
      <c r="CAR195" s="376"/>
      <c r="CAS195" s="376"/>
      <c r="CAT195" s="376"/>
      <c r="CAU195" s="376"/>
      <c r="CAV195" s="376"/>
      <c r="CAW195" s="375"/>
      <c r="CAX195" s="375"/>
      <c r="CAY195" s="375"/>
      <c r="CAZ195" s="375"/>
      <c r="CBA195" s="375"/>
      <c r="CBB195" s="375"/>
      <c r="CBC195" s="375"/>
      <c r="CBD195" s="375"/>
      <c r="CBE195" s="375"/>
      <c r="CBF195" s="375"/>
      <c r="CBG195" s="375"/>
      <c r="CBH195" s="375"/>
      <c r="CBI195" s="375"/>
      <c r="CBJ195" s="375"/>
      <c r="CBK195" s="375"/>
      <c r="CBL195" s="375"/>
      <c r="CBM195" s="375"/>
      <c r="CBN195" s="375"/>
      <c r="CBO195" s="375"/>
      <c r="CBP195" s="375"/>
      <c r="CBQ195" s="375"/>
      <c r="CBR195" s="375"/>
      <c r="CBS195" s="375"/>
      <c r="CBT195" s="375"/>
      <c r="CBU195" s="375"/>
      <c r="CBV195" s="375"/>
      <c r="CBW195" s="375"/>
      <c r="CBX195" s="375"/>
      <c r="CBY195" s="375"/>
      <c r="CBZ195" s="375"/>
      <c r="CCA195" s="375"/>
      <c r="CCB195" s="375"/>
      <c r="CCC195" s="375"/>
      <c r="CCD195" s="375"/>
      <c r="CCE195" s="375"/>
      <c r="CCF195" s="375"/>
      <c r="CCG195" s="375"/>
      <c r="CCH195" s="375"/>
      <c r="CCI195" s="375"/>
      <c r="CCJ195" s="375"/>
      <c r="CCK195" s="375"/>
      <c r="CCL195" s="375"/>
      <c r="CCM195" s="375"/>
      <c r="CCN195" s="375"/>
      <c r="CCO195" s="376"/>
      <c r="CCP195" s="376"/>
      <c r="CCQ195" s="376"/>
      <c r="CCR195" s="376"/>
      <c r="CCS195" s="376"/>
      <c r="CCT195" s="376"/>
      <c r="CCU195" s="376"/>
      <c r="CCV195" s="376"/>
      <c r="CCW195" s="376"/>
      <c r="CCX195" s="376"/>
      <c r="CCY195" s="376"/>
      <c r="CCZ195" s="376"/>
      <c r="CDA195" s="376"/>
      <c r="CDB195" s="376"/>
      <c r="CDC195" s="376"/>
      <c r="CDD195" s="376"/>
      <c r="CDE195" s="376"/>
      <c r="CDF195" s="376"/>
      <c r="CDG195" s="376"/>
      <c r="CDH195" s="376"/>
      <c r="CDI195" s="376"/>
      <c r="CDJ195" s="376"/>
      <c r="CDK195" s="376"/>
      <c r="CDL195" s="376"/>
      <c r="CDM195" s="377"/>
      <c r="CDN195" s="377"/>
      <c r="CDO195" s="377"/>
      <c r="CDP195" s="377"/>
      <c r="CDQ195" s="377"/>
      <c r="CDR195" s="376"/>
      <c r="CDS195" s="376"/>
      <c r="CDT195" s="377"/>
      <c r="CDU195" s="377"/>
      <c r="CDV195" s="376"/>
      <c r="CDW195" s="376"/>
      <c r="CDX195" s="377"/>
      <c r="CDY195" s="377"/>
      <c r="CDZ195" s="376"/>
      <c r="CEA195" s="376"/>
      <c r="CEB195" s="376"/>
      <c r="CEC195" s="376"/>
      <c r="CED195" s="376"/>
      <c r="CEE195" s="376"/>
      <c r="CEF195" s="376"/>
      <c r="CEG195" s="377"/>
      <c r="CEH195" s="377"/>
      <c r="CEI195" s="376"/>
      <c r="CEJ195" s="376"/>
      <c r="CEK195" s="377"/>
      <c r="CEL195" s="377"/>
      <c r="CEM195" s="376"/>
      <c r="CEN195" s="376"/>
      <c r="CEO195" s="376"/>
      <c r="CEP195" s="376"/>
      <c r="CEQ195" s="376"/>
      <c r="CER195" s="370"/>
      <c r="CES195" s="396"/>
      <c r="CET195" s="376"/>
      <c r="CEU195" s="376"/>
      <c r="CEV195" s="376"/>
      <c r="CEW195" s="376"/>
      <c r="CEX195" s="376"/>
      <c r="CEY195" s="376"/>
      <c r="CEZ195" s="376"/>
      <c r="CFA195" s="375"/>
      <c r="CFB195" s="375"/>
      <c r="CFC195" s="375"/>
      <c r="CFD195" s="375"/>
      <c r="CFE195" s="375"/>
      <c r="CFF195" s="375"/>
      <c r="CFG195" s="375"/>
      <c r="CFH195" s="375"/>
      <c r="CFI195" s="375"/>
      <c r="CFJ195" s="375"/>
      <c r="CFK195" s="375"/>
      <c r="CFL195" s="375"/>
      <c r="CFM195" s="375"/>
      <c r="CFN195" s="375"/>
      <c r="CFO195" s="375"/>
      <c r="CFP195" s="375"/>
      <c r="CFQ195" s="375"/>
      <c r="CFR195" s="375"/>
      <c r="CFS195" s="375"/>
      <c r="CFT195" s="375"/>
      <c r="CFU195" s="375"/>
      <c r="CFV195" s="375"/>
      <c r="CFW195" s="375"/>
      <c r="CFX195" s="375"/>
      <c r="CFY195" s="375"/>
      <c r="CFZ195" s="375"/>
      <c r="CGA195" s="375"/>
      <c r="CGB195" s="375"/>
      <c r="CGC195" s="375"/>
      <c r="CGD195" s="375"/>
      <c r="CGE195" s="375"/>
      <c r="CGF195" s="375"/>
      <c r="CGG195" s="375"/>
      <c r="CGH195" s="375"/>
      <c r="CGI195" s="375"/>
      <c r="CGJ195" s="375"/>
      <c r="CGK195" s="375"/>
      <c r="CGL195" s="375"/>
      <c r="CGM195" s="375"/>
      <c r="CGN195" s="375"/>
      <c r="CGO195" s="375"/>
      <c r="CGP195" s="375"/>
      <c r="CGQ195" s="375"/>
      <c r="CGR195" s="375"/>
      <c r="CGS195" s="376"/>
      <c r="CGT195" s="376"/>
      <c r="CGU195" s="376"/>
      <c r="CGV195" s="376"/>
      <c r="CGW195" s="376"/>
      <c r="CGX195" s="376"/>
      <c r="CGY195" s="376"/>
      <c r="CGZ195" s="376"/>
      <c r="CHA195" s="376"/>
      <c r="CHB195" s="376"/>
      <c r="CHC195" s="376"/>
      <c r="CHD195" s="376"/>
      <c r="CHE195" s="376"/>
      <c r="CHF195" s="376"/>
      <c r="CHG195" s="376"/>
      <c r="CHH195" s="376"/>
      <c r="CHI195" s="376"/>
      <c r="CHJ195" s="376"/>
      <c r="CHK195" s="376"/>
      <c r="CHL195" s="376"/>
      <c r="CHM195" s="376"/>
      <c r="CHN195" s="376"/>
      <c r="CHO195" s="376"/>
      <c r="CHP195" s="376"/>
      <c r="CHQ195" s="377"/>
      <c r="CHR195" s="377"/>
      <c r="CHS195" s="377"/>
      <c r="CHT195" s="377"/>
      <c r="CHU195" s="377"/>
      <c r="CHV195" s="376"/>
      <c r="CHW195" s="376"/>
      <c r="CHX195" s="377"/>
      <c r="CHY195" s="377"/>
      <c r="CHZ195" s="376"/>
      <c r="CIA195" s="376"/>
      <c r="CIB195" s="377"/>
      <c r="CIC195" s="377"/>
      <c r="CID195" s="376"/>
      <c r="CIE195" s="376"/>
      <c r="CIF195" s="376"/>
      <c r="CIG195" s="376"/>
      <c r="CIH195" s="376"/>
      <c r="CII195" s="376"/>
      <c r="CIJ195" s="376"/>
      <c r="CIK195" s="377"/>
      <c r="CIL195" s="377"/>
      <c r="CIM195" s="376"/>
      <c r="CIN195" s="376"/>
      <c r="CIO195" s="377"/>
      <c r="CIP195" s="377"/>
      <c r="CIQ195" s="376"/>
      <c r="CIR195" s="376"/>
      <c r="CIS195" s="376"/>
      <c r="CIT195" s="376"/>
      <c r="CIU195" s="376"/>
      <c r="CIV195" s="370"/>
      <c r="CIW195" s="396"/>
      <c r="CIX195" s="376"/>
      <c r="CIY195" s="376"/>
      <c r="CIZ195" s="376"/>
      <c r="CJA195" s="376"/>
      <c r="CJB195" s="376"/>
      <c r="CJC195" s="376"/>
      <c r="CJD195" s="376"/>
      <c r="CJE195" s="375"/>
      <c r="CJF195" s="375"/>
      <c r="CJG195" s="375"/>
      <c r="CJH195" s="375"/>
      <c r="CJI195" s="375"/>
      <c r="CJJ195" s="375"/>
      <c r="CJK195" s="375"/>
      <c r="CJL195" s="375"/>
      <c r="CJM195" s="375"/>
      <c r="CJN195" s="375"/>
      <c r="CJO195" s="375"/>
      <c r="CJP195" s="375"/>
      <c r="CJQ195" s="375"/>
      <c r="CJR195" s="375"/>
      <c r="CJS195" s="375"/>
      <c r="CJT195" s="375"/>
      <c r="CJU195" s="375"/>
      <c r="CJV195" s="375"/>
      <c r="CJW195" s="375"/>
      <c r="CJX195" s="375"/>
      <c r="CJY195" s="375"/>
      <c r="CJZ195" s="375"/>
      <c r="CKA195" s="375"/>
      <c r="CKB195" s="375"/>
      <c r="CKC195" s="375"/>
      <c r="CKD195" s="375"/>
      <c r="CKE195" s="375"/>
      <c r="CKF195" s="375"/>
      <c r="CKG195" s="375"/>
      <c r="CKH195" s="375"/>
      <c r="CKI195" s="375"/>
      <c r="CKJ195" s="375"/>
      <c r="CKK195" s="375"/>
      <c r="CKL195" s="375"/>
      <c r="CKM195" s="375"/>
      <c r="CKN195" s="375"/>
      <c r="CKO195" s="375"/>
      <c r="CKP195" s="375"/>
      <c r="CKQ195" s="375"/>
      <c r="CKR195" s="375"/>
      <c r="CKS195" s="375"/>
      <c r="CKT195" s="375"/>
      <c r="CKU195" s="375"/>
      <c r="CKV195" s="375"/>
      <c r="CKW195" s="376"/>
      <c r="CKX195" s="376"/>
      <c r="CKY195" s="376"/>
      <c r="CKZ195" s="376"/>
      <c r="CLA195" s="376"/>
      <c r="CLB195" s="376"/>
      <c r="CLC195" s="376"/>
      <c r="CLD195" s="376"/>
      <c r="CLE195" s="376"/>
      <c r="CLF195" s="376"/>
      <c r="CLG195" s="376"/>
      <c r="CLH195" s="376"/>
      <c r="CLI195" s="376"/>
      <c r="CLJ195" s="376"/>
      <c r="CLK195" s="376"/>
      <c r="CLL195" s="376"/>
      <c r="CLM195" s="376"/>
      <c r="CLN195" s="376"/>
      <c r="CLO195" s="376"/>
      <c r="CLP195" s="376"/>
      <c r="CLQ195" s="376"/>
      <c r="CLR195" s="376"/>
      <c r="CLS195" s="376"/>
      <c r="CLT195" s="376"/>
      <c r="CLU195" s="377"/>
      <c r="CLV195" s="377"/>
      <c r="CLW195" s="377"/>
      <c r="CLX195" s="377"/>
      <c r="CLY195" s="377"/>
      <c r="CLZ195" s="376"/>
      <c r="CMA195" s="376"/>
      <c r="CMB195" s="377"/>
      <c r="CMC195" s="377"/>
      <c r="CMD195" s="376"/>
      <c r="CME195" s="376"/>
      <c r="CMF195" s="377"/>
      <c r="CMG195" s="377"/>
      <c r="CMH195" s="376"/>
      <c r="CMI195" s="376"/>
      <c r="CMJ195" s="376"/>
      <c r="CMK195" s="376"/>
      <c r="CML195" s="376"/>
      <c r="CMM195" s="376"/>
      <c r="CMN195" s="376"/>
      <c r="CMO195" s="377"/>
      <c r="CMP195" s="377"/>
      <c r="CMQ195" s="376"/>
      <c r="CMR195" s="376"/>
      <c r="CMS195" s="377"/>
      <c r="CMT195" s="377"/>
      <c r="CMU195" s="376"/>
      <c r="CMV195" s="376"/>
      <c r="CMW195" s="376"/>
      <c r="CMX195" s="376"/>
      <c r="CMY195" s="376"/>
      <c r="CMZ195" s="370"/>
      <c r="CNA195" s="396"/>
      <c r="CNB195" s="376"/>
      <c r="CNC195" s="376"/>
      <c r="CND195" s="376"/>
      <c r="CNE195" s="376"/>
      <c r="CNF195" s="376"/>
      <c r="CNG195" s="376"/>
      <c r="CNH195" s="376"/>
      <c r="CNI195" s="375"/>
      <c r="CNJ195" s="375"/>
      <c r="CNK195" s="375"/>
      <c r="CNL195" s="375"/>
      <c r="CNM195" s="375"/>
      <c r="CNN195" s="375"/>
      <c r="CNO195" s="375"/>
      <c r="CNP195" s="375"/>
      <c r="CNQ195" s="375"/>
      <c r="CNR195" s="375"/>
      <c r="CNS195" s="375"/>
      <c r="CNT195" s="375"/>
      <c r="CNU195" s="375"/>
      <c r="CNV195" s="375"/>
      <c r="CNW195" s="375"/>
      <c r="CNX195" s="375"/>
      <c r="CNY195" s="375"/>
      <c r="CNZ195" s="375"/>
      <c r="COA195" s="375"/>
      <c r="COB195" s="375"/>
      <c r="COC195" s="375"/>
      <c r="COD195" s="375"/>
      <c r="COE195" s="375"/>
      <c r="COF195" s="375"/>
      <c r="COG195" s="375"/>
      <c r="COH195" s="375"/>
      <c r="COI195" s="375"/>
      <c r="COJ195" s="375"/>
      <c r="COK195" s="375"/>
      <c r="COL195" s="375"/>
      <c r="COM195" s="375"/>
      <c r="CON195" s="375"/>
      <c r="COO195" s="375"/>
      <c r="COP195" s="375"/>
      <c r="COQ195" s="375"/>
      <c r="COR195" s="375"/>
      <c r="COS195" s="375"/>
      <c r="COT195" s="375"/>
      <c r="COU195" s="375"/>
      <c r="COV195" s="375"/>
      <c r="COW195" s="375"/>
      <c r="COX195" s="375"/>
      <c r="COY195" s="375"/>
      <c r="COZ195" s="375"/>
      <c r="CPA195" s="376"/>
      <c r="CPB195" s="376"/>
      <c r="CPC195" s="376"/>
      <c r="CPD195" s="376"/>
      <c r="CPE195" s="376"/>
      <c r="CPF195" s="376"/>
      <c r="CPG195" s="376"/>
      <c r="CPH195" s="376"/>
      <c r="CPI195" s="376"/>
      <c r="CPJ195" s="376"/>
      <c r="CPK195" s="376"/>
      <c r="CPL195" s="376"/>
      <c r="CPM195" s="376"/>
      <c r="CPN195" s="376"/>
      <c r="CPO195" s="376"/>
      <c r="CPP195" s="376"/>
      <c r="CPQ195" s="376"/>
      <c r="CPR195" s="376"/>
      <c r="CPS195" s="376"/>
      <c r="CPT195" s="376"/>
      <c r="CPU195" s="376"/>
      <c r="CPV195" s="376"/>
      <c r="CPW195" s="376"/>
      <c r="CPX195" s="376"/>
      <c r="CPY195" s="377"/>
      <c r="CPZ195" s="377"/>
      <c r="CQA195" s="377"/>
      <c r="CQB195" s="377"/>
      <c r="CQC195" s="377"/>
      <c r="CQD195" s="376"/>
      <c r="CQE195" s="376"/>
      <c r="CQF195" s="377"/>
      <c r="CQG195" s="377"/>
      <c r="CQH195" s="376"/>
      <c r="CQI195" s="376"/>
      <c r="CQJ195" s="377"/>
      <c r="CQK195" s="377"/>
      <c r="CQL195" s="376"/>
      <c r="CQM195" s="376"/>
      <c r="CQN195" s="376"/>
      <c r="CQO195" s="376"/>
      <c r="CQP195" s="376"/>
      <c r="CQQ195" s="376"/>
      <c r="CQR195" s="376"/>
      <c r="CQS195" s="377"/>
      <c r="CQT195" s="377"/>
      <c r="CQU195" s="376"/>
      <c r="CQV195" s="376"/>
      <c r="CQW195" s="377"/>
      <c r="CQX195" s="377"/>
      <c r="CQY195" s="376"/>
      <c r="CQZ195" s="376"/>
      <c r="CRA195" s="376"/>
      <c r="CRB195" s="376"/>
      <c r="CRC195" s="376"/>
      <c r="CRD195" s="370"/>
      <c r="CRE195" s="396"/>
      <c r="CRF195" s="376"/>
      <c r="CRG195" s="376"/>
      <c r="CRH195" s="376"/>
      <c r="CRI195" s="376"/>
      <c r="CRJ195" s="376"/>
      <c r="CRK195" s="376"/>
      <c r="CRL195" s="376"/>
      <c r="CRM195" s="375"/>
      <c r="CRN195" s="375"/>
      <c r="CRO195" s="375"/>
      <c r="CRP195" s="375"/>
      <c r="CRQ195" s="375"/>
      <c r="CRR195" s="375"/>
      <c r="CRS195" s="375"/>
      <c r="CRT195" s="375"/>
      <c r="CRU195" s="375"/>
      <c r="CRV195" s="375"/>
      <c r="CRW195" s="375"/>
      <c r="CRX195" s="375"/>
      <c r="CRY195" s="375"/>
      <c r="CRZ195" s="375"/>
      <c r="CSA195" s="375"/>
      <c r="CSB195" s="375"/>
      <c r="CSC195" s="375"/>
      <c r="CSD195" s="375"/>
      <c r="CSE195" s="375"/>
      <c r="CSF195" s="375"/>
      <c r="CSG195" s="375"/>
      <c r="CSH195" s="375"/>
      <c r="CSI195" s="375"/>
      <c r="CSJ195" s="375"/>
      <c r="CSK195" s="375"/>
      <c r="CSL195" s="375"/>
      <c r="CSM195" s="375"/>
      <c r="CSN195" s="375"/>
      <c r="CSO195" s="375"/>
      <c r="CSP195" s="375"/>
      <c r="CSQ195" s="375"/>
      <c r="CSR195" s="375"/>
      <c r="CSS195" s="375"/>
      <c r="CST195" s="375"/>
      <c r="CSU195" s="375"/>
      <c r="CSV195" s="375"/>
      <c r="CSW195" s="375"/>
      <c r="CSX195" s="375"/>
      <c r="CSY195" s="375"/>
      <c r="CSZ195" s="375"/>
      <c r="CTA195" s="375"/>
      <c r="CTB195" s="375"/>
      <c r="CTC195" s="375"/>
      <c r="CTD195" s="375"/>
      <c r="CTE195" s="376"/>
      <c r="CTF195" s="376"/>
      <c r="CTG195" s="376"/>
      <c r="CTH195" s="376"/>
      <c r="CTI195" s="376"/>
      <c r="CTJ195" s="376"/>
      <c r="CTK195" s="376"/>
      <c r="CTL195" s="376"/>
      <c r="CTM195" s="376"/>
      <c r="CTN195" s="376"/>
      <c r="CTO195" s="376"/>
      <c r="CTP195" s="376"/>
      <c r="CTQ195" s="376"/>
      <c r="CTR195" s="376"/>
      <c r="CTS195" s="376"/>
      <c r="CTT195" s="376"/>
      <c r="CTU195" s="376"/>
      <c r="CTV195" s="376"/>
      <c r="CTW195" s="376"/>
      <c r="CTX195" s="376"/>
      <c r="CTY195" s="376"/>
      <c r="CTZ195" s="376"/>
      <c r="CUA195" s="376"/>
      <c r="CUB195" s="376"/>
      <c r="CUC195" s="377"/>
      <c r="CUD195" s="377"/>
      <c r="CUE195" s="377"/>
      <c r="CUF195" s="377"/>
      <c r="CUG195" s="377"/>
      <c r="CUH195" s="376"/>
      <c r="CUI195" s="376"/>
      <c r="CUJ195" s="377"/>
      <c r="CUK195" s="377"/>
      <c r="CUL195" s="376"/>
      <c r="CUM195" s="376"/>
      <c r="CUN195" s="377"/>
      <c r="CUO195" s="377"/>
      <c r="CUP195" s="376"/>
      <c r="CUQ195" s="376"/>
      <c r="CUR195" s="376"/>
      <c r="CUS195" s="376"/>
      <c r="CUT195" s="376"/>
      <c r="CUU195" s="376"/>
      <c r="CUV195" s="376"/>
      <c r="CUW195" s="377"/>
      <c r="CUX195" s="377"/>
      <c r="CUY195" s="376"/>
      <c r="CUZ195" s="376"/>
      <c r="CVA195" s="377"/>
      <c r="CVB195" s="377"/>
      <c r="CVC195" s="376"/>
      <c r="CVD195" s="376"/>
      <c r="CVE195" s="376"/>
      <c r="CVF195" s="376"/>
      <c r="CVG195" s="376"/>
      <c r="CVH195" s="370"/>
      <c r="CVI195" s="396"/>
      <c r="CVJ195" s="376"/>
      <c r="CVK195" s="376"/>
      <c r="CVL195" s="376"/>
      <c r="CVM195" s="376"/>
      <c r="CVN195" s="376"/>
      <c r="CVO195" s="376"/>
      <c r="CVP195" s="376"/>
      <c r="CVQ195" s="375"/>
      <c r="CVR195" s="375"/>
      <c r="CVS195" s="375"/>
      <c r="CVT195" s="375"/>
      <c r="CVU195" s="375"/>
      <c r="CVV195" s="375"/>
      <c r="CVW195" s="375"/>
      <c r="CVX195" s="375"/>
      <c r="CVY195" s="375"/>
      <c r="CVZ195" s="375"/>
      <c r="CWA195" s="375"/>
      <c r="CWB195" s="375"/>
      <c r="CWC195" s="375"/>
      <c r="CWD195" s="375"/>
      <c r="CWE195" s="375"/>
      <c r="CWF195" s="375"/>
      <c r="CWG195" s="375"/>
      <c r="CWH195" s="375"/>
      <c r="CWI195" s="375"/>
      <c r="CWJ195" s="375"/>
      <c r="CWK195" s="375"/>
      <c r="CWL195" s="375"/>
      <c r="CWM195" s="375"/>
      <c r="CWN195" s="375"/>
      <c r="CWO195" s="375"/>
      <c r="CWP195" s="375"/>
      <c r="CWQ195" s="375"/>
      <c r="CWR195" s="375"/>
      <c r="CWS195" s="375"/>
      <c r="CWT195" s="375"/>
      <c r="CWU195" s="375"/>
      <c r="CWV195" s="375"/>
      <c r="CWW195" s="375"/>
      <c r="CWX195" s="375"/>
      <c r="CWY195" s="375"/>
      <c r="CWZ195" s="375"/>
      <c r="CXA195" s="375"/>
      <c r="CXB195" s="375"/>
      <c r="CXC195" s="375"/>
      <c r="CXD195" s="375"/>
      <c r="CXE195" s="375"/>
      <c r="CXF195" s="375"/>
      <c r="CXG195" s="375"/>
      <c r="CXH195" s="375"/>
      <c r="CXI195" s="376"/>
      <c r="CXJ195" s="376"/>
      <c r="CXK195" s="376"/>
      <c r="CXL195" s="376"/>
      <c r="CXM195" s="376"/>
      <c r="CXN195" s="376"/>
      <c r="CXO195" s="376"/>
      <c r="CXP195" s="376"/>
      <c r="CXQ195" s="376"/>
      <c r="CXR195" s="376"/>
      <c r="CXS195" s="376"/>
      <c r="CXT195" s="376"/>
      <c r="CXU195" s="376"/>
      <c r="CXV195" s="376"/>
      <c r="CXW195" s="376"/>
      <c r="CXX195" s="376"/>
      <c r="CXY195" s="376"/>
      <c r="CXZ195" s="376"/>
      <c r="CYA195" s="376"/>
      <c r="CYB195" s="376"/>
      <c r="CYC195" s="376"/>
      <c r="CYD195" s="376"/>
      <c r="CYE195" s="376"/>
      <c r="CYF195" s="376"/>
      <c r="CYG195" s="377"/>
      <c r="CYH195" s="377"/>
      <c r="CYI195" s="377"/>
      <c r="CYJ195" s="377"/>
      <c r="CYK195" s="377"/>
      <c r="CYL195" s="376"/>
      <c r="CYM195" s="376"/>
      <c r="CYN195" s="377"/>
      <c r="CYO195" s="377"/>
      <c r="CYP195" s="376"/>
      <c r="CYQ195" s="376"/>
      <c r="CYR195" s="377"/>
      <c r="CYS195" s="377"/>
      <c r="CYT195" s="376"/>
      <c r="CYU195" s="376"/>
      <c r="CYV195" s="376"/>
      <c r="CYW195" s="376"/>
      <c r="CYX195" s="376"/>
      <c r="CYY195" s="376"/>
      <c r="CYZ195" s="376"/>
      <c r="CZA195" s="377"/>
      <c r="CZB195" s="377"/>
      <c r="CZC195" s="376"/>
      <c r="CZD195" s="376"/>
      <c r="CZE195" s="377"/>
      <c r="CZF195" s="377"/>
      <c r="CZG195" s="376"/>
      <c r="CZH195" s="376"/>
      <c r="CZI195" s="376"/>
      <c r="CZJ195" s="376"/>
      <c r="CZK195" s="376"/>
      <c r="CZL195" s="370"/>
      <c r="CZM195" s="396"/>
      <c r="CZN195" s="376"/>
      <c r="CZO195" s="376"/>
      <c r="CZP195" s="376"/>
      <c r="CZQ195" s="376"/>
      <c r="CZR195" s="376"/>
      <c r="CZS195" s="376"/>
      <c r="CZT195" s="376"/>
      <c r="CZU195" s="375"/>
      <c r="CZV195" s="375"/>
      <c r="CZW195" s="375"/>
      <c r="CZX195" s="375"/>
      <c r="CZY195" s="375"/>
      <c r="CZZ195" s="375"/>
      <c r="DAA195" s="375"/>
      <c r="DAB195" s="375"/>
      <c r="DAC195" s="375"/>
      <c r="DAD195" s="375"/>
      <c r="DAE195" s="375"/>
      <c r="DAF195" s="375"/>
      <c r="DAG195" s="375"/>
      <c r="DAH195" s="375"/>
      <c r="DAI195" s="375"/>
      <c r="DAJ195" s="375"/>
      <c r="DAK195" s="375"/>
      <c r="DAL195" s="375"/>
      <c r="DAM195" s="375"/>
      <c r="DAN195" s="375"/>
      <c r="DAO195" s="375"/>
      <c r="DAP195" s="375"/>
      <c r="DAQ195" s="375"/>
      <c r="DAR195" s="375"/>
      <c r="DAS195" s="375"/>
      <c r="DAT195" s="375"/>
      <c r="DAU195" s="375"/>
      <c r="DAV195" s="375"/>
      <c r="DAW195" s="375"/>
      <c r="DAX195" s="375"/>
      <c r="DAY195" s="375"/>
      <c r="DAZ195" s="375"/>
      <c r="DBA195" s="375"/>
      <c r="DBB195" s="375"/>
      <c r="DBC195" s="375"/>
      <c r="DBD195" s="375"/>
      <c r="DBE195" s="375"/>
      <c r="DBF195" s="375"/>
      <c r="DBG195" s="375"/>
      <c r="DBH195" s="375"/>
      <c r="DBI195" s="375"/>
      <c r="DBJ195" s="375"/>
      <c r="DBK195" s="375"/>
      <c r="DBL195" s="375"/>
      <c r="DBM195" s="376"/>
      <c r="DBN195" s="376"/>
      <c r="DBO195" s="376"/>
      <c r="DBP195" s="376"/>
      <c r="DBQ195" s="376"/>
      <c r="DBR195" s="376"/>
      <c r="DBS195" s="376"/>
      <c r="DBT195" s="376"/>
      <c r="DBU195" s="376"/>
      <c r="DBV195" s="376"/>
      <c r="DBW195" s="376"/>
      <c r="DBX195" s="376"/>
      <c r="DBY195" s="376"/>
      <c r="DBZ195" s="376"/>
      <c r="DCA195" s="376"/>
      <c r="DCB195" s="376"/>
      <c r="DCC195" s="376"/>
      <c r="DCD195" s="376"/>
      <c r="DCE195" s="376"/>
      <c r="DCF195" s="376"/>
      <c r="DCG195" s="376"/>
      <c r="DCH195" s="376"/>
      <c r="DCI195" s="376"/>
      <c r="DCJ195" s="376"/>
      <c r="DCK195" s="377"/>
      <c r="DCL195" s="377"/>
      <c r="DCM195" s="377"/>
      <c r="DCN195" s="377"/>
      <c r="DCO195" s="377"/>
      <c r="DCP195" s="376"/>
      <c r="DCQ195" s="376"/>
      <c r="DCR195" s="377"/>
      <c r="DCS195" s="377"/>
      <c r="DCT195" s="376"/>
      <c r="DCU195" s="376"/>
      <c r="DCV195" s="377"/>
      <c r="DCW195" s="377"/>
      <c r="DCX195" s="376"/>
      <c r="DCY195" s="376"/>
      <c r="DCZ195" s="376"/>
      <c r="DDA195" s="376"/>
      <c r="DDB195" s="376"/>
      <c r="DDC195" s="376"/>
      <c r="DDD195" s="376"/>
      <c r="DDE195" s="377"/>
      <c r="DDF195" s="377"/>
      <c r="DDG195" s="376"/>
      <c r="DDH195" s="376"/>
      <c r="DDI195" s="377"/>
      <c r="DDJ195" s="377"/>
      <c r="DDK195" s="376"/>
      <c r="DDL195" s="376"/>
      <c r="DDM195" s="376"/>
      <c r="DDN195" s="376"/>
      <c r="DDO195" s="376"/>
      <c r="DDP195" s="370"/>
      <c r="DDQ195" s="396"/>
      <c r="DDR195" s="376"/>
      <c r="DDS195" s="376"/>
      <c r="DDT195" s="376"/>
      <c r="DDU195" s="376"/>
      <c r="DDV195" s="376"/>
      <c r="DDW195" s="376"/>
      <c r="DDX195" s="376"/>
      <c r="DDY195" s="375"/>
      <c r="DDZ195" s="375"/>
      <c r="DEA195" s="375"/>
      <c r="DEB195" s="375"/>
      <c r="DEC195" s="375"/>
      <c r="DED195" s="375"/>
      <c r="DEE195" s="375"/>
      <c r="DEF195" s="375"/>
      <c r="DEG195" s="375"/>
      <c r="DEH195" s="375"/>
      <c r="DEI195" s="375"/>
      <c r="DEJ195" s="375"/>
      <c r="DEK195" s="375"/>
      <c r="DEL195" s="375"/>
      <c r="DEM195" s="375"/>
      <c r="DEN195" s="375"/>
      <c r="DEO195" s="375"/>
      <c r="DEP195" s="375"/>
      <c r="DEQ195" s="375"/>
      <c r="DER195" s="375"/>
      <c r="DES195" s="375"/>
      <c r="DET195" s="375"/>
      <c r="DEU195" s="375"/>
      <c r="DEV195" s="375"/>
      <c r="DEW195" s="375"/>
      <c r="DEX195" s="375"/>
      <c r="DEY195" s="375"/>
      <c r="DEZ195" s="375"/>
      <c r="DFA195" s="375"/>
      <c r="DFB195" s="375"/>
      <c r="DFC195" s="375"/>
      <c r="DFD195" s="375"/>
      <c r="DFE195" s="375"/>
      <c r="DFF195" s="375"/>
      <c r="DFG195" s="375"/>
      <c r="DFH195" s="375"/>
      <c r="DFI195" s="375"/>
      <c r="DFJ195" s="375"/>
      <c r="DFK195" s="375"/>
      <c r="DFL195" s="375"/>
      <c r="DFM195" s="375"/>
      <c r="DFN195" s="375"/>
      <c r="DFO195" s="375"/>
      <c r="DFP195" s="375"/>
      <c r="DFQ195" s="376"/>
      <c r="DFR195" s="376"/>
      <c r="DFS195" s="376"/>
      <c r="DFT195" s="376"/>
      <c r="DFU195" s="376"/>
      <c r="DFV195" s="376"/>
      <c r="DFW195" s="376"/>
      <c r="DFX195" s="376"/>
      <c r="DFY195" s="376"/>
      <c r="DFZ195" s="376"/>
      <c r="DGA195" s="376"/>
      <c r="DGB195" s="376"/>
      <c r="DGC195" s="376"/>
      <c r="DGD195" s="376"/>
      <c r="DGE195" s="376"/>
      <c r="DGF195" s="376"/>
      <c r="DGG195" s="376"/>
      <c r="DGH195" s="376"/>
      <c r="DGI195" s="376"/>
      <c r="DGJ195" s="376"/>
      <c r="DGK195" s="376"/>
      <c r="DGL195" s="376"/>
      <c r="DGM195" s="376"/>
      <c r="DGN195" s="376"/>
      <c r="DGO195" s="377"/>
      <c r="DGP195" s="377"/>
      <c r="DGQ195" s="377"/>
      <c r="DGR195" s="377"/>
      <c r="DGS195" s="377"/>
      <c r="DGT195" s="376"/>
      <c r="DGU195" s="376"/>
      <c r="DGV195" s="377"/>
      <c r="DGW195" s="377"/>
      <c r="DGX195" s="376"/>
      <c r="DGY195" s="376"/>
      <c r="DGZ195" s="377"/>
      <c r="DHA195" s="377"/>
      <c r="DHB195" s="376"/>
      <c r="DHC195" s="376"/>
      <c r="DHD195" s="376"/>
      <c r="DHE195" s="376"/>
      <c r="DHF195" s="376"/>
      <c r="DHG195" s="376"/>
      <c r="DHH195" s="376"/>
      <c r="DHI195" s="377"/>
      <c r="DHJ195" s="377"/>
      <c r="DHK195" s="376"/>
      <c r="DHL195" s="376"/>
      <c r="DHM195" s="377"/>
      <c r="DHN195" s="377"/>
      <c r="DHO195" s="376"/>
      <c r="DHP195" s="376"/>
      <c r="DHQ195" s="376"/>
      <c r="DHR195" s="376"/>
      <c r="DHS195" s="376"/>
      <c r="DHT195" s="370"/>
      <c r="DHU195" s="396"/>
      <c r="DHV195" s="376"/>
      <c r="DHW195" s="376"/>
      <c r="DHX195" s="376"/>
      <c r="DHY195" s="376"/>
      <c r="DHZ195" s="376"/>
      <c r="DIA195" s="376"/>
      <c r="DIB195" s="376"/>
      <c r="DIC195" s="375"/>
      <c r="DID195" s="375"/>
      <c r="DIE195" s="375"/>
      <c r="DIF195" s="375"/>
      <c r="DIG195" s="375"/>
      <c r="DIH195" s="375"/>
      <c r="DII195" s="375"/>
      <c r="DIJ195" s="375"/>
      <c r="DIK195" s="375"/>
      <c r="DIL195" s="375"/>
      <c r="DIM195" s="375"/>
      <c r="DIN195" s="375"/>
      <c r="DIO195" s="375"/>
      <c r="DIP195" s="375"/>
      <c r="DIQ195" s="375"/>
      <c r="DIR195" s="375"/>
      <c r="DIS195" s="375"/>
      <c r="DIT195" s="375"/>
      <c r="DIU195" s="375"/>
      <c r="DIV195" s="375"/>
      <c r="DIW195" s="375"/>
      <c r="DIX195" s="375"/>
      <c r="DIY195" s="375"/>
      <c r="DIZ195" s="375"/>
      <c r="DJA195" s="375"/>
      <c r="DJB195" s="375"/>
      <c r="DJC195" s="375"/>
      <c r="DJD195" s="375"/>
      <c r="DJE195" s="375"/>
      <c r="DJF195" s="375"/>
      <c r="DJG195" s="375"/>
      <c r="DJH195" s="375"/>
      <c r="DJI195" s="375"/>
      <c r="DJJ195" s="375"/>
      <c r="DJK195" s="375"/>
      <c r="DJL195" s="375"/>
      <c r="DJM195" s="375"/>
      <c r="DJN195" s="375"/>
      <c r="DJO195" s="375"/>
      <c r="DJP195" s="375"/>
      <c r="DJQ195" s="375"/>
      <c r="DJR195" s="375"/>
      <c r="DJS195" s="375"/>
      <c r="DJT195" s="375"/>
      <c r="DJU195" s="376"/>
      <c r="DJV195" s="376"/>
      <c r="DJW195" s="376"/>
      <c r="DJX195" s="376"/>
      <c r="DJY195" s="376"/>
      <c r="DJZ195" s="376"/>
      <c r="DKA195" s="376"/>
      <c r="DKB195" s="376"/>
      <c r="DKC195" s="376"/>
      <c r="DKD195" s="376"/>
      <c r="DKE195" s="376"/>
      <c r="DKF195" s="376"/>
      <c r="DKG195" s="376"/>
      <c r="DKH195" s="376"/>
      <c r="DKI195" s="376"/>
      <c r="DKJ195" s="376"/>
      <c r="DKK195" s="376"/>
      <c r="DKL195" s="376"/>
      <c r="DKM195" s="376"/>
      <c r="DKN195" s="376"/>
      <c r="DKO195" s="376"/>
      <c r="DKP195" s="376"/>
      <c r="DKQ195" s="376"/>
      <c r="DKR195" s="376"/>
      <c r="DKS195" s="377"/>
      <c r="DKT195" s="377"/>
      <c r="DKU195" s="377"/>
      <c r="DKV195" s="377"/>
      <c r="DKW195" s="377"/>
      <c r="DKX195" s="376"/>
      <c r="DKY195" s="376"/>
      <c r="DKZ195" s="377"/>
      <c r="DLA195" s="377"/>
      <c r="DLB195" s="376"/>
      <c r="DLC195" s="376"/>
      <c r="DLD195" s="377"/>
      <c r="DLE195" s="377"/>
      <c r="DLF195" s="376"/>
      <c r="DLG195" s="376"/>
      <c r="DLH195" s="376"/>
      <c r="DLI195" s="376"/>
      <c r="DLJ195" s="376"/>
      <c r="DLK195" s="376"/>
      <c r="DLL195" s="376"/>
      <c r="DLM195" s="377"/>
      <c r="DLN195" s="377"/>
      <c r="DLO195" s="376"/>
      <c r="DLP195" s="376"/>
      <c r="DLQ195" s="377"/>
      <c r="DLR195" s="377"/>
      <c r="DLS195" s="376"/>
      <c r="DLT195" s="376"/>
      <c r="DLU195" s="376"/>
      <c r="DLV195" s="376"/>
      <c r="DLW195" s="376"/>
      <c r="DLX195" s="370"/>
      <c r="DLY195" s="396"/>
      <c r="DLZ195" s="376"/>
      <c r="DMA195" s="376"/>
      <c r="DMB195" s="376"/>
      <c r="DMC195" s="376"/>
      <c r="DMD195" s="376"/>
      <c r="DME195" s="376"/>
      <c r="DMF195" s="376"/>
      <c r="DMG195" s="375"/>
      <c r="DMH195" s="375"/>
      <c r="DMI195" s="375"/>
      <c r="DMJ195" s="375"/>
      <c r="DMK195" s="375"/>
      <c r="DML195" s="375"/>
      <c r="DMM195" s="375"/>
      <c r="DMN195" s="375"/>
      <c r="DMO195" s="375"/>
      <c r="DMP195" s="375"/>
      <c r="DMQ195" s="375"/>
      <c r="DMR195" s="375"/>
      <c r="DMS195" s="375"/>
      <c r="DMT195" s="375"/>
      <c r="DMU195" s="375"/>
      <c r="DMV195" s="375"/>
      <c r="DMW195" s="375"/>
      <c r="DMX195" s="375"/>
      <c r="DMY195" s="375"/>
      <c r="DMZ195" s="375"/>
      <c r="DNA195" s="375"/>
      <c r="DNB195" s="375"/>
      <c r="DNC195" s="375"/>
      <c r="DND195" s="375"/>
      <c r="DNE195" s="375"/>
      <c r="DNF195" s="375"/>
      <c r="DNG195" s="375"/>
      <c r="DNH195" s="375"/>
      <c r="DNI195" s="375"/>
      <c r="DNJ195" s="375"/>
      <c r="DNK195" s="375"/>
      <c r="DNL195" s="375"/>
      <c r="DNM195" s="375"/>
      <c r="DNN195" s="375"/>
      <c r="DNO195" s="375"/>
      <c r="DNP195" s="375"/>
      <c r="DNQ195" s="375"/>
      <c r="DNR195" s="375"/>
      <c r="DNS195" s="375"/>
      <c r="DNT195" s="375"/>
      <c r="DNU195" s="375"/>
      <c r="DNV195" s="375"/>
      <c r="DNW195" s="375"/>
      <c r="DNX195" s="375"/>
      <c r="DNY195" s="376"/>
      <c r="DNZ195" s="376"/>
      <c r="DOA195" s="376"/>
      <c r="DOB195" s="376"/>
      <c r="DOC195" s="376"/>
      <c r="DOD195" s="376"/>
      <c r="DOE195" s="376"/>
      <c r="DOF195" s="376"/>
      <c r="DOG195" s="376"/>
      <c r="DOH195" s="376"/>
      <c r="DOI195" s="376"/>
      <c r="DOJ195" s="376"/>
      <c r="DOK195" s="376"/>
      <c r="DOL195" s="376"/>
      <c r="DOM195" s="376"/>
      <c r="DON195" s="376"/>
      <c r="DOO195" s="376"/>
      <c r="DOP195" s="376"/>
      <c r="DOQ195" s="376"/>
      <c r="DOR195" s="376"/>
      <c r="DOS195" s="376"/>
      <c r="DOT195" s="376"/>
      <c r="DOU195" s="376"/>
      <c r="DOV195" s="376"/>
      <c r="DOW195" s="377"/>
      <c r="DOX195" s="377"/>
      <c r="DOY195" s="377"/>
      <c r="DOZ195" s="377"/>
      <c r="DPA195" s="377"/>
      <c r="DPB195" s="376"/>
      <c r="DPC195" s="376"/>
      <c r="DPD195" s="377"/>
      <c r="DPE195" s="377"/>
      <c r="DPF195" s="376"/>
      <c r="DPG195" s="376"/>
      <c r="DPH195" s="377"/>
      <c r="DPI195" s="377"/>
      <c r="DPJ195" s="376"/>
      <c r="DPK195" s="376"/>
      <c r="DPL195" s="376"/>
      <c r="DPM195" s="376"/>
      <c r="DPN195" s="376"/>
      <c r="DPO195" s="376"/>
      <c r="DPP195" s="376"/>
      <c r="DPQ195" s="377"/>
      <c r="DPR195" s="377"/>
      <c r="DPS195" s="376"/>
      <c r="DPT195" s="376"/>
      <c r="DPU195" s="377"/>
      <c r="DPV195" s="377"/>
      <c r="DPW195" s="376"/>
      <c r="DPX195" s="376"/>
      <c r="DPY195" s="376"/>
      <c r="DPZ195" s="376"/>
      <c r="DQA195" s="376"/>
      <c r="DQB195" s="370"/>
      <c r="DQC195" s="396"/>
      <c r="DQD195" s="376"/>
      <c r="DQE195" s="376"/>
      <c r="DQF195" s="376"/>
      <c r="DQG195" s="376"/>
      <c r="DQH195" s="376"/>
      <c r="DQI195" s="376"/>
      <c r="DQJ195" s="376"/>
      <c r="DQK195" s="375"/>
      <c r="DQL195" s="375"/>
      <c r="DQM195" s="375"/>
      <c r="DQN195" s="375"/>
      <c r="DQO195" s="375"/>
      <c r="DQP195" s="375"/>
      <c r="DQQ195" s="375"/>
      <c r="DQR195" s="375"/>
      <c r="DQS195" s="375"/>
      <c r="DQT195" s="375"/>
      <c r="DQU195" s="375"/>
      <c r="DQV195" s="375"/>
      <c r="DQW195" s="375"/>
      <c r="DQX195" s="375"/>
      <c r="DQY195" s="375"/>
      <c r="DQZ195" s="375"/>
      <c r="DRA195" s="375"/>
      <c r="DRB195" s="375"/>
      <c r="DRC195" s="375"/>
      <c r="DRD195" s="375"/>
      <c r="DRE195" s="375"/>
      <c r="DRF195" s="375"/>
      <c r="DRG195" s="375"/>
      <c r="DRH195" s="375"/>
      <c r="DRI195" s="375"/>
      <c r="DRJ195" s="375"/>
      <c r="DRK195" s="375"/>
      <c r="DRL195" s="375"/>
      <c r="DRM195" s="375"/>
      <c r="DRN195" s="375"/>
      <c r="DRO195" s="375"/>
      <c r="DRP195" s="375"/>
      <c r="DRQ195" s="375"/>
      <c r="DRR195" s="375"/>
      <c r="DRS195" s="375"/>
      <c r="DRT195" s="375"/>
      <c r="DRU195" s="375"/>
      <c r="DRV195" s="375"/>
      <c r="DRW195" s="375"/>
      <c r="DRX195" s="375"/>
      <c r="DRY195" s="375"/>
      <c r="DRZ195" s="375"/>
      <c r="DSA195" s="375"/>
      <c r="DSB195" s="375"/>
      <c r="DSC195" s="376"/>
      <c r="DSD195" s="376"/>
      <c r="DSE195" s="376"/>
      <c r="DSF195" s="376"/>
      <c r="DSG195" s="376"/>
      <c r="DSH195" s="376"/>
      <c r="DSI195" s="376"/>
      <c r="DSJ195" s="376"/>
      <c r="DSK195" s="376"/>
      <c r="DSL195" s="376"/>
      <c r="DSM195" s="376"/>
      <c r="DSN195" s="376"/>
      <c r="DSO195" s="376"/>
      <c r="DSP195" s="376"/>
      <c r="DSQ195" s="376"/>
      <c r="DSR195" s="376"/>
      <c r="DSS195" s="376"/>
      <c r="DST195" s="376"/>
      <c r="DSU195" s="376"/>
      <c r="DSV195" s="376"/>
      <c r="DSW195" s="376"/>
      <c r="DSX195" s="376"/>
      <c r="DSY195" s="376"/>
      <c r="DSZ195" s="376"/>
      <c r="DTA195" s="377"/>
      <c r="DTB195" s="377"/>
      <c r="DTC195" s="377"/>
      <c r="DTD195" s="377"/>
      <c r="DTE195" s="377"/>
      <c r="DTF195" s="376"/>
      <c r="DTG195" s="376"/>
      <c r="DTH195" s="377"/>
      <c r="DTI195" s="377"/>
      <c r="DTJ195" s="376"/>
      <c r="DTK195" s="376"/>
      <c r="DTL195" s="377"/>
      <c r="DTM195" s="377"/>
      <c r="DTN195" s="376"/>
      <c r="DTO195" s="376"/>
      <c r="DTP195" s="376"/>
      <c r="DTQ195" s="376"/>
      <c r="DTR195" s="376"/>
      <c r="DTS195" s="376"/>
      <c r="DTT195" s="376"/>
      <c r="DTU195" s="377"/>
      <c r="DTV195" s="377"/>
      <c r="DTW195" s="376"/>
      <c r="DTX195" s="376"/>
      <c r="DTY195" s="377"/>
      <c r="DTZ195" s="377"/>
      <c r="DUA195" s="376"/>
      <c r="DUB195" s="376"/>
      <c r="DUC195" s="376"/>
      <c r="DUD195" s="376"/>
      <c r="DUE195" s="376"/>
      <c r="DUF195" s="370"/>
      <c r="DUG195" s="396"/>
      <c r="DUH195" s="376"/>
      <c r="DUI195" s="376"/>
      <c r="DUJ195" s="376"/>
      <c r="DUK195" s="376"/>
      <c r="DUL195" s="376"/>
      <c r="DUM195" s="376"/>
      <c r="DUN195" s="376"/>
      <c r="DUO195" s="375"/>
      <c r="DUP195" s="375"/>
      <c r="DUQ195" s="375"/>
      <c r="DUR195" s="375"/>
      <c r="DUS195" s="375"/>
      <c r="DUT195" s="375"/>
      <c r="DUU195" s="375"/>
      <c r="DUV195" s="375"/>
      <c r="DUW195" s="375"/>
      <c r="DUX195" s="375"/>
      <c r="DUY195" s="375"/>
      <c r="DUZ195" s="375"/>
      <c r="DVA195" s="375"/>
      <c r="DVB195" s="375"/>
      <c r="DVC195" s="375"/>
      <c r="DVD195" s="375"/>
      <c r="DVE195" s="375"/>
      <c r="DVF195" s="375"/>
      <c r="DVG195" s="375"/>
      <c r="DVH195" s="375"/>
      <c r="DVI195" s="375"/>
      <c r="DVJ195" s="375"/>
      <c r="DVK195" s="375"/>
      <c r="DVL195" s="375"/>
      <c r="DVM195" s="375"/>
      <c r="DVN195" s="375"/>
      <c r="DVO195" s="375"/>
      <c r="DVP195" s="375"/>
      <c r="DVQ195" s="375"/>
      <c r="DVR195" s="375"/>
      <c r="DVS195" s="375"/>
      <c r="DVT195" s="375"/>
      <c r="DVU195" s="375"/>
      <c r="DVV195" s="375"/>
      <c r="DVW195" s="375"/>
      <c r="DVX195" s="375"/>
      <c r="DVY195" s="375"/>
      <c r="DVZ195" s="375"/>
      <c r="DWA195" s="375"/>
      <c r="DWB195" s="375"/>
      <c r="DWC195" s="375"/>
      <c r="DWD195" s="375"/>
      <c r="DWE195" s="375"/>
      <c r="DWF195" s="375"/>
      <c r="DWG195" s="376"/>
      <c r="DWH195" s="376"/>
      <c r="DWI195" s="376"/>
      <c r="DWJ195" s="376"/>
      <c r="DWK195" s="376"/>
      <c r="DWL195" s="376"/>
      <c r="DWM195" s="376"/>
      <c r="DWN195" s="376"/>
      <c r="DWO195" s="376"/>
      <c r="DWP195" s="376"/>
      <c r="DWQ195" s="376"/>
      <c r="DWR195" s="376"/>
      <c r="DWS195" s="376"/>
      <c r="DWT195" s="376"/>
      <c r="DWU195" s="376"/>
      <c r="DWV195" s="376"/>
      <c r="DWW195" s="376"/>
      <c r="DWX195" s="376"/>
      <c r="DWY195" s="376"/>
      <c r="DWZ195" s="376"/>
      <c r="DXA195" s="376"/>
      <c r="DXB195" s="376"/>
      <c r="DXC195" s="376"/>
      <c r="DXD195" s="376"/>
      <c r="DXE195" s="377"/>
      <c r="DXF195" s="377"/>
      <c r="DXG195" s="377"/>
      <c r="DXH195" s="377"/>
      <c r="DXI195" s="377"/>
      <c r="DXJ195" s="376"/>
      <c r="DXK195" s="376"/>
      <c r="DXL195" s="377"/>
      <c r="DXM195" s="377"/>
      <c r="DXN195" s="376"/>
      <c r="DXO195" s="376"/>
      <c r="DXP195" s="377"/>
      <c r="DXQ195" s="377"/>
      <c r="DXR195" s="376"/>
      <c r="DXS195" s="376"/>
      <c r="DXT195" s="376"/>
      <c r="DXU195" s="376"/>
      <c r="DXV195" s="376"/>
      <c r="DXW195" s="376"/>
      <c r="DXX195" s="376"/>
      <c r="DXY195" s="377"/>
      <c r="DXZ195" s="377"/>
      <c r="DYA195" s="376"/>
      <c r="DYB195" s="376"/>
      <c r="DYC195" s="377"/>
      <c r="DYD195" s="377"/>
      <c r="DYE195" s="376"/>
      <c r="DYF195" s="376"/>
      <c r="DYG195" s="376"/>
      <c r="DYH195" s="376"/>
      <c r="DYI195" s="376"/>
      <c r="DYJ195" s="370"/>
      <c r="DYK195" s="396"/>
      <c r="DYL195" s="376"/>
      <c r="DYM195" s="376"/>
      <c r="DYN195" s="376"/>
      <c r="DYO195" s="376"/>
      <c r="DYP195" s="376"/>
      <c r="DYQ195" s="376"/>
      <c r="DYR195" s="376"/>
      <c r="DYS195" s="375"/>
      <c r="DYT195" s="375"/>
      <c r="DYU195" s="375"/>
      <c r="DYV195" s="375"/>
      <c r="DYW195" s="375"/>
      <c r="DYX195" s="375"/>
      <c r="DYY195" s="375"/>
      <c r="DYZ195" s="375"/>
      <c r="DZA195" s="375"/>
      <c r="DZB195" s="375"/>
      <c r="DZC195" s="375"/>
      <c r="DZD195" s="375"/>
      <c r="DZE195" s="375"/>
      <c r="DZF195" s="375"/>
      <c r="DZG195" s="375"/>
      <c r="DZH195" s="375"/>
      <c r="DZI195" s="375"/>
      <c r="DZJ195" s="375"/>
      <c r="DZK195" s="375"/>
      <c r="DZL195" s="375"/>
      <c r="DZM195" s="375"/>
      <c r="DZN195" s="375"/>
      <c r="DZO195" s="375"/>
      <c r="DZP195" s="375"/>
      <c r="DZQ195" s="375"/>
      <c r="DZR195" s="375"/>
      <c r="DZS195" s="375"/>
      <c r="DZT195" s="375"/>
      <c r="DZU195" s="375"/>
      <c r="DZV195" s="375"/>
      <c r="DZW195" s="375"/>
      <c r="DZX195" s="375"/>
      <c r="DZY195" s="375"/>
      <c r="DZZ195" s="375"/>
      <c r="EAA195" s="375"/>
      <c r="EAB195" s="375"/>
      <c r="EAC195" s="375"/>
      <c r="EAD195" s="375"/>
      <c r="EAE195" s="375"/>
      <c r="EAF195" s="375"/>
      <c r="EAG195" s="375"/>
      <c r="EAH195" s="375"/>
      <c r="EAI195" s="375"/>
      <c r="EAJ195" s="375"/>
      <c r="EAK195" s="376"/>
      <c r="EAL195" s="376"/>
      <c r="EAM195" s="376"/>
      <c r="EAN195" s="376"/>
      <c r="EAO195" s="376"/>
      <c r="EAP195" s="376"/>
      <c r="EAQ195" s="376"/>
      <c r="EAR195" s="376"/>
      <c r="EAS195" s="376"/>
      <c r="EAT195" s="376"/>
      <c r="EAU195" s="376"/>
      <c r="EAV195" s="376"/>
      <c r="EAW195" s="376"/>
      <c r="EAX195" s="376"/>
      <c r="EAY195" s="376"/>
      <c r="EAZ195" s="376"/>
      <c r="EBA195" s="376"/>
      <c r="EBB195" s="376"/>
      <c r="EBC195" s="376"/>
      <c r="EBD195" s="376"/>
      <c r="EBE195" s="376"/>
      <c r="EBF195" s="376"/>
      <c r="EBG195" s="376"/>
      <c r="EBH195" s="376"/>
      <c r="EBI195" s="377"/>
      <c r="EBJ195" s="377"/>
      <c r="EBK195" s="377"/>
      <c r="EBL195" s="377"/>
      <c r="EBM195" s="377"/>
      <c r="EBN195" s="376"/>
      <c r="EBO195" s="376"/>
      <c r="EBP195" s="377"/>
      <c r="EBQ195" s="377"/>
      <c r="EBR195" s="376"/>
      <c r="EBS195" s="376"/>
      <c r="EBT195" s="377"/>
      <c r="EBU195" s="377"/>
      <c r="EBV195" s="376"/>
      <c r="EBW195" s="376"/>
      <c r="EBX195" s="376"/>
      <c r="EBY195" s="376"/>
      <c r="EBZ195" s="376"/>
      <c r="ECA195" s="376"/>
      <c r="ECB195" s="376"/>
      <c r="ECC195" s="377"/>
      <c r="ECD195" s="377"/>
      <c r="ECE195" s="376"/>
      <c r="ECF195" s="376"/>
      <c r="ECG195" s="377"/>
      <c r="ECH195" s="377"/>
      <c r="ECI195" s="376"/>
      <c r="ECJ195" s="376"/>
      <c r="ECK195" s="376"/>
      <c r="ECL195" s="376"/>
      <c r="ECM195" s="376"/>
      <c r="ECN195" s="370"/>
      <c r="ECO195" s="396"/>
      <c r="ECP195" s="376"/>
      <c r="ECQ195" s="376"/>
      <c r="ECR195" s="376"/>
      <c r="ECS195" s="376"/>
      <c r="ECT195" s="376"/>
      <c r="ECU195" s="376"/>
      <c r="ECV195" s="376"/>
      <c r="ECW195" s="375"/>
      <c r="ECX195" s="375"/>
      <c r="ECY195" s="375"/>
      <c r="ECZ195" s="375"/>
      <c r="EDA195" s="375"/>
      <c r="EDB195" s="375"/>
      <c r="EDC195" s="375"/>
      <c r="EDD195" s="375"/>
      <c r="EDE195" s="375"/>
      <c r="EDF195" s="375"/>
      <c r="EDG195" s="375"/>
      <c r="EDH195" s="375"/>
      <c r="EDI195" s="375"/>
      <c r="EDJ195" s="375"/>
      <c r="EDK195" s="375"/>
      <c r="EDL195" s="375"/>
      <c r="EDM195" s="375"/>
      <c r="EDN195" s="375"/>
      <c r="EDO195" s="375"/>
      <c r="EDP195" s="375"/>
      <c r="EDQ195" s="375"/>
      <c r="EDR195" s="375"/>
      <c r="EDS195" s="375"/>
      <c r="EDT195" s="375"/>
      <c r="EDU195" s="375"/>
      <c r="EDV195" s="375"/>
      <c r="EDW195" s="375"/>
      <c r="EDX195" s="375"/>
      <c r="EDY195" s="375"/>
      <c r="EDZ195" s="375"/>
      <c r="EEA195" s="375"/>
      <c r="EEB195" s="375"/>
      <c r="EEC195" s="375"/>
      <c r="EED195" s="375"/>
      <c r="EEE195" s="375"/>
      <c r="EEF195" s="375"/>
      <c r="EEG195" s="375"/>
      <c r="EEH195" s="375"/>
      <c r="EEI195" s="375"/>
      <c r="EEJ195" s="375"/>
      <c r="EEK195" s="375"/>
      <c r="EEL195" s="375"/>
      <c r="EEM195" s="375"/>
      <c r="EEN195" s="375"/>
      <c r="EEO195" s="376"/>
      <c r="EEP195" s="376"/>
      <c r="EEQ195" s="376"/>
      <c r="EER195" s="376"/>
      <c r="EES195" s="376"/>
      <c r="EET195" s="376"/>
      <c r="EEU195" s="376"/>
      <c r="EEV195" s="376"/>
      <c r="EEW195" s="376"/>
      <c r="EEX195" s="376"/>
      <c r="EEY195" s="376"/>
      <c r="EEZ195" s="376"/>
      <c r="EFA195" s="376"/>
      <c r="EFB195" s="376"/>
      <c r="EFC195" s="376"/>
      <c r="EFD195" s="376"/>
      <c r="EFE195" s="376"/>
      <c r="EFF195" s="376"/>
      <c r="EFG195" s="376"/>
      <c r="EFH195" s="376"/>
      <c r="EFI195" s="376"/>
      <c r="EFJ195" s="376"/>
      <c r="EFK195" s="376"/>
      <c r="EFL195" s="376"/>
      <c r="EFM195" s="377"/>
      <c r="EFN195" s="377"/>
      <c r="EFO195" s="377"/>
      <c r="EFP195" s="377"/>
      <c r="EFQ195" s="377"/>
      <c r="EFR195" s="376"/>
      <c r="EFS195" s="376"/>
      <c r="EFT195" s="377"/>
      <c r="EFU195" s="377"/>
      <c r="EFV195" s="376"/>
      <c r="EFW195" s="376"/>
      <c r="EFX195" s="377"/>
      <c r="EFY195" s="377"/>
      <c r="EFZ195" s="376"/>
      <c r="EGA195" s="376"/>
      <c r="EGB195" s="376"/>
      <c r="EGC195" s="376"/>
      <c r="EGD195" s="376"/>
      <c r="EGE195" s="376"/>
      <c r="EGF195" s="376"/>
      <c r="EGG195" s="377"/>
      <c r="EGH195" s="377"/>
      <c r="EGI195" s="376"/>
      <c r="EGJ195" s="376"/>
      <c r="EGK195" s="377"/>
      <c r="EGL195" s="377"/>
      <c r="EGM195" s="376"/>
      <c r="EGN195" s="376"/>
      <c r="EGO195" s="376"/>
      <c r="EGP195" s="376"/>
      <c r="EGQ195" s="376"/>
      <c r="EGR195" s="370"/>
      <c r="EGS195" s="396"/>
      <c r="EGT195" s="376"/>
      <c r="EGU195" s="376"/>
      <c r="EGV195" s="376"/>
      <c r="EGW195" s="376"/>
      <c r="EGX195" s="376"/>
      <c r="EGY195" s="376"/>
      <c r="EGZ195" s="376"/>
      <c r="EHA195" s="375"/>
      <c r="EHB195" s="375"/>
      <c r="EHC195" s="375"/>
      <c r="EHD195" s="375"/>
      <c r="EHE195" s="375"/>
      <c r="EHF195" s="375"/>
      <c r="EHG195" s="375"/>
      <c r="EHH195" s="375"/>
      <c r="EHI195" s="375"/>
      <c r="EHJ195" s="375"/>
      <c r="EHK195" s="375"/>
      <c r="EHL195" s="375"/>
      <c r="EHM195" s="375"/>
      <c r="EHN195" s="375"/>
      <c r="EHO195" s="375"/>
      <c r="EHP195" s="375"/>
      <c r="EHQ195" s="375"/>
      <c r="EHR195" s="375"/>
      <c r="EHS195" s="375"/>
      <c r="EHT195" s="375"/>
      <c r="EHU195" s="375"/>
      <c r="EHV195" s="375"/>
      <c r="EHW195" s="375"/>
      <c r="EHX195" s="375"/>
      <c r="EHY195" s="375"/>
      <c r="EHZ195" s="375"/>
      <c r="EIA195" s="375"/>
      <c r="EIB195" s="375"/>
      <c r="EIC195" s="375"/>
      <c r="EID195" s="375"/>
      <c r="EIE195" s="375"/>
      <c r="EIF195" s="375"/>
      <c r="EIG195" s="375"/>
      <c r="EIH195" s="375"/>
      <c r="EII195" s="375"/>
      <c r="EIJ195" s="375"/>
      <c r="EIK195" s="375"/>
      <c r="EIL195" s="375"/>
      <c r="EIM195" s="375"/>
      <c r="EIN195" s="375"/>
      <c r="EIO195" s="375"/>
      <c r="EIP195" s="375"/>
      <c r="EIQ195" s="375"/>
      <c r="EIR195" s="375"/>
      <c r="EIS195" s="376"/>
      <c r="EIT195" s="376"/>
      <c r="EIU195" s="376"/>
      <c r="EIV195" s="376"/>
      <c r="EIW195" s="376"/>
      <c r="EIX195" s="376"/>
      <c r="EIY195" s="376"/>
      <c r="EIZ195" s="376"/>
      <c r="EJA195" s="376"/>
      <c r="EJB195" s="376"/>
      <c r="EJC195" s="376"/>
      <c r="EJD195" s="376"/>
      <c r="EJE195" s="376"/>
      <c r="EJF195" s="376"/>
      <c r="EJG195" s="376"/>
      <c r="EJH195" s="376"/>
      <c r="EJI195" s="376"/>
      <c r="EJJ195" s="376"/>
      <c r="EJK195" s="376"/>
      <c r="EJL195" s="376"/>
      <c r="EJM195" s="376"/>
      <c r="EJN195" s="376"/>
      <c r="EJO195" s="376"/>
      <c r="EJP195" s="376"/>
      <c r="EJQ195" s="377"/>
      <c r="EJR195" s="377"/>
      <c r="EJS195" s="377"/>
      <c r="EJT195" s="377"/>
      <c r="EJU195" s="377"/>
      <c r="EJV195" s="376"/>
      <c r="EJW195" s="376"/>
      <c r="EJX195" s="377"/>
      <c r="EJY195" s="377"/>
      <c r="EJZ195" s="376"/>
      <c r="EKA195" s="376"/>
      <c r="EKB195" s="377"/>
      <c r="EKC195" s="377"/>
      <c r="EKD195" s="376"/>
      <c r="EKE195" s="376"/>
      <c r="EKF195" s="376"/>
      <c r="EKG195" s="376"/>
      <c r="EKH195" s="376"/>
      <c r="EKI195" s="376"/>
      <c r="EKJ195" s="376"/>
      <c r="EKK195" s="377"/>
      <c r="EKL195" s="377"/>
      <c r="EKM195" s="376"/>
      <c r="EKN195" s="376"/>
      <c r="EKO195" s="377"/>
      <c r="EKP195" s="377"/>
      <c r="EKQ195" s="376"/>
      <c r="EKR195" s="376"/>
      <c r="EKS195" s="376"/>
      <c r="EKT195" s="376"/>
      <c r="EKU195" s="376"/>
      <c r="EKV195" s="370"/>
      <c r="EKW195" s="396"/>
      <c r="EKX195" s="376"/>
      <c r="EKY195" s="376"/>
      <c r="EKZ195" s="376"/>
      <c r="ELA195" s="376"/>
      <c r="ELB195" s="376"/>
      <c r="ELC195" s="376"/>
      <c r="ELD195" s="376"/>
      <c r="ELE195" s="375"/>
      <c r="ELF195" s="375"/>
      <c r="ELG195" s="375"/>
      <c r="ELH195" s="375"/>
      <c r="ELI195" s="375"/>
      <c r="ELJ195" s="375"/>
      <c r="ELK195" s="375"/>
      <c r="ELL195" s="375"/>
      <c r="ELM195" s="375"/>
      <c r="ELN195" s="375"/>
      <c r="ELO195" s="375"/>
      <c r="ELP195" s="375"/>
      <c r="ELQ195" s="375"/>
      <c r="ELR195" s="375"/>
      <c r="ELS195" s="375"/>
      <c r="ELT195" s="375"/>
      <c r="ELU195" s="375"/>
      <c r="ELV195" s="375"/>
      <c r="ELW195" s="375"/>
      <c r="ELX195" s="375"/>
      <c r="ELY195" s="375"/>
      <c r="ELZ195" s="375"/>
      <c r="EMA195" s="375"/>
      <c r="EMB195" s="375"/>
      <c r="EMC195" s="375"/>
      <c r="EMD195" s="375"/>
      <c r="EME195" s="375"/>
      <c r="EMF195" s="375"/>
      <c r="EMG195" s="375"/>
      <c r="EMH195" s="375"/>
      <c r="EMI195" s="375"/>
      <c r="EMJ195" s="375"/>
      <c r="EMK195" s="375"/>
      <c r="EML195" s="375"/>
      <c r="EMM195" s="375"/>
      <c r="EMN195" s="375"/>
      <c r="EMO195" s="375"/>
      <c r="EMP195" s="375"/>
      <c r="EMQ195" s="375"/>
      <c r="EMR195" s="375"/>
      <c r="EMS195" s="375"/>
      <c r="EMT195" s="375"/>
      <c r="EMU195" s="375"/>
      <c r="EMV195" s="375"/>
      <c r="EMW195" s="376"/>
      <c r="EMX195" s="376"/>
      <c r="EMY195" s="376"/>
      <c r="EMZ195" s="376"/>
      <c r="ENA195" s="376"/>
      <c r="ENB195" s="376"/>
      <c r="ENC195" s="376"/>
      <c r="END195" s="376"/>
      <c r="ENE195" s="376"/>
      <c r="ENF195" s="376"/>
      <c r="ENG195" s="376"/>
      <c r="ENH195" s="376"/>
      <c r="ENI195" s="376"/>
      <c r="ENJ195" s="376"/>
      <c r="ENK195" s="376"/>
      <c r="ENL195" s="376"/>
      <c r="ENM195" s="376"/>
      <c r="ENN195" s="376"/>
      <c r="ENO195" s="376"/>
      <c r="ENP195" s="376"/>
      <c r="ENQ195" s="376"/>
      <c r="ENR195" s="376"/>
      <c r="ENS195" s="376"/>
      <c r="ENT195" s="376"/>
      <c r="ENU195" s="377"/>
      <c r="ENV195" s="377"/>
      <c r="ENW195" s="377"/>
      <c r="ENX195" s="377"/>
      <c r="ENY195" s="377"/>
      <c r="ENZ195" s="376"/>
      <c r="EOA195" s="376"/>
      <c r="EOB195" s="377"/>
      <c r="EOC195" s="377"/>
      <c r="EOD195" s="376"/>
      <c r="EOE195" s="376"/>
      <c r="EOF195" s="377"/>
      <c r="EOG195" s="377"/>
      <c r="EOH195" s="376"/>
      <c r="EOI195" s="376"/>
      <c r="EOJ195" s="376"/>
      <c r="EOK195" s="376"/>
      <c r="EOL195" s="376"/>
      <c r="EOM195" s="376"/>
      <c r="EON195" s="376"/>
      <c r="EOO195" s="377"/>
      <c r="EOP195" s="377"/>
      <c r="EOQ195" s="376"/>
      <c r="EOR195" s="376"/>
      <c r="EOS195" s="377"/>
      <c r="EOT195" s="377"/>
      <c r="EOU195" s="376"/>
      <c r="EOV195" s="376"/>
      <c r="EOW195" s="376"/>
      <c r="EOX195" s="376"/>
      <c r="EOY195" s="376"/>
      <c r="EOZ195" s="370"/>
      <c r="EPA195" s="396"/>
      <c r="EPB195" s="376"/>
      <c r="EPC195" s="376"/>
      <c r="EPD195" s="376"/>
      <c r="EPE195" s="376"/>
      <c r="EPF195" s="376"/>
      <c r="EPG195" s="376"/>
      <c r="EPH195" s="376"/>
      <c r="EPI195" s="375"/>
      <c r="EPJ195" s="375"/>
      <c r="EPK195" s="375"/>
      <c r="EPL195" s="375"/>
      <c r="EPM195" s="375"/>
      <c r="EPN195" s="375"/>
      <c r="EPO195" s="375"/>
      <c r="EPP195" s="375"/>
      <c r="EPQ195" s="375"/>
      <c r="EPR195" s="375"/>
      <c r="EPS195" s="375"/>
      <c r="EPT195" s="375"/>
      <c r="EPU195" s="375"/>
      <c r="EPV195" s="375"/>
      <c r="EPW195" s="375"/>
      <c r="EPX195" s="375"/>
      <c r="EPY195" s="375"/>
      <c r="EPZ195" s="375"/>
      <c r="EQA195" s="375"/>
      <c r="EQB195" s="375"/>
      <c r="EQC195" s="375"/>
      <c r="EQD195" s="375"/>
      <c r="EQE195" s="375"/>
      <c r="EQF195" s="375"/>
      <c r="EQG195" s="375"/>
      <c r="EQH195" s="375"/>
      <c r="EQI195" s="375"/>
      <c r="EQJ195" s="375"/>
      <c r="EQK195" s="375"/>
      <c r="EQL195" s="375"/>
      <c r="EQM195" s="375"/>
      <c r="EQN195" s="375"/>
      <c r="EQO195" s="375"/>
      <c r="EQP195" s="375"/>
      <c r="EQQ195" s="375"/>
      <c r="EQR195" s="375"/>
      <c r="EQS195" s="375"/>
      <c r="EQT195" s="375"/>
      <c r="EQU195" s="375"/>
      <c r="EQV195" s="375"/>
      <c r="EQW195" s="375"/>
      <c r="EQX195" s="375"/>
      <c r="EQY195" s="375"/>
      <c r="EQZ195" s="375"/>
      <c r="ERA195" s="376"/>
      <c r="ERB195" s="376"/>
      <c r="ERC195" s="376"/>
      <c r="ERD195" s="376"/>
      <c r="ERE195" s="376"/>
      <c r="ERF195" s="376"/>
      <c r="ERG195" s="376"/>
      <c r="ERH195" s="376"/>
      <c r="ERI195" s="376"/>
      <c r="ERJ195" s="376"/>
      <c r="ERK195" s="376"/>
      <c r="ERL195" s="376"/>
      <c r="ERM195" s="376"/>
      <c r="ERN195" s="376"/>
      <c r="ERO195" s="376"/>
      <c r="ERP195" s="376"/>
      <c r="ERQ195" s="376"/>
      <c r="ERR195" s="376"/>
      <c r="ERS195" s="376"/>
      <c r="ERT195" s="376"/>
      <c r="ERU195" s="376"/>
      <c r="ERV195" s="376"/>
      <c r="ERW195" s="376"/>
      <c r="ERX195" s="376"/>
      <c r="ERY195" s="377"/>
      <c r="ERZ195" s="377"/>
      <c r="ESA195" s="377"/>
      <c r="ESB195" s="377"/>
      <c r="ESC195" s="377"/>
      <c r="ESD195" s="376"/>
      <c r="ESE195" s="376"/>
      <c r="ESF195" s="377"/>
      <c r="ESG195" s="377"/>
      <c r="ESH195" s="376"/>
      <c r="ESI195" s="376"/>
      <c r="ESJ195" s="377"/>
      <c r="ESK195" s="377"/>
      <c r="ESL195" s="376"/>
      <c r="ESM195" s="376"/>
      <c r="ESN195" s="376"/>
      <c r="ESO195" s="376"/>
      <c r="ESP195" s="376"/>
      <c r="ESQ195" s="376"/>
      <c r="ESR195" s="376"/>
      <c r="ESS195" s="377"/>
      <c r="EST195" s="377"/>
      <c r="ESU195" s="376"/>
      <c r="ESV195" s="376"/>
      <c r="ESW195" s="377"/>
      <c r="ESX195" s="377"/>
      <c r="ESY195" s="376"/>
      <c r="ESZ195" s="376"/>
      <c r="ETA195" s="376"/>
      <c r="ETB195" s="376"/>
      <c r="ETC195" s="376"/>
      <c r="ETD195" s="370"/>
      <c r="ETE195" s="396"/>
      <c r="ETF195" s="376"/>
      <c r="ETG195" s="376"/>
      <c r="ETH195" s="376"/>
      <c r="ETI195" s="376"/>
      <c r="ETJ195" s="376"/>
      <c r="ETK195" s="376"/>
      <c r="ETL195" s="376"/>
      <c r="ETM195" s="375"/>
      <c r="ETN195" s="375"/>
      <c r="ETO195" s="375"/>
      <c r="ETP195" s="375"/>
      <c r="ETQ195" s="375"/>
      <c r="ETR195" s="375"/>
      <c r="ETS195" s="375"/>
      <c r="ETT195" s="375"/>
      <c r="ETU195" s="375"/>
      <c r="ETV195" s="375"/>
      <c r="ETW195" s="375"/>
      <c r="ETX195" s="375"/>
      <c r="ETY195" s="375"/>
      <c r="ETZ195" s="375"/>
      <c r="EUA195" s="375"/>
      <c r="EUB195" s="375"/>
      <c r="EUC195" s="375"/>
      <c r="EUD195" s="375"/>
      <c r="EUE195" s="375"/>
      <c r="EUF195" s="375"/>
      <c r="EUG195" s="375"/>
      <c r="EUH195" s="375"/>
      <c r="EUI195" s="375"/>
      <c r="EUJ195" s="375"/>
      <c r="EUK195" s="375"/>
      <c r="EUL195" s="375"/>
      <c r="EUM195" s="375"/>
      <c r="EUN195" s="375"/>
      <c r="EUO195" s="375"/>
      <c r="EUP195" s="375"/>
      <c r="EUQ195" s="375"/>
      <c r="EUR195" s="375"/>
      <c r="EUS195" s="375"/>
      <c r="EUT195" s="375"/>
      <c r="EUU195" s="375"/>
      <c r="EUV195" s="375"/>
      <c r="EUW195" s="375"/>
      <c r="EUX195" s="375"/>
      <c r="EUY195" s="375"/>
      <c r="EUZ195" s="375"/>
      <c r="EVA195" s="375"/>
      <c r="EVB195" s="375"/>
      <c r="EVC195" s="375"/>
      <c r="EVD195" s="375"/>
      <c r="EVE195" s="376"/>
      <c r="EVF195" s="376"/>
      <c r="EVG195" s="376"/>
      <c r="EVH195" s="376"/>
      <c r="EVI195" s="376"/>
      <c r="EVJ195" s="376"/>
      <c r="EVK195" s="376"/>
      <c r="EVL195" s="376"/>
      <c r="EVM195" s="376"/>
      <c r="EVN195" s="376"/>
      <c r="EVO195" s="376"/>
      <c r="EVP195" s="376"/>
      <c r="EVQ195" s="376"/>
      <c r="EVR195" s="376"/>
      <c r="EVS195" s="376"/>
      <c r="EVT195" s="376"/>
      <c r="EVU195" s="376"/>
      <c r="EVV195" s="376"/>
      <c r="EVW195" s="376"/>
      <c r="EVX195" s="376"/>
      <c r="EVY195" s="376"/>
      <c r="EVZ195" s="376"/>
      <c r="EWA195" s="376"/>
      <c r="EWB195" s="376"/>
      <c r="EWC195" s="377"/>
      <c r="EWD195" s="377"/>
      <c r="EWE195" s="377"/>
      <c r="EWF195" s="377"/>
      <c r="EWG195" s="377"/>
      <c r="EWH195" s="376"/>
      <c r="EWI195" s="376"/>
      <c r="EWJ195" s="377"/>
      <c r="EWK195" s="377"/>
      <c r="EWL195" s="376"/>
      <c r="EWM195" s="376"/>
      <c r="EWN195" s="377"/>
      <c r="EWO195" s="377"/>
      <c r="EWP195" s="376"/>
      <c r="EWQ195" s="376"/>
      <c r="EWR195" s="376"/>
      <c r="EWS195" s="376"/>
      <c r="EWT195" s="376"/>
      <c r="EWU195" s="376"/>
      <c r="EWV195" s="376"/>
      <c r="EWW195" s="377"/>
      <c r="EWX195" s="377"/>
      <c r="EWY195" s="376"/>
      <c r="EWZ195" s="376"/>
      <c r="EXA195" s="377"/>
      <c r="EXB195" s="377"/>
      <c r="EXC195" s="376"/>
      <c r="EXD195" s="376"/>
      <c r="EXE195" s="376"/>
      <c r="EXF195" s="376"/>
      <c r="EXG195" s="376"/>
      <c r="EXH195" s="370"/>
      <c r="EXI195" s="396"/>
      <c r="EXJ195" s="376"/>
      <c r="EXK195" s="376"/>
      <c r="EXL195" s="376"/>
      <c r="EXM195" s="376"/>
      <c r="EXN195" s="376"/>
      <c r="EXO195" s="376"/>
      <c r="EXP195" s="376"/>
      <c r="EXQ195" s="375"/>
      <c r="EXR195" s="375"/>
      <c r="EXS195" s="375"/>
      <c r="EXT195" s="375"/>
      <c r="EXU195" s="375"/>
      <c r="EXV195" s="375"/>
      <c r="EXW195" s="375"/>
      <c r="EXX195" s="375"/>
      <c r="EXY195" s="375"/>
      <c r="EXZ195" s="375"/>
      <c r="EYA195" s="375"/>
      <c r="EYB195" s="375"/>
      <c r="EYC195" s="375"/>
      <c r="EYD195" s="375"/>
      <c r="EYE195" s="375"/>
      <c r="EYF195" s="375"/>
      <c r="EYG195" s="375"/>
      <c r="EYH195" s="375"/>
      <c r="EYI195" s="375"/>
      <c r="EYJ195" s="375"/>
      <c r="EYK195" s="375"/>
      <c r="EYL195" s="375"/>
      <c r="EYM195" s="375"/>
      <c r="EYN195" s="375"/>
      <c r="EYO195" s="375"/>
      <c r="EYP195" s="375"/>
      <c r="EYQ195" s="375"/>
      <c r="EYR195" s="375"/>
      <c r="EYS195" s="375"/>
      <c r="EYT195" s="375"/>
      <c r="EYU195" s="375"/>
      <c r="EYV195" s="375"/>
      <c r="EYW195" s="375"/>
      <c r="EYX195" s="375"/>
      <c r="EYY195" s="375"/>
      <c r="EYZ195" s="375"/>
      <c r="EZA195" s="375"/>
      <c r="EZB195" s="375"/>
      <c r="EZC195" s="375"/>
      <c r="EZD195" s="375"/>
      <c r="EZE195" s="375"/>
      <c r="EZF195" s="375"/>
      <c r="EZG195" s="375"/>
      <c r="EZH195" s="375"/>
      <c r="EZI195" s="376"/>
      <c r="EZJ195" s="376"/>
      <c r="EZK195" s="376"/>
      <c r="EZL195" s="376"/>
      <c r="EZM195" s="376"/>
      <c r="EZN195" s="376"/>
      <c r="EZO195" s="376"/>
      <c r="EZP195" s="376"/>
      <c r="EZQ195" s="376"/>
      <c r="EZR195" s="376"/>
      <c r="EZS195" s="376"/>
      <c r="EZT195" s="376"/>
      <c r="EZU195" s="376"/>
      <c r="EZV195" s="376"/>
      <c r="EZW195" s="376"/>
      <c r="EZX195" s="376"/>
      <c r="EZY195" s="376"/>
      <c r="EZZ195" s="376"/>
      <c r="FAA195" s="376"/>
      <c r="FAB195" s="376"/>
      <c r="FAC195" s="376"/>
      <c r="FAD195" s="376"/>
      <c r="FAE195" s="376"/>
      <c r="FAF195" s="376"/>
      <c r="FAG195" s="377"/>
      <c r="FAH195" s="377"/>
      <c r="FAI195" s="377"/>
      <c r="FAJ195" s="377"/>
      <c r="FAK195" s="377"/>
      <c r="FAL195" s="376"/>
      <c r="FAM195" s="376"/>
      <c r="FAN195" s="377"/>
      <c r="FAO195" s="377"/>
      <c r="FAP195" s="376"/>
      <c r="FAQ195" s="376"/>
      <c r="FAR195" s="377"/>
      <c r="FAS195" s="377"/>
      <c r="FAT195" s="376"/>
      <c r="FAU195" s="376"/>
      <c r="FAV195" s="376"/>
      <c r="FAW195" s="376"/>
      <c r="FAX195" s="376"/>
      <c r="FAY195" s="376"/>
      <c r="FAZ195" s="376"/>
      <c r="FBA195" s="377"/>
      <c r="FBB195" s="377"/>
      <c r="FBC195" s="376"/>
      <c r="FBD195" s="376"/>
      <c r="FBE195" s="377"/>
      <c r="FBF195" s="377"/>
      <c r="FBG195" s="376"/>
      <c r="FBH195" s="376"/>
      <c r="FBI195" s="376"/>
      <c r="FBJ195" s="376"/>
      <c r="FBK195" s="376"/>
      <c r="FBL195" s="370"/>
      <c r="FBM195" s="396"/>
      <c r="FBN195" s="376"/>
      <c r="FBO195" s="376"/>
      <c r="FBP195" s="376"/>
      <c r="FBQ195" s="376"/>
      <c r="FBR195" s="376"/>
      <c r="FBS195" s="376"/>
      <c r="FBT195" s="376"/>
      <c r="FBU195" s="375"/>
      <c r="FBV195" s="375"/>
      <c r="FBW195" s="375"/>
      <c r="FBX195" s="375"/>
      <c r="FBY195" s="375"/>
      <c r="FBZ195" s="375"/>
      <c r="FCA195" s="375"/>
      <c r="FCB195" s="375"/>
      <c r="FCC195" s="375"/>
      <c r="FCD195" s="375"/>
      <c r="FCE195" s="375"/>
      <c r="FCF195" s="375"/>
      <c r="FCG195" s="375"/>
      <c r="FCH195" s="375"/>
      <c r="FCI195" s="375"/>
      <c r="FCJ195" s="375"/>
      <c r="FCK195" s="375"/>
      <c r="FCL195" s="375"/>
      <c r="FCM195" s="375"/>
      <c r="FCN195" s="375"/>
      <c r="FCO195" s="375"/>
      <c r="FCP195" s="375"/>
      <c r="FCQ195" s="375"/>
      <c r="FCR195" s="375"/>
      <c r="FCS195" s="375"/>
      <c r="FCT195" s="375"/>
      <c r="FCU195" s="375"/>
      <c r="FCV195" s="375"/>
      <c r="FCW195" s="375"/>
      <c r="FCX195" s="375"/>
      <c r="FCY195" s="375"/>
      <c r="FCZ195" s="375"/>
      <c r="FDA195" s="375"/>
      <c r="FDB195" s="375"/>
      <c r="FDC195" s="375"/>
      <c r="FDD195" s="375"/>
      <c r="FDE195" s="375"/>
      <c r="FDF195" s="375"/>
      <c r="FDG195" s="375"/>
      <c r="FDH195" s="375"/>
      <c r="FDI195" s="375"/>
      <c r="FDJ195" s="375"/>
      <c r="FDK195" s="375"/>
      <c r="FDL195" s="375"/>
      <c r="FDM195" s="376"/>
      <c r="FDN195" s="376"/>
      <c r="FDO195" s="376"/>
      <c r="FDP195" s="376"/>
      <c r="FDQ195" s="376"/>
      <c r="FDR195" s="376"/>
      <c r="FDS195" s="376"/>
      <c r="FDT195" s="376"/>
      <c r="FDU195" s="376"/>
      <c r="FDV195" s="376"/>
      <c r="FDW195" s="376"/>
      <c r="FDX195" s="376"/>
      <c r="FDY195" s="376"/>
      <c r="FDZ195" s="376"/>
      <c r="FEA195" s="376"/>
      <c r="FEB195" s="376"/>
      <c r="FEC195" s="376"/>
      <c r="FED195" s="376"/>
      <c r="FEE195" s="376"/>
      <c r="FEF195" s="376"/>
      <c r="FEG195" s="376"/>
      <c r="FEH195" s="376"/>
      <c r="FEI195" s="376"/>
      <c r="FEJ195" s="376"/>
      <c r="FEK195" s="377"/>
      <c r="FEL195" s="377"/>
      <c r="FEM195" s="377"/>
      <c r="FEN195" s="377"/>
      <c r="FEO195" s="377"/>
      <c r="FEP195" s="376"/>
      <c r="FEQ195" s="376"/>
      <c r="FER195" s="377"/>
      <c r="FES195" s="377"/>
      <c r="FET195" s="376"/>
      <c r="FEU195" s="376"/>
      <c r="FEV195" s="377"/>
      <c r="FEW195" s="377"/>
      <c r="FEX195" s="376"/>
      <c r="FEY195" s="376"/>
      <c r="FEZ195" s="376"/>
      <c r="FFA195" s="376"/>
      <c r="FFB195" s="376"/>
      <c r="FFC195" s="376"/>
      <c r="FFD195" s="376"/>
      <c r="FFE195" s="377"/>
      <c r="FFF195" s="377"/>
      <c r="FFG195" s="376"/>
      <c r="FFH195" s="376"/>
      <c r="FFI195" s="377"/>
      <c r="FFJ195" s="377"/>
      <c r="FFK195" s="376"/>
      <c r="FFL195" s="376"/>
      <c r="FFM195" s="376"/>
      <c r="FFN195" s="376"/>
      <c r="FFO195" s="376"/>
      <c r="FFP195" s="370"/>
      <c r="FFQ195" s="396"/>
      <c r="FFR195" s="376"/>
      <c r="FFS195" s="376"/>
      <c r="FFT195" s="376"/>
      <c r="FFU195" s="376"/>
      <c r="FFV195" s="376"/>
      <c r="FFW195" s="376"/>
      <c r="FFX195" s="376"/>
      <c r="FFY195" s="375"/>
      <c r="FFZ195" s="375"/>
      <c r="FGA195" s="375"/>
      <c r="FGB195" s="375"/>
      <c r="FGC195" s="375"/>
      <c r="FGD195" s="375"/>
      <c r="FGE195" s="375"/>
      <c r="FGF195" s="375"/>
      <c r="FGG195" s="375"/>
      <c r="FGH195" s="375"/>
      <c r="FGI195" s="375"/>
      <c r="FGJ195" s="375"/>
      <c r="FGK195" s="375"/>
      <c r="FGL195" s="375"/>
      <c r="FGM195" s="375"/>
      <c r="FGN195" s="375"/>
      <c r="FGO195" s="375"/>
      <c r="FGP195" s="375"/>
      <c r="FGQ195" s="375"/>
      <c r="FGR195" s="375"/>
      <c r="FGS195" s="375"/>
      <c r="FGT195" s="375"/>
      <c r="FGU195" s="375"/>
      <c r="FGV195" s="375"/>
      <c r="FGW195" s="375"/>
      <c r="FGX195" s="375"/>
      <c r="FGY195" s="375"/>
      <c r="FGZ195" s="375"/>
      <c r="FHA195" s="375"/>
      <c r="FHB195" s="375"/>
      <c r="FHC195" s="375"/>
      <c r="FHD195" s="375"/>
      <c r="FHE195" s="375"/>
      <c r="FHF195" s="375"/>
      <c r="FHG195" s="375"/>
      <c r="FHH195" s="375"/>
      <c r="FHI195" s="375"/>
      <c r="FHJ195" s="375"/>
      <c r="FHK195" s="375"/>
      <c r="FHL195" s="375"/>
      <c r="FHM195" s="375"/>
      <c r="FHN195" s="375"/>
      <c r="FHO195" s="375"/>
      <c r="FHP195" s="375"/>
      <c r="FHQ195" s="376"/>
      <c r="FHR195" s="376"/>
      <c r="FHS195" s="376"/>
      <c r="FHT195" s="376"/>
      <c r="FHU195" s="376"/>
      <c r="FHV195" s="376"/>
      <c r="FHW195" s="376"/>
      <c r="FHX195" s="376"/>
      <c r="FHY195" s="376"/>
      <c r="FHZ195" s="376"/>
      <c r="FIA195" s="376"/>
      <c r="FIB195" s="376"/>
      <c r="FIC195" s="376"/>
      <c r="FID195" s="376"/>
      <c r="FIE195" s="376"/>
      <c r="FIF195" s="376"/>
      <c r="FIG195" s="376"/>
      <c r="FIH195" s="376"/>
      <c r="FII195" s="376"/>
      <c r="FIJ195" s="376"/>
      <c r="FIK195" s="376"/>
      <c r="FIL195" s="376"/>
      <c r="FIM195" s="376"/>
      <c r="FIN195" s="376"/>
      <c r="FIO195" s="377"/>
      <c r="FIP195" s="377"/>
      <c r="FIQ195" s="377"/>
      <c r="FIR195" s="377"/>
      <c r="FIS195" s="377"/>
      <c r="FIT195" s="376"/>
      <c r="FIU195" s="376"/>
      <c r="FIV195" s="377"/>
      <c r="FIW195" s="377"/>
      <c r="FIX195" s="376"/>
      <c r="FIY195" s="376"/>
      <c r="FIZ195" s="377"/>
      <c r="FJA195" s="377"/>
      <c r="FJB195" s="376"/>
      <c r="FJC195" s="376"/>
      <c r="FJD195" s="376"/>
      <c r="FJE195" s="376"/>
      <c r="FJF195" s="376"/>
      <c r="FJG195" s="376"/>
      <c r="FJH195" s="376"/>
      <c r="FJI195" s="377"/>
      <c r="FJJ195" s="377"/>
      <c r="FJK195" s="376"/>
      <c r="FJL195" s="376"/>
      <c r="FJM195" s="377"/>
      <c r="FJN195" s="377"/>
      <c r="FJO195" s="376"/>
      <c r="FJP195" s="376"/>
      <c r="FJQ195" s="376"/>
      <c r="FJR195" s="376"/>
      <c r="FJS195" s="376"/>
      <c r="FJT195" s="370"/>
      <c r="FJU195" s="396"/>
      <c r="FJV195" s="376"/>
      <c r="FJW195" s="376"/>
      <c r="FJX195" s="376"/>
      <c r="FJY195" s="376"/>
      <c r="FJZ195" s="376"/>
      <c r="FKA195" s="376"/>
      <c r="FKB195" s="376"/>
      <c r="FKC195" s="375"/>
      <c r="FKD195" s="375"/>
      <c r="FKE195" s="375"/>
      <c r="FKF195" s="375"/>
      <c r="FKG195" s="375"/>
      <c r="FKH195" s="375"/>
      <c r="FKI195" s="375"/>
      <c r="FKJ195" s="375"/>
      <c r="FKK195" s="375"/>
      <c r="FKL195" s="375"/>
      <c r="FKM195" s="375"/>
      <c r="FKN195" s="375"/>
      <c r="FKO195" s="375"/>
      <c r="FKP195" s="375"/>
      <c r="FKQ195" s="375"/>
      <c r="FKR195" s="375"/>
      <c r="FKS195" s="375"/>
      <c r="FKT195" s="375"/>
      <c r="FKU195" s="375"/>
      <c r="FKV195" s="375"/>
      <c r="FKW195" s="375"/>
      <c r="FKX195" s="375"/>
      <c r="FKY195" s="375"/>
      <c r="FKZ195" s="375"/>
      <c r="FLA195" s="375"/>
      <c r="FLB195" s="375"/>
      <c r="FLC195" s="375"/>
      <c r="FLD195" s="375"/>
      <c r="FLE195" s="375"/>
      <c r="FLF195" s="375"/>
      <c r="FLG195" s="375"/>
      <c r="FLH195" s="375"/>
      <c r="FLI195" s="375"/>
      <c r="FLJ195" s="375"/>
      <c r="FLK195" s="375"/>
      <c r="FLL195" s="375"/>
      <c r="FLM195" s="375"/>
      <c r="FLN195" s="375"/>
      <c r="FLO195" s="375"/>
      <c r="FLP195" s="375"/>
      <c r="FLQ195" s="375"/>
      <c r="FLR195" s="375"/>
      <c r="FLS195" s="375"/>
      <c r="FLT195" s="375"/>
      <c r="FLU195" s="376"/>
      <c r="FLV195" s="376"/>
      <c r="FLW195" s="376"/>
      <c r="FLX195" s="376"/>
      <c r="FLY195" s="376"/>
      <c r="FLZ195" s="376"/>
      <c r="FMA195" s="376"/>
      <c r="FMB195" s="376"/>
      <c r="FMC195" s="376"/>
      <c r="FMD195" s="376"/>
      <c r="FME195" s="376"/>
      <c r="FMF195" s="376"/>
      <c r="FMG195" s="376"/>
      <c r="FMH195" s="376"/>
      <c r="FMI195" s="376"/>
      <c r="FMJ195" s="376"/>
      <c r="FMK195" s="376"/>
      <c r="FML195" s="376"/>
      <c r="FMM195" s="376"/>
      <c r="FMN195" s="376"/>
      <c r="FMO195" s="376"/>
      <c r="FMP195" s="376"/>
      <c r="FMQ195" s="376"/>
      <c r="FMR195" s="376"/>
      <c r="FMS195" s="377"/>
      <c r="FMT195" s="377"/>
      <c r="FMU195" s="377"/>
      <c r="FMV195" s="377"/>
      <c r="FMW195" s="377"/>
      <c r="FMX195" s="376"/>
      <c r="FMY195" s="376"/>
      <c r="FMZ195" s="377"/>
      <c r="FNA195" s="377"/>
      <c r="FNB195" s="376"/>
      <c r="FNC195" s="376"/>
      <c r="FND195" s="377"/>
      <c r="FNE195" s="377"/>
      <c r="FNF195" s="376"/>
      <c r="FNG195" s="376"/>
      <c r="FNH195" s="376"/>
      <c r="FNI195" s="376"/>
      <c r="FNJ195" s="376"/>
      <c r="FNK195" s="376"/>
      <c r="FNL195" s="376"/>
      <c r="FNM195" s="377"/>
      <c r="FNN195" s="377"/>
      <c r="FNO195" s="376"/>
      <c r="FNP195" s="376"/>
      <c r="FNQ195" s="377"/>
      <c r="FNR195" s="377"/>
      <c r="FNS195" s="376"/>
      <c r="FNT195" s="376"/>
      <c r="FNU195" s="376"/>
      <c r="FNV195" s="376"/>
      <c r="FNW195" s="376"/>
      <c r="FNX195" s="370"/>
      <c r="FNY195" s="396"/>
      <c r="FNZ195" s="376"/>
      <c r="FOA195" s="376"/>
      <c r="FOB195" s="376"/>
      <c r="FOC195" s="376"/>
      <c r="FOD195" s="376"/>
      <c r="FOE195" s="376"/>
      <c r="FOF195" s="376"/>
      <c r="FOG195" s="375"/>
      <c r="FOH195" s="375"/>
      <c r="FOI195" s="375"/>
      <c r="FOJ195" s="375"/>
      <c r="FOK195" s="375"/>
      <c r="FOL195" s="375"/>
      <c r="FOM195" s="375"/>
      <c r="FON195" s="375"/>
      <c r="FOO195" s="375"/>
      <c r="FOP195" s="375"/>
      <c r="FOQ195" s="375"/>
      <c r="FOR195" s="375"/>
      <c r="FOS195" s="375"/>
      <c r="FOT195" s="375"/>
      <c r="FOU195" s="375"/>
      <c r="FOV195" s="375"/>
      <c r="FOW195" s="375"/>
      <c r="FOX195" s="375"/>
      <c r="FOY195" s="375"/>
      <c r="FOZ195" s="375"/>
      <c r="FPA195" s="375"/>
      <c r="FPB195" s="375"/>
      <c r="FPC195" s="375"/>
      <c r="FPD195" s="375"/>
      <c r="FPE195" s="375"/>
      <c r="FPF195" s="375"/>
      <c r="FPG195" s="375"/>
      <c r="FPH195" s="375"/>
      <c r="FPI195" s="375"/>
      <c r="FPJ195" s="375"/>
      <c r="FPK195" s="375"/>
      <c r="FPL195" s="375"/>
      <c r="FPM195" s="375"/>
      <c r="FPN195" s="375"/>
      <c r="FPO195" s="375"/>
      <c r="FPP195" s="375"/>
      <c r="FPQ195" s="375"/>
      <c r="FPR195" s="375"/>
      <c r="FPS195" s="375"/>
      <c r="FPT195" s="375"/>
      <c r="FPU195" s="375"/>
      <c r="FPV195" s="375"/>
      <c r="FPW195" s="375"/>
      <c r="FPX195" s="375"/>
      <c r="FPY195" s="376"/>
      <c r="FPZ195" s="376"/>
      <c r="FQA195" s="376"/>
      <c r="FQB195" s="376"/>
      <c r="FQC195" s="376"/>
      <c r="FQD195" s="376"/>
      <c r="FQE195" s="376"/>
      <c r="FQF195" s="376"/>
      <c r="FQG195" s="376"/>
      <c r="FQH195" s="376"/>
      <c r="FQI195" s="376"/>
      <c r="FQJ195" s="376"/>
      <c r="FQK195" s="376"/>
      <c r="FQL195" s="376"/>
      <c r="FQM195" s="376"/>
      <c r="FQN195" s="376"/>
      <c r="FQO195" s="376"/>
      <c r="FQP195" s="376"/>
      <c r="FQQ195" s="376"/>
      <c r="FQR195" s="376"/>
      <c r="FQS195" s="376"/>
      <c r="FQT195" s="376"/>
      <c r="FQU195" s="376"/>
      <c r="FQV195" s="376"/>
      <c r="FQW195" s="377"/>
      <c r="FQX195" s="377"/>
      <c r="FQY195" s="377"/>
      <c r="FQZ195" s="377"/>
      <c r="FRA195" s="377"/>
      <c r="FRB195" s="376"/>
      <c r="FRC195" s="376"/>
      <c r="FRD195" s="377"/>
      <c r="FRE195" s="377"/>
      <c r="FRF195" s="376"/>
      <c r="FRG195" s="376"/>
      <c r="FRH195" s="377"/>
      <c r="FRI195" s="377"/>
      <c r="FRJ195" s="376"/>
      <c r="FRK195" s="376"/>
      <c r="FRL195" s="376"/>
      <c r="FRM195" s="376"/>
      <c r="FRN195" s="376"/>
      <c r="FRO195" s="376"/>
      <c r="FRP195" s="376"/>
      <c r="FRQ195" s="377"/>
      <c r="FRR195" s="377"/>
      <c r="FRS195" s="376"/>
      <c r="FRT195" s="376"/>
      <c r="FRU195" s="377"/>
      <c r="FRV195" s="377"/>
      <c r="FRW195" s="376"/>
      <c r="FRX195" s="376"/>
      <c r="FRY195" s="376"/>
      <c r="FRZ195" s="376"/>
      <c r="FSA195" s="376"/>
      <c r="FSB195" s="370"/>
      <c r="FSC195" s="396"/>
      <c r="FSD195" s="376"/>
      <c r="FSE195" s="376"/>
      <c r="FSF195" s="376"/>
      <c r="FSG195" s="376"/>
      <c r="FSH195" s="376"/>
      <c r="FSI195" s="376"/>
      <c r="FSJ195" s="376"/>
      <c r="FSK195" s="375"/>
      <c r="FSL195" s="375"/>
      <c r="FSM195" s="375"/>
      <c r="FSN195" s="375"/>
      <c r="FSO195" s="375"/>
      <c r="FSP195" s="375"/>
      <c r="FSQ195" s="375"/>
      <c r="FSR195" s="375"/>
      <c r="FSS195" s="375"/>
      <c r="FST195" s="375"/>
      <c r="FSU195" s="375"/>
      <c r="FSV195" s="375"/>
      <c r="FSW195" s="375"/>
      <c r="FSX195" s="375"/>
      <c r="FSY195" s="375"/>
      <c r="FSZ195" s="375"/>
      <c r="FTA195" s="375"/>
      <c r="FTB195" s="375"/>
      <c r="FTC195" s="375"/>
      <c r="FTD195" s="375"/>
      <c r="FTE195" s="375"/>
      <c r="FTF195" s="375"/>
      <c r="FTG195" s="375"/>
      <c r="FTH195" s="375"/>
      <c r="FTI195" s="375"/>
      <c r="FTJ195" s="375"/>
      <c r="FTK195" s="375"/>
      <c r="FTL195" s="375"/>
      <c r="FTM195" s="375"/>
      <c r="FTN195" s="375"/>
      <c r="FTO195" s="375"/>
      <c r="FTP195" s="375"/>
      <c r="FTQ195" s="375"/>
      <c r="FTR195" s="375"/>
      <c r="FTS195" s="375"/>
      <c r="FTT195" s="375"/>
      <c r="FTU195" s="375"/>
      <c r="FTV195" s="375"/>
      <c r="FTW195" s="375"/>
      <c r="FTX195" s="375"/>
      <c r="FTY195" s="375"/>
      <c r="FTZ195" s="375"/>
      <c r="FUA195" s="375"/>
      <c r="FUB195" s="375"/>
      <c r="FUC195" s="376"/>
      <c r="FUD195" s="376"/>
      <c r="FUE195" s="376"/>
      <c r="FUF195" s="376"/>
      <c r="FUG195" s="376"/>
      <c r="FUH195" s="376"/>
      <c r="FUI195" s="376"/>
      <c r="FUJ195" s="376"/>
      <c r="FUK195" s="376"/>
      <c r="FUL195" s="376"/>
      <c r="FUM195" s="376"/>
      <c r="FUN195" s="376"/>
      <c r="FUO195" s="376"/>
      <c r="FUP195" s="376"/>
      <c r="FUQ195" s="376"/>
      <c r="FUR195" s="376"/>
      <c r="FUS195" s="376"/>
      <c r="FUT195" s="376"/>
      <c r="FUU195" s="376"/>
      <c r="FUV195" s="376"/>
      <c r="FUW195" s="376"/>
      <c r="FUX195" s="376"/>
      <c r="FUY195" s="376"/>
      <c r="FUZ195" s="376"/>
      <c r="FVA195" s="377"/>
      <c r="FVB195" s="377"/>
      <c r="FVC195" s="377"/>
      <c r="FVD195" s="377"/>
      <c r="FVE195" s="377"/>
      <c r="FVF195" s="376"/>
      <c r="FVG195" s="376"/>
      <c r="FVH195" s="377"/>
      <c r="FVI195" s="377"/>
      <c r="FVJ195" s="376"/>
      <c r="FVK195" s="376"/>
      <c r="FVL195" s="377"/>
      <c r="FVM195" s="377"/>
      <c r="FVN195" s="376"/>
      <c r="FVO195" s="376"/>
      <c r="FVP195" s="376"/>
      <c r="FVQ195" s="376"/>
      <c r="FVR195" s="376"/>
      <c r="FVS195" s="376"/>
      <c r="FVT195" s="376"/>
      <c r="FVU195" s="377"/>
      <c r="FVV195" s="377"/>
      <c r="FVW195" s="376"/>
      <c r="FVX195" s="376"/>
      <c r="FVY195" s="377"/>
      <c r="FVZ195" s="377"/>
      <c r="FWA195" s="376"/>
      <c r="FWB195" s="376"/>
      <c r="FWC195" s="376"/>
      <c r="FWD195" s="376"/>
      <c r="FWE195" s="376"/>
      <c r="FWF195" s="370"/>
      <c r="FWG195" s="396"/>
      <c r="FWH195" s="376"/>
      <c r="FWI195" s="376"/>
      <c r="FWJ195" s="376"/>
      <c r="FWK195" s="376"/>
      <c r="FWL195" s="376"/>
      <c r="FWM195" s="376"/>
      <c r="FWN195" s="376"/>
      <c r="FWO195" s="375"/>
      <c r="FWP195" s="375"/>
      <c r="FWQ195" s="375"/>
      <c r="FWR195" s="375"/>
      <c r="FWS195" s="375"/>
      <c r="FWT195" s="375"/>
      <c r="FWU195" s="375"/>
      <c r="FWV195" s="375"/>
      <c r="FWW195" s="375"/>
      <c r="FWX195" s="375"/>
      <c r="FWY195" s="375"/>
      <c r="FWZ195" s="375"/>
      <c r="FXA195" s="375"/>
      <c r="FXB195" s="375"/>
      <c r="FXC195" s="375"/>
      <c r="FXD195" s="375"/>
      <c r="FXE195" s="375"/>
      <c r="FXF195" s="375"/>
      <c r="FXG195" s="375"/>
      <c r="FXH195" s="375"/>
      <c r="FXI195" s="375"/>
      <c r="FXJ195" s="375"/>
      <c r="FXK195" s="375"/>
      <c r="FXL195" s="375"/>
      <c r="FXM195" s="375"/>
      <c r="FXN195" s="375"/>
      <c r="FXO195" s="375"/>
      <c r="FXP195" s="375"/>
      <c r="FXQ195" s="375"/>
      <c r="FXR195" s="375"/>
      <c r="FXS195" s="375"/>
      <c r="FXT195" s="375"/>
      <c r="FXU195" s="375"/>
      <c r="FXV195" s="375"/>
      <c r="FXW195" s="375"/>
      <c r="FXX195" s="375"/>
      <c r="FXY195" s="375"/>
      <c r="FXZ195" s="375"/>
      <c r="FYA195" s="375"/>
      <c r="FYB195" s="375"/>
      <c r="FYC195" s="375"/>
      <c r="FYD195" s="375"/>
      <c r="FYE195" s="375"/>
      <c r="FYF195" s="375"/>
      <c r="FYG195" s="376"/>
      <c r="FYH195" s="376"/>
      <c r="FYI195" s="376"/>
      <c r="FYJ195" s="376"/>
      <c r="FYK195" s="376"/>
      <c r="FYL195" s="376"/>
      <c r="FYM195" s="376"/>
      <c r="FYN195" s="376"/>
      <c r="FYO195" s="376"/>
      <c r="FYP195" s="376"/>
      <c r="FYQ195" s="376"/>
      <c r="FYR195" s="376"/>
      <c r="FYS195" s="376"/>
      <c r="FYT195" s="376"/>
      <c r="FYU195" s="376"/>
      <c r="FYV195" s="376"/>
      <c r="FYW195" s="376"/>
      <c r="FYX195" s="376"/>
      <c r="FYY195" s="376"/>
      <c r="FYZ195" s="376"/>
      <c r="FZA195" s="376"/>
      <c r="FZB195" s="376"/>
      <c r="FZC195" s="376"/>
      <c r="FZD195" s="376"/>
      <c r="FZE195" s="377"/>
      <c r="FZF195" s="377"/>
      <c r="FZG195" s="377"/>
      <c r="FZH195" s="377"/>
      <c r="FZI195" s="377"/>
      <c r="FZJ195" s="376"/>
      <c r="FZK195" s="376"/>
      <c r="FZL195" s="377"/>
      <c r="FZM195" s="377"/>
      <c r="FZN195" s="376"/>
      <c r="FZO195" s="376"/>
      <c r="FZP195" s="377"/>
      <c r="FZQ195" s="377"/>
      <c r="FZR195" s="376"/>
      <c r="FZS195" s="376"/>
      <c r="FZT195" s="376"/>
      <c r="FZU195" s="376"/>
      <c r="FZV195" s="376"/>
      <c r="FZW195" s="376"/>
      <c r="FZX195" s="376"/>
      <c r="FZY195" s="377"/>
      <c r="FZZ195" s="377"/>
      <c r="GAA195" s="376"/>
      <c r="GAB195" s="376"/>
      <c r="GAC195" s="377"/>
      <c r="GAD195" s="377"/>
      <c r="GAE195" s="376"/>
      <c r="GAF195" s="376"/>
      <c r="GAG195" s="376"/>
      <c r="GAH195" s="376"/>
      <c r="GAI195" s="376"/>
      <c r="GAJ195" s="370"/>
      <c r="GAK195" s="396"/>
      <c r="GAL195" s="376"/>
      <c r="GAM195" s="376"/>
      <c r="GAN195" s="376"/>
      <c r="GAO195" s="376"/>
      <c r="GAP195" s="376"/>
      <c r="GAQ195" s="376"/>
      <c r="GAR195" s="376"/>
      <c r="GAS195" s="375"/>
      <c r="GAT195" s="375"/>
      <c r="GAU195" s="375"/>
      <c r="GAV195" s="375"/>
      <c r="GAW195" s="375"/>
      <c r="GAX195" s="375"/>
      <c r="GAY195" s="375"/>
      <c r="GAZ195" s="375"/>
      <c r="GBA195" s="375"/>
      <c r="GBB195" s="375"/>
      <c r="GBC195" s="375"/>
      <c r="GBD195" s="375"/>
      <c r="GBE195" s="375"/>
      <c r="GBF195" s="375"/>
      <c r="GBG195" s="375"/>
      <c r="GBH195" s="375"/>
      <c r="GBI195" s="375"/>
      <c r="GBJ195" s="375"/>
      <c r="GBK195" s="375"/>
      <c r="GBL195" s="375"/>
      <c r="GBM195" s="375"/>
      <c r="GBN195" s="375"/>
      <c r="GBO195" s="375"/>
      <c r="GBP195" s="375"/>
      <c r="GBQ195" s="375"/>
      <c r="GBR195" s="375"/>
      <c r="GBS195" s="375"/>
      <c r="GBT195" s="375"/>
      <c r="GBU195" s="375"/>
      <c r="GBV195" s="375"/>
      <c r="GBW195" s="375"/>
      <c r="GBX195" s="375"/>
      <c r="GBY195" s="375"/>
      <c r="GBZ195" s="375"/>
      <c r="GCA195" s="375"/>
      <c r="GCB195" s="375"/>
      <c r="GCC195" s="375"/>
      <c r="GCD195" s="375"/>
      <c r="GCE195" s="375"/>
      <c r="GCF195" s="375"/>
      <c r="GCG195" s="375"/>
      <c r="GCH195" s="375"/>
      <c r="GCI195" s="375"/>
      <c r="GCJ195" s="375"/>
      <c r="GCK195" s="376"/>
      <c r="GCL195" s="376"/>
      <c r="GCM195" s="376"/>
      <c r="GCN195" s="376"/>
      <c r="GCO195" s="376"/>
      <c r="GCP195" s="376"/>
      <c r="GCQ195" s="376"/>
      <c r="GCR195" s="376"/>
      <c r="GCS195" s="376"/>
      <c r="GCT195" s="376"/>
      <c r="GCU195" s="376"/>
      <c r="GCV195" s="376"/>
      <c r="GCW195" s="376"/>
      <c r="GCX195" s="376"/>
      <c r="GCY195" s="376"/>
      <c r="GCZ195" s="376"/>
      <c r="GDA195" s="376"/>
      <c r="GDB195" s="376"/>
      <c r="GDC195" s="376"/>
      <c r="GDD195" s="376"/>
      <c r="GDE195" s="376"/>
      <c r="GDF195" s="376"/>
      <c r="GDG195" s="376"/>
      <c r="GDH195" s="376"/>
      <c r="GDI195" s="377"/>
      <c r="GDJ195" s="377"/>
      <c r="GDK195" s="377"/>
      <c r="GDL195" s="377"/>
      <c r="GDM195" s="377"/>
      <c r="GDN195" s="376"/>
      <c r="GDO195" s="376"/>
      <c r="GDP195" s="377"/>
      <c r="GDQ195" s="377"/>
      <c r="GDR195" s="376"/>
      <c r="GDS195" s="376"/>
      <c r="GDT195" s="377"/>
      <c r="GDU195" s="377"/>
      <c r="GDV195" s="376"/>
      <c r="GDW195" s="376"/>
      <c r="GDX195" s="376"/>
      <c r="GDY195" s="376"/>
      <c r="GDZ195" s="376"/>
      <c r="GEA195" s="376"/>
      <c r="GEB195" s="376"/>
      <c r="GEC195" s="377"/>
      <c r="GED195" s="377"/>
      <c r="GEE195" s="376"/>
      <c r="GEF195" s="376"/>
      <c r="GEG195" s="377"/>
      <c r="GEH195" s="377"/>
      <c r="GEI195" s="376"/>
      <c r="GEJ195" s="376"/>
      <c r="GEK195" s="376"/>
      <c r="GEL195" s="376"/>
      <c r="GEM195" s="376"/>
      <c r="GEN195" s="370"/>
      <c r="GEO195" s="396"/>
      <c r="GEP195" s="376"/>
      <c r="GEQ195" s="376"/>
      <c r="GER195" s="376"/>
      <c r="GES195" s="376"/>
      <c r="GET195" s="376"/>
      <c r="GEU195" s="376"/>
      <c r="GEV195" s="376"/>
      <c r="GEW195" s="375"/>
      <c r="GEX195" s="375"/>
      <c r="GEY195" s="375"/>
      <c r="GEZ195" s="375"/>
      <c r="GFA195" s="375"/>
      <c r="GFB195" s="375"/>
      <c r="GFC195" s="375"/>
      <c r="GFD195" s="375"/>
      <c r="GFE195" s="375"/>
      <c r="GFF195" s="375"/>
      <c r="GFG195" s="375"/>
      <c r="GFH195" s="375"/>
      <c r="GFI195" s="375"/>
      <c r="GFJ195" s="375"/>
      <c r="GFK195" s="375"/>
      <c r="GFL195" s="375"/>
      <c r="GFM195" s="375"/>
      <c r="GFN195" s="375"/>
      <c r="GFO195" s="375"/>
      <c r="GFP195" s="375"/>
      <c r="GFQ195" s="375"/>
      <c r="GFR195" s="375"/>
      <c r="GFS195" s="375"/>
      <c r="GFT195" s="375"/>
      <c r="GFU195" s="375"/>
      <c r="GFV195" s="375"/>
      <c r="GFW195" s="375"/>
      <c r="GFX195" s="375"/>
      <c r="GFY195" s="375"/>
      <c r="GFZ195" s="375"/>
      <c r="GGA195" s="375"/>
      <c r="GGB195" s="375"/>
      <c r="GGC195" s="375"/>
      <c r="GGD195" s="375"/>
      <c r="GGE195" s="375"/>
      <c r="GGF195" s="375"/>
      <c r="GGG195" s="375"/>
      <c r="GGH195" s="375"/>
      <c r="GGI195" s="375"/>
      <c r="GGJ195" s="375"/>
      <c r="GGK195" s="375"/>
      <c r="GGL195" s="375"/>
      <c r="GGM195" s="375"/>
      <c r="GGN195" s="375"/>
      <c r="GGO195" s="376"/>
      <c r="GGP195" s="376"/>
      <c r="GGQ195" s="376"/>
      <c r="GGR195" s="376"/>
      <c r="GGS195" s="376"/>
      <c r="GGT195" s="376"/>
      <c r="GGU195" s="376"/>
      <c r="GGV195" s="376"/>
      <c r="GGW195" s="376"/>
      <c r="GGX195" s="376"/>
      <c r="GGY195" s="376"/>
      <c r="GGZ195" s="376"/>
      <c r="GHA195" s="376"/>
      <c r="GHB195" s="376"/>
      <c r="GHC195" s="376"/>
      <c r="GHD195" s="376"/>
      <c r="GHE195" s="376"/>
      <c r="GHF195" s="376"/>
      <c r="GHG195" s="376"/>
      <c r="GHH195" s="376"/>
      <c r="GHI195" s="376"/>
      <c r="GHJ195" s="376"/>
      <c r="GHK195" s="376"/>
      <c r="GHL195" s="376"/>
      <c r="GHM195" s="377"/>
      <c r="GHN195" s="377"/>
      <c r="GHO195" s="377"/>
      <c r="GHP195" s="377"/>
      <c r="GHQ195" s="377"/>
      <c r="GHR195" s="376"/>
      <c r="GHS195" s="376"/>
      <c r="GHT195" s="377"/>
      <c r="GHU195" s="377"/>
      <c r="GHV195" s="376"/>
      <c r="GHW195" s="376"/>
      <c r="GHX195" s="377"/>
      <c r="GHY195" s="377"/>
      <c r="GHZ195" s="376"/>
      <c r="GIA195" s="376"/>
      <c r="GIB195" s="376"/>
      <c r="GIC195" s="376"/>
      <c r="GID195" s="376"/>
      <c r="GIE195" s="376"/>
      <c r="GIF195" s="376"/>
      <c r="GIG195" s="377"/>
      <c r="GIH195" s="377"/>
      <c r="GII195" s="376"/>
      <c r="GIJ195" s="376"/>
      <c r="GIK195" s="377"/>
      <c r="GIL195" s="377"/>
      <c r="GIM195" s="376"/>
      <c r="GIN195" s="376"/>
      <c r="GIO195" s="376"/>
      <c r="GIP195" s="376"/>
      <c r="GIQ195" s="376"/>
      <c r="GIR195" s="370"/>
      <c r="GIS195" s="396"/>
      <c r="GIT195" s="376"/>
      <c r="GIU195" s="376"/>
      <c r="GIV195" s="376"/>
      <c r="GIW195" s="376"/>
      <c r="GIX195" s="376"/>
      <c r="GIY195" s="376"/>
      <c r="GIZ195" s="376"/>
      <c r="GJA195" s="375"/>
      <c r="GJB195" s="375"/>
      <c r="GJC195" s="375"/>
      <c r="GJD195" s="375"/>
      <c r="GJE195" s="375"/>
      <c r="GJF195" s="375"/>
      <c r="GJG195" s="375"/>
      <c r="GJH195" s="375"/>
      <c r="GJI195" s="375"/>
      <c r="GJJ195" s="375"/>
      <c r="GJK195" s="375"/>
      <c r="GJL195" s="375"/>
      <c r="GJM195" s="375"/>
      <c r="GJN195" s="375"/>
      <c r="GJO195" s="375"/>
      <c r="GJP195" s="375"/>
      <c r="GJQ195" s="375"/>
      <c r="GJR195" s="375"/>
      <c r="GJS195" s="375"/>
      <c r="GJT195" s="375"/>
      <c r="GJU195" s="375"/>
      <c r="GJV195" s="375"/>
      <c r="GJW195" s="375"/>
      <c r="GJX195" s="375"/>
      <c r="GJY195" s="375"/>
      <c r="GJZ195" s="375"/>
      <c r="GKA195" s="375"/>
      <c r="GKB195" s="375"/>
      <c r="GKC195" s="375"/>
      <c r="GKD195" s="375"/>
      <c r="GKE195" s="375"/>
      <c r="GKF195" s="375"/>
      <c r="GKG195" s="375"/>
      <c r="GKH195" s="375"/>
      <c r="GKI195" s="375"/>
      <c r="GKJ195" s="375"/>
      <c r="GKK195" s="375"/>
      <c r="GKL195" s="375"/>
      <c r="GKM195" s="375"/>
      <c r="GKN195" s="375"/>
      <c r="GKO195" s="375"/>
      <c r="GKP195" s="375"/>
      <c r="GKQ195" s="375"/>
      <c r="GKR195" s="375"/>
      <c r="GKS195" s="376"/>
      <c r="GKT195" s="376"/>
      <c r="GKU195" s="376"/>
      <c r="GKV195" s="376"/>
      <c r="GKW195" s="376"/>
      <c r="GKX195" s="376"/>
      <c r="GKY195" s="376"/>
      <c r="GKZ195" s="376"/>
      <c r="GLA195" s="376"/>
      <c r="GLB195" s="376"/>
      <c r="GLC195" s="376"/>
      <c r="GLD195" s="376"/>
      <c r="GLE195" s="376"/>
      <c r="GLF195" s="376"/>
      <c r="GLG195" s="376"/>
      <c r="GLH195" s="376"/>
      <c r="GLI195" s="376"/>
      <c r="GLJ195" s="376"/>
      <c r="GLK195" s="376"/>
      <c r="GLL195" s="376"/>
      <c r="GLM195" s="376"/>
      <c r="GLN195" s="376"/>
      <c r="GLO195" s="376"/>
      <c r="GLP195" s="376"/>
      <c r="GLQ195" s="377"/>
      <c r="GLR195" s="377"/>
      <c r="GLS195" s="377"/>
      <c r="GLT195" s="377"/>
      <c r="GLU195" s="377"/>
      <c r="GLV195" s="376"/>
      <c r="GLW195" s="376"/>
      <c r="GLX195" s="377"/>
      <c r="GLY195" s="377"/>
      <c r="GLZ195" s="376"/>
      <c r="GMA195" s="376"/>
      <c r="GMB195" s="377"/>
      <c r="GMC195" s="377"/>
      <c r="GMD195" s="376"/>
      <c r="GME195" s="376"/>
      <c r="GMF195" s="376"/>
      <c r="GMG195" s="376"/>
      <c r="GMH195" s="376"/>
      <c r="GMI195" s="376"/>
      <c r="GMJ195" s="376"/>
      <c r="GMK195" s="377"/>
      <c r="GML195" s="377"/>
      <c r="GMM195" s="376"/>
      <c r="GMN195" s="376"/>
      <c r="GMO195" s="377"/>
      <c r="GMP195" s="377"/>
      <c r="GMQ195" s="376"/>
      <c r="GMR195" s="376"/>
      <c r="GMS195" s="376"/>
      <c r="GMT195" s="376"/>
      <c r="GMU195" s="376"/>
      <c r="GMV195" s="370"/>
      <c r="GMW195" s="396"/>
      <c r="GMX195" s="376"/>
      <c r="GMY195" s="376"/>
      <c r="GMZ195" s="376"/>
      <c r="GNA195" s="376"/>
      <c r="GNB195" s="376"/>
      <c r="GNC195" s="376"/>
      <c r="GND195" s="376"/>
      <c r="GNE195" s="375"/>
      <c r="GNF195" s="375"/>
      <c r="GNG195" s="375"/>
      <c r="GNH195" s="375"/>
      <c r="GNI195" s="375"/>
      <c r="GNJ195" s="375"/>
      <c r="GNK195" s="375"/>
      <c r="GNL195" s="375"/>
      <c r="GNM195" s="375"/>
      <c r="GNN195" s="375"/>
      <c r="GNO195" s="375"/>
      <c r="GNP195" s="375"/>
      <c r="GNQ195" s="375"/>
      <c r="GNR195" s="375"/>
      <c r="GNS195" s="375"/>
      <c r="GNT195" s="375"/>
      <c r="GNU195" s="375"/>
      <c r="GNV195" s="375"/>
      <c r="GNW195" s="375"/>
      <c r="GNX195" s="375"/>
      <c r="GNY195" s="375"/>
      <c r="GNZ195" s="375"/>
      <c r="GOA195" s="375"/>
      <c r="GOB195" s="375"/>
      <c r="GOC195" s="375"/>
      <c r="GOD195" s="375"/>
      <c r="GOE195" s="375"/>
      <c r="GOF195" s="375"/>
      <c r="GOG195" s="375"/>
      <c r="GOH195" s="375"/>
      <c r="GOI195" s="375"/>
      <c r="GOJ195" s="375"/>
      <c r="GOK195" s="375"/>
      <c r="GOL195" s="375"/>
      <c r="GOM195" s="375"/>
      <c r="GON195" s="375"/>
      <c r="GOO195" s="375"/>
      <c r="GOP195" s="375"/>
      <c r="GOQ195" s="375"/>
      <c r="GOR195" s="375"/>
      <c r="GOS195" s="375"/>
      <c r="GOT195" s="375"/>
      <c r="GOU195" s="375"/>
      <c r="GOV195" s="375"/>
      <c r="GOW195" s="376"/>
      <c r="GOX195" s="376"/>
      <c r="GOY195" s="376"/>
      <c r="GOZ195" s="376"/>
      <c r="GPA195" s="376"/>
      <c r="GPB195" s="376"/>
      <c r="GPC195" s="376"/>
      <c r="GPD195" s="376"/>
      <c r="GPE195" s="376"/>
      <c r="GPF195" s="376"/>
      <c r="GPG195" s="376"/>
      <c r="GPH195" s="376"/>
      <c r="GPI195" s="376"/>
      <c r="GPJ195" s="376"/>
      <c r="GPK195" s="376"/>
      <c r="GPL195" s="376"/>
      <c r="GPM195" s="376"/>
      <c r="GPN195" s="376"/>
      <c r="GPO195" s="376"/>
      <c r="GPP195" s="376"/>
      <c r="GPQ195" s="376"/>
      <c r="GPR195" s="376"/>
      <c r="GPS195" s="376"/>
      <c r="GPT195" s="376"/>
      <c r="GPU195" s="377"/>
      <c r="GPV195" s="377"/>
      <c r="GPW195" s="377"/>
      <c r="GPX195" s="377"/>
      <c r="GPY195" s="377"/>
      <c r="GPZ195" s="376"/>
      <c r="GQA195" s="376"/>
      <c r="GQB195" s="377"/>
      <c r="GQC195" s="377"/>
      <c r="GQD195" s="376"/>
      <c r="GQE195" s="376"/>
      <c r="GQF195" s="377"/>
      <c r="GQG195" s="377"/>
      <c r="GQH195" s="376"/>
      <c r="GQI195" s="376"/>
      <c r="GQJ195" s="376"/>
      <c r="GQK195" s="376"/>
      <c r="GQL195" s="376"/>
      <c r="GQM195" s="376"/>
      <c r="GQN195" s="376"/>
      <c r="GQO195" s="377"/>
      <c r="GQP195" s="377"/>
      <c r="GQQ195" s="376"/>
      <c r="GQR195" s="376"/>
      <c r="GQS195" s="377"/>
      <c r="GQT195" s="377"/>
      <c r="GQU195" s="376"/>
      <c r="GQV195" s="376"/>
      <c r="GQW195" s="376"/>
      <c r="GQX195" s="376"/>
      <c r="GQY195" s="376"/>
      <c r="GQZ195" s="370"/>
      <c r="GRA195" s="396"/>
      <c r="GRB195" s="376"/>
      <c r="GRC195" s="376"/>
      <c r="GRD195" s="376"/>
      <c r="GRE195" s="376"/>
      <c r="GRF195" s="376"/>
      <c r="GRG195" s="376"/>
      <c r="GRH195" s="376"/>
      <c r="GRI195" s="375"/>
      <c r="GRJ195" s="375"/>
      <c r="GRK195" s="375"/>
      <c r="GRL195" s="375"/>
      <c r="GRM195" s="375"/>
      <c r="GRN195" s="375"/>
      <c r="GRO195" s="375"/>
      <c r="GRP195" s="375"/>
      <c r="GRQ195" s="375"/>
      <c r="GRR195" s="375"/>
      <c r="GRS195" s="375"/>
      <c r="GRT195" s="375"/>
      <c r="GRU195" s="375"/>
      <c r="GRV195" s="375"/>
      <c r="GRW195" s="375"/>
      <c r="GRX195" s="375"/>
      <c r="GRY195" s="375"/>
      <c r="GRZ195" s="375"/>
      <c r="GSA195" s="375"/>
      <c r="GSB195" s="375"/>
      <c r="GSC195" s="375"/>
      <c r="GSD195" s="375"/>
      <c r="GSE195" s="375"/>
      <c r="GSF195" s="375"/>
      <c r="GSG195" s="375"/>
      <c r="GSH195" s="375"/>
      <c r="GSI195" s="375"/>
      <c r="GSJ195" s="375"/>
      <c r="GSK195" s="375"/>
      <c r="GSL195" s="375"/>
      <c r="GSM195" s="375"/>
      <c r="GSN195" s="375"/>
      <c r="GSO195" s="375"/>
      <c r="GSP195" s="375"/>
      <c r="GSQ195" s="375"/>
      <c r="GSR195" s="375"/>
      <c r="GSS195" s="375"/>
      <c r="GST195" s="375"/>
      <c r="GSU195" s="375"/>
      <c r="GSV195" s="375"/>
      <c r="GSW195" s="375"/>
      <c r="GSX195" s="375"/>
      <c r="GSY195" s="375"/>
      <c r="GSZ195" s="375"/>
      <c r="GTA195" s="376"/>
      <c r="GTB195" s="376"/>
      <c r="GTC195" s="376"/>
      <c r="GTD195" s="376"/>
      <c r="GTE195" s="376"/>
      <c r="GTF195" s="376"/>
      <c r="GTG195" s="376"/>
      <c r="GTH195" s="376"/>
      <c r="GTI195" s="376"/>
      <c r="GTJ195" s="376"/>
      <c r="GTK195" s="376"/>
      <c r="GTL195" s="376"/>
      <c r="GTM195" s="376"/>
      <c r="GTN195" s="376"/>
      <c r="GTO195" s="376"/>
      <c r="GTP195" s="376"/>
      <c r="GTQ195" s="376"/>
      <c r="GTR195" s="376"/>
      <c r="GTS195" s="376"/>
      <c r="GTT195" s="376"/>
      <c r="GTU195" s="376"/>
      <c r="GTV195" s="376"/>
      <c r="GTW195" s="376"/>
      <c r="GTX195" s="376"/>
      <c r="GTY195" s="377"/>
      <c r="GTZ195" s="377"/>
      <c r="GUA195" s="377"/>
      <c r="GUB195" s="377"/>
      <c r="GUC195" s="377"/>
      <c r="GUD195" s="376"/>
      <c r="GUE195" s="376"/>
      <c r="GUF195" s="377"/>
      <c r="GUG195" s="377"/>
      <c r="GUH195" s="376"/>
      <c r="GUI195" s="376"/>
      <c r="GUJ195" s="377"/>
      <c r="GUK195" s="377"/>
      <c r="GUL195" s="376"/>
      <c r="GUM195" s="376"/>
      <c r="GUN195" s="376"/>
      <c r="GUO195" s="376"/>
      <c r="GUP195" s="376"/>
      <c r="GUQ195" s="376"/>
      <c r="GUR195" s="376"/>
      <c r="GUS195" s="377"/>
      <c r="GUT195" s="377"/>
      <c r="GUU195" s="376"/>
      <c r="GUV195" s="376"/>
      <c r="GUW195" s="377"/>
      <c r="GUX195" s="377"/>
      <c r="GUY195" s="376"/>
      <c r="GUZ195" s="376"/>
      <c r="GVA195" s="376"/>
      <c r="GVB195" s="376"/>
      <c r="GVC195" s="376"/>
      <c r="GVD195" s="370"/>
      <c r="GVE195" s="396"/>
      <c r="GVF195" s="376"/>
      <c r="GVG195" s="376"/>
      <c r="GVH195" s="376"/>
      <c r="GVI195" s="376"/>
      <c r="GVJ195" s="376"/>
      <c r="GVK195" s="376"/>
      <c r="GVL195" s="376"/>
      <c r="GVM195" s="375"/>
      <c r="GVN195" s="375"/>
      <c r="GVO195" s="375"/>
      <c r="GVP195" s="375"/>
      <c r="GVQ195" s="375"/>
      <c r="GVR195" s="375"/>
      <c r="GVS195" s="375"/>
      <c r="GVT195" s="375"/>
      <c r="GVU195" s="375"/>
      <c r="GVV195" s="375"/>
      <c r="GVW195" s="375"/>
      <c r="GVX195" s="375"/>
      <c r="GVY195" s="375"/>
      <c r="GVZ195" s="375"/>
      <c r="GWA195" s="375"/>
      <c r="GWB195" s="375"/>
      <c r="GWC195" s="375"/>
      <c r="GWD195" s="375"/>
      <c r="GWE195" s="375"/>
      <c r="GWF195" s="375"/>
      <c r="GWG195" s="375"/>
      <c r="GWH195" s="375"/>
      <c r="GWI195" s="375"/>
      <c r="GWJ195" s="375"/>
      <c r="GWK195" s="375"/>
      <c r="GWL195" s="375"/>
      <c r="GWM195" s="375"/>
      <c r="GWN195" s="375"/>
      <c r="GWO195" s="375"/>
      <c r="GWP195" s="375"/>
      <c r="GWQ195" s="375"/>
      <c r="GWR195" s="375"/>
      <c r="GWS195" s="375"/>
      <c r="GWT195" s="375"/>
      <c r="GWU195" s="375"/>
      <c r="GWV195" s="375"/>
      <c r="GWW195" s="375"/>
      <c r="GWX195" s="375"/>
      <c r="GWY195" s="375"/>
      <c r="GWZ195" s="375"/>
      <c r="GXA195" s="375"/>
      <c r="GXB195" s="375"/>
      <c r="GXC195" s="375"/>
      <c r="GXD195" s="375"/>
      <c r="GXE195" s="376"/>
      <c r="GXF195" s="376"/>
      <c r="GXG195" s="376"/>
      <c r="GXH195" s="376"/>
      <c r="GXI195" s="376"/>
      <c r="GXJ195" s="376"/>
      <c r="GXK195" s="376"/>
      <c r="GXL195" s="376"/>
      <c r="GXM195" s="376"/>
      <c r="GXN195" s="376"/>
      <c r="GXO195" s="376"/>
      <c r="GXP195" s="376"/>
      <c r="GXQ195" s="376"/>
      <c r="GXR195" s="376"/>
      <c r="GXS195" s="376"/>
      <c r="GXT195" s="376"/>
      <c r="GXU195" s="376"/>
      <c r="GXV195" s="376"/>
      <c r="GXW195" s="376"/>
      <c r="GXX195" s="376"/>
      <c r="GXY195" s="376"/>
      <c r="GXZ195" s="376"/>
      <c r="GYA195" s="376"/>
      <c r="GYB195" s="376"/>
      <c r="GYC195" s="377"/>
      <c r="GYD195" s="377"/>
      <c r="GYE195" s="377"/>
      <c r="GYF195" s="377"/>
      <c r="GYG195" s="377"/>
      <c r="GYH195" s="376"/>
      <c r="GYI195" s="376"/>
      <c r="GYJ195" s="377"/>
      <c r="GYK195" s="377"/>
      <c r="GYL195" s="376"/>
      <c r="GYM195" s="376"/>
      <c r="GYN195" s="377"/>
      <c r="GYO195" s="377"/>
      <c r="GYP195" s="376"/>
      <c r="GYQ195" s="376"/>
      <c r="GYR195" s="376"/>
      <c r="GYS195" s="376"/>
      <c r="GYT195" s="376"/>
      <c r="GYU195" s="376"/>
      <c r="GYV195" s="376"/>
      <c r="GYW195" s="377"/>
      <c r="GYX195" s="377"/>
      <c r="GYY195" s="376"/>
      <c r="GYZ195" s="376"/>
      <c r="GZA195" s="377"/>
      <c r="GZB195" s="377"/>
      <c r="GZC195" s="376"/>
      <c r="GZD195" s="376"/>
      <c r="GZE195" s="376"/>
      <c r="GZF195" s="376"/>
      <c r="GZG195" s="376"/>
      <c r="GZH195" s="370"/>
      <c r="GZI195" s="396"/>
      <c r="GZJ195" s="376"/>
      <c r="GZK195" s="376"/>
      <c r="GZL195" s="376"/>
      <c r="GZM195" s="376"/>
      <c r="GZN195" s="376"/>
      <c r="GZO195" s="376"/>
      <c r="GZP195" s="376"/>
      <c r="GZQ195" s="375"/>
      <c r="GZR195" s="375"/>
      <c r="GZS195" s="375"/>
      <c r="GZT195" s="375"/>
      <c r="GZU195" s="375"/>
      <c r="GZV195" s="375"/>
      <c r="GZW195" s="375"/>
      <c r="GZX195" s="375"/>
      <c r="GZY195" s="375"/>
      <c r="GZZ195" s="375"/>
      <c r="HAA195" s="375"/>
      <c r="HAB195" s="375"/>
      <c r="HAC195" s="375"/>
      <c r="HAD195" s="375"/>
      <c r="HAE195" s="375"/>
      <c r="HAF195" s="375"/>
      <c r="HAG195" s="375"/>
      <c r="HAH195" s="375"/>
      <c r="HAI195" s="375"/>
      <c r="HAJ195" s="375"/>
      <c r="HAK195" s="375"/>
      <c r="HAL195" s="375"/>
      <c r="HAM195" s="375"/>
      <c r="HAN195" s="375"/>
      <c r="HAO195" s="375"/>
      <c r="HAP195" s="375"/>
      <c r="HAQ195" s="375"/>
      <c r="HAR195" s="375"/>
      <c r="HAS195" s="375"/>
      <c r="HAT195" s="375"/>
      <c r="HAU195" s="375"/>
      <c r="HAV195" s="375"/>
      <c r="HAW195" s="375"/>
      <c r="HAX195" s="375"/>
      <c r="HAY195" s="375"/>
      <c r="HAZ195" s="375"/>
      <c r="HBA195" s="375"/>
      <c r="HBB195" s="375"/>
      <c r="HBC195" s="375"/>
      <c r="HBD195" s="375"/>
      <c r="HBE195" s="375"/>
      <c r="HBF195" s="375"/>
      <c r="HBG195" s="375"/>
      <c r="HBH195" s="375"/>
      <c r="HBI195" s="376"/>
      <c r="HBJ195" s="376"/>
      <c r="HBK195" s="376"/>
      <c r="HBL195" s="376"/>
      <c r="HBM195" s="376"/>
      <c r="HBN195" s="376"/>
      <c r="HBO195" s="376"/>
      <c r="HBP195" s="376"/>
      <c r="HBQ195" s="376"/>
      <c r="HBR195" s="376"/>
      <c r="HBS195" s="376"/>
      <c r="HBT195" s="376"/>
      <c r="HBU195" s="376"/>
      <c r="HBV195" s="376"/>
      <c r="HBW195" s="376"/>
      <c r="HBX195" s="376"/>
      <c r="HBY195" s="376"/>
      <c r="HBZ195" s="376"/>
      <c r="HCA195" s="376"/>
      <c r="HCB195" s="376"/>
      <c r="HCC195" s="376"/>
      <c r="HCD195" s="376"/>
      <c r="HCE195" s="376"/>
      <c r="HCF195" s="376"/>
      <c r="HCG195" s="377"/>
      <c r="HCH195" s="377"/>
      <c r="HCI195" s="377"/>
      <c r="HCJ195" s="377"/>
      <c r="HCK195" s="377"/>
      <c r="HCL195" s="376"/>
      <c r="HCM195" s="376"/>
      <c r="HCN195" s="377"/>
      <c r="HCO195" s="377"/>
      <c r="HCP195" s="376"/>
      <c r="HCQ195" s="376"/>
      <c r="HCR195" s="377"/>
      <c r="HCS195" s="377"/>
      <c r="HCT195" s="376"/>
      <c r="HCU195" s="376"/>
      <c r="HCV195" s="376"/>
      <c r="HCW195" s="376"/>
      <c r="HCX195" s="376"/>
      <c r="HCY195" s="376"/>
      <c r="HCZ195" s="376"/>
      <c r="HDA195" s="377"/>
      <c r="HDB195" s="377"/>
      <c r="HDC195" s="376"/>
      <c r="HDD195" s="376"/>
      <c r="HDE195" s="377"/>
      <c r="HDF195" s="377"/>
      <c r="HDG195" s="376"/>
      <c r="HDH195" s="376"/>
      <c r="HDI195" s="376"/>
      <c r="HDJ195" s="376"/>
      <c r="HDK195" s="376"/>
      <c r="HDL195" s="370"/>
      <c r="HDM195" s="396"/>
      <c r="HDN195" s="376"/>
      <c r="HDO195" s="376"/>
      <c r="HDP195" s="376"/>
      <c r="HDQ195" s="376"/>
      <c r="HDR195" s="376"/>
      <c r="HDS195" s="376"/>
      <c r="HDT195" s="376"/>
      <c r="HDU195" s="375"/>
      <c r="HDV195" s="375"/>
      <c r="HDW195" s="375"/>
      <c r="HDX195" s="375"/>
      <c r="HDY195" s="375"/>
      <c r="HDZ195" s="375"/>
      <c r="HEA195" s="375"/>
      <c r="HEB195" s="375"/>
      <c r="HEC195" s="375"/>
      <c r="HED195" s="375"/>
      <c r="HEE195" s="375"/>
      <c r="HEF195" s="375"/>
      <c r="HEG195" s="375"/>
      <c r="HEH195" s="375"/>
      <c r="HEI195" s="375"/>
      <c r="HEJ195" s="375"/>
      <c r="HEK195" s="375"/>
      <c r="HEL195" s="375"/>
      <c r="HEM195" s="375"/>
      <c r="HEN195" s="375"/>
      <c r="HEO195" s="375"/>
      <c r="HEP195" s="375"/>
      <c r="HEQ195" s="375"/>
      <c r="HER195" s="375"/>
      <c r="HES195" s="375"/>
      <c r="HET195" s="375"/>
      <c r="HEU195" s="375"/>
      <c r="HEV195" s="375"/>
      <c r="HEW195" s="375"/>
      <c r="HEX195" s="375"/>
      <c r="HEY195" s="375"/>
      <c r="HEZ195" s="375"/>
      <c r="HFA195" s="375"/>
      <c r="HFB195" s="375"/>
      <c r="HFC195" s="375"/>
      <c r="HFD195" s="375"/>
      <c r="HFE195" s="375"/>
      <c r="HFF195" s="375"/>
      <c r="HFG195" s="375"/>
      <c r="HFH195" s="375"/>
      <c r="HFI195" s="375"/>
      <c r="HFJ195" s="375"/>
      <c r="HFK195" s="375"/>
      <c r="HFL195" s="375"/>
      <c r="HFM195" s="376"/>
      <c r="HFN195" s="376"/>
      <c r="HFO195" s="376"/>
      <c r="HFP195" s="376"/>
      <c r="HFQ195" s="376"/>
      <c r="HFR195" s="376"/>
      <c r="HFS195" s="376"/>
      <c r="HFT195" s="376"/>
      <c r="HFU195" s="376"/>
      <c r="HFV195" s="376"/>
      <c r="HFW195" s="376"/>
      <c r="HFX195" s="376"/>
      <c r="HFY195" s="376"/>
      <c r="HFZ195" s="376"/>
      <c r="HGA195" s="376"/>
      <c r="HGB195" s="376"/>
      <c r="HGC195" s="376"/>
      <c r="HGD195" s="376"/>
      <c r="HGE195" s="376"/>
      <c r="HGF195" s="376"/>
      <c r="HGG195" s="376"/>
      <c r="HGH195" s="376"/>
      <c r="HGI195" s="376"/>
      <c r="HGJ195" s="376"/>
      <c r="HGK195" s="377"/>
      <c r="HGL195" s="377"/>
      <c r="HGM195" s="377"/>
      <c r="HGN195" s="377"/>
      <c r="HGO195" s="377"/>
      <c r="HGP195" s="376"/>
      <c r="HGQ195" s="376"/>
      <c r="HGR195" s="377"/>
      <c r="HGS195" s="377"/>
      <c r="HGT195" s="376"/>
      <c r="HGU195" s="376"/>
      <c r="HGV195" s="377"/>
      <c r="HGW195" s="377"/>
      <c r="HGX195" s="376"/>
      <c r="HGY195" s="376"/>
      <c r="HGZ195" s="376"/>
      <c r="HHA195" s="376"/>
      <c r="HHB195" s="376"/>
      <c r="HHC195" s="376"/>
      <c r="HHD195" s="376"/>
      <c r="HHE195" s="377"/>
      <c r="HHF195" s="377"/>
      <c r="HHG195" s="376"/>
      <c r="HHH195" s="376"/>
      <c r="HHI195" s="377"/>
      <c r="HHJ195" s="377"/>
      <c r="HHK195" s="376"/>
      <c r="HHL195" s="376"/>
      <c r="HHM195" s="376"/>
      <c r="HHN195" s="376"/>
      <c r="HHO195" s="376"/>
      <c r="HHP195" s="370"/>
      <c r="HHQ195" s="396"/>
      <c r="HHR195" s="376"/>
      <c r="HHS195" s="376"/>
      <c r="HHT195" s="376"/>
      <c r="HHU195" s="376"/>
      <c r="HHV195" s="376"/>
      <c r="HHW195" s="376"/>
      <c r="HHX195" s="376"/>
      <c r="HHY195" s="375"/>
      <c r="HHZ195" s="375"/>
      <c r="HIA195" s="375"/>
      <c r="HIB195" s="375"/>
      <c r="HIC195" s="375"/>
      <c r="HID195" s="375"/>
      <c r="HIE195" s="375"/>
      <c r="HIF195" s="375"/>
      <c r="HIG195" s="375"/>
      <c r="HIH195" s="375"/>
      <c r="HII195" s="375"/>
      <c r="HIJ195" s="375"/>
      <c r="HIK195" s="375"/>
      <c r="HIL195" s="375"/>
      <c r="HIM195" s="375"/>
      <c r="HIN195" s="375"/>
      <c r="HIO195" s="375"/>
      <c r="HIP195" s="375"/>
      <c r="HIQ195" s="375"/>
      <c r="HIR195" s="375"/>
      <c r="HIS195" s="375"/>
      <c r="HIT195" s="375"/>
      <c r="HIU195" s="375"/>
      <c r="HIV195" s="375"/>
      <c r="HIW195" s="375"/>
      <c r="HIX195" s="375"/>
      <c r="HIY195" s="375"/>
      <c r="HIZ195" s="375"/>
      <c r="HJA195" s="375"/>
      <c r="HJB195" s="375"/>
      <c r="HJC195" s="375"/>
      <c r="HJD195" s="375"/>
      <c r="HJE195" s="375"/>
      <c r="HJF195" s="375"/>
      <c r="HJG195" s="375"/>
      <c r="HJH195" s="375"/>
      <c r="HJI195" s="375"/>
      <c r="HJJ195" s="375"/>
      <c r="HJK195" s="375"/>
      <c r="HJL195" s="375"/>
      <c r="HJM195" s="375"/>
      <c r="HJN195" s="375"/>
      <c r="HJO195" s="375"/>
      <c r="HJP195" s="375"/>
      <c r="HJQ195" s="376"/>
      <c r="HJR195" s="376"/>
      <c r="HJS195" s="376"/>
      <c r="HJT195" s="376"/>
      <c r="HJU195" s="376"/>
      <c r="HJV195" s="376"/>
      <c r="HJW195" s="376"/>
      <c r="HJX195" s="376"/>
      <c r="HJY195" s="376"/>
      <c r="HJZ195" s="376"/>
      <c r="HKA195" s="376"/>
      <c r="HKB195" s="376"/>
      <c r="HKC195" s="376"/>
      <c r="HKD195" s="376"/>
      <c r="HKE195" s="376"/>
      <c r="HKF195" s="376"/>
      <c r="HKG195" s="376"/>
      <c r="HKH195" s="376"/>
      <c r="HKI195" s="376"/>
      <c r="HKJ195" s="376"/>
      <c r="HKK195" s="376"/>
      <c r="HKL195" s="376"/>
      <c r="HKM195" s="376"/>
      <c r="HKN195" s="376"/>
      <c r="HKO195" s="377"/>
      <c r="HKP195" s="377"/>
      <c r="HKQ195" s="377"/>
      <c r="HKR195" s="377"/>
      <c r="HKS195" s="377"/>
      <c r="HKT195" s="376"/>
      <c r="HKU195" s="376"/>
      <c r="HKV195" s="377"/>
      <c r="HKW195" s="377"/>
      <c r="HKX195" s="376"/>
      <c r="HKY195" s="376"/>
      <c r="HKZ195" s="377"/>
      <c r="HLA195" s="377"/>
      <c r="HLB195" s="376"/>
      <c r="HLC195" s="376"/>
      <c r="HLD195" s="376"/>
      <c r="HLE195" s="376"/>
      <c r="HLF195" s="376"/>
      <c r="HLG195" s="376"/>
      <c r="HLH195" s="376"/>
      <c r="HLI195" s="377"/>
      <c r="HLJ195" s="377"/>
      <c r="HLK195" s="376"/>
      <c r="HLL195" s="376"/>
      <c r="HLM195" s="377"/>
      <c r="HLN195" s="377"/>
      <c r="HLO195" s="376"/>
      <c r="HLP195" s="376"/>
      <c r="HLQ195" s="376"/>
      <c r="HLR195" s="376"/>
      <c r="HLS195" s="376"/>
      <c r="HLT195" s="370"/>
      <c r="HLU195" s="396"/>
      <c r="HLV195" s="376"/>
      <c r="HLW195" s="376"/>
      <c r="HLX195" s="376"/>
      <c r="HLY195" s="376"/>
      <c r="HLZ195" s="376"/>
      <c r="HMA195" s="376"/>
      <c r="HMB195" s="376"/>
      <c r="HMC195" s="375"/>
      <c r="HMD195" s="375"/>
      <c r="HME195" s="375"/>
      <c r="HMF195" s="375"/>
      <c r="HMG195" s="375"/>
      <c r="HMH195" s="375"/>
      <c r="HMI195" s="375"/>
      <c r="HMJ195" s="375"/>
      <c r="HMK195" s="375"/>
      <c r="HML195" s="375"/>
      <c r="HMM195" s="375"/>
      <c r="HMN195" s="375"/>
      <c r="HMO195" s="375"/>
      <c r="HMP195" s="375"/>
      <c r="HMQ195" s="375"/>
      <c r="HMR195" s="375"/>
      <c r="HMS195" s="375"/>
      <c r="HMT195" s="375"/>
      <c r="HMU195" s="375"/>
      <c r="HMV195" s="375"/>
      <c r="HMW195" s="375"/>
      <c r="HMX195" s="375"/>
      <c r="HMY195" s="375"/>
      <c r="HMZ195" s="375"/>
      <c r="HNA195" s="375"/>
      <c r="HNB195" s="375"/>
      <c r="HNC195" s="375"/>
      <c r="HND195" s="375"/>
      <c r="HNE195" s="375"/>
      <c r="HNF195" s="375"/>
      <c r="HNG195" s="375"/>
      <c r="HNH195" s="375"/>
      <c r="HNI195" s="375"/>
      <c r="HNJ195" s="375"/>
      <c r="HNK195" s="375"/>
      <c r="HNL195" s="375"/>
      <c r="HNM195" s="375"/>
      <c r="HNN195" s="375"/>
      <c r="HNO195" s="375"/>
      <c r="HNP195" s="375"/>
      <c r="HNQ195" s="375"/>
      <c r="HNR195" s="375"/>
      <c r="HNS195" s="375"/>
      <c r="HNT195" s="375"/>
      <c r="HNU195" s="376"/>
      <c r="HNV195" s="376"/>
      <c r="HNW195" s="376"/>
      <c r="HNX195" s="376"/>
      <c r="HNY195" s="376"/>
      <c r="HNZ195" s="376"/>
      <c r="HOA195" s="376"/>
      <c r="HOB195" s="376"/>
      <c r="HOC195" s="376"/>
      <c r="HOD195" s="376"/>
      <c r="HOE195" s="376"/>
      <c r="HOF195" s="376"/>
      <c r="HOG195" s="376"/>
      <c r="HOH195" s="376"/>
      <c r="HOI195" s="376"/>
      <c r="HOJ195" s="376"/>
      <c r="HOK195" s="376"/>
      <c r="HOL195" s="376"/>
      <c r="HOM195" s="376"/>
      <c r="HON195" s="376"/>
      <c r="HOO195" s="376"/>
      <c r="HOP195" s="376"/>
      <c r="HOQ195" s="376"/>
      <c r="HOR195" s="376"/>
      <c r="HOS195" s="377"/>
      <c r="HOT195" s="377"/>
      <c r="HOU195" s="377"/>
      <c r="HOV195" s="377"/>
      <c r="HOW195" s="377"/>
      <c r="HOX195" s="376"/>
      <c r="HOY195" s="376"/>
      <c r="HOZ195" s="377"/>
      <c r="HPA195" s="377"/>
      <c r="HPB195" s="376"/>
      <c r="HPC195" s="376"/>
      <c r="HPD195" s="377"/>
      <c r="HPE195" s="377"/>
      <c r="HPF195" s="376"/>
      <c r="HPG195" s="376"/>
      <c r="HPH195" s="376"/>
      <c r="HPI195" s="376"/>
      <c r="HPJ195" s="376"/>
      <c r="HPK195" s="376"/>
      <c r="HPL195" s="376"/>
      <c r="HPM195" s="377"/>
      <c r="HPN195" s="377"/>
      <c r="HPO195" s="376"/>
      <c r="HPP195" s="376"/>
      <c r="HPQ195" s="377"/>
      <c r="HPR195" s="377"/>
      <c r="HPS195" s="376"/>
      <c r="HPT195" s="376"/>
      <c r="HPU195" s="376"/>
      <c r="HPV195" s="376"/>
      <c r="HPW195" s="376"/>
      <c r="HPX195" s="370"/>
      <c r="HPY195" s="396"/>
      <c r="HPZ195" s="376"/>
      <c r="HQA195" s="376"/>
      <c r="HQB195" s="376"/>
      <c r="HQC195" s="376"/>
      <c r="HQD195" s="376"/>
      <c r="HQE195" s="376"/>
      <c r="HQF195" s="376"/>
      <c r="HQG195" s="375"/>
      <c r="HQH195" s="375"/>
      <c r="HQI195" s="375"/>
      <c r="HQJ195" s="375"/>
      <c r="HQK195" s="375"/>
      <c r="HQL195" s="375"/>
      <c r="HQM195" s="375"/>
      <c r="HQN195" s="375"/>
      <c r="HQO195" s="375"/>
      <c r="HQP195" s="375"/>
      <c r="HQQ195" s="375"/>
      <c r="HQR195" s="375"/>
      <c r="HQS195" s="375"/>
      <c r="HQT195" s="375"/>
      <c r="HQU195" s="375"/>
      <c r="HQV195" s="375"/>
      <c r="HQW195" s="375"/>
      <c r="HQX195" s="375"/>
      <c r="HQY195" s="375"/>
      <c r="HQZ195" s="375"/>
      <c r="HRA195" s="375"/>
      <c r="HRB195" s="375"/>
      <c r="HRC195" s="375"/>
      <c r="HRD195" s="375"/>
      <c r="HRE195" s="375"/>
      <c r="HRF195" s="375"/>
      <c r="HRG195" s="375"/>
      <c r="HRH195" s="375"/>
      <c r="HRI195" s="375"/>
      <c r="HRJ195" s="375"/>
      <c r="HRK195" s="375"/>
      <c r="HRL195" s="375"/>
      <c r="HRM195" s="375"/>
      <c r="HRN195" s="375"/>
      <c r="HRO195" s="375"/>
      <c r="HRP195" s="375"/>
      <c r="HRQ195" s="375"/>
      <c r="HRR195" s="375"/>
      <c r="HRS195" s="375"/>
      <c r="HRT195" s="375"/>
      <c r="HRU195" s="375"/>
      <c r="HRV195" s="375"/>
      <c r="HRW195" s="375"/>
      <c r="HRX195" s="375"/>
      <c r="HRY195" s="376"/>
      <c r="HRZ195" s="376"/>
      <c r="HSA195" s="376"/>
      <c r="HSB195" s="376"/>
      <c r="HSC195" s="376"/>
      <c r="HSD195" s="376"/>
      <c r="HSE195" s="376"/>
      <c r="HSF195" s="376"/>
      <c r="HSG195" s="376"/>
      <c r="HSH195" s="376"/>
      <c r="HSI195" s="376"/>
      <c r="HSJ195" s="376"/>
      <c r="HSK195" s="376"/>
      <c r="HSL195" s="376"/>
      <c r="HSM195" s="376"/>
      <c r="HSN195" s="376"/>
      <c r="HSO195" s="376"/>
      <c r="HSP195" s="376"/>
      <c r="HSQ195" s="376"/>
      <c r="HSR195" s="376"/>
      <c r="HSS195" s="376"/>
      <c r="HST195" s="376"/>
      <c r="HSU195" s="376"/>
      <c r="HSV195" s="376"/>
      <c r="HSW195" s="377"/>
      <c r="HSX195" s="377"/>
      <c r="HSY195" s="377"/>
      <c r="HSZ195" s="377"/>
      <c r="HTA195" s="377"/>
      <c r="HTB195" s="376"/>
      <c r="HTC195" s="376"/>
      <c r="HTD195" s="377"/>
      <c r="HTE195" s="377"/>
      <c r="HTF195" s="376"/>
      <c r="HTG195" s="376"/>
      <c r="HTH195" s="377"/>
      <c r="HTI195" s="377"/>
      <c r="HTJ195" s="376"/>
      <c r="HTK195" s="376"/>
      <c r="HTL195" s="376"/>
      <c r="HTM195" s="376"/>
      <c r="HTN195" s="376"/>
      <c r="HTO195" s="376"/>
      <c r="HTP195" s="376"/>
      <c r="HTQ195" s="377"/>
      <c r="HTR195" s="377"/>
      <c r="HTS195" s="376"/>
      <c r="HTT195" s="376"/>
      <c r="HTU195" s="377"/>
      <c r="HTV195" s="377"/>
      <c r="HTW195" s="376"/>
      <c r="HTX195" s="376"/>
      <c r="HTY195" s="376"/>
      <c r="HTZ195" s="376"/>
      <c r="HUA195" s="376"/>
      <c r="HUB195" s="370"/>
      <c r="HUC195" s="396"/>
      <c r="HUD195" s="376"/>
      <c r="HUE195" s="376"/>
      <c r="HUF195" s="376"/>
      <c r="HUG195" s="376"/>
      <c r="HUH195" s="376"/>
      <c r="HUI195" s="376"/>
      <c r="HUJ195" s="376"/>
      <c r="HUK195" s="375"/>
      <c r="HUL195" s="375"/>
      <c r="HUM195" s="375"/>
      <c r="HUN195" s="375"/>
      <c r="HUO195" s="375"/>
      <c r="HUP195" s="375"/>
      <c r="HUQ195" s="375"/>
      <c r="HUR195" s="375"/>
      <c r="HUS195" s="375"/>
      <c r="HUT195" s="375"/>
      <c r="HUU195" s="375"/>
      <c r="HUV195" s="375"/>
      <c r="HUW195" s="375"/>
      <c r="HUX195" s="375"/>
      <c r="HUY195" s="375"/>
      <c r="HUZ195" s="375"/>
      <c r="HVA195" s="375"/>
      <c r="HVB195" s="375"/>
      <c r="HVC195" s="375"/>
      <c r="HVD195" s="375"/>
      <c r="HVE195" s="375"/>
      <c r="HVF195" s="375"/>
      <c r="HVG195" s="375"/>
      <c r="HVH195" s="375"/>
      <c r="HVI195" s="375"/>
      <c r="HVJ195" s="375"/>
      <c r="HVK195" s="375"/>
      <c r="HVL195" s="375"/>
      <c r="HVM195" s="375"/>
      <c r="HVN195" s="375"/>
      <c r="HVO195" s="375"/>
      <c r="HVP195" s="375"/>
      <c r="HVQ195" s="375"/>
      <c r="HVR195" s="375"/>
      <c r="HVS195" s="375"/>
      <c r="HVT195" s="375"/>
      <c r="HVU195" s="375"/>
      <c r="HVV195" s="375"/>
      <c r="HVW195" s="375"/>
      <c r="HVX195" s="375"/>
      <c r="HVY195" s="375"/>
      <c r="HVZ195" s="375"/>
      <c r="HWA195" s="375"/>
      <c r="HWB195" s="375"/>
      <c r="HWC195" s="376"/>
      <c r="HWD195" s="376"/>
      <c r="HWE195" s="376"/>
      <c r="HWF195" s="376"/>
      <c r="HWG195" s="376"/>
      <c r="HWH195" s="376"/>
      <c r="HWI195" s="376"/>
      <c r="HWJ195" s="376"/>
      <c r="HWK195" s="376"/>
      <c r="HWL195" s="376"/>
      <c r="HWM195" s="376"/>
      <c r="HWN195" s="376"/>
      <c r="HWO195" s="376"/>
      <c r="HWP195" s="376"/>
      <c r="HWQ195" s="376"/>
      <c r="HWR195" s="376"/>
      <c r="HWS195" s="376"/>
      <c r="HWT195" s="376"/>
      <c r="HWU195" s="376"/>
      <c r="HWV195" s="376"/>
      <c r="HWW195" s="376"/>
      <c r="HWX195" s="376"/>
      <c r="HWY195" s="376"/>
      <c r="HWZ195" s="376"/>
      <c r="HXA195" s="377"/>
      <c r="HXB195" s="377"/>
      <c r="HXC195" s="377"/>
      <c r="HXD195" s="377"/>
      <c r="HXE195" s="377"/>
      <c r="HXF195" s="376"/>
      <c r="HXG195" s="376"/>
      <c r="HXH195" s="377"/>
      <c r="HXI195" s="377"/>
      <c r="HXJ195" s="376"/>
      <c r="HXK195" s="376"/>
      <c r="HXL195" s="377"/>
      <c r="HXM195" s="377"/>
      <c r="HXN195" s="376"/>
      <c r="HXO195" s="376"/>
      <c r="HXP195" s="376"/>
      <c r="HXQ195" s="376"/>
      <c r="HXR195" s="376"/>
      <c r="HXS195" s="376"/>
      <c r="HXT195" s="376"/>
      <c r="HXU195" s="377"/>
      <c r="HXV195" s="377"/>
      <c r="HXW195" s="376"/>
      <c r="HXX195" s="376"/>
      <c r="HXY195" s="377"/>
      <c r="HXZ195" s="377"/>
      <c r="HYA195" s="376"/>
      <c r="HYB195" s="376"/>
      <c r="HYC195" s="376"/>
      <c r="HYD195" s="376"/>
      <c r="HYE195" s="376"/>
      <c r="HYF195" s="370"/>
      <c r="HYG195" s="396"/>
      <c r="HYH195" s="376"/>
      <c r="HYI195" s="376"/>
      <c r="HYJ195" s="376"/>
      <c r="HYK195" s="376"/>
      <c r="HYL195" s="376"/>
      <c r="HYM195" s="376"/>
      <c r="HYN195" s="376"/>
      <c r="HYO195" s="375"/>
      <c r="HYP195" s="375"/>
      <c r="HYQ195" s="375"/>
      <c r="HYR195" s="375"/>
      <c r="HYS195" s="375"/>
      <c r="HYT195" s="375"/>
      <c r="HYU195" s="375"/>
      <c r="HYV195" s="375"/>
      <c r="HYW195" s="375"/>
      <c r="HYX195" s="375"/>
      <c r="HYY195" s="375"/>
      <c r="HYZ195" s="375"/>
      <c r="HZA195" s="375"/>
      <c r="HZB195" s="375"/>
      <c r="HZC195" s="375"/>
      <c r="HZD195" s="375"/>
      <c r="HZE195" s="375"/>
      <c r="HZF195" s="375"/>
      <c r="HZG195" s="375"/>
      <c r="HZH195" s="375"/>
      <c r="HZI195" s="375"/>
      <c r="HZJ195" s="375"/>
      <c r="HZK195" s="375"/>
      <c r="HZL195" s="375"/>
      <c r="HZM195" s="375"/>
      <c r="HZN195" s="375"/>
      <c r="HZO195" s="375"/>
      <c r="HZP195" s="375"/>
      <c r="HZQ195" s="375"/>
      <c r="HZR195" s="375"/>
      <c r="HZS195" s="375"/>
      <c r="HZT195" s="375"/>
      <c r="HZU195" s="375"/>
      <c r="HZV195" s="375"/>
      <c r="HZW195" s="375"/>
      <c r="HZX195" s="375"/>
      <c r="HZY195" s="375"/>
      <c r="HZZ195" s="375"/>
      <c r="IAA195" s="375"/>
      <c r="IAB195" s="375"/>
      <c r="IAC195" s="375"/>
      <c r="IAD195" s="375"/>
      <c r="IAE195" s="375"/>
      <c r="IAF195" s="375"/>
      <c r="IAG195" s="376"/>
      <c r="IAH195" s="376"/>
      <c r="IAI195" s="376"/>
      <c r="IAJ195" s="376"/>
      <c r="IAK195" s="376"/>
      <c r="IAL195" s="376"/>
      <c r="IAM195" s="376"/>
      <c r="IAN195" s="376"/>
      <c r="IAO195" s="376"/>
      <c r="IAP195" s="376"/>
      <c r="IAQ195" s="376"/>
      <c r="IAR195" s="376"/>
      <c r="IAS195" s="376"/>
      <c r="IAT195" s="376"/>
      <c r="IAU195" s="376"/>
      <c r="IAV195" s="376"/>
      <c r="IAW195" s="376"/>
      <c r="IAX195" s="376"/>
      <c r="IAY195" s="376"/>
      <c r="IAZ195" s="376"/>
      <c r="IBA195" s="376"/>
      <c r="IBB195" s="376"/>
      <c r="IBC195" s="376"/>
      <c r="IBD195" s="376"/>
      <c r="IBE195" s="377"/>
      <c r="IBF195" s="377"/>
      <c r="IBG195" s="377"/>
      <c r="IBH195" s="377"/>
      <c r="IBI195" s="377"/>
      <c r="IBJ195" s="376"/>
      <c r="IBK195" s="376"/>
      <c r="IBL195" s="377"/>
      <c r="IBM195" s="377"/>
      <c r="IBN195" s="376"/>
      <c r="IBO195" s="376"/>
      <c r="IBP195" s="377"/>
      <c r="IBQ195" s="377"/>
      <c r="IBR195" s="376"/>
      <c r="IBS195" s="376"/>
      <c r="IBT195" s="376"/>
      <c r="IBU195" s="376"/>
      <c r="IBV195" s="376"/>
      <c r="IBW195" s="376"/>
      <c r="IBX195" s="376"/>
      <c r="IBY195" s="377"/>
      <c r="IBZ195" s="377"/>
      <c r="ICA195" s="376"/>
      <c r="ICB195" s="376"/>
      <c r="ICC195" s="377"/>
      <c r="ICD195" s="377"/>
      <c r="ICE195" s="376"/>
      <c r="ICF195" s="376"/>
      <c r="ICG195" s="376"/>
      <c r="ICH195" s="376"/>
      <c r="ICI195" s="376"/>
      <c r="ICJ195" s="370"/>
      <c r="ICK195" s="396"/>
      <c r="ICL195" s="376"/>
      <c r="ICM195" s="376"/>
      <c r="ICN195" s="376"/>
      <c r="ICO195" s="376"/>
      <c r="ICP195" s="376"/>
      <c r="ICQ195" s="376"/>
      <c r="ICR195" s="376"/>
      <c r="ICS195" s="375"/>
      <c r="ICT195" s="375"/>
      <c r="ICU195" s="375"/>
      <c r="ICV195" s="375"/>
      <c r="ICW195" s="375"/>
      <c r="ICX195" s="375"/>
      <c r="ICY195" s="375"/>
      <c r="ICZ195" s="375"/>
      <c r="IDA195" s="375"/>
      <c r="IDB195" s="375"/>
      <c r="IDC195" s="375"/>
      <c r="IDD195" s="375"/>
      <c r="IDE195" s="375"/>
      <c r="IDF195" s="375"/>
      <c r="IDG195" s="375"/>
      <c r="IDH195" s="375"/>
      <c r="IDI195" s="375"/>
      <c r="IDJ195" s="375"/>
      <c r="IDK195" s="375"/>
      <c r="IDL195" s="375"/>
      <c r="IDM195" s="375"/>
      <c r="IDN195" s="375"/>
      <c r="IDO195" s="375"/>
      <c r="IDP195" s="375"/>
      <c r="IDQ195" s="375"/>
      <c r="IDR195" s="375"/>
      <c r="IDS195" s="375"/>
      <c r="IDT195" s="375"/>
      <c r="IDU195" s="375"/>
      <c r="IDV195" s="375"/>
      <c r="IDW195" s="375"/>
      <c r="IDX195" s="375"/>
      <c r="IDY195" s="375"/>
      <c r="IDZ195" s="375"/>
      <c r="IEA195" s="375"/>
      <c r="IEB195" s="375"/>
      <c r="IEC195" s="375"/>
      <c r="IED195" s="375"/>
      <c r="IEE195" s="375"/>
      <c r="IEF195" s="375"/>
      <c r="IEG195" s="375"/>
      <c r="IEH195" s="375"/>
      <c r="IEI195" s="375"/>
      <c r="IEJ195" s="375"/>
      <c r="IEK195" s="376"/>
      <c r="IEL195" s="376"/>
      <c r="IEM195" s="376"/>
      <c r="IEN195" s="376"/>
      <c r="IEO195" s="376"/>
      <c r="IEP195" s="376"/>
      <c r="IEQ195" s="376"/>
      <c r="IER195" s="376"/>
      <c r="IES195" s="376"/>
      <c r="IET195" s="376"/>
      <c r="IEU195" s="376"/>
      <c r="IEV195" s="376"/>
      <c r="IEW195" s="376"/>
      <c r="IEX195" s="376"/>
      <c r="IEY195" s="376"/>
      <c r="IEZ195" s="376"/>
      <c r="IFA195" s="376"/>
      <c r="IFB195" s="376"/>
      <c r="IFC195" s="376"/>
      <c r="IFD195" s="376"/>
      <c r="IFE195" s="376"/>
      <c r="IFF195" s="376"/>
      <c r="IFG195" s="376"/>
      <c r="IFH195" s="376"/>
      <c r="IFI195" s="377"/>
      <c r="IFJ195" s="377"/>
      <c r="IFK195" s="377"/>
      <c r="IFL195" s="377"/>
      <c r="IFM195" s="377"/>
      <c r="IFN195" s="376"/>
      <c r="IFO195" s="376"/>
      <c r="IFP195" s="377"/>
      <c r="IFQ195" s="377"/>
      <c r="IFR195" s="376"/>
      <c r="IFS195" s="376"/>
      <c r="IFT195" s="377"/>
      <c r="IFU195" s="377"/>
      <c r="IFV195" s="376"/>
      <c r="IFW195" s="376"/>
      <c r="IFX195" s="376"/>
      <c r="IFY195" s="376"/>
      <c r="IFZ195" s="376"/>
      <c r="IGA195" s="376"/>
      <c r="IGB195" s="376"/>
      <c r="IGC195" s="377"/>
      <c r="IGD195" s="377"/>
      <c r="IGE195" s="376"/>
      <c r="IGF195" s="376"/>
      <c r="IGG195" s="377"/>
      <c r="IGH195" s="377"/>
      <c r="IGI195" s="376"/>
      <c r="IGJ195" s="376"/>
      <c r="IGK195" s="376"/>
      <c r="IGL195" s="376"/>
      <c r="IGM195" s="376"/>
      <c r="IGN195" s="370"/>
      <c r="IGO195" s="396"/>
      <c r="IGP195" s="376"/>
      <c r="IGQ195" s="376"/>
      <c r="IGR195" s="376"/>
      <c r="IGS195" s="376"/>
      <c r="IGT195" s="376"/>
      <c r="IGU195" s="376"/>
      <c r="IGV195" s="376"/>
      <c r="IGW195" s="375"/>
      <c r="IGX195" s="375"/>
      <c r="IGY195" s="375"/>
      <c r="IGZ195" s="375"/>
      <c r="IHA195" s="375"/>
      <c r="IHB195" s="375"/>
      <c r="IHC195" s="375"/>
      <c r="IHD195" s="375"/>
      <c r="IHE195" s="375"/>
      <c r="IHF195" s="375"/>
      <c r="IHG195" s="375"/>
      <c r="IHH195" s="375"/>
      <c r="IHI195" s="375"/>
      <c r="IHJ195" s="375"/>
      <c r="IHK195" s="375"/>
      <c r="IHL195" s="375"/>
      <c r="IHM195" s="375"/>
      <c r="IHN195" s="375"/>
      <c r="IHO195" s="375"/>
      <c r="IHP195" s="375"/>
      <c r="IHQ195" s="375"/>
      <c r="IHR195" s="375"/>
      <c r="IHS195" s="375"/>
      <c r="IHT195" s="375"/>
      <c r="IHU195" s="375"/>
      <c r="IHV195" s="375"/>
      <c r="IHW195" s="375"/>
      <c r="IHX195" s="375"/>
      <c r="IHY195" s="375"/>
      <c r="IHZ195" s="375"/>
      <c r="IIA195" s="375"/>
      <c r="IIB195" s="375"/>
      <c r="IIC195" s="375"/>
      <c r="IID195" s="375"/>
      <c r="IIE195" s="375"/>
      <c r="IIF195" s="375"/>
      <c r="IIG195" s="375"/>
      <c r="IIH195" s="375"/>
      <c r="III195" s="375"/>
      <c r="IIJ195" s="375"/>
      <c r="IIK195" s="375"/>
      <c r="IIL195" s="375"/>
      <c r="IIM195" s="375"/>
      <c r="IIN195" s="375"/>
      <c r="IIO195" s="376"/>
      <c r="IIP195" s="376"/>
      <c r="IIQ195" s="376"/>
      <c r="IIR195" s="376"/>
      <c r="IIS195" s="376"/>
      <c r="IIT195" s="376"/>
      <c r="IIU195" s="376"/>
      <c r="IIV195" s="376"/>
      <c r="IIW195" s="376"/>
      <c r="IIX195" s="376"/>
      <c r="IIY195" s="376"/>
      <c r="IIZ195" s="376"/>
      <c r="IJA195" s="376"/>
      <c r="IJB195" s="376"/>
      <c r="IJC195" s="376"/>
      <c r="IJD195" s="376"/>
      <c r="IJE195" s="376"/>
      <c r="IJF195" s="376"/>
      <c r="IJG195" s="376"/>
      <c r="IJH195" s="376"/>
      <c r="IJI195" s="376"/>
      <c r="IJJ195" s="376"/>
      <c r="IJK195" s="376"/>
      <c r="IJL195" s="376"/>
      <c r="IJM195" s="377"/>
      <c r="IJN195" s="377"/>
      <c r="IJO195" s="377"/>
      <c r="IJP195" s="377"/>
      <c r="IJQ195" s="377"/>
      <c r="IJR195" s="376"/>
      <c r="IJS195" s="376"/>
      <c r="IJT195" s="377"/>
      <c r="IJU195" s="377"/>
      <c r="IJV195" s="376"/>
      <c r="IJW195" s="376"/>
      <c r="IJX195" s="377"/>
      <c r="IJY195" s="377"/>
      <c r="IJZ195" s="376"/>
      <c r="IKA195" s="376"/>
      <c r="IKB195" s="376"/>
      <c r="IKC195" s="376"/>
      <c r="IKD195" s="376"/>
      <c r="IKE195" s="376"/>
      <c r="IKF195" s="376"/>
      <c r="IKG195" s="377"/>
      <c r="IKH195" s="377"/>
      <c r="IKI195" s="376"/>
      <c r="IKJ195" s="376"/>
      <c r="IKK195" s="377"/>
      <c r="IKL195" s="377"/>
      <c r="IKM195" s="376"/>
      <c r="IKN195" s="376"/>
      <c r="IKO195" s="376"/>
      <c r="IKP195" s="376"/>
      <c r="IKQ195" s="376"/>
      <c r="IKR195" s="370"/>
      <c r="IKS195" s="396"/>
      <c r="IKT195" s="376"/>
      <c r="IKU195" s="376"/>
      <c r="IKV195" s="376"/>
      <c r="IKW195" s="376"/>
      <c r="IKX195" s="376"/>
      <c r="IKY195" s="376"/>
      <c r="IKZ195" s="376"/>
      <c r="ILA195" s="375"/>
      <c r="ILB195" s="375"/>
      <c r="ILC195" s="375"/>
      <c r="ILD195" s="375"/>
      <c r="ILE195" s="375"/>
      <c r="ILF195" s="375"/>
      <c r="ILG195" s="375"/>
      <c r="ILH195" s="375"/>
      <c r="ILI195" s="375"/>
      <c r="ILJ195" s="375"/>
      <c r="ILK195" s="375"/>
      <c r="ILL195" s="375"/>
      <c r="ILM195" s="375"/>
      <c r="ILN195" s="375"/>
      <c r="ILO195" s="375"/>
      <c r="ILP195" s="375"/>
      <c r="ILQ195" s="375"/>
      <c r="ILR195" s="375"/>
      <c r="ILS195" s="375"/>
      <c r="ILT195" s="375"/>
      <c r="ILU195" s="375"/>
      <c r="ILV195" s="375"/>
      <c r="ILW195" s="375"/>
      <c r="ILX195" s="375"/>
      <c r="ILY195" s="375"/>
      <c r="ILZ195" s="375"/>
      <c r="IMA195" s="375"/>
      <c r="IMB195" s="375"/>
      <c r="IMC195" s="375"/>
      <c r="IMD195" s="375"/>
      <c r="IME195" s="375"/>
      <c r="IMF195" s="375"/>
      <c r="IMG195" s="375"/>
      <c r="IMH195" s="375"/>
      <c r="IMI195" s="375"/>
      <c r="IMJ195" s="375"/>
      <c r="IMK195" s="375"/>
      <c r="IML195" s="375"/>
      <c r="IMM195" s="375"/>
      <c r="IMN195" s="375"/>
      <c r="IMO195" s="375"/>
      <c r="IMP195" s="375"/>
      <c r="IMQ195" s="375"/>
      <c r="IMR195" s="375"/>
      <c r="IMS195" s="376"/>
      <c r="IMT195" s="376"/>
      <c r="IMU195" s="376"/>
      <c r="IMV195" s="376"/>
      <c r="IMW195" s="376"/>
      <c r="IMX195" s="376"/>
      <c r="IMY195" s="376"/>
      <c r="IMZ195" s="376"/>
      <c r="INA195" s="376"/>
      <c r="INB195" s="376"/>
      <c r="INC195" s="376"/>
      <c r="IND195" s="376"/>
      <c r="INE195" s="376"/>
      <c r="INF195" s="376"/>
      <c r="ING195" s="376"/>
      <c r="INH195" s="376"/>
      <c r="INI195" s="376"/>
      <c r="INJ195" s="376"/>
      <c r="INK195" s="376"/>
      <c r="INL195" s="376"/>
      <c r="INM195" s="376"/>
      <c r="INN195" s="376"/>
      <c r="INO195" s="376"/>
      <c r="INP195" s="376"/>
      <c r="INQ195" s="377"/>
      <c r="INR195" s="377"/>
      <c r="INS195" s="377"/>
      <c r="INT195" s="377"/>
      <c r="INU195" s="377"/>
      <c r="INV195" s="376"/>
      <c r="INW195" s="376"/>
      <c r="INX195" s="377"/>
      <c r="INY195" s="377"/>
      <c r="INZ195" s="376"/>
      <c r="IOA195" s="376"/>
      <c r="IOB195" s="377"/>
      <c r="IOC195" s="377"/>
      <c r="IOD195" s="376"/>
      <c r="IOE195" s="376"/>
      <c r="IOF195" s="376"/>
      <c r="IOG195" s="376"/>
      <c r="IOH195" s="376"/>
      <c r="IOI195" s="376"/>
      <c r="IOJ195" s="376"/>
      <c r="IOK195" s="377"/>
      <c r="IOL195" s="377"/>
      <c r="IOM195" s="376"/>
      <c r="ION195" s="376"/>
      <c r="IOO195" s="377"/>
      <c r="IOP195" s="377"/>
      <c r="IOQ195" s="376"/>
      <c r="IOR195" s="376"/>
      <c r="IOS195" s="376"/>
      <c r="IOT195" s="376"/>
      <c r="IOU195" s="376"/>
      <c r="IOV195" s="370"/>
      <c r="IOW195" s="396"/>
      <c r="IOX195" s="376"/>
      <c r="IOY195" s="376"/>
      <c r="IOZ195" s="376"/>
      <c r="IPA195" s="376"/>
      <c r="IPB195" s="376"/>
      <c r="IPC195" s="376"/>
      <c r="IPD195" s="376"/>
      <c r="IPE195" s="375"/>
      <c r="IPF195" s="375"/>
      <c r="IPG195" s="375"/>
      <c r="IPH195" s="375"/>
      <c r="IPI195" s="375"/>
      <c r="IPJ195" s="375"/>
      <c r="IPK195" s="375"/>
      <c r="IPL195" s="375"/>
      <c r="IPM195" s="375"/>
      <c r="IPN195" s="375"/>
      <c r="IPO195" s="375"/>
      <c r="IPP195" s="375"/>
      <c r="IPQ195" s="375"/>
      <c r="IPR195" s="375"/>
      <c r="IPS195" s="375"/>
      <c r="IPT195" s="375"/>
      <c r="IPU195" s="375"/>
      <c r="IPV195" s="375"/>
      <c r="IPW195" s="375"/>
      <c r="IPX195" s="375"/>
      <c r="IPY195" s="375"/>
      <c r="IPZ195" s="375"/>
      <c r="IQA195" s="375"/>
      <c r="IQB195" s="375"/>
      <c r="IQC195" s="375"/>
      <c r="IQD195" s="375"/>
      <c r="IQE195" s="375"/>
      <c r="IQF195" s="375"/>
      <c r="IQG195" s="375"/>
      <c r="IQH195" s="375"/>
      <c r="IQI195" s="375"/>
      <c r="IQJ195" s="375"/>
      <c r="IQK195" s="375"/>
      <c r="IQL195" s="375"/>
      <c r="IQM195" s="375"/>
      <c r="IQN195" s="375"/>
      <c r="IQO195" s="375"/>
      <c r="IQP195" s="375"/>
      <c r="IQQ195" s="375"/>
      <c r="IQR195" s="375"/>
      <c r="IQS195" s="375"/>
      <c r="IQT195" s="375"/>
      <c r="IQU195" s="375"/>
      <c r="IQV195" s="375"/>
      <c r="IQW195" s="376"/>
      <c r="IQX195" s="376"/>
      <c r="IQY195" s="376"/>
      <c r="IQZ195" s="376"/>
      <c r="IRA195" s="376"/>
      <c r="IRB195" s="376"/>
      <c r="IRC195" s="376"/>
      <c r="IRD195" s="376"/>
      <c r="IRE195" s="376"/>
      <c r="IRF195" s="376"/>
      <c r="IRG195" s="376"/>
      <c r="IRH195" s="376"/>
      <c r="IRI195" s="376"/>
      <c r="IRJ195" s="376"/>
      <c r="IRK195" s="376"/>
      <c r="IRL195" s="376"/>
      <c r="IRM195" s="376"/>
      <c r="IRN195" s="376"/>
      <c r="IRO195" s="376"/>
      <c r="IRP195" s="376"/>
      <c r="IRQ195" s="376"/>
      <c r="IRR195" s="376"/>
      <c r="IRS195" s="376"/>
      <c r="IRT195" s="376"/>
      <c r="IRU195" s="377"/>
      <c r="IRV195" s="377"/>
      <c r="IRW195" s="377"/>
      <c r="IRX195" s="377"/>
      <c r="IRY195" s="377"/>
      <c r="IRZ195" s="376"/>
      <c r="ISA195" s="376"/>
      <c r="ISB195" s="377"/>
      <c r="ISC195" s="377"/>
      <c r="ISD195" s="376"/>
      <c r="ISE195" s="376"/>
      <c r="ISF195" s="377"/>
      <c r="ISG195" s="377"/>
      <c r="ISH195" s="376"/>
      <c r="ISI195" s="376"/>
      <c r="ISJ195" s="376"/>
      <c r="ISK195" s="376"/>
      <c r="ISL195" s="376"/>
      <c r="ISM195" s="376"/>
      <c r="ISN195" s="376"/>
      <c r="ISO195" s="377"/>
      <c r="ISP195" s="377"/>
      <c r="ISQ195" s="376"/>
      <c r="ISR195" s="376"/>
      <c r="ISS195" s="377"/>
      <c r="IST195" s="377"/>
      <c r="ISU195" s="376"/>
      <c r="ISV195" s="376"/>
      <c r="ISW195" s="376"/>
      <c r="ISX195" s="376"/>
      <c r="ISY195" s="376"/>
      <c r="ISZ195" s="370"/>
      <c r="ITA195" s="396"/>
      <c r="ITB195" s="376"/>
      <c r="ITC195" s="376"/>
      <c r="ITD195" s="376"/>
      <c r="ITE195" s="376"/>
      <c r="ITF195" s="376"/>
      <c r="ITG195" s="376"/>
      <c r="ITH195" s="376"/>
      <c r="ITI195" s="375"/>
      <c r="ITJ195" s="375"/>
      <c r="ITK195" s="375"/>
      <c r="ITL195" s="375"/>
      <c r="ITM195" s="375"/>
      <c r="ITN195" s="375"/>
      <c r="ITO195" s="375"/>
      <c r="ITP195" s="375"/>
      <c r="ITQ195" s="375"/>
      <c r="ITR195" s="375"/>
      <c r="ITS195" s="375"/>
      <c r="ITT195" s="375"/>
      <c r="ITU195" s="375"/>
      <c r="ITV195" s="375"/>
      <c r="ITW195" s="375"/>
      <c r="ITX195" s="375"/>
      <c r="ITY195" s="375"/>
      <c r="ITZ195" s="375"/>
      <c r="IUA195" s="375"/>
      <c r="IUB195" s="375"/>
      <c r="IUC195" s="375"/>
      <c r="IUD195" s="375"/>
      <c r="IUE195" s="375"/>
      <c r="IUF195" s="375"/>
      <c r="IUG195" s="375"/>
      <c r="IUH195" s="375"/>
      <c r="IUI195" s="375"/>
      <c r="IUJ195" s="375"/>
      <c r="IUK195" s="375"/>
      <c r="IUL195" s="375"/>
      <c r="IUM195" s="375"/>
      <c r="IUN195" s="375"/>
      <c r="IUO195" s="375"/>
      <c r="IUP195" s="375"/>
      <c r="IUQ195" s="375"/>
      <c r="IUR195" s="375"/>
      <c r="IUS195" s="375"/>
      <c r="IUT195" s="375"/>
      <c r="IUU195" s="375"/>
      <c r="IUV195" s="375"/>
      <c r="IUW195" s="375"/>
      <c r="IUX195" s="375"/>
      <c r="IUY195" s="375"/>
      <c r="IUZ195" s="375"/>
      <c r="IVA195" s="376"/>
      <c r="IVB195" s="376"/>
      <c r="IVC195" s="376"/>
      <c r="IVD195" s="376"/>
      <c r="IVE195" s="376"/>
      <c r="IVF195" s="376"/>
      <c r="IVG195" s="376"/>
      <c r="IVH195" s="376"/>
      <c r="IVI195" s="376"/>
      <c r="IVJ195" s="376"/>
      <c r="IVK195" s="376"/>
      <c r="IVL195" s="376"/>
      <c r="IVM195" s="376"/>
      <c r="IVN195" s="376"/>
      <c r="IVO195" s="376"/>
      <c r="IVP195" s="376"/>
      <c r="IVQ195" s="376"/>
      <c r="IVR195" s="376"/>
      <c r="IVS195" s="376"/>
      <c r="IVT195" s="376"/>
      <c r="IVU195" s="376"/>
      <c r="IVV195" s="376"/>
      <c r="IVW195" s="376"/>
      <c r="IVX195" s="376"/>
      <c r="IVY195" s="377"/>
      <c r="IVZ195" s="377"/>
      <c r="IWA195" s="377"/>
      <c r="IWB195" s="377"/>
      <c r="IWC195" s="377"/>
      <c r="IWD195" s="376"/>
      <c r="IWE195" s="376"/>
      <c r="IWF195" s="377"/>
      <c r="IWG195" s="377"/>
      <c r="IWH195" s="376"/>
      <c r="IWI195" s="376"/>
      <c r="IWJ195" s="377"/>
      <c r="IWK195" s="377"/>
      <c r="IWL195" s="376"/>
      <c r="IWM195" s="376"/>
      <c r="IWN195" s="376"/>
      <c r="IWO195" s="376"/>
      <c r="IWP195" s="376"/>
      <c r="IWQ195" s="376"/>
      <c r="IWR195" s="376"/>
      <c r="IWS195" s="377"/>
      <c r="IWT195" s="377"/>
      <c r="IWU195" s="376"/>
      <c r="IWV195" s="376"/>
      <c r="IWW195" s="377"/>
      <c r="IWX195" s="377"/>
      <c r="IWY195" s="376"/>
      <c r="IWZ195" s="376"/>
      <c r="IXA195" s="376"/>
      <c r="IXB195" s="376"/>
      <c r="IXC195" s="376"/>
      <c r="IXD195" s="370"/>
      <c r="IXE195" s="396"/>
      <c r="IXF195" s="376"/>
      <c r="IXG195" s="376"/>
      <c r="IXH195" s="376"/>
      <c r="IXI195" s="376"/>
      <c r="IXJ195" s="376"/>
      <c r="IXK195" s="376"/>
      <c r="IXL195" s="376"/>
      <c r="IXM195" s="375"/>
      <c r="IXN195" s="375"/>
      <c r="IXO195" s="375"/>
      <c r="IXP195" s="375"/>
      <c r="IXQ195" s="375"/>
      <c r="IXR195" s="375"/>
      <c r="IXS195" s="375"/>
      <c r="IXT195" s="375"/>
      <c r="IXU195" s="375"/>
      <c r="IXV195" s="375"/>
      <c r="IXW195" s="375"/>
      <c r="IXX195" s="375"/>
      <c r="IXY195" s="375"/>
      <c r="IXZ195" s="375"/>
      <c r="IYA195" s="375"/>
      <c r="IYB195" s="375"/>
      <c r="IYC195" s="375"/>
      <c r="IYD195" s="375"/>
      <c r="IYE195" s="375"/>
      <c r="IYF195" s="375"/>
      <c r="IYG195" s="375"/>
      <c r="IYH195" s="375"/>
      <c r="IYI195" s="375"/>
      <c r="IYJ195" s="375"/>
      <c r="IYK195" s="375"/>
      <c r="IYL195" s="375"/>
      <c r="IYM195" s="375"/>
      <c r="IYN195" s="375"/>
      <c r="IYO195" s="375"/>
      <c r="IYP195" s="375"/>
      <c r="IYQ195" s="375"/>
      <c r="IYR195" s="375"/>
      <c r="IYS195" s="375"/>
      <c r="IYT195" s="375"/>
      <c r="IYU195" s="375"/>
      <c r="IYV195" s="375"/>
      <c r="IYW195" s="375"/>
      <c r="IYX195" s="375"/>
      <c r="IYY195" s="375"/>
      <c r="IYZ195" s="375"/>
      <c r="IZA195" s="375"/>
      <c r="IZB195" s="375"/>
      <c r="IZC195" s="375"/>
      <c r="IZD195" s="375"/>
      <c r="IZE195" s="376"/>
      <c r="IZF195" s="376"/>
      <c r="IZG195" s="376"/>
      <c r="IZH195" s="376"/>
      <c r="IZI195" s="376"/>
      <c r="IZJ195" s="376"/>
      <c r="IZK195" s="376"/>
      <c r="IZL195" s="376"/>
      <c r="IZM195" s="376"/>
      <c r="IZN195" s="376"/>
      <c r="IZO195" s="376"/>
      <c r="IZP195" s="376"/>
      <c r="IZQ195" s="376"/>
      <c r="IZR195" s="376"/>
      <c r="IZS195" s="376"/>
      <c r="IZT195" s="376"/>
      <c r="IZU195" s="376"/>
      <c r="IZV195" s="376"/>
      <c r="IZW195" s="376"/>
      <c r="IZX195" s="376"/>
      <c r="IZY195" s="376"/>
      <c r="IZZ195" s="376"/>
      <c r="JAA195" s="376"/>
      <c r="JAB195" s="376"/>
      <c r="JAC195" s="377"/>
      <c r="JAD195" s="377"/>
      <c r="JAE195" s="377"/>
      <c r="JAF195" s="377"/>
      <c r="JAG195" s="377"/>
      <c r="JAH195" s="376"/>
      <c r="JAI195" s="376"/>
      <c r="JAJ195" s="377"/>
      <c r="JAK195" s="377"/>
      <c r="JAL195" s="376"/>
      <c r="JAM195" s="376"/>
      <c r="JAN195" s="377"/>
      <c r="JAO195" s="377"/>
      <c r="JAP195" s="376"/>
      <c r="JAQ195" s="376"/>
      <c r="JAR195" s="376"/>
      <c r="JAS195" s="376"/>
      <c r="JAT195" s="376"/>
      <c r="JAU195" s="376"/>
      <c r="JAV195" s="376"/>
      <c r="JAW195" s="377"/>
      <c r="JAX195" s="377"/>
      <c r="JAY195" s="376"/>
      <c r="JAZ195" s="376"/>
      <c r="JBA195" s="377"/>
      <c r="JBB195" s="377"/>
      <c r="JBC195" s="376"/>
      <c r="JBD195" s="376"/>
      <c r="JBE195" s="376"/>
      <c r="JBF195" s="376"/>
      <c r="JBG195" s="376"/>
      <c r="JBH195" s="370"/>
      <c r="JBI195" s="396"/>
      <c r="JBJ195" s="376"/>
      <c r="JBK195" s="376"/>
      <c r="JBL195" s="376"/>
      <c r="JBM195" s="376"/>
      <c r="JBN195" s="376"/>
      <c r="JBO195" s="376"/>
      <c r="JBP195" s="376"/>
      <c r="JBQ195" s="375"/>
      <c r="JBR195" s="375"/>
      <c r="JBS195" s="375"/>
      <c r="JBT195" s="375"/>
      <c r="JBU195" s="375"/>
      <c r="JBV195" s="375"/>
      <c r="JBW195" s="375"/>
      <c r="JBX195" s="375"/>
      <c r="JBY195" s="375"/>
      <c r="JBZ195" s="375"/>
      <c r="JCA195" s="375"/>
      <c r="JCB195" s="375"/>
      <c r="JCC195" s="375"/>
      <c r="JCD195" s="375"/>
      <c r="JCE195" s="375"/>
      <c r="JCF195" s="375"/>
      <c r="JCG195" s="375"/>
      <c r="JCH195" s="375"/>
      <c r="JCI195" s="375"/>
      <c r="JCJ195" s="375"/>
      <c r="JCK195" s="375"/>
      <c r="JCL195" s="375"/>
      <c r="JCM195" s="375"/>
      <c r="JCN195" s="375"/>
      <c r="JCO195" s="375"/>
      <c r="JCP195" s="375"/>
      <c r="JCQ195" s="375"/>
      <c r="JCR195" s="375"/>
      <c r="JCS195" s="375"/>
      <c r="JCT195" s="375"/>
      <c r="JCU195" s="375"/>
      <c r="JCV195" s="375"/>
      <c r="JCW195" s="375"/>
      <c r="JCX195" s="375"/>
      <c r="JCY195" s="375"/>
      <c r="JCZ195" s="375"/>
      <c r="JDA195" s="375"/>
      <c r="JDB195" s="375"/>
      <c r="JDC195" s="375"/>
      <c r="JDD195" s="375"/>
      <c r="JDE195" s="375"/>
      <c r="JDF195" s="375"/>
      <c r="JDG195" s="375"/>
      <c r="JDH195" s="375"/>
      <c r="JDI195" s="376"/>
      <c r="JDJ195" s="376"/>
      <c r="JDK195" s="376"/>
      <c r="JDL195" s="376"/>
      <c r="JDM195" s="376"/>
      <c r="JDN195" s="376"/>
      <c r="JDO195" s="376"/>
      <c r="JDP195" s="376"/>
      <c r="JDQ195" s="376"/>
      <c r="JDR195" s="376"/>
      <c r="JDS195" s="376"/>
      <c r="JDT195" s="376"/>
      <c r="JDU195" s="376"/>
      <c r="JDV195" s="376"/>
      <c r="JDW195" s="376"/>
      <c r="JDX195" s="376"/>
      <c r="JDY195" s="376"/>
      <c r="JDZ195" s="376"/>
      <c r="JEA195" s="376"/>
      <c r="JEB195" s="376"/>
      <c r="JEC195" s="376"/>
      <c r="JED195" s="376"/>
      <c r="JEE195" s="376"/>
      <c r="JEF195" s="376"/>
      <c r="JEG195" s="377"/>
      <c r="JEH195" s="377"/>
      <c r="JEI195" s="377"/>
      <c r="JEJ195" s="377"/>
      <c r="JEK195" s="377"/>
      <c r="JEL195" s="376"/>
      <c r="JEM195" s="376"/>
      <c r="JEN195" s="377"/>
      <c r="JEO195" s="377"/>
      <c r="JEP195" s="376"/>
      <c r="JEQ195" s="376"/>
      <c r="JER195" s="377"/>
      <c r="JES195" s="377"/>
      <c r="JET195" s="376"/>
      <c r="JEU195" s="376"/>
      <c r="JEV195" s="376"/>
      <c r="JEW195" s="376"/>
      <c r="JEX195" s="376"/>
      <c r="JEY195" s="376"/>
      <c r="JEZ195" s="376"/>
      <c r="JFA195" s="377"/>
      <c r="JFB195" s="377"/>
      <c r="JFC195" s="376"/>
      <c r="JFD195" s="376"/>
      <c r="JFE195" s="377"/>
      <c r="JFF195" s="377"/>
      <c r="JFG195" s="376"/>
      <c r="JFH195" s="376"/>
      <c r="JFI195" s="376"/>
      <c r="JFJ195" s="376"/>
      <c r="JFK195" s="376"/>
      <c r="JFL195" s="370"/>
      <c r="JFM195" s="396"/>
      <c r="JFN195" s="376"/>
      <c r="JFO195" s="376"/>
      <c r="JFP195" s="376"/>
      <c r="JFQ195" s="376"/>
      <c r="JFR195" s="376"/>
      <c r="JFS195" s="376"/>
      <c r="JFT195" s="376"/>
      <c r="JFU195" s="375"/>
      <c r="JFV195" s="375"/>
      <c r="JFW195" s="375"/>
      <c r="JFX195" s="375"/>
      <c r="JFY195" s="375"/>
      <c r="JFZ195" s="375"/>
      <c r="JGA195" s="375"/>
      <c r="JGB195" s="375"/>
      <c r="JGC195" s="375"/>
      <c r="JGD195" s="375"/>
      <c r="JGE195" s="375"/>
      <c r="JGF195" s="375"/>
      <c r="JGG195" s="375"/>
      <c r="JGH195" s="375"/>
      <c r="JGI195" s="375"/>
      <c r="JGJ195" s="375"/>
      <c r="JGK195" s="375"/>
      <c r="JGL195" s="375"/>
      <c r="JGM195" s="375"/>
      <c r="JGN195" s="375"/>
      <c r="JGO195" s="375"/>
      <c r="JGP195" s="375"/>
      <c r="JGQ195" s="375"/>
      <c r="JGR195" s="375"/>
      <c r="JGS195" s="375"/>
      <c r="JGT195" s="375"/>
      <c r="JGU195" s="375"/>
      <c r="JGV195" s="375"/>
      <c r="JGW195" s="375"/>
      <c r="JGX195" s="375"/>
      <c r="JGY195" s="375"/>
      <c r="JGZ195" s="375"/>
      <c r="JHA195" s="375"/>
      <c r="JHB195" s="375"/>
      <c r="JHC195" s="375"/>
      <c r="JHD195" s="375"/>
      <c r="JHE195" s="375"/>
      <c r="JHF195" s="375"/>
      <c r="JHG195" s="375"/>
      <c r="JHH195" s="375"/>
      <c r="JHI195" s="375"/>
      <c r="JHJ195" s="375"/>
      <c r="JHK195" s="375"/>
      <c r="JHL195" s="375"/>
      <c r="JHM195" s="376"/>
      <c r="JHN195" s="376"/>
      <c r="JHO195" s="376"/>
      <c r="JHP195" s="376"/>
      <c r="JHQ195" s="376"/>
      <c r="JHR195" s="376"/>
      <c r="JHS195" s="376"/>
      <c r="JHT195" s="376"/>
      <c r="JHU195" s="376"/>
      <c r="JHV195" s="376"/>
      <c r="JHW195" s="376"/>
      <c r="JHX195" s="376"/>
      <c r="JHY195" s="376"/>
      <c r="JHZ195" s="376"/>
      <c r="JIA195" s="376"/>
      <c r="JIB195" s="376"/>
      <c r="JIC195" s="376"/>
      <c r="JID195" s="376"/>
      <c r="JIE195" s="376"/>
      <c r="JIF195" s="376"/>
      <c r="JIG195" s="376"/>
      <c r="JIH195" s="376"/>
      <c r="JII195" s="376"/>
      <c r="JIJ195" s="376"/>
      <c r="JIK195" s="377"/>
      <c r="JIL195" s="377"/>
      <c r="JIM195" s="377"/>
      <c r="JIN195" s="377"/>
      <c r="JIO195" s="377"/>
      <c r="JIP195" s="376"/>
      <c r="JIQ195" s="376"/>
      <c r="JIR195" s="377"/>
      <c r="JIS195" s="377"/>
      <c r="JIT195" s="376"/>
      <c r="JIU195" s="376"/>
      <c r="JIV195" s="377"/>
      <c r="JIW195" s="377"/>
      <c r="JIX195" s="376"/>
      <c r="JIY195" s="376"/>
      <c r="JIZ195" s="376"/>
      <c r="JJA195" s="376"/>
      <c r="JJB195" s="376"/>
      <c r="JJC195" s="376"/>
      <c r="JJD195" s="376"/>
      <c r="JJE195" s="377"/>
      <c r="JJF195" s="377"/>
      <c r="JJG195" s="376"/>
      <c r="JJH195" s="376"/>
      <c r="JJI195" s="377"/>
      <c r="JJJ195" s="377"/>
      <c r="JJK195" s="376"/>
      <c r="JJL195" s="376"/>
      <c r="JJM195" s="376"/>
      <c r="JJN195" s="376"/>
      <c r="JJO195" s="376"/>
      <c r="JJP195" s="370"/>
      <c r="JJQ195" s="396"/>
      <c r="JJR195" s="376"/>
      <c r="JJS195" s="376"/>
      <c r="JJT195" s="376"/>
      <c r="JJU195" s="376"/>
      <c r="JJV195" s="376"/>
      <c r="JJW195" s="376"/>
      <c r="JJX195" s="376"/>
      <c r="JJY195" s="375"/>
      <c r="JJZ195" s="375"/>
      <c r="JKA195" s="375"/>
      <c r="JKB195" s="375"/>
      <c r="JKC195" s="375"/>
      <c r="JKD195" s="375"/>
      <c r="JKE195" s="375"/>
      <c r="JKF195" s="375"/>
      <c r="JKG195" s="375"/>
      <c r="JKH195" s="375"/>
      <c r="JKI195" s="375"/>
      <c r="JKJ195" s="375"/>
      <c r="JKK195" s="375"/>
      <c r="JKL195" s="375"/>
      <c r="JKM195" s="375"/>
      <c r="JKN195" s="375"/>
      <c r="JKO195" s="375"/>
      <c r="JKP195" s="375"/>
      <c r="JKQ195" s="375"/>
      <c r="JKR195" s="375"/>
      <c r="JKS195" s="375"/>
      <c r="JKT195" s="375"/>
      <c r="JKU195" s="375"/>
      <c r="JKV195" s="375"/>
      <c r="JKW195" s="375"/>
      <c r="JKX195" s="375"/>
      <c r="JKY195" s="375"/>
      <c r="JKZ195" s="375"/>
      <c r="JLA195" s="375"/>
      <c r="JLB195" s="375"/>
      <c r="JLC195" s="375"/>
      <c r="JLD195" s="375"/>
      <c r="JLE195" s="375"/>
      <c r="JLF195" s="375"/>
      <c r="JLG195" s="375"/>
      <c r="JLH195" s="375"/>
      <c r="JLI195" s="375"/>
      <c r="JLJ195" s="375"/>
      <c r="JLK195" s="375"/>
      <c r="JLL195" s="375"/>
      <c r="JLM195" s="375"/>
      <c r="JLN195" s="375"/>
      <c r="JLO195" s="375"/>
      <c r="JLP195" s="375"/>
      <c r="JLQ195" s="376"/>
      <c r="JLR195" s="376"/>
      <c r="JLS195" s="376"/>
      <c r="JLT195" s="376"/>
      <c r="JLU195" s="376"/>
      <c r="JLV195" s="376"/>
      <c r="JLW195" s="376"/>
      <c r="JLX195" s="376"/>
      <c r="JLY195" s="376"/>
      <c r="JLZ195" s="376"/>
      <c r="JMA195" s="376"/>
      <c r="JMB195" s="376"/>
      <c r="JMC195" s="376"/>
      <c r="JMD195" s="376"/>
      <c r="JME195" s="376"/>
      <c r="JMF195" s="376"/>
      <c r="JMG195" s="376"/>
      <c r="JMH195" s="376"/>
      <c r="JMI195" s="376"/>
      <c r="JMJ195" s="376"/>
      <c r="JMK195" s="376"/>
      <c r="JML195" s="376"/>
      <c r="JMM195" s="376"/>
      <c r="JMN195" s="376"/>
      <c r="JMO195" s="377"/>
      <c r="JMP195" s="377"/>
      <c r="JMQ195" s="377"/>
      <c r="JMR195" s="377"/>
      <c r="JMS195" s="377"/>
      <c r="JMT195" s="376"/>
      <c r="JMU195" s="376"/>
      <c r="JMV195" s="377"/>
      <c r="JMW195" s="377"/>
      <c r="JMX195" s="376"/>
      <c r="JMY195" s="376"/>
      <c r="JMZ195" s="377"/>
      <c r="JNA195" s="377"/>
      <c r="JNB195" s="376"/>
      <c r="JNC195" s="376"/>
      <c r="JND195" s="376"/>
      <c r="JNE195" s="376"/>
      <c r="JNF195" s="376"/>
      <c r="JNG195" s="376"/>
      <c r="JNH195" s="376"/>
      <c r="JNI195" s="377"/>
      <c r="JNJ195" s="377"/>
      <c r="JNK195" s="376"/>
      <c r="JNL195" s="376"/>
      <c r="JNM195" s="377"/>
      <c r="JNN195" s="377"/>
      <c r="JNO195" s="376"/>
      <c r="JNP195" s="376"/>
      <c r="JNQ195" s="376"/>
      <c r="JNR195" s="376"/>
      <c r="JNS195" s="376"/>
      <c r="JNT195" s="370"/>
      <c r="JNU195" s="396"/>
      <c r="JNV195" s="376"/>
      <c r="JNW195" s="376"/>
      <c r="JNX195" s="376"/>
      <c r="JNY195" s="376"/>
      <c r="JNZ195" s="376"/>
      <c r="JOA195" s="376"/>
      <c r="JOB195" s="376"/>
      <c r="JOC195" s="375"/>
      <c r="JOD195" s="375"/>
      <c r="JOE195" s="375"/>
      <c r="JOF195" s="375"/>
      <c r="JOG195" s="375"/>
      <c r="JOH195" s="375"/>
      <c r="JOI195" s="375"/>
      <c r="JOJ195" s="375"/>
      <c r="JOK195" s="375"/>
      <c r="JOL195" s="375"/>
      <c r="JOM195" s="375"/>
      <c r="JON195" s="375"/>
      <c r="JOO195" s="375"/>
      <c r="JOP195" s="375"/>
      <c r="JOQ195" s="375"/>
      <c r="JOR195" s="375"/>
      <c r="JOS195" s="375"/>
      <c r="JOT195" s="375"/>
      <c r="JOU195" s="375"/>
      <c r="JOV195" s="375"/>
      <c r="JOW195" s="375"/>
      <c r="JOX195" s="375"/>
      <c r="JOY195" s="375"/>
      <c r="JOZ195" s="375"/>
      <c r="JPA195" s="375"/>
      <c r="JPB195" s="375"/>
      <c r="JPC195" s="375"/>
      <c r="JPD195" s="375"/>
      <c r="JPE195" s="375"/>
      <c r="JPF195" s="375"/>
      <c r="JPG195" s="375"/>
      <c r="JPH195" s="375"/>
      <c r="JPI195" s="375"/>
      <c r="JPJ195" s="375"/>
      <c r="JPK195" s="375"/>
      <c r="JPL195" s="375"/>
      <c r="JPM195" s="375"/>
      <c r="JPN195" s="375"/>
      <c r="JPO195" s="375"/>
      <c r="JPP195" s="375"/>
      <c r="JPQ195" s="375"/>
      <c r="JPR195" s="375"/>
      <c r="JPS195" s="375"/>
      <c r="JPT195" s="375"/>
      <c r="JPU195" s="376"/>
      <c r="JPV195" s="376"/>
      <c r="JPW195" s="376"/>
      <c r="JPX195" s="376"/>
      <c r="JPY195" s="376"/>
      <c r="JPZ195" s="376"/>
      <c r="JQA195" s="376"/>
      <c r="JQB195" s="376"/>
      <c r="JQC195" s="376"/>
      <c r="JQD195" s="376"/>
      <c r="JQE195" s="376"/>
      <c r="JQF195" s="376"/>
      <c r="JQG195" s="376"/>
      <c r="JQH195" s="376"/>
      <c r="JQI195" s="376"/>
      <c r="JQJ195" s="376"/>
      <c r="JQK195" s="376"/>
      <c r="JQL195" s="376"/>
      <c r="JQM195" s="376"/>
      <c r="JQN195" s="376"/>
      <c r="JQO195" s="376"/>
      <c r="JQP195" s="376"/>
      <c r="JQQ195" s="376"/>
      <c r="JQR195" s="376"/>
      <c r="JQS195" s="377"/>
      <c r="JQT195" s="377"/>
      <c r="JQU195" s="377"/>
      <c r="JQV195" s="377"/>
      <c r="JQW195" s="377"/>
      <c r="JQX195" s="376"/>
      <c r="JQY195" s="376"/>
      <c r="JQZ195" s="377"/>
      <c r="JRA195" s="377"/>
      <c r="JRB195" s="376"/>
      <c r="JRC195" s="376"/>
      <c r="JRD195" s="377"/>
      <c r="JRE195" s="377"/>
      <c r="JRF195" s="376"/>
      <c r="JRG195" s="376"/>
      <c r="JRH195" s="376"/>
      <c r="JRI195" s="376"/>
      <c r="JRJ195" s="376"/>
      <c r="JRK195" s="376"/>
      <c r="JRL195" s="376"/>
      <c r="JRM195" s="377"/>
      <c r="JRN195" s="377"/>
      <c r="JRO195" s="376"/>
      <c r="JRP195" s="376"/>
      <c r="JRQ195" s="377"/>
      <c r="JRR195" s="377"/>
      <c r="JRS195" s="376"/>
      <c r="JRT195" s="376"/>
      <c r="JRU195" s="376"/>
      <c r="JRV195" s="376"/>
      <c r="JRW195" s="376"/>
      <c r="JRX195" s="370"/>
      <c r="JRY195" s="396"/>
      <c r="JRZ195" s="376"/>
      <c r="JSA195" s="376"/>
      <c r="JSB195" s="376"/>
      <c r="JSC195" s="376"/>
      <c r="JSD195" s="376"/>
      <c r="JSE195" s="376"/>
      <c r="JSF195" s="376"/>
      <c r="JSG195" s="375"/>
      <c r="JSH195" s="375"/>
      <c r="JSI195" s="375"/>
      <c r="JSJ195" s="375"/>
      <c r="JSK195" s="375"/>
      <c r="JSL195" s="375"/>
      <c r="JSM195" s="375"/>
      <c r="JSN195" s="375"/>
      <c r="JSO195" s="375"/>
      <c r="JSP195" s="375"/>
      <c r="JSQ195" s="375"/>
      <c r="JSR195" s="375"/>
      <c r="JSS195" s="375"/>
      <c r="JST195" s="375"/>
      <c r="JSU195" s="375"/>
      <c r="JSV195" s="375"/>
      <c r="JSW195" s="375"/>
      <c r="JSX195" s="375"/>
      <c r="JSY195" s="375"/>
      <c r="JSZ195" s="375"/>
      <c r="JTA195" s="375"/>
      <c r="JTB195" s="375"/>
      <c r="JTC195" s="375"/>
      <c r="JTD195" s="375"/>
      <c r="JTE195" s="375"/>
      <c r="JTF195" s="375"/>
      <c r="JTG195" s="375"/>
      <c r="JTH195" s="375"/>
      <c r="JTI195" s="375"/>
      <c r="JTJ195" s="375"/>
      <c r="JTK195" s="375"/>
      <c r="JTL195" s="375"/>
      <c r="JTM195" s="375"/>
      <c r="JTN195" s="375"/>
      <c r="JTO195" s="375"/>
      <c r="JTP195" s="375"/>
      <c r="JTQ195" s="375"/>
      <c r="JTR195" s="375"/>
      <c r="JTS195" s="375"/>
      <c r="JTT195" s="375"/>
      <c r="JTU195" s="375"/>
      <c r="JTV195" s="375"/>
      <c r="JTW195" s="375"/>
      <c r="JTX195" s="375"/>
      <c r="JTY195" s="376"/>
      <c r="JTZ195" s="376"/>
      <c r="JUA195" s="376"/>
      <c r="JUB195" s="376"/>
      <c r="JUC195" s="376"/>
      <c r="JUD195" s="376"/>
      <c r="JUE195" s="376"/>
      <c r="JUF195" s="376"/>
      <c r="JUG195" s="376"/>
      <c r="JUH195" s="376"/>
      <c r="JUI195" s="376"/>
      <c r="JUJ195" s="376"/>
      <c r="JUK195" s="376"/>
      <c r="JUL195" s="376"/>
      <c r="JUM195" s="376"/>
      <c r="JUN195" s="376"/>
      <c r="JUO195" s="376"/>
      <c r="JUP195" s="376"/>
      <c r="JUQ195" s="376"/>
      <c r="JUR195" s="376"/>
      <c r="JUS195" s="376"/>
      <c r="JUT195" s="376"/>
      <c r="JUU195" s="376"/>
      <c r="JUV195" s="376"/>
      <c r="JUW195" s="377"/>
      <c r="JUX195" s="377"/>
      <c r="JUY195" s="377"/>
      <c r="JUZ195" s="377"/>
      <c r="JVA195" s="377"/>
      <c r="JVB195" s="376"/>
      <c r="JVC195" s="376"/>
      <c r="JVD195" s="377"/>
      <c r="JVE195" s="377"/>
      <c r="JVF195" s="376"/>
      <c r="JVG195" s="376"/>
      <c r="JVH195" s="377"/>
      <c r="JVI195" s="377"/>
      <c r="JVJ195" s="376"/>
      <c r="JVK195" s="376"/>
      <c r="JVL195" s="376"/>
      <c r="JVM195" s="376"/>
      <c r="JVN195" s="376"/>
      <c r="JVO195" s="376"/>
      <c r="JVP195" s="376"/>
      <c r="JVQ195" s="377"/>
      <c r="JVR195" s="377"/>
      <c r="JVS195" s="376"/>
      <c r="JVT195" s="376"/>
      <c r="JVU195" s="377"/>
      <c r="JVV195" s="377"/>
      <c r="JVW195" s="376"/>
      <c r="JVX195" s="376"/>
      <c r="JVY195" s="376"/>
      <c r="JVZ195" s="376"/>
      <c r="JWA195" s="376"/>
      <c r="JWB195" s="370"/>
      <c r="JWC195" s="396"/>
      <c r="JWD195" s="376"/>
      <c r="JWE195" s="376"/>
      <c r="JWF195" s="376"/>
      <c r="JWG195" s="376"/>
      <c r="JWH195" s="376"/>
      <c r="JWI195" s="376"/>
      <c r="JWJ195" s="376"/>
      <c r="JWK195" s="375"/>
      <c r="JWL195" s="375"/>
      <c r="JWM195" s="375"/>
      <c r="JWN195" s="375"/>
      <c r="JWO195" s="375"/>
      <c r="JWP195" s="375"/>
      <c r="JWQ195" s="375"/>
      <c r="JWR195" s="375"/>
      <c r="JWS195" s="375"/>
      <c r="JWT195" s="375"/>
      <c r="JWU195" s="375"/>
      <c r="JWV195" s="375"/>
      <c r="JWW195" s="375"/>
      <c r="JWX195" s="375"/>
      <c r="JWY195" s="375"/>
      <c r="JWZ195" s="375"/>
      <c r="JXA195" s="375"/>
      <c r="JXB195" s="375"/>
      <c r="JXC195" s="375"/>
      <c r="JXD195" s="375"/>
      <c r="JXE195" s="375"/>
      <c r="JXF195" s="375"/>
      <c r="JXG195" s="375"/>
      <c r="JXH195" s="375"/>
      <c r="JXI195" s="375"/>
      <c r="JXJ195" s="375"/>
      <c r="JXK195" s="375"/>
      <c r="JXL195" s="375"/>
      <c r="JXM195" s="375"/>
      <c r="JXN195" s="375"/>
      <c r="JXO195" s="375"/>
      <c r="JXP195" s="375"/>
      <c r="JXQ195" s="375"/>
      <c r="JXR195" s="375"/>
      <c r="JXS195" s="375"/>
      <c r="JXT195" s="375"/>
      <c r="JXU195" s="375"/>
      <c r="JXV195" s="375"/>
      <c r="JXW195" s="375"/>
      <c r="JXX195" s="375"/>
      <c r="JXY195" s="375"/>
      <c r="JXZ195" s="375"/>
      <c r="JYA195" s="375"/>
      <c r="JYB195" s="375"/>
      <c r="JYC195" s="376"/>
      <c r="JYD195" s="376"/>
      <c r="JYE195" s="376"/>
      <c r="JYF195" s="376"/>
      <c r="JYG195" s="376"/>
      <c r="JYH195" s="376"/>
      <c r="JYI195" s="376"/>
      <c r="JYJ195" s="376"/>
      <c r="JYK195" s="376"/>
      <c r="JYL195" s="376"/>
      <c r="JYM195" s="376"/>
      <c r="JYN195" s="376"/>
      <c r="JYO195" s="376"/>
      <c r="JYP195" s="376"/>
      <c r="JYQ195" s="376"/>
      <c r="JYR195" s="376"/>
      <c r="JYS195" s="376"/>
      <c r="JYT195" s="376"/>
      <c r="JYU195" s="376"/>
      <c r="JYV195" s="376"/>
      <c r="JYW195" s="376"/>
      <c r="JYX195" s="376"/>
      <c r="JYY195" s="376"/>
      <c r="JYZ195" s="376"/>
      <c r="JZA195" s="377"/>
      <c r="JZB195" s="377"/>
      <c r="JZC195" s="377"/>
      <c r="JZD195" s="377"/>
      <c r="JZE195" s="377"/>
      <c r="JZF195" s="376"/>
      <c r="JZG195" s="376"/>
      <c r="JZH195" s="377"/>
      <c r="JZI195" s="377"/>
      <c r="JZJ195" s="376"/>
      <c r="JZK195" s="376"/>
      <c r="JZL195" s="377"/>
      <c r="JZM195" s="377"/>
      <c r="JZN195" s="376"/>
      <c r="JZO195" s="376"/>
      <c r="JZP195" s="376"/>
      <c r="JZQ195" s="376"/>
      <c r="JZR195" s="376"/>
      <c r="JZS195" s="376"/>
      <c r="JZT195" s="376"/>
      <c r="JZU195" s="377"/>
      <c r="JZV195" s="377"/>
      <c r="JZW195" s="376"/>
      <c r="JZX195" s="376"/>
      <c r="JZY195" s="377"/>
      <c r="JZZ195" s="377"/>
      <c r="KAA195" s="376"/>
      <c r="KAB195" s="376"/>
      <c r="KAC195" s="376"/>
      <c r="KAD195" s="376"/>
      <c r="KAE195" s="376"/>
      <c r="KAF195" s="370"/>
      <c r="KAG195" s="396"/>
      <c r="KAH195" s="376"/>
      <c r="KAI195" s="376"/>
      <c r="KAJ195" s="376"/>
      <c r="KAK195" s="376"/>
      <c r="KAL195" s="376"/>
      <c r="KAM195" s="376"/>
      <c r="KAN195" s="376"/>
      <c r="KAO195" s="375"/>
      <c r="KAP195" s="375"/>
      <c r="KAQ195" s="375"/>
      <c r="KAR195" s="375"/>
      <c r="KAS195" s="375"/>
      <c r="KAT195" s="375"/>
      <c r="KAU195" s="375"/>
      <c r="KAV195" s="375"/>
      <c r="KAW195" s="375"/>
      <c r="KAX195" s="375"/>
      <c r="KAY195" s="375"/>
      <c r="KAZ195" s="375"/>
      <c r="KBA195" s="375"/>
      <c r="KBB195" s="375"/>
      <c r="KBC195" s="375"/>
      <c r="KBD195" s="375"/>
      <c r="KBE195" s="375"/>
      <c r="KBF195" s="375"/>
      <c r="KBG195" s="375"/>
      <c r="KBH195" s="375"/>
      <c r="KBI195" s="375"/>
      <c r="KBJ195" s="375"/>
      <c r="KBK195" s="375"/>
      <c r="KBL195" s="375"/>
      <c r="KBM195" s="375"/>
      <c r="KBN195" s="375"/>
      <c r="KBO195" s="375"/>
      <c r="KBP195" s="375"/>
      <c r="KBQ195" s="375"/>
      <c r="KBR195" s="375"/>
      <c r="KBS195" s="375"/>
      <c r="KBT195" s="375"/>
      <c r="KBU195" s="375"/>
      <c r="KBV195" s="375"/>
      <c r="KBW195" s="375"/>
      <c r="KBX195" s="375"/>
      <c r="KBY195" s="375"/>
      <c r="KBZ195" s="375"/>
      <c r="KCA195" s="375"/>
      <c r="KCB195" s="375"/>
      <c r="KCC195" s="375"/>
      <c r="KCD195" s="375"/>
      <c r="KCE195" s="375"/>
      <c r="KCF195" s="375"/>
      <c r="KCG195" s="376"/>
      <c r="KCH195" s="376"/>
      <c r="KCI195" s="376"/>
      <c r="KCJ195" s="376"/>
      <c r="KCK195" s="376"/>
      <c r="KCL195" s="376"/>
      <c r="KCM195" s="376"/>
      <c r="KCN195" s="376"/>
      <c r="KCO195" s="376"/>
      <c r="KCP195" s="376"/>
      <c r="KCQ195" s="376"/>
      <c r="KCR195" s="376"/>
      <c r="KCS195" s="376"/>
      <c r="KCT195" s="376"/>
      <c r="KCU195" s="376"/>
      <c r="KCV195" s="376"/>
      <c r="KCW195" s="376"/>
      <c r="KCX195" s="376"/>
      <c r="KCY195" s="376"/>
      <c r="KCZ195" s="376"/>
      <c r="KDA195" s="376"/>
      <c r="KDB195" s="376"/>
      <c r="KDC195" s="376"/>
      <c r="KDD195" s="376"/>
      <c r="KDE195" s="377"/>
      <c r="KDF195" s="377"/>
      <c r="KDG195" s="377"/>
      <c r="KDH195" s="377"/>
      <c r="KDI195" s="377"/>
      <c r="KDJ195" s="376"/>
      <c r="KDK195" s="376"/>
      <c r="KDL195" s="377"/>
      <c r="KDM195" s="377"/>
      <c r="KDN195" s="376"/>
      <c r="KDO195" s="376"/>
      <c r="KDP195" s="377"/>
      <c r="KDQ195" s="377"/>
      <c r="KDR195" s="376"/>
      <c r="KDS195" s="376"/>
      <c r="KDT195" s="376"/>
      <c r="KDU195" s="376"/>
      <c r="KDV195" s="376"/>
      <c r="KDW195" s="376"/>
      <c r="KDX195" s="376"/>
      <c r="KDY195" s="377"/>
      <c r="KDZ195" s="377"/>
      <c r="KEA195" s="376"/>
      <c r="KEB195" s="376"/>
      <c r="KEC195" s="377"/>
      <c r="KED195" s="377"/>
      <c r="KEE195" s="376"/>
      <c r="KEF195" s="376"/>
      <c r="KEG195" s="376"/>
      <c r="KEH195" s="376"/>
      <c r="KEI195" s="376"/>
      <c r="KEJ195" s="370"/>
      <c r="KEK195" s="396"/>
      <c r="KEL195" s="376"/>
      <c r="KEM195" s="376"/>
      <c r="KEN195" s="376"/>
      <c r="KEO195" s="376"/>
      <c r="KEP195" s="376"/>
      <c r="KEQ195" s="376"/>
      <c r="KER195" s="376"/>
      <c r="KES195" s="375"/>
      <c r="KET195" s="375"/>
      <c r="KEU195" s="375"/>
      <c r="KEV195" s="375"/>
      <c r="KEW195" s="375"/>
      <c r="KEX195" s="375"/>
      <c r="KEY195" s="375"/>
      <c r="KEZ195" s="375"/>
      <c r="KFA195" s="375"/>
      <c r="KFB195" s="375"/>
      <c r="KFC195" s="375"/>
      <c r="KFD195" s="375"/>
      <c r="KFE195" s="375"/>
      <c r="KFF195" s="375"/>
      <c r="KFG195" s="375"/>
      <c r="KFH195" s="375"/>
      <c r="KFI195" s="375"/>
      <c r="KFJ195" s="375"/>
      <c r="KFK195" s="375"/>
      <c r="KFL195" s="375"/>
      <c r="KFM195" s="375"/>
      <c r="KFN195" s="375"/>
      <c r="KFO195" s="375"/>
      <c r="KFP195" s="375"/>
      <c r="KFQ195" s="375"/>
      <c r="KFR195" s="375"/>
      <c r="KFS195" s="375"/>
      <c r="KFT195" s="375"/>
      <c r="KFU195" s="375"/>
      <c r="KFV195" s="375"/>
      <c r="KFW195" s="375"/>
      <c r="KFX195" s="375"/>
      <c r="KFY195" s="375"/>
      <c r="KFZ195" s="375"/>
      <c r="KGA195" s="375"/>
      <c r="KGB195" s="375"/>
      <c r="KGC195" s="375"/>
      <c r="KGD195" s="375"/>
      <c r="KGE195" s="375"/>
      <c r="KGF195" s="375"/>
      <c r="KGG195" s="375"/>
      <c r="KGH195" s="375"/>
      <c r="KGI195" s="375"/>
      <c r="KGJ195" s="375"/>
      <c r="KGK195" s="376"/>
      <c r="KGL195" s="376"/>
      <c r="KGM195" s="376"/>
      <c r="KGN195" s="376"/>
      <c r="KGO195" s="376"/>
      <c r="KGP195" s="376"/>
      <c r="KGQ195" s="376"/>
      <c r="KGR195" s="376"/>
      <c r="KGS195" s="376"/>
      <c r="KGT195" s="376"/>
      <c r="KGU195" s="376"/>
      <c r="KGV195" s="376"/>
      <c r="KGW195" s="376"/>
      <c r="KGX195" s="376"/>
      <c r="KGY195" s="376"/>
      <c r="KGZ195" s="376"/>
      <c r="KHA195" s="376"/>
      <c r="KHB195" s="376"/>
      <c r="KHC195" s="376"/>
      <c r="KHD195" s="376"/>
      <c r="KHE195" s="376"/>
      <c r="KHF195" s="376"/>
      <c r="KHG195" s="376"/>
      <c r="KHH195" s="376"/>
      <c r="KHI195" s="377"/>
      <c r="KHJ195" s="377"/>
      <c r="KHK195" s="377"/>
      <c r="KHL195" s="377"/>
      <c r="KHM195" s="377"/>
      <c r="KHN195" s="376"/>
      <c r="KHO195" s="376"/>
      <c r="KHP195" s="377"/>
      <c r="KHQ195" s="377"/>
      <c r="KHR195" s="376"/>
      <c r="KHS195" s="376"/>
      <c r="KHT195" s="377"/>
      <c r="KHU195" s="377"/>
      <c r="KHV195" s="376"/>
      <c r="KHW195" s="376"/>
      <c r="KHX195" s="376"/>
      <c r="KHY195" s="376"/>
      <c r="KHZ195" s="376"/>
      <c r="KIA195" s="376"/>
      <c r="KIB195" s="376"/>
      <c r="KIC195" s="377"/>
      <c r="KID195" s="377"/>
      <c r="KIE195" s="376"/>
      <c r="KIF195" s="376"/>
      <c r="KIG195" s="377"/>
      <c r="KIH195" s="377"/>
      <c r="KII195" s="376"/>
      <c r="KIJ195" s="376"/>
      <c r="KIK195" s="376"/>
      <c r="KIL195" s="376"/>
      <c r="KIM195" s="376"/>
      <c r="KIN195" s="370"/>
      <c r="KIO195" s="396"/>
      <c r="KIP195" s="376"/>
      <c r="KIQ195" s="376"/>
      <c r="KIR195" s="376"/>
      <c r="KIS195" s="376"/>
      <c r="KIT195" s="376"/>
      <c r="KIU195" s="376"/>
      <c r="KIV195" s="376"/>
      <c r="KIW195" s="375"/>
      <c r="KIX195" s="375"/>
      <c r="KIY195" s="375"/>
      <c r="KIZ195" s="375"/>
      <c r="KJA195" s="375"/>
      <c r="KJB195" s="375"/>
      <c r="KJC195" s="375"/>
      <c r="KJD195" s="375"/>
      <c r="KJE195" s="375"/>
      <c r="KJF195" s="375"/>
      <c r="KJG195" s="375"/>
      <c r="KJH195" s="375"/>
      <c r="KJI195" s="375"/>
      <c r="KJJ195" s="375"/>
      <c r="KJK195" s="375"/>
      <c r="KJL195" s="375"/>
      <c r="KJM195" s="375"/>
      <c r="KJN195" s="375"/>
      <c r="KJO195" s="375"/>
      <c r="KJP195" s="375"/>
      <c r="KJQ195" s="375"/>
      <c r="KJR195" s="375"/>
      <c r="KJS195" s="375"/>
      <c r="KJT195" s="375"/>
      <c r="KJU195" s="375"/>
      <c r="KJV195" s="375"/>
      <c r="KJW195" s="375"/>
      <c r="KJX195" s="375"/>
      <c r="KJY195" s="375"/>
      <c r="KJZ195" s="375"/>
      <c r="KKA195" s="375"/>
      <c r="KKB195" s="375"/>
      <c r="KKC195" s="375"/>
      <c r="KKD195" s="375"/>
      <c r="KKE195" s="375"/>
      <c r="KKF195" s="375"/>
      <c r="KKG195" s="375"/>
      <c r="KKH195" s="375"/>
      <c r="KKI195" s="375"/>
      <c r="KKJ195" s="375"/>
      <c r="KKK195" s="375"/>
      <c r="KKL195" s="375"/>
      <c r="KKM195" s="375"/>
      <c r="KKN195" s="375"/>
      <c r="KKO195" s="376"/>
      <c r="KKP195" s="376"/>
      <c r="KKQ195" s="376"/>
      <c r="KKR195" s="376"/>
      <c r="KKS195" s="376"/>
      <c r="KKT195" s="376"/>
      <c r="KKU195" s="376"/>
      <c r="KKV195" s="376"/>
      <c r="KKW195" s="376"/>
      <c r="KKX195" s="376"/>
      <c r="KKY195" s="376"/>
      <c r="KKZ195" s="376"/>
      <c r="KLA195" s="376"/>
      <c r="KLB195" s="376"/>
      <c r="KLC195" s="376"/>
      <c r="KLD195" s="376"/>
      <c r="KLE195" s="376"/>
      <c r="KLF195" s="376"/>
      <c r="KLG195" s="376"/>
      <c r="KLH195" s="376"/>
      <c r="KLI195" s="376"/>
      <c r="KLJ195" s="376"/>
      <c r="KLK195" s="376"/>
      <c r="KLL195" s="376"/>
      <c r="KLM195" s="377"/>
      <c r="KLN195" s="377"/>
      <c r="KLO195" s="377"/>
      <c r="KLP195" s="377"/>
      <c r="KLQ195" s="377"/>
      <c r="KLR195" s="376"/>
      <c r="KLS195" s="376"/>
      <c r="KLT195" s="377"/>
      <c r="KLU195" s="377"/>
      <c r="KLV195" s="376"/>
      <c r="KLW195" s="376"/>
      <c r="KLX195" s="377"/>
      <c r="KLY195" s="377"/>
      <c r="KLZ195" s="376"/>
      <c r="KMA195" s="376"/>
      <c r="KMB195" s="376"/>
      <c r="KMC195" s="376"/>
      <c r="KMD195" s="376"/>
      <c r="KME195" s="376"/>
      <c r="KMF195" s="376"/>
      <c r="KMG195" s="377"/>
      <c r="KMH195" s="377"/>
      <c r="KMI195" s="376"/>
      <c r="KMJ195" s="376"/>
      <c r="KMK195" s="377"/>
      <c r="KML195" s="377"/>
      <c r="KMM195" s="376"/>
      <c r="KMN195" s="376"/>
      <c r="KMO195" s="376"/>
      <c r="KMP195" s="376"/>
      <c r="KMQ195" s="376"/>
      <c r="KMR195" s="370"/>
      <c r="KMS195" s="396"/>
      <c r="KMT195" s="376"/>
      <c r="KMU195" s="376"/>
      <c r="KMV195" s="376"/>
      <c r="KMW195" s="376"/>
      <c r="KMX195" s="376"/>
      <c r="KMY195" s="376"/>
      <c r="KMZ195" s="376"/>
      <c r="KNA195" s="375"/>
      <c r="KNB195" s="375"/>
      <c r="KNC195" s="375"/>
      <c r="KND195" s="375"/>
      <c r="KNE195" s="375"/>
      <c r="KNF195" s="375"/>
      <c r="KNG195" s="375"/>
      <c r="KNH195" s="375"/>
      <c r="KNI195" s="375"/>
      <c r="KNJ195" s="375"/>
      <c r="KNK195" s="375"/>
      <c r="KNL195" s="375"/>
      <c r="KNM195" s="375"/>
      <c r="KNN195" s="375"/>
      <c r="KNO195" s="375"/>
      <c r="KNP195" s="375"/>
      <c r="KNQ195" s="375"/>
      <c r="KNR195" s="375"/>
      <c r="KNS195" s="375"/>
      <c r="KNT195" s="375"/>
      <c r="KNU195" s="375"/>
      <c r="KNV195" s="375"/>
      <c r="KNW195" s="375"/>
      <c r="KNX195" s="375"/>
      <c r="KNY195" s="375"/>
      <c r="KNZ195" s="375"/>
      <c r="KOA195" s="375"/>
      <c r="KOB195" s="375"/>
      <c r="KOC195" s="375"/>
      <c r="KOD195" s="375"/>
      <c r="KOE195" s="375"/>
      <c r="KOF195" s="375"/>
      <c r="KOG195" s="375"/>
      <c r="KOH195" s="375"/>
      <c r="KOI195" s="375"/>
      <c r="KOJ195" s="375"/>
      <c r="KOK195" s="375"/>
      <c r="KOL195" s="375"/>
      <c r="KOM195" s="375"/>
      <c r="KON195" s="375"/>
      <c r="KOO195" s="375"/>
      <c r="KOP195" s="375"/>
      <c r="KOQ195" s="375"/>
      <c r="KOR195" s="375"/>
      <c r="KOS195" s="376"/>
      <c r="KOT195" s="376"/>
      <c r="KOU195" s="376"/>
      <c r="KOV195" s="376"/>
      <c r="KOW195" s="376"/>
      <c r="KOX195" s="376"/>
      <c r="KOY195" s="376"/>
      <c r="KOZ195" s="376"/>
      <c r="KPA195" s="376"/>
      <c r="KPB195" s="376"/>
      <c r="KPC195" s="376"/>
      <c r="KPD195" s="376"/>
      <c r="KPE195" s="376"/>
      <c r="KPF195" s="376"/>
      <c r="KPG195" s="376"/>
      <c r="KPH195" s="376"/>
      <c r="KPI195" s="376"/>
      <c r="KPJ195" s="376"/>
      <c r="KPK195" s="376"/>
      <c r="KPL195" s="376"/>
      <c r="KPM195" s="376"/>
      <c r="KPN195" s="376"/>
      <c r="KPO195" s="376"/>
      <c r="KPP195" s="376"/>
      <c r="KPQ195" s="377"/>
      <c r="KPR195" s="377"/>
      <c r="KPS195" s="377"/>
      <c r="KPT195" s="377"/>
      <c r="KPU195" s="377"/>
      <c r="KPV195" s="376"/>
      <c r="KPW195" s="376"/>
      <c r="KPX195" s="377"/>
      <c r="KPY195" s="377"/>
      <c r="KPZ195" s="376"/>
      <c r="KQA195" s="376"/>
      <c r="KQB195" s="377"/>
      <c r="KQC195" s="377"/>
      <c r="KQD195" s="376"/>
      <c r="KQE195" s="376"/>
      <c r="KQF195" s="376"/>
      <c r="KQG195" s="376"/>
      <c r="KQH195" s="376"/>
      <c r="KQI195" s="376"/>
      <c r="KQJ195" s="376"/>
      <c r="KQK195" s="377"/>
      <c r="KQL195" s="377"/>
      <c r="KQM195" s="376"/>
      <c r="KQN195" s="376"/>
      <c r="KQO195" s="377"/>
      <c r="KQP195" s="377"/>
      <c r="KQQ195" s="376"/>
      <c r="KQR195" s="376"/>
      <c r="KQS195" s="376"/>
      <c r="KQT195" s="376"/>
      <c r="KQU195" s="376"/>
      <c r="KQV195" s="370"/>
      <c r="KQW195" s="396"/>
      <c r="KQX195" s="376"/>
      <c r="KQY195" s="376"/>
      <c r="KQZ195" s="376"/>
      <c r="KRA195" s="376"/>
      <c r="KRB195" s="376"/>
      <c r="KRC195" s="376"/>
      <c r="KRD195" s="376"/>
      <c r="KRE195" s="375"/>
      <c r="KRF195" s="375"/>
      <c r="KRG195" s="375"/>
      <c r="KRH195" s="375"/>
      <c r="KRI195" s="375"/>
      <c r="KRJ195" s="375"/>
      <c r="KRK195" s="375"/>
      <c r="KRL195" s="375"/>
      <c r="KRM195" s="375"/>
      <c r="KRN195" s="375"/>
      <c r="KRO195" s="375"/>
      <c r="KRP195" s="375"/>
      <c r="KRQ195" s="375"/>
      <c r="KRR195" s="375"/>
      <c r="KRS195" s="375"/>
      <c r="KRT195" s="375"/>
      <c r="KRU195" s="375"/>
      <c r="KRV195" s="375"/>
      <c r="KRW195" s="375"/>
      <c r="KRX195" s="375"/>
      <c r="KRY195" s="375"/>
      <c r="KRZ195" s="375"/>
      <c r="KSA195" s="375"/>
      <c r="KSB195" s="375"/>
      <c r="KSC195" s="375"/>
      <c r="KSD195" s="375"/>
      <c r="KSE195" s="375"/>
      <c r="KSF195" s="375"/>
      <c r="KSG195" s="375"/>
      <c r="KSH195" s="375"/>
      <c r="KSI195" s="375"/>
      <c r="KSJ195" s="375"/>
      <c r="KSK195" s="375"/>
      <c r="KSL195" s="375"/>
      <c r="KSM195" s="375"/>
      <c r="KSN195" s="375"/>
      <c r="KSO195" s="375"/>
      <c r="KSP195" s="375"/>
      <c r="KSQ195" s="375"/>
      <c r="KSR195" s="375"/>
      <c r="KSS195" s="375"/>
      <c r="KST195" s="375"/>
      <c r="KSU195" s="375"/>
      <c r="KSV195" s="375"/>
      <c r="KSW195" s="376"/>
      <c r="KSX195" s="376"/>
      <c r="KSY195" s="376"/>
      <c r="KSZ195" s="376"/>
      <c r="KTA195" s="376"/>
      <c r="KTB195" s="376"/>
      <c r="KTC195" s="376"/>
      <c r="KTD195" s="376"/>
      <c r="KTE195" s="376"/>
      <c r="KTF195" s="376"/>
      <c r="KTG195" s="376"/>
      <c r="KTH195" s="376"/>
      <c r="KTI195" s="376"/>
      <c r="KTJ195" s="376"/>
      <c r="KTK195" s="376"/>
      <c r="KTL195" s="376"/>
      <c r="KTM195" s="376"/>
      <c r="KTN195" s="376"/>
      <c r="KTO195" s="376"/>
      <c r="KTP195" s="376"/>
      <c r="KTQ195" s="376"/>
      <c r="KTR195" s="376"/>
      <c r="KTS195" s="376"/>
      <c r="KTT195" s="376"/>
      <c r="KTU195" s="377"/>
      <c r="KTV195" s="377"/>
      <c r="KTW195" s="377"/>
      <c r="KTX195" s="377"/>
      <c r="KTY195" s="377"/>
      <c r="KTZ195" s="376"/>
      <c r="KUA195" s="376"/>
      <c r="KUB195" s="377"/>
      <c r="KUC195" s="377"/>
      <c r="KUD195" s="376"/>
      <c r="KUE195" s="376"/>
      <c r="KUF195" s="377"/>
      <c r="KUG195" s="377"/>
      <c r="KUH195" s="376"/>
      <c r="KUI195" s="376"/>
      <c r="KUJ195" s="376"/>
      <c r="KUK195" s="376"/>
      <c r="KUL195" s="376"/>
      <c r="KUM195" s="376"/>
      <c r="KUN195" s="376"/>
      <c r="KUO195" s="377"/>
      <c r="KUP195" s="377"/>
      <c r="KUQ195" s="376"/>
      <c r="KUR195" s="376"/>
      <c r="KUS195" s="377"/>
      <c r="KUT195" s="377"/>
      <c r="KUU195" s="376"/>
      <c r="KUV195" s="376"/>
      <c r="KUW195" s="376"/>
      <c r="KUX195" s="376"/>
      <c r="KUY195" s="376"/>
      <c r="KUZ195" s="370"/>
      <c r="KVA195" s="396"/>
      <c r="KVB195" s="376"/>
      <c r="KVC195" s="376"/>
      <c r="KVD195" s="376"/>
      <c r="KVE195" s="376"/>
      <c r="KVF195" s="376"/>
      <c r="KVG195" s="376"/>
      <c r="KVH195" s="376"/>
      <c r="KVI195" s="375"/>
      <c r="KVJ195" s="375"/>
      <c r="KVK195" s="375"/>
      <c r="KVL195" s="375"/>
      <c r="KVM195" s="375"/>
      <c r="KVN195" s="375"/>
      <c r="KVO195" s="375"/>
      <c r="KVP195" s="375"/>
      <c r="KVQ195" s="375"/>
      <c r="KVR195" s="375"/>
      <c r="KVS195" s="375"/>
      <c r="KVT195" s="375"/>
      <c r="KVU195" s="375"/>
      <c r="KVV195" s="375"/>
      <c r="KVW195" s="375"/>
      <c r="KVX195" s="375"/>
      <c r="KVY195" s="375"/>
      <c r="KVZ195" s="375"/>
      <c r="KWA195" s="375"/>
      <c r="KWB195" s="375"/>
      <c r="KWC195" s="375"/>
      <c r="KWD195" s="375"/>
      <c r="KWE195" s="375"/>
      <c r="KWF195" s="375"/>
      <c r="KWG195" s="375"/>
      <c r="KWH195" s="375"/>
      <c r="KWI195" s="375"/>
      <c r="KWJ195" s="375"/>
      <c r="KWK195" s="375"/>
      <c r="KWL195" s="375"/>
      <c r="KWM195" s="375"/>
      <c r="KWN195" s="375"/>
      <c r="KWO195" s="375"/>
      <c r="KWP195" s="375"/>
      <c r="KWQ195" s="375"/>
      <c r="KWR195" s="375"/>
      <c r="KWS195" s="375"/>
      <c r="KWT195" s="375"/>
      <c r="KWU195" s="375"/>
      <c r="KWV195" s="375"/>
      <c r="KWW195" s="375"/>
      <c r="KWX195" s="375"/>
      <c r="KWY195" s="375"/>
      <c r="KWZ195" s="375"/>
      <c r="KXA195" s="376"/>
      <c r="KXB195" s="376"/>
      <c r="KXC195" s="376"/>
      <c r="KXD195" s="376"/>
      <c r="KXE195" s="376"/>
      <c r="KXF195" s="376"/>
      <c r="KXG195" s="376"/>
      <c r="KXH195" s="376"/>
      <c r="KXI195" s="376"/>
      <c r="KXJ195" s="376"/>
      <c r="KXK195" s="376"/>
      <c r="KXL195" s="376"/>
      <c r="KXM195" s="376"/>
      <c r="KXN195" s="376"/>
      <c r="KXO195" s="376"/>
      <c r="KXP195" s="376"/>
      <c r="KXQ195" s="376"/>
      <c r="KXR195" s="376"/>
      <c r="KXS195" s="376"/>
      <c r="KXT195" s="376"/>
      <c r="KXU195" s="376"/>
      <c r="KXV195" s="376"/>
      <c r="KXW195" s="376"/>
      <c r="KXX195" s="376"/>
      <c r="KXY195" s="377"/>
      <c r="KXZ195" s="377"/>
      <c r="KYA195" s="377"/>
      <c r="KYB195" s="377"/>
      <c r="KYC195" s="377"/>
      <c r="KYD195" s="376"/>
      <c r="KYE195" s="376"/>
      <c r="KYF195" s="377"/>
      <c r="KYG195" s="377"/>
      <c r="KYH195" s="376"/>
      <c r="KYI195" s="376"/>
      <c r="KYJ195" s="377"/>
      <c r="KYK195" s="377"/>
      <c r="KYL195" s="376"/>
      <c r="KYM195" s="376"/>
      <c r="KYN195" s="376"/>
      <c r="KYO195" s="376"/>
      <c r="KYP195" s="376"/>
      <c r="KYQ195" s="376"/>
      <c r="KYR195" s="376"/>
      <c r="KYS195" s="377"/>
      <c r="KYT195" s="377"/>
      <c r="KYU195" s="376"/>
      <c r="KYV195" s="376"/>
      <c r="KYW195" s="377"/>
      <c r="KYX195" s="377"/>
      <c r="KYY195" s="376"/>
      <c r="KYZ195" s="376"/>
      <c r="KZA195" s="376"/>
      <c r="KZB195" s="376"/>
      <c r="KZC195" s="376"/>
      <c r="KZD195" s="370"/>
      <c r="KZE195" s="396"/>
      <c r="KZF195" s="376"/>
      <c r="KZG195" s="376"/>
      <c r="KZH195" s="376"/>
      <c r="KZI195" s="376"/>
      <c r="KZJ195" s="376"/>
      <c r="KZK195" s="376"/>
      <c r="KZL195" s="376"/>
      <c r="KZM195" s="375"/>
      <c r="KZN195" s="375"/>
      <c r="KZO195" s="375"/>
      <c r="KZP195" s="375"/>
      <c r="KZQ195" s="375"/>
      <c r="KZR195" s="375"/>
      <c r="KZS195" s="375"/>
      <c r="KZT195" s="375"/>
      <c r="KZU195" s="375"/>
      <c r="KZV195" s="375"/>
      <c r="KZW195" s="375"/>
      <c r="KZX195" s="375"/>
      <c r="KZY195" s="375"/>
      <c r="KZZ195" s="375"/>
      <c r="LAA195" s="375"/>
      <c r="LAB195" s="375"/>
      <c r="LAC195" s="375"/>
      <c r="LAD195" s="375"/>
      <c r="LAE195" s="375"/>
      <c r="LAF195" s="375"/>
      <c r="LAG195" s="375"/>
      <c r="LAH195" s="375"/>
      <c r="LAI195" s="375"/>
      <c r="LAJ195" s="375"/>
      <c r="LAK195" s="375"/>
      <c r="LAL195" s="375"/>
      <c r="LAM195" s="375"/>
      <c r="LAN195" s="375"/>
      <c r="LAO195" s="375"/>
      <c r="LAP195" s="375"/>
      <c r="LAQ195" s="375"/>
      <c r="LAR195" s="375"/>
      <c r="LAS195" s="375"/>
      <c r="LAT195" s="375"/>
      <c r="LAU195" s="375"/>
      <c r="LAV195" s="375"/>
      <c r="LAW195" s="375"/>
      <c r="LAX195" s="375"/>
      <c r="LAY195" s="375"/>
      <c r="LAZ195" s="375"/>
      <c r="LBA195" s="375"/>
      <c r="LBB195" s="375"/>
      <c r="LBC195" s="375"/>
      <c r="LBD195" s="375"/>
      <c r="LBE195" s="376"/>
      <c r="LBF195" s="376"/>
      <c r="LBG195" s="376"/>
      <c r="LBH195" s="376"/>
      <c r="LBI195" s="376"/>
      <c r="LBJ195" s="376"/>
      <c r="LBK195" s="376"/>
      <c r="LBL195" s="376"/>
      <c r="LBM195" s="376"/>
      <c r="LBN195" s="376"/>
      <c r="LBO195" s="376"/>
      <c r="LBP195" s="376"/>
      <c r="LBQ195" s="376"/>
      <c r="LBR195" s="376"/>
      <c r="LBS195" s="376"/>
      <c r="LBT195" s="376"/>
      <c r="LBU195" s="376"/>
      <c r="LBV195" s="376"/>
      <c r="LBW195" s="376"/>
      <c r="LBX195" s="376"/>
      <c r="LBY195" s="376"/>
      <c r="LBZ195" s="376"/>
      <c r="LCA195" s="376"/>
      <c r="LCB195" s="376"/>
      <c r="LCC195" s="377"/>
      <c r="LCD195" s="377"/>
      <c r="LCE195" s="377"/>
      <c r="LCF195" s="377"/>
      <c r="LCG195" s="377"/>
      <c r="LCH195" s="376"/>
      <c r="LCI195" s="376"/>
      <c r="LCJ195" s="377"/>
      <c r="LCK195" s="377"/>
      <c r="LCL195" s="376"/>
      <c r="LCM195" s="376"/>
      <c r="LCN195" s="377"/>
      <c r="LCO195" s="377"/>
      <c r="LCP195" s="376"/>
      <c r="LCQ195" s="376"/>
      <c r="LCR195" s="376"/>
      <c r="LCS195" s="376"/>
      <c r="LCT195" s="376"/>
      <c r="LCU195" s="376"/>
      <c r="LCV195" s="376"/>
      <c r="LCW195" s="377"/>
      <c r="LCX195" s="377"/>
      <c r="LCY195" s="376"/>
      <c r="LCZ195" s="376"/>
      <c r="LDA195" s="377"/>
      <c r="LDB195" s="377"/>
      <c r="LDC195" s="376"/>
      <c r="LDD195" s="376"/>
      <c r="LDE195" s="376"/>
      <c r="LDF195" s="376"/>
      <c r="LDG195" s="376"/>
      <c r="LDH195" s="370"/>
      <c r="LDI195" s="396"/>
      <c r="LDJ195" s="376"/>
      <c r="LDK195" s="376"/>
      <c r="LDL195" s="376"/>
      <c r="LDM195" s="376"/>
      <c r="LDN195" s="376"/>
      <c r="LDO195" s="376"/>
      <c r="LDP195" s="376"/>
      <c r="LDQ195" s="375"/>
      <c r="LDR195" s="375"/>
      <c r="LDS195" s="375"/>
      <c r="LDT195" s="375"/>
      <c r="LDU195" s="375"/>
      <c r="LDV195" s="375"/>
      <c r="LDW195" s="375"/>
      <c r="LDX195" s="375"/>
      <c r="LDY195" s="375"/>
      <c r="LDZ195" s="375"/>
      <c r="LEA195" s="375"/>
      <c r="LEB195" s="375"/>
      <c r="LEC195" s="375"/>
      <c r="LED195" s="375"/>
      <c r="LEE195" s="375"/>
      <c r="LEF195" s="375"/>
      <c r="LEG195" s="375"/>
      <c r="LEH195" s="375"/>
      <c r="LEI195" s="375"/>
      <c r="LEJ195" s="375"/>
      <c r="LEK195" s="375"/>
      <c r="LEL195" s="375"/>
      <c r="LEM195" s="375"/>
      <c r="LEN195" s="375"/>
      <c r="LEO195" s="375"/>
      <c r="LEP195" s="375"/>
      <c r="LEQ195" s="375"/>
      <c r="LER195" s="375"/>
      <c r="LES195" s="375"/>
      <c r="LET195" s="375"/>
      <c r="LEU195" s="375"/>
      <c r="LEV195" s="375"/>
      <c r="LEW195" s="375"/>
      <c r="LEX195" s="375"/>
      <c r="LEY195" s="375"/>
      <c r="LEZ195" s="375"/>
      <c r="LFA195" s="375"/>
      <c r="LFB195" s="375"/>
      <c r="LFC195" s="375"/>
      <c r="LFD195" s="375"/>
      <c r="LFE195" s="375"/>
      <c r="LFF195" s="375"/>
      <c r="LFG195" s="375"/>
      <c r="LFH195" s="375"/>
      <c r="LFI195" s="376"/>
      <c r="LFJ195" s="376"/>
      <c r="LFK195" s="376"/>
      <c r="LFL195" s="376"/>
      <c r="LFM195" s="376"/>
      <c r="LFN195" s="376"/>
      <c r="LFO195" s="376"/>
      <c r="LFP195" s="376"/>
      <c r="LFQ195" s="376"/>
      <c r="LFR195" s="376"/>
      <c r="LFS195" s="376"/>
      <c r="LFT195" s="376"/>
      <c r="LFU195" s="376"/>
      <c r="LFV195" s="376"/>
      <c r="LFW195" s="376"/>
      <c r="LFX195" s="376"/>
      <c r="LFY195" s="376"/>
      <c r="LFZ195" s="376"/>
      <c r="LGA195" s="376"/>
      <c r="LGB195" s="376"/>
      <c r="LGC195" s="376"/>
      <c r="LGD195" s="376"/>
      <c r="LGE195" s="376"/>
      <c r="LGF195" s="376"/>
      <c r="LGG195" s="377"/>
      <c r="LGH195" s="377"/>
      <c r="LGI195" s="377"/>
      <c r="LGJ195" s="377"/>
      <c r="LGK195" s="377"/>
      <c r="LGL195" s="376"/>
      <c r="LGM195" s="376"/>
      <c r="LGN195" s="377"/>
      <c r="LGO195" s="377"/>
      <c r="LGP195" s="376"/>
      <c r="LGQ195" s="376"/>
      <c r="LGR195" s="377"/>
      <c r="LGS195" s="377"/>
      <c r="LGT195" s="376"/>
      <c r="LGU195" s="376"/>
      <c r="LGV195" s="376"/>
      <c r="LGW195" s="376"/>
      <c r="LGX195" s="376"/>
      <c r="LGY195" s="376"/>
      <c r="LGZ195" s="376"/>
      <c r="LHA195" s="377"/>
      <c r="LHB195" s="377"/>
      <c r="LHC195" s="376"/>
      <c r="LHD195" s="376"/>
      <c r="LHE195" s="377"/>
      <c r="LHF195" s="377"/>
      <c r="LHG195" s="376"/>
      <c r="LHH195" s="376"/>
      <c r="LHI195" s="376"/>
      <c r="LHJ195" s="376"/>
      <c r="LHK195" s="376"/>
      <c r="LHL195" s="370"/>
      <c r="LHM195" s="396"/>
      <c r="LHN195" s="376"/>
      <c r="LHO195" s="376"/>
      <c r="LHP195" s="376"/>
      <c r="LHQ195" s="376"/>
      <c r="LHR195" s="376"/>
      <c r="LHS195" s="376"/>
      <c r="LHT195" s="376"/>
      <c r="LHU195" s="375"/>
      <c r="LHV195" s="375"/>
      <c r="LHW195" s="375"/>
      <c r="LHX195" s="375"/>
      <c r="LHY195" s="375"/>
      <c r="LHZ195" s="375"/>
      <c r="LIA195" s="375"/>
      <c r="LIB195" s="375"/>
      <c r="LIC195" s="375"/>
      <c r="LID195" s="375"/>
      <c r="LIE195" s="375"/>
      <c r="LIF195" s="375"/>
      <c r="LIG195" s="375"/>
      <c r="LIH195" s="375"/>
      <c r="LII195" s="375"/>
      <c r="LIJ195" s="375"/>
      <c r="LIK195" s="375"/>
      <c r="LIL195" s="375"/>
      <c r="LIM195" s="375"/>
      <c r="LIN195" s="375"/>
      <c r="LIO195" s="375"/>
      <c r="LIP195" s="375"/>
      <c r="LIQ195" s="375"/>
      <c r="LIR195" s="375"/>
      <c r="LIS195" s="375"/>
      <c r="LIT195" s="375"/>
      <c r="LIU195" s="375"/>
      <c r="LIV195" s="375"/>
      <c r="LIW195" s="375"/>
      <c r="LIX195" s="375"/>
      <c r="LIY195" s="375"/>
      <c r="LIZ195" s="375"/>
      <c r="LJA195" s="375"/>
      <c r="LJB195" s="375"/>
      <c r="LJC195" s="375"/>
      <c r="LJD195" s="375"/>
      <c r="LJE195" s="375"/>
      <c r="LJF195" s="375"/>
      <c r="LJG195" s="375"/>
      <c r="LJH195" s="375"/>
      <c r="LJI195" s="375"/>
      <c r="LJJ195" s="375"/>
      <c r="LJK195" s="375"/>
      <c r="LJL195" s="375"/>
      <c r="LJM195" s="376"/>
      <c r="LJN195" s="376"/>
      <c r="LJO195" s="376"/>
      <c r="LJP195" s="376"/>
      <c r="LJQ195" s="376"/>
      <c r="LJR195" s="376"/>
      <c r="LJS195" s="376"/>
      <c r="LJT195" s="376"/>
      <c r="LJU195" s="376"/>
      <c r="LJV195" s="376"/>
      <c r="LJW195" s="376"/>
      <c r="LJX195" s="376"/>
      <c r="LJY195" s="376"/>
      <c r="LJZ195" s="376"/>
      <c r="LKA195" s="376"/>
      <c r="LKB195" s="376"/>
      <c r="LKC195" s="376"/>
      <c r="LKD195" s="376"/>
      <c r="LKE195" s="376"/>
      <c r="LKF195" s="376"/>
      <c r="LKG195" s="376"/>
      <c r="LKH195" s="376"/>
      <c r="LKI195" s="376"/>
      <c r="LKJ195" s="376"/>
      <c r="LKK195" s="377"/>
      <c r="LKL195" s="377"/>
      <c r="LKM195" s="377"/>
      <c r="LKN195" s="377"/>
      <c r="LKO195" s="377"/>
      <c r="LKP195" s="376"/>
      <c r="LKQ195" s="376"/>
      <c r="LKR195" s="377"/>
      <c r="LKS195" s="377"/>
      <c r="LKT195" s="376"/>
      <c r="LKU195" s="376"/>
      <c r="LKV195" s="377"/>
      <c r="LKW195" s="377"/>
      <c r="LKX195" s="376"/>
      <c r="LKY195" s="376"/>
      <c r="LKZ195" s="376"/>
      <c r="LLA195" s="376"/>
      <c r="LLB195" s="376"/>
      <c r="LLC195" s="376"/>
      <c r="LLD195" s="376"/>
      <c r="LLE195" s="377"/>
      <c r="LLF195" s="377"/>
      <c r="LLG195" s="376"/>
      <c r="LLH195" s="376"/>
      <c r="LLI195" s="377"/>
      <c r="LLJ195" s="377"/>
      <c r="LLK195" s="376"/>
      <c r="LLL195" s="376"/>
      <c r="LLM195" s="376"/>
      <c r="LLN195" s="376"/>
      <c r="LLO195" s="376"/>
      <c r="LLP195" s="370"/>
      <c r="LLQ195" s="396"/>
      <c r="LLR195" s="376"/>
      <c r="LLS195" s="376"/>
      <c r="LLT195" s="376"/>
      <c r="LLU195" s="376"/>
      <c r="LLV195" s="376"/>
      <c r="LLW195" s="376"/>
      <c r="LLX195" s="376"/>
      <c r="LLY195" s="375"/>
      <c r="LLZ195" s="375"/>
      <c r="LMA195" s="375"/>
      <c r="LMB195" s="375"/>
      <c r="LMC195" s="375"/>
      <c r="LMD195" s="375"/>
      <c r="LME195" s="375"/>
      <c r="LMF195" s="375"/>
      <c r="LMG195" s="375"/>
      <c r="LMH195" s="375"/>
      <c r="LMI195" s="375"/>
      <c r="LMJ195" s="375"/>
      <c r="LMK195" s="375"/>
      <c r="LML195" s="375"/>
      <c r="LMM195" s="375"/>
      <c r="LMN195" s="375"/>
      <c r="LMO195" s="375"/>
      <c r="LMP195" s="375"/>
      <c r="LMQ195" s="375"/>
      <c r="LMR195" s="375"/>
      <c r="LMS195" s="375"/>
      <c r="LMT195" s="375"/>
      <c r="LMU195" s="375"/>
      <c r="LMV195" s="375"/>
      <c r="LMW195" s="375"/>
      <c r="LMX195" s="375"/>
      <c r="LMY195" s="375"/>
      <c r="LMZ195" s="375"/>
      <c r="LNA195" s="375"/>
      <c r="LNB195" s="375"/>
      <c r="LNC195" s="375"/>
      <c r="LND195" s="375"/>
      <c r="LNE195" s="375"/>
      <c r="LNF195" s="375"/>
      <c r="LNG195" s="375"/>
      <c r="LNH195" s="375"/>
      <c r="LNI195" s="375"/>
      <c r="LNJ195" s="375"/>
      <c r="LNK195" s="375"/>
      <c r="LNL195" s="375"/>
      <c r="LNM195" s="375"/>
      <c r="LNN195" s="375"/>
      <c r="LNO195" s="375"/>
      <c r="LNP195" s="375"/>
      <c r="LNQ195" s="376"/>
      <c r="LNR195" s="376"/>
      <c r="LNS195" s="376"/>
      <c r="LNT195" s="376"/>
      <c r="LNU195" s="376"/>
      <c r="LNV195" s="376"/>
      <c r="LNW195" s="376"/>
      <c r="LNX195" s="376"/>
      <c r="LNY195" s="376"/>
      <c r="LNZ195" s="376"/>
      <c r="LOA195" s="376"/>
      <c r="LOB195" s="376"/>
      <c r="LOC195" s="376"/>
      <c r="LOD195" s="376"/>
      <c r="LOE195" s="376"/>
      <c r="LOF195" s="376"/>
      <c r="LOG195" s="376"/>
      <c r="LOH195" s="376"/>
      <c r="LOI195" s="376"/>
      <c r="LOJ195" s="376"/>
      <c r="LOK195" s="376"/>
      <c r="LOL195" s="376"/>
      <c r="LOM195" s="376"/>
      <c r="LON195" s="376"/>
      <c r="LOO195" s="377"/>
      <c r="LOP195" s="377"/>
      <c r="LOQ195" s="377"/>
      <c r="LOR195" s="377"/>
      <c r="LOS195" s="377"/>
      <c r="LOT195" s="376"/>
      <c r="LOU195" s="376"/>
      <c r="LOV195" s="377"/>
      <c r="LOW195" s="377"/>
      <c r="LOX195" s="376"/>
      <c r="LOY195" s="376"/>
      <c r="LOZ195" s="377"/>
      <c r="LPA195" s="377"/>
      <c r="LPB195" s="376"/>
      <c r="LPC195" s="376"/>
      <c r="LPD195" s="376"/>
      <c r="LPE195" s="376"/>
      <c r="LPF195" s="376"/>
      <c r="LPG195" s="376"/>
      <c r="LPH195" s="376"/>
      <c r="LPI195" s="377"/>
      <c r="LPJ195" s="377"/>
      <c r="LPK195" s="376"/>
      <c r="LPL195" s="376"/>
      <c r="LPM195" s="377"/>
      <c r="LPN195" s="377"/>
      <c r="LPO195" s="376"/>
      <c r="LPP195" s="376"/>
      <c r="LPQ195" s="376"/>
      <c r="LPR195" s="376"/>
      <c r="LPS195" s="376"/>
      <c r="LPT195" s="370"/>
      <c r="LPU195" s="396"/>
      <c r="LPV195" s="376"/>
      <c r="LPW195" s="376"/>
      <c r="LPX195" s="376"/>
      <c r="LPY195" s="376"/>
      <c r="LPZ195" s="376"/>
      <c r="LQA195" s="376"/>
      <c r="LQB195" s="376"/>
      <c r="LQC195" s="375"/>
      <c r="LQD195" s="375"/>
      <c r="LQE195" s="375"/>
      <c r="LQF195" s="375"/>
      <c r="LQG195" s="375"/>
      <c r="LQH195" s="375"/>
      <c r="LQI195" s="375"/>
      <c r="LQJ195" s="375"/>
      <c r="LQK195" s="375"/>
      <c r="LQL195" s="375"/>
      <c r="LQM195" s="375"/>
      <c r="LQN195" s="375"/>
      <c r="LQO195" s="375"/>
      <c r="LQP195" s="375"/>
      <c r="LQQ195" s="375"/>
      <c r="LQR195" s="375"/>
      <c r="LQS195" s="375"/>
      <c r="LQT195" s="375"/>
      <c r="LQU195" s="375"/>
      <c r="LQV195" s="375"/>
      <c r="LQW195" s="375"/>
      <c r="LQX195" s="375"/>
      <c r="LQY195" s="375"/>
      <c r="LQZ195" s="375"/>
      <c r="LRA195" s="375"/>
      <c r="LRB195" s="375"/>
      <c r="LRC195" s="375"/>
      <c r="LRD195" s="375"/>
      <c r="LRE195" s="375"/>
      <c r="LRF195" s="375"/>
      <c r="LRG195" s="375"/>
      <c r="LRH195" s="375"/>
      <c r="LRI195" s="375"/>
      <c r="LRJ195" s="375"/>
      <c r="LRK195" s="375"/>
      <c r="LRL195" s="375"/>
      <c r="LRM195" s="375"/>
      <c r="LRN195" s="375"/>
      <c r="LRO195" s="375"/>
      <c r="LRP195" s="375"/>
      <c r="LRQ195" s="375"/>
      <c r="LRR195" s="375"/>
      <c r="LRS195" s="375"/>
      <c r="LRT195" s="375"/>
      <c r="LRU195" s="376"/>
      <c r="LRV195" s="376"/>
      <c r="LRW195" s="376"/>
      <c r="LRX195" s="376"/>
      <c r="LRY195" s="376"/>
      <c r="LRZ195" s="376"/>
      <c r="LSA195" s="376"/>
      <c r="LSB195" s="376"/>
      <c r="LSC195" s="376"/>
      <c r="LSD195" s="376"/>
      <c r="LSE195" s="376"/>
      <c r="LSF195" s="376"/>
      <c r="LSG195" s="376"/>
      <c r="LSH195" s="376"/>
      <c r="LSI195" s="376"/>
      <c r="LSJ195" s="376"/>
      <c r="LSK195" s="376"/>
      <c r="LSL195" s="376"/>
      <c r="LSM195" s="376"/>
      <c r="LSN195" s="376"/>
      <c r="LSO195" s="376"/>
      <c r="LSP195" s="376"/>
      <c r="LSQ195" s="376"/>
      <c r="LSR195" s="376"/>
      <c r="LSS195" s="377"/>
      <c r="LST195" s="377"/>
      <c r="LSU195" s="377"/>
      <c r="LSV195" s="377"/>
      <c r="LSW195" s="377"/>
      <c r="LSX195" s="376"/>
      <c r="LSY195" s="376"/>
      <c r="LSZ195" s="377"/>
      <c r="LTA195" s="377"/>
      <c r="LTB195" s="376"/>
      <c r="LTC195" s="376"/>
      <c r="LTD195" s="377"/>
      <c r="LTE195" s="377"/>
      <c r="LTF195" s="376"/>
      <c r="LTG195" s="376"/>
      <c r="LTH195" s="376"/>
      <c r="LTI195" s="376"/>
      <c r="LTJ195" s="376"/>
      <c r="LTK195" s="376"/>
      <c r="LTL195" s="376"/>
      <c r="LTM195" s="377"/>
      <c r="LTN195" s="377"/>
      <c r="LTO195" s="376"/>
      <c r="LTP195" s="376"/>
      <c r="LTQ195" s="377"/>
      <c r="LTR195" s="377"/>
      <c r="LTS195" s="376"/>
      <c r="LTT195" s="376"/>
      <c r="LTU195" s="376"/>
      <c r="LTV195" s="376"/>
      <c r="LTW195" s="376"/>
      <c r="LTX195" s="370"/>
      <c r="LTY195" s="396"/>
      <c r="LTZ195" s="376"/>
      <c r="LUA195" s="376"/>
      <c r="LUB195" s="376"/>
      <c r="LUC195" s="376"/>
      <c r="LUD195" s="376"/>
      <c r="LUE195" s="376"/>
      <c r="LUF195" s="376"/>
      <c r="LUG195" s="375"/>
      <c r="LUH195" s="375"/>
      <c r="LUI195" s="375"/>
      <c r="LUJ195" s="375"/>
      <c r="LUK195" s="375"/>
      <c r="LUL195" s="375"/>
      <c r="LUM195" s="375"/>
      <c r="LUN195" s="375"/>
      <c r="LUO195" s="375"/>
      <c r="LUP195" s="375"/>
      <c r="LUQ195" s="375"/>
      <c r="LUR195" s="375"/>
      <c r="LUS195" s="375"/>
      <c r="LUT195" s="375"/>
      <c r="LUU195" s="375"/>
      <c r="LUV195" s="375"/>
      <c r="LUW195" s="375"/>
      <c r="LUX195" s="375"/>
      <c r="LUY195" s="375"/>
      <c r="LUZ195" s="375"/>
      <c r="LVA195" s="375"/>
      <c r="LVB195" s="375"/>
      <c r="LVC195" s="375"/>
      <c r="LVD195" s="375"/>
      <c r="LVE195" s="375"/>
      <c r="LVF195" s="375"/>
      <c r="LVG195" s="375"/>
      <c r="LVH195" s="375"/>
      <c r="LVI195" s="375"/>
      <c r="LVJ195" s="375"/>
      <c r="LVK195" s="375"/>
      <c r="LVL195" s="375"/>
      <c r="LVM195" s="375"/>
      <c r="LVN195" s="375"/>
      <c r="LVO195" s="375"/>
      <c r="LVP195" s="375"/>
      <c r="LVQ195" s="375"/>
      <c r="LVR195" s="375"/>
      <c r="LVS195" s="375"/>
      <c r="LVT195" s="375"/>
      <c r="LVU195" s="375"/>
      <c r="LVV195" s="375"/>
      <c r="LVW195" s="375"/>
      <c r="LVX195" s="375"/>
      <c r="LVY195" s="376"/>
      <c r="LVZ195" s="376"/>
      <c r="LWA195" s="376"/>
      <c r="LWB195" s="376"/>
      <c r="LWC195" s="376"/>
      <c r="LWD195" s="376"/>
      <c r="LWE195" s="376"/>
      <c r="LWF195" s="376"/>
      <c r="LWG195" s="376"/>
      <c r="LWH195" s="376"/>
      <c r="LWI195" s="376"/>
      <c r="LWJ195" s="376"/>
      <c r="LWK195" s="376"/>
      <c r="LWL195" s="376"/>
      <c r="LWM195" s="376"/>
      <c r="LWN195" s="376"/>
      <c r="LWO195" s="376"/>
      <c r="LWP195" s="376"/>
      <c r="LWQ195" s="376"/>
      <c r="LWR195" s="376"/>
      <c r="LWS195" s="376"/>
      <c r="LWT195" s="376"/>
      <c r="LWU195" s="376"/>
      <c r="LWV195" s="376"/>
      <c r="LWW195" s="377"/>
      <c r="LWX195" s="377"/>
      <c r="LWY195" s="377"/>
      <c r="LWZ195" s="377"/>
      <c r="LXA195" s="377"/>
      <c r="LXB195" s="376"/>
      <c r="LXC195" s="376"/>
      <c r="LXD195" s="377"/>
      <c r="LXE195" s="377"/>
      <c r="LXF195" s="376"/>
      <c r="LXG195" s="376"/>
      <c r="LXH195" s="377"/>
      <c r="LXI195" s="377"/>
      <c r="LXJ195" s="376"/>
      <c r="LXK195" s="376"/>
      <c r="LXL195" s="376"/>
      <c r="LXM195" s="376"/>
      <c r="LXN195" s="376"/>
      <c r="LXO195" s="376"/>
      <c r="LXP195" s="376"/>
      <c r="LXQ195" s="377"/>
      <c r="LXR195" s="377"/>
      <c r="LXS195" s="376"/>
      <c r="LXT195" s="376"/>
      <c r="LXU195" s="377"/>
      <c r="LXV195" s="377"/>
      <c r="LXW195" s="376"/>
      <c r="LXX195" s="376"/>
      <c r="LXY195" s="376"/>
      <c r="LXZ195" s="376"/>
      <c r="LYA195" s="376"/>
      <c r="LYB195" s="370"/>
      <c r="LYC195" s="396"/>
      <c r="LYD195" s="376"/>
      <c r="LYE195" s="376"/>
      <c r="LYF195" s="376"/>
      <c r="LYG195" s="376"/>
      <c r="LYH195" s="376"/>
      <c r="LYI195" s="376"/>
      <c r="LYJ195" s="376"/>
      <c r="LYK195" s="375"/>
      <c r="LYL195" s="375"/>
      <c r="LYM195" s="375"/>
      <c r="LYN195" s="375"/>
      <c r="LYO195" s="375"/>
      <c r="LYP195" s="375"/>
      <c r="LYQ195" s="375"/>
      <c r="LYR195" s="375"/>
      <c r="LYS195" s="375"/>
      <c r="LYT195" s="375"/>
      <c r="LYU195" s="375"/>
      <c r="LYV195" s="375"/>
      <c r="LYW195" s="375"/>
      <c r="LYX195" s="375"/>
      <c r="LYY195" s="375"/>
      <c r="LYZ195" s="375"/>
      <c r="LZA195" s="375"/>
      <c r="LZB195" s="375"/>
      <c r="LZC195" s="375"/>
      <c r="LZD195" s="375"/>
      <c r="LZE195" s="375"/>
      <c r="LZF195" s="375"/>
      <c r="LZG195" s="375"/>
      <c r="LZH195" s="375"/>
      <c r="LZI195" s="375"/>
      <c r="LZJ195" s="375"/>
      <c r="LZK195" s="375"/>
      <c r="LZL195" s="375"/>
      <c r="LZM195" s="375"/>
      <c r="LZN195" s="375"/>
      <c r="LZO195" s="375"/>
      <c r="LZP195" s="375"/>
      <c r="LZQ195" s="375"/>
      <c r="LZR195" s="375"/>
      <c r="LZS195" s="375"/>
      <c r="LZT195" s="375"/>
      <c r="LZU195" s="375"/>
      <c r="LZV195" s="375"/>
      <c r="LZW195" s="375"/>
      <c r="LZX195" s="375"/>
      <c r="LZY195" s="375"/>
      <c r="LZZ195" s="375"/>
      <c r="MAA195" s="375"/>
      <c r="MAB195" s="375"/>
      <c r="MAC195" s="376"/>
      <c r="MAD195" s="376"/>
      <c r="MAE195" s="376"/>
      <c r="MAF195" s="376"/>
      <c r="MAG195" s="376"/>
      <c r="MAH195" s="376"/>
      <c r="MAI195" s="376"/>
      <c r="MAJ195" s="376"/>
      <c r="MAK195" s="376"/>
      <c r="MAL195" s="376"/>
      <c r="MAM195" s="376"/>
      <c r="MAN195" s="376"/>
      <c r="MAO195" s="376"/>
      <c r="MAP195" s="376"/>
      <c r="MAQ195" s="376"/>
      <c r="MAR195" s="376"/>
      <c r="MAS195" s="376"/>
      <c r="MAT195" s="376"/>
      <c r="MAU195" s="376"/>
      <c r="MAV195" s="376"/>
      <c r="MAW195" s="376"/>
      <c r="MAX195" s="376"/>
      <c r="MAY195" s="376"/>
      <c r="MAZ195" s="376"/>
      <c r="MBA195" s="377"/>
      <c r="MBB195" s="377"/>
      <c r="MBC195" s="377"/>
      <c r="MBD195" s="377"/>
      <c r="MBE195" s="377"/>
      <c r="MBF195" s="376"/>
      <c r="MBG195" s="376"/>
      <c r="MBH195" s="377"/>
      <c r="MBI195" s="377"/>
      <c r="MBJ195" s="376"/>
      <c r="MBK195" s="376"/>
      <c r="MBL195" s="377"/>
      <c r="MBM195" s="377"/>
      <c r="MBN195" s="376"/>
      <c r="MBO195" s="376"/>
      <c r="MBP195" s="376"/>
      <c r="MBQ195" s="376"/>
      <c r="MBR195" s="376"/>
      <c r="MBS195" s="376"/>
      <c r="MBT195" s="376"/>
      <c r="MBU195" s="377"/>
      <c r="MBV195" s="377"/>
      <c r="MBW195" s="376"/>
      <c r="MBX195" s="376"/>
      <c r="MBY195" s="377"/>
      <c r="MBZ195" s="377"/>
      <c r="MCA195" s="376"/>
      <c r="MCB195" s="376"/>
      <c r="MCC195" s="376"/>
      <c r="MCD195" s="376"/>
      <c r="MCE195" s="376"/>
      <c r="MCF195" s="370"/>
      <c r="MCG195" s="396"/>
      <c r="MCH195" s="376"/>
      <c r="MCI195" s="376"/>
      <c r="MCJ195" s="376"/>
      <c r="MCK195" s="376"/>
      <c r="MCL195" s="376"/>
      <c r="MCM195" s="376"/>
      <c r="MCN195" s="376"/>
      <c r="MCO195" s="375"/>
      <c r="MCP195" s="375"/>
      <c r="MCQ195" s="375"/>
      <c r="MCR195" s="375"/>
      <c r="MCS195" s="375"/>
      <c r="MCT195" s="375"/>
      <c r="MCU195" s="375"/>
      <c r="MCV195" s="375"/>
      <c r="MCW195" s="375"/>
      <c r="MCX195" s="375"/>
      <c r="MCY195" s="375"/>
      <c r="MCZ195" s="375"/>
      <c r="MDA195" s="375"/>
      <c r="MDB195" s="375"/>
      <c r="MDC195" s="375"/>
      <c r="MDD195" s="375"/>
      <c r="MDE195" s="375"/>
      <c r="MDF195" s="375"/>
      <c r="MDG195" s="375"/>
      <c r="MDH195" s="375"/>
      <c r="MDI195" s="375"/>
      <c r="MDJ195" s="375"/>
      <c r="MDK195" s="375"/>
      <c r="MDL195" s="375"/>
      <c r="MDM195" s="375"/>
      <c r="MDN195" s="375"/>
      <c r="MDO195" s="375"/>
      <c r="MDP195" s="375"/>
      <c r="MDQ195" s="375"/>
      <c r="MDR195" s="375"/>
      <c r="MDS195" s="375"/>
      <c r="MDT195" s="375"/>
      <c r="MDU195" s="375"/>
      <c r="MDV195" s="375"/>
      <c r="MDW195" s="375"/>
      <c r="MDX195" s="375"/>
      <c r="MDY195" s="375"/>
      <c r="MDZ195" s="375"/>
      <c r="MEA195" s="375"/>
      <c r="MEB195" s="375"/>
      <c r="MEC195" s="375"/>
      <c r="MED195" s="375"/>
      <c r="MEE195" s="375"/>
      <c r="MEF195" s="375"/>
      <c r="MEG195" s="376"/>
      <c r="MEH195" s="376"/>
      <c r="MEI195" s="376"/>
      <c r="MEJ195" s="376"/>
      <c r="MEK195" s="376"/>
      <c r="MEL195" s="376"/>
      <c r="MEM195" s="376"/>
      <c r="MEN195" s="376"/>
      <c r="MEO195" s="376"/>
      <c r="MEP195" s="376"/>
      <c r="MEQ195" s="376"/>
      <c r="MER195" s="376"/>
      <c r="MES195" s="376"/>
      <c r="MET195" s="376"/>
      <c r="MEU195" s="376"/>
      <c r="MEV195" s="376"/>
      <c r="MEW195" s="376"/>
      <c r="MEX195" s="376"/>
      <c r="MEY195" s="376"/>
      <c r="MEZ195" s="376"/>
      <c r="MFA195" s="376"/>
      <c r="MFB195" s="376"/>
      <c r="MFC195" s="376"/>
      <c r="MFD195" s="376"/>
      <c r="MFE195" s="377"/>
      <c r="MFF195" s="377"/>
      <c r="MFG195" s="377"/>
      <c r="MFH195" s="377"/>
      <c r="MFI195" s="377"/>
      <c r="MFJ195" s="376"/>
      <c r="MFK195" s="376"/>
      <c r="MFL195" s="377"/>
      <c r="MFM195" s="377"/>
      <c r="MFN195" s="376"/>
      <c r="MFO195" s="376"/>
      <c r="MFP195" s="377"/>
      <c r="MFQ195" s="377"/>
      <c r="MFR195" s="376"/>
      <c r="MFS195" s="376"/>
      <c r="MFT195" s="376"/>
      <c r="MFU195" s="376"/>
      <c r="MFV195" s="376"/>
      <c r="MFW195" s="376"/>
      <c r="MFX195" s="376"/>
      <c r="MFY195" s="377"/>
      <c r="MFZ195" s="377"/>
      <c r="MGA195" s="376"/>
      <c r="MGB195" s="376"/>
      <c r="MGC195" s="377"/>
      <c r="MGD195" s="377"/>
      <c r="MGE195" s="376"/>
      <c r="MGF195" s="376"/>
      <c r="MGG195" s="376"/>
      <c r="MGH195" s="376"/>
      <c r="MGI195" s="376"/>
      <c r="MGJ195" s="370"/>
      <c r="MGK195" s="396"/>
      <c r="MGL195" s="376"/>
      <c r="MGM195" s="376"/>
      <c r="MGN195" s="376"/>
      <c r="MGO195" s="376"/>
      <c r="MGP195" s="376"/>
      <c r="MGQ195" s="376"/>
      <c r="MGR195" s="376"/>
      <c r="MGS195" s="375"/>
      <c r="MGT195" s="375"/>
      <c r="MGU195" s="375"/>
      <c r="MGV195" s="375"/>
      <c r="MGW195" s="375"/>
      <c r="MGX195" s="375"/>
      <c r="MGY195" s="375"/>
      <c r="MGZ195" s="375"/>
      <c r="MHA195" s="375"/>
      <c r="MHB195" s="375"/>
      <c r="MHC195" s="375"/>
      <c r="MHD195" s="375"/>
      <c r="MHE195" s="375"/>
      <c r="MHF195" s="375"/>
      <c r="MHG195" s="375"/>
      <c r="MHH195" s="375"/>
      <c r="MHI195" s="375"/>
      <c r="MHJ195" s="375"/>
      <c r="MHK195" s="375"/>
      <c r="MHL195" s="375"/>
      <c r="MHM195" s="375"/>
      <c r="MHN195" s="375"/>
      <c r="MHO195" s="375"/>
      <c r="MHP195" s="375"/>
      <c r="MHQ195" s="375"/>
      <c r="MHR195" s="375"/>
      <c r="MHS195" s="375"/>
      <c r="MHT195" s="375"/>
      <c r="MHU195" s="375"/>
      <c r="MHV195" s="375"/>
      <c r="MHW195" s="375"/>
      <c r="MHX195" s="375"/>
      <c r="MHY195" s="375"/>
      <c r="MHZ195" s="375"/>
      <c r="MIA195" s="375"/>
      <c r="MIB195" s="375"/>
      <c r="MIC195" s="375"/>
      <c r="MID195" s="375"/>
      <c r="MIE195" s="375"/>
      <c r="MIF195" s="375"/>
      <c r="MIG195" s="375"/>
      <c r="MIH195" s="375"/>
      <c r="MII195" s="375"/>
      <c r="MIJ195" s="375"/>
      <c r="MIK195" s="376"/>
      <c r="MIL195" s="376"/>
      <c r="MIM195" s="376"/>
      <c r="MIN195" s="376"/>
      <c r="MIO195" s="376"/>
      <c r="MIP195" s="376"/>
      <c r="MIQ195" s="376"/>
      <c r="MIR195" s="376"/>
      <c r="MIS195" s="376"/>
      <c r="MIT195" s="376"/>
      <c r="MIU195" s="376"/>
      <c r="MIV195" s="376"/>
      <c r="MIW195" s="376"/>
      <c r="MIX195" s="376"/>
      <c r="MIY195" s="376"/>
      <c r="MIZ195" s="376"/>
      <c r="MJA195" s="376"/>
      <c r="MJB195" s="376"/>
      <c r="MJC195" s="376"/>
      <c r="MJD195" s="376"/>
      <c r="MJE195" s="376"/>
      <c r="MJF195" s="376"/>
      <c r="MJG195" s="376"/>
      <c r="MJH195" s="376"/>
      <c r="MJI195" s="377"/>
      <c r="MJJ195" s="377"/>
      <c r="MJK195" s="377"/>
      <c r="MJL195" s="377"/>
      <c r="MJM195" s="377"/>
      <c r="MJN195" s="376"/>
      <c r="MJO195" s="376"/>
      <c r="MJP195" s="377"/>
      <c r="MJQ195" s="377"/>
      <c r="MJR195" s="376"/>
      <c r="MJS195" s="376"/>
      <c r="MJT195" s="377"/>
      <c r="MJU195" s="377"/>
      <c r="MJV195" s="376"/>
      <c r="MJW195" s="376"/>
      <c r="MJX195" s="376"/>
      <c r="MJY195" s="376"/>
      <c r="MJZ195" s="376"/>
      <c r="MKA195" s="376"/>
      <c r="MKB195" s="376"/>
      <c r="MKC195" s="377"/>
      <c r="MKD195" s="377"/>
      <c r="MKE195" s="376"/>
      <c r="MKF195" s="376"/>
      <c r="MKG195" s="377"/>
      <c r="MKH195" s="377"/>
      <c r="MKI195" s="376"/>
      <c r="MKJ195" s="376"/>
      <c r="MKK195" s="376"/>
      <c r="MKL195" s="376"/>
      <c r="MKM195" s="376"/>
      <c r="MKN195" s="370"/>
      <c r="MKO195" s="396"/>
      <c r="MKP195" s="376"/>
      <c r="MKQ195" s="376"/>
      <c r="MKR195" s="376"/>
      <c r="MKS195" s="376"/>
      <c r="MKT195" s="376"/>
      <c r="MKU195" s="376"/>
      <c r="MKV195" s="376"/>
      <c r="MKW195" s="375"/>
      <c r="MKX195" s="375"/>
      <c r="MKY195" s="375"/>
      <c r="MKZ195" s="375"/>
      <c r="MLA195" s="375"/>
      <c r="MLB195" s="375"/>
      <c r="MLC195" s="375"/>
      <c r="MLD195" s="375"/>
      <c r="MLE195" s="375"/>
      <c r="MLF195" s="375"/>
      <c r="MLG195" s="375"/>
      <c r="MLH195" s="375"/>
      <c r="MLI195" s="375"/>
      <c r="MLJ195" s="375"/>
      <c r="MLK195" s="375"/>
      <c r="MLL195" s="375"/>
      <c r="MLM195" s="375"/>
      <c r="MLN195" s="375"/>
      <c r="MLO195" s="375"/>
      <c r="MLP195" s="375"/>
      <c r="MLQ195" s="375"/>
      <c r="MLR195" s="375"/>
      <c r="MLS195" s="375"/>
      <c r="MLT195" s="375"/>
      <c r="MLU195" s="375"/>
      <c r="MLV195" s="375"/>
      <c r="MLW195" s="375"/>
      <c r="MLX195" s="375"/>
      <c r="MLY195" s="375"/>
      <c r="MLZ195" s="375"/>
      <c r="MMA195" s="375"/>
      <c r="MMB195" s="375"/>
      <c r="MMC195" s="375"/>
      <c r="MMD195" s="375"/>
      <c r="MME195" s="375"/>
      <c r="MMF195" s="375"/>
      <c r="MMG195" s="375"/>
      <c r="MMH195" s="375"/>
      <c r="MMI195" s="375"/>
      <c r="MMJ195" s="375"/>
      <c r="MMK195" s="375"/>
      <c r="MML195" s="375"/>
      <c r="MMM195" s="375"/>
      <c r="MMN195" s="375"/>
      <c r="MMO195" s="376"/>
      <c r="MMP195" s="376"/>
      <c r="MMQ195" s="376"/>
      <c r="MMR195" s="376"/>
      <c r="MMS195" s="376"/>
      <c r="MMT195" s="376"/>
      <c r="MMU195" s="376"/>
      <c r="MMV195" s="376"/>
      <c r="MMW195" s="376"/>
      <c r="MMX195" s="376"/>
      <c r="MMY195" s="376"/>
      <c r="MMZ195" s="376"/>
      <c r="MNA195" s="376"/>
      <c r="MNB195" s="376"/>
      <c r="MNC195" s="376"/>
      <c r="MND195" s="376"/>
      <c r="MNE195" s="376"/>
      <c r="MNF195" s="376"/>
      <c r="MNG195" s="376"/>
      <c r="MNH195" s="376"/>
      <c r="MNI195" s="376"/>
      <c r="MNJ195" s="376"/>
      <c r="MNK195" s="376"/>
      <c r="MNL195" s="376"/>
      <c r="MNM195" s="377"/>
      <c r="MNN195" s="377"/>
      <c r="MNO195" s="377"/>
      <c r="MNP195" s="377"/>
      <c r="MNQ195" s="377"/>
      <c r="MNR195" s="376"/>
      <c r="MNS195" s="376"/>
      <c r="MNT195" s="377"/>
      <c r="MNU195" s="377"/>
      <c r="MNV195" s="376"/>
      <c r="MNW195" s="376"/>
      <c r="MNX195" s="377"/>
      <c r="MNY195" s="377"/>
      <c r="MNZ195" s="376"/>
      <c r="MOA195" s="376"/>
      <c r="MOB195" s="376"/>
      <c r="MOC195" s="376"/>
      <c r="MOD195" s="376"/>
      <c r="MOE195" s="376"/>
      <c r="MOF195" s="376"/>
      <c r="MOG195" s="377"/>
      <c r="MOH195" s="377"/>
      <c r="MOI195" s="376"/>
      <c r="MOJ195" s="376"/>
      <c r="MOK195" s="377"/>
      <c r="MOL195" s="377"/>
      <c r="MOM195" s="376"/>
      <c r="MON195" s="376"/>
      <c r="MOO195" s="376"/>
      <c r="MOP195" s="376"/>
      <c r="MOQ195" s="376"/>
      <c r="MOR195" s="370"/>
      <c r="MOS195" s="396"/>
      <c r="MOT195" s="376"/>
      <c r="MOU195" s="376"/>
      <c r="MOV195" s="376"/>
      <c r="MOW195" s="376"/>
      <c r="MOX195" s="376"/>
      <c r="MOY195" s="376"/>
      <c r="MOZ195" s="376"/>
      <c r="MPA195" s="375"/>
      <c r="MPB195" s="375"/>
      <c r="MPC195" s="375"/>
      <c r="MPD195" s="375"/>
      <c r="MPE195" s="375"/>
      <c r="MPF195" s="375"/>
      <c r="MPG195" s="375"/>
      <c r="MPH195" s="375"/>
      <c r="MPI195" s="375"/>
      <c r="MPJ195" s="375"/>
      <c r="MPK195" s="375"/>
      <c r="MPL195" s="375"/>
      <c r="MPM195" s="375"/>
      <c r="MPN195" s="375"/>
      <c r="MPO195" s="375"/>
      <c r="MPP195" s="375"/>
      <c r="MPQ195" s="375"/>
      <c r="MPR195" s="375"/>
      <c r="MPS195" s="375"/>
      <c r="MPT195" s="375"/>
      <c r="MPU195" s="375"/>
      <c r="MPV195" s="375"/>
      <c r="MPW195" s="375"/>
      <c r="MPX195" s="375"/>
      <c r="MPY195" s="375"/>
      <c r="MPZ195" s="375"/>
      <c r="MQA195" s="375"/>
      <c r="MQB195" s="375"/>
      <c r="MQC195" s="375"/>
      <c r="MQD195" s="375"/>
      <c r="MQE195" s="375"/>
      <c r="MQF195" s="375"/>
      <c r="MQG195" s="375"/>
      <c r="MQH195" s="375"/>
      <c r="MQI195" s="375"/>
      <c r="MQJ195" s="375"/>
      <c r="MQK195" s="375"/>
      <c r="MQL195" s="375"/>
      <c r="MQM195" s="375"/>
      <c r="MQN195" s="375"/>
      <c r="MQO195" s="375"/>
      <c r="MQP195" s="375"/>
      <c r="MQQ195" s="375"/>
      <c r="MQR195" s="375"/>
      <c r="MQS195" s="376"/>
      <c r="MQT195" s="376"/>
      <c r="MQU195" s="376"/>
      <c r="MQV195" s="376"/>
      <c r="MQW195" s="376"/>
      <c r="MQX195" s="376"/>
      <c r="MQY195" s="376"/>
      <c r="MQZ195" s="376"/>
      <c r="MRA195" s="376"/>
      <c r="MRB195" s="376"/>
      <c r="MRC195" s="376"/>
      <c r="MRD195" s="376"/>
      <c r="MRE195" s="376"/>
      <c r="MRF195" s="376"/>
      <c r="MRG195" s="376"/>
      <c r="MRH195" s="376"/>
      <c r="MRI195" s="376"/>
      <c r="MRJ195" s="376"/>
      <c r="MRK195" s="376"/>
      <c r="MRL195" s="376"/>
      <c r="MRM195" s="376"/>
      <c r="MRN195" s="376"/>
      <c r="MRO195" s="376"/>
      <c r="MRP195" s="376"/>
      <c r="MRQ195" s="377"/>
      <c r="MRR195" s="377"/>
      <c r="MRS195" s="377"/>
      <c r="MRT195" s="377"/>
      <c r="MRU195" s="377"/>
      <c r="MRV195" s="376"/>
      <c r="MRW195" s="376"/>
      <c r="MRX195" s="377"/>
      <c r="MRY195" s="377"/>
      <c r="MRZ195" s="376"/>
      <c r="MSA195" s="376"/>
      <c r="MSB195" s="377"/>
      <c r="MSC195" s="377"/>
      <c r="MSD195" s="376"/>
      <c r="MSE195" s="376"/>
      <c r="MSF195" s="376"/>
      <c r="MSG195" s="376"/>
      <c r="MSH195" s="376"/>
      <c r="MSI195" s="376"/>
      <c r="MSJ195" s="376"/>
      <c r="MSK195" s="377"/>
      <c r="MSL195" s="377"/>
      <c r="MSM195" s="376"/>
      <c r="MSN195" s="376"/>
      <c r="MSO195" s="377"/>
      <c r="MSP195" s="377"/>
      <c r="MSQ195" s="376"/>
      <c r="MSR195" s="376"/>
      <c r="MSS195" s="376"/>
      <c r="MST195" s="376"/>
      <c r="MSU195" s="376"/>
      <c r="MSV195" s="370"/>
      <c r="MSW195" s="396"/>
      <c r="MSX195" s="376"/>
      <c r="MSY195" s="376"/>
      <c r="MSZ195" s="376"/>
      <c r="MTA195" s="376"/>
      <c r="MTB195" s="376"/>
      <c r="MTC195" s="376"/>
      <c r="MTD195" s="376"/>
      <c r="MTE195" s="375"/>
      <c r="MTF195" s="375"/>
      <c r="MTG195" s="375"/>
      <c r="MTH195" s="375"/>
      <c r="MTI195" s="375"/>
      <c r="MTJ195" s="375"/>
      <c r="MTK195" s="375"/>
      <c r="MTL195" s="375"/>
      <c r="MTM195" s="375"/>
      <c r="MTN195" s="375"/>
      <c r="MTO195" s="375"/>
      <c r="MTP195" s="375"/>
      <c r="MTQ195" s="375"/>
      <c r="MTR195" s="375"/>
      <c r="MTS195" s="375"/>
      <c r="MTT195" s="375"/>
      <c r="MTU195" s="375"/>
      <c r="MTV195" s="375"/>
      <c r="MTW195" s="375"/>
      <c r="MTX195" s="375"/>
      <c r="MTY195" s="375"/>
      <c r="MTZ195" s="375"/>
      <c r="MUA195" s="375"/>
      <c r="MUB195" s="375"/>
      <c r="MUC195" s="375"/>
      <c r="MUD195" s="375"/>
      <c r="MUE195" s="375"/>
      <c r="MUF195" s="375"/>
      <c r="MUG195" s="375"/>
      <c r="MUH195" s="375"/>
      <c r="MUI195" s="375"/>
      <c r="MUJ195" s="375"/>
      <c r="MUK195" s="375"/>
      <c r="MUL195" s="375"/>
      <c r="MUM195" s="375"/>
      <c r="MUN195" s="375"/>
      <c r="MUO195" s="375"/>
      <c r="MUP195" s="375"/>
      <c r="MUQ195" s="375"/>
      <c r="MUR195" s="375"/>
      <c r="MUS195" s="375"/>
      <c r="MUT195" s="375"/>
      <c r="MUU195" s="375"/>
      <c r="MUV195" s="375"/>
      <c r="MUW195" s="376"/>
      <c r="MUX195" s="376"/>
      <c r="MUY195" s="376"/>
      <c r="MUZ195" s="376"/>
      <c r="MVA195" s="376"/>
      <c r="MVB195" s="376"/>
      <c r="MVC195" s="376"/>
      <c r="MVD195" s="376"/>
      <c r="MVE195" s="376"/>
      <c r="MVF195" s="376"/>
      <c r="MVG195" s="376"/>
      <c r="MVH195" s="376"/>
      <c r="MVI195" s="376"/>
      <c r="MVJ195" s="376"/>
      <c r="MVK195" s="376"/>
      <c r="MVL195" s="376"/>
      <c r="MVM195" s="376"/>
      <c r="MVN195" s="376"/>
      <c r="MVO195" s="376"/>
      <c r="MVP195" s="376"/>
      <c r="MVQ195" s="376"/>
      <c r="MVR195" s="376"/>
      <c r="MVS195" s="376"/>
      <c r="MVT195" s="376"/>
      <c r="MVU195" s="377"/>
      <c r="MVV195" s="377"/>
      <c r="MVW195" s="377"/>
      <c r="MVX195" s="377"/>
      <c r="MVY195" s="377"/>
      <c r="MVZ195" s="376"/>
      <c r="MWA195" s="376"/>
      <c r="MWB195" s="377"/>
      <c r="MWC195" s="377"/>
      <c r="MWD195" s="376"/>
      <c r="MWE195" s="376"/>
      <c r="MWF195" s="377"/>
      <c r="MWG195" s="377"/>
      <c r="MWH195" s="376"/>
      <c r="MWI195" s="376"/>
      <c r="MWJ195" s="376"/>
      <c r="MWK195" s="376"/>
      <c r="MWL195" s="376"/>
      <c r="MWM195" s="376"/>
      <c r="MWN195" s="376"/>
      <c r="MWO195" s="377"/>
      <c r="MWP195" s="377"/>
      <c r="MWQ195" s="376"/>
      <c r="MWR195" s="376"/>
      <c r="MWS195" s="377"/>
      <c r="MWT195" s="377"/>
      <c r="MWU195" s="376"/>
      <c r="MWV195" s="376"/>
      <c r="MWW195" s="376"/>
      <c r="MWX195" s="376"/>
      <c r="MWY195" s="376"/>
      <c r="MWZ195" s="370"/>
      <c r="MXA195" s="396"/>
      <c r="MXB195" s="376"/>
      <c r="MXC195" s="376"/>
      <c r="MXD195" s="376"/>
      <c r="MXE195" s="376"/>
      <c r="MXF195" s="376"/>
      <c r="MXG195" s="376"/>
      <c r="MXH195" s="376"/>
      <c r="MXI195" s="375"/>
      <c r="MXJ195" s="375"/>
      <c r="MXK195" s="375"/>
      <c r="MXL195" s="375"/>
      <c r="MXM195" s="375"/>
      <c r="MXN195" s="375"/>
      <c r="MXO195" s="375"/>
      <c r="MXP195" s="375"/>
      <c r="MXQ195" s="375"/>
      <c r="MXR195" s="375"/>
      <c r="MXS195" s="375"/>
      <c r="MXT195" s="375"/>
      <c r="MXU195" s="375"/>
      <c r="MXV195" s="375"/>
      <c r="MXW195" s="375"/>
      <c r="MXX195" s="375"/>
      <c r="MXY195" s="375"/>
      <c r="MXZ195" s="375"/>
      <c r="MYA195" s="375"/>
      <c r="MYB195" s="375"/>
      <c r="MYC195" s="375"/>
      <c r="MYD195" s="375"/>
      <c r="MYE195" s="375"/>
      <c r="MYF195" s="375"/>
      <c r="MYG195" s="375"/>
      <c r="MYH195" s="375"/>
      <c r="MYI195" s="375"/>
      <c r="MYJ195" s="375"/>
      <c r="MYK195" s="375"/>
      <c r="MYL195" s="375"/>
      <c r="MYM195" s="375"/>
      <c r="MYN195" s="375"/>
      <c r="MYO195" s="375"/>
      <c r="MYP195" s="375"/>
      <c r="MYQ195" s="375"/>
      <c r="MYR195" s="375"/>
      <c r="MYS195" s="375"/>
      <c r="MYT195" s="375"/>
      <c r="MYU195" s="375"/>
      <c r="MYV195" s="375"/>
      <c r="MYW195" s="375"/>
      <c r="MYX195" s="375"/>
      <c r="MYY195" s="375"/>
      <c r="MYZ195" s="375"/>
      <c r="MZA195" s="376"/>
      <c r="MZB195" s="376"/>
      <c r="MZC195" s="376"/>
      <c r="MZD195" s="376"/>
      <c r="MZE195" s="376"/>
      <c r="MZF195" s="376"/>
      <c r="MZG195" s="376"/>
      <c r="MZH195" s="376"/>
      <c r="MZI195" s="376"/>
      <c r="MZJ195" s="376"/>
      <c r="MZK195" s="376"/>
      <c r="MZL195" s="376"/>
      <c r="MZM195" s="376"/>
      <c r="MZN195" s="376"/>
      <c r="MZO195" s="376"/>
      <c r="MZP195" s="376"/>
      <c r="MZQ195" s="376"/>
      <c r="MZR195" s="376"/>
      <c r="MZS195" s="376"/>
      <c r="MZT195" s="376"/>
      <c r="MZU195" s="376"/>
      <c r="MZV195" s="376"/>
      <c r="MZW195" s="376"/>
      <c r="MZX195" s="376"/>
      <c r="MZY195" s="377"/>
      <c r="MZZ195" s="377"/>
      <c r="NAA195" s="377"/>
      <c r="NAB195" s="377"/>
      <c r="NAC195" s="377"/>
      <c r="NAD195" s="376"/>
      <c r="NAE195" s="376"/>
      <c r="NAF195" s="377"/>
      <c r="NAG195" s="377"/>
      <c r="NAH195" s="376"/>
      <c r="NAI195" s="376"/>
      <c r="NAJ195" s="377"/>
      <c r="NAK195" s="377"/>
      <c r="NAL195" s="376"/>
      <c r="NAM195" s="376"/>
      <c r="NAN195" s="376"/>
      <c r="NAO195" s="376"/>
      <c r="NAP195" s="376"/>
      <c r="NAQ195" s="376"/>
      <c r="NAR195" s="376"/>
      <c r="NAS195" s="377"/>
      <c r="NAT195" s="377"/>
      <c r="NAU195" s="376"/>
      <c r="NAV195" s="376"/>
      <c r="NAW195" s="377"/>
      <c r="NAX195" s="377"/>
      <c r="NAY195" s="376"/>
      <c r="NAZ195" s="376"/>
      <c r="NBA195" s="376"/>
      <c r="NBB195" s="376"/>
      <c r="NBC195" s="376"/>
      <c r="NBD195" s="370"/>
      <c r="NBE195" s="396"/>
      <c r="NBF195" s="376"/>
      <c r="NBG195" s="376"/>
      <c r="NBH195" s="376"/>
      <c r="NBI195" s="376"/>
      <c r="NBJ195" s="376"/>
      <c r="NBK195" s="376"/>
      <c r="NBL195" s="376"/>
      <c r="NBM195" s="375"/>
      <c r="NBN195" s="375"/>
      <c r="NBO195" s="375"/>
      <c r="NBP195" s="375"/>
      <c r="NBQ195" s="375"/>
      <c r="NBR195" s="375"/>
      <c r="NBS195" s="375"/>
      <c r="NBT195" s="375"/>
      <c r="NBU195" s="375"/>
      <c r="NBV195" s="375"/>
      <c r="NBW195" s="375"/>
      <c r="NBX195" s="375"/>
      <c r="NBY195" s="375"/>
      <c r="NBZ195" s="375"/>
      <c r="NCA195" s="375"/>
      <c r="NCB195" s="375"/>
      <c r="NCC195" s="375"/>
      <c r="NCD195" s="375"/>
      <c r="NCE195" s="375"/>
      <c r="NCF195" s="375"/>
      <c r="NCG195" s="375"/>
      <c r="NCH195" s="375"/>
      <c r="NCI195" s="375"/>
      <c r="NCJ195" s="375"/>
      <c r="NCK195" s="375"/>
      <c r="NCL195" s="375"/>
      <c r="NCM195" s="375"/>
      <c r="NCN195" s="375"/>
      <c r="NCO195" s="375"/>
      <c r="NCP195" s="375"/>
      <c r="NCQ195" s="375"/>
      <c r="NCR195" s="375"/>
      <c r="NCS195" s="375"/>
      <c r="NCT195" s="375"/>
      <c r="NCU195" s="375"/>
      <c r="NCV195" s="375"/>
      <c r="NCW195" s="375"/>
      <c r="NCX195" s="375"/>
      <c r="NCY195" s="375"/>
      <c r="NCZ195" s="375"/>
      <c r="NDA195" s="375"/>
      <c r="NDB195" s="375"/>
      <c r="NDC195" s="375"/>
      <c r="NDD195" s="375"/>
      <c r="NDE195" s="376"/>
      <c r="NDF195" s="376"/>
      <c r="NDG195" s="376"/>
      <c r="NDH195" s="376"/>
      <c r="NDI195" s="376"/>
      <c r="NDJ195" s="376"/>
      <c r="NDK195" s="376"/>
      <c r="NDL195" s="376"/>
      <c r="NDM195" s="376"/>
      <c r="NDN195" s="376"/>
      <c r="NDO195" s="376"/>
      <c r="NDP195" s="376"/>
      <c r="NDQ195" s="376"/>
      <c r="NDR195" s="376"/>
      <c r="NDS195" s="376"/>
      <c r="NDT195" s="376"/>
      <c r="NDU195" s="376"/>
      <c r="NDV195" s="376"/>
      <c r="NDW195" s="376"/>
      <c r="NDX195" s="376"/>
      <c r="NDY195" s="376"/>
      <c r="NDZ195" s="376"/>
      <c r="NEA195" s="376"/>
      <c r="NEB195" s="376"/>
      <c r="NEC195" s="377"/>
      <c r="NED195" s="377"/>
      <c r="NEE195" s="377"/>
      <c r="NEF195" s="377"/>
      <c r="NEG195" s="377"/>
      <c r="NEH195" s="376"/>
      <c r="NEI195" s="376"/>
      <c r="NEJ195" s="377"/>
      <c r="NEK195" s="377"/>
      <c r="NEL195" s="376"/>
      <c r="NEM195" s="376"/>
      <c r="NEN195" s="377"/>
      <c r="NEO195" s="377"/>
      <c r="NEP195" s="376"/>
      <c r="NEQ195" s="376"/>
      <c r="NER195" s="376"/>
      <c r="NES195" s="376"/>
      <c r="NET195" s="376"/>
      <c r="NEU195" s="376"/>
      <c r="NEV195" s="376"/>
      <c r="NEW195" s="377"/>
      <c r="NEX195" s="377"/>
      <c r="NEY195" s="376"/>
      <c r="NEZ195" s="376"/>
      <c r="NFA195" s="377"/>
      <c r="NFB195" s="377"/>
      <c r="NFC195" s="376"/>
      <c r="NFD195" s="376"/>
      <c r="NFE195" s="376"/>
      <c r="NFF195" s="376"/>
      <c r="NFG195" s="376"/>
      <c r="NFH195" s="370"/>
      <c r="NFI195" s="396"/>
      <c r="NFJ195" s="376"/>
      <c r="NFK195" s="376"/>
      <c r="NFL195" s="376"/>
      <c r="NFM195" s="376"/>
      <c r="NFN195" s="376"/>
      <c r="NFO195" s="376"/>
      <c r="NFP195" s="376"/>
      <c r="NFQ195" s="375"/>
      <c r="NFR195" s="375"/>
      <c r="NFS195" s="375"/>
      <c r="NFT195" s="375"/>
      <c r="NFU195" s="375"/>
      <c r="NFV195" s="375"/>
      <c r="NFW195" s="375"/>
      <c r="NFX195" s="375"/>
      <c r="NFY195" s="375"/>
      <c r="NFZ195" s="375"/>
      <c r="NGA195" s="375"/>
      <c r="NGB195" s="375"/>
      <c r="NGC195" s="375"/>
      <c r="NGD195" s="375"/>
      <c r="NGE195" s="375"/>
      <c r="NGF195" s="375"/>
      <c r="NGG195" s="375"/>
      <c r="NGH195" s="375"/>
      <c r="NGI195" s="375"/>
      <c r="NGJ195" s="375"/>
      <c r="NGK195" s="375"/>
      <c r="NGL195" s="375"/>
      <c r="NGM195" s="375"/>
      <c r="NGN195" s="375"/>
      <c r="NGO195" s="375"/>
      <c r="NGP195" s="375"/>
      <c r="NGQ195" s="375"/>
      <c r="NGR195" s="375"/>
      <c r="NGS195" s="375"/>
      <c r="NGT195" s="375"/>
      <c r="NGU195" s="375"/>
      <c r="NGV195" s="375"/>
      <c r="NGW195" s="375"/>
      <c r="NGX195" s="375"/>
      <c r="NGY195" s="375"/>
      <c r="NGZ195" s="375"/>
      <c r="NHA195" s="375"/>
      <c r="NHB195" s="375"/>
      <c r="NHC195" s="375"/>
      <c r="NHD195" s="375"/>
      <c r="NHE195" s="375"/>
      <c r="NHF195" s="375"/>
      <c r="NHG195" s="375"/>
      <c r="NHH195" s="375"/>
      <c r="NHI195" s="376"/>
      <c r="NHJ195" s="376"/>
      <c r="NHK195" s="376"/>
      <c r="NHL195" s="376"/>
      <c r="NHM195" s="376"/>
      <c r="NHN195" s="376"/>
      <c r="NHO195" s="376"/>
      <c r="NHP195" s="376"/>
      <c r="NHQ195" s="376"/>
      <c r="NHR195" s="376"/>
      <c r="NHS195" s="376"/>
      <c r="NHT195" s="376"/>
      <c r="NHU195" s="376"/>
      <c r="NHV195" s="376"/>
      <c r="NHW195" s="376"/>
      <c r="NHX195" s="376"/>
      <c r="NHY195" s="376"/>
      <c r="NHZ195" s="376"/>
      <c r="NIA195" s="376"/>
      <c r="NIB195" s="376"/>
      <c r="NIC195" s="376"/>
      <c r="NID195" s="376"/>
      <c r="NIE195" s="376"/>
      <c r="NIF195" s="376"/>
      <c r="NIG195" s="377"/>
      <c r="NIH195" s="377"/>
      <c r="NII195" s="377"/>
      <c r="NIJ195" s="377"/>
      <c r="NIK195" s="377"/>
      <c r="NIL195" s="376"/>
      <c r="NIM195" s="376"/>
      <c r="NIN195" s="377"/>
      <c r="NIO195" s="377"/>
      <c r="NIP195" s="376"/>
      <c r="NIQ195" s="376"/>
      <c r="NIR195" s="377"/>
      <c r="NIS195" s="377"/>
      <c r="NIT195" s="376"/>
      <c r="NIU195" s="376"/>
      <c r="NIV195" s="376"/>
      <c r="NIW195" s="376"/>
      <c r="NIX195" s="376"/>
      <c r="NIY195" s="376"/>
      <c r="NIZ195" s="376"/>
      <c r="NJA195" s="377"/>
      <c r="NJB195" s="377"/>
      <c r="NJC195" s="376"/>
      <c r="NJD195" s="376"/>
      <c r="NJE195" s="377"/>
      <c r="NJF195" s="377"/>
      <c r="NJG195" s="376"/>
      <c r="NJH195" s="376"/>
      <c r="NJI195" s="376"/>
      <c r="NJJ195" s="376"/>
      <c r="NJK195" s="376"/>
      <c r="NJL195" s="370"/>
      <c r="NJM195" s="396"/>
      <c r="NJN195" s="376"/>
      <c r="NJO195" s="376"/>
      <c r="NJP195" s="376"/>
      <c r="NJQ195" s="376"/>
      <c r="NJR195" s="376"/>
      <c r="NJS195" s="376"/>
      <c r="NJT195" s="376"/>
      <c r="NJU195" s="375"/>
      <c r="NJV195" s="375"/>
      <c r="NJW195" s="375"/>
      <c r="NJX195" s="375"/>
      <c r="NJY195" s="375"/>
      <c r="NJZ195" s="375"/>
      <c r="NKA195" s="375"/>
      <c r="NKB195" s="375"/>
      <c r="NKC195" s="375"/>
      <c r="NKD195" s="375"/>
      <c r="NKE195" s="375"/>
      <c r="NKF195" s="375"/>
      <c r="NKG195" s="375"/>
      <c r="NKH195" s="375"/>
      <c r="NKI195" s="375"/>
      <c r="NKJ195" s="375"/>
      <c r="NKK195" s="375"/>
      <c r="NKL195" s="375"/>
      <c r="NKM195" s="375"/>
      <c r="NKN195" s="375"/>
      <c r="NKO195" s="375"/>
      <c r="NKP195" s="375"/>
      <c r="NKQ195" s="375"/>
      <c r="NKR195" s="375"/>
      <c r="NKS195" s="375"/>
      <c r="NKT195" s="375"/>
      <c r="NKU195" s="375"/>
      <c r="NKV195" s="375"/>
      <c r="NKW195" s="375"/>
      <c r="NKX195" s="375"/>
      <c r="NKY195" s="375"/>
      <c r="NKZ195" s="375"/>
      <c r="NLA195" s="375"/>
      <c r="NLB195" s="375"/>
      <c r="NLC195" s="375"/>
      <c r="NLD195" s="375"/>
      <c r="NLE195" s="375"/>
      <c r="NLF195" s="375"/>
      <c r="NLG195" s="375"/>
      <c r="NLH195" s="375"/>
      <c r="NLI195" s="375"/>
      <c r="NLJ195" s="375"/>
      <c r="NLK195" s="375"/>
      <c r="NLL195" s="375"/>
      <c r="NLM195" s="376"/>
      <c r="NLN195" s="376"/>
      <c r="NLO195" s="376"/>
      <c r="NLP195" s="376"/>
      <c r="NLQ195" s="376"/>
      <c r="NLR195" s="376"/>
      <c r="NLS195" s="376"/>
      <c r="NLT195" s="376"/>
      <c r="NLU195" s="376"/>
      <c r="NLV195" s="376"/>
      <c r="NLW195" s="376"/>
      <c r="NLX195" s="376"/>
      <c r="NLY195" s="376"/>
      <c r="NLZ195" s="376"/>
      <c r="NMA195" s="376"/>
      <c r="NMB195" s="376"/>
      <c r="NMC195" s="376"/>
      <c r="NMD195" s="376"/>
      <c r="NME195" s="376"/>
      <c r="NMF195" s="376"/>
      <c r="NMG195" s="376"/>
      <c r="NMH195" s="376"/>
      <c r="NMI195" s="376"/>
      <c r="NMJ195" s="376"/>
      <c r="NMK195" s="377"/>
      <c r="NML195" s="377"/>
      <c r="NMM195" s="377"/>
      <c r="NMN195" s="377"/>
      <c r="NMO195" s="377"/>
      <c r="NMP195" s="376"/>
      <c r="NMQ195" s="376"/>
      <c r="NMR195" s="377"/>
      <c r="NMS195" s="377"/>
      <c r="NMT195" s="376"/>
      <c r="NMU195" s="376"/>
      <c r="NMV195" s="377"/>
      <c r="NMW195" s="377"/>
      <c r="NMX195" s="376"/>
      <c r="NMY195" s="376"/>
      <c r="NMZ195" s="376"/>
      <c r="NNA195" s="376"/>
      <c r="NNB195" s="376"/>
      <c r="NNC195" s="376"/>
      <c r="NND195" s="376"/>
      <c r="NNE195" s="377"/>
      <c r="NNF195" s="377"/>
      <c r="NNG195" s="376"/>
      <c r="NNH195" s="376"/>
      <c r="NNI195" s="377"/>
      <c r="NNJ195" s="377"/>
      <c r="NNK195" s="376"/>
      <c r="NNL195" s="376"/>
      <c r="NNM195" s="376"/>
      <c r="NNN195" s="376"/>
      <c r="NNO195" s="376"/>
      <c r="NNP195" s="370"/>
      <c r="NNQ195" s="396"/>
      <c r="NNR195" s="376"/>
      <c r="NNS195" s="376"/>
      <c r="NNT195" s="376"/>
      <c r="NNU195" s="376"/>
      <c r="NNV195" s="376"/>
      <c r="NNW195" s="376"/>
      <c r="NNX195" s="376"/>
      <c r="NNY195" s="375"/>
      <c r="NNZ195" s="375"/>
      <c r="NOA195" s="375"/>
      <c r="NOB195" s="375"/>
      <c r="NOC195" s="375"/>
      <c r="NOD195" s="375"/>
      <c r="NOE195" s="375"/>
      <c r="NOF195" s="375"/>
      <c r="NOG195" s="375"/>
      <c r="NOH195" s="375"/>
      <c r="NOI195" s="375"/>
      <c r="NOJ195" s="375"/>
      <c r="NOK195" s="375"/>
      <c r="NOL195" s="375"/>
      <c r="NOM195" s="375"/>
      <c r="NON195" s="375"/>
      <c r="NOO195" s="375"/>
      <c r="NOP195" s="375"/>
      <c r="NOQ195" s="375"/>
      <c r="NOR195" s="375"/>
      <c r="NOS195" s="375"/>
      <c r="NOT195" s="375"/>
      <c r="NOU195" s="375"/>
      <c r="NOV195" s="375"/>
      <c r="NOW195" s="375"/>
      <c r="NOX195" s="375"/>
      <c r="NOY195" s="375"/>
      <c r="NOZ195" s="375"/>
      <c r="NPA195" s="375"/>
      <c r="NPB195" s="375"/>
      <c r="NPC195" s="375"/>
      <c r="NPD195" s="375"/>
      <c r="NPE195" s="375"/>
      <c r="NPF195" s="375"/>
      <c r="NPG195" s="375"/>
      <c r="NPH195" s="375"/>
      <c r="NPI195" s="375"/>
      <c r="NPJ195" s="375"/>
      <c r="NPK195" s="375"/>
      <c r="NPL195" s="375"/>
      <c r="NPM195" s="375"/>
      <c r="NPN195" s="375"/>
      <c r="NPO195" s="375"/>
      <c r="NPP195" s="375"/>
      <c r="NPQ195" s="376"/>
      <c r="NPR195" s="376"/>
      <c r="NPS195" s="376"/>
      <c r="NPT195" s="376"/>
      <c r="NPU195" s="376"/>
      <c r="NPV195" s="376"/>
      <c r="NPW195" s="376"/>
      <c r="NPX195" s="376"/>
      <c r="NPY195" s="376"/>
      <c r="NPZ195" s="376"/>
      <c r="NQA195" s="376"/>
      <c r="NQB195" s="376"/>
      <c r="NQC195" s="376"/>
      <c r="NQD195" s="376"/>
      <c r="NQE195" s="376"/>
      <c r="NQF195" s="376"/>
      <c r="NQG195" s="376"/>
      <c r="NQH195" s="376"/>
      <c r="NQI195" s="376"/>
      <c r="NQJ195" s="376"/>
      <c r="NQK195" s="376"/>
      <c r="NQL195" s="376"/>
      <c r="NQM195" s="376"/>
      <c r="NQN195" s="376"/>
      <c r="NQO195" s="377"/>
      <c r="NQP195" s="377"/>
      <c r="NQQ195" s="377"/>
      <c r="NQR195" s="377"/>
      <c r="NQS195" s="377"/>
      <c r="NQT195" s="376"/>
      <c r="NQU195" s="376"/>
      <c r="NQV195" s="377"/>
      <c r="NQW195" s="377"/>
      <c r="NQX195" s="376"/>
      <c r="NQY195" s="376"/>
      <c r="NQZ195" s="377"/>
      <c r="NRA195" s="377"/>
      <c r="NRB195" s="376"/>
      <c r="NRC195" s="376"/>
      <c r="NRD195" s="376"/>
      <c r="NRE195" s="376"/>
      <c r="NRF195" s="376"/>
      <c r="NRG195" s="376"/>
      <c r="NRH195" s="376"/>
      <c r="NRI195" s="377"/>
      <c r="NRJ195" s="377"/>
      <c r="NRK195" s="376"/>
      <c r="NRL195" s="376"/>
      <c r="NRM195" s="377"/>
      <c r="NRN195" s="377"/>
      <c r="NRO195" s="376"/>
      <c r="NRP195" s="376"/>
      <c r="NRQ195" s="376"/>
      <c r="NRR195" s="376"/>
      <c r="NRS195" s="376"/>
      <c r="NRT195" s="370"/>
      <c r="NRU195" s="396"/>
      <c r="NRV195" s="376"/>
      <c r="NRW195" s="376"/>
      <c r="NRX195" s="376"/>
      <c r="NRY195" s="376"/>
      <c r="NRZ195" s="376"/>
      <c r="NSA195" s="376"/>
      <c r="NSB195" s="376"/>
      <c r="NSC195" s="375"/>
      <c r="NSD195" s="375"/>
      <c r="NSE195" s="375"/>
      <c r="NSF195" s="375"/>
      <c r="NSG195" s="375"/>
      <c r="NSH195" s="375"/>
      <c r="NSI195" s="375"/>
      <c r="NSJ195" s="375"/>
      <c r="NSK195" s="375"/>
      <c r="NSL195" s="375"/>
      <c r="NSM195" s="375"/>
      <c r="NSN195" s="375"/>
      <c r="NSO195" s="375"/>
      <c r="NSP195" s="375"/>
      <c r="NSQ195" s="375"/>
      <c r="NSR195" s="375"/>
      <c r="NSS195" s="375"/>
      <c r="NST195" s="375"/>
      <c r="NSU195" s="375"/>
      <c r="NSV195" s="375"/>
      <c r="NSW195" s="375"/>
      <c r="NSX195" s="375"/>
      <c r="NSY195" s="375"/>
      <c r="NSZ195" s="375"/>
      <c r="NTA195" s="375"/>
      <c r="NTB195" s="375"/>
      <c r="NTC195" s="375"/>
      <c r="NTD195" s="375"/>
      <c r="NTE195" s="375"/>
      <c r="NTF195" s="375"/>
      <c r="NTG195" s="375"/>
      <c r="NTH195" s="375"/>
      <c r="NTI195" s="375"/>
      <c r="NTJ195" s="375"/>
      <c r="NTK195" s="375"/>
      <c r="NTL195" s="375"/>
      <c r="NTM195" s="375"/>
      <c r="NTN195" s="375"/>
      <c r="NTO195" s="375"/>
      <c r="NTP195" s="375"/>
      <c r="NTQ195" s="375"/>
      <c r="NTR195" s="375"/>
      <c r="NTS195" s="375"/>
      <c r="NTT195" s="375"/>
      <c r="NTU195" s="376"/>
      <c r="NTV195" s="376"/>
      <c r="NTW195" s="376"/>
      <c r="NTX195" s="376"/>
      <c r="NTY195" s="376"/>
      <c r="NTZ195" s="376"/>
      <c r="NUA195" s="376"/>
      <c r="NUB195" s="376"/>
      <c r="NUC195" s="376"/>
      <c r="NUD195" s="376"/>
      <c r="NUE195" s="376"/>
      <c r="NUF195" s="376"/>
      <c r="NUG195" s="376"/>
      <c r="NUH195" s="376"/>
      <c r="NUI195" s="376"/>
      <c r="NUJ195" s="376"/>
      <c r="NUK195" s="376"/>
      <c r="NUL195" s="376"/>
      <c r="NUM195" s="376"/>
      <c r="NUN195" s="376"/>
      <c r="NUO195" s="376"/>
      <c r="NUP195" s="376"/>
      <c r="NUQ195" s="376"/>
      <c r="NUR195" s="376"/>
      <c r="NUS195" s="377"/>
      <c r="NUT195" s="377"/>
      <c r="NUU195" s="377"/>
      <c r="NUV195" s="377"/>
      <c r="NUW195" s="377"/>
      <c r="NUX195" s="376"/>
      <c r="NUY195" s="376"/>
      <c r="NUZ195" s="377"/>
      <c r="NVA195" s="377"/>
      <c r="NVB195" s="376"/>
      <c r="NVC195" s="376"/>
      <c r="NVD195" s="377"/>
      <c r="NVE195" s="377"/>
      <c r="NVF195" s="376"/>
      <c r="NVG195" s="376"/>
      <c r="NVH195" s="376"/>
      <c r="NVI195" s="376"/>
      <c r="NVJ195" s="376"/>
      <c r="NVK195" s="376"/>
      <c r="NVL195" s="376"/>
      <c r="NVM195" s="377"/>
      <c r="NVN195" s="377"/>
      <c r="NVO195" s="376"/>
      <c r="NVP195" s="376"/>
      <c r="NVQ195" s="377"/>
      <c r="NVR195" s="377"/>
      <c r="NVS195" s="376"/>
      <c r="NVT195" s="376"/>
      <c r="NVU195" s="376"/>
      <c r="NVV195" s="376"/>
      <c r="NVW195" s="376"/>
      <c r="NVX195" s="370"/>
      <c r="NVY195" s="396"/>
      <c r="NVZ195" s="376"/>
      <c r="NWA195" s="376"/>
      <c r="NWB195" s="376"/>
      <c r="NWC195" s="376"/>
      <c r="NWD195" s="376"/>
      <c r="NWE195" s="376"/>
      <c r="NWF195" s="376"/>
      <c r="NWG195" s="375"/>
      <c r="NWH195" s="375"/>
      <c r="NWI195" s="375"/>
      <c r="NWJ195" s="375"/>
      <c r="NWK195" s="375"/>
      <c r="NWL195" s="375"/>
      <c r="NWM195" s="375"/>
      <c r="NWN195" s="375"/>
      <c r="NWO195" s="375"/>
      <c r="NWP195" s="375"/>
      <c r="NWQ195" s="375"/>
      <c r="NWR195" s="375"/>
      <c r="NWS195" s="375"/>
      <c r="NWT195" s="375"/>
      <c r="NWU195" s="375"/>
      <c r="NWV195" s="375"/>
      <c r="NWW195" s="375"/>
      <c r="NWX195" s="375"/>
      <c r="NWY195" s="375"/>
      <c r="NWZ195" s="375"/>
      <c r="NXA195" s="375"/>
      <c r="NXB195" s="375"/>
      <c r="NXC195" s="375"/>
      <c r="NXD195" s="375"/>
      <c r="NXE195" s="375"/>
      <c r="NXF195" s="375"/>
      <c r="NXG195" s="375"/>
      <c r="NXH195" s="375"/>
      <c r="NXI195" s="375"/>
      <c r="NXJ195" s="375"/>
      <c r="NXK195" s="375"/>
      <c r="NXL195" s="375"/>
      <c r="NXM195" s="375"/>
      <c r="NXN195" s="375"/>
      <c r="NXO195" s="375"/>
      <c r="NXP195" s="375"/>
      <c r="NXQ195" s="375"/>
      <c r="NXR195" s="375"/>
      <c r="NXS195" s="375"/>
      <c r="NXT195" s="375"/>
      <c r="NXU195" s="375"/>
      <c r="NXV195" s="375"/>
      <c r="NXW195" s="375"/>
      <c r="NXX195" s="375"/>
      <c r="NXY195" s="376"/>
      <c r="NXZ195" s="376"/>
      <c r="NYA195" s="376"/>
      <c r="NYB195" s="376"/>
      <c r="NYC195" s="376"/>
      <c r="NYD195" s="376"/>
      <c r="NYE195" s="376"/>
      <c r="NYF195" s="376"/>
      <c r="NYG195" s="376"/>
      <c r="NYH195" s="376"/>
      <c r="NYI195" s="376"/>
      <c r="NYJ195" s="376"/>
      <c r="NYK195" s="376"/>
      <c r="NYL195" s="376"/>
      <c r="NYM195" s="376"/>
      <c r="NYN195" s="376"/>
      <c r="NYO195" s="376"/>
      <c r="NYP195" s="376"/>
      <c r="NYQ195" s="376"/>
      <c r="NYR195" s="376"/>
      <c r="NYS195" s="376"/>
      <c r="NYT195" s="376"/>
      <c r="NYU195" s="376"/>
      <c r="NYV195" s="376"/>
      <c r="NYW195" s="377"/>
      <c r="NYX195" s="377"/>
      <c r="NYY195" s="377"/>
      <c r="NYZ195" s="377"/>
      <c r="NZA195" s="377"/>
      <c r="NZB195" s="376"/>
      <c r="NZC195" s="376"/>
      <c r="NZD195" s="377"/>
      <c r="NZE195" s="377"/>
      <c r="NZF195" s="376"/>
      <c r="NZG195" s="376"/>
      <c r="NZH195" s="377"/>
      <c r="NZI195" s="377"/>
      <c r="NZJ195" s="376"/>
      <c r="NZK195" s="376"/>
      <c r="NZL195" s="376"/>
      <c r="NZM195" s="376"/>
      <c r="NZN195" s="376"/>
      <c r="NZO195" s="376"/>
      <c r="NZP195" s="376"/>
      <c r="NZQ195" s="377"/>
      <c r="NZR195" s="377"/>
      <c r="NZS195" s="376"/>
      <c r="NZT195" s="376"/>
      <c r="NZU195" s="377"/>
      <c r="NZV195" s="377"/>
      <c r="NZW195" s="376"/>
      <c r="NZX195" s="376"/>
      <c r="NZY195" s="376"/>
      <c r="NZZ195" s="376"/>
      <c r="OAA195" s="376"/>
      <c r="OAB195" s="370"/>
      <c r="OAC195" s="396"/>
      <c r="OAD195" s="376"/>
      <c r="OAE195" s="376"/>
      <c r="OAF195" s="376"/>
      <c r="OAG195" s="376"/>
      <c r="OAH195" s="376"/>
      <c r="OAI195" s="376"/>
      <c r="OAJ195" s="376"/>
      <c r="OAK195" s="375"/>
      <c r="OAL195" s="375"/>
      <c r="OAM195" s="375"/>
      <c r="OAN195" s="375"/>
      <c r="OAO195" s="375"/>
      <c r="OAP195" s="375"/>
      <c r="OAQ195" s="375"/>
      <c r="OAR195" s="375"/>
      <c r="OAS195" s="375"/>
      <c r="OAT195" s="375"/>
      <c r="OAU195" s="375"/>
      <c r="OAV195" s="375"/>
      <c r="OAW195" s="375"/>
      <c r="OAX195" s="375"/>
      <c r="OAY195" s="375"/>
      <c r="OAZ195" s="375"/>
      <c r="OBA195" s="375"/>
      <c r="OBB195" s="375"/>
      <c r="OBC195" s="375"/>
      <c r="OBD195" s="375"/>
      <c r="OBE195" s="375"/>
      <c r="OBF195" s="375"/>
      <c r="OBG195" s="375"/>
      <c r="OBH195" s="375"/>
      <c r="OBI195" s="375"/>
      <c r="OBJ195" s="375"/>
      <c r="OBK195" s="375"/>
      <c r="OBL195" s="375"/>
      <c r="OBM195" s="375"/>
      <c r="OBN195" s="375"/>
      <c r="OBO195" s="375"/>
      <c r="OBP195" s="375"/>
      <c r="OBQ195" s="375"/>
      <c r="OBR195" s="375"/>
      <c r="OBS195" s="375"/>
      <c r="OBT195" s="375"/>
      <c r="OBU195" s="375"/>
      <c r="OBV195" s="375"/>
      <c r="OBW195" s="375"/>
      <c r="OBX195" s="375"/>
      <c r="OBY195" s="375"/>
      <c r="OBZ195" s="375"/>
      <c r="OCA195" s="375"/>
      <c r="OCB195" s="375"/>
      <c r="OCC195" s="376"/>
      <c r="OCD195" s="376"/>
      <c r="OCE195" s="376"/>
      <c r="OCF195" s="376"/>
      <c r="OCG195" s="376"/>
      <c r="OCH195" s="376"/>
      <c r="OCI195" s="376"/>
      <c r="OCJ195" s="376"/>
      <c r="OCK195" s="376"/>
      <c r="OCL195" s="376"/>
      <c r="OCM195" s="376"/>
      <c r="OCN195" s="376"/>
      <c r="OCO195" s="376"/>
      <c r="OCP195" s="376"/>
      <c r="OCQ195" s="376"/>
      <c r="OCR195" s="376"/>
      <c r="OCS195" s="376"/>
      <c r="OCT195" s="376"/>
      <c r="OCU195" s="376"/>
      <c r="OCV195" s="376"/>
      <c r="OCW195" s="376"/>
      <c r="OCX195" s="376"/>
      <c r="OCY195" s="376"/>
      <c r="OCZ195" s="376"/>
      <c r="ODA195" s="377"/>
      <c r="ODB195" s="377"/>
      <c r="ODC195" s="377"/>
      <c r="ODD195" s="377"/>
      <c r="ODE195" s="377"/>
      <c r="ODF195" s="376"/>
      <c r="ODG195" s="376"/>
      <c r="ODH195" s="377"/>
      <c r="ODI195" s="377"/>
      <c r="ODJ195" s="376"/>
      <c r="ODK195" s="376"/>
      <c r="ODL195" s="377"/>
      <c r="ODM195" s="377"/>
      <c r="ODN195" s="376"/>
      <c r="ODO195" s="376"/>
      <c r="ODP195" s="376"/>
      <c r="ODQ195" s="376"/>
      <c r="ODR195" s="376"/>
      <c r="ODS195" s="376"/>
      <c r="ODT195" s="376"/>
      <c r="ODU195" s="377"/>
      <c r="ODV195" s="377"/>
      <c r="ODW195" s="376"/>
      <c r="ODX195" s="376"/>
      <c r="ODY195" s="377"/>
      <c r="ODZ195" s="377"/>
      <c r="OEA195" s="376"/>
      <c r="OEB195" s="376"/>
      <c r="OEC195" s="376"/>
      <c r="OED195" s="376"/>
      <c r="OEE195" s="376"/>
      <c r="OEF195" s="370"/>
      <c r="OEG195" s="396"/>
      <c r="OEH195" s="376"/>
      <c r="OEI195" s="376"/>
      <c r="OEJ195" s="376"/>
      <c r="OEK195" s="376"/>
      <c r="OEL195" s="376"/>
      <c r="OEM195" s="376"/>
      <c r="OEN195" s="376"/>
      <c r="OEO195" s="375"/>
      <c r="OEP195" s="375"/>
      <c r="OEQ195" s="375"/>
      <c r="OER195" s="375"/>
      <c r="OES195" s="375"/>
      <c r="OET195" s="375"/>
      <c r="OEU195" s="375"/>
      <c r="OEV195" s="375"/>
      <c r="OEW195" s="375"/>
      <c r="OEX195" s="375"/>
      <c r="OEY195" s="375"/>
      <c r="OEZ195" s="375"/>
      <c r="OFA195" s="375"/>
      <c r="OFB195" s="375"/>
      <c r="OFC195" s="375"/>
      <c r="OFD195" s="375"/>
      <c r="OFE195" s="375"/>
      <c r="OFF195" s="375"/>
      <c r="OFG195" s="375"/>
      <c r="OFH195" s="375"/>
      <c r="OFI195" s="375"/>
      <c r="OFJ195" s="375"/>
      <c r="OFK195" s="375"/>
      <c r="OFL195" s="375"/>
      <c r="OFM195" s="375"/>
      <c r="OFN195" s="375"/>
      <c r="OFO195" s="375"/>
      <c r="OFP195" s="375"/>
      <c r="OFQ195" s="375"/>
      <c r="OFR195" s="375"/>
      <c r="OFS195" s="375"/>
      <c r="OFT195" s="375"/>
      <c r="OFU195" s="375"/>
      <c r="OFV195" s="375"/>
      <c r="OFW195" s="375"/>
      <c r="OFX195" s="375"/>
      <c r="OFY195" s="375"/>
      <c r="OFZ195" s="375"/>
      <c r="OGA195" s="375"/>
      <c r="OGB195" s="375"/>
      <c r="OGC195" s="375"/>
      <c r="OGD195" s="375"/>
      <c r="OGE195" s="375"/>
      <c r="OGF195" s="375"/>
      <c r="OGG195" s="376"/>
      <c r="OGH195" s="376"/>
      <c r="OGI195" s="376"/>
      <c r="OGJ195" s="376"/>
      <c r="OGK195" s="376"/>
      <c r="OGL195" s="376"/>
      <c r="OGM195" s="376"/>
      <c r="OGN195" s="376"/>
      <c r="OGO195" s="376"/>
      <c r="OGP195" s="376"/>
      <c r="OGQ195" s="376"/>
      <c r="OGR195" s="376"/>
      <c r="OGS195" s="376"/>
      <c r="OGT195" s="376"/>
      <c r="OGU195" s="376"/>
      <c r="OGV195" s="376"/>
      <c r="OGW195" s="376"/>
      <c r="OGX195" s="376"/>
      <c r="OGY195" s="376"/>
      <c r="OGZ195" s="376"/>
      <c r="OHA195" s="376"/>
      <c r="OHB195" s="376"/>
      <c r="OHC195" s="376"/>
      <c r="OHD195" s="376"/>
      <c r="OHE195" s="377"/>
      <c r="OHF195" s="377"/>
      <c r="OHG195" s="377"/>
      <c r="OHH195" s="377"/>
      <c r="OHI195" s="377"/>
      <c r="OHJ195" s="376"/>
      <c r="OHK195" s="376"/>
      <c r="OHL195" s="377"/>
      <c r="OHM195" s="377"/>
      <c r="OHN195" s="376"/>
      <c r="OHO195" s="376"/>
      <c r="OHP195" s="377"/>
      <c r="OHQ195" s="377"/>
      <c r="OHR195" s="376"/>
      <c r="OHS195" s="376"/>
      <c r="OHT195" s="376"/>
      <c r="OHU195" s="376"/>
      <c r="OHV195" s="376"/>
      <c r="OHW195" s="376"/>
      <c r="OHX195" s="376"/>
      <c r="OHY195" s="377"/>
      <c r="OHZ195" s="377"/>
      <c r="OIA195" s="376"/>
      <c r="OIB195" s="376"/>
      <c r="OIC195" s="377"/>
      <c r="OID195" s="377"/>
      <c r="OIE195" s="376"/>
      <c r="OIF195" s="376"/>
      <c r="OIG195" s="376"/>
      <c r="OIH195" s="376"/>
      <c r="OII195" s="376"/>
      <c r="OIJ195" s="370"/>
      <c r="OIK195" s="396"/>
      <c r="OIL195" s="376"/>
      <c r="OIM195" s="376"/>
      <c r="OIN195" s="376"/>
      <c r="OIO195" s="376"/>
      <c r="OIP195" s="376"/>
      <c r="OIQ195" s="376"/>
      <c r="OIR195" s="376"/>
      <c r="OIS195" s="375"/>
      <c r="OIT195" s="375"/>
      <c r="OIU195" s="375"/>
      <c r="OIV195" s="375"/>
      <c r="OIW195" s="375"/>
      <c r="OIX195" s="375"/>
      <c r="OIY195" s="375"/>
      <c r="OIZ195" s="375"/>
      <c r="OJA195" s="375"/>
      <c r="OJB195" s="375"/>
      <c r="OJC195" s="375"/>
      <c r="OJD195" s="375"/>
      <c r="OJE195" s="375"/>
      <c r="OJF195" s="375"/>
      <c r="OJG195" s="375"/>
      <c r="OJH195" s="375"/>
      <c r="OJI195" s="375"/>
      <c r="OJJ195" s="375"/>
      <c r="OJK195" s="375"/>
      <c r="OJL195" s="375"/>
      <c r="OJM195" s="375"/>
      <c r="OJN195" s="375"/>
      <c r="OJO195" s="375"/>
      <c r="OJP195" s="375"/>
      <c r="OJQ195" s="375"/>
      <c r="OJR195" s="375"/>
      <c r="OJS195" s="375"/>
      <c r="OJT195" s="375"/>
      <c r="OJU195" s="375"/>
      <c r="OJV195" s="375"/>
      <c r="OJW195" s="375"/>
      <c r="OJX195" s="375"/>
      <c r="OJY195" s="375"/>
      <c r="OJZ195" s="375"/>
      <c r="OKA195" s="375"/>
      <c r="OKB195" s="375"/>
      <c r="OKC195" s="375"/>
      <c r="OKD195" s="375"/>
      <c r="OKE195" s="375"/>
      <c r="OKF195" s="375"/>
      <c r="OKG195" s="375"/>
      <c r="OKH195" s="375"/>
      <c r="OKI195" s="375"/>
      <c r="OKJ195" s="375"/>
      <c r="OKK195" s="376"/>
      <c r="OKL195" s="376"/>
      <c r="OKM195" s="376"/>
      <c r="OKN195" s="376"/>
      <c r="OKO195" s="376"/>
      <c r="OKP195" s="376"/>
      <c r="OKQ195" s="376"/>
      <c r="OKR195" s="376"/>
      <c r="OKS195" s="376"/>
      <c r="OKT195" s="376"/>
      <c r="OKU195" s="376"/>
      <c r="OKV195" s="376"/>
      <c r="OKW195" s="376"/>
      <c r="OKX195" s="376"/>
      <c r="OKY195" s="376"/>
      <c r="OKZ195" s="376"/>
      <c r="OLA195" s="376"/>
      <c r="OLB195" s="376"/>
      <c r="OLC195" s="376"/>
      <c r="OLD195" s="376"/>
      <c r="OLE195" s="376"/>
      <c r="OLF195" s="376"/>
      <c r="OLG195" s="376"/>
      <c r="OLH195" s="376"/>
      <c r="OLI195" s="377"/>
      <c r="OLJ195" s="377"/>
      <c r="OLK195" s="377"/>
      <c r="OLL195" s="377"/>
      <c r="OLM195" s="377"/>
      <c r="OLN195" s="376"/>
      <c r="OLO195" s="376"/>
      <c r="OLP195" s="377"/>
      <c r="OLQ195" s="377"/>
      <c r="OLR195" s="376"/>
      <c r="OLS195" s="376"/>
      <c r="OLT195" s="377"/>
      <c r="OLU195" s="377"/>
      <c r="OLV195" s="376"/>
      <c r="OLW195" s="376"/>
      <c r="OLX195" s="376"/>
      <c r="OLY195" s="376"/>
      <c r="OLZ195" s="376"/>
      <c r="OMA195" s="376"/>
      <c r="OMB195" s="376"/>
      <c r="OMC195" s="377"/>
      <c r="OMD195" s="377"/>
      <c r="OME195" s="376"/>
      <c r="OMF195" s="376"/>
      <c r="OMG195" s="377"/>
      <c r="OMH195" s="377"/>
      <c r="OMI195" s="376"/>
      <c r="OMJ195" s="376"/>
      <c r="OMK195" s="376"/>
      <c r="OML195" s="376"/>
      <c r="OMM195" s="376"/>
      <c r="OMN195" s="370"/>
      <c r="OMO195" s="396"/>
      <c r="OMP195" s="376"/>
      <c r="OMQ195" s="376"/>
      <c r="OMR195" s="376"/>
      <c r="OMS195" s="376"/>
      <c r="OMT195" s="376"/>
      <c r="OMU195" s="376"/>
      <c r="OMV195" s="376"/>
      <c r="OMW195" s="375"/>
      <c r="OMX195" s="375"/>
      <c r="OMY195" s="375"/>
      <c r="OMZ195" s="375"/>
      <c r="ONA195" s="375"/>
      <c r="ONB195" s="375"/>
      <c r="ONC195" s="375"/>
      <c r="OND195" s="375"/>
      <c r="ONE195" s="375"/>
      <c r="ONF195" s="375"/>
      <c r="ONG195" s="375"/>
      <c r="ONH195" s="375"/>
      <c r="ONI195" s="375"/>
      <c r="ONJ195" s="375"/>
      <c r="ONK195" s="375"/>
      <c r="ONL195" s="375"/>
      <c r="ONM195" s="375"/>
      <c r="ONN195" s="375"/>
      <c r="ONO195" s="375"/>
      <c r="ONP195" s="375"/>
      <c r="ONQ195" s="375"/>
      <c r="ONR195" s="375"/>
      <c r="ONS195" s="375"/>
      <c r="ONT195" s="375"/>
      <c r="ONU195" s="375"/>
      <c r="ONV195" s="375"/>
      <c r="ONW195" s="375"/>
      <c r="ONX195" s="375"/>
      <c r="ONY195" s="375"/>
      <c r="ONZ195" s="375"/>
      <c r="OOA195" s="375"/>
      <c r="OOB195" s="375"/>
      <c r="OOC195" s="375"/>
      <c r="OOD195" s="375"/>
      <c r="OOE195" s="375"/>
      <c r="OOF195" s="375"/>
      <c r="OOG195" s="375"/>
      <c r="OOH195" s="375"/>
      <c r="OOI195" s="375"/>
      <c r="OOJ195" s="375"/>
      <c r="OOK195" s="375"/>
      <c r="OOL195" s="375"/>
      <c r="OOM195" s="375"/>
      <c r="OON195" s="375"/>
      <c r="OOO195" s="376"/>
      <c r="OOP195" s="376"/>
      <c r="OOQ195" s="376"/>
      <c r="OOR195" s="376"/>
      <c r="OOS195" s="376"/>
      <c r="OOT195" s="376"/>
      <c r="OOU195" s="376"/>
      <c r="OOV195" s="376"/>
      <c r="OOW195" s="376"/>
      <c r="OOX195" s="376"/>
      <c r="OOY195" s="376"/>
      <c r="OOZ195" s="376"/>
      <c r="OPA195" s="376"/>
      <c r="OPB195" s="376"/>
      <c r="OPC195" s="376"/>
      <c r="OPD195" s="376"/>
      <c r="OPE195" s="376"/>
      <c r="OPF195" s="376"/>
      <c r="OPG195" s="376"/>
      <c r="OPH195" s="376"/>
      <c r="OPI195" s="376"/>
      <c r="OPJ195" s="376"/>
      <c r="OPK195" s="376"/>
      <c r="OPL195" s="376"/>
      <c r="OPM195" s="377"/>
      <c r="OPN195" s="377"/>
      <c r="OPO195" s="377"/>
      <c r="OPP195" s="377"/>
      <c r="OPQ195" s="377"/>
      <c r="OPR195" s="376"/>
      <c r="OPS195" s="376"/>
      <c r="OPT195" s="377"/>
      <c r="OPU195" s="377"/>
      <c r="OPV195" s="376"/>
      <c r="OPW195" s="376"/>
      <c r="OPX195" s="377"/>
      <c r="OPY195" s="377"/>
      <c r="OPZ195" s="376"/>
      <c r="OQA195" s="376"/>
      <c r="OQB195" s="376"/>
      <c r="OQC195" s="376"/>
      <c r="OQD195" s="376"/>
      <c r="OQE195" s="376"/>
      <c r="OQF195" s="376"/>
      <c r="OQG195" s="377"/>
      <c r="OQH195" s="377"/>
      <c r="OQI195" s="376"/>
      <c r="OQJ195" s="376"/>
      <c r="OQK195" s="377"/>
      <c r="OQL195" s="377"/>
      <c r="OQM195" s="376"/>
      <c r="OQN195" s="376"/>
      <c r="OQO195" s="376"/>
      <c r="OQP195" s="376"/>
      <c r="OQQ195" s="376"/>
      <c r="OQR195" s="370"/>
      <c r="OQS195" s="396"/>
      <c r="OQT195" s="376"/>
      <c r="OQU195" s="376"/>
      <c r="OQV195" s="376"/>
      <c r="OQW195" s="376"/>
      <c r="OQX195" s="376"/>
      <c r="OQY195" s="376"/>
      <c r="OQZ195" s="376"/>
      <c r="ORA195" s="375"/>
      <c r="ORB195" s="375"/>
      <c r="ORC195" s="375"/>
      <c r="ORD195" s="375"/>
      <c r="ORE195" s="375"/>
      <c r="ORF195" s="375"/>
      <c r="ORG195" s="375"/>
      <c r="ORH195" s="375"/>
      <c r="ORI195" s="375"/>
      <c r="ORJ195" s="375"/>
      <c r="ORK195" s="375"/>
      <c r="ORL195" s="375"/>
      <c r="ORM195" s="375"/>
      <c r="ORN195" s="375"/>
      <c r="ORO195" s="375"/>
      <c r="ORP195" s="375"/>
      <c r="ORQ195" s="375"/>
      <c r="ORR195" s="375"/>
      <c r="ORS195" s="375"/>
      <c r="ORT195" s="375"/>
      <c r="ORU195" s="375"/>
      <c r="ORV195" s="375"/>
      <c r="ORW195" s="375"/>
      <c r="ORX195" s="375"/>
      <c r="ORY195" s="375"/>
      <c r="ORZ195" s="375"/>
      <c r="OSA195" s="375"/>
      <c r="OSB195" s="375"/>
      <c r="OSC195" s="375"/>
      <c r="OSD195" s="375"/>
      <c r="OSE195" s="375"/>
      <c r="OSF195" s="375"/>
      <c r="OSG195" s="375"/>
      <c r="OSH195" s="375"/>
      <c r="OSI195" s="375"/>
      <c r="OSJ195" s="375"/>
      <c r="OSK195" s="375"/>
      <c r="OSL195" s="375"/>
      <c r="OSM195" s="375"/>
      <c r="OSN195" s="375"/>
      <c r="OSO195" s="375"/>
      <c r="OSP195" s="375"/>
      <c r="OSQ195" s="375"/>
      <c r="OSR195" s="375"/>
      <c r="OSS195" s="376"/>
      <c r="OST195" s="376"/>
      <c r="OSU195" s="376"/>
      <c r="OSV195" s="376"/>
      <c r="OSW195" s="376"/>
      <c r="OSX195" s="376"/>
      <c r="OSY195" s="376"/>
      <c r="OSZ195" s="376"/>
      <c r="OTA195" s="376"/>
      <c r="OTB195" s="376"/>
      <c r="OTC195" s="376"/>
      <c r="OTD195" s="376"/>
      <c r="OTE195" s="376"/>
      <c r="OTF195" s="376"/>
      <c r="OTG195" s="376"/>
      <c r="OTH195" s="376"/>
      <c r="OTI195" s="376"/>
      <c r="OTJ195" s="376"/>
      <c r="OTK195" s="376"/>
      <c r="OTL195" s="376"/>
      <c r="OTM195" s="376"/>
      <c r="OTN195" s="376"/>
      <c r="OTO195" s="376"/>
      <c r="OTP195" s="376"/>
      <c r="OTQ195" s="377"/>
      <c r="OTR195" s="377"/>
      <c r="OTS195" s="377"/>
      <c r="OTT195" s="377"/>
      <c r="OTU195" s="377"/>
      <c r="OTV195" s="376"/>
      <c r="OTW195" s="376"/>
      <c r="OTX195" s="377"/>
      <c r="OTY195" s="377"/>
      <c r="OTZ195" s="376"/>
      <c r="OUA195" s="376"/>
      <c r="OUB195" s="377"/>
      <c r="OUC195" s="377"/>
      <c r="OUD195" s="376"/>
      <c r="OUE195" s="376"/>
      <c r="OUF195" s="376"/>
      <c r="OUG195" s="376"/>
      <c r="OUH195" s="376"/>
      <c r="OUI195" s="376"/>
      <c r="OUJ195" s="376"/>
      <c r="OUK195" s="377"/>
      <c r="OUL195" s="377"/>
      <c r="OUM195" s="376"/>
      <c r="OUN195" s="376"/>
      <c r="OUO195" s="377"/>
      <c r="OUP195" s="377"/>
      <c r="OUQ195" s="376"/>
      <c r="OUR195" s="376"/>
      <c r="OUS195" s="376"/>
      <c r="OUT195" s="376"/>
      <c r="OUU195" s="376"/>
      <c r="OUV195" s="370"/>
      <c r="OUW195" s="396"/>
      <c r="OUX195" s="376"/>
      <c r="OUY195" s="376"/>
      <c r="OUZ195" s="376"/>
      <c r="OVA195" s="376"/>
      <c r="OVB195" s="376"/>
      <c r="OVC195" s="376"/>
      <c r="OVD195" s="376"/>
      <c r="OVE195" s="375"/>
      <c r="OVF195" s="375"/>
      <c r="OVG195" s="375"/>
      <c r="OVH195" s="375"/>
      <c r="OVI195" s="375"/>
      <c r="OVJ195" s="375"/>
      <c r="OVK195" s="375"/>
      <c r="OVL195" s="375"/>
      <c r="OVM195" s="375"/>
      <c r="OVN195" s="375"/>
      <c r="OVO195" s="375"/>
      <c r="OVP195" s="375"/>
      <c r="OVQ195" s="375"/>
      <c r="OVR195" s="375"/>
      <c r="OVS195" s="375"/>
      <c r="OVT195" s="375"/>
      <c r="OVU195" s="375"/>
      <c r="OVV195" s="375"/>
      <c r="OVW195" s="375"/>
      <c r="OVX195" s="375"/>
      <c r="OVY195" s="375"/>
      <c r="OVZ195" s="375"/>
      <c r="OWA195" s="375"/>
      <c r="OWB195" s="375"/>
      <c r="OWC195" s="375"/>
      <c r="OWD195" s="375"/>
      <c r="OWE195" s="375"/>
      <c r="OWF195" s="375"/>
      <c r="OWG195" s="375"/>
      <c r="OWH195" s="375"/>
      <c r="OWI195" s="375"/>
      <c r="OWJ195" s="375"/>
      <c r="OWK195" s="375"/>
      <c r="OWL195" s="375"/>
      <c r="OWM195" s="375"/>
      <c r="OWN195" s="375"/>
      <c r="OWO195" s="375"/>
      <c r="OWP195" s="375"/>
      <c r="OWQ195" s="375"/>
      <c r="OWR195" s="375"/>
      <c r="OWS195" s="375"/>
      <c r="OWT195" s="375"/>
      <c r="OWU195" s="375"/>
      <c r="OWV195" s="375"/>
      <c r="OWW195" s="376"/>
      <c r="OWX195" s="376"/>
      <c r="OWY195" s="376"/>
      <c r="OWZ195" s="376"/>
      <c r="OXA195" s="376"/>
      <c r="OXB195" s="376"/>
      <c r="OXC195" s="376"/>
      <c r="OXD195" s="376"/>
      <c r="OXE195" s="376"/>
      <c r="OXF195" s="376"/>
      <c r="OXG195" s="376"/>
      <c r="OXH195" s="376"/>
      <c r="OXI195" s="376"/>
      <c r="OXJ195" s="376"/>
      <c r="OXK195" s="376"/>
      <c r="OXL195" s="376"/>
      <c r="OXM195" s="376"/>
      <c r="OXN195" s="376"/>
      <c r="OXO195" s="376"/>
      <c r="OXP195" s="376"/>
      <c r="OXQ195" s="376"/>
      <c r="OXR195" s="376"/>
      <c r="OXS195" s="376"/>
      <c r="OXT195" s="376"/>
      <c r="OXU195" s="377"/>
      <c r="OXV195" s="377"/>
      <c r="OXW195" s="377"/>
      <c r="OXX195" s="377"/>
      <c r="OXY195" s="377"/>
      <c r="OXZ195" s="376"/>
      <c r="OYA195" s="376"/>
      <c r="OYB195" s="377"/>
      <c r="OYC195" s="377"/>
      <c r="OYD195" s="376"/>
      <c r="OYE195" s="376"/>
      <c r="OYF195" s="377"/>
      <c r="OYG195" s="377"/>
      <c r="OYH195" s="376"/>
      <c r="OYI195" s="376"/>
      <c r="OYJ195" s="376"/>
      <c r="OYK195" s="376"/>
      <c r="OYL195" s="376"/>
      <c r="OYM195" s="376"/>
      <c r="OYN195" s="376"/>
      <c r="OYO195" s="377"/>
      <c r="OYP195" s="377"/>
      <c r="OYQ195" s="376"/>
      <c r="OYR195" s="376"/>
      <c r="OYS195" s="377"/>
      <c r="OYT195" s="377"/>
      <c r="OYU195" s="376"/>
      <c r="OYV195" s="376"/>
      <c r="OYW195" s="376"/>
      <c r="OYX195" s="376"/>
      <c r="OYY195" s="376"/>
      <c r="OYZ195" s="370"/>
      <c r="OZA195" s="396"/>
      <c r="OZB195" s="376"/>
      <c r="OZC195" s="376"/>
      <c r="OZD195" s="376"/>
      <c r="OZE195" s="376"/>
      <c r="OZF195" s="376"/>
      <c r="OZG195" s="376"/>
      <c r="OZH195" s="376"/>
      <c r="OZI195" s="375"/>
      <c r="OZJ195" s="375"/>
      <c r="OZK195" s="375"/>
      <c r="OZL195" s="375"/>
      <c r="OZM195" s="375"/>
      <c r="OZN195" s="375"/>
      <c r="OZO195" s="375"/>
      <c r="OZP195" s="375"/>
      <c r="OZQ195" s="375"/>
      <c r="OZR195" s="375"/>
      <c r="OZS195" s="375"/>
      <c r="OZT195" s="375"/>
      <c r="OZU195" s="375"/>
      <c r="OZV195" s="375"/>
      <c r="OZW195" s="375"/>
      <c r="OZX195" s="375"/>
      <c r="OZY195" s="375"/>
      <c r="OZZ195" s="375"/>
      <c r="PAA195" s="375"/>
      <c r="PAB195" s="375"/>
      <c r="PAC195" s="375"/>
      <c r="PAD195" s="375"/>
      <c r="PAE195" s="375"/>
      <c r="PAF195" s="375"/>
      <c r="PAG195" s="375"/>
      <c r="PAH195" s="375"/>
      <c r="PAI195" s="375"/>
      <c r="PAJ195" s="375"/>
      <c r="PAK195" s="375"/>
      <c r="PAL195" s="375"/>
      <c r="PAM195" s="375"/>
      <c r="PAN195" s="375"/>
      <c r="PAO195" s="375"/>
      <c r="PAP195" s="375"/>
      <c r="PAQ195" s="375"/>
      <c r="PAR195" s="375"/>
      <c r="PAS195" s="375"/>
      <c r="PAT195" s="375"/>
      <c r="PAU195" s="375"/>
      <c r="PAV195" s="375"/>
      <c r="PAW195" s="375"/>
      <c r="PAX195" s="375"/>
      <c r="PAY195" s="375"/>
      <c r="PAZ195" s="375"/>
      <c r="PBA195" s="376"/>
      <c r="PBB195" s="376"/>
      <c r="PBC195" s="376"/>
      <c r="PBD195" s="376"/>
      <c r="PBE195" s="376"/>
      <c r="PBF195" s="376"/>
      <c r="PBG195" s="376"/>
      <c r="PBH195" s="376"/>
      <c r="PBI195" s="376"/>
      <c r="PBJ195" s="376"/>
      <c r="PBK195" s="376"/>
      <c r="PBL195" s="376"/>
      <c r="PBM195" s="376"/>
      <c r="PBN195" s="376"/>
      <c r="PBO195" s="376"/>
      <c r="PBP195" s="376"/>
      <c r="PBQ195" s="376"/>
      <c r="PBR195" s="376"/>
      <c r="PBS195" s="376"/>
      <c r="PBT195" s="376"/>
      <c r="PBU195" s="376"/>
      <c r="PBV195" s="376"/>
      <c r="PBW195" s="376"/>
      <c r="PBX195" s="376"/>
      <c r="PBY195" s="377"/>
      <c r="PBZ195" s="377"/>
      <c r="PCA195" s="377"/>
      <c r="PCB195" s="377"/>
      <c r="PCC195" s="377"/>
      <c r="PCD195" s="376"/>
      <c r="PCE195" s="376"/>
      <c r="PCF195" s="377"/>
      <c r="PCG195" s="377"/>
      <c r="PCH195" s="376"/>
      <c r="PCI195" s="376"/>
      <c r="PCJ195" s="377"/>
      <c r="PCK195" s="377"/>
      <c r="PCL195" s="376"/>
      <c r="PCM195" s="376"/>
      <c r="PCN195" s="376"/>
      <c r="PCO195" s="376"/>
      <c r="PCP195" s="376"/>
      <c r="PCQ195" s="376"/>
      <c r="PCR195" s="376"/>
      <c r="PCS195" s="377"/>
      <c r="PCT195" s="377"/>
      <c r="PCU195" s="376"/>
      <c r="PCV195" s="376"/>
      <c r="PCW195" s="377"/>
      <c r="PCX195" s="377"/>
      <c r="PCY195" s="376"/>
      <c r="PCZ195" s="376"/>
      <c r="PDA195" s="376"/>
      <c r="PDB195" s="376"/>
      <c r="PDC195" s="376"/>
      <c r="PDD195" s="370"/>
      <c r="PDE195" s="396"/>
      <c r="PDF195" s="376"/>
      <c r="PDG195" s="376"/>
      <c r="PDH195" s="376"/>
      <c r="PDI195" s="376"/>
      <c r="PDJ195" s="376"/>
      <c r="PDK195" s="376"/>
      <c r="PDL195" s="376"/>
      <c r="PDM195" s="375"/>
      <c r="PDN195" s="375"/>
      <c r="PDO195" s="375"/>
      <c r="PDP195" s="375"/>
      <c r="PDQ195" s="375"/>
      <c r="PDR195" s="375"/>
      <c r="PDS195" s="375"/>
      <c r="PDT195" s="375"/>
      <c r="PDU195" s="375"/>
      <c r="PDV195" s="375"/>
      <c r="PDW195" s="375"/>
      <c r="PDX195" s="375"/>
      <c r="PDY195" s="375"/>
      <c r="PDZ195" s="375"/>
      <c r="PEA195" s="375"/>
      <c r="PEB195" s="375"/>
      <c r="PEC195" s="375"/>
      <c r="PED195" s="375"/>
      <c r="PEE195" s="375"/>
      <c r="PEF195" s="375"/>
      <c r="PEG195" s="375"/>
      <c r="PEH195" s="375"/>
      <c r="PEI195" s="375"/>
      <c r="PEJ195" s="375"/>
      <c r="PEK195" s="375"/>
      <c r="PEL195" s="375"/>
      <c r="PEM195" s="375"/>
      <c r="PEN195" s="375"/>
      <c r="PEO195" s="375"/>
      <c r="PEP195" s="375"/>
      <c r="PEQ195" s="375"/>
      <c r="PER195" s="375"/>
      <c r="PES195" s="375"/>
      <c r="PET195" s="375"/>
      <c r="PEU195" s="375"/>
      <c r="PEV195" s="375"/>
      <c r="PEW195" s="375"/>
      <c r="PEX195" s="375"/>
      <c r="PEY195" s="375"/>
      <c r="PEZ195" s="375"/>
      <c r="PFA195" s="375"/>
      <c r="PFB195" s="375"/>
      <c r="PFC195" s="375"/>
      <c r="PFD195" s="375"/>
      <c r="PFE195" s="376"/>
      <c r="PFF195" s="376"/>
      <c r="PFG195" s="376"/>
      <c r="PFH195" s="376"/>
      <c r="PFI195" s="376"/>
      <c r="PFJ195" s="376"/>
      <c r="PFK195" s="376"/>
      <c r="PFL195" s="376"/>
      <c r="PFM195" s="376"/>
      <c r="PFN195" s="376"/>
      <c r="PFO195" s="376"/>
      <c r="PFP195" s="376"/>
      <c r="PFQ195" s="376"/>
      <c r="PFR195" s="376"/>
      <c r="PFS195" s="376"/>
      <c r="PFT195" s="376"/>
      <c r="PFU195" s="376"/>
      <c r="PFV195" s="376"/>
      <c r="PFW195" s="376"/>
      <c r="PFX195" s="376"/>
      <c r="PFY195" s="376"/>
      <c r="PFZ195" s="376"/>
      <c r="PGA195" s="376"/>
      <c r="PGB195" s="376"/>
      <c r="PGC195" s="377"/>
      <c r="PGD195" s="377"/>
      <c r="PGE195" s="377"/>
      <c r="PGF195" s="377"/>
      <c r="PGG195" s="377"/>
      <c r="PGH195" s="376"/>
      <c r="PGI195" s="376"/>
      <c r="PGJ195" s="377"/>
      <c r="PGK195" s="377"/>
      <c r="PGL195" s="376"/>
      <c r="PGM195" s="376"/>
      <c r="PGN195" s="377"/>
      <c r="PGO195" s="377"/>
      <c r="PGP195" s="376"/>
      <c r="PGQ195" s="376"/>
      <c r="PGR195" s="376"/>
      <c r="PGS195" s="376"/>
      <c r="PGT195" s="376"/>
      <c r="PGU195" s="376"/>
      <c r="PGV195" s="376"/>
      <c r="PGW195" s="377"/>
      <c r="PGX195" s="377"/>
      <c r="PGY195" s="376"/>
      <c r="PGZ195" s="376"/>
      <c r="PHA195" s="377"/>
      <c r="PHB195" s="377"/>
      <c r="PHC195" s="376"/>
      <c r="PHD195" s="376"/>
      <c r="PHE195" s="376"/>
      <c r="PHF195" s="376"/>
      <c r="PHG195" s="376"/>
      <c r="PHH195" s="370"/>
      <c r="PHI195" s="396"/>
      <c r="PHJ195" s="376"/>
      <c r="PHK195" s="376"/>
      <c r="PHL195" s="376"/>
      <c r="PHM195" s="376"/>
      <c r="PHN195" s="376"/>
      <c r="PHO195" s="376"/>
      <c r="PHP195" s="376"/>
      <c r="PHQ195" s="375"/>
      <c r="PHR195" s="375"/>
      <c r="PHS195" s="375"/>
      <c r="PHT195" s="375"/>
      <c r="PHU195" s="375"/>
      <c r="PHV195" s="375"/>
      <c r="PHW195" s="375"/>
      <c r="PHX195" s="375"/>
      <c r="PHY195" s="375"/>
      <c r="PHZ195" s="375"/>
      <c r="PIA195" s="375"/>
      <c r="PIB195" s="375"/>
      <c r="PIC195" s="375"/>
      <c r="PID195" s="375"/>
      <c r="PIE195" s="375"/>
      <c r="PIF195" s="375"/>
      <c r="PIG195" s="375"/>
      <c r="PIH195" s="375"/>
      <c r="PII195" s="375"/>
      <c r="PIJ195" s="375"/>
      <c r="PIK195" s="375"/>
      <c r="PIL195" s="375"/>
      <c r="PIM195" s="375"/>
      <c r="PIN195" s="375"/>
      <c r="PIO195" s="375"/>
      <c r="PIP195" s="375"/>
      <c r="PIQ195" s="375"/>
      <c r="PIR195" s="375"/>
      <c r="PIS195" s="375"/>
      <c r="PIT195" s="375"/>
      <c r="PIU195" s="375"/>
      <c r="PIV195" s="375"/>
      <c r="PIW195" s="375"/>
      <c r="PIX195" s="375"/>
      <c r="PIY195" s="375"/>
      <c r="PIZ195" s="375"/>
      <c r="PJA195" s="375"/>
      <c r="PJB195" s="375"/>
      <c r="PJC195" s="375"/>
      <c r="PJD195" s="375"/>
      <c r="PJE195" s="375"/>
      <c r="PJF195" s="375"/>
      <c r="PJG195" s="375"/>
      <c r="PJH195" s="375"/>
      <c r="PJI195" s="376"/>
      <c r="PJJ195" s="376"/>
      <c r="PJK195" s="376"/>
      <c r="PJL195" s="376"/>
      <c r="PJM195" s="376"/>
      <c r="PJN195" s="376"/>
      <c r="PJO195" s="376"/>
      <c r="PJP195" s="376"/>
      <c r="PJQ195" s="376"/>
      <c r="PJR195" s="376"/>
      <c r="PJS195" s="376"/>
      <c r="PJT195" s="376"/>
      <c r="PJU195" s="376"/>
      <c r="PJV195" s="376"/>
      <c r="PJW195" s="376"/>
      <c r="PJX195" s="376"/>
      <c r="PJY195" s="376"/>
      <c r="PJZ195" s="376"/>
      <c r="PKA195" s="376"/>
      <c r="PKB195" s="376"/>
      <c r="PKC195" s="376"/>
      <c r="PKD195" s="376"/>
      <c r="PKE195" s="376"/>
      <c r="PKF195" s="376"/>
      <c r="PKG195" s="377"/>
      <c r="PKH195" s="377"/>
      <c r="PKI195" s="377"/>
      <c r="PKJ195" s="377"/>
      <c r="PKK195" s="377"/>
      <c r="PKL195" s="376"/>
      <c r="PKM195" s="376"/>
      <c r="PKN195" s="377"/>
      <c r="PKO195" s="377"/>
      <c r="PKP195" s="376"/>
      <c r="PKQ195" s="376"/>
      <c r="PKR195" s="377"/>
      <c r="PKS195" s="377"/>
      <c r="PKT195" s="376"/>
      <c r="PKU195" s="376"/>
      <c r="PKV195" s="376"/>
      <c r="PKW195" s="376"/>
      <c r="PKX195" s="376"/>
      <c r="PKY195" s="376"/>
      <c r="PKZ195" s="376"/>
      <c r="PLA195" s="377"/>
      <c r="PLB195" s="377"/>
      <c r="PLC195" s="376"/>
      <c r="PLD195" s="376"/>
      <c r="PLE195" s="377"/>
      <c r="PLF195" s="377"/>
      <c r="PLG195" s="376"/>
      <c r="PLH195" s="376"/>
      <c r="PLI195" s="376"/>
      <c r="PLJ195" s="376"/>
      <c r="PLK195" s="376"/>
      <c r="PLL195" s="370"/>
      <c r="PLM195" s="396"/>
      <c r="PLN195" s="376"/>
      <c r="PLO195" s="376"/>
      <c r="PLP195" s="376"/>
      <c r="PLQ195" s="376"/>
      <c r="PLR195" s="376"/>
      <c r="PLS195" s="376"/>
      <c r="PLT195" s="376"/>
      <c r="PLU195" s="375"/>
      <c r="PLV195" s="375"/>
      <c r="PLW195" s="375"/>
      <c r="PLX195" s="375"/>
      <c r="PLY195" s="375"/>
      <c r="PLZ195" s="375"/>
      <c r="PMA195" s="375"/>
      <c r="PMB195" s="375"/>
      <c r="PMC195" s="375"/>
      <c r="PMD195" s="375"/>
      <c r="PME195" s="375"/>
      <c r="PMF195" s="375"/>
      <c r="PMG195" s="375"/>
      <c r="PMH195" s="375"/>
      <c r="PMI195" s="375"/>
      <c r="PMJ195" s="375"/>
      <c r="PMK195" s="375"/>
      <c r="PML195" s="375"/>
      <c r="PMM195" s="375"/>
      <c r="PMN195" s="375"/>
      <c r="PMO195" s="375"/>
      <c r="PMP195" s="375"/>
      <c r="PMQ195" s="375"/>
      <c r="PMR195" s="375"/>
      <c r="PMS195" s="375"/>
      <c r="PMT195" s="375"/>
      <c r="PMU195" s="375"/>
      <c r="PMV195" s="375"/>
      <c r="PMW195" s="375"/>
      <c r="PMX195" s="375"/>
      <c r="PMY195" s="375"/>
      <c r="PMZ195" s="375"/>
      <c r="PNA195" s="375"/>
      <c r="PNB195" s="375"/>
      <c r="PNC195" s="375"/>
      <c r="PND195" s="375"/>
      <c r="PNE195" s="375"/>
      <c r="PNF195" s="375"/>
      <c r="PNG195" s="375"/>
      <c r="PNH195" s="375"/>
      <c r="PNI195" s="375"/>
      <c r="PNJ195" s="375"/>
      <c r="PNK195" s="375"/>
      <c r="PNL195" s="375"/>
      <c r="PNM195" s="376"/>
      <c r="PNN195" s="376"/>
      <c r="PNO195" s="376"/>
      <c r="PNP195" s="376"/>
      <c r="PNQ195" s="376"/>
      <c r="PNR195" s="376"/>
      <c r="PNS195" s="376"/>
      <c r="PNT195" s="376"/>
      <c r="PNU195" s="376"/>
      <c r="PNV195" s="376"/>
      <c r="PNW195" s="376"/>
      <c r="PNX195" s="376"/>
      <c r="PNY195" s="376"/>
      <c r="PNZ195" s="376"/>
      <c r="POA195" s="376"/>
      <c r="POB195" s="376"/>
      <c r="POC195" s="376"/>
      <c r="POD195" s="376"/>
      <c r="POE195" s="376"/>
      <c r="POF195" s="376"/>
      <c r="POG195" s="376"/>
      <c r="POH195" s="376"/>
      <c r="POI195" s="376"/>
      <c r="POJ195" s="376"/>
      <c r="POK195" s="377"/>
      <c r="POL195" s="377"/>
      <c r="POM195" s="377"/>
      <c r="PON195" s="377"/>
      <c r="POO195" s="377"/>
      <c r="POP195" s="376"/>
      <c r="POQ195" s="376"/>
      <c r="POR195" s="377"/>
      <c r="POS195" s="377"/>
      <c r="POT195" s="376"/>
      <c r="POU195" s="376"/>
      <c r="POV195" s="377"/>
      <c r="POW195" s="377"/>
      <c r="POX195" s="376"/>
      <c r="POY195" s="376"/>
      <c r="POZ195" s="376"/>
      <c r="PPA195" s="376"/>
      <c r="PPB195" s="376"/>
      <c r="PPC195" s="376"/>
      <c r="PPD195" s="376"/>
      <c r="PPE195" s="377"/>
      <c r="PPF195" s="377"/>
      <c r="PPG195" s="376"/>
      <c r="PPH195" s="376"/>
      <c r="PPI195" s="377"/>
      <c r="PPJ195" s="377"/>
      <c r="PPK195" s="376"/>
      <c r="PPL195" s="376"/>
      <c r="PPM195" s="376"/>
      <c r="PPN195" s="376"/>
      <c r="PPO195" s="376"/>
      <c r="PPP195" s="370"/>
      <c r="PPQ195" s="396"/>
      <c r="PPR195" s="376"/>
      <c r="PPS195" s="376"/>
      <c r="PPT195" s="376"/>
      <c r="PPU195" s="376"/>
      <c r="PPV195" s="376"/>
      <c r="PPW195" s="376"/>
      <c r="PPX195" s="376"/>
      <c r="PPY195" s="375"/>
      <c r="PPZ195" s="375"/>
      <c r="PQA195" s="375"/>
      <c r="PQB195" s="375"/>
      <c r="PQC195" s="375"/>
      <c r="PQD195" s="375"/>
      <c r="PQE195" s="375"/>
      <c r="PQF195" s="375"/>
      <c r="PQG195" s="375"/>
      <c r="PQH195" s="375"/>
      <c r="PQI195" s="375"/>
      <c r="PQJ195" s="375"/>
      <c r="PQK195" s="375"/>
      <c r="PQL195" s="375"/>
      <c r="PQM195" s="375"/>
      <c r="PQN195" s="375"/>
      <c r="PQO195" s="375"/>
      <c r="PQP195" s="375"/>
      <c r="PQQ195" s="375"/>
      <c r="PQR195" s="375"/>
      <c r="PQS195" s="375"/>
      <c r="PQT195" s="375"/>
      <c r="PQU195" s="375"/>
      <c r="PQV195" s="375"/>
      <c r="PQW195" s="375"/>
      <c r="PQX195" s="375"/>
      <c r="PQY195" s="375"/>
      <c r="PQZ195" s="375"/>
      <c r="PRA195" s="375"/>
      <c r="PRB195" s="375"/>
      <c r="PRC195" s="375"/>
      <c r="PRD195" s="375"/>
      <c r="PRE195" s="375"/>
      <c r="PRF195" s="375"/>
      <c r="PRG195" s="375"/>
      <c r="PRH195" s="375"/>
      <c r="PRI195" s="375"/>
      <c r="PRJ195" s="375"/>
      <c r="PRK195" s="375"/>
      <c r="PRL195" s="375"/>
      <c r="PRM195" s="375"/>
      <c r="PRN195" s="375"/>
      <c r="PRO195" s="375"/>
      <c r="PRP195" s="375"/>
      <c r="PRQ195" s="376"/>
      <c r="PRR195" s="376"/>
      <c r="PRS195" s="376"/>
      <c r="PRT195" s="376"/>
      <c r="PRU195" s="376"/>
      <c r="PRV195" s="376"/>
      <c r="PRW195" s="376"/>
      <c r="PRX195" s="376"/>
      <c r="PRY195" s="376"/>
      <c r="PRZ195" s="376"/>
      <c r="PSA195" s="376"/>
      <c r="PSB195" s="376"/>
      <c r="PSC195" s="376"/>
      <c r="PSD195" s="376"/>
      <c r="PSE195" s="376"/>
      <c r="PSF195" s="376"/>
      <c r="PSG195" s="376"/>
      <c r="PSH195" s="376"/>
      <c r="PSI195" s="376"/>
      <c r="PSJ195" s="376"/>
      <c r="PSK195" s="376"/>
      <c r="PSL195" s="376"/>
      <c r="PSM195" s="376"/>
      <c r="PSN195" s="376"/>
      <c r="PSO195" s="377"/>
      <c r="PSP195" s="377"/>
      <c r="PSQ195" s="377"/>
      <c r="PSR195" s="377"/>
      <c r="PSS195" s="377"/>
      <c r="PST195" s="376"/>
      <c r="PSU195" s="376"/>
      <c r="PSV195" s="377"/>
      <c r="PSW195" s="377"/>
      <c r="PSX195" s="376"/>
      <c r="PSY195" s="376"/>
      <c r="PSZ195" s="377"/>
      <c r="PTA195" s="377"/>
      <c r="PTB195" s="376"/>
      <c r="PTC195" s="376"/>
      <c r="PTD195" s="376"/>
      <c r="PTE195" s="376"/>
      <c r="PTF195" s="376"/>
      <c r="PTG195" s="376"/>
      <c r="PTH195" s="376"/>
      <c r="PTI195" s="377"/>
      <c r="PTJ195" s="377"/>
      <c r="PTK195" s="376"/>
      <c r="PTL195" s="376"/>
      <c r="PTM195" s="377"/>
      <c r="PTN195" s="377"/>
      <c r="PTO195" s="376"/>
      <c r="PTP195" s="376"/>
      <c r="PTQ195" s="376"/>
      <c r="PTR195" s="376"/>
      <c r="PTS195" s="376"/>
      <c r="PTT195" s="370"/>
      <c r="PTU195" s="396"/>
      <c r="PTV195" s="376"/>
      <c r="PTW195" s="376"/>
      <c r="PTX195" s="376"/>
      <c r="PTY195" s="376"/>
      <c r="PTZ195" s="376"/>
      <c r="PUA195" s="376"/>
      <c r="PUB195" s="376"/>
      <c r="PUC195" s="375"/>
      <c r="PUD195" s="375"/>
      <c r="PUE195" s="375"/>
      <c r="PUF195" s="375"/>
      <c r="PUG195" s="375"/>
      <c r="PUH195" s="375"/>
      <c r="PUI195" s="375"/>
      <c r="PUJ195" s="375"/>
      <c r="PUK195" s="375"/>
      <c r="PUL195" s="375"/>
      <c r="PUM195" s="375"/>
      <c r="PUN195" s="375"/>
      <c r="PUO195" s="375"/>
      <c r="PUP195" s="375"/>
      <c r="PUQ195" s="375"/>
      <c r="PUR195" s="375"/>
      <c r="PUS195" s="375"/>
      <c r="PUT195" s="375"/>
      <c r="PUU195" s="375"/>
      <c r="PUV195" s="375"/>
      <c r="PUW195" s="375"/>
      <c r="PUX195" s="375"/>
      <c r="PUY195" s="375"/>
      <c r="PUZ195" s="375"/>
      <c r="PVA195" s="375"/>
      <c r="PVB195" s="375"/>
      <c r="PVC195" s="375"/>
      <c r="PVD195" s="375"/>
      <c r="PVE195" s="375"/>
      <c r="PVF195" s="375"/>
      <c r="PVG195" s="375"/>
      <c r="PVH195" s="375"/>
      <c r="PVI195" s="375"/>
      <c r="PVJ195" s="375"/>
      <c r="PVK195" s="375"/>
      <c r="PVL195" s="375"/>
      <c r="PVM195" s="375"/>
      <c r="PVN195" s="375"/>
      <c r="PVO195" s="375"/>
      <c r="PVP195" s="375"/>
      <c r="PVQ195" s="375"/>
      <c r="PVR195" s="375"/>
      <c r="PVS195" s="375"/>
      <c r="PVT195" s="375"/>
      <c r="PVU195" s="376"/>
      <c r="PVV195" s="376"/>
      <c r="PVW195" s="376"/>
      <c r="PVX195" s="376"/>
      <c r="PVY195" s="376"/>
      <c r="PVZ195" s="376"/>
      <c r="PWA195" s="376"/>
      <c r="PWB195" s="376"/>
      <c r="PWC195" s="376"/>
      <c r="PWD195" s="376"/>
      <c r="PWE195" s="376"/>
      <c r="PWF195" s="376"/>
      <c r="PWG195" s="376"/>
      <c r="PWH195" s="376"/>
      <c r="PWI195" s="376"/>
      <c r="PWJ195" s="376"/>
      <c r="PWK195" s="376"/>
      <c r="PWL195" s="376"/>
      <c r="PWM195" s="376"/>
      <c r="PWN195" s="376"/>
      <c r="PWO195" s="376"/>
      <c r="PWP195" s="376"/>
      <c r="PWQ195" s="376"/>
      <c r="PWR195" s="376"/>
      <c r="PWS195" s="377"/>
      <c r="PWT195" s="377"/>
      <c r="PWU195" s="377"/>
      <c r="PWV195" s="377"/>
      <c r="PWW195" s="377"/>
      <c r="PWX195" s="376"/>
      <c r="PWY195" s="376"/>
      <c r="PWZ195" s="377"/>
      <c r="PXA195" s="377"/>
      <c r="PXB195" s="376"/>
      <c r="PXC195" s="376"/>
      <c r="PXD195" s="377"/>
      <c r="PXE195" s="377"/>
      <c r="PXF195" s="376"/>
      <c r="PXG195" s="376"/>
      <c r="PXH195" s="376"/>
      <c r="PXI195" s="376"/>
      <c r="PXJ195" s="376"/>
      <c r="PXK195" s="376"/>
      <c r="PXL195" s="376"/>
      <c r="PXM195" s="377"/>
      <c r="PXN195" s="377"/>
      <c r="PXO195" s="376"/>
      <c r="PXP195" s="376"/>
      <c r="PXQ195" s="377"/>
      <c r="PXR195" s="377"/>
      <c r="PXS195" s="376"/>
      <c r="PXT195" s="376"/>
      <c r="PXU195" s="376"/>
      <c r="PXV195" s="376"/>
      <c r="PXW195" s="376"/>
      <c r="PXX195" s="370"/>
      <c r="PXY195" s="396"/>
      <c r="PXZ195" s="376"/>
      <c r="PYA195" s="376"/>
      <c r="PYB195" s="376"/>
      <c r="PYC195" s="376"/>
      <c r="PYD195" s="376"/>
      <c r="PYE195" s="376"/>
      <c r="PYF195" s="376"/>
      <c r="PYG195" s="375"/>
      <c r="PYH195" s="375"/>
      <c r="PYI195" s="375"/>
      <c r="PYJ195" s="375"/>
      <c r="PYK195" s="375"/>
      <c r="PYL195" s="375"/>
      <c r="PYM195" s="375"/>
      <c r="PYN195" s="375"/>
      <c r="PYO195" s="375"/>
      <c r="PYP195" s="375"/>
      <c r="PYQ195" s="375"/>
      <c r="PYR195" s="375"/>
      <c r="PYS195" s="375"/>
      <c r="PYT195" s="375"/>
      <c r="PYU195" s="375"/>
      <c r="PYV195" s="375"/>
      <c r="PYW195" s="375"/>
      <c r="PYX195" s="375"/>
      <c r="PYY195" s="375"/>
      <c r="PYZ195" s="375"/>
      <c r="PZA195" s="375"/>
      <c r="PZB195" s="375"/>
      <c r="PZC195" s="375"/>
      <c r="PZD195" s="375"/>
      <c r="PZE195" s="375"/>
      <c r="PZF195" s="375"/>
      <c r="PZG195" s="375"/>
      <c r="PZH195" s="375"/>
      <c r="PZI195" s="375"/>
      <c r="PZJ195" s="375"/>
      <c r="PZK195" s="375"/>
      <c r="PZL195" s="375"/>
      <c r="PZM195" s="375"/>
      <c r="PZN195" s="375"/>
      <c r="PZO195" s="375"/>
      <c r="PZP195" s="375"/>
      <c r="PZQ195" s="375"/>
      <c r="PZR195" s="375"/>
      <c r="PZS195" s="375"/>
      <c r="PZT195" s="375"/>
      <c r="PZU195" s="375"/>
      <c r="PZV195" s="375"/>
      <c r="PZW195" s="375"/>
      <c r="PZX195" s="375"/>
      <c r="PZY195" s="376"/>
      <c r="PZZ195" s="376"/>
      <c r="QAA195" s="376"/>
      <c r="QAB195" s="376"/>
      <c r="QAC195" s="376"/>
      <c r="QAD195" s="376"/>
      <c r="QAE195" s="376"/>
      <c r="QAF195" s="376"/>
      <c r="QAG195" s="376"/>
      <c r="QAH195" s="376"/>
      <c r="QAI195" s="376"/>
      <c r="QAJ195" s="376"/>
      <c r="QAK195" s="376"/>
      <c r="QAL195" s="376"/>
      <c r="QAM195" s="376"/>
      <c r="QAN195" s="376"/>
      <c r="QAO195" s="376"/>
      <c r="QAP195" s="376"/>
      <c r="QAQ195" s="376"/>
      <c r="QAR195" s="376"/>
      <c r="QAS195" s="376"/>
      <c r="QAT195" s="376"/>
      <c r="QAU195" s="376"/>
      <c r="QAV195" s="376"/>
      <c r="QAW195" s="377"/>
      <c r="QAX195" s="377"/>
      <c r="QAY195" s="377"/>
      <c r="QAZ195" s="377"/>
      <c r="QBA195" s="377"/>
      <c r="QBB195" s="376"/>
      <c r="QBC195" s="376"/>
      <c r="QBD195" s="377"/>
      <c r="QBE195" s="377"/>
      <c r="QBF195" s="376"/>
      <c r="QBG195" s="376"/>
      <c r="QBH195" s="377"/>
      <c r="QBI195" s="377"/>
      <c r="QBJ195" s="376"/>
      <c r="QBK195" s="376"/>
      <c r="QBL195" s="376"/>
      <c r="QBM195" s="376"/>
      <c r="QBN195" s="376"/>
      <c r="QBO195" s="376"/>
      <c r="QBP195" s="376"/>
      <c r="QBQ195" s="377"/>
      <c r="QBR195" s="377"/>
      <c r="QBS195" s="376"/>
      <c r="QBT195" s="376"/>
      <c r="QBU195" s="377"/>
      <c r="QBV195" s="377"/>
      <c r="QBW195" s="376"/>
      <c r="QBX195" s="376"/>
      <c r="QBY195" s="376"/>
      <c r="QBZ195" s="376"/>
      <c r="QCA195" s="376"/>
      <c r="QCB195" s="370"/>
      <c r="QCC195" s="396"/>
      <c r="QCD195" s="376"/>
      <c r="QCE195" s="376"/>
      <c r="QCF195" s="376"/>
      <c r="QCG195" s="376"/>
      <c r="QCH195" s="376"/>
      <c r="QCI195" s="376"/>
      <c r="QCJ195" s="376"/>
      <c r="QCK195" s="375"/>
      <c r="QCL195" s="375"/>
      <c r="QCM195" s="375"/>
      <c r="QCN195" s="375"/>
      <c r="QCO195" s="375"/>
      <c r="QCP195" s="375"/>
      <c r="QCQ195" s="375"/>
      <c r="QCR195" s="375"/>
      <c r="QCS195" s="375"/>
      <c r="QCT195" s="375"/>
      <c r="QCU195" s="375"/>
      <c r="QCV195" s="375"/>
      <c r="QCW195" s="375"/>
      <c r="QCX195" s="375"/>
      <c r="QCY195" s="375"/>
      <c r="QCZ195" s="375"/>
      <c r="QDA195" s="375"/>
      <c r="QDB195" s="375"/>
      <c r="QDC195" s="375"/>
      <c r="QDD195" s="375"/>
      <c r="QDE195" s="375"/>
      <c r="QDF195" s="375"/>
      <c r="QDG195" s="375"/>
      <c r="QDH195" s="375"/>
      <c r="QDI195" s="375"/>
      <c r="QDJ195" s="375"/>
      <c r="QDK195" s="375"/>
      <c r="QDL195" s="375"/>
      <c r="QDM195" s="375"/>
      <c r="QDN195" s="375"/>
      <c r="QDO195" s="375"/>
      <c r="QDP195" s="375"/>
      <c r="QDQ195" s="375"/>
      <c r="QDR195" s="375"/>
      <c r="QDS195" s="375"/>
      <c r="QDT195" s="375"/>
      <c r="QDU195" s="375"/>
      <c r="QDV195" s="375"/>
      <c r="QDW195" s="375"/>
      <c r="QDX195" s="375"/>
      <c r="QDY195" s="375"/>
      <c r="QDZ195" s="375"/>
      <c r="QEA195" s="375"/>
      <c r="QEB195" s="375"/>
      <c r="QEC195" s="376"/>
      <c r="QED195" s="376"/>
      <c r="QEE195" s="376"/>
      <c r="QEF195" s="376"/>
      <c r="QEG195" s="376"/>
      <c r="QEH195" s="376"/>
      <c r="QEI195" s="376"/>
      <c r="QEJ195" s="376"/>
      <c r="QEK195" s="376"/>
      <c r="QEL195" s="376"/>
      <c r="QEM195" s="376"/>
      <c r="QEN195" s="376"/>
      <c r="QEO195" s="376"/>
      <c r="QEP195" s="376"/>
      <c r="QEQ195" s="376"/>
      <c r="QER195" s="376"/>
      <c r="QES195" s="376"/>
      <c r="QET195" s="376"/>
      <c r="QEU195" s="376"/>
      <c r="QEV195" s="376"/>
      <c r="QEW195" s="376"/>
      <c r="QEX195" s="376"/>
      <c r="QEY195" s="376"/>
      <c r="QEZ195" s="376"/>
      <c r="QFA195" s="377"/>
      <c r="QFB195" s="377"/>
      <c r="QFC195" s="377"/>
      <c r="QFD195" s="377"/>
      <c r="QFE195" s="377"/>
      <c r="QFF195" s="376"/>
      <c r="QFG195" s="376"/>
      <c r="QFH195" s="377"/>
      <c r="QFI195" s="377"/>
      <c r="QFJ195" s="376"/>
      <c r="QFK195" s="376"/>
      <c r="QFL195" s="377"/>
      <c r="QFM195" s="377"/>
      <c r="QFN195" s="376"/>
      <c r="QFO195" s="376"/>
      <c r="QFP195" s="376"/>
      <c r="QFQ195" s="376"/>
      <c r="QFR195" s="376"/>
      <c r="QFS195" s="376"/>
      <c r="QFT195" s="376"/>
      <c r="QFU195" s="377"/>
      <c r="QFV195" s="377"/>
      <c r="QFW195" s="376"/>
      <c r="QFX195" s="376"/>
      <c r="QFY195" s="377"/>
      <c r="QFZ195" s="377"/>
      <c r="QGA195" s="376"/>
      <c r="QGB195" s="376"/>
      <c r="QGC195" s="376"/>
      <c r="QGD195" s="376"/>
      <c r="QGE195" s="376"/>
      <c r="QGF195" s="370"/>
      <c r="QGG195" s="396"/>
      <c r="QGH195" s="376"/>
      <c r="QGI195" s="376"/>
      <c r="QGJ195" s="376"/>
      <c r="QGK195" s="376"/>
      <c r="QGL195" s="376"/>
      <c r="QGM195" s="376"/>
      <c r="QGN195" s="376"/>
      <c r="QGO195" s="375"/>
      <c r="QGP195" s="375"/>
      <c r="QGQ195" s="375"/>
      <c r="QGR195" s="375"/>
      <c r="QGS195" s="375"/>
      <c r="QGT195" s="375"/>
      <c r="QGU195" s="375"/>
      <c r="QGV195" s="375"/>
      <c r="QGW195" s="375"/>
      <c r="QGX195" s="375"/>
      <c r="QGY195" s="375"/>
      <c r="QGZ195" s="375"/>
      <c r="QHA195" s="375"/>
      <c r="QHB195" s="375"/>
      <c r="QHC195" s="375"/>
      <c r="QHD195" s="375"/>
      <c r="QHE195" s="375"/>
      <c r="QHF195" s="375"/>
      <c r="QHG195" s="375"/>
      <c r="QHH195" s="375"/>
      <c r="QHI195" s="375"/>
      <c r="QHJ195" s="375"/>
      <c r="QHK195" s="375"/>
      <c r="QHL195" s="375"/>
      <c r="QHM195" s="375"/>
      <c r="QHN195" s="375"/>
      <c r="QHO195" s="375"/>
      <c r="QHP195" s="375"/>
      <c r="QHQ195" s="375"/>
      <c r="QHR195" s="375"/>
      <c r="QHS195" s="375"/>
      <c r="QHT195" s="375"/>
      <c r="QHU195" s="375"/>
      <c r="QHV195" s="375"/>
      <c r="QHW195" s="375"/>
      <c r="QHX195" s="375"/>
      <c r="QHY195" s="375"/>
      <c r="QHZ195" s="375"/>
      <c r="QIA195" s="375"/>
      <c r="QIB195" s="375"/>
      <c r="QIC195" s="375"/>
      <c r="QID195" s="375"/>
      <c r="QIE195" s="375"/>
      <c r="QIF195" s="375"/>
      <c r="QIG195" s="376"/>
      <c r="QIH195" s="376"/>
      <c r="QII195" s="376"/>
      <c r="QIJ195" s="376"/>
      <c r="QIK195" s="376"/>
      <c r="QIL195" s="376"/>
      <c r="QIM195" s="376"/>
      <c r="QIN195" s="376"/>
      <c r="QIO195" s="376"/>
      <c r="QIP195" s="376"/>
      <c r="QIQ195" s="376"/>
      <c r="QIR195" s="376"/>
      <c r="QIS195" s="376"/>
      <c r="QIT195" s="376"/>
      <c r="QIU195" s="376"/>
      <c r="QIV195" s="376"/>
      <c r="QIW195" s="376"/>
      <c r="QIX195" s="376"/>
      <c r="QIY195" s="376"/>
      <c r="QIZ195" s="376"/>
      <c r="QJA195" s="376"/>
      <c r="QJB195" s="376"/>
      <c r="QJC195" s="376"/>
      <c r="QJD195" s="376"/>
      <c r="QJE195" s="377"/>
      <c r="QJF195" s="377"/>
      <c r="QJG195" s="377"/>
      <c r="QJH195" s="377"/>
      <c r="QJI195" s="377"/>
      <c r="QJJ195" s="376"/>
      <c r="QJK195" s="376"/>
      <c r="QJL195" s="377"/>
      <c r="QJM195" s="377"/>
      <c r="QJN195" s="376"/>
      <c r="QJO195" s="376"/>
      <c r="QJP195" s="377"/>
      <c r="QJQ195" s="377"/>
      <c r="QJR195" s="376"/>
      <c r="QJS195" s="376"/>
      <c r="QJT195" s="376"/>
      <c r="QJU195" s="376"/>
      <c r="QJV195" s="376"/>
      <c r="QJW195" s="376"/>
      <c r="QJX195" s="376"/>
      <c r="QJY195" s="377"/>
      <c r="QJZ195" s="377"/>
      <c r="QKA195" s="376"/>
      <c r="QKB195" s="376"/>
      <c r="QKC195" s="377"/>
      <c r="QKD195" s="377"/>
      <c r="QKE195" s="376"/>
      <c r="QKF195" s="376"/>
      <c r="QKG195" s="376"/>
      <c r="QKH195" s="376"/>
      <c r="QKI195" s="376"/>
      <c r="QKJ195" s="370"/>
      <c r="QKK195" s="396"/>
      <c r="QKL195" s="376"/>
      <c r="QKM195" s="376"/>
      <c r="QKN195" s="376"/>
      <c r="QKO195" s="376"/>
      <c r="QKP195" s="376"/>
      <c r="QKQ195" s="376"/>
      <c r="QKR195" s="376"/>
      <c r="QKS195" s="375"/>
      <c r="QKT195" s="375"/>
      <c r="QKU195" s="375"/>
      <c r="QKV195" s="375"/>
      <c r="QKW195" s="375"/>
      <c r="QKX195" s="375"/>
      <c r="QKY195" s="375"/>
      <c r="QKZ195" s="375"/>
      <c r="QLA195" s="375"/>
      <c r="QLB195" s="375"/>
      <c r="QLC195" s="375"/>
      <c r="QLD195" s="375"/>
      <c r="QLE195" s="375"/>
      <c r="QLF195" s="375"/>
      <c r="QLG195" s="375"/>
      <c r="QLH195" s="375"/>
      <c r="QLI195" s="375"/>
      <c r="QLJ195" s="375"/>
      <c r="QLK195" s="375"/>
      <c r="QLL195" s="375"/>
      <c r="QLM195" s="375"/>
      <c r="QLN195" s="375"/>
      <c r="QLO195" s="375"/>
      <c r="QLP195" s="375"/>
      <c r="QLQ195" s="375"/>
      <c r="QLR195" s="375"/>
      <c r="QLS195" s="375"/>
      <c r="QLT195" s="375"/>
      <c r="QLU195" s="375"/>
      <c r="QLV195" s="375"/>
      <c r="QLW195" s="375"/>
      <c r="QLX195" s="375"/>
      <c r="QLY195" s="375"/>
      <c r="QLZ195" s="375"/>
      <c r="QMA195" s="375"/>
      <c r="QMB195" s="375"/>
      <c r="QMC195" s="375"/>
      <c r="QMD195" s="375"/>
      <c r="QME195" s="375"/>
      <c r="QMF195" s="375"/>
      <c r="QMG195" s="375"/>
      <c r="QMH195" s="375"/>
      <c r="QMI195" s="375"/>
      <c r="QMJ195" s="375"/>
      <c r="QMK195" s="376"/>
      <c r="QML195" s="376"/>
      <c r="QMM195" s="376"/>
      <c r="QMN195" s="376"/>
      <c r="QMO195" s="376"/>
      <c r="QMP195" s="376"/>
      <c r="QMQ195" s="376"/>
      <c r="QMR195" s="376"/>
      <c r="QMS195" s="376"/>
      <c r="QMT195" s="376"/>
      <c r="QMU195" s="376"/>
      <c r="QMV195" s="376"/>
      <c r="QMW195" s="376"/>
      <c r="QMX195" s="376"/>
      <c r="QMY195" s="376"/>
      <c r="QMZ195" s="376"/>
      <c r="QNA195" s="376"/>
      <c r="QNB195" s="376"/>
      <c r="QNC195" s="376"/>
      <c r="QND195" s="376"/>
      <c r="QNE195" s="376"/>
      <c r="QNF195" s="376"/>
      <c r="QNG195" s="376"/>
      <c r="QNH195" s="376"/>
      <c r="QNI195" s="377"/>
      <c r="QNJ195" s="377"/>
      <c r="QNK195" s="377"/>
      <c r="QNL195" s="377"/>
      <c r="QNM195" s="377"/>
      <c r="QNN195" s="376"/>
      <c r="QNO195" s="376"/>
      <c r="QNP195" s="377"/>
      <c r="QNQ195" s="377"/>
      <c r="QNR195" s="376"/>
      <c r="QNS195" s="376"/>
      <c r="QNT195" s="377"/>
      <c r="QNU195" s="377"/>
      <c r="QNV195" s="376"/>
      <c r="QNW195" s="376"/>
      <c r="QNX195" s="376"/>
      <c r="QNY195" s="376"/>
      <c r="QNZ195" s="376"/>
      <c r="QOA195" s="376"/>
      <c r="QOB195" s="376"/>
      <c r="QOC195" s="377"/>
      <c r="QOD195" s="377"/>
      <c r="QOE195" s="376"/>
      <c r="QOF195" s="376"/>
      <c r="QOG195" s="377"/>
      <c r="QOH195" s="377"/>
      <c r="QOI195" s="376"/>
      <c r="QOJ195" s="376"/>
      <c r="QOK195" s="376"/>
      <c r="QOL195" s="376"/>
      <c r="QOM195" s="376"/>
      <c r="QON195" s="370"/>
      <c r="QOO195" s="396"/>
      <c r="QOP195" s="376"/>
      <c r="QOQ195" s="376"/>
      <c r="QOR195" s="376"/>
      <c r="QOS195" s="376"/>
      <c r="QOT195" s="376"/>
      <c r="QOU195" s="376"/>
      <c r="QOV195" s="376"/>
      <c r="QOW195" s="375"/>
      <c r="QOX195" s="375"/>
      <c r="QOY195" s="375"/>
      <c r="QOZ195" s="375"/>
      <c r="QPA195" s="375"/>
      <c r="QPB195" s="375"/>
      <c r="QPC195" s="375"/>
      <c r="QPD195" s="375"/>
      <c r="QPE195" s="375"/>
      <c r="QPF195" s="375"/>
      <c r="QPG195" s="375"/>
      <c r="QPH195" s="375"/>
      <c r="QPI195" s="375"/>
      <c r="QPJ195" s="375"/>
      <c r="QPK195" s="375"/>
      <c r="QPL195" s="375"/>
      <c r="QPM195" s="375"/>
      <c r="QPN195" s="375"/>
      <c r="QPO195" s="375"/>
      <c r="QPP195" s="375"/>
      <c r="QPQ195" s="375"/>
      <c r="QPR195" s="375"/>
      <c r="QPS195" s="375"/>
      <c r="QPT195" s="375"/>
      <c r="QPU195" s="375"/>
      <c r="QPV195" s="375"/>
      <c r="QPW195" s="375"/>
      <c r="QPX195" s="375"/>
      <c r="QPY195" s="375"/>
      <c r="QPZ195" s="375"/>
      <c r="QQA195" s="375"/>
      <c r="QQB195" s="375"/>
      <c r="QQC195" s="375"/>
      <c r="QQD195" s="375"/>
      <c r="QQE195" s="375"/>
      <c r="QQF195" s="375"/>
      <c r="QQG195" s="375"/>
      <c r="QQH195" s="375"/>
      <c r="QQI195" s="375"/>
      <c r="QQJ195" s="375"/>
      <c r="QQK195" s="375"/>
      <c r="QQL195" s="375"/>
      <c r="QQM195" s="375"/>
      <c r="QQN195" s="375"/>
      <c r="QQO195" s="376"/>
      <c r="QQP195" s="376"/>
      <c r="QQQ195" s="376"/>
      <c r="QQR195" s="376"/>
      <c r="QQS195" s="376"/>
      <c r="QQT195" s="376"/>
      <c r="QQU195" s="376"/>
      <c r="QQV195" s="376"/>
      <c r="QQW195" s="376"/>
      <c r="QQX195" s="376"/>
      <c r="QQY195" s="376"/>
      <c r="QQZ195" s="376"/>
      <c r="QRA195" s="376"/>
      <c r="QRB195" s="376"/>
      <c r="QRC195" s="376"/>
      <c r="QRD195" s="376"/>
      <c r="QRE195" s="376"/>
      <c r="QRF195" s="376"/>
      <c r="QRG195" s="376"/>
      <c r="QRH195" s="376"/>
      <c r="QRI195" s="376"/>
      <c r="QRJ195" s="376"/>
      <c r="QRK195" s="376"/>
      <c r="QRL195" s="376"/>
      <c r="QRM195" s="377"/>
      <c r="QRN195" s="377"/>
      <c r="QRO195" s="377"/>
      <c r="QRP195" s="377"/>
      <c r="QRQ195" s="377"/>
      <c r="QRR195" s="376"/>
      <c r="QRS195" s="376"/>
      <c r="QRT195" s="377"/>
      <c r="QRU195" s="377"/>
      <c r="QRV195" s="376"/>
      <c r="QRW195" s="376"/>
      <c r="QRX195" s="377"/>
      <c r="QRY195" s="377"/>
      <c r="QRZ195" s="376"/>
      <c r="QSA195" s="376"/>
      <c r="QSB195" s="376"/>
      <c r="QSC195" s="376"/>
      <c r="QSD195" s="376"/>
      <c r="QSE195" s="376"/>
      <c r="QSF195" s="376"/>
      <c r="QSG195" s="377"/>
      <c r="QSH195" s="377"/>
      <c r="QSI195" s="376"/>
      <c r="QSJ195" s="376"/>
      <c r="QSK195" s="377"/>
      <c r="QSL195" s="377"/>
      <c r="QSM195" s="376"/>
      <c r="QSN195" s="376"/>
      <c r="QSO195" s="376"/>
      <c r="QSP195" s="376"/>
      <c r="QSQ195" s="376"/>
      <c r="QSR195" s="370"/>
      <c r="QSS195" s="396"/>
      <c r="QST195" s="376"/>
      <c r="QSU195" s="376"/>
      <c r="QSV195" s="376"/>
      <c r="QSW195" s="376"/>
      <c r="QSX195" s="376"/>
      <c r="QSY195" s="376"/>
      <c r="QSZ195" s="376"/>
      <c r="QTA195" s="375"/>
      <c r="QTB195" s="375"/>
      <c r="QTC195" s="375"/>
      <c r="QTD195" s="375"/>
      <c r="QTE195" s="375"/>
      <c r="QTF195" s="375"/>
      <c r="QTG195" s="375"/>
      <c r="QTH195" s="375"/>
      <c r="QTI195" s="375"/>
      <c r="QTJ195" s="375"/>
      <c r="QTK195" s="375"/>
      <c r="QTL195" s="375"/>
      <c r="QTM195" s="375"/>
      <c r="QTN195" s="375"/>
      <c r="QTO195" s="375"/>
      <c r="QTP195" s="375"/>
      <c r="QTQ195" s="375"/>
      <c r="QTR195" s="375"/>
      <c r="QTS195" s="375"/>
      <c r="QTT195" s="375"/>
      <c r="QTU195" s="375"/>
      <c r="QTV195" s="375"/>
      <c r="QTW195" s="375"/>
      <c r="QTX195" s="375"/>
      <c r="QTY195" s="375"/>
      <c r="QTZ195" s="375"/>
      <c r="QUA195" s="375"/>
      <c r="QUB195" s="375"/>
      <c r="QUC195" s="375"/>
      <c r="QUD195" s="375"/>
      <c r="QUE195" s="375"/>
      <c r="QUF195" s="375"/>
      <c r="QUG195" s="375"/>
      <c r="QUH195" s="375"/>
      <c r="QUI195" s="375"/>
      <c r="QUJ195" s="375"/>
      <c r="QUK195" s="375"/>
      <c r="QUL195" s="375"/>
      <c r="QUM195" s="375"/>
      <c r="QUN195" s="375"/>
      <c r="QUO195" s="375"/>
      <c r="QUP195" s="375"/>
      <c r="QUQ195" s="375"/>
      <c r="QUR195" s="375"/>
      <c r="QUS195" s="376"/>
      <c r="QUT195" s="376"/>
      <c r="QUU195" s="376"/>
      <c r="QUV195" s="376"/>
      <c r="QUW195" s="376"/>
      <c r="QUX195" s="376"/>
      <c r="QUY195" s="376"/>
      <c r="QUZ195" s="376"/>
      <c r="QVA195" s="376"/>
      <c r="QVB195" s="376"/>
      <c r="QVC195" s="376"/>
      <c r="QVD195" s="376"/>
      <c r="QVE195" s="376"/>
      <c r="QVF195" s="376"/>
      <c r="QVG195" s="376"/>
      <c r="QVH195" s="376"/>
      <c r="QVI195" s="376"/>
      <c r="QVJ195" s="376"/>
      <c r="QVK195" s="376"/>
      <c r="QVL195" s="376"/>
      <c r="QVM195" s="376"/>
      <c r="QVN195" s="376"/>
      <c r="QVO195" s="376"/>
      <c r="QVP195" s="376"/>
      <c r="QVQ195" s="377"/>
      <c r="QVR195" s="377"/>
      <c r="QVS195" s="377"/>
      <c r="QVT195" s="377"/>
      <c r="QVU195" s="377"/>
      <c r="QVV195" s="376"/>
      <c r="QVW195" s="376"/>
      <c r="QVX195" s="377"/>
      <c r="QVY195" s="377"/>
      <c r="QVZ195" s="376"/>
      <c r="QWA195" s="376"/>
      <c r="QWB195" s="377"/>
      <c r="QWC195" s="377"/>
      <c r="QWD195" s="376"/>
      <c r="QWE195" s="376"/>
      <c r="QWF195" s="376"/>
      <c r="QWG195" s="376"/>
      <c r="QWH195" s="376"/>
      <c r="QWI195" s="376"/>
      <c r="QWJ195" s="376"/>
      <c r="QWK195" s="377"/>
      <c r="QWL195" s="377"/>
      <c r="QWM195" s="376"/>
      <c r="QWN195" s="376"/>
      <c r="QWO195" s="377"/>
      <c r="QWP195" s="377"/>
      <c r="QWQ195" s="376"/>
      <c r="QWR195" s="376"/>
      <c r="QWS195" s="376"/>
      <c r="QWT195" s="376"/>
      <c r="QWU195" s="376"/>
      <c r="QWV195" s="370"/>
      <c r="QWW195" s="396"/>
      <c r="QWX195" s="376"/>
      <c r="QWY195" s="376"/>
      <c r="QWZ195" s="376"/>
      <c r="QXA195" s="376"/>
      <c r="QXB195" s="376"/>
      <c r="QXC195" s="376"/>
      <c r="QXD195" s="376"/>
      <c r="QXE195" s="375"/>
      <c r="QXF195" s="375"/>
      <c r="QXG195" s="375"/>
      <c r="QXH195" s="375"/>
      <c r="QXI195" s="375"/>
      <c r="QXJ195" s="375"/>
      <c r="QXK195" s="375"/>
      <c r="QXL195" s="375"/>
      <c r="QXM195" s="375"/>
      <c r="QXN195" s="375"/>
      <c r="QXO195" s="375"/>
      <c r="QXP195" s="375"/>
      <c r="QXQ195" s="375"/>
      <c r="QXR195" s="375"/>
      <c r="QXS195" s="375"/>
      <c r="QXT195" s="375"/>
      <c r="QXU195" s="375"/>
      <c r="QXV195" s="375"/>
      <c r="QXW195" s="375"/>
      <c r="QXX195" s="375"/>
      <c r="QXY195" s="375"/>
      <c r="QXZ195" s="375"/>
      <c r="QYA195" s="375"/>
      <c r="QYB195" s="375"/>
      <c r="QYC195" s="375"/>
      <c r="QYD195" s="375"/>
      <c r="QYE195" s="375"/>
      <c r="QYF195" s="375"/>
      <c r="QYG195" s="375"/>
      <c r="QYH195" s="375"/>
      <c r="QYI195" s="375"/>
      <c r="QYJ195" s="375"/>
      <c r="QYK195" s="375"/>
      <c r="QYL195" s="375"/>
      <c r="QYM195" s="375"/>
      <c r="QYN195" s="375"/>
      <c r="QYO195" s="375"/>
      <c r="QYP195" s="375"/>
      <c r="QYQ195" s="375"/>
      <c r="QYR195" s="375"/>
      <c r="QYS195" s="375"/>
      <c r="QYT195" s="375"/>
      <c r="QYU195" s="375"/>
      <c r="QYV195" s="375"/>
      <c r="QYW195" s="376"/>
      <c r="QYX195" s="376"/>
      <c r="QYY195" s="376"/>
      <c r="QYZ195" s="376"/>
      <c r="QZA195" s="376"/>
      <c r="QZB195" s="376"/>
      <c r="QZC195" s="376"/>
      <c r="QZD195" s="376"/>
      <c r="QZE195" s="376"/>
      <c r="QZF195" s="376"/>
      <c r="QZG195" s="376"/>
      <c r="QZH195" s="376"/>
      <c r="QZI195" s="376"/>
      <c r="QZJ195" s="376"/>
      <c r="QZK195" s="376"/>
      <c r="QZL195" s="376"/>
      <c r="QZM195" s="376"/>
      <c r="QZN195" s="376"/>
      <c r="QZO195" s="376"/>
      <c r="QZP195" s="376"/>
      <c r="QZQ195" s="376"/>
      <c r="QZR195" s="376"/>
      <c r="QZS195" s="376"/>
      <c r="QZT195" s="376"/>
      <c r="QZU195" s="377"/>
      <c r="QZV195" s="377"/>
      <c r="QZW195" s="377"/>
      <c r="QZX195" s="377"/>
      <c r="QZY195" s="377"/>
      <c r="QZZ195" s="376"/>
      <c r="RAA195" s="376"/>
      <c r="RAB195" s="377"/>
      <c r="RAC195" s="377"/>
      <c r="RAD195" s="376"/>
      <c r="RAE195" s="376"/>
      <c r="RAF195" s="377"/>
      <c r="RAG195" s="377"/>
      <c r="RAH195" s="376"/>
      <c r="RAI195" s="376"/>
      <c r="RAJ195" s="376"/>
      <c r="RAK195" s="376"/>
      <c r="RAL195" s="376"/>
      <c r="RAM195" s="376"/>
      <c r="RAN195" s="376"/>
      <c r="RAO195" s="377"/>
      <c r="RAP195" s="377"/>
      <c r="RAQ195" s="376"/>
      <c r="RAR195" s="376"/>
      <c r="RAS195" s="377"/>
      <c r="RAT195" s="377"/>
      <c r="RAU195" s="376"/>
      <c r="RAV195" s="376"/>
      <c r="RAW195" s="376"/>
      <c r="RAX195" s="376"/>
      <c r="RAY195" s="376"/>
      <c r="RAZ195" s="370"/>
      <c r="RBA195" s="396"/>
      <c r="RBB195" s="376"/>
      <c r="RBC195" s="376"/>
      <c r="RBD195" s="376"/>
      <c r="RBE195" s="376"/>
      <c r="RBF195" s="376"/>
      <c r="RBG195" s="376"/>
      <c r="RBH195" s="376"/>
      <c r="RBI195" s="375"/>
      <c r="RBJ195" s="375"/>
      <c r="RBK195" s="375"/>
      <c r="RBL195" s="375"/>
      <c r="RBM195" s="375"/>
      <c r="RBN195" s="375"/>
      <c r="RBO195" s="375"/>
      <c r="RBP195" s="375"/>
      <c r="RBQ195" s="375"/>
      <c r="RBR195" s="375"/>
      <c r="RBS195" s="375"/>
      <c r="RBT195" s="375"/>
      <c r="RBU195" s="375"/>
      <c r="RBV195" s="375"/>
      <c r="RBW195" s="375"/>
      <c r="RBX195" s="375"/>
      <c r="RBY195" s="375"/>
      <c r="RBZ195" s="375"/>
      <c r="RCA195" s="375"/>
      <c r="RCB195" s="375"/>
      <c r="RCC195" s="375"/>
      <c r="RCD195" s="375"/>
      <c r="RCE195" s="375"/>
      <c r="RCF195" s="375"/>
      <c r="RCG195" s="375"/>
      <c r="RCH195" s="375"/>
      <c r="RCI195" s="375"/>
      <c r="RCJ195" s="375"/>
      <c r="RCK195" s="375"/>
      <c r="RCL195" s="375"/>
      <c r="RCM195" s="375"/>
      <c r="RCN195" s="375"/>
      <c r="RCO195" s="375"/>
      <c r="RCP195" s="375"/>
      <c r="RCQ195" s="375"/>
      <c r="RCR195" s="375"/>
      <c r="RCS195" s="375"/>
      <c r="RCT195" s="375"/>
      <c r="RCU195" s="375"/>
      <c r="RCV195" s="375"/>
      <c r="RCW195" s="375"/>
      <c r="RCX195" s="375"/>
      <c r="RCY195" s="375"/>
      <c r="RCZ195" s="375"/>
      <c r="RDA195" s="376"/>
      <c r="RDB195" s="376"/>
      <c r="RDC195" s="376"/>
      <c r="RDD195" s="376"/>
      <c r="RDE195" s="376"/>
      <c r="RDF195" s="376"/>
      <c r="RDG195" s="376"/>
      <c r="RDH195" s="376"/>
      <c r="RDI195" s="376"/>
      <c r="RDJ195" s="376"/>
      <c r="RDK195" s="376"/>
      <c r="RDL195" s="376"/>
      <c r="RDM195" s="376"/>
      <c r="RDN195" s="376"/>
      <c r="RDO195" s="376"/>
      <c r="RDP195" s="376"/>
      <c r="RDQ195" s="376"/>
      <c r="RDR195" s="376"/>
      <c r="RDS195" s="376"/>
      <c r="RDT195" s="376"/>
      <c r="RDU195" s="376"/>
      <c r="RDV195" s="376"/>
      <c r="RDW195" s="376"/>
    </row>
    <row r="196" spans="1:12295" s="59" customFormat="1" ht="54.75" hidden="1" customHeight="1" x14ac:dyDescent="0.25">
      <c r="B196" s="211"/>
      <c r="C196" s="101" t="s">
        <v>32</v>
      </c>
      <c r="D196" s="176">
        <f t="shared" si="636"/>
        <v>0</v>
      </c>
      <c r="E196" s="176">
        <v>0</v>
      </c>
      <c r="F196" s="176"/>
      <c r="G196" s="176"/>
      <c r="H196" s="861"/>
      <c r="I196" s="239"/>
      <c r="J196" s="176">
        <f>M196-E196</f>
        <v>0</v>
      </c>
      <c r="K196" s="176">
        <f t="shared" si="623"/>
        <v>0</v>
      </c>
      <c r="L196" s="695" t="e">
        <f t="shared" si="627"/>
        <v>#DIV/0!</v>
      </c>
      <c r="M196" s="176"/>
      <c r="N196" s="762" t="e">
        <f t="shared" si="635"/>
        <v>#DIV/0!</v>
      </c>
      <c r="O196" s="623"/>
      <c r="P196" s="683"/>
      <c r="Q196" s="623"/>
      <c r="R196" s="683"/>
      <c r="S196" s="62"/>
      <c r="T196" s="41"/>
      <c r="U196" s="28"/>
      <c r="V196" s="623">
        <f t="shared" si="522"/>
        <v>0</v>
      </c>
      <c r="W196" s="623">
        <f>AA196-E196</f>
        <v>0</v>
      </c>
      <c r="X196" s="292"/>
      <c r="Y196" s="292"/>
      <c r="Z196" s="623">
        <f t="shared" si="520"/>
        <v>0</v>
      </c>
      <c r="AA196" s="623">
        <f>E196</f>
        <v>0</v>
      </c>
      <c r="AB196" s="62"/>
      <c r="AC196" s="28"/>
      <c r="AD196" s="19"/>
      <c r="AE196" s="176">
        <f t="shared" si="637"/>
        <v>0</v>
      </c>
      <c r="AF196" s="695" t="e">
        <f t="shared" si="628"/>
        <v>#DIV/0!</v>
      </c>
      <c r="AG196" s="176">
        <v>0</v>
      </c>
      <c r="AH196" s="695" t="e">
        <f t="shared" si="629"/>
        <v>#DIV/0!</v>
      </c>
      <c r="AI196" s="623"/>
      <c r="AJ196" s="683"/>
      <c r="AK196" s="623"/>
      <c r="AL196" s="683"/>
      <c r="AM196" s="62"/>
      <c r="AN196" s="41"/>
      <c r="AO196" s="28"/>
      <c r="AP196" s="623">
        <f>AT196-AG196</f>
        <v>0</v>
      </c>
      <c r="AQ196" s="683"/>
      <c r="AR196" s="176">
        <f t="shared" si="625"/>
        <v>0</v>
      </c>
      <c r="AS196" s="695" t="e">
        <f t="shared" si="630"/>
        <v>#DIV/0!</v>
      </c>
      <c r="AT196" s="176">
        <v>0</v>
      </c>
      <c r="AU196" s="695" t="e">
        <f t="shared" si="631"/>
        <v>#DIV/0!</v>
      </c>
      <c r="AV196" s="623"/>
      <c r="AW196" s="695" t="e">
        <f t="shared" si="632"/>
        <v>#DIV/0!</v>
      </c>
      <c r="AX196" s="176"/>
      <c r="AY196" s="695" t="e">
        <f t="shared" si="633"/>
        <v>#DIV/0!</v>
      </c>
      <c r="AZ196" s="62"/>
      <c r="BA196" s="695"/>
      <c r="BB196" s="28"/>
      <c r="BC196" s="62"/>
      <c r="BD196" s="28"/>
      <c r="BE196" s="623">
        <f t="shared" si="575"/>
        <v>0</v>
      </c>
      <c r="BF196" s="623">
        <v>0</v>
      </c>
      <c r="BG196" s="623"/>
      <c r="BH196" s="62"/>
      <c r="BI196" s="28"/>
      <c r="BJ196" s="623">
        <f t="shared" ref="BJ196" si="638">BK196+BL196+BM196</f>
        <v>0</v>
      </c>
      <c r="BK196" s="623"/>
      <c r="BL196" s="62"/>
      <c r="BM196" s="28"/>
      <c r="BN196" s="623">
        <f t="shared" si="537"/>
        <v>0</v>
      </c>
      <c r="BO196" s="623">
        <v>0</v>
      </c>
      <c r="BP196" s="623"/>
      <c r="BQ196" s="623"/>
      <c r="BR196" s="62"/>
      <c r="BS196" s="28"/>
      <c r="BT196" s="623"/>
      <c r="BU196" s="623">
        <f t="shared" si="576"/>
        <v>0</v>
      </c>
      <c r="BV196" s="436">
        <v>0</v>
      </c>
      <c r="BW196" s="517"/>
      <c r="BX196" s="436"/>
      <c r="BY196" s="62"/>
      <c r="BZ196" s="28"/>
      <c r="CE196" s="695" t="e">
        <f t="shared" si="634"/>
        <v>#DIV/0!</v>
      </c>
    </row>
    <row r="197" spans="1:12295" s="50" customFormat="1" ht="54" hidden="1" customHeight="1" x14ac:dyDescent="0.25">
      <c r="B197" s="200"/>
      <c r="C197" s="97" t="s">
        <v>401</v>
      </c>
      <c r="D197" s="166">
        <f t="shared" si="636"/>
        <v>0</v>
      </c>
      <c r="E197" s="166">
        <v>0</v>
      </c>
      <c r="F197" s="166"/>
      <c r="G197" s="166"/>
      <c r="H197" s="236"/>
      <c r="I197" s="236"/>
      <c r="J197" s="166">
        <f>M197-E197</f>
        <v>0</v>
      </c>
      <c r="K197" s="166">
        <f t="shared" si="623"/>
        <v>0</v>
      </c>
      <c r="L197" s="695" t="e">
        <f t="shared" si="627"/>
        <v>#DIV/0!</v>
      </c>
      <c r="M197" s="166"/>
      <c r="N197" s="762" t="e">
        <f t="shared" si="635"/>
        <v>#DIV/0!</v>
      </c>
      <c r="O197" s="622"/>
      <c r="P197" s="683"/>
      <c r="Q197" s="622"/>
      <c r="R197" s="683"/>
      <c r="S197" s="31"/>
      <c r="T197" s="31"/>
      <c r="U197" s="31"/>
      <c r="V197" s="622">
        <f t="shared" si="522"/>
        <v>0</v>
      </c>
      <c r="W197" s="622">
        <v>0</v>
      </c>
      <c r="X197" s="31"/>
      <c r="Y197" s="31"/>
      <c r="Z197" s="622">
        <f t="shared" si="520"/>
        <v>0</v>
      </c>
      <c r="AA197" s="622">
        <f>E197</f>
        <v>0</v>
      </c>
      <c r="AB197" s="31"/>
      <c r="AC197" s="31"/>
      <c r="AD197" s="31"/>
      <c r="AE197" s="166">
        <f t="shared" si="637"/>
        <v>0</v>
      </c>
      <c r="AF197" s="695" t="e">
        <f t="shared" si="628"/>
        <v>#DIV/0!</v>
      </c>
      <c r="AG197" s="166">
        <v>0</v>
      </c>
      <c r="AH197" s="695" t="e">
        <f t="shared" si="629"/>
        <v>#DIV/0!</v>
      </c>
      <c r="AI197" s="622"/>
      <c r="AJ197" s="683"/>
      <c r="AK197" s="622"/>
      <c r="AL197" s="683"/>
      <c r="AM197" s="31"/>
      <c r="AN197" s="31"/>
      <c r="AO197" s="31"/>
      <c r="AP197" s="622">
        <f>AT197-AG197</f>
        <v>0</v>
      </c>
      <c r="AQ197" s="683"/>
      <c r="AR197" s="166">
        <f t="shared" si="625"/>
        <v>0</v>
      </c>
      <c r="AS197" s="695" t="e">
        <f t="shared" si="630"/>
        <v>#DIV/0!</v>
      </c>
      <c r="AT197" s="166">
        <v>0</v>
      </c>
      <c r="AU197" s="695" t="e">
        <f t="shared" si="631"/>
        <v>#DIV/0!</v>
      </c>
      <c r="AV197" s="622"/>
      <c r="AW197" s="695" t="e">
        <f t="shared" si="632"/>
        <v>#DIV/0!</v>
      </c>
      <c r="AX197" s="166"/>
      <c r="AY197" s="695" t="e">
        <f t="shared" si="633"/>
        <v>#DIV/0!</v>
      </c>
      <c r="AZ197" s="31"/>
      <c r="BA197" s="695"/>
      <c r="BB197" s="31"/>
      <c r="BC197" s="31"/>
      <c r="BD197" s="31"/>
      <c r="BE197" s="622">
        <f t="shared" si="575"/>
        <v>0</v>
      </c>
      <c r="BF197" s="622">
        <v>0</v>
      </c>
      <c r="BG197" s="622"/>
      <c r="BH197" s="31"/>
      <c r="BI197" s="31"/>
      <c r="BJ197" s="622">
        <f>BK197</f>
        <v>0</v>
      </c>
      <c r="BK197" s="622">
        <f>BO197-BF197</f>
        <v>0</v>
      </c>
      <c r="BL197" s="31"/>
      <c r="BM197" s="31"/>
      <c r="BN197" s="622">
        <f t="shared" si="537"/>
        <v>0</v>
      </c>
      <c r="BO197" s="622">
        <v>0</v>
      </c>
      <c r="BP197" s="622"/>
      <c r="BQ197" s="622"/>
      <c r="BR197" s="31"/>
      <c r="BS197" s="31"/>
      <c r="BT197" s="622"/>
      <c r="BU197" s="622">
        <f t="shared" si="576"/>
        <v>0</v>
      </c>
      <c r="BV197" s="435">
        <v>0</v>
      </c>
      <c r="BW197" s="519"/>
      <c r="BX197" s="435"/>
      <c r="BY197" s="31"/>
      <c r="BZ197" s="31"/>
      <c r="CE197" s="695" t="e">
        <f t="shared" si="634"/>
        <v>#DIV/0!</v>
      </c>
    </row>
    <row r="198" spans="1:12295" s="151" customFormat="1" ht="132.75" hidden="1" customHeight="1" x14ac:dyDescent="0.25">
      <c r="B198" s="203" t="s">
        <v>72</v>
      </c>
      <c r="C198" s="99" t="s">
        <v>209</v>
      </c>
      <c r="D198" s="166">
        <f t="shared" si="636"/>
        <v>0</v>
      </c>
      <c r="E198" s="168">
        <f>E199</f>
        <v>0</v>
      </c>
      <c r="F198" s="168"/>
      <c r="G198" s="168">
        <f>G199</f>
        <v>0</v>
      </c>
      <c r="H198" s="168">
        <f t="shared" ref="H198:I198" si="639">H199</f>
        <v>0</v>
      </c>
      <c r="I198" s="168" t="e">
        <f t="shared" si="639"/>
        <v>#REF!</v>
      </c>
      <c r="J198" s="166">
        <f t="shared" ref="J198:J206" si="640">M198-E198</f>
        <v>0</v>
      </c>
      <c r="K198" s="166">
        <f t="shared" si="623"/>
        <v>0</v>
      </c>
      <c r="L198" s="695" t="e">
        <f t="shared" si="627"/>
        <v>#DIV/0!</v>
      </c>
      <c r="M198" s="168">
        <f>M199</f>
        <v>0</v>
      </c>
      <c r="N198" s="762" t="e">
        <f t="shared" si="635"/>
        <v>#DIV/0!</v>
      </c>
      <c r="O198" s="628"/>
      <c r="P198" s="683"/>
      <c r="Q198" s="628">
        <f>Q199</f>
        <v>0</v>
      </c>
      <c r="R198" s="683"/>
      <c r="S198" s="628">
        <f t="shared" ref="S198:U198" si="641">S199</f>
        <v>0</v>
      </c>
      <c r="T198" s="683"/>
      <c r="U198" s="628" t="e">
        <f t="shared" si="641"/>
        <v>#REF!</v>
      </c>
      <c r="V198" s="628" t="e">
        <f>W198+X198+Y198</f>
        <v>#REF!</v>
      </c>
      <c r="W198" s="628" t="e">
        <f>W199+W200</f>
        <v>#REF!</v>
      </c>
      <c r="X198" s="89"/>
      <c r="Y198" s="89"/>
      <c r="Z198" s="628" t="e">
        <f>AA198+AB198+AC198</f>
        <v>#REF!</v>
      </c>
      <c r="AA198" s="628" t="e">
        <f>AA199+AA200</f>
        <v>#REF!</v>
      </c>
      <c r="AB198" s="89"/>
      <c r="AC198" s="89"/>
      <c r="AD198" s="19"/>
      <c r="AE198" s="166" t="e">
        <f>AG198+AM198+AO198+AK198</f>
        <v>#REF!</v>
      </c>
      <c r="AF198" s="695" t="e">
        <f t="shared" si="628"/>
        <v>#REF!</v>
      </c>
      <c r="AG198" s="168">
        <f>AG199</f>
        <v>0</v>
      </c>
      <c r="AH198" s="695" t="e">
        <f t="shared" si="629"/>
        <v>#DIV/0!</v>
      </c>
      <c r="AI198" s="628"/>
      <c r="AJ198" s="683"/>
      <c r="AK198" s="628">
        <f>AK199</f>
        <v>0</v>
      </c>
      <c r="AL198" s="683"/>
      <c r="AM198" s="628">
        <f t="shared" ref="AM198" si="642">AM199</f>
        <v>0</v>
      </c>
      <c r="AN198" s="683"/>
      <c r="AO198" s="628" t="e">
        <f t="shared" ref="AO198" si="643">AO199</f>
        <v>#REF!</v>
      </c>
      <c r="AP198" s="628"/>
      <c r="AQ198" s="683"/>
      <c r="AR198" s="168" t="e">
        <f>AT198+AZ198+BB198+AX198</f>
        <v>#REF!</v>
      </c>
      <c r="AS198" s="695" t="e">
        <f t="shared" si="630"/>
        <v>#REF!</v>
      </c>
      <c r="AT198" s="168">
        <f>AT199</f>
        <v>0</v>
      </c>
      <c r="AU198" s="695" t="e">
        <f t="shared" si="631"/>
        <v>#DIV/0!</v>
      </c>
      <c r="AV198" s="628"/>
      <c r="AW198" s="695" t="e">
        <f t="shared" si="632"/>
        <v>#DIV/0!</v>
      </c>
      <c r="AX198" s="168">
        <f>AX199</f>
        <v>0</v>
      </c>
      <c r="AY198" s="695" t="e">
        <f t="shared" si="633"/>
        <v>#DIV/0!</v>
      </c>
      <c r="AZ198" s="628">
        <f t="shared" ref="AZ198:BB198" si="644">AZ199</f>
        <v>0</v>
      </c>
      <c r="BA198" s="695"/>
      <c r="BB198" s="628" t="e">
        <f t="shared" si="644"/>
        <v>#REF!</v>
      </c>
      <c r="BC198" s="89"/>
      <c r="BD198" s="89"/>
      <c r="BE198" s="628" t="e">
        <f>BF198+BH198+BI198+BG198</f>
        <v>#REF!</v>
      </c>
      <c r="BF198" s="628">
        <f>BF199</f>
        <v>0</v>
      </c>
      <c r="BG198" s="628">
        <f>BG199</f>
        <v>0</v>
      </c>
      <c r="BH198" s="628">
        <f t="shared" ref="BH198" si="645">BH199</f>
        <v>0</v>
      </c>
      <c r="BI198" s="628" t="e">
        <f t="shared" ref="BI198" si="646">BI199</f>
        <v>#REF!</v>
      </c>
      <c r="BJ198" s="628" t="e">
        <f>BK198+BL198+BM198</f>
        <v>#REF!</v>
      </c>
      <c r="BK198" s="628" t="e">
        <f>BK199+BK200</f>
        <v>#REF!</v>
      </c>
      <c r="BL198" s="89"/>
      <c r="BM198" s="89"/>
      <c r="BN198" s="628" t="e">
        <f>BO198+BR198+BS198</f>
        <v>#REF!</v>
      </c>
      <c r="BO198" s="628" t="e">
        <f>BO199+BO200</f>
        <v>#REF!</v>
      </c>
      <c r="BP198" s="628"/>
      <c r="BQ198" s="628"/>
      <c r="BR198" s="89"/>
      <c r="BS198" s="89"/>
      <c r="BT198" s="628"/>
      <c r="BU198" s="628" t="e">
        <f>BV198+BY198+BZ198+BX198</f>
        <v>#REF!</v>
      </c>
      <c r="BV198" s="439">
        <f>BV199</f>
        <v>0</v>
      </c>
      <c r="BW198" s="512"/>
      <c r="BX198" s="439">
        <f>BX199</f>
        <v>0</v>
      </c>
      <c r="BY198" s="439">
        <f t="shared" ref="BY198:BZ198" si="647">BY199</f>
        <v>0</v>
      </c>
      <c r="BZ198" s="439" t="e">
        <f t="shared" si="647"/>
        <v>#REF!</v>
      </c>
      <c r="CE198" s="695" t="e">
        <f t="shared" si="634"/>
        <v>#REF!</v>
      </c>
    </row>
    <row r="199" spans="1:12295" s="20" customFormat="1" ht="41.25" hidden="1" customHeight="1" x14ac:dyDescent="0.25">
      <c r="B199" s="200"/>
      <c r="C199" s="97" t="s">
        <v>381</v>
      </c>
      <c r="D199" s="166">
        <f t="shared" si="636"/>
        <v>0</v>
      </c>
      <c r="E199" s="185">
        <v>0</v>
      </c>
      <c r="F199" s="185"/>
      <c r="G199" s="185">
        <f>G202</f>
        <v>0</v>
      </c>
      <c r="H199" s="185">
        <f>H202</f>
        <v>0</v>
      </c>
      <c r="I199" s="185" t="e">
        <f>I202</f>
        <v>#REF!</v>
      </c>
      <c r="J199" s="166">
        <f t="shared" si="640"/>
        <v>0</v>
      </c>
      <c r="K199" s="166">
        <f t="shared" si="623"/>
        <v>0</v>
      </c>
      <c r="L199" s="695" t="e">
        <f t="shared" si="627"/>
        <v>#DIV/0!</v>
      </c>
      <c r="M199" s="185">
        <v>0</v>
      </c>
      <c r="N199" s="762" t="e">
        <f t="shared" si="635"/>
        <v>#DIV/0!</v>
      </c>
      <c r="O199" s="98"/>
      <c r="P199" s="98"/>
      <c r="Q199" s="98">
        <f>Q202</f>
        <v>0</v>
      </c>
      <c r="R199" s="98"/>
      <c r="S199" s="98">
        <f>S202</f>
        <v>0</v>
      </c>
      <c r="T199" s="98"/>
      <c r="U199" s="98" t="e">
        <f>U202</f>
        <v>#REF!</v>
      </c>
      <c r="V199" s="98" t="e">
        <f>W199+X199+Y199</f>
        <v>#REF!</v>
      </c>
      <c r="W199" s="98" t="e">
        <f>W203+W213+W220</f>
        <v>#REF!</v>
      </c>
      <c r="X199" s="98"/>
      <c r="Y199" s="98"/>
      <c r="Z199" s="98" t="e">
        <f>AA199+AB199+AC199</f>
        <v>#REF!</v>
      </c>
      <c r="AA199" s="98" t="e">
        <f>AA203+AA213+AA220</f>
        <v>#REF!</v>
      </c>
      <c r="AB199" s="98"/>
      <c r="AC199" s="98"/>
      <c r="AD199" s="98"/>
      <c r="AE199" s="166" t="e">
        <f>AG199+AK199+AM199+AO199</f>
        <v>#REF!</v>
      </c>
      <c r="AF199" s="695" t="e">
        <f t="shared" si="628"/>
        <v>#REF!</v>
      </c>
      <c r="AG199" s="185">
        <f>AG202</f>
        <v>0</v>
      </c>
      <c r="AH199" s="695" t="e">
        <f t="shared" si="629"/>
        <v>#DIV/0!</v>
      </c>
      <c r="AI199" s="98"/>
      <c r="AJ199" s="98"/>
      <c r="AK199" s="98">
        <f>AK202</f>
        <v>0</v>
      </c>
      <c r="AL199" s="98"/>
      <c r="AM199" s="98">
        <f>AM202</f>
        <v>0</v>
      </c>
      <c r="AN199" s="98"/>
      <c r="AO199" s="98" t="e">
        <f>AO202</f>
        <v>#REF!</v>
      </c>
      <c r="AP199" s="98"/>
      <c r="AQ199" s="98"/>
      <c r="AR199" s="185" t="e">
        <f>AT199+AX199+AZ199+BB199</f>
        <v>#REF!</v>
      </c>
      <c r="AS199" s="695" t="e">
        <f t="shared" si="630"/>
        <v>#REF!</v>
      </c>
      <c r="AT199" s="185">
        <f>AT202</f>
        <v>0</v>
      </c>
      <c r="AU199" s="695" t="e">
        <f t="shared" si="631"/>
        <v>#DIV/0!</v>
      </c>
      <c r="AV199" s="98"/>
      <c r="AW199" s="695" t="e">
        <f t="shared" si="632"/>
        <v>#DIV/0!</v>
      </c>
      <c r="AX199" s="185">
        <f>AX202</f>
        <v>0</v>
      </c>
      <c r="AY199" s="695" t="e">
        <f t="shared" si="633"/>
        <v>#DIV/0!</v>
      </c>
      <c r="AZ199" s="98">
        <f>AZ202</f>
        <v>0</v>
      </c>
      <c r="BA199" s="695"/>
      <c r="BB199" s="98" t="e">
        <f>BB202</f>
        <v>#REF!</v>
      </c>
      <c r="BC199" s="98"/>
      <c r="BD199" s="98"/>
      <c r="BE199" s="98" t="e">
        <f>BF199+BG199+BH199+BI199</f>
        <v>#REF!</v>
      </c>
      <c r="BF199" s="98">
        <f>BF202</f>
        <v>0</v>
      </c>
      <c r="BG199" s="98">
        <f>BG202</f>
        <v>0</v>
      </c>
      <c r="BH199" s="98">
        <f>BH202</f>
        <v>0</v>
      </c>
      <c r="BI199" s="98" t="e">
        <f>BI202</f>
        <v>#REF!</v>
      </c>
      <c r="BJ199" s="98" t="e">
        <f>BK199+BL199+BM199</f>
        <v>#REF!</v>
      </c>
      <c r="BK199" s="98" t="e">
        <f>BK203+BK213+BK220+BK231+BK234+#REF!+#REF!+#REF!+#REF!</f>
        <v>#REF!</v>
      </c>
      <c r="BL199" s="98" t="e">
        <f>BL203+BL213+BL220+BL231+BL234+#REF!+#REF!+#REF!+#REF!</f>
        <v>#REF!</v>
      </c>
      <c r="BM199" s="98" t="e">
        <f>BM203+BM213+BM220+BM231+BM234+#REF!+#REF!+#REF!+#REF!</f>
        <v>#REF!</v>
      </c>
      <c r="BN199" s="98" t="e">
        <f>BO199+BR199+BS199</f>
        <v>#REF!</v>
      </c>
      <c r="BO199" s="98" t="e">
        <f>BO203+BO213+BO220+BO231+BO234+#REF!+#REF!+#REF!+#REF!</f>
        <v>#REF!</v>
      </c>
      <c r="BP199" s="98"/>
      <c r="BQ199" s="98"/>
      <c r="BR199" s="98" t="e">
        <f>BR203+BR213+BR220+BR231+BR234+#REF!+#REF!+#REF!+#REF!</f>
        <v>#REF!</v>
      </c>
      <c r="BS199" s="98" t="e">
        <f>BS203+BS213+BS220+BS231+BS234+#REF!+#REF!+#REF!+#REF!</f>
        <v>#REF!</v>
      </c>
      <c r="BT199" s="98"/>
      <c r="BU199" s="98" t="e">
        <f>BV199+BX199+BY199+BZ199</f>
        <v>#REF!</v>
      </c>
      <c r="BV199" s="98">
        <f>BV202</f>
        <v>0</v>
      </c>
      <c r="BW199" s="98"/>
      <c r="BX199" s="98">
        <f>BX202</f>
        <v>0</v>
      </c>
      <c r="BY199" s="98">
        <f>BY202</f>
        <v>0</v>
      </c>
      <c r="BZ199" s="98" t="e">
        <f>BZ202</f>
        <v>#REF!</v>
      </c>
      <c r="CE199" s="695" t="e">
        <f t="shared" si="634"/>
        <v>#REF!</v>
      </c>
    </row>
    <row r="200" spans="1:12295" s="150" customFormat="1" ht="67.5" hidden="1" customHeight="1" x14ac:dyDescent="0.25">
      <c r="B200" s="210"/>
      <c r="C200" s="101" t="s">
        <v>32</v>
      </c>
      <c r="D200" s="166" t="e">
        <f t="shared" si="636"/>
        <v>#REF!</v>
      </c>
      <c r="E200" s="176" t="e">
        <f>#REF!+E204</f>
        <v>#REF!</v>
      </c>
      <c r="F200" s="176"/>
      <c r="G200" s="176" t="e">
        <f>#REF!+G204</f>
        <v>#REF!</v>
      </c>
      <c r="H200" s="176" t="e">
        <f>#REF!+H204</f>
        <v>#REF!</v>
      </c>
      <c r="I200" s="176" t="e">
        <f>#REF!+I204</f>
        <v>#REF!</v>
      </c>
      <c r="J200" s="166" t="e">
        <f t="shared" si="640"/>
        <v>#REF!</v>
      </c>
      <c r="K200" s="166" t="e">
        <f t="shared" si="623"/>
        <v>#REF!</v>
      </c>
      <c r="L200" s="695" t="e">
        <f t="shared" si="627"/>
        <v>#REF!</v>
      </c>
      <c r="M200" s="176" t="e">
        <f>#REF!+M204</f>
        <v>#REF!</v>
      </c>
      <c r="N200" s="762" t="e">
        <f t="shared" si="635"/>
        <v>#REF!</v>
      </c>
      <c r="O200" s="623"/>
      <c r="P200" s="683"/>
      <c r="Q200" s="623" t="e">
        <f>#REF!+Q204</f>
        <v>#REF!</v>
      </c>
      <c r="R200" s="683"/>
      <c r="S200" s="623" t="e">
        <f>#REF!+S204</f>
        <v>#REF!</v>
      </c>
      <c r="T200" s="683"/>
      <c r="U200" s="623" t="e">
        <f>#REF!+U204</f>
        <v>#REF!</v>
      </c>
      <c r="V200" s="623" t="e">
        <f>#REF!+V204</f>
        <v>#REF!</v>
      </c>
      <c r="W200" s="623" t="e">
        <f>#REF!+W204</f>
        <v>#REF!</v>
      </c>
      <c r="X200" s="623" t="e">
        <f>#REF!+X204</f>
        <v>#REF!</v>
      </c>
      <c r="Y200" s="623" t="e">
        <f>#REF!+Y204</f>
        <v>#REF!</v>
      </c>
      <c r="Z200" s="623" t="e">
        <f>#REF!+Z204</f>
        <v>#REF!</v>
      </c>
      <c r="AA200" s="623" t="e">
        <f>#REF!+AA204</f>
        <v>#REF!</v>
      </c>
      <c r="AB200" s="623" t="e">
        <f>#REF!+AB204</f>
        <v>#REF!</v>
      </c>
      <c r="AC200" s="623" t="e">
        <f>#REF!+AC204</f>
        <v>#REF!</v>
      </c>
      <c r="AD200" s="683"/>
      <c r="AE200" s="166" t="e">
        <f>AG200+AK200+AM200+AO200</f>
        <v>#REF!</v>
      </c>
      <c r="AF200" s="695" t="e">
        <f t="shared" si="628"/>
        <v>#REF!</v>
      </c>
      <c r="AG200" s="176" t="e">
        <f>#REF!+AG204</f>
        <v>#REF!</v>
      </c>
      <c r="AH200" s="695" t="e">
        <f t="shared" si="629"/>
        <v>#REF!</v>
      </c>
      <c r="AI200" s="623"/>
      <c r="AJ200" s="683"/>
      <c r="AK200" s="623" t="e">
        <f>#REF!+AK204</f>
        <v>#REF!</v>
      </c>
      <c r="AL200" s="683"/>
      <c r="AM200" s="623" t="e">
        <f>#REF!+AM204</f>
        <v>#REF!</v>
      </c>
      <c r="AN200" s="683"/>
      <c r="AO200" s="623" t="e">
        <f>#REF!+AO204</f>
        <v>#REF!</v>
      </c>
      <c r="AP200" s="623"/>
      <c r="AQ200" s="683"/>
      <c r="AR200" s="176" t="e">
        <f>AT200+AX200+AZ200+BB200</f>
        <v>#REF!</v>
      </c>
      <c r="AS200" s="695" t="e">
        <f t="shared" si="630"/>
        <v>#REF!</v>
      </c>
      <c r="AT200" s="176" t="e">
        <f>#REF!+AT204</f>
        <v>#REF!</v>
      </c>
      <c r="AU200" s="695" t="e">
        <f t="shared" si="631"/>
        <v>#REF!</v>
      </c>
      <c r="AV200" s="623"/>
      <c r="AW200" s="695" t="e">
        <f t="shared" si="632"/>
        <v>#DIV/0!</v>
      </c>
      <c r="AX200" s="176" t="e">
        <f>#REF!+AX204</f>
        <v>#REF!</v>
      </c>
      <c r="AY200" s="695" t="e">
        <f t="shared" si="633"/>
        <v>#REF!</v>
      </c>
      <c r="AZ200" s="623" t="e">
        <f>#REF!+AZ204</f>
        <v>#REF!</v>
      </c>
      <c r="BA200" s="695"/>
      <c r="BB200" s="623" t="e">
        <f>#REF!+BB204</f>
        <v>#REF!</v>
      </c>
      <c r="BC200" s="279"/>
      <c r="BD200" s="279"/>
      <c r="BE200" s="623" t="e">
        <f>BF200+BG200+BH200+BI200</f>
        <v>#REF!</v>
      </c>
      <c r="BF200" s="623" t="e">
        <f>#REF!+BF204</f>
        <v>#REF!</v>
      </c>
      <c r="BG200" s="623" t="e">
        <f>#REF!+BG204</f>
        <v>#REF!</v>
      </c>
      <c r="BH200" s="623" t="e">
        <f>#REF!+BH204</f>
        <v>#REF!</v>
      </c>
      <c r="BI200" s="623" t="e">
        <f>#REF!+BI204</f>
        <v>#REF!</v>
      </c>
      <c r="BJ200" s="623" t="e">
        <f>BK200+BL200+BM200</f>
        <v>#REF!</v>
      </c>
      <c r="BK200" s="623" t="e">
        <f>#REF!+BK212+BK216+BK219+BK230+BK233+#REF!+#REF!+#REF!+#REF!</f>
        <v>#REF!</v>
      </c>
      <c r="BL200" s="623" t="e">
        <f>#REF!+BL212+BL216+BL219+BL230+BL233+#REF!+#REF!+#REF!+#REF!</f>
        <v>#REF!</v>
      </c>
      <c r="BM200" s="623" t="e">
        <f>#REF!+BM212+BM216+BM219+BM230+BM233+#REF!+#REF!+#REF!+#REF!</f>
        <v>#REF!</v>
      </c>
      <c r="BN200" s="623" t="e">
        <f>BO200+BR200+BS200</f>
        <v>#REF!</v>
      </c>
      <c r="BO200" s="623" t="e">
        <f>#REF!+BO212+BO216+BO219+BO230+BO233+#REF!+#REF!+#REF!+#REF!</f>
        <v>#REF!</v>
      </c>
      <c r="BP200" s="623"/>
      <c r="BQ200" s="623"/>
      <c r="BR200" s="623" t="e">
        <f>#REF!+BR212+BR216+BR219+BR230+BR233+#REF!+#REF!+#REF!+#REF!</f>
        <v>#REF!</v>
      </c>
      <c r="BS200" s="623" t="e">
        <f>#REF!+BS212+BS216+BS219+BS230+BS233+#REF!+#REF!+#REF!+#REF!</f>
        <v>#REF!</v>
      </c>
      <c r="BT200" s="623"/>
      <c r="BU200" s="623" t="e">
        <f>BV200+BX200+BY200+BZ200</f>
        <v>#REF!</v>
      </c>
      <c r="BV200" s="436" t="e">
        <f>#REF!+BV204</f>
        <v>#REF!</v>
      </c>
      <c r="BW200" s="517"/>
      <c r="BX200" s="436" t="e">
        <f>#REF!+BX204</f>
        <v>#REF!</v>
      </c>
      <c r="BY200" s="436" t="e">
        <f>#REF!+BY204</f>
        <v>#REF!</v>
      </c>
      <c r="BZ200" s="436" t="e">
        <f>#REF!+BZ204</f>
        <v>#REF!</v>
      </c>
      <c r="CE200" s="695" t="e">
        <f t="shared" si="634"/>
        <v>#REF!</v>
      </c>
    </row>
    <row r="201" spans="1:12295" s="50" customFormat="1" ht="144.75" hidden="1" customHeight="1" x14ac:dyDescent="0.25">
      <c r="B201" s="200"/>
      <c r="C201" s="99" t="s">
        <v>209</v>
      </c>
      <c r="D201" s="166">
        <f t="shared" si="636"/>
        <v>174786.89406707394</v>
      </c>
      <c r="E201" s="168">
        <f>E202</f>
        <v>174786.89406707394</v>
      </c>
      <c r="F201" s="168"/>
      <c r="G201" s="168">
        <f>G202</f>
        <v>0</v>
      </c>
      <c r="H201" s="236"/>
      <c r="I201" s="236"/>
      <c r="J201" s="166">
        <f t="shared" si="640"/>
        <v>0</v>
      </c>
      <c r="K201" s="166">
        <f t="shared" si="623"/>
        <v>174786.89406707394</v>
      </c>
      <c r="L201" s="695">
        <f t="shared" si="627"/>
        <v>1</v>
      </c>
      <c r="M201" s="168">
        <f>M202</f>
        <v>174786.89406707394</v>
      </c>
      <c r="N201" s="762">
        <f t="shared" si="635"/>
        <v>1</v>
      </c>
      <c r="O201" s="628"/>
      <c r="P201" s="683"/>
      <c r="Q201" s="628">
        <f>Q202</f>
        <v>0</v>
      </c>
      <c r="R201" s="683"/>
      <c r="S201" s="31"/>
      <c r="T201" s="31"/>
      <c r="U201" s="31"/>
      <c r="V201" s="622"/>
      <c r="W201" s="622"/>
      <c r="X201" s="31"/>
      <c r="Y201" s="31"/>
      <c r="Z201" s="622"/>
      <c r="AA201" s="622"/>
      <c r="AB201" s="31"/>
      <c r="AC201" s="31"/>
      <c r="AD201" s="31"/>
      <c r="AE201" s="166">
        <f>AK201</f>
        <v>0</v>
      </c>
      <c r="AF201" s="695">
        <f t="shared" si="628"/>
        <v>0</v>
      </c>
      <c r="AG201" s="168"/>
      <c r="AH201" s="695">
        <f t="shared" si="629"/>
        <v>0</v>
      </c>
      <c r="AI201" s="628"/>
      <c r="AJ201" s="683"/>
      <c r="AK201" s="628">
        <f>AK202</f>
        <v>0</v>
      </c>
      <c r="AL201" s="683"/>
      <c r="AM201" s="31"/>
      <c r="AN201" s="31"/>
      <c r="AO201" s="31"/>
      <c r="AP201" s="622"/>
      <c r="AQ201" s="683"/>
      <c r="AR201" s="168">
        <f>AX201</f>
        <v>0</v>
      </c>
      <c r="AS201" s="695">
        <f t="shared" si="630"/>
        <v>0</v>
      </c>
      <c r="AT201" s="168"/>
      <c r="AU201" s="695">
        <f t="shared" si="631"/>
        <v>0</v>
      </c>
      <c r="AV201" s="628"/>
      <c r="AW201" s="695" t="e">
        <f t="shared" si="632"/>
        <v>#DIV/0!</v>
      </c>
      <c r="AX201" s="168">
        <f>AX202</f>
        <v>0</v>
      </c>
      <c r="AY201" s="695" t="e">
        <f t="shared" si="633"/>
        <v>#DIV/0!</v>
      </c>
      <c r="AZ201" s="31"/>
      <c r="BA201" s="695"/>
      <c r="BB201" s="31"/>
      <c r="BC201" s="31"/>
      <c r="BD201" s="31"/>
      <c r="BE201" s="628">
        <f>BG201</f>
        <v>0</v>
      </c>
      <c r="BF201" s="628"/>
      <c r="BG201" s="628">
        <f>BG202</f>
        <v>0</v>
      </c>
      <c r="BH201" s="31"/>
      <c r="BI201" s="31"/>
      <c r="BJ201" s="622"/>
      <c r="BK201" s="622"/>
      <c r="BL201" s="31"/>
      <c r="BM201" s="31"/>
      <c r="BN201" s="622"/>
      <c r="BO201" s="622"/>
      <c r="BP201" s="622"/>
      <c r="BQ201" s="622"/>
      <c r="BR201" s="31"/>
      <c r="BS201" s="31"/>
      <c r="BT201" s="622"/>
      <c r="BU201" s="628">
        <f>BX201</f>
        <v>0</v>
      </c>
      <c r="BV201" s="439"/>
      <c r="BW201" s="512"/>
      <c r="BX201" s="439">
        <f>BX202</f>
        <v>0</v>
      </c>
      <c r="BY201" s="31"/>
      <c r="BZ201" s="31"/>
      <c r="CE201" s="695" t="e">
        <f t="shared" si="634"/>
        <v>#DIV/0!</v>
      </c>
    </row>
    <row r="202" spans="1:12295" s="20" customFormat="1" ht="41.25" hidden="1" customHeight="1" x14ac:dyDescent="0.25">
      <c r="B202" s="200"/>
      <c r="C202" s="97" t="s">
        <v>31</v>
      </c>
      <c r="D202" s="166">
        <f t="shared" si="636"/>
        <v>174786.89406707394</v>
      </c>
      <c r="E202" s="185">
        <f>[5]Лист1!$X$12+[5]Лист1!$X$15+[5]Лист1!$X$16</f>
        <v>174786.89406707394</v>
      </c>
      <c r="F202" s="185"/>
      <c r="G202" s="185">
        <v>0</v>
      </c>
      <c r="H202" s="185"/>
      <c r="I202" s="185" t="e">
        <f>I205+I217+I223+I234+I283+#REF!+#REF!+#REF!+#REF!</f>
        <v>#REF!</v>
      </c>
      <c r="J202" s="166">
        <f t="shared" si="640"/>
        <v>0</v>
      </c>
      <c r="K202" s="166">
        <f t="shared" si="623"/>
        <v>174786.89406707394</v>
      </c>
      <c r="L202" s="695">
        <f t="shared" si="627"/>
        <v>1</v>
      </c>
      <c r="M202" s="185">
        <f>[5]Лист1!$X$12+[5]Лист1!$X$15+[5]Лист1!$X$16</f>
        <v>174786.89406707394</v>
      </c>
      <c r="N202" s="762">
        <f t="shared" si="635"/>
        <v>1</v>
      </c>
      <c r="O202" s="98"/>
      <c r="P202" s="98"/>
      <c r="Q202" s="98">
        <v>0</v>
      </c>
      <c r="R202" s="98"/>
      <c r="S202" s="98"/>
      <c r="T202" s="98"/>
      <c r="U202" s="98" t="e">
        <f>U205+U217+U223+U234+U283+#REF!+#REF!+#REF!+#REF!</f>
        <v>#REF!</v>
      </c>
      <c r="V202" s="98" t="e">
        <f>W202+X202+Y202</f>
        <v>#REF!</v>
      </c>
      <c r="W202" s="98" t="e">
        <f>W205+W217+W223</f>
        <v>#REF!</v>
      </c>
      <c r="X202" s="98"/>
      <c r="Y202" s="98"/>
      <c r="Z202" s="98" t="e">
        <f>AA202+AB202+AC202</f>
        <v>#REF!</v>
      </c>
      <c r="AA202" s="98" t="e">
        <f>AA205+AA217+AA223</f>
        <v>#REF!</v>
      </c>
      <c r="AB202" s="98"/>
      <c r="AC202" s="98"/>
      <c r="AD202" s="98"/>
      <c r="AE202" s="166" t="e">
        <f t="shared" ref="AE202" si="648">AG202+AK202+AM202+AO202</f>
        <v>#REF!</v>
      </c>
      <c r="AF202" s="695" t="e">
        <f t="shared" si="628"/>
        <v>#REF!</v>
      </c>
      <c r="AG202" s="185">
        <v>0</v>
      </c>
      <c r="AH202" s="695">
        <f t="shared" si="629"/>
        <v>0</v>
      </c>
      <c r="AI202" s="98"/>
      <c r="AJ202" s="98"/>
      <c r="AK202" s="98"/>
      <c r="AL202" s="98"/>
      <c r="AM202" s="98"/>
      <c r="AN202" s="98"/>
      <c r="AO202" s="98" t="e">
        <f>AO205+AO217+AO223+AO234+AO283+#REF!+#REF!+#REF!+#REF!</f>
        <v>#REF!</v>
      </c>
      <c r="AP202" s="98"/>
      <c r="AQ202" s="98"/>
      <c r="AR202" s="185" t="e">
        <f t="shared" ref="AR202:AR209" si="649">AT202+AX202+AZ202+BB202</f>
        <v>#REF!</v>
      </c>
      <c r="AS202" s="695" t="e">
        <f t="shared" si="630"/>
        <v>#REF!</v>
      </c>
      <c r="AT202" s="185">
        <v>0</v>
      </c>
      <c r="AU202" s="695">
        <f t="shared" si="631"/>
        <v>0</v>
      </c>
      <c r="AV202" s="98"/>
      <c r="AW202" s="695" t="e">
        <f t="shared" si="632"/>
        <v>#DIV/0!</v>
      </c>
      <c r="AX202" s="185"/>
      <c r="AY202" s="695" t="e">
        <f t="shared" si="633"/>
        <v>#DIV/0!</v>
      </c>
      <c r="AZ202" s="98"/>
      <c r="BA202" s="695"/>
      <c r="BB202" s="98" t="e">
        <f>BB205+BB217+BB223+BB234+BB283+#REF!+#REF!+#REF!+#REF!</f>
        <v>#REF!</v>
      </c>
      <c r="BC202" s="98"/>
      <c r="BD202" s="98"/>
      <c r="BE202" s="98" t="e">
        <f t="shared" ref="BE202" si="650">BF202+BG202+BH202+BI202</f>
        <v>#REF!</v>
      </c>
      <c r="BF202" s="98">
        <v>0</v>
      </c>
      <c r="BG202" s="98"/>
      <c r="BH202" s="98"/>
      <c r="BI202" s="98" t="e">
        <f>BI205+BI217+BI223+BI234+BI283+#REF!+#REF!+#REF!+#REF!</f>
        <v>#REF!</v>
      </c>
      <c r="BJ202" s="98" t="e">
        <f>BK202+BL202+BM202</f>
        <v>#REF!</v>
      </c>
      <c r="BK202" s="98" t="e">
        <f>BK205+BK217+BK223+BK234+BK283+#REF!+#REF!+#REF!+#REF!</f>
        <v>#REF!</v>
      </c>
      <c r="BL202" s="98" t="e">
        <f>BL205+BL217+BL223+BL234+BL283+#REF!+#REF!+#REF!+#REF!</f>
        <v>#REF!</v>
      </c>
      <c r="BM202" s="98" t="e">
        <f>BM205+BM217+BM223+BM234+BM283+#REF!+#REF!+#REF!+#REF!</f>
        <v>#REF!</v>
      </c>
      <c r="BN202" s="98" t="e">
        <f>BO202+BR202+BS202</f>
        <v>#REF!</v>
      </c>
      <c r="BO202" s="98" t="e">
        <f>BO205+BO217+BO223+BO234+BO283+#REF!+#REF!+#REF!+#REF!</f>
        <v>#REF!</v>
      </c>
      <c r="BP202" s="98"/>
      <c r="BQ202" s="98"/>
      <c r="BR202" s="98" t="e">
        <f>BR205+BR217+BR223+BR234+BR283+#REF!+#REF!+#REF!+#REF!</f>
        <v>#REF!</v>
      </c>
      <c r="BS202" s="98" t="e">
        <f>BS205+BS217+BS223+BS234+BS283+#REF!+#REF!+#REF!+#REF!</f>
        <v>#REF!</v>
      </c>
      <c r="BT202" s="98"/>
      <c r="BU202" s="98" t="e">
        <f t="shared" ref="BU202:BU209" si="651">BV202+BX202+BY202+BZ202</f>
        <v>#REF!</v>
      </c>
      <c r="BV202" s="98">
        <v>0</v>
      </c>
      <c r="BW202" s="98"/>
      <c r="BX202" s="98"/>
      <c r="BY202" s="98"/>
      <c r="BZ202" s="98" t="e">
        <f>BZ205+BZ217+BZ223+BZ234+BZ283+#REF!+#REF!+#REF!+#REF!</f>
        <v>#REF!</v>
      </c>
      <c r="CE202" s="695" t="e">
        <f t="shared" si="634"/>
        <v>#REF!</v>
      </c>
    </row>
    <row r="203" spans="1:12295" s="348" customFormat="1" ht="179.25" hidden="1" customHeight="1" x14ac:dyDescent="0.25">
      <c r="B203" s="344" t="s">
        <v>7</v>
      </c>
      <c r="C203" s="345" t="s">
        <v>329</v>
      </c>
      <c r="D203" s="166">
        <f t="shared" si="636"/>
        <v>3724690.8361800001</v>
      </c>
      <c r="E203" s="860">
        <f>E204+E205</f>
        <v>3724690.8361800001</v>
      </c>
      <c r="F203" s="860"/>
      <c r="G203" s="860">
        <f t="shared" ref="G203:I203" si="652">G204+G205</f>
        <v>5959425.0657299999</v>
      </c>
      <c r="H203" s="860">
        <f t="shared" si="652"/>
        <v>0</v>
      </c>
      <c r="I203" s="860">
        <f t="shared" si="652"/>
        <v>0</v>
      </c>
      <c r="J203" s="166">
        <f t="shared" si="640"/>
        <v>-1974335.0873</v>
      </c>
      <c r="K203" s="166">
        <f t="shared" si="623"/>
        <v>1750355.7488800001</v>
      </c>
      <c r="L203" s="695">
        <f t="shared" si="627"/>
        <v>0.4699331638153208</v>
      </c>
      <c r="M203" s="860">
        <f>M204+M205</f>
        <v>1750355.7488800001</v>
      </c>
      <c r="N203" s="762">
        <f t="shared" si="635"/>
        <v>0.4699331638153208</v>
      </c>
      <c r="O203" s="346"/>
      <c r="P203" s="702"/>
      <c r="Q203" s="346">
        <f t="shared" ref="Q203:U203" si="653">Q204+Q205</f>
        <v>334601.05829000002</v>
      </c>
      <c r="R203" s="702"/>
      <c r="S203" s="346">
        <f t="shared" si="653"/>
        <v>0</v>
      </c>
      <c r="T203" s="702"/>
      <c r="U203" s="346">
        <f t="shared" si="653"/>
        <v>0</v>
      </c>
      <c r="V203" s="346"/>
      <c r="W203" s="346"/>
      <c r="X203" s="347"/>
      <c r="Y203" s="347"/>
      <c r="Z203" s="346"/>
      <c r="AA203" s="346"/>
      <c r="AB203" s="347"/>
      <c r="AC203" s="347"/>
      <c r="AD203" s="713"/>
      <c r="AE203" s="166">
        <f t="shared" ref="AE203:AE209" si="654">AG203+AK203+AM203+AO203</f>
        <v>1705013.9704199999</v>
      </c>
      <c r="AF203" s="695">
        <f t="shared" si="628"/>
        <v>0.45775986394850493</v>
      </c>
      <c r="AG203" s="860">
        <f>AG204+AG205</f>
        <v>1515127.7132299999</v>
      </c>
      <c r="AH203" s="695">
        <f t="shared" si="629"/>
        <v>0.40677945630083417</v>
      </c>
      <c r="AI203" s="346"/>
      <c r="AJ203" s="702"/>
      <c r="AK203" s="346">
        <f t="shared" ref="AK203" si="655">AK204+AK205</f>
        <v>189886.25718999997</v>
      </c>
      <c r="AL203" s="702"/>
      <c r="AM203" s="346">
        <f t="shared" ref="AM203" si="656">AM204+AM205</f>
        <v>0</v>
      </c>
      <c r="AN203" s="702"/>
      <c r="AO203" s="347"/>
      <c r="AP203" s="346"/>
      <c r="AQ203" s="702"/>
      <c r="AR203" s="872">
        <f t="shared" si="649"/>
        <v>9678115.2610100005</v>
      </c>
      <c r="AS203" s="695">
        <f t="shared" si="630"/>
        <v>2.5983674046181409</v>
      </c>
      <c r="AT203" s="872">
        <f>AT204+AT205</f>
        <v>3724690.8361800001</v>
      </c>
      <c r="AU203" s="695">
        <f t="shared" si="631"/>
        <v>1</v>
      </c>
      <c r="AV203" s="625"/>
      <c r="AW203" s="695" t="e">
        <f t="shared" si="632"/>
        <v>#DIV/0!</v>
      </c>
      <c r="AX203" s="860">
        <f t="shared" ref="AX203" si="657">AX204+AX205</f>
        <v>5953424.4248300008</v>
      </c>
      <c r="AY203" s="695">
        <f t="shared" si="633"/>
        <v>0.998993083924403</v>
      </c>
      <c r="AZ203" s="346">
        <f t="shared" ref="AZ203" si="658">AZ204+AZ205</f>
        <v>0</v>
      </c>
      <c r="BA203" s="695"/>
      <c r="BB203" s="347"/>
      <c r="BC203" s="347"/>
      <c r="BD203" s="347"/>
      <c r="BE203" s="625">
        <f t="shared" ref="BE203:BE209" si="659">BF203+BG203+BH203+BI203</f>
        <v>0</v>
      </c>
      <c r="BF203" s="346">
        <f>BF204+BF205</f>
        <v>0</v>
      </c>
      <c r="BG203" s="346">
        <f t="shared" ref="BG203" si="660">BG204+BG205</f>
        <v>0</v>
      </c>
      <c r="BH203" s="346">
        <f t="shared" ref="BH203" si="661">BH204+BH205</f>
        <v>0</v>
      </c>
      <c r="BI203" s="347"/>
      <c r="BJ203" s="346">
        <f>BK203</f>
        <v>2454741.14286</v>
      </c>
      <c r="BK203" s="346">
        <f>BK204+BK205</f>
        <v>2454741.14286</v>
      </c>
      <c r="BL203" s="347"/>
      <c r="BM203" s="347"/>
      <c r="BN203" s="346">
        <f>BO203</f>
        <v>5578957.14286</v>
      </c>
      <c r="BO203" s="346">
        <f>BO204+BO205</f>
        <v>5578957.14286</v>
      </c>
      <c r="BP203" s="346"/>
      <c r="BQ203" s="346"/>
      <c r="BR203" s="347"/>
      <c r="BS203" s="347"/>
      <c r="BT203" s="346"/>
      <c r="BU203" s="625">
        <f t="shared" si="651"/>
        <v>13647663.036430001</v>
      </c>
      <c r="BV203" s="346">
        <f>BV204+BV205</f>
        <v>5578957.14286</v>
      </c>
      <c r="BW203" s="346"/>
      <c r="BX203" s="346">
        <f t="shared" ref="BX203:BY203" si="662">BX204+BX205</f>
        <v>8068705.8935700003</v>
      </c>
      <c r="BY203" s="346">
        <f t="shared" si="662"/>
        <v>0</v>
      </c>
      <c r="BZ203" s="347"/>
      <c r="CE203" s="695" t="e">
        <f t="shared" si="634"/>
        <v>#DIV/0!</v>
      </c>
    </row>
    <row r="204" spans="1:12295" s="59" customFormat="1" ht="49.5" hidden="1" customHeight="1" x14ac:dyDescent="0.25">
      <c r="B204" s="211"/>
      <c r="C204" s="101" t="s">
        <v>32</v>
      </c>
      <c r="D204" s="166">
        <f t="shared" si="636"/>
        <v>2272061.4100700002</v>
      </c>
      <c r="E204" s="176">
        <f>E208</f>
        <v>2272061.4100700002</v>
      </c>
      <c r="F204" s="176"/>
      <c r="G204" s="176">
        <f t="shared" ref="G204:I204" si="663">G208</f>
        <v>3635249.28993</v>
      </c>
      <c r="H204" s="176">
        <f t="shared" si="663"/>
        <v>0</v>
      </c>
      <c r="I204" s="176">
        <f t="shared" si="663"/>
        <v>0</v>
      </c>
      <c r="J204" s="166">
        <f t="shared" si="640"/>
        <v>-1204344.4033000001</v>
      </c>
      <c r="K204" s="166">
        <f t="shared" si="623"/>
        <v>1067717.0067700001</v>
      </c>
      <c r="L204" s="695">
        <f t="shared" si="627"/>
        <v>0.46993316379468136</v>
      </c>
      <c r="M204" s="176">
        <f>M208</f>
        <v>1067717.0067700001</v>
      </c>
      <c r="N204" s="762">
        <f t="shared" si="635"/>
        <v>0.46993316379468136</v>
      </c>
      <c r="O204" s="623"/>
      <c r="P204" s="683"/>
      <c r="Q204" s="623">
        <f t="shared" ref="Q204:U204" si="664">Q208</f>
        <v>204106.64555000002</v>
      </c>
      <c r="R204" s="683"/>
      <c r="S204" s="623">
        <f t="shared" si="664"/>
        <v>0</v>
      </c>
      <c r="T204" s="683"/>
      <c r="U204" s="623">
        <f t="shared" si="664"/>
        <v>0</v>
      </c>
      <c r="V204" s="623">
        <f t="shared" ref="V204:V205" si="665">W204+X204+Y204</f>
        <v>0</v>
      </c>
      <c r="W204" s="623">
        <f>AA204-E204</f>
        <v>0</v>
      </c>
      <c r="X204" s="292"/>
      <c r="Y204" s="292"/>
      <c r="Z204" s="623">
        <f t="shared" ref="Z204:Z205" si="666">AA204+AB204+AC204</f>
        <v>2272061.4100700002</v>
      </c>
      <c r="AA204" s="623">
        <f>E204</f>
        <v>2272061.4100700002</v>
      </c>
      <c r="AB204" s="62"/>
      <c r="AC204" s="28"/>
      <c r="AD204" s="19"/>
      <c r="AE204" s="166">
        <f t="shared" si="654"/>
        <v>1042602.6354100001</v>
      </c>
      <c r="AF204" s="695">
        <f t="shared" si="628"/>
        <v>0.4588796019284877</v>
      </c>
      <c r="AG204" s="176">
        <f>AG208</f>
        <v>924227.90502000006</v>
      </c>
      <c r="AH204" s="695">
        <f t="shared" si="629"/>
        <v>0.40677945627865991</v>
      </c>
      <c r="AI204" s="623"/>
      <c r="AJ204" s="683"/>
      <c r="AK204" s="623">
        <f t="shared" ref="AK204:AM204" si="667">AK208</f>
        <v>118374.73039</v>
      </c>
      <c r="AL204" s="683"/>
      <c r="AM204" s="623">
        <f t="shared" si="667"/>
        <v>0</v>
      </c>
      <c r="AN204" s="683"/>
      <c r="AO204" s="28"/>
      <c r="AP204" s="623"/>
      <c r="AQ204" s="683"/>
      <c r="AR204" s="176">
        <f t="shared" si="649"/>
        <v>5903650.309150001</v>
      </c>
      <c r="AS204" s="695">
        <f t="shared" si="630"/>
        <v>2.5983674045888199</v>
      </c>
      <c r="AT204" s="176">
        <f>AT208</f>
        <v>2272061.4100700002</v>
      </c>
      <c r="AU204" s="695">
        <f t="shared" si="631"/>
        <v>1</v>
      </c>
      <c r="AV204" s="623"/>
      <c r="AW204" s="695" t="e">
        <f t="shared" si="632"/>
        <v>#DIV/0!</v>
      </c>
      <c r="AX204" s="176">
        <f t="shared" ref="AX204" si="668">AX208</f>
        <v>3631588.8990800004</v>
      </c>
      <c r="AY204" s="695">
        <f t="shared" si="633"/>
        <v>0.99899308395159059</v>
      </c>
      <c r="AZ204" s="623">
        <f t="shared" ref="AZ204" si="669">AZ208</f>
        <v>0</v>
      </c>
      <c r="BA204" s="695"/>
      <c r="BB204" s="28"/>
      <c r="BC204" s="62"/>
      <c r="BD204" s="28"/>
      <c r="BE204" s="623">
        <f t="shared" si="659"/>
        <v>0</v>
      </c>
      <c r="BF204" s="623">
        <f>BF208</f>
        <v>0</v>
      </c>
      <c r="BG204" s="623">
        <f t="shared" ref="BG204:BH204" si="670">BG208</f>
        <v>0</v>
      </c>
      <c r="BH204" s="623">
        <f t="shared" si="670"/>
        <v>0</v>
      </c>
      <c r="BI204" s="28"/>
      <c r="BJ204" s="623">
        <f t="shared" ref="BJ204:BJ205" si="671">BK204</f>
        <v>0</v>
      </c>
      <c r="BK204" s="623">
        <f>BK208</f>
        <v>0</v>
      </c>
      <c r="BL204" s="62"/>
      <c r="BM204" s="28"/>
      <c r="BN204" s="623">
        <f t="shared" ref="BN204:BN205" si="672">BO204</f>
        <v>3124216</v>
      </c>
      <c r="BO204" s="623">
        <f>BO208</f>
        <v>3124216</v>
      </c>
      <c r="BP204" s="623"/>
      <c r="BQ204" s="623"/>
      <c r="BR204" s="62"/>
      <c r="BS204" s="28"/>
      <c r="BT204" s="623"/>
      <c r="BU204" s="623">
        <f t="shared" si="651"/>
        <v>7642691.2999999998</v>
      </c>
      <c r="BV204" s="436">
        <f>BV208</f>
        <v>3124216</v>
      </c>
      <c r="BW204" s="517"/>
      <c r="BX204" s="436">
        <f t="shared" ref="BX204:BY204" si="673">BX208</f>
        <v>4518475.3</v>
      </c>
      <c r="BY204" s="436">
        <f t="shared" si="673"/>
        <v>0</v>
      </c>
      <c r="BZ204" s="28"/>
      <c r="CE204" s="695" t="e">
        <f t="shared" si="634"/>
        <v>#DIV/0!</v>
      </c>
    </row>
    <row r="205" spans="1:12295" s="50" customFormat="1" ht="54" hidden="1" customHeight="1" x14ac:dyDescent="0.25">
      <c r="B205" s="200"/>
      <c r="C205" s="97" t="s">
        <v>31</v>
      </c>
      <c r="D205" s="166">
        <f t="shared" si="636"/>
        <v>1452629.4261099999</v>
      </c>
      <c r="E205" s="166">
        <f>E209+E220</f>
        <v>1452629.4261099999</v>
      </c>
      <c r="F205" s="166"/>
      <c r="G205" s="166">
        <f t="shared" ref="G205:I205" si="674">G209</f>
        <v>2324175.7757999999</v>
      </c>
      <c r="H205" s="166">
        <f t="shared" si="674"/>
        <v>0</v>
      </c>
      <c r="I205" s="166">
        <f t="shared" si="674"/>
        <v>0</v>
      </c>
      <c r="J205" s="166">
        <f t="shared" si="640"/>
        <v>-769990.68399999989</v>
      </c>
      <c r="K205" s="166">
        <f t="shared" si="623"/>
        <v>682638.74210999999</v>
      </c>
      <c r="L205" s="695">
        <f t="shared" si="627"/>
        <v>0.46993316384760292</v>
      </c>
      <c r="M205" s="166">
        <f>M209+M220</f>
        <v>682638.74210999999</v>
      </c>
      <c r="N205" s="762">
        <f t="shared" si="635"/>
        <v>0.46993316384760292</v>
      </c>
      <c r="O205" s="622"/>
      <c r="P205" s="683"/>
      <c r="Q205" s="622">
        <f t="shared" ref="Q205:U205" si="675">Q209</f>
        <v>130494.41274</v>
      </c>
      <c r="R205" s="683"/>
      <c r="S205" s="622">
        <f t="shared" si="675"/>
        <v>0</v>
      </c>
      <c r="T205" s="683"/>
      <c r="U205" s="622">
        <f t="shared" si="675"/>
        <v>0</v>
      </c>
      <c r="V205" s="622">
        <f t="shared" si="665"/>
        <v>0</v>
      </c>
      <c r="W205" s="622">
        <v>0</v>
      </c>
      <c r="X205" s="31"/>
      <c r="Y205" s="31"/>
      <c r="Z205" s="622">
        <f t="shared" si="666"/>
        <v>1452629.4261099999</v>
      </c>
      <c r="AA205" s="622">
        <f>E205</f>
        <v>1452629.4261099999</v>
      </c>
      <c r="AB205" s="31"/>
      <c r="AC205" s="31"/>
      <c r="AD205" s="31"/>
      <c r="AE205" s="166">
        <f t="shared" si="654"/>
        <v>662411.33500999992</v>
      </c>
      <c r="AF205" s="695">
        <f t="shared" si="628"/>
        <v>0.45600847890289059</v>
      </c>
      <c r="AG205" s="166">
        <f>AG209</f>
        <v>590899.80820999993</v>
      </c>
      <c r="AH205" s="695">
        <f t="shared" si="629"/>
        <v>0.4067794563355171</v>
      </c>
      <c r="AI205" s="622"/>
      <c r="AJ205" s="683"/>
      <c r="AK205" s="622">
        <f t="shared" ref="AK205:AM205" si="676">AK209</f>
        <v>71511.526799999992</v>
      </c>
      <c r="AL205" s="683"/>
      <c r="AM205" s="622">
        <f t="shared" si="676"/>
        <v>0</v>
      </c>
      <c r="AN205" s="683"/>
      <c r="AO205" s="31"/>
      <c r="AP205" s="622"/>
      <c r="AQ205" s="683"/>
      <c r="AR205" s="166">
        <f t="shared" si="649"/>
        <v>3774464.9518599999</v>
      </c>
      <c r="AS205" s="695">
        <f t="shared" si="630"/>
        <v>2.5983674046640024</v>
      </c>
      <c r="AT205" s="166">
        <f>AT209</f>
        <v>1452629.4261099999</v>
      </c>
      <c r="AU205" s="695">
        <f t="shared" si="631"/>
        <v>1</v>
      </c>
      <c r="AV205" s="622"/>
      <c r="AW205" s="695" t="e">
        <f t="shared" si="632"/>
        <v>#DIV/0!</v>
      </c>
      <c r="AX205" s="166">
        <f t="shared" ref="AX205" si="677">AX209</f>
        <v>2321835.52575</v>
      </c>
      <c r="AY205" s="695">
        <f t="shared" si="633"/>
        <v>0.9989930838818788</v>
      </c>
      <c r="AZ205" s="622">
        <f t="shared" ref="AZ205" si="678">AZ209</f>
        <v>0</v>
      </c>
      <c r="BA205" s="695"/>
      <c r="BB205" s="31"/>
      <c r="BC205" s="31"/>
      <c r="BD205" s="31"/>
      <c r="BE205" s="622">
        <f t="shared" si="659"/>
        <v>0</v>
      </c>
      <c r="BF205" s="622">
        <f>BF209</f>
        <v>0</v>
      </c>
      <c r="BG205" s="622">
        <f t="shared" ref="BG205:BH205" si="679">BG209</f>
        <v>0</v>
      </c>
      <c r="BH205" s="622">
        <f t="shared" si="679"/>
        <v>0</v>
      </c>
      <c r="BI205" s="31"/>
      <c r="BJ205" s="622">
        <f t="shared" si="671"/>
        <v>2454741.14286</v>
      </c>
      <c r="BK205" s="622">
        <f>BK209</f>
        <v>2454741.14286</v>
      </c>
      <c r="BL205" s="31"/>
      <c r="BM205" s="31"/>
      <c r="BN205" s="622">
        <f t="shared" si="672"/>
        <v>2454741.14286</v>
      </c>
      <c r="BO205" s="622">
        <f>BO209</f>
        <v>2454741.14286</v>
      </c>
      <c r="BP205" s="622"/>
      <c r="BQ205" s="622"/>
      <c r="BR205" s="31"/>
      <c r="BS205" s="31"/>
      <c r="BT205" s="622"/>
      <c r="BU205" s="622">
        <f t="shared" si="651"/>
        <v>6004971.7364300005</v>
      </c>
      <c r="BV205" s="435">
        <f>BV209</f>
        <v>2454741.14286</v>
      </c>
      <c r="BW205" s="519"/>
      <c r="BX205" s="435">
        <f t="shared" ref="BX205:BY205" si="680">BX209</f>
        <v>3550230.59357</v>
      </c>
      <c r="BY205" s="435">
        <f t="shared" si="680"/>
        <v>0</v>
      </c>
      <c r="BZ205" s="31"/>
      <c r="CE205" s="695" t="e">
        <f t="shared" si="634"/>
        <v>#DIV/0!</v>
      </c>
    </row>
    <row r="206" spans="1:12295" s="50" customFormat="1" ht="54" hidden="1" customHeight="1" x14ac:dyDescent="0.25">
      <c r="B206" s="200"/>
      <c r="C206" s="97" t="s">
        <v>31</v>
      </c>
      <c r="D206" s="166">
        <f t="shared" si="636"/>
        <v>0</v>
      </c>
      <c r="E206" s="166">
        <v>0</v>
      </c>
      <c r="F206" s="166"/>
      <c r="G206" s="166"/>
      <c r="H206" s="166"/>
      <c r="I206" s="166"/>
      <c r="J206" s="166">
        <f t="shared" si="640"/>
        <v>0</v>
      </c>
      <c r="K206" s="166">
        <f t="shared" si="623"/>
        <v>0</v>
      </c>
      <c r="L206" s="695" t="e">
        <f t="shared" si="627"/>
        <v>#DIV/0!</v>
      </c>
      <c r="M206" s="166">
        <v>0</v>
      </c>
      <c r="N206" s="762" t="e">
        <f t="shared" si="635"/>
        <v>#DIV/0!</v>
      </c>
      <c r="O206" s="622"/>
      <c r="P206" s="683"/>
      <c r="Q206" s="622"/>
      <c r="R206" s="683"/>
      <c r="S206" s="622"/>
      <c r="T206" s="683"/>
      <c r="U206" s="622"/>
      <c r="V206" s="622"/>
      <c r="W206" s="622"/>
      <c r="X206" s="31"/>
      <c r="Y206" s="31"/>
      <c r="Z206" s="622"/>
      <c r="AA206" s="622"/>
      <c r="AB206" s="31"/>
      <c r="AC206" s="31"/>
      <c r="AD206" s="31"/>
      <c r="AE206" s="166"/>
      <c r="AF206" s="695" t="e">
        <f t="shared" si="628"/>
        <v>#DIV/0!</v>
      </c>
      <c r="AG206" s="166"/>
      <c r="AH206" s="695" t="e">
        <f t="shared" si="629"/>
        <v>#DIV/0!</v>
      </c>
      <c r="AI206" s="622"/>
      <c r="AJ206" s="683"/>
      <c r="AK206" s="622"/>
      <c r="AL206" s="683"/>
      <c r="AM206" s="622"/>
      <c r="AN206" s="683"/>
      <c r="AO206" s="31"/>
      <c r="AP206" s="622"/>
      <c r="AQ206" s="683"/>
      <c r="AR206" s="166"/>
      <c r="AS206" s="695" t="e">
        <f t="shared" si="630"/>
        <v>#DIV/0!</v>
      </c>
      <c r="AT206" s="166"/>
      <c r="AU206" s="695" t="e">
        <f t="shared" si="631"/>
        <v>#DIV/0!</v>
      </c>
      <c r="AV206" s="622"/>
      <c r="AW206" s="695" t="e">
        <f t="shared" si="632"/>
        <v>#DIV/0!</v>
      </c>
      <c r="AX206" s="166"/>
      <c r="AY206" s="695" t="e">
        <f t="shared" si="633"/>
        <v>#DIV/0!</v>
      </c>
      <c r="AZ206" s="622"/>
      <c r="BA206" s="695"/>
      <c r="BB206" s="31"/>
      <c r="BC206" s="31"/>
      <c r="BD206" s="31"/>
      <c r="BE206" s="622"/>
      <c r="BF206" s="622"/>
      <c r="BG206" s="622"/>
      <c r="BH206" s="622"/>
      <c r="BI206" s="31"/>
      <c r="BJ206" s="622"/>
      <c r="BK206" s="622"/>
      <c r="BL206" s="31"/>
      <c r="BM206" s="31"/>
      <c r="BN206" s="622"/>
      <c r="BO206" s="622"/>
      <c r="BP206" s="622"/>
      <c r="BQ206" s="622"/>
      <c r="BR206" s="31"/>
      <c r="BS206" s="31"/>
      <c r="BT206" s="622"/>
      <c r="BU206" s="622"/>
      <c r="BV206" s="457"/>
      <c r="BW206" s="519"/>
      <c r="BX206" s="457"/>
      <c r="BY206" s="457"/>
      <c r="BZ206" s="31"/>
      <c r="CE206" s="695" t="e">
        <f t="shared" si="634"/>
        <v>#DIV/0!</v>
      </c>
    </row>
    <row r="207" spans="1:12295" s="70" customFormat="1" ht="173.25" customHeight="1" x14ac:dyDescent="0.3">
      <c r="A207" s="370"/>
      <c r="B207" s="451" t="s">
        <v>34</v>
      </c>
      <c r="C207" s="397" t="s">
        <v>474</v>
      </c>
      <c r="D207" s="375">
        <f t="shared" ref="D207:D210" si="681">E207+G207+H207+I207</f>
        <v>9684115.9019099995</v>
      </c>
      <c r="E207" s="375">
        <f>E211+E215</f>
        <v>3724690.8361800001</v>
      </c>
      <c r="F207" s="375"/>
      <c r="G207" s="375">
        <f>G208+G209+G210</f>
        <v>5959425.0657299999</v>
      </c>
      <c r="H207" s="375">
        <f t="shared" ref="H207:I207" si="682">H211+H215</f>
        <v>0</v>
      </c>
      <c r="I207" s="375">
        <f t="shared" si="682"/>
        <v>0</v>
      </c>
      <c r="J207" s="375">
        <f>J208+J209+J210</f>
        <v>-7599159.0947399996</v>
      </c>
      <c r="K207" s="375">
        <f t="shared" ref="K207" si="683">M207+Q207+S207+U207</f>
        <v>2084956.8071700002</v>
      </c>
      <c r="L207" s="736">
        <f t="shared" si="627"/>
        <v>0.21529655657660848</v>
      </c>
      <c r="M207" s="375">
        <f>M211+M215</f>
        <v>1750355.7488800001</v>
      </c>
      <c r="N207" s="736">
        <f>M207/E207</f>
        <v>0.4699331638153208</v>
      </c>
      <c r="O207" s="376"/>
      <c r="P207" s="421"/>
      <c r="Q207" s="376">
        <f>Q208+Q209</f>
        <v>334601.05829000002</v>
      </c>
      <c r="R207" s="736">
        <f>Q207/G207</f>
        <v>5.6146533365129751E-2</v>
      </c>
      <c r="S207" s="376">
        <f t="shared" ref="S207" si="684">S211+S215</f>
        <v>0</v>
      </c>
      <c r="T207" s="421"/>
      <c r="U207" s="376">
        <f t="shared" ref="U207" si="685">U211+U215</f>
        <v>0</v>
      </c>
      <c r="V207" s="376">
        <f>W207</f>
        <v>2324175.7757999999</v>
      </c>
      <c r="W207" s="376">
        <f>W208+W209</f>
        <v>2324175.7757999999</v>
      </c>
      <c r="X207" s="376"/>
      <c r="Y207" s="376"/>
      <c r="Z207" s="376">
        <f t="shared" si="520"/>
        <v>6048866.6119800005</v>
      </c>
      <c r="AA207" s="376">
        <f>AA208+AA209</f>
        <v>6048866.6119800005</v>
      </c>
      <c r="AB207" s="376"/>
      <c r="AC207" s="376"/>
      <c r="AD207" s="421"/>
      <c r="AE207" s="375">
        <f t="shared" si="654"/>
        <v>1705013.9704199999</v>
      </c>
      <c r="AF207" s="736">
        <f t="shared" si="628"/>
        <v>0.17606294551717619</v>
      </c>
      <c r="AG207" s="375">
        <f>AG211+AG215</f>
        <v>1515127.7132299999</v>
      </c>
      <c r="AH207" s="736">
        <f t="shared" si="629"/>
        <v>0.40677945630083417</v>
      </c>
      <c r="AI207" s="376"/>
      <c r="AJ207" s="421"/>
      <c r="AK207" s="376">
        <f>AK208+AK209</f>
        <v>189886.25718999997</v>
      </c>
      <c r="AL207" s="736">
        <f>AK207/G207</f>
        <v>3.1863183964163135E-2</v>
      </c>
      <c r="AM207" s="376">
        <f t="shared" ref="AM207:AO207" si="686">AM211+AM215</f>
        <v>0</v>
      </c>
      <c r="AN207" s="421"/>
      <c r="AO207" s="376">
        <f t="shared" si="686"/>
        <v>0</v>
      </c>
      <c r="AP207" s="376">
        <f>AP208+AP209</f>
        <v>7973101.2905900013</v>
      </c>
      <c r="AQ207" s="421"/>
      <c r="AR207" s="375">
        <f t="shared" si="649"/>
        <v>9678115.2610100005</v>
      </c>
      <c r="AS207" s="736">
        <f t="shared" si="630"/>
        <v>0.99938036254824092</v>
      </c>
      <c r="AT207" s="375">
        <f>AT211+AT215</f>
        <v>3724690.8361800001</v>
      </c>
      <c r="AU207" s="736">
        <f t="shared" si="631"/>
        <v>1</v>
      </c>
      <c r="AV207" s="376"/>
      <c r="AW207" s="736"/>
      <c r="AX207" s="375">
        <f>AX208+AX209</f>
        <v>5953424.4248300008</v>
      </c>
      <c r="AY207" s="736">
        <f t="shared" si="633"/>
        <v>0.998993083924403</v>
      </c>
      <c r="AZ207" s="376">
        <f t="shared" ref="AZ207:BB207" si="687">AZ211+AZ215</f>
        <v>0</v>
      </c>
      <c r="BA207" s="736"/>
      <c r="BB207" s="376">
        <f t="shared" si="687"/>
        <v>0</v>
      </c>
      <c r="BC207" s="376"/>
      <c r="BD207" s="376"/>
      <c r="BE207" s="376">
        <f t="shared" si="659"/>
        <v>0</v>
      </c>
      <c r="BF207" s="376">
        <f>BF211+BF215</f>
        <v>0</v>
      </c>
      <c r="BG207" s="376">
        <f t="shared" ref="BG207:BI207" si="688">BG211+BG215</f>
        <v>0</v>
      </c>
      <c r="BH207" s="376">
        <f t="shared" si="688"/>
        <v>0</v>
      </c>
      <c r="BI207" s="376">
        <f t="shared" si="688"/>
        <v>0</v>
      </c>
      <c r="BJ207" s="376">
        <f t="shared" ref="BJ207:BJ208" si="689">BK207+BL207+BM207</f>
        <v>2454741.14286</v>
      </c>
      <c r="BK207" s="376">
        <f>BK208+BK209</f>
        <v>2454741.14286</v>
      </c>
      <c r="BL207" s="376"/>
      <c r="BM207" s="376"/>
      <c r="BN207" s="376">
        <f t="shared" ref="BN207:BN209" si="690">BO207+BQ207+BR207+BS207</f>
        <v>13647663.036430001</v>
      </c>
      <c r="BO207" s="376">
        <f>BO208+BO209</f>
        <v>5578957.14286</v>
      </c>
      <c r="BP207" s="376"/>
      <c r="BQ207" s="376">
        <f>BQ208+BQ209</f>
        <v>8068705.8935700003</v>
      </c>
      <c r="BR207" s="376"/>
      <c r="BS207" s="376"/>
      <c r="BT207" s="376">
        <f>BT208+BT209+BT210</f>
        <v>0</v>
      </c>
      <c r="BU207" s="376">
        <f t="shared" si="651"/>
        <v>13647663.036430001</v>
      </c>
      <c r="BV207" s="376">
        <f>BV211+BV215</f>
        <v>5578957.14286</v>
      </c>
      <c r="BW207" s="376"/>
      <c r="BX207" s="376">
        <f>BX208+BX209</f>
        <v>8068705.8935700003</v>
      </c>
      <c r="BY207" s="376">
        <f t="shared" ref="BY207:BZ207" si="691">BY211+BY215</f>
        <v>0</v>
      </c>
      <c r="BZ207" s="370">
        <f t="shared" si="691"/>
        <v>0</v>
      </c>
      <c r="CA207" s="376"/>
      <c r="CB207" s="376"/>
      <c r="CC207" s="764"/>
      <c r="CD207" s="376"/>
      <c r="CE207" s="736"/>
      <c r="CF207" s="376"/>
      <c r="CG207" s="376"/>
      <c r="CH207" s="376"/>
      <c r="CI207" s="376"/>
      <c r="CJ207" s="376"/>
      <c r="CK207" s="376"/>
      <c r="CL207" s="376"/>
      <c r="CM207" s="376"/>
      <c r="CN207" s="376"/>
      <c r="CO207" s="377"/>
      <c r="CP207" s="377"/>
      <c r="CQ207" s="377"/>
      <c r="CR207" s="377"/>
      <c r="CS207" s="377"/>
      <c r="CT207" s="376"/>
      <c r="CU207" s="376"/>
      <c r="CV207" s="377"/>
      <c r="CW207" s="377"/>
      <c r="CX207" s="376"/>
      <c r="CY207" s="376"/>
      <c r="CZ207" s="377"/>
      <c r="DA207" s="377"/>
      <c r="DB207" s="376"/>
      <c r="DC207" s="376"/>
      <c r="DD207" s="376"/>
      <c r="DE207" s="376"/>
      <c r="DF207" s="376"/>
      <c r="DG207" s="376"/>
      <c r="DH207" s="376"/>
      <c r="DI207" s="377"/>
      <c r="DJ207" s="377"/>
      <c r="DK207" s="376"/>
      <c r="DL207" s="376"/>
      <c r="DM207" s="377"/>
      <c r="DN207" s="377"/>
      <c r="DO207" s="376"/>
      <c r="DP207" s="376"/>
      <c r="DQ207" s="376"/>
      <c r="DR207" s="376"/>
      <c r="DS207" s="376"/>
      <c r="DT207" s="370"/>
      <c r="DU207" s="396"/>
      <c r="DV207" s="376"/>
      <c r="DW207" s="376"/>
      <c r="DX207" s="376"/>
      <c r="DY207" s="376"/>
      <c r="DZ207" s="376"/>
      <c r="EA207" s="376"/>
      <c r="EB207" s="376"/>
      <c r="EC207" s="375"/>
      <c r="ED207" s="375"/>
      <c r="EE207" s="375"/>
      <c r="EF207" s="375"/>
      <c r="EG207" s="375"/>
      <c r="EH207" s="375"/>
      <c r="EI207" s="375"/>
      <c r="EJ207" s="375"/>
      <c r="EK207" s="375"/>
      <c r="EL207" s="375"/>
      <c r="EM207" s="375"/>
      <c r="EN207" s="375"/>
      <c r="EO207" s="375"/>
      <c r="EP207" s="375"/>
      <c r="EQ207" s="375"/>
      <c r="ER207" s="375"/>
      <c r="ES207" s="375"/>
      <c r="ET207" s="375"/>
      <c r="EU207" s="375"/>
      <c r="EV207" s="375"/>
      <c r="EW207" s="375"/>
      <c r="EX207" s="375"/>
      <c r="EY207" s="375"/>
      <c r="EZ207" s="375"/>
      <c r="FA207" s="375"/>
      <c r="FB207" s="375"/>
      <c r="FC207" s="375"/>
      <c r="FD207" s="375"/>
      <c r="FE207" s="375"/>
      <c r="FF207" s="375"/>
      <c r="FG207" s="375"/>
      <c r="FH207" s="375"/>
      <c r="FI207" s="375"/>
      <c r="FJ207" s="375"/>
      <c r="FK207" s="375"/>
      <c r="FL207" s="375"/>
      <c r="FM207" s="375"/>
      <c r="FN207" s="375"/>
      <c r="FO207" s="375"/>
      <c r="FP207" s="375"/>
      <c r="FQ207" s="375"/>
      <c r="FR207" s="375"/>
      <c r="FS207" s="375"/>
      <c r="FT207" s="375"/>
      <c r="FU207" s="376"/>
      <c r="FV207" s="376"/>
      <c r="FW207" s="376"/>
      <c r="FX207" s="376"/>
      <c r="FY207" s="376"/>
      <c r="FZ207" s="376"/>
      <c r="GA207" s="376"/>
      <c r="GB207" s="376"/>
      <c r="GC207" s="376"/>
      <c r="GD207" s="376"/>
      <c r="GE207" s="376"/>
      <c r="GF207" s="376"/>
      <c r="GG207" s="376"/>
      <c r="GH207" s="376"/>
      <c r="GI207" s="376"/>
      <c r="GJ207" s="376"/>
      <c r="GK207" s="376"/>
      <c r="GL207" s="376"/>
      <c r="GM207" s="376"/>
      <c r="GN207" s="376"/>
      <c r="GO207" s="376"/>
      <c r="GP207" s="376"/>
      <c r="GQ207" s="376"/>
      <c r="GR207" s="376"/>
      <c r="GS207" s="377"/>
      <c r="GT207" s="377"/>
      <c r="GU207" s="377"/>
      <c r="GV207" s="377"/>
      <c r="GW207" s="377"/>
      <c r="GX207" s="376"/>
      <c r="GY207" s="376"/>
      <c r="GZ207" s="377"/>
      <c r="HA207" s="377"/>
      <c r="HB207" s="376"/>
      <c r="HC207" s="376"/>
      <c r="HD207" s="377"/>
      <c r="HE207" s="377"/>
      <c r="HF207" s="376"/>
      <c r="HG207" s="376"/>
      <c r="HH207" s="376"/>
      <c r="HI207" s="376"/>
      <c r="HJ207" s="376"/>
      <c r="HK207" s="376"/>
      <c r="HL207" s="376"/>
      <c r="HM207" s="377"/>
      <c r="HN207" s="377"/>
      <c r="HO207" s="376"/>
      <c r="HP207" s="376"/>
      <c r="HQ207" s="377"/>
      <c r="HR207" s="377"/>
      <c r="HS207" s="376"/>
      <c r="HT207" s="376"/>
      <c r="HU207" s="376"/>
      <c r="HV207" s="376"/>
      <c r="HW207" s="376"/>
      <c r="HX207" s="370"/>
      <c r="HY207" s="396"/>
      <c r="HZ207" s="376"/>
      <c r="IA207" s="376"/>
      <c r="IB207" s="376"/>
      <c r="IC207" s="376"/>
      <c r="ID207" s="376"/>
      <c r="IE207" s="376"/>
      <c r="IF207" s="376"/>
      <c r="IG207" s="375"/>
      <c r="IH207" s="375"/>
      <c r="II207" s="375"/>
      <c r="IJ207" s="375"/>
      <c r="IK207" s="375"/>
      <c r="IL207" s="375"/>
      <c r="IM207" s="375"/>
      <c r="IN207" s="375"/>
      <c r="IO207" s="375"/>
      <c r="IP207" s="375"/>
      <c r="IQ207" s="375"/>
      <c r="IR207" s="375"/>
      <c r="IS207" s="375"/>
      <c r="IT207" s="375"/>
      <c r="IU207" s="375"/>
      <c r="IV207" s="375"/>
      <c r="IW207" s="375"/>
      <c r="IX207" s="375"/>
      <c r="IY207" s="375"/>
      <c r="IZ207" s="375"/>
      <c r="JA207" s="375"/>
      <c r="JB207" s="375"/>
      <c r="JC207" s="375"/>
      <c r="JD207" s="375"/>
      <c r="JE207" s="375"/>
      <c r="JF207" s="375"/>
      <c r="JG207" s="375"/>
      <c r="JH207" s="375"/>
      <c r="JI207" s="375"/>
      <c r="JJ207" s="375"/>
      <c r="JK207" s="375"/>
      <c r="JL207" s="375"/>
      <c r="JM207" s="375"/>
      <c r="JN207" s="375"/>
      <c r="JO207" s="375"/>
      <c r="JP207" s="375"/>
      <c r="JQ207" s="375"/>
      <c r="JR207" s="375"/>
      <c r="JS207" s="375"/>
      <c r="JT207" s="375"/>
      <c r="JU207" s="375"/>
      <c r="JV207" s="375"/>
      <c r="JW207" s="375"/>
      <c r="JX207" s="375"/>
      <c r="JY207" s="376"/>
      <c r="JZ207" s="376"/>
      <c r="KA207" s="376"/>
      <c r="KB207" s="376"/>
      <c r="KC207" s="376"/>
      <c r="KD207" s="376"/>
      <c r="KE207" s="376"/>
      <c r="KF207" s="376"/>
      <c r="KG207" s="376"/>
      <c r="KH207" s="376"/>
      <c r="KI207" s="376"/>
      <c r="KJ207" s="376"/>
      <c r="KK207" s="376"/>
      <c r="KL207" s="376"/>
      <c r="KM207" s="376"/>
      <c r="KN207" s="376"/>
      <c r="KO207" s="376"/>
      <c r="KP207" s="376"/>
      <c r="KQ207" s="376"/>
      <c r="KR207" s="376"/>
      <c r="KS207" s="376"/>
      <c r="KT207" s="376"/>
      <c r="KU207" s="376"/>
      <c r="KV207" s="376"/>
      <c r="KW207" s="377"/>
      <c r="KX207" s="377"/>
      <c r="KY207" s="377"/>
      <c r="KZ207" s="377"/>
      <c r="LA207" s="377"/>
      <c r="LB207" s="376"/>
      <c r="LC207" s="376"/>
      <c r="LD207" s="377"/>
      <c r="LE207" s="377"/>
      <c r="LF207" s="376"/>
      <c r="LG207" s="376"/>
      <c r="LH207" s="377"/>
      <c r="LI207" s="377"/>
      <c r="LJ207" s="376"/>
      <c r="LK207" s="376"/>
      <c r="LL207" s="376"/>
      <c r="LM207" s="376"/>
      <c r="LN207" s="376"/>
      <c r="LO207" s="376"/>
      <c r="LP207" s="376"/>
      <c r="LQ207" s="377"/>
      <c r="LR207" s="377"/>
      <c r="LS207" s="376"/>
      <c r="LT207" s="376"/>
      <c r="LU207" s="377"/>
      <c r="LV207" s="377"/>
      <c r="LW207" s="376"/>
      <c r="LX207" s="376"/>
      <c r="LY207" s="376"/>
      <c r="LZ207" s="376"/>
      <c r="MA207" s="376"/>
      <c r="MB207" s="370"/>
      <c r="MC207" s="396"/>
      <c r="MD207" s="376"/>
      <c r="ME207" s="376"/>
      <c r="MF207" s="376"/>
      <c r="MG207" s="376"/>
      <c r="MH207" s="376"/>
      <c r="MI207" s="376"/>
      <c r="MJ207" s="376"/>
      <c r="MK207" s="375"/>
      <c r="ML207" s="375"/>
      <c r="MM207" s="375"/>
      <c r="MN207" s="375"/>
      <c r="MO207" s="375"/>
      <c r="MP207" s="375"/>
      <c r="MQ207" s="375"/>
      <c r="MR207" s="375"/>
      <c r="MS207" s="375"/>
      <c r="MT207" s="375"/>
      <c r="MU207" s="375"/>
      <c r="MV207" s="375"/>
      <c r="MW207" s="375"/>
      <c r="MX207" s="375"/>
      <c r="MY207" s="375"/>
      <c r="MZ207" s="375"/>
      <c r="NA207" s="375"/>
      <c r="NB207" s="375"/>
      <c r="NC207" s="375"/>
      <c r="ND207" s="375"/>
      <c r="NE207" s="375"/>
      <c r="NF207" s="375"/>
      <c r="NG207" s="375"/>
      <c r="NH207" s="375"/>
      <c r="NI207" s="375"/>
      <c r="NJ207" s="375"/>
      <c r="NK207" s="375"/>
      <c r="NL207" s="375"/>
      <c r="NM207" s="375"/>
      <c r="NN207" s="375"/>
      <c r="NO207" s="375"/>
      <c r="NP207" s="375"/>
      <c r="NQ207" s="375"/>
      <c r="NR207" s="375"/>
      <c r="NS207" s="375"/>
      <c r="NT207" s="375"/>
      <c r="NU207" s="375"/>
      <c r="NV207" s="375"/>
      <c r="NW207" s="375"/>
      <c r="NX207" s="375"/>
      <c r="NY207" s="375"/>
      <c r="NZ207" s="375"/>
      <c r="OA207" s="375"/>
      <c r="OB207" s="375"/>
      <c r="OC207" s="376"/>
      <c r="OD207" s="376"/>
      <c r="OE207" s="376"/>
      <c r="OF207" s="376"/>
      <c r="OG207" s="376"/>
      <c r="OH207" s="376"/>
      <c r="OI207" s="376"/>
      <c r="OJ207" s="376"/>
      <c r="OK207" s="376"/>
      <c r="OL207" s="376"/>
      <c r="OM207" s="376"/>
      <c r="ON207" s="376"/>
      <c r="OO207" s="376"/>
      <c r="OP207" s="376"/>
      <c r="OQ207" s="376"/>
      <c r="OR207" s="376"/>
      <c r="OS207" s="376"/>
      <c r="OT207" s="376"/>
      <c r="OU207" s="376"/>
      <c r="OV207" s="376"/>
      <c r="OW207" s="376"/>
      <c r="OX207" s="376"/>
      <c r="OY207" s="376"/>
      <c r="OZ207" s="376"/>
      <c r="PA207" s="377"/>
      <c r="PB207" s="377"/>
      <c r="PC207" s="377"/>
      <c r="PD207" s="377"/>
      <c r="PE207" s="377"/>
      <c r="PF207" s="376"/>
      <c r="PG207" s="376"/>
      <c r="PH207" s="377"/>
      <c r="PI207" s="377"/>
      <c r="PJ207" s="376"/>
      <c r="PK207" s="376"/>
      <c r="PL207" s="377"/>
      <c r="PM207" s="377"/>
      <c r="PN207" s="376"/>
      <c r="PO207" s="376"/>
      <c r="PP207" s="376"/>
      <c r="PQ207" s="376"/>
      <c r="PR207" s="376"/>
      <c r="PS207" s="376"/>
      <c r="PT207" s="376"/>
      <c r="PU207" s="377"/>
      <c r="PV207" s="377"/>
      <c r="PW207" s="376"/>
      <c r="PX207" s="376"/>
      <c r="PY207" s="377"/>
      <c r="PZ207" s="377"/>
      <c r="QA207" s="376"/>
      <c r="QB207" s="376"/>
      <c r="QC207" s="376"/>
      <c r="QD207" s="376"/>
      <c r="QE207" s="376"/>
      <c r="QF207" s="370"/>
      <c r="QG207" s="396"/>
      <c r="QH207" s="376"/>
      <c r="QI207" s="376"/>
      <c r="QJ207" s="376"/>
      <c r="QK207" s="376"/>
      <c r="QL207" s="376"/>
      <c r="QM207" s="376"/>
      <c r="QN207" s="376"/>
      <c r="QO207" s="375"/>
      <c r="QP207" s="375"/>
      <c r="QQ207" s="375"/>
      <c r="QR207" s="375"/>
      <c r="QS207" s="375"/>
      <c r="QT207" s="375"/>
      <c r="QU207" s="375"/>
      <c r="QV207" s="375"/>
      <c r="QW207" s="375"/>
      <c r="QX207" s="375"/>
      <c r="QY207" s="375"/>
      <c r="QZ207" s="375"/>
      <c r="RA207" s="375"/>
      <c r="RB207" s="375"/>
      <c r="RC207" s="375"/>
      <c r="RD207" s="375"/>
      <c r="RE207" s="375"/>
      <c r="RF207" s="375"/>
      <c r="RG207" s="375"/>
      <c r="RH207" s="375"/>
      <c r="RI207" s="375"/>
      <c r="RJ207" s="375"/>
      <c r="RK207" s="375"/>
      <c r="RL207" s="375"/>
      <c r="RM207" s="375"/>
      <c r="RN207" s="375"/>
      <c r="RO207" s="375"/>
      <c r="RP207" s="375"/>
      <c r="RQ207" s="375"/>
      <c r="RR207" s="375"/>
      <c r="RS207" s="375"/>
      <c r="RT207" s="375"/>
      <c r="RU207" s="375"/>
      <c r="RV207" s="375"/>
      <c r="RW207" s="375"/>
      <c r="RX207" s="375"/>
      <c r="RY207" s="375"/>
      <c r="RZ207" s="375"/>
      <c r="SA207" s="375"/>
      <c r="SB207" s="375"/>
      <c r="SC207" s="375"/>
      <c r="SD207" s="375"/>
      <c r="SE207" s="375"/>
      <c r="SF207" s="375"/>
      <c r="SG207" s="376"/>
      <c r="SH207" s="376"/>
      <c r="SI207" s="376"/>
      <c r="SJ207" s="376"/>
      <c r="SK207" s="376"/>
      <c r="SL207" s="376"/>
      <c r="SM207" s="376"/>
      <c r="SN207" s="376"/>
      <c r="SO207" s="376"/>
      <c r="SP207" s="376"/>
      <c r="SQ207" s="376"/>
      <c r="SR207" s="376"/>
      <c r="SS207" s="376"/>
      <c r="ST207" s="376"/>
      <c r="SU207" s="376"/>
      <c r="SV207" s="376"/>
      <c r="SW207" s="376"/>
      <c r="SX207" s="376"/>
      <c r="SY207" s="376"/>
      <c r="SZ207" s="376"/>
      <c r="TA207" s="376"/>
      <c r="TB207" s="376"/>
      <c r="TC207" s="376"/>
      <c r="TD207" s="376"/>
      <c r="TE207" s="377"/>
      <c r="TF207" s="377"/>
      <c r="TG207" s="377"/>
      <c r="TH207" s="377"/>
      <c r="TI207" s="377"/>
      <c r="TJ207" s="376"/>
      <c r="TK207" s="376"/>
      <c r="TL207" s="377"/>
      <c r="TM207" s="377"/>
      <c r="TN207" s="376"/>
      <c r="TO207" s="376"/>
      <c r="TP207" s="377"/>
      <c r="TQ207" s="377"/>
      <c r="TR207" s="376"/>
      <c r="TS207" s="376"/>
      <c r="TT207" s="376"/>
      <c r="TU207" s="376"/>
      <c r="TV207" s="376"/>
      <c r="TW207" s="376"/>
      <c r="TX207" s="376"/>
      <c r="TY207" s="377"/>
      <c r="TZ207" s="377"/>
      <c r="UA207" s="376"/>
      <c r="UB207" s="376"/>
      <c r="UC207" s="377"/>
      <c r="UD207" s="377"/>
      <c r="UE207" s="376"/>
      <c r="UF207" s="376"/>
      <c r="UG207" s="376"/>
      <c r="UH207" s="376"/>
      <c r="UI207" s="376"/>
      <c r="UJ207" s="370"/>
      <c r="UK207" s="396"/>
      <c r="UL207" s="376"/>
      <c r="UM207" s="376"/>
      <c r="UN207" s="376"/>
      <c r="UO207" s="376"/>
      <c r="UP207" s="376"/>
      <c r="UQ207" s="376"/>
      <c r="UR207" s="376"/>
      <c r="US207" s="375"/>
      <c r="UT207" s="375"/>
      <c r="UU207" s="375"/>
      <c r="UV207" s="375"/>
      <c r="UW207" s="375"/>
      <c r="UX207" s="375"/>
      <c r="UY207" s="375"/>
      <c r="UZ207" s="375"/>
      <c r="VA207" s="375"/>
      <c r="VB207" s="375"/>
      <c r="VC207" s="375"/>
      <c r="VD207" s="375"/>
      <c r="VE207" s="375"/>
      <c r="VF207" s="375"/>
      <c r="VG207" s="375"/>
      <c r="VH207" s="375"/>
      <c r="VI207" s="375"/>
      <c r="VJ207" s="375"/>
      <c r="VK207" s="375"/>
      <c r="VL207" s="375"/>
      <c r="VM207" s="375"/>
      <c r="VN207" s="375"/>
      <c r="VO207" s="375"/>
      <c r="VP207" s="375"/>
      <c r="VQ207" s="375"/>
      <c r="VR207" s="375"/>
      <c r="VS207" s="375"/>
      <c r="VT207" s="375"/>
      <c r="VU207" s="375"/>
      <c r="VV207" s="375"/>
      <c r="VW207" s="375"/>
      <c r="VX207" s="375"/>
      <c r="VY207" s="375"/>
      <c r="VZ207" s="375"/>
      <c r="WA207" s="375"/>
      <c r="WB207" s="375"/>
      <c r="WC207" s="375"/>
      <c r="WD207" s="375"/>
      <c r="WE207" s="375"/>
      <c r="WF207" s="375"/>
      <c r="WG207" s="375"/>
      <c r="WH207" s="375"/>
      <c r="WI207" s="375"/>
      <c r="WJ207" s="375"/>
      <c r="WK207" s="376"/>
      <c r="WL207" s="376"/>
      <c r="WM207" s="376"/>
      <c r="WN207" s="376"/>
      <c r="WO207" s="376"/>
      <c r="WP207" s="376"/>
      <c r="WQ207" s="376"/>
      <c r="WR207" s="376"/>
      <c r="WS207" s="376"/>
      <c r="WT207" s="376"/>
      <c r="WU207" s="376"/>
      <c r="WV207" s="376"/>
      <c r="WW207" s="376"/>
      <c r="WX207" s="376"/>
      <c r="WY207" s="376"/>
      <c r="WZ207" s="376"/>
      <c r="XA207" s="376"/>
      <c r="XB207" s="376"/>
      <c r="XC207" s="376"/>
      <c r="XD207" s="376"/>
      <c r="XE207" s="376"/>
      <c r="XF207" s="376"/>
      <c r="XG207" s="376"/>
      <c r="XH207" s="376"/>
      <c r="XI207" s="377"/>
      <c r="XJ207" s="377"/>
      <c r="XK207" s="377"/>
      <c r="XL207" s="377"/>
      <c r="XM207" s="377"/>
      <c r="XN207" s="376"/>
      <c r="XO207" s="376"/>
      <c r="XP207" s="377"/>
      <c r="XQ207" s="377"/>
      <c r="XR207" s="376"/>
      <c r="XS207" s="376"/>
      <c r="XT207" s="377"/>
      <c r="XU207" s="377"/>
      <c r="XV207" s="376"/>
      <c r="XW207" s="376"/>
      <c r="XX207" s="376"/>
      <c r="XY207" s="376"/>
      <c r="XZ207" s="376"/>
      <c r="YA207" s="376"/>
      <c r="YB207" s="376"/>
      <c r="YC207" s="377"/>
      <c r="YD207" s="377"/>
      <c r="YE207" s="376"/>
      <c r="YF207" s="376"/>
      <c r="YG207" s="377"/>
      <c r="YH207" s="377"/>
      <c r="YI207" s="376"/>
      <c r="YJ207" s="376"/>
      <c r="YK207" s="376"/>
      <c r="YL207" s="376"/>
      <c r="YM207" s="376"/>
      <c r="YN207" s="370"/>
      <c r="YO207" s="396"/>
      <c r="YP207" s="376"/>
      <c r="YQ207" s="376"/>
      <c r="YR207" s="376"/>
      <c r="YS207" s="376"/>
      <c r="YT207" s="376"/>
      <c r="YU207" s="376"/>
      <c r="YV207" s="376"/>
      <c r="YW207" s="375"/>
      <c r="YX207" s="375"/>
      <c r="YY207" s="375"/>
      <c r="YZ207" s="375"/>
      <c r="ZA207" s="375"/>
      <c r="ZB207" s="375"/>
      <c r="ZC207" s="375"/>
      <c r="ZD207" s="375"/>
      <c r="ZE207" s="375"/>
      <c r="ZF207" s="375"/>
      <c r="ZG207" s="375"/>
      <c r="ZH207" s="375"/>
      <c r="ZI207" s="375"/>
      <c r="ZJ207" s="375"/>
      <c r="ZK207" s="375"/>
      <c r="ZL207" s="375"/>
      <c r="ZM207" s="375"/>
      <c r="ZN207" s="375"/>
      <c r="ZO207" s="375"/>
      <c r="ZP207" s="375"/>
      <c r="ZQ207" s="375"/>
      <c r="ZR207" s="375"/>
      <c r="ZS207" s="375"/>
      <c r="ZT207" s="375"/>
      <c r="ZU207" s="375"/>
      <c r="ZV207" s="375"/>
      <c r="ZW207" s="375"/>
      <c r="ZX207" s="375"/>
      <c r="ZY207" s="375"/>
      <c r="ZZ207" s="375"/>
      <c r="AAA207" s="375"/>
      <c r="AAB207" s="375"/>
      <c r="AAC207" s="375"/>
      <c r="AAD207" s="375"/>
      <c r="AAE207" s="375"/>
      <c r="AAF207" s="375"/>
      <c r="AAG207" s="375"/>
      <c r="AAH207" s="375"/>
      <c r="AAI207" s="375"/>
      <c r="AAJ207" s="375"/>
      <c r="AAK207" s="375"/>
      <c r="AAL207" s="375"/>
      <c r="AAM207" s="375"/>
      <c r="AAN207" s="375"/>
      <c r="AAO207" s="376"/>
      <c r="AAP207" s="376"/>
      <c r="AAQ207" s="376"/>
      <c r="AAR207" s="376"/>
      <c r="AAS207" s="376"/>
      <c r="AAT207" s="376"/>
      <c r="AAU207" s="376"/>
      <c r="AAV207" s="376"/>
      <c r="AAW207" s="376"/>
      <c r="AAX207" s="376"/>
      <c r="AAY207" s="376"/>
      <c r="AAZ207" s="376"/>
      <c r="ABA207" s="376"/>
      <c r="ABB207" s="376"/>
      <c r="ABC207" s="376"/>
      <c r="ABD207" s="376"/>
      <c r="ABE207" s="376"/>
      <c r="ABF207" s="376"/>
      <c r="ABG207" s="376"/>
      <c r="ABH207" s="376"/>
      <c r="ABI207" s="376"/>
      <c r="ABJ207" s="376"/>
      <c r="ABK207" s="376"/>
      <c r="ABL207" s="376"/>
      <c r="ABM207" s="377"/>
      <c r="ABN207" s="377"/>
      <c r="ABO207" s="377"/>
      <c r="ABP207" s="377"/>
      <c r="ABQ207" s="377"/>
      <c r="ABR207" s="376"/>
      <c r="ABS207" s="376"/>
      <c r="ABT207" s="377"/>
      <c r="ABU207" s="377"/>
      <c r="ABV207" s="376"/>
      <c r="ABW207" s="376"/>
      <c r="ABX207" s="377"/>
      <c r="ABY207" s="377"/>
      <c r="ABZ207" s="376"/>
      <c r="ACA207" s="376"/>
      <c r="ACB207" s="376"/>
      <c r="ACC207" s="376"/>
      <c r="ACD207" s="376"/>
      <c r="ACE207" s="376"/>
      <c r="ACF207" s="376"/>
      <c r="ACG207" s="377"/>
      <c r="ACH207" s="377"/>
      <c r="ACI207" s="376"/>
      <c r="ACJ207" s="376"/>
      <c r="ACK207" s="377"/>
      <c r="ACL207" s="377"/>
      <c r="ACM207" s="376"/>
      <c r="ACN207" s="376"/>
      <c r="ACO207" s="376"/>
      <c r="ACP207" s="376"/>
      <c r="ACQ207" s="376"/>
      <c r="ACR207" s="370"/>
      <c r="ACS207" s="396"/>
      <c r="ACT207" s="376"/>
      <c r="ACU207" s="376"/>
      <c r="ACV207" s="376"/>
      <c r="ACW207" s="376"/>
      <c r="ACX207" s="376"/>
      <c r="ACY207" s="376"/>
      <c r="ACZ207" s="376"/>
      <c r="ADA207" s="375"/>
      <c r="ADB207" s="375"/>
      <c r="ADC207" s="375"/>
      <c r="ADD207" s="375"/>
      <c r="ADE207" s="375"/>
      <c r="ADF207" s="375"/>
      <c r="ADG207" s="375"/>
      <c r="ADH207" s="375"/>
      <c r="ADI207" s="375"/>
      <c r="ADJ207" s="375"/>
      <c r="ADK207" s="375"/>
      <c r="ADL207" s="375"/>
      <c r="ADM207" s="375"/>
      <c r="ADN207" s="375"/>
      <c r="ADO207" s="375"/>
      <c r="ADP207" s="375"/>
      <c r="ADQ207" s="375"/>
      <c r="ADR207" s="375"/>
      <c r="ADS207" s="375"/>
      <c r="ADT207" s="375"/>
      <c r="ADU207" s="375"/>
      <c r="ADV207" s="375"/>
      <c r="ADW207" s="375"/>
      <c r="ADX207" s="375"/>
      <c r="ADY207" s="375"/>
      <c r="ADZ207" s="375"/>
      <c r="AEA207" s="375"/>
      <c r="AEB207" s="375"/>
      <c r="AEC207" s="375"/>
      <c r="AED207" s="375"/>
      <c r="AEE207" s="375"/>
      <c r="AEF207" s="375"/>
      <c r="AEG207" s="375"/>
      <c r="AEH207" s="375"/>
      <c r="AEI207" s="375"/>
      <c r="AEJ207" s="375"/>
      <c r="AEK207" s="375"/>
      <c r="AEL207" s="375"/>
      <c r="AEM207" s="375"/>
      <c r="AEN207" s="375"/>
      <c r="AEO207" s="375"/>
      <c r="AEP207" s="375"/>
      <c r="AEQ207" s="375"/>
      <c r="AER207" s="375"/>
      <c r="AES207" s="376"/>
      <c r="AET207" s="376"/>
      <c r="AEU207" s="376"/>
      <c r="AEV207" s="376"/>
      <c r="AEW207" s="376"/>
      <c r="AEX207" s="376"/>
      <c r="AEY207" s="376"/>
      <c r="AEZ207" s="376"/>
      <c r="AFA207" s="376"/>
      <c r="AFB207" s="376"/>
      <c r="AFC207" s="376"/>
      <c r="AFD207" s="376"/>
      <c r="AFE207" s="376"/>
      <c r="AFF207" s="376"/>
      <c r="AFG207" s="376"/>
      <c r="AFH207" s="376"/>
      <c r="AFI207" s="376"/>
      <c r="AFJ207" s="376"/>
      <c r="AFK207" s="376"/>
      <c r="AFL207" s="376"/>
      <c r="AFM207" s="376"/>
      <c r="AFN207" s="376"/>
      <c r="AFO207" s="376"/>
      <c r="AFP207" s="376"/>
      <c r="AFQ207" s="377"/>
      <c r="AFR207" s="377"/>
      <c r="AFS207" s="377"/>
      <c r="AFT207" s="377"/>
      <c r="AFU207" s="377"/>
      <c r="AFV207" s="376"/>
      <c r="AFW207" s="376"/>
      <c r="AFX207" s="377"/>
      <c r="AFY207" s="377"/>
      <c r="AFZ207" s="376"/>
      <c r="AGA207" s="376"/>
      <c r="AGB207" s="377"/>
      <c r="AGC207" s="377"/>
      <c r="AGD207" s="376"/>
      <c r="AGE207" s="376"/>
      <c r="AGF207" s="376"/>
      <c r="AGG207" s="376"/>
      <c r="AGH207" s="376"/>
      <c r="AGI207" s="376"/>
      <c r="AGJ207" s="376"/>
      <c r="AGK207" s="377"/>
      <c r="AGL207" s="377"/>
      <c r="AGM207" s="376"/>
      <c r="AGN207" s="376"/>
      <c r="AGO207" s="377"/>
      <c r="AGP207" s="377"/>
      <c r="AGQ207" s="376"/>
      <c r="AGR207" s="376"/>
      <c r="AGS207" s="376"/>
      <c r="AGT207" s="376"/>
      <c r="AGU207" s="376"/>
      <c r="AGV207" s="370"/>
      <c r="AGW207" s="396"/>
      <c r="AGX207" s="376"/>
      <c r="AGY207" s="376"/>
      <c r="AGZ207" s="376"/>
      <c r="AHA207" s="376"/>
      <c r="AHB207" s="376"/>
      <c r="AHC207" s="376"/>
      <c r="AHD207" s="376"/>
      <c r="AHE207" s="375"/>
      <c r="AHF207" s="375"/>
      <c r="AHG207" s="375"/>
      <c r="AHH207" s="375"/>
      <c r="AHI207" s="375"/>
      <c r="AHJ207" s="375"/>
      <c r="AHK207" s="375"/>
      <c r="AHL207" s="375"/>
      <c r="AHM207" s="375"/>
      <c r="AHN207" s="375"/>
      <c r="AHO207" s="375"/>
      <c r="AHP207" s="375"/>
      <c r="AHQ207" s="375"/>
      <c r="AHR207" s="375"/>
      <c r="AHS207" s="375"/>
      <c r="AHT207" s="375"/>
      <c r="AHU207" s="375"/>
      <c r="AHV207" s="375"/>
      <c r="AHW207" s="375"/>
      <c r="AHX207" s="375"/>
      <c r="AHY207" s="375"/>
      <c r="AHZ207" s="375"/>
      <c r="AIA207" s="375"/>
      <c r="AIB207" s="375"/>
      <c r="AIC207" s="375"/>
      <c r="AID207" s="375"/>
      <c r="AIE207" s="375"/>
      <c r="AIF207" s="375"/>
      <c r="AIG207" s="375"/>
      <c r="AIH207" s="375"/>
      <c r="AII207" s="375"/>
      <c r="AIJ207" s="375"/>
      <c r="AIK207" s="375"/>
      <c r="AIL207" s="375"/>
      <c r="AIM207" s="375"/>
      <c r="AIN207" s="375"/>
      <c r="AIO207" s="375"/>
      <c r="AIP207" s="375"/>
      <c r="AIQ207" s="375"/>
      <c r="AIR207" s="375"/>
      <c r="AIS207" s="375"/>
      <c r="AIT207" s="375"/>
      <c r="AIU207" s="375"/>
      <c r="AIV207" s="375"/>
      <c r="AIW207" s="376"/>
      <c r="AIX207" s="376"/>
      <c r="AIY207" s="376"/>
      <c r="AIZ207" s="376"/>
      <c r="AJA207" s="376"/>
      <c r="AJB207" s="376"/>
      <c r="AJC207" s="376"/>
      <c r="AJD207" s="376"/>
      <c r="AJE207" s="376"/>
      <c r="AJF207" s="376"/>
      <c r="AJG207" s="376"/>
      <c r="AJH207" s="376"/>
      <c r="AJI207" s="376"/>
      <c r="AJJ207" s="376"/>
      <c r="AJK207" s="376"/>
      <c r="AJL207" s="376"/>
      <c r="AJM207" s="376"/>
      <c r="AJN207" s="376"/>
      <c r="AJO207" s="376"/>
      <c r="AJP207" s="376"/>
      <c r="AJQ207" s="376"/>
      <c r="AJR207" s="376"/>
      <c r="AJS207" s="376"/>
      <c r="AJT207" s="376"/>
      <c r="AJU207" s="377"/>
      <c r="AJV207" s="377"/>
      <c r="AJW207" s="377"/>
      <c r="AJX207" s="377"/>
      <c r="AJY207" s="377"/>
      <c r="AJZ207" s="376"/>
      <c r="AKA207" s="376"/>
      <c r="AKB207" s="377"/>
      <c r="AKC207" s="377"/>
      <c r="AKD207" s="376"/>
      <c r="AKE207" s="376"/>
      <c r="AKF207" s="377"/>
      <c r="AKG207" s="377"/>
      <c r="AKH207" s="376"/>
      <c r="AKI207" s="376"/>
      <c r="AKJ207" s="376"/>
      <c r="AKK207" s="376"/>
      <c r="AKL207" s="376"/>
      <c r="AKM207" s="376"/>
      <c r="AKN207" s="376"/>
      <c r="AKO207" s="377"/>
      <c r="AKP207" s="377"/>
      <c r="AKQ207" s="376"/>
      <c r="AKR207" s="376"/>
      <c r="AKS207" s="377"/>
      <c r="AKT207" s="377"/>
      <c r="AKU207" s="376"/>
      <c r="AKV207" s="376"/>
      <c r="AKW207" s="376"/>
      <c r="AKX207" s="376"/>
      <c r="AKY207" s="376"/>
      <c r="AKZ207" s="370"/>
      <c r="ALA207" s="396"/>
      <c r="ALB207" s="376"/>
      <c r="ALC207" s="376"/>
      <c r="ALD207" s="376"/>
      <c r="ALE207" s="376"/>
      <c r="ALF207" s="376"/>
      <c r="ALG207" s="376"/>
      <c r="ALH207" s="376"/>
      <c r="ALI207" s="375"/>
      <c r="ALJ207" s="375"/>
      <c r="ALK207" s="375"/>
      <c r="ALL207" s="375"/>
      <c r="ALM207" s="375"/>
      <c r="ALN207" s="375"/>
      <c r="ALO207" s="375"/>
      <c r="ALP207" s="375"/>
      <c r="ALQ207" s="375"/>
      <c r="ALR207" s="375"/>
      <c r="ALS207" s="375"/>
      <c r="ALT207" s="375"/>
      <c r="ALU207" s="375"/>
      <c r="ALV207" s="375"/>
      <c r="ALW207" s="375"/>
      <c r="ALX207" s="375"/>
      <c r="ALY207" s="375"/>
      <c r="ALZ207" s="375"/>
      <c r="AMA207" s="375"/>
      <c r="AMB207" s="375"/>
      <c r="AMC207" s="375"/>
      <c r="AMD207" s="375"/>
      <c r="AME207" s="375"/>
      <c r="AMF207" s="375"/>
      <c r="AMG207" s="375"/>
      <c r="AMH207" s="375"/>
      <c r="AMI207" s="375"/>
      <c r="AMJ207" s="375"/>
      <c r="AMK207" s="375"/>
      <c r="AML207" s="375"/>
      <c r="AMM207" s="375"/>
      <c r="AMN207" s="375"/>
      <c r="AMO207" s="375"/>
      <c r="AMP207" s="375"/>
      <c r="AMQ207" s="375"/>
      <c r="AMR207" s="375"/>
      <c r="AMS207" s="375"/>
      <c r="AMT207" s="375"/>
      <c r="AMU207" s="375"/>
      <c r="AMV207" s="375"/>
      <c r="AMW207" s="375"/>
      <c r="AMX207" s="375"/>
      <c r="AMY207" s="375"/>
      <c r="AMZ207" s="375"/>
      <c r="ANA207" s="376"/>
      <c r="ANB207" s="376"/>
      <c r="ANC207" s="376"/>
      <c r="AND207" s="376"/>
      <c r="ANE207" s="376"/>
      <c r="ANF207" s="376"/>
      <c r="ANG207" s="376"/>
      <c r="ANH207" s="376"/>
      <c r="ANI207" s="376"/>
      <c r="ANJ207" s="376"/>
      <c r="ANK207" s="376"/>
      <c r="ANL207" s="376"/>
      <c r="ANM207" s="376"/>
      <c r="ANN207" s="376"/>
      <c r="ANO207" s="376"/>
      <c r="ANP207" s="376"/>
      <c r="ANQ207" s="376"/>
      <c r="ANR207" s="376"/>
      <c r="ANS207" s="376"/>
      <c r="ANT207" s="376"/>
      <c r="ANU207" s="376"/>
      <c r="ANV207" s="376"/>
      <c r="ANW207" s="376"/>
      <c r="ANX207" s="376"/>
      <c r="ANY207" s="377"/>
      <c r="ANZ207" s="377"/>
      <c r="AOA207" s="377"/>
      <c r="AOB207" s="377"/>
      <c r="AOC207" s="377"/>
      <c r="AOD207" s="376"/>
      <c r="AOE207" s="376"/>
      <c r="AOF207" s="377"/>
      <c r="AOG207" s="377"/>
      <c r="AOH207" s="376"/>
      <c r="AOI207" s="376"/>
      <c r="AOJ207" s="377"/>
      <c r="AOK207" s="377"/>
      <c r="AOL207" s="376"/>
      <c r="AOM207" s="376"/>
      <c r="AON207" s="376"/>
      <c r="AOO207" s="376"/>
      <c r="AOP207" s="376"/>
      <c r="AOQ207" s="376"/>
      <c r="AOR207" s="376"/>
      <c r="AOS207" s="377"/>
      <c r="AOT207" s="377"/>
      <c r="AOU207" s="376"/>
      <c r="AOV207" s="376"/>
      <c r="AOW207" s="377"/>
      <c r="AOX207" s="377"/>
      <c r="AOY207" s="376"/>
      <c r="AOZ207" s="376"/>
      <c r="APA207" s="376"/>
      <c r="APB207" s="376"/>
      <c r="APC207" s="376"/>
      <c r="APD207" s="370"/>
      <c r="APE207" s="396"/>
      <c r="APF207" s="376"/>
      <c r="APG207" s="376"/>
      <c r="APH207" s="376"/>
      <c r="API207" s="376"/>
      <c r="APJ207" s="376"/>
      <c r="APK207" s="376"/>
      <c r="APL207" s="376"/>
      <c r="APM207" s="375"/>
      <c r="APN207" s="375"/>
      <c r="APO207" s="375"/>
      <c r="APP207" s="375"/>
      <c r="APQ207" s="375"/>
      <c r="APR207" s="375"/>
      <c r="APS207" s="375"/>
      <c r="APT207" s="375"/>
      <c r="APU207" s="375"/>
      <c r="APV207" s="375"/>
      <c r="APW207" s="375"/>
      <c r="APX207" s="375"/>
      <c r="APY207" s="375"/>
      <c r="APZ207" s="375"/>
      <c r="AQA207" s="375"/>
      <c r="AQB207" s="375"/>
      <c r="AQC207" s="375"/>
      <c r="AQD207" s="375"/>
      <c r="AQE207" s="375"/>
      <c r="AQF207" s="375"/>
      <c r="AQG207" s="375"/>
      <c r="AQH207" s="375"/>
      <c r="AQI207" s="375"/>
      <c r="AQJ207" s="375"/>
      <c r="AQK207" s="375"/>
      <c r="AQL207" s="375"/>
      <c r="AQM207" s="375"/>
      <c r="AQN207" s="375"/>
      <c r="AQO207" s="375"/>
      <c r="AQP207" s="375"/>
      <c r="AQQ207" s="375"/>
      <c r="AQR207" s="375"/>
      <c r="AQS207" s="375"/>
      <c r="AQT207" s="375"/>
      <c r="AQU207" s="375"/>
      <c r="AQV207" s="375"/>
      <c r="AQW207" s="375"/>
      <c r="AQX207" s="375"/>
      <c r="AQY207" s="375"/>
      <c r="AQZ207" s="375"/>
      <c r="ARA207" s="375"/>
      <c r="ARB207" s="375"/>
      <c r="ARC207" s="375"/>
      <c r="ARD207" s="375"/>
      <c r="ARE207" s="376"/>
      <c r="ARF207" s="376"/>
      <c r="ARG207" s="376"/>
      <c r="ARH207" s="376"/>
      <c r="ARI207" s="376"/>
      <c r="ARJ207" s="376"/>
      <c r="ARK207" s="376"/>
      <c r="ARL207" s="376"/>
      <c r="ARM207" s="376"/>
      <c r="ARN207" s="376"/>
      <c r="ARO207" s="376"/>
      <c r="ARP207" s="376"/>
      <c r="ARQ207" s="376"/>
      <c r="ARR207" s="376"/>
      <c r="ARS207" s="376"/>
      <c r="ART207" s="376"/>
      <c r="ARU207" s="376"/>
      <c r="ARV207" s="376"/>
      <c r="ARW207" s="376"/>
      <c r="ARX207" s="376"/>
      <c r="ARY207" s="376"/>
      <c r="ARZ207" s="376"/>
      <c r="ASA207" s="376"/>
      <c r="ASB207" s="376"/>
      <c r="ASC207" s="377"/>
      <c r="ASD207" s="377"/>
      <c r="ASE207" s="377"/>
      <c r="ASF207" s="377"/>
      <c r="ASG207" s="377"/>
      <c r="ASH207" s="376"/>
      <c r="ASI207" s="376"/>
      <c r="ASJ207" s="377"/>
      <c r="ASK207" s="377"/>
      <c r="ASL207" s="376"/>
      <c r="ASM207" s="376"/>
      <c r="ASN207" s="377"/>
      <c r="ASO207" s="377"/>
      <c r="ASP207" s="376"/>
      <c r="ASQ207" s="376"/>
      <c r="ASR207" s="376"/>
      <c r="ASS207" s="376"/>
      <c r="AST207" s="376"/>
      <c r="ASU207" s="376"/>
      <c r="ASV207" s="376"/>
      <c r="ASW207" s="377"/>
      <c r="ASX207" s="377"/>
      <c r="ASY207" s="376"/>
      <c r="ASZ207" s="376"/>
      <c r="ATA207" s="377"/>
      <c r="ATB207" s="377"/>
      <c r="ATC207" s="376"/>
      <c r="ATD207" s="376"/>
      <c r="ATE207" s="376"/>
      <c r="ATF207" s="376"/>
      <c r="ATG207" s="376"/>
      <c r="ATH207" s="370"/>
      <c r="ATI207" s="396"/>
      <c r="ATJ207" s="376"/>
      <c r="ATK207" s="376"/>
      <c r="ATL207" s="376"/>
      <c r="ATM207" s="376"/>
      <c r="ATN207" s="376"/>
      <c r="ATO207" s="376"/>
      <c r="ATP207" s="376"/>
      <c r="ATQ207" s="375"/>
      <c r="ATR207" s="375"/>
      <c r="ATS207" s="375"/>
      <c r="ATT207" s="375"/>
      <c r="ATU207" s="375"/>
      <c r="ATV207" s="375"/>
      <c r="ATW207" s="375"/>
      <c r="ATX207" s="375"/>
      <c r="ATY207" s="375"/>
      <c r="ATZ207" s="375"/>
      <c r="AUA207" s="375"/>
      <c r="AUB207" s="375"/>
      <c r="AUC207" s="375"/>
      <c r="AUD207" s="375"/>
      <c r="AUE207" s="375"/>
      <c r="AUF207" s="375"/>
      <c r="AUG207" s="375"/>
      <c r="AUH207" s="375"/>
      <c r="AUI207" s="375"/>
      <c r="AUJ207" s="375"/>
      <c r="AUK207" s="375"/>
      <c r="AUL207" s="375"/>
      <c r="AUM207" s="375"/>
      <c r="AUN207" s="375"/>
      <c r="AUO207" s="375"/>
      <c r="AUP207" s="375"/>
      <c r="AUQ207" s="375"/>
      <c r="AUR207" s="375"/>
      <c r="AUS207" s="375"/>
      <c r="AUT207" s="375"/>
      <c r="AUU207" s="375"/>
      <c r="AUV207" s="375"/>
      <c r="AUW207" s="375"/>
      <c r="AUX207" s="375"/>
      <c r="AUY207" s="375"/>
      <c r="AUZ207" s="375"/>
      <c r="AVA207" s="375"/>
      <c r="AVB207" s="375"/>
      <c r="AVC207" s="375"/>
      <c r="AVD207" s="375"/>
      <c r="AVE207" s="375"/>
      <c r="AVF207" s="375"/>
      <c r="AVG207" s="375"/>
      <c r="AVH207" s="375"/>
      <c r="AVI207" s="376"/>
      <c r="AVJ207" s="376"/>
      <c r="AVK207" s="376"/>
      <c r="AVL207" s="376"/>
      <c r="AVM207" s="376"/>
      <c r="AVN207" s="376"/>
      <c r="AVO207" s="376"/>
      <c r="AVP207" s="376"/>
      <c r="AVQ207" s="376"/>
      <c r="AVR207" s="376"/>
      <c r="AVS207" s="376"/>
      <c r="AVT207" s="376"/>
      <c r="AVU207" s="376"/>
      <c r="AVV207" s="376"/>
      <c r="AVW207" s="376"/>
      <c r="AVX207" s="376"/>
      <c r="AVY207" s="376"/>
      <c r="AVZ207" s="376"/>
      <c r="AWA207" s="376"/>
      <c r="AWB207" s="376"/>
      <c r="AWC207" s="376"/>
      <c r="AWD207" s="376"/>
      <c r="AWE207" s="376"/>
      <c r="AWF207" s="376"/>
      <c r="AWG207" s="377"/>
      <c r="AWH207" s="377"/>
      <c r="AWI207" s="377"/>
      <c r="AWJ207" s="377"/>
      <c r="AWK207" s="377"/>
      <c r="AWL207" s="376"/>
      <c r="AWM207" s="376"/>
      <c r="AWN207" s="377"/>
      <c r="AWO207" s="377"/>
      <c r="AWP207" s="376"/>
      <c r="AWQ207" s="376"/>
      <c r="AWR207" s="377"/>
      <c r="AWS207" s="377"/>
      <c r="AWT207" s="376"/>
      <c r="AWU207" s="376"/>
      <c r="AWV207" s="376"/>
      <c r="AWW207" s="376"/>
      <c r="AWX207" s="376"/>
      <c r="AWY207" s="376"/>
      <c r="AWZ207" s="376"/>
      <c r="AXA207" s="377"/>
      <c r="AXB207" s="377"/>
      <c r="AXC207" s="376"/>
      <c r="AXD207" s="376"/>
      <c r="AXE207" s="377"/>
      <c r="AXF207" s="377"/>
      <c r="AXG207" s="376"/>
      <c r="AXH207" s="376"/>
      <c r="AXI207" s="376"/>
      <c r="AXJ207" s="376"/>
      <c r="AXK207" s="376"/>
      <c r="AXL207" s="370"/>
      <c r="AXM207" s="396"/>
      <c r="AXN207" s="376"/>
      <c r="AXO207" s="376"/>
      <c r="AXP207" s="376"/>
      <c r="AXQ207" s="376"/>
      <c r="AXR207" s="376"/>
      <c r="AXS207" s="376"/>
      <c r="AXT207" s="376"/>
      <c r="AXU207" s="375"/>
      <c r="AXV207" s="375"/>
      <c r="AXW207" s="375"/>
      <c r="AXX207" s="375"/>
      <c r="AXY207" s="375"/>
      <c r="AXZ207" s="375"/>
      <c r="AYA207" s="375"/>
      <c r="AYB207" s="375"/>
      <c r="AYC207" s="375"/>
      <c r="AYD207" s="375"/>
      <c r="AYE207" s="375"/>
      <c r="AYF207" s="375"/>
      <c r="AYG207" s="375"/>
      <c r="AYH207" s="375"/>
      <c r="AYI207" s="375"/>
      <c r="AYJ207" s="375"/>
      <c r="AYK207" s="375"/>
      <c r="AYL207" s="375"/>
      <c r="AYM207" s="375"/>
      <c r="AYN207" s="375"/>
      <c r="AYO207" s="375"/>
      <c r="AYP207" s="375"/>
      <c r="AYQ207" s="375"/>
      <c r="AYR207" s="375"/>
      <c r="AYS207" s="375"/>
      <c r="AYT207" s="375"/>
      <c r="AYU207" s="375"/>
      <c r="AYV207" s="375"/>
      <c r="AYW207" s="375"/>
      <c r="AYX207" s="375"/>
      <c r="AYY207" s="375"/>
      <c r="AYZ207" s="375"/>
      <c r="AZA207" s="375"/>
      <c r="AZB207" s="375"/>
      <c r="AZC207" s="375"/>
      <c r="AZD207" s="375"/>
      <c r="AZE207" s="375"/>
      <c r="AZF207" s="375"/>
      <c r="AZG207" s="375"/>
      <c r="AZH207" s="375"/>
      <c r="AZI207" s="375"/>
      <c r="AZJ207" s="375"/>
      <c r="AZK207" s="375"/>
      <c r="AZL207" s="375"/>
      <c r="AZM207" s="376"/>
      <c r="AZN207" s="376"/>
      <c r="AZO207" s="376"/>
      <c r="AZP207" s="376"/>
      <c r="AZQ207" s="376"/>
      <c r="AZR207" s="376"/>
      <c r="AZS207" s="376"/>
      <c r="AZT207" s="376"/>
      <c r="AZU207" s="376"/>
      <c r="AZV207" s="376"/>
      <c r="AZW207" s="376"/>
      <c r="AZX207" s="376"/>
      <c r="AZY207" s="376"/>
      <c r="AZZ207" s="376"/>
      <c r="BAA207" s="376"/>
      <c r="BAB207" s="376"/>
      <c r="BAC207" s="376"/>
      <c r="BAD207" s="376"/>
      <c r="BAE207" s="376"/>
      <c r="BAF207" s="376"/>
      <c r="BAG207" s="376"/>
      <c r="BAH207" s="376"/>
      <c r="BAI207" s="376"/>
      <c r="BAJ207" s="376"/>
      <c r="BAK207" s="377"/>
      <c r="BAL207" s="377"/>
      <c r="BAM207" s="377"/>
      <c r="BAN207" s="377"/>
      <c r="BAO207" s="377"/>
      <c r="BAP207" s="376"/>
      <c r="BAQ207" s="376"/>
      <c r="BAR207" s="377"/>
      <c r="BAS207" s="377"/>
      <c r="BAT207" s="376"/>
      <c r="BAU207" s="376"/>
      <c r="BAV207" s="377"/>
      <c r="BAW207" s="377"/>
      <c r="BAX207" s="376"/>
      <c r="BAY207" s="376"/>
      <c r="BAZ207" s="376"/>
      <c r="BBA207" s="376"/>
      <c r="BBB207" s="376"/>
      <c r="BBC207" s="376"/>
      <c r="BBD207" s="376"/>
      <c r="BBE207" s="377"/>
      <c r="BBF207" s="377"/>
      <c r="BBG207" s="376"/>
      <c r="BBH207" s="376"/>
      <c r="BBI207" s="377"/>
      <c r="BBJ207" s="377"/>
      <c r="BBK207" s="376"/>
      <c r="BBL207" s="376"/>
      <c r="BBM207" s="376"/>
      <c r="BBN207" s="376"/>
      <c r="BBO207" s="376"/>
      <c r="BBP207" s="370"/>
      <c r="BBQ207" s="396"/>
      <c r="BBR207" s="376"/>
      <c r="BBS207" s="376"/>
      <c r="BBT207" s="376"/>
      <c r="BBU207" s="376"/>
      <c r="BBV207" s="376"/>
      <c r="BBW207" s="376"/>
      <c r="BBX207" s="376"/>
      <c r="BBY207" s="375"/>
      <c r="BBZ207" s="375"/>
      <c r="BCA207" s="375"/>
      <c r="BCB207" s="375"/>
      <c r="BCC207" s="375"/>
      <c r="BCD207" s="375"/>
      <c r="BCE207" s="375"/>
      <c r="BCF207" s="375"/>
      <c r="BCG207" s="375"/>
      <c r="BCH207" s="375"/>
      <c r="BCI207" s="375"/>
      <c r="BCJ207" s="375"/>
      <c r="BCK207" s="375"/>
      <c r="BCL207" s="375"/>
      <c r="BCM207" s="375"/>
      <c r="BCN207" s="375"/>
      <c r="BCO207" s="375"/>
      <c r="BCP207" s="375"/>
      <c r="BCQ207" s="375"/>
      <c r="BCR207" s="375"/>
      <c r="BCS207" s="375"/>
      <c r="BCT207" s="375"/>
      <c r="BCU207" s="375"/>
      <c r="BCV207" s="375"/>
      <c r="BCW207" s="375"/>
      <c r="BCX207" s="375"/>
      <c r="BCY207" s="375"/>
      <c r="BCZ207" s="375"/>
      <c r="BDA207" s="375"/>
      <c r="BDB207" s="375"/>
      <c r="BDC207" s="375"/>
      <c r="BDD207" s="375"/>
      <c r="BDE207" s="375"/>
      <c r="BDF207" s="375"/>
      <c r="BDG207" s="375"/>
      <c r="BDH207" s="375"/>
      <c r="BDI207" s="375"/>
      <c r="BDJ207" s="375"/>
      <c r="BDK207" s="375"/>
      <c r="BDL207" s="375"/>
      <c r="BDM207" s="375"/>
      <c r="BDN207" s="375"/>
      <c r="BDO207" s="375"/>
      <c r="BDP207" s="375"/>
      <c r="BDQ207" s="376"/>
      <c r="BDR207" s="376"/>
      <c r="BDS207" s="376"/>
      <c r="BDT207" s="376"/>
      <c r="BDU207" s="376"/>
      <c r="BDV207" s="376"/>
      <c r="BDW207" s="376"/>
      <c r="BDX207" s="376"/>
      <c r="BDY207" s="376"/>
      <c r="BDZ207" s="376"/>
      <c r="BEA207" s="376"/>
      <c r="BEB207" s="376"/>
      <c r="BEC207" s="376"/>
      <c r="BED207" s="376"/>
      <c r="BEE207" s="376"/>
      <c r="BEF207" s="376"/>
      <c r="BEG207" s="376"/>
      <c r="BEH207" s="376"/>
      <c r="BEI207" s="376"/>
      <c r="BEJ207" s="376"/>
      <c r="BEK207" s="376"/>
      <c r="BEL207" s="376"/>
      <c r="BEM207" s="376"/>
      <c r="BEN207" s="376"/>
      <c r="BEO207" s="377"/>
      <c r="BEP207" s="377"/>
      <c r="BEQ207" s="377"/>
      <c r="BER207" s="377"/>
      <c r="BES207" s="377"/>
      <c r="BET207" s="376"/>
      <c r="BEU207" s="376"/>
      <c r="BEV207" s="377"/>
      <c r="BEW207" s="377"/>
      <c r="BEX207" s="376"/>
      <c r="BEY207" s="376"/>
      <c r="BEZ207" s="377"/>
      <c r="BFA207" s="377"/>
      <c r="BFB207" s="376"/>
      <c r="BFC207" s="376"/>
      <c r="BFD207" s="376"/>
      <c r="BFE207" s="376"/>
      <c r="BFF207" s="376"/>
      <c r="BFG207" s="376"/>
      <c r="BFH207" s="376"/>
      <c r="BFI207" s="377"/>
      <c r="BFJ207" s="377"/>
      <c r="BFK207" s="376"/>
      <c r="BFL207" s="376"/>
      <c r="BFM207" s="377"/>
      <c r="BFN207" s="377"/>
      <c r="BFO207" s="376"/>
      <c r="BFP207" s="376"/>
      <c r="BFQ207" s="376"/>
      <c r="BFR207" s="376"/>
      <c r="BFS207" s="376"/>
      <c r="BFT207" s="370"/>
      <c r="BFU207" s="396"/>
      <c r="BFV207" s="376"/>
      <c r="BFW207" s="376"/>
      <c r="BFX207" s="376"/>
      <c r="BFY207" s="376"/>
      <c r="BFZ207" s="376"/>
      <c r="BGA207" s="376"/>
      <c r="BGB207" s="376"/>
      <c r="BGC207" s="375"/>
      <c r="BGD207" s="375"/>
      <c r="BGE207" s="375"/>
      <c r="BGF207" s="375"/>
      <c r="BGG207" s="375"/>
      <c r="BGH207" s="375"/>
      <c r="BGI207" s="375"/>
      <c r="BGJ207" s="375"/>
      <c r="BGK207" s="375"/>
      <c r="BGL207" s="375"/>
      <c r="BGM207" s="375"/>
      <c r="BGN207" s="375"/>
      <c r="BGO207" s="375"/>
      <c r="BGP207" s="375"/>
      <c r="BGQ207" s="375"/>
      <c r="BGR207" s="375"/>
      <c r="BGS207" s="375"/>
      <c r="BGT207" s="375"/>
      <c r="BGU207" s="375"/>
      <c r="BGV207" s="375"/>
      <c r="BGW207" s="375"/>
      <c r="BGX207" s="375"/>
      <c r="BGY207" s="375"/>
      <c r="BGZ207" s="375"/>
      <c r="BHA207" s="375"/>
      <c r="BHB207" s="375"/>
      <c r="BHC207" s="375"/>
      <c r="BHD207" s="375"/>
      <c r="BHE207" s="375"/>
      <c r="BHF207" s="375"/>
      <c r="BHG207" s="375"/>
      <c r="BHH207" s="375"/>
      <c r="BHI207" s="375"/>
      <c r="BHJ207" s="375"/>
      <c r="BHK207" s="375"/>
      <c r="BHL207" s="375"/>
      <c r="BHM207" s="375"/>
      <c r="BHN207" s="375"/>
      <c r="BHO207" s="375"/>
      <c r="BHP207" s="375"/>
      <c r="BHQ207" s="375"/>
      <c r="BHR207" s="375"/>
      <c r="BHS207" s="375"/>
      <c r="BHT207" s="375"/>
      <c r="BHU207" s="376"/>
      <c r="BHV207" s="376"/>
      <c r="BHW207" s="376"/>
      <c r="BHX207" s="376"/>
      <c r="BHY207" s="376"/>
      <c r="BHZ207" s="376"/>
      <c r="BIA207" s="376"/>
      <c r="BIB207" s="376"/>
      <c r="BIC207" s="376"/>
      <c r="BID207" s="376"/>
      <c r="BIE207" s="376"/>
      <c r="BIF207" s="376"/>
      <c r="BIG207" s="376"/>
      <c r="BIH207" s="376"/>
      <c r="BII207" s="376"/>
      <c r="BIJ207" s="376"/>
      <c r="BIK207" s="376"/>
      <c r="BIL207" s="376"/>
      <c r="BIM207" s="376"/>
      <c r="BIN207" s="376"/>
      <c r="BIO207" s="376"/>
      <c r="BIP207" s="376"/>
      <c r="BIQ207" s="376"/>
      <c r="BIR207" s="376"/>
      <c r="BIS207" s="377"/>
      <c r="BIT207" s="377"/>
      <c r="BIU207" s="377"/>
      <c r="BIV207" s="377"/>
      <c r="BIW207" s="377"/>
      <c r="BIX207" s="376"/>
      <c r="BIY207" s="376"/>
      <c r="BIZ207" s="377"/>
      <c r="BJA207" s="377"/>
      <c r="BJB207" s="376"/>
      <c r="BJC207" s="376"/>
      <c r="BJD207" s="377"/>
      <c r="BJE207" s="377"/>
      <c r="BJF207" s="376"/>
      <c r="BJG207" s="376"/>
      <c r="BJH207" s="376"/>
      <c r="BJI207" s="376"/>
      <c r="BJJ207" s="376"/>
      <c r="BJK207" s="376"/>
      <c r="BJL207" s="376"/>
      <c r="BJM207" s="377"/>
      <c r="BJN207" s="377"/>
      <c r="BJO207" s="376"/>
      <c r="BJP207" s="376"/>
      <c r="BJQ207" s="377"/>
      <c r="BJR207" s="377"/>
      <c r="BJS207" s="376"/>
      <c r="BJT207" s="376"/>
      <c r="BJU207" s="376"/>
      <c r="BJV207" s="376"/>
      <c r="BJW207" s="376"/>
      <c r="BJX207" s="370"/>
      <c r="BJY207" s="396"/>
      <c r="BJZ207" s="376"/>
      <c r="BKA207" s="376"/>
      <c r="BKB207" s="376"/>
      <c r="BKC207" s="376"/>
      <c r="BKD207" s="376"/>
      <c r="BKE207" s="376"/>
      <c r="BKF207" s="376"/>
      <c r="BKG207" s="375"/>
      <c r="BKH207" s="375"/>
      <c r="BKI207" s="375"/>
      <c r="BKJ207" s="375"/>
      <c r="BKK207" s="375"/>
      <c r="BKL207" s="375"/>
      <c r="BKM207" s="375"/>
      <c r="BKN207" s="375"/>
      <c r="BKO207" s="375"/>
      <c r="BKP207" s="375"/>
      <c r="BKQ207" s="375"/>
      <c r="BKR207" s="375"/>
      <c r="BKS207" s="375"/>
      <c r="BKT207" s="375"/>
      <c r="BKU207" s="375"/>
      <c r="BKV207" s="375"/>
      <c r="BKW207" s="375"/>
      <c r="BKX207" s="375"/>
      <c r="BKY207" s="375"/>
      <c r="BKZ207" s="375"/>
      <c r="BLA207" s="375"/>
      <c r="BLB207" s="375"/>
      <c r="BLC207" s="375"/>
      <c r="BLD207" s="375"/>
      <c r="BLE207" s="375"/>
      <c r="BLF207" s="375"/>
      <c r="BLG207" s="375"/>
      <c r="BLH207" s="375"/>
      <c r="BLI207" s="375"/>
      <c r="BLJ207" s="375"/>
      <c r="BLK207" s="375"/>
      <c r="BLL207" s="375"/>
      <c r="BLM207" s="375"/>
      <c r="BLN207" s="375"/>
      <c r="BLO207" s="375"/>
      <c r="BLP207" s="375"/>
      <c r="BLQ207" s="375"/>
      <c r="BLR207" s="375"/>
      <c r="BLS207" s="375"/>
      <c r="BLT207" s="375"/>
      <c r="BLU207" s="375"/>
      <c r="BLV207" s="375"/>
      <c r="BLW207" s="375"/>
      <c r="BLX207" s="375"/>
      <c r="BLY207" s="376"/>
      <c r="BLZ207" s="376"/>
      <c r="BMA207" s="376"/>
      <c r="BMB207" s="376"/>
      <c r="BMC207" s="376"/>
      <c r="BMD207" s="376"/>
      <c r="BME207" s="376"/>
      <c r="BMF207" s="376"/>
      <c r="BMG207" s="376"/>
      <c r="BMH207" s="376"/>
      <c r="BMI207" s="376"/>
      <c r="BMJ207" s="376"/>
      <c r="BMK207" s="376"/>
      <c r="BML207" s="376"/>
      <c r="BMM207" s="376"/>
      <c r="BMN207" s="376"/>
      <c r="BMO207" s="376"/>
      <c r="BMP207" s="376"/>
      <c r="BMQ207" s="376"/>
      <c r="BMR207" s="376"/>
      <c r="BMS207" s="376"/>
      <c r="BMT207" s="376"/>
      <c r="BMU207" s="376"/>
      <c r="BMV207" s="376"/>
      <c r="BMW207" s="377"/>
      <c r="BMX207" s="377"/>
      <c r="BMY207" s="377"/>
      <c r="BMZ207" s="377"/>
      <c r="BNA207" s="377"/>
      <c r="BNB207" s="376"/>
      <c r="BNC207" s="376"/>
      <c r="BND207" s="377"/>
      <c r="BNE207" s="377"/>
      <c r="BNF207" s="376"/>
      <c r="BNG207" s="376"/>
      <c r="BNH207" s="377"/>
      <c r="BNI207" s="377"/>
      <c r="BNJ207" s="376"/>
      <c r="BNK207" s="376"/>
      <c r="BNL207" s="376"/>
      <c r="BNM207" s="376"/>
      <c r="BNN207" s="376"/>
      <c r="BNO207" s="376"/>
      <c r="BNP207" s="376"/>
      <c r="BNQ207" s="377"/>
      <c r="BNR207" s="377"/>
      <c r="BNS207" s="376"/>
      <c r="BNT207" s="376"/>
      <c r="BNU207" s="377"/>
      <c r="BNV207" s="377"/>
      <c r="BNW207" s="376"/>
      <c r="BNX207" s="376"/>
      <c r="BNY207" s="376"/>
      <c r="BNZ207" s="376"/>
      <c r="BOA207" s="376"/>
      <c r="BOB207" s="370"/>
      <c r="BOC207" s="396"/>
      <c r="BOD207" s="376"/>
      <c r="BOE207" s="376"/>
      <c r="BOF207" s="376"/>
      <c r="BOG207" s="376"/>
      <c r="BOH207" s="376"/>
      <c r="BOI207" s="376"/>
      <c r="BOJ207" s="376"/>
      <c r="BOK207" s="375"/>
      <c r="BOL207" s="375"/>
      <c r="BOM207" s="375"/>
      <c r="BON207" s="375"/>
      <c r="BOO207" s="375"/>
      <c r="BOP207" s="375"/>
      <c r="BOQ207" s="375"/>
      <c r="BOR207" s="375"/>
      <c r="BOS207" s="375"/>
      <c r="BOT207" s="375"/>
      <c r="BOU207" s="375"/>
      <c r="BOV207" s="375"/>
      <c r="BOW207" s="375"/>
      <c r="BOX207" s="375"/>
      <c r="BOY207" s="375"/>
      <c r="BOZ207" s="375"/>
      <c r="BPA207" s="375"/>
      <c r="BPB207" s="375"/>
      <c r="BPC207" s="375"/>
      <c r="BPD207" s="375"/>
      <c r="BPE207" s="375"/>
      <c r="BPF207" s="375"/>
      <c r="BPG207" s="375"/>
      <c r="BPH207" s="375"/>
      <c r="BPI207" s="375"/>
      <c r="BPJ207" s="375"/>
      <c r="BPK207" s="375"/>
      <c r="BPL207" s="375"/>
      <c r="BPM207" s="375"/>
      <c r="BPN207" s="375"/>
      <c r="BPO207" s="375"/>
      <c r="BPP207" s="375"/>
      <c r="BPQ207" s="375"/>
      <c r="BPR207" s="375"/>
      <c r="BPS207" s="375"/>
      <c r="BPT207" s="375"/>
      <c r="BPU207" s="375"/>
      <c r="BPV207" s="375"/>
      <c r="BPW207" s="375"/>
      <c r="BPX207" s="375"/>
      <c r="BPY207" s="375"/>
      <c r="BPZ207" s="375"/>
      <c r="BQA207" s="375"/>
      <c r="BQB207" s="375"/>
      <c r="BQC207" s="376"/>
      <c r="BQD207" s="376"/>
      <c r="BQE207" s="376"/>
      <c r="BQF207" s="376"/>
      <c r="BQG207" s="376"/>
      <c r="BQH207" s="376"/>
      <c r="BQI207" s="376"/>
      <c r="BQJ207" s="376"/>
      <c r="BQK207" s="376"/>
      <c r="BQL207" s="376"/>
      <c r="BQM207" s="376"/>
      <c r="BQN207" s="376"/>
      <c r="BQO207" s="376"/>
      <c r="BQP207" s="376"/>
      <c r="BQQ207" s="376"/>
      <c r="BQR207" s="376"/>
      <c r="BQS207" s="376"/>
      <c r="BQT207" s="376"/>
      <c r="BQU207" s="376"/>
      <c r="BQV207" s="376"/>
      <c r="BQW207" s="376"/>
      <c r="BQX207" s="376"/>
      <c r="BQY207" s="376"/>
      <c r="BQZ207" s="376"/>
      <c r="BRA207" s="377"/>
      <c r="BRB207" s="377"/>
      <c r="BRC207" s="377"/>
      <c r="BRD207" s="377"/>
      <c r="BRE207" s="377"/>
      <c r="BRF207" s="376"/>
      <c r="BRG207" s="376"/>
      <c r="BRH207" s="377"/>
      <c r="BRI207" s="377"/>
      <c r="BRJ207" s="376"/>
      <c r="BRK207" s="376"/>
      <c r="BRL207" s="377"/>
      <c r="BRM207" s="377"/>
      <c r="BRN207" s="376"/>
      <c r="BRO207" s="376"/>
      <c r="BRP207" s="376"/>
      <c r="BRQ207" s="376"/>
      <c r="BRR207" s="376"/>
      <c r="BRS207" s="376"/>
      <c r="BRT207" s="376"/>
      <c r="BRU207" s="377"/>
      <c r="BRV207" s="377"/>
      <c r="BRW207" s="376"/>
      <c r="BRX207" s="376"/>
      <c r="BRY207" s="377"/>
      <c r="BRZ207" s="377"/>
      <c r="BSA207" s="376"/>
      <c r="BSB207" s="376"/>
      <c r="BSC207" s="376"/>
      <c r="BSD207" s="376"/>
      <c r="BSE207" s="376"/>
      <c r="BSF207" s="370"/>
      <c r="BSG207" s="396"/>
      <c r="BSH207" s="376"/>
      <c r="BSI207" s="376"/>
      <c r="BSJ207" s="376"/>
      <c r="BSK207" s="376"/>
      <c r="BSL207" s="376"/>
      <c r="BSM207" s="376"/>
      <c r="BSN207" s="376"/>
      <c r="BSO207" s="375"/>
      <c r="BSP207" s="375"/>
      <c r="BSQ207" s="375"/>
      <c r="BSR207" s="375"/>
      <c r="BSS207" s="375"/>
      <c r="BST207" s="375"/>
      <c r="BSU207" s="375"/>
      <c r="BSV207" s="375"/>
      <c r="BSW207" s="375"/>
      <c r="BSX207" s="375"/>
      <c r="BSY207" s="375"/>
      <c r="BSZ207" s="375"/>
      <c r="BTA207" s="375"/>
      <c r="BTB207" s="375"/>
      <c r="BTC207" s="375"/>
      <c r="BTD207" s="375"/>
      <c r="BTE207" s="375"/>
      <c r="BTF207" s="375"/>
      <c r="BTG207" s="375"/>
      <c r="BTH207" s="375"/>
      <c r="BTI207" s="375"/>
      <c r="BTJ207" s="375"/>
      <c r="BTK207" s="375"/>
      <c r="BTL207" s="375"/>
      <c r="BTM207" s="375"/>
      <c r="BTN207" s="375"/>
      <c r="BTO207" s="375"/>
      <c r="BTP207" s="375"/>
      <c r="BTQ207" s="375"/>
      <c r="BTR207" s="375"/>
      <c r="BTS207" s="375"/>
      <c r="BTT207" s="375"/>
      <c r="BTU207" s="375"/>
      <c r="BTV207" s="375"/>
      <c r="BTW207" s="375"/>
      <c r="BTX207" s="375"/>
      <c r="BTY207" s="375"/>
      <c r="BTZ207" s="375"/>
      <c r="BUA207" s="375"/>
      <c r="BUB207" s="375"/>
      <c r="BUC207" s="375"/>
      <c r="BUD207" s="375"/>
      <c r="BUE207" s="375"/>
      <c r="BUF207" s="375"/>
      <c r="BUG207" s="376"/>
      <c r="BUH207" s="376"/>
      <c r="BUI207" s="376"/>
      <c r="BUJ207" s="376"/>
      <c r="BUK207" s="376"/>
      <c r="BUL207" s="376"/>
      <c r="BUM207" s="376"/>
      <c r="BUN207" s="376"/>
      <c r="BUO207" s="376"/>
      <c r="BUP207" s="376"/>
      <c r="BUQ207" s="376"/>
      <c r="BUR207" s="376"/>
      <c r="BUS207" s="376"/>
      <c r="BUT207" s="376"/>
      <c r="BUU207" s="376"/>
      <c r="BUV207" s="376"/>
      <c r="BUW207" s="376"/>
      <c r="BUX207" s="376"/>
      <c r="BUY207" s="376"/>
      <c r="BUZ207" s="376"/>
      <c r="BVA207" s="376"/>
      <c r="BVB207" s="376"/>
      <c r="BVC207" s="376"/>
      <c r="BVD207" s="376"/>
      <c r="BVE207" s="377"/>
      <c r="BVF207" s="377"/>
      <c r="BVG207" s="377"/>
      <c r="BVH207" s="377"/>
      <c r="BVI207" s="377"/>
      <c r="BVJ207" s="376"/>
      <c r="BVK207" s="376"/>
      <c r="BVL207" s="377"/>
      <c r="BVM207" s="377"/>
      <c r="BVN207" s="376"/>
      <c r="BVO207" s="376"/>
      <c r="BVP207" s="377"/>
      <c r="BVQ207" s="377"/>
      <c r="BVR207" s="376"/>
      <c r="BVS207" s="376"/>
      <c r="BVT207" s="376"/>
      <c r="BVU207" s="376"/>
      <c r="BVV207" s="376"/>
      <c r="BVW207" s="376"/>
      <c r="BVX207" s="376"/>
      <c r="BVY207" s="377"/>
      <c r="BVZ207" s="377"/>
      <c r="BWA207" s="376"/>
      <c r="BWB207" s="376"/>
      <c r="BWC207" s="377"/>
      <c r="BWD207" s="377"/>
      <c r="BWE207" s="376"/>
      <c r="BWF207" s="376"/>
      <c r="BWG207" s="376"/>
      <c r="BWH207" s="376"/>
      <c r="BWI207" s="376"/>
      <c r="BWJ207" s="370"/>
      <c r="BWK207" s="396"/>
      <c r="BWL207" s="376"/>
      <c r="BWM207" s="376"/>
      <c r="BWN207" s="376"/>
      <c r="BWO207" s="376"/>
      <c r="BWP207" s="376"/>
      <c r="BWQ207" s="376"/>
      <c r="BWR207" s="376"/>
      <c r="BWS207" s="375"/>
      <c r="BWT207" s="375"/>
      <c r="BWU207" s="375"/>
      <c r="BWV207" s="375"/>
      <c r="BWW207" s="375"/>
      <c r="BWX207" s="375"/>
      <c r="BWY207" s="375"/>
      <c r="BWZ207" s="375"/>
      <c r="BXA207" s="375"/>
      <c r="BXB207" s="375"/>
      <c r="BXC207" s="375"/>
      <c r="BXD207" s="375"/>
      <c r="BXE207" s="375"/>
      <c r="BXF207" s="375"/>
      <c r="BXG207" s="375"/>
      <c r="BXH207" s="375"/>
      <c r="BXI207" s="375"/>
      <c r="BXJ207" s="375"/>
      <c r="BXK207" s="375"/>
      <c r="BXL207" s="375"/>
      <c r="BXM207" s="375"/>
      <c r="BXN207" s="375"/>
      <c r="BXO207" s="375"/>
      <c r="BXP207" s="375"/>
      <c r="BXQ207" s="375"/>
      <c r="BXR207" s="375"/>
      <c r="BXS207" s="375"/>
      <c r="BXT207" s="375"/>
      <c r="BXU207" s="375"/>
      <c r="BXV207" s="375"/>
      <c r="BXW207" s="375"/>
      <c r="BXX207" s="375"/>
      <c r="BXY207" s="375"/>
      <c r="BXZ207" s="375"/>
      <c r="BYA207" s="375"/>
      <c r="BYB207" s="375"/>
      <c r="BYC207" s="375"/>
      <c r="BYD207" s="375"/>
      <c r="BYE207" s="375"/>
      <c r="BYF207" s="375"/>
      <c r="BYG207" s="375"/>
      <c r="BYH207" s="375"/>
      <c r="BYI207" s="375"/>
      <c r="BYJ207" s="375"/>
      <c r="BYK207" s="376"/>
      <c r="BYL207" s="376"/>
      <c r="BYM207" s="376"/>
      <c r="BYN207" s="376"/>
      <c r="BYO207" s="376"/>
      <c r="BYP207" s="376"/>
      <c r="BYQ207" s="376"/>
      <c r="BYR207" s="376"/>
      <c r="BYS207" s="376"/>
      <c r="BYT207" s="376"/>
      <c r="BYU207" s="376"/>
      <c r="BYV207" s="376"/>
      <c r="BYW207" s="376"/>
      <c r="BYX207" s="376"/>
      <c r="BYY207" s="376"/>
      <c r="BYZ207" s="376"/>
      <c r="BZA207" s="376"/>
      <c r="BZB207" s="376"/>
      <c r="BZC207" s="376"/>
      <c r="BZD207" s="376"/>
      <c r="BZE207" s="376"/>
      <c r="BZF207" s="376"/>
      <c r="BZG207" s="376"/>
      <c r="BZH207" s="376"/>
      <c r="BZI207" s="377"/>
      <c r="BZJ207" s="377"/>
      <c r="BZK207" s="377"/>
      <c r="BZL207" s="377"/>
      <c r="BZM207" s="377"/>
      <c r="BZN207" s="376"/>
      <c r="BZO207" s="376"/>
      <c r="BZP207" s="377"/>
      <c r="BZQ207" s="377"/>
      <c r="BZR207" s="376"/>
      <c r="BZS207" s="376"/>
      <c r="BZT207" s="377"/>
      <c r="BZU207" s="377"/>
      <c r="BZV207" s="376"/>
      <c r="BZW207" s="376"/>
      <c r="BZX207" s="376"/>
      <c r="BZY207" s="376"/>
      <c r="BZZ207" s="376"/>
      <c r="CAA207" s="376"/>
      <c r="CAB207" s="376"/>
      <c r="CAC207" s="377"/>
      <c r="CAD207" s="377"/>
      <c r="CAE207" s="376"/>
      <c r="CAF207" s="376"/>
      <c r="CAG207" s="377"/>
      <c r="CAH207" s="377"/>
      <c r="CAI207" s="376"/>
      <c r="CAJ207" s="376"/>
      <c r="CAK207" s="376"/>
      <c r="CAL207" s="376"/>
      <c r="CAM207" s="376"/>
      <c r="CAN207" s="370"/>
      <c r="CAO207" s="396"/>
      <c r="CAP207" s="376"/>
      <c r="CAQ207" s="376"/>
      <c r="CAR207" s="376"/>
      <c r="CAS207" s="376"/>
      <c r="CAT207" s="376"/>
      <c r="CAU207" s="376"/>
      <c r="CAV207" s="376"/>
      <c r="CAW207" s="375"/>
      <c r="CAX207" s="375"/>
      <c r="CAY207" s="375"/>
      <c r="CAZ207" s="375"/>
      <c r="CBA207" s="375"/>
      <c r="CBB207" s="375"/>
      <c r="CBC207" s="375"/>
      <c r="CBD207" s="375"/>
      <c r="CBE207" s="375"/>
      <c r="CBF207" s="375"/>
      <c r="CBG207" s="375"/>
      <c r="CBH207" s="375"/>
      <c r="CBI207" s="375"/>
      <c r="CBJ207" s="375"/>
      <c r="CBK207" s="375"/>
      <c r="CBL207" s="375"/>
      <c r="CBM207" s="375"/>
      <c r="CBN207" s="375"/>
      <c r="CBO207" s="375"/>
      <c r="CBP207" s="375"/>
      <c r="CBQ207" s="375"/>
      <c r="CBR207" s="375"/>
      <c r="CBS207" s="375"/>
      <c r="CBT207" s="375"/>
      <c r="CBU207" s="375"/>
      <c r="CBV207" s="375"/>
      <c r="CBW207" s="375"/>
      <c r="CBX207" s="375"/>
      <c r="CBY207" s="375"/>
      <c r="CBZ207" s="375"/>
      <c r="CCA207" s="375"/>
      <c r="CCB207" s="375"/>
      <c r="CCC207" s="375"/>
      <c r="CCD207" s="375"/>
      <c r="CCE207" s="375"/>
      <c r="CCF207" s="375"/>
      <c r="CCG207" s="375"/>
      <c r="CCH207" s="375"/>
      <c r="CCI207" s="375"/>
      <c r="CCJ207" s="375"/>
      <c r="CCK207" s="375"/>
      <c r="CCL207" s="375"/>
      <c r="CCM207" s="375"/>
      <c r="CCN207" s="375"/>
      <c r="CCO207" s="376"/>
      <c r="CCP207" s="376"/>
      <c r="CCQ207" s="376"/>
      <c r="CCR207" s="376"/>
      <c r="CCS207" s="376"/>
      <c r="CCT207" s="376"/>
      <c r="CCU207" s="376"/>
      <c r="CCV207" s="376"/>
      <c r="CCW207" s="376"/>
      <c r="CCX207" s="376"/>
      <c r="CCY207" s="376"/>
      <c r="CCZ207" s="376"/>
      <c r="CDA207" s="376"/>
      <c r="CDB207" s="376"/>
      <c r="CDC207" s="376"/>
      <c r="CDD207" s="376"/>
      <c r="CDE207" s="376"/>
      <c r="CDF207" s="376"/>
      <c r="CDG207" s="376"/>
      <c r="CDH207" s="376"/>
      <c r="CDI207" s="376"/>
      <c r="CDJ207" s="376"/>
      <c r="CDK207" s="376"/>
      <c r="CDL207" s="376"/>
      <c r="CDM207" s="377"/>
      <c r="CDN207" s="377"/>
      <c r="CDO207" s="377"/>
      <c r="CDP207" s="377"/>
      <c r="CDQ207" s="377"/>
      <c r="CDR207" s="376"/>
      <c r="CDS207" s="376"/>
      <c r="CDT207" s="377"/>
      <c r="CDU207" s="377"/>
      <c r="CDV207" s="376"/>
      <c r="CDW207" s="376"/>
      <c r="CDX207" s="377"/>
      <c r="CDY207" s="377"/>
      <c r="CDZ207" s="376"/>
      <c r="CEA207" s="376"/>
      <c r="CEB207" s="376"/>
      <c r="CEC207" s="376"/>
      <c r="CED207" s="376"/>
      <c r="CEE207" s="376"/>
      <c r="CEF207" s="376"/>
      <c r="CEG207" s="377"/>
      <c r="CEH207" s="377"/>
      <c r="CEI207" s="376"/>
      <c r="CEJ207" s="376"/>
      <c r="CEK207" s="377"/>
      <c r="CEL207" s="377"/>
      <c r="CEM207" s="376"/>
      <c r="CEN207" s="376"/>
      <c r="CEO207" s="376"/>
      <c r="CEP207" s="376"/>
      <c r="CEQ207" s="376"/>
      <c r="CER207" s="370"/>
      <c r="CES207" s="396"/>
      <c r="CET207" s="376"/>
      <c r="CEU207" s="376"/>
      <c r="CEV207" s="376"/>
      <c r="CEW207" s="376"/>
      <c r="CEX207" s="376"/>
      <c r="CEY207" s="376"/>
      <c r="CEZ207" s="376"/>
      <c r="CFA207" s="375"/>
      <c r="CFB207" s="375"/>
      <c r="CFC207" s="375"/>
      <c r="CFD207" s="375"/>
      <c r="CFE207" s="375"/>
      <c r="CFF207" s="375"/>
      <c r="CFG207" s="375"/>
      <c r="CFH207" s="375"/>
      <c r="CFI207" s="375"/>
      <c r="CFJ207" s="375"/>
      <c r="CFK207" s="375"/>
      <c r="CFL207" s="375"/>
      <c r="CFM207" s="375"/>
      <c r="CFN207" s="375"/>
      <c r="CFO207" s="375"/>
      <c r="CFP207" s="375"/>
      <c r="CFQ207" s="375"/>
      <c r="CFR207" s="375"/>
      <c r="CFS207" s="375"/>
      <c r="CFT207" s="375"/>
      <c r="CFU207" s="375"/>
      <c r="CFV207" s="375"/>
      <c r="CFW207" s="375"/>
      <c r="CFX207" s="375"/>
      <c r="CFY207" s="375"/>
      <c r="CFZ207" s="375"/>
      <c r="CGA207" s="375"/>
      <c r="CGB207" s="375"/>
      <c r="CGC207" s="375"/>
      <c r="CGD207" s="375"/>
      <c r="CGE207" s="375"/>
      <c r="CGF207" s="375"/>
      <c r="CGG207" s="375"/>
      <c r="CGH207" s="375"/>
      <c r="CGI207" s="375"/>
      <c r="CGJ207" s="375"/>
      <c r="CGK207" s="375"/>
      <c r="CGL207" s="375"/>
      <c r="CGM207" s="375"/>
      <c r="CGN207" s="375"/>
      <c r="CGO207" s="375"/>
      <c r="CGP207" s="375"/>
      <c r="CGQ207" s="375"/>
      <c r="CGR207" s="375"/>
      <c r="CGS207" s="376"/>
      <c r="CGT207" s="376"/>
      <c r="CGU207" s="376"/>
      <c r="CGV207" s="376"/>
      <c r="CGW207" s="376"/>
      <c r="CGX207" s="376"/>
      <c r="CGY207" s="376"/>
      <c r="CGZ207" s="376"/>
      <c r="CHA207" s="376"/>
      <c r="CHB207" s="376"/>
      <c r="CHC207" s="376"/>
      <c r="CHD207" s="376"/>
      <c r="CHE207" s="376"/>
      <c r="CHF207" s="376"/>
      <c r="CHG207" s="376"/>
      <c r="CHH207" s="376"/>
      <c r="CHI207" s="376"/>
      <c r="CHJ207" s="376"/>
      <c r="CHK207" s="376"/>
      <c r="CHL207" s="376"/>
      <c r="CHM207" s="376"/>
      <c r="CHN207" s="376"/>
      <c r="CHO207" s="376"/>
      <c r="CHP207" s="376"/>
      <c r="CHQ207" s="377"/>
      <c r="CHR207" s="377"/>
      <c r="CHS207" s="377"/>
      <c r="CHT207" s="377"/>
      <c r="CHU207" s="377"/>
      <c r="CHV207" s="376"/>
      <c r="CHW207" s="376"/>
      <c r="CHX207" s="377"/>
      <c r="CHY207" s="377"/>
      <c r="CHZ207" s="376"/>
      <c r="CIA207" s="376"/>
      <c r="CIB207" s="377"/>
      <c r="CIC207" s="377"/>
      <c r="CID207" s="376"/>
      <c r="CIE207" s="376"/>
      <c r="CIF207" s="376"/>
      <c r="CIG207" s="376"/>
      <c r="CIH207" s="376"/>
      <c r="CII207" s="376"/>
      <c r="CIJ207" s="376"/>
      <c r="CIK207" s="377"/>
      <c r="CIL207" s="377"/>
      <c r="CIM207" s="376"/>
      <c r="CIN207" s="376"/>
      <c r="CIO207" s="377"/>
      <c r="CIP207" s="377"/>
      <c r="CIQ207" s="376"/>
      <c r="CIR207" s="376"/>
      <c r="CIS207" s="376"/>
      <c r="CIT207" s="376"/>
      <c r="CIU207" s="376"/>
      <c r="CIV207" s="370"/>
      <c r="CIW207" s="396"/>
      <c r="CIX207" s="376"/>
      <c r="CIY207" s="376"/>
      <c r="CIZ207" s="376"/>
      <c r="CJA207" s="376"/>
      <c r="CJB207" s="376"/>
      <c r="CJC207" s="376"/>
      <c r="CJD207" s="376"/>
      <c r="CJE207" s="375"/>
      <c r="CJF207" s="375"/>
      <c r="CJG207" s="375"/>
      <c r="CJH207" s="375"/>
      <c r="CJI207" s="375"/>
      <c r="CJJ207" s="375"/>
      <c r="CJK207" s="375"/>
      <c r="CJL207" s="375"/>
      <c r="CJM207" s="375"/>
      <c r="CJN207" s="375"/>
      <c r="CJO207" s="375"/>
      <c r="CJP207" s="375"/>
      <c r="CJQ207" s="375"/>
      <c r="CJR207" s="375"/>
      <c r="CJS207" s="375"/>
      <c r="CJT207" s="375"/>
      <c r="CJU207" s="375"/>
      <c r="CJV207" s="375"/>
      <c r="CJW207" s="375"/>
      <c r="CJX207" s="375"/>
      <c r="CJY207" s="375"/>
      <c r="CJZ207" s="375"/>
      <c r="CKA207" s="375"/>
      <c r="CKB207" s="375"/>
      <c r="CKC207" s="375"/>
      <c r="CKD207" s="375"/>
      <c r="CKE207" s="375"/>
      <c r="CKF207" s="375"/>
      <c r="CKG207" s="375"/>
      <c r="CKH207" s="375"/>
      <c r="CKI207" s="375"/>
      <c r="CKJ207" s="375"/>
      <c r="CKK207" s="375"/>
      <c r="CKL207" s="375"/>
      <c r="CKM207" s="375"/>
      <c r="CKN207" s="375"/>
      <c r="CKO207" s="375"/>
      <c r="CKP207" s="375"/>
      <c r="CKQ207" s="375"/>
      <c r="CKR207" s="375"/>
      <c r="CKS207" s="375"/>
      <c r="CKT207" s="375"/>
      <c r="CKU207" s="375"/>
      <c r="CKV207" s="375"/>
      <c r="CKW207" s="376"/>
      <c r="CKX207" s="376"/>
      <c r="CKY207" s="376"/>
      <c r="CKZ207" s="376"/>
      <c r="CLA207" s="376"/>
      <c r="CLB207" s="376"/>
      <c r="CLC207" s="376"/>
      <c r="CLD207" s="376"/>
      <c r="CLE207" s="376"/>
      <c r="CLF207" s="376"/>
      <c r="CLG207" s="376"/>
      <c r="CLH207" s="376"/>
      <c r="CLI207" s="376"/>
      <c r="CLJ207" s="376"/>
      <c r="CLK207" s="376"/>
      <c r="CLL207" s="376"/>
      <c r="CLM207" s="376"/>
      <c r="CLN207" s="376"/>
      <c r="CLO207" s="376"/>
      <c r="CLP207" s="376"/>
      <c r="CLQ207" s="376"/>
      <c r="CLR207" s="376"/>
      <c r="CLS207" s="376"/>
      <c r="CLT207" s="376"/>
      <c r="CLU207" s="377"/>
      <c r="CLV207" s="377"/>
      <c r="CLW207" s="377"/>
      <c r="CLX207" s="377"/>
      <c r="CLY207" s="377"/>
      <c r="CLZ207" s="376"/>
      <c r="CMA207" s="376"/>
      <c r="CMB207" s="377"/>
      <c r="CMC207" s="377"/>
      <c r="CMD207" s="376"/>
      <c r="CME207" s="376"/>
      <c r="CMF207" s="377"/>
      <c r="CMG207" s="377"/>
      <c r="CMH207" s="376"/>
      <c r="CMI207" s="376"/>
      <c r="CMJ207" s="376"/>
      <c r="CMK207" s="376"/>
      <c r="CML207" s="376"/>
      <c r="CMM207" s="376"/>
      <c r="CMN207" s="376"/>
      <c r="CMO207" s="377"/>
      <c r="CMP207" s="377"/>
      <c r="CMQ207" s="376"/>
      <c r="CMR207" s="376"/>
      <c r="CMS207" s="377"/>
      <c r="CMT207" s="377"/>
      <c r="CMU207" s="376"/>
      <c r="CMV207" s="376"/>
      <c r="CMW207" s="376"/>
      <c r="CMX207" s="376"/>
      <c r="CMY207" s="376"/>
      <c r="CMZ207" s="370"/>
      <c r="CNA207" s="396"/>
      <c r="CNB207" s="376"/>
      <c r="CNC207" s="376"/>
      <c r="CND207" s="376"/>
      <c r="CNE207" s="376"/>
      <c r="CNF207" s="376"/>
      <c r="CNG207" s="376"/>
      <c r="CNH207" s="376"/>
      <c r="CNI207" s="375"/>
      <c r="CNJ207" s="375"/>
      <c r="CNK207" s="375"/>
      <c r="CNL207" s="375"/>
      <c r="CNM207" s="375"/>
      <c r="CNN207" s="375"/>
      <c r="CNO207" s="375"/>
      <c r="CNP207" s="375"/>
      <c r="CNQ207" s="375"/>
      <c r="CNR207" s="375"/>
      <c r="CNS207" s="375"/>
      <c r="CNT207" s="375"/>
      <c r="CNU207" s="375"/>
      <c r="CNV207" s="375"/>
      <c r="CNW207" s="375"/>
      <c r="CNX207" s="375"/>
      <c r="CNY207" s="375"/>
      <c r="CNZ207" s="375"/>
      <c r="COA207" s="375"/>
      <c r="COB207" s="375"/>
      <c r="COC207" s="375"/>
      <c r="COD207" s="375"/>
      <c r="COE207" s="375"/>
      <c r="COF207" s="375"/>
      <c r="COG207" s="375"/>
      <c r="COH207" s="375"/>
      <c r="COI207" s="375"/>
      <c r="COJ207" s="375"/>
      <c r="COK207" s="375"/>
      <c r="COL207" s="375"/>
      <c r="COM207" s="375"/>
      <c r="CON207" s="375"/>
      <c r="COO207" s="375"/>
      <c r="COP207" s="375"/>
      <c r="COQ207" s="375"/>
      <c r="COR207" s="375"/>
      <c r="COS207" s="375"/>
      <c r="COT207" s="375"/>
      <c r="COU207" s="375"/>
      <c r="COV207" s="375"/>
      <c r="COW207" s="375"/>
      <c r="COX207" s="375"/>
      <c r="COY207" s="375"/>
      <c r="COZ207" s="375"/>
      <c r="CPA207" s="376"/>
      <c r="CPB207" s="376"/>
      <c r="CPC207" s="376"/>
      <c r="CPD207" s="376"/>
      <c r="CPE207" s="376"/>
      <c r="CPF207" s="376"/>
      <c r="CPG207" s="376"/>
      <c r="CPH207" s="376"/>
      <c r="CPI207" s="376"/>
      <c r="CPJ207" s="376"/>
      <c r="CPK207" s="376"/>
      <c r="CPL207" s="376"/>
      <c r="CPM207" s="376"/>
      <c r="CPN207" s="376"/>
      <c r="CPO207" s="376"/>
      <c r="CPP207" s="376"/>
      <c r="CPQ207" s="376"/>
      <c r="CPR207" s="376"/>
      <c r="CPS207" s="376"/>
      <c r="CPT207" s="376"/>
      <c r="CPU207" s="376"/>
      <c r="CPV207" s="376"/>
      <c r="CPW207" s="376"/>
      <c r="CPX207" s="376"/>
      <c r="CPY207" s="377"/>
      <c r="CPZ207" s="377"/>
      <c r="CQA207" s="377"/>
      <c r="CQB207" s="377"/>
      <c r="CQC207" s="377"/>
      <c r="CQD207" s="376"/>
      <c r="CQE207" s="376"/>
      <c r="CQF207" s="377"/>
      <c r="CQG207" s="377"/>
      <c r="CQH207" s="376"/>
      <c r="CQI207" s="376"/>
      <c r="CQJ207" s="377"/>
      <c r="CQK207" s="377"/>
      <c r="CQL207" s="376"/>
      <c r="CQM207" s="376"/>
      <c r="CQN207" s="376"/>
      <c r="CQO207" s="376"/>
      <c r="CQP207" s="376"/>
      <c r="CQQ207" s="376"/>
      <c r="CQR207" s="376"/>
      <c r="CQS207" s="377"/>
      <c r="CQT207" s="377"/>
      <c r="CQU207" s="376"/>
      <c r="CQV207" s="376"/>
      <c r="CQW207" s="377"/>
      <c r="CQX207" s="377"/>
      <c r="CQY207" s="376"/>
      <c r="CQZ207" s="376"/>
      <c r="CRA207" s="376"/>
      <c r="CRB207" s="376"/>
      <c r="CRC207" s="376"/>
      <c r="CRD207" s="370"/>
      <c r="CRE207" s="396"/>
      <c r="CRF207" s="376"/>
      <c r="CRG207" s="376"/>
      <c r="CRH207" s="376"/>
      <c r="CRI207" s="376"/>
      <c r="CRJ207" s="376"/>
      <c r="CRK207" s="376"/>
      <c r="CRL207" s="376"/>
      <c r="CRM207" s="375"/>
      <c r="CRN207" s="375"/>
      <c r="CRO207" s="375"/>
      <c r="CRP207" s="375"/>
      <c r="CRQ207" s="375"/>
      <c r="CRR207" s="375"/>
      <c r="CRS207" s="375"/>
      <c r="CRT207" s="375"/>
      <c r="CRU207" s="375"/>
      <c r="CRV207" s="375"/>
      <c r="CRW207" s="375"/>
      <c r="CRX207" s="375"/>
      <c r="CRY207" s="375"/>
      <c r="CRZ207" s="375"/>
      <c r="CSA207" s="375"/>
      <c r="CSB207" s="375"/>
      <c r="CSC207" s="375"/>
      <c r="CSD207" s="375"/>
      <c r="CSE207" s="375"/>
      <c r="CSF207" s="375"/>
      <c r="CSG207" s="375"/>
      <c r="CSH207" s="375"/>
      <c r="CSI207" s="375"/>
      <c r="CSJ207" s="375"/>
      <c r="CSK207" s="375"/>
      <c r="CSL207" s="375"/>
      <c r="CSM207" s="375"/>
      <c r="CSN207" s="375"/>
      <c r="CSO207" s="375"/>
      <c r="CSP207" s="375"/>
      <c r="CSQ207" s="375"/>
      <c r="CSR207" s="375"/>
      <c r="CSS207" s="375"/>
      <c r="CST207" s="375"/>
      <c r="CSU207" s="375"/>
      <c r="CSV207" s="375"/>
      <c r="CSW207" s="375"/>
      <c r="CSX207" s="375"/>
      <c r="CSY207" s="375"/>
      <c r="CSZ207" s="375"/>
      <c r="CTA207" s="375"/>
      <c r="CTB207" s="375"/>
      <c r="CTC207" s="375"/>
      <c r="CTD207" s="375"/>
      <c r="CTE207" s="376"/>
      <c r="CTF207" s="376"/>
      <c r="CTG207" s="376"/>
      <c r="CTH207" s="376"/>
      <c r="CTI207" s="376"/>
      <c r="CTJ207" s="376"/>
      <c r="CTK207" s="376"/>
      <c r="CTL207" s="376"/>
      <c r="CTM207" s="376"/>
      <c r="CTN207" s="376"/>
      <c r="CTO207" s="376"/>
      <c r="CTP207" s="376"/>
      <c r="CTQ207" s="376"/>
      <c r="CTR207" s="376"/>
      <c r="CTS207" s="376"/>
      <c r="CTT207" s="376"/>
      <c r="CTU207" s="376"/>
      <c r="CTV207" s="376"/>
      <c r="CTW207" s="376"/>
      <c r="CTX207" s="376"/>
      <c r="CTY207" s="376"/>
      <c r="CTZ207" s="376"/>
      <c r="CUA207" s="376"/>
      <c r="CUB207" s="376"/>
      <c r="CUC207" s="377"/>
      <c r="CUD207" s="377"/>
      <c r="CUE207" s="377"/>
      <c r="CUF207" s="377"/>
      <c r="CUG207" s="377"/>
      <c r="CUH207" s="376"/>
      <c r="CUI207" s="376"/>
      <c r="CUJ207" s="377"/>
      <c r="CUK207" s="377"/>
      <c r="CUL207" s="376"/>
      <c r="CUM207" s="376"/>
      <c r="CUN207" s="377"/>
      <c r="CUO207" s="377"/>
      <c r="CUP207" s="376"/>
      <c r="CUQ207" s="376"/>
      <c r="CUR207" s="376"/>
      <c r="CUS207" s="376"/>
      <c r="CUT207" s="376"/>
      <c r="CUU207" s="376"/>
      <c r="CUV207" s="376"/>
      <c r="CUW207" s="377"/>
      <c r="CUX207" s="377"/>
      <c r="CUY207" s="376"/>
      <c r="CUZ207" s="376"/>
      <c r="CVA207" s="377"/>
      <c r="CVB207" s="377"/>
      <c r="CVC207" s="376"/>
      <c r="CVD207" s="376"/>
      <c r="CVE207" s="376"/>
      <c r="CVF207" s="376"/>
      <c r="CVG207" s="376"/>
      <c r="CVH207" s="370"/>
      <c r="CVI207" s="396"/>
      <c r="CVJ207" s="376"/>
      <c r="CVK207" s="376"/>
      <c r="CVL207" s="376"/>
      <c r="CVM207" s="376"/>
      <c r="CVN207" s="376"/>
      <c r="CVO207" s="376"/>
      <c r="CVP207" s="376"/>
      <c r="CVQ207" s="375"/>
      <c r="CVR207" s="375"/>
      <c r="CVS207" s="375"/>
      <c r="CVT207" s="375"/>
      <c r="CVU207" s="375"/>
      <c r="CVV207" s="375"/>
      <c r="CVW207" s="375"/>
      <c r="CVX207" s="375"/>
      <c r="CVY207" s="375"/>
      <c r="CVZ207" s="375"/>
      <c r="CWA207" s="375"/>
      <c r="CWB207" s="375"/>
      <c r="CWC207" s="375"/>
      <c r="CWD207" s="375"/>
      <c r="CWE207" s="375"/>
      <c r="CWF207" s="375"/>
      <c r="CWG207" s="375"/>
      <c r="CWH207" s="375"/>
      <c r="CWI207" s="375"/>
      <c r="CWJ207" s="375"/>
      <c r="CWK207" s="375"/>
      <c r="CWL207" s="375"/>
      <c r="CWM207" s="375"/>
      <c r="CWN207" s="375"/>
      <c r="CWO207" s="375"/>
      <c r="CWP207" s="375"/>
      <c r="CWQ207" s="375"/>
      <c r="CWR207" s="375"/>
      <c r="CWS207" s="375"/>
      <c r="CWT207" s="375"/>
      <c r="CWU207" s="375"/>
      <c r="CWV207" s="375"/>
      <c r="CWW207" s="375"/>
      <c r="CWX207" s="375"/>
      <c r="CWY207" s="375"/>
      <c r="CWZ207" s="375"/>
      <c r="CXA207" s="375"/>
      <c r="CXB207" s="375"/>
      <c r="CXC207" s="375"/>
      <c r="CXD207" s="375"/>
      <c r="CXE207" s="375"/>
      <c r="CXF207" s="375"/>
      <c r="CXG207" s="375"/>
      <c r="CXH207" s="375"/>
      <c r="CXI207" s="376"/>
      <c r="CXJ207" s="376"/>
      <c r="CXK207" s="376"/>
      <c r="CXL207" s="376"/>
      <c r="CXM207" s="376"/>
      <c r="CXN207" s="376"/>
      <c r="CXO207" s="376"/>
      <c r="CXP207" s="376"/>
      <c r="CXQ207" s="376"/>
      <c r="CXR207" s="376"/>
      <c r="CXS207" s="376"/>
      <c r="CXT207" s="376"/>
      <c r="CXU207" s="376"/>
      <c r="CXV207" s="376"/>
      <c r="CXW207" s="376"/>
      <c r="CXX207" s="376"/>
      <c r="CXY207" s="376"/>
      <c r="CXZ207" s="376"/>
      <c r="CYA207" s="376"/>
      <c r="CYB207" s="376"/>
      <c r="CYC207" s="376"/>
      <c r="CYD207" s="376"/>
      <c r="CYE207" s="376"/>
      <c r="CYF207" s="376"/>
      <c r="CYG207" s="377"/>
      <c r="CYH207" s="377"/>
      <c r="CYI207" s="377"/>
      <c r="CYJ207" s="377"/>
      <c r="CYK207" s="377"/>
      <c r="CYL207" s="376"/>
      <c r="CYM207" s="376"/>
      <c r="CYN207" s="377"/>
      <c r="CYO207" s="377"/>
      <c r="CYP207" s="376"/>
      <c r="CYQ207" s="376"/>
      <c r="CYR207" s="377"/>
      <c r="CYS207" s="377"/>
      <c r="CYT207" s="376"/>
      <c r="CYU207" s="376"/>
      <c r="CYV207" s="376"/>
      <c r="CYW207" s="376"/>
      <c r="CYX207" s="376"/>
      <c r="CYY207" s="376"/>
      <c r="CYZ207" s="376"/>
      <c r="CZA207" s="377"/>
      <c r="CZB207" s="377"/>
      <c r="CZC207" s="376"/>
      <c r="CZD207" s="376"/>
      <c r="CZE207" s="377"/>
      <c r="CZF207" s="377"/>
      <c r="CZG207" s="376"/>
      <c r="CZH207" s="376"/>
      <c r="CZI207" s="376"/>
      <c r="CZJ207" s="376"/>
      <c r="CZK207" s="376"/>
      <c r="CZL207" s="370"/>
      <c r="CZM207" s="396"/>
      <c r="CZN207" s="376"/>
      <c r="CZO207" s="376"/>
      <c r="CZP207" s="376"/>
      <c r="CZQ207" s="376"/>
      <c r="CZR207" s="376"/>
      <c r="CZS207" s="376"/>
      <c r="CZT207" s="376"/>
      <c r="CZU207" s="375"/>
      <c r="CZV207" s="375"/>
      <c r="CZW207" s="375"/>
      <c r="CZX207" s="375"/>
      <c r="CZY207" s="375"/>
      <c r="CZZ207" s="375"/>
      <c r="DAA207" s="375"/>
      <c r="DAB207" s="375"/>
      <c r="DAC207" s="375"/>
      <c r="DAD207" s="375"/>
      <c r="DAE207" s="375"/>
      <c r="DAF207" s="375"/>
      <c r="DAG207" s="375"/>
      <c r="DAH207" s="375"/>
      <c r="DAI207" s="375"/>
      <c r="DAJ207" s="375"/>
      <c r="DAK207" s="375"/>
      <c r="DAL207" s="375"/>
      <c r="DAM207" s="375"/>
      <c r="DAN207" s="375"/>
      <c r="DAO207" s="375"/>
      <c r="DAP207" s="375"/>
      <c r="DAQ207" s="375"/>
      <c r="DAR207" s="375"/>
      <c r="DAS207" s="375"/>
      <c r="DAT207" s="375"/>
      <c r="DAU207" s="375"/>
      <c r="DAV207" s="375"/>
      <c r="DAW207" s="375"/>
      <c r="DAX207" s="375"/>
      <c r="DAY207" s="375"/>
      <c r="DAZ207" s="375"/>
      <c r="DBA207" s="375"/>
      <c r="DBB207" s="375"/>
      <c r="DBC207" s="375"/>
      <c r="DBD207" s="375"/>
      <c r="DBE207" s="375"/>
      <c r="DBF207" s="375"/>
      <c r="DBG207" s="375"/>
      <c r="DBH207" s="375"/>
      <c r="DBI207" s="375"/>
      <c r="DBJ207" s="375"/>
      <c r="DBK207" s="375"/>
      <c r="DBL207" s="375"/>
      <c r="DBM207" s="376"/>
      <c r="DBN207" s="376"/>
      <c r="DBO207" s="376"/>
      <c r="DBP207" s="376"/>
      <c r="DBQ207" s="376"/>
      <c r="DBR207" s="376"/>
      <c r="DBS207" s="376"/>
      <c r="DBT207" s="376"/>
      <c r="DBU207" s="376"/>
      <c r="DBV207" s="376"/>
      <c r="DBW207" s="376"/>
      <c r="DBX207" s="376"/>
      <c r="DBY207" s="376"/>
      <c r="DBZ207" s="376"/>
      <c r="DCA207" s="376"/>
      <c r="DCB207" s="376"/>
      <c r="DCC207" s="376"/>
      <c r="DCD207" s="376"/>
      <c r="DCE207" s="376"/>
      <c r="DCF207" s="376"/>
      <c r="DCG207" s="376"/>
      <c r="DCH207" s="376"/>
      <c r="DCI207" s="376"/>
      <c r="DCJ207" s="376"/>
      <c r="DCK207" s="377"/>
      <c r="DCL207" s="377"/>
      <c r="DCM207" s="377"/>
      <c r="DCN207" s="377"/>
      <c r="DCO207" s="377"/>
      <c r="DCP207" s="376"/>
      <c r="DCQ207" s="376"/>
      <c r="DCR207" s="377"/>
      <c r="DCS207" s="377"/>
      <c r="DCT207" s="376"/>
      <c r="DCU207" s="376"/>
      <c r="DCV207" s="377"/>
      <c r="DCW207" s="377"/>
      <c r="DCX207" s="376"/>
      <c r="DCY207" s="376"/>
      <c r="DCZ207" s="376"/>
      <c r="DDA207" s="376"/>
      <c r="DDB207" s="376"/>
      <c r="DDC207" s="376"/>
      <c r="DDD207" s="376"/>
      <c r="DDE207" s="377"/>
      <c r="DDF207" s="377"/>
      <c r="DDG207" s="376"/>
      <c r="DDH207" s="376"/>
      <c r="DDI207" s="377"/>
      <c r="DDJ207" s="377"/>
      <c r="DDK207" s="376"/>
      <c r="DDL207" s="376"/>
      <c r="DDM207" s="376"/>
      <c r="DDN207" s="376"/>
      <c r="DDO207" s="376"/>
      <c r="DDP207" s="370"/>
      <c r="DDQ207" s="396"/>
      <c r="DDR207" s="376"/>
      <c r="DDS207" s="376"/>
      <c r="DDT207" s="376"/>
      <c r="DDU207" s="376"/>
      <c r="DDV207" s="376"/>
      <c r="DDW207" s="376"/>
      <c r="DDX207" s="376"/>
      <c r="DDY207" s="375"/>
      <c r="DDZ207" s="375"/>
      <c r="DEA207" s="375"/>
      <c r="DEB207" s="375"/>
      <c r="DEC207" s="375"/>
      <c r="DED207" s="375"/>
      <c r="DEE207" s="375"/>
      <c r="DEF207" s="375"/>
      <c r="DEG207" s="375"/>
      <c r="DEH207" s="375"/>
      <c r="DEI207" s="375"/>
      <c r="DEJ207" s="375"/>
      <c r="DEK207" s="375"/>
      <c r="DEL207" s="375"/>
      <c r="DEM207" s="375"/>
      <c r="DEN207" s="375"/>
      <c r="DEO207" s="375"/>
      <c r="DEP207" s="375"/>
      <c r="DEQ207" s="375"/>
      <c r="DER207" s="375"/>
      <c r="DES207" s="375"/>
      <c r="DET207" s="375"/>
      <c r="DEU207" s="375"/>
      <c r="DEV207" s="375"/>
      <c r="DEW207" s="375"/>
      <c r="DEX207" s="375"/>
      <c r="DEY207" s="375"/>
      <c r="DEZ207" s="375"/>
      <c r="DFA207" s="375"/>
      <c r="DFB207" s="375"/>
      <c r="DFC207" s="375"/>
      <c r="DFD207" s="375"/>
      <c r="DFE207" s="375"/>
      <c r="DFF207" s="375"/>
      <c r="DFG207" s="375"/>
      <c r="DFH207" s="375"/>
      <c r="DFI207" s="375"/>
      <c r="DFJ207" s="375"/>
      <c r="DFK207" s="375"/>
      <c r="DFL207" s="375"/>
      <c r="DFM207" s="375"/>
      <c r="DFN207" s="375"/>
      <c r="DFO207" s="375"/>
      <c r="DFP207" s="375"/>
      <c r="DFQ207" s="376"/>
      <c r="DFR207" s="376"/>
      <c r="DFS207" s="376"/>
      <c r="DFT207" s="376"/>
      <c r="DFU207" s="376"/>
      <c r="DFV207" s="376"/>
      <c r="DFW207" s="376"/>
      <c r="DFX207" s="376"/>
      <c r="DFY207" s="376"/>
      <c r="DFZ207" s="376"/>
      <c r="DGA207" s="376"/>
      <c r="DGB207" s="376"/>
      <c r="DGC207" s="376"/>
      <c r="DGD207" s="376"/>
      <c r="DGE207" s="376"/>
      <c r="DGF207" s="376"/>
      <c r="DGG207" s="376"/>
      <c r="DGH207" s="376"/>
      <c r="DGI207" s="376"/>
      <c r="DGJ207" s="376"/>
      <c r="DGK207" s="376"/>
      <c r="DGL207" s="376"/>
      <c r="DGM207" s="376"/>
      <c r="DGN207" s="376"/>
      <c r="DGO207" s="377"/>
      <c r="DGP207" s="377"/>
      <c r="DGQ207" s="377"/>
      <c r="DGR207" s="377"/>
      <c r="DGS207" s="377"/>
      <c r="DGT207" s="376"/>
      <c r="DGU207" s="376"/>
      <c r="DGV207" s="377"/>
      <c r="DGW207" s="377"/>
      <c r="DGX207" s="376"/>
      <c r="DGY207" s="376"/>
      <c r="DGZ207" s="377"/>
      <c r="DHA207" s="377"/>
      <c r="DHB207" s="376"/>
      <c r="DHC207" s="376"/>
      <c r="DHD207" s="376"/>
      <c r="DHE207" s="376"/>
      <c r="DHF207" s="376"/>
      <c r="DHG207" s="376"/>
      <c r="DHH207" s="376"/>
      <c r="DHI207" s="377"/>
      <c r="DHJ207" s="377"/>
      <c r="DHK207" s="376"/>
      <c r="DHL207" s="376"/>
      <c r="DHM207" s="377"/>
      <c r="DHN207" s="377"/>
      <c r="DHO207" s="376"/>
      <c r="DHP207" s="376"/>
      <c r="DHQ207" s="376"/>
      <c r="DHR207" s="376"/>
      <c r="DHS207" s="376"/>
      <c r="DHT207" s="370"/>
      <c r="DHU207" s="396"/>
      <c r="DHV207" s="376"/>
      <c r="DHW207" s="376"/>
      <c r="DHX207" s="376"/>
      <c r="DHY207" s="376"/>
      <c r="DHZ207" s="376"/>
      <c r="DIA207" s="376"/>
      <c r="DIB207" s="376"/>
      <c r="DIC207" s="375"/>
      <c r="DID207" s="375"/>
      <c r="DIE207" s="375"/>
      <c r="DIF207" s="375"/>
      <c r="DIG207" s="375"/>
      <c r="DIH207" s="375"/>
      <c r="DII207" s="375"/>
      <c r="DIJ207" s="375"/>
      <c r="DIK207" s="375"/>
      <c r="DIL207" s="375"/>
      <c r="DIM207" s="375"/>
      <c r="DIN207" s="375"/>
      <c r="DIO207" s="375"/>
      <c r="DIP207" s="375"/>
      <c r="DIQ207" s="375"/>
      <c r="DIR207" s="375"/>
      <c r="DIS207" s="375"/>
      <c r="DIT207" s="375"/>
      <c r="DIU207" s="375"/>
      <c r="DIV207" s="375"/>
      <c r="DIW207" s="375"/>
      <c r="DIX207" s="375"/>
      <c r="DIY207" s="375"/>
      <c r="DIZ207" s="375"/>
      <c r="DJA207" s="375"/>
      <c r="DJB207" s="375"/>
      <c r="DJC207" s="375"/>
      <c r="DJD207" s="375"/>
      <c r="DJE207" s="375"/>
      <c r="DJF207" s="375"/>
      <c r="DJG207" s="375"/>
      <c r="DJH207" s="375"/>
      <c r="DJI207" s="375"/>
      <c r="DJJ207" s="375"/>
      <c r="DJK207" s="375"/>
      <c r="DJL207" s="375"/>
      <c r="DJM207" s="375"/>
      <c r="DJN207" s="375"/>
      <c r="DJO207" s="375"/>
      <c r="DJP207" s="375"/>
      <c r="DJQ207" s="375"/>
      <c r="DJR207" s="375"/>
      <c r="DJS207" s="375"/>
      <c r="DJT207" s="375"/>
      <c r="DJU207" s="376"/>
      <c r="DJV207" s="376"/>
      <c r="DJW207" s="376"/>
      <c r="DJX207" s="376"/>
      <c r="DJY207" s="376"/>
      <c r="DJZ207" s="376"/>
      <c r="DKA207" s="376"/>
      <c r="DKB207" s="376"/>
      <c r="DKC207" s="376"/>
      <c r="DKD207" s="376"/>
      <c r="DKE207" s="376"/>
      <c r="DKF207" s="376"/>
      <c r="DKG207" s="376"/>
      <c r="DKH207" s="376"/>
      <c r="DKI207" s="376"/>
      <c r="DKJ207" s="376"/>
      <c r="DKK207" s="376"/>
      <c r="DKL207" s="376"/>
      <c r="DKM207" s="376"/>
      <c r="DKN207" s="376"/>
      <c r="DKO207" s="376"/>
      <c r="DKP207" s="376"/>
      <c r="DKQ207" s="376"/>
      <c r="DKR207" s="376"/>
      <c r="DKS207" s="377"/>
      <c r="DKT207" s="377"/>
      <c r="DKU207" s="377"/>
      <c r="DKV207" s="377"/>
      <c r="DKW207" s="377"/>
      <c r="DKX207" s="376"/>
      <c r="DKY207" s="376"/>
      <c r="DKZ207" s="377"/>
      <c r="DLA207" s="377"/>
      <c r="DLB207" s="376"/>
      <c r="DLC207" s="376"/>
      <c r="DLD207" s="377"/>
      <c r="DLE207" s="377"/>
      <c r="DLF207" s="376"/>
      <c r="DLG207" s="376"/>
      <c r="DLH207" s="376"/>
      <c r="DLI207" s="376"/>
      <c r="DLJ207" s="376"/>
      <c r="DLK207" s="376"/>
      <c r="DLL207" s="376"/>
      <c r="DLM207" s="377"/>
      <c r="DLN207" s="377"/>
      <c r="DLO207" s="376"/>
      <c r="DLP207" s="376"/>
      <c r="DLQ207" s="377"/>
      <c r="DLR207" s="377"/>
      <c r="DLS207" s="376"/>
      <c r="DLT207" s="376"/>
      <c r="DLU207" s="376"/>
      <c r="DLV207" s="376"/>
      <c r="DLW207" s="376"/>
      <c r="DLX207" s="370"/>
      <c r="DLY207" s="396"/>
      <c r="DLZ207" s="376"/>
      <c r="DMA207" s="376"/>
      <c r="DMB207" s="376"/>
      <c r="DMC207" s="376"/>
      <c r="DMD207" s="376"/>
      <c r="DME207" s="376"/>
      <c r="DMF207" s="376"/>
      <c r="DMG207" s="375"/>
      <c r="DMH207" s="375"/>
      <c r="DMI207" s="375"/>
      <c r="DMJ207" s="375"/>
      <c r="DMK207" s="375"/>
      <c r="DML207" s="375"/>
      <c r="DMM207" s="375"/>
      <c r="DMN207" s="375"/>
      <c r="DMO207" s="375"/>
      <c r="DMP207" s="375"/>
      <c r="DMQ207" s="375"/>
      <c r="DMR207" s="375"/>
      <c r="DMS207" s="375"/>
      <c r="DMT207" s="375"/>
      <c r="DMU207" s="375"/>
      <c r="DMV207" s="375"/>
      <c r="DMW207" s="375"/>
      <c r="DMX207" s="375"/>
      <c r="DMY207" s="375"/>
      <c r="DMZ207" s="375"/>
      <c r="DNA207" s="375"/>
      <c r="DNB207" s="375"/>
      <c r="DNC207" s="375"/>
      <c r="DND207" s="375"/>
      <c r="DNE207" s="375"/>
      <c r="DNF207" s="375"/>
      <c r="DNG207" s="375"/>
      <c r="DNH207" s="375"/>
      <c r="DNI207" s="375"/>
      <c r="DNJ207" s="375"/>
      <c r="DNK207" s="375"/>
      <c r="DNL207" s="375"/>
      <c r="DNM207" s="375"/>
      <c r="DNN207" s="375"/>
      <c r="DNO207" s="375"/>
      <c r="DNP207" s="375"/>
      <c r="DNQ207" s="375"/>
      <c r="DNR207" s="375"/>
      <c r="DNS207" s="375"/>
      <c r="DNT207" s="375"/>
      <c r="DNU207" s="375"/>
      <c r="DNV207" s="375"/>
      <c r="DNW207" s="375"/>
      <c r="DNX207" s="375"/>
      <c r="DNY207" s="376"/>
      <c r="DNZ207" s="376"/>
      <c r="DOA207" s="376"/>
      <c r="DOB207" s="376"/>
      <c r="DOC207" s="376"/>
      <c r="DOD207" s="376"/>
      <c r="DOE207" s="376"/>
      <c r="DOF207" s="376"/>
      <c r="DOG207" s="376"/>
      <c r="DOH207" s="376"/>
      <c r="DOI207" s="376"/>
      <c r="DOJ207" s="376"/>
      <c r="DOK207" s="376"/>
      <c r="DOL207" s="376"/>
      <c r="DOM207" s="376"/>
      <c r="DON207" s="376"/>
      <c r="DOO207" s="376"/>
      <c r="DOP207" s="376"/>
      <c r="DOQ207" s="376"/>
      <c r="DOR207" s="376"/>
      <c r="DOS207" s="376"/>
      <c r="DOT207" s="376"/>
      <c r="DOU207" s="376"/>
      <c r="DOV207" s="376"/>
      <c r="DOW207" s="377"/>
      <c r="DOX207" s="377"/>
      <c r="DOY207" s="377"/>
      <c r="DOZ207" s="377"/>
      <c r="DPA207" s="377"/>
      <c r="DPB207" s="376"/>
      <c r="DPC207" s="376"/>
      <c r="DPD207" s="377"/>
      <c r="DPE207" s="377"/>
      <c r="DPF207" s="376"/>
      <c r="DPG207" s="376"/>
      <c r="DPH207" s="377"/>
      <c r="DPI207" s="377"/>
      <c r="DPJ207" s="376"/>
      <c r="DPK207" s="376"/>
      <c r="DPL207" s="376"/>
      <c r="DPM207" s="376"/>
      <c r="DPN207" s="376"/>
      <c r="DPO207" s="376"/>
      <c r="DPP207" s="376"/>
      <c r="DPQ207" s="377"/>
      <c r="DPR207" s="377"/>
      <c r="DPS207" s="376"/>
      <c r="DPT207" s="376"/>
      <c r="DPU207" s="377"/>
      <c r="DPV207" s="377"/>
      <c r="DPW207" s="376"/>
      <c r="DPX207" s="376"/>
      <c r="DPY207" s="376"/>
      <c r="DPZ207" s="376"/>
      <c r="DQA207" s="376"/>
      <c r="DQB207" s="370"/>
      <c r="DQC207" s="396"/>
      <c r="DQD207" s="376"/>
      <c r="DQE207" s="376"/>
      <c r="DQF207" s="376"/>
      <c r="DQG207" s="376"/>
      <c r="DQH207" s="376"/>
      <c r="DQI207" s="376"/>
      <c r="DQJ207" s="376"/>
      <c r="DQK207" s="375"/>
      <c r="DQL207" s="375"/>
      <c r="DQM207" s="375"/>
      <c r="DQN207" s="375"/>
      <c r="DQO207" s="375"/>
      <c r="DQP207" s="375"/>
      <c r="DQQ207" s="375"/>
      <c r="DQR207" s="375"/>
      <c r="DQS207" s="375"/>
      <c r="DQT207" s="375"/>
      <c r="DQU207" s="375"/>
      <c r="DQV207" s="375"/>
      <c r="DQW207" s="375"/>
      <c r="DQX207" s="375"/>
      <c r="DQY207" s="375"/>
      <c r="DQZ207" s="375"/>
      <c r="DRA207" s="375"/>
      <c r="DRB207" s="375"/>
      <c r="DRC207" s="375"/>
      <c r="DRD207" s="375"/>
      <c r="DRE207" s="375"/>
      <c r="DRF207" s="375"/>
      <c r="DRG207" s="375"/>
      <c r="DRH207" s="375"/>
      <c r="DRI207" s="375"/>
      <c r="DRJ207" s="375"/>
      <c r="DRK207" s="375"/>
      <c r="DRL207" s="375"/>
      <c r="DRM207" s="375"/>
      <c r="DRN207" s="375"/>
      <c r="DRO207" s="375"/>
      <c r="DRP207" s="375"/>
      <c r="DRQ207" s="375"/>
      <c r="DRR207" s="375"/>
      <c r="DRS207" s="375"/>
      <c r="DRT207" s="375"/>
      <c r="DRU207" s="375"/>
      <c r="DRV207" s="375"/>
      <c r="DRW207" s="375"/>
      <c r="DRX207" s="375"/>
      <c r="DRY207" s="375"/>
      <c r="DRZ207" s="375"/>
      <c r="DSA207" s="375"/>
      <c r="DSB207" s="375"/>
      <c r="DSC207" s="376"/>
      <c r="DSD207" s="376"/>
      <c r="DSE207" s="376"/>
      <c r="DSF207" s="376"/>
      <c r="DSG207" s="376"/>
      <c r="DSH207" s="376"/>
      <c r="DSI207" s="376"/>
      <c r="DSJ207" s="376"/>
      <c r="DSK207" s="376"/>
      <c r="DSL207" s="376"/>
      <c r="DSM207" s="376"/>
      <c r="DSN207" s="376"/>
      <c r="DSO207" s="376"/>
      <c r="DSP207" s="376"/>
      <c r="DSQ207" s="376"/>
      <c r="DSR207" s="376"/>
      <c r="DSS207" s="376"/>
      <c r="DST207" s="376"/>
      <c r="DSU207" s="376"/>
      <c r="DSV207" s="376"/>
      <c r="DSW207" s="376"/>
      <c r="DSX207" s="376"/>
      <c r="DSY207" s="376"/>
      <c r="DSZ207" s="376"/>
      <c r="DTA207" s="377"/>
      <c r="DTB207" s="377"/>
      <c r="DTC207" s="377"/>
      <c r="DTD207" s="377"/>
      <c r="DTE207" s="377"/>
      <c r="DTF207" s="376"/>
      <c r="DTG207" s="376"/>
      <c r="DTH207" s="377"/>
      <c r="DTI207" s="377"/>
      <c r="DTJ207" s="376"/>
      <c r="DTK207" s="376"/>
      <c r="DTL207" s="377"/>
      <c r="DTM207" s="377"/>
      <c r="DTN207" s="376"/>
      <c r="DTO207" s="376"/>
      <c r="DTP207" s="376"/>
      <c r="DTQ207" s="376"/>
      <c r="DTR207" s="376"/>
      <c r="DTS207" s="376"/>
      <c r="DTT207" s="376"/>
      <c r="DTU207" s="377"/>
      <c r="DTV207" s="377"/>
      <c r="DTW207" s="376"/>
      <c r="DTX207" s="376"/>
      <c r="DTY207" s="377"/>
      <c r="DTZ207" s="377"/>
      <c r="DUA207" s="376"/>
      <c r="DUB207" s="376"/>
      <c r="DUC207" s="376"/>
      <c r="DUD207" s="376"/>
      <c r="DUE207" s="376"/>
      <c r="DUF207" s="370"/>
      <c r="DUG207" s="396"/>
      <c r="DUH207" s="376"/>
      <c r="DUI207" s="376"/>
      <c r="DUJ207" s="376"/>
      <c r="DUK207" s="376"/>
      <c r="DUL207" s="376"/>
      <c r="DUM207" s="376"/>
      <c r="DUN207" s="376"/>
      <c r="DUO207" s="375"/>
      <c r="DUP207" s="375"/>
      <c r="DUQ207" s="375"/>
      <c r="DUR207" s="375"/>
      <c r="DUS207" s="375"/>
      <c r="DUT207" s="375"/>
      <c r="DUU207" s="375"/>
      <c r="DUV207" s="375"/>
      <c r="DUW207" s="375"/>
      <c r="DUX207" s="375"/>
      <c r="DUY207" s="375"/>
      <c r="DUZ207" s="375"/>
      <c r="DVA207" s="375"/>
      <c r="DVB207" s="375"/>
      <c r="DVC207" s="375"/>
      <c r="DVD207" s="375"/>
      <c r="DVE207" s="375"/>
      <c r="DVF207" s="375"/>
      <c r="DVG207" s="375"/>
      <c r="DVH207" s="375"/>
      <c r="DVI207" s="375"/>
      <c r="DVJ207" s="375"/>
      <c r="DVK207" s="375"/>
      <c r="DVL207" s="375"/>
      <c r="DVM207" s="375"/>
      <c r="DVN207" s="375"/>
      <c r="DVO207" s="375"/>
      <c r="DVP207" s="375"/>
      <c r="DVQ207" s="375"/>
      <c r="DVR207" s="375"/>
      <c r="DVS207" s="375"/>
      <c r="DVT207" s="375"/>
      <c r="DVU207" s="375"/>
      <c r="DVV207" s="375"/>
      <c r="DVW207" s="375"/>
      <c r="DVX207" s="375"/>
      <c r="DVY207" s="375"/>
      <c r="DVZ207" s="375"/>
      <c r="DWA207" s="375"/>
      <c r="DWB207" s="375"/>
      <c r="DWC207" s="375"/>
      <c r="DWD207" s="375"/>
      <c r="DWE207" s="375"/>
      <c r="DWF207" s="375"/>
      <c r="DWG207" s="376"/>
      <c r="DWH207" s="376"/>
      <c r="DWI207" s="376"/>
      <c r="DWJ207" s="376"/>
      <c r="DWK207" s="376"/>
      <c r="DWL207" s="376"/>
      <c r="DWM207" s="376"/>
      <c r="DWN207" s="376"/>
      <c r="DWO207" s="376"/>
      <c r="DWP207" s="376"/>
      <c r="DWQ207" s="376"/>
      <c r="DWR207" s="376"/>
      <c r="DWS207" s="376"/>
      <c r="DWT207" s="376"/>
      <c r="DWU207" s="376"/>
      <c r="DWV207" s="376"/>
      <c r="DWW207" s="376"/>
      <c r="DWX207" s="376"/>
      <c r="DWY207" s="376"/>
      <c r="DWZ207" s="376"/>
      <c r="DXA207" s="376"/>
      <c r="DXB207" s="376"/>
      <c r="DXC207" s="376"/>
      <c r="DXD207" s="376"/>
      <c r="DXE207" s="377"/>
      <c r="DXF207" s="377"/>
      <c r="DXG207" s="377"/>
      <c r="DXH207" s="377"/>
      <c r="DXI207" s="377"/>
      <c r="DXJ207" s="376"/>
      <c r="DXK207" s="376"/>
      <c r="DXL207" s="377"/>
      <c r="DXM207" s="377"/>
      <c r="DXN207" s="376"/>
      <c r="DXO207" s="376"/>
      <c r="DXP207" s="377"/>
      <c r="DXQ207" s="377"/>
      <c r="DXR207" s="376"/>
      <c r="DXS207" s="376"/>
      <c r="DXT207" s="376"/>
      <c r="DXU207" s="376"/>
      <c r="DXV207" s="376"/>
      <c r="DXW207" s="376"/>
      <c r="DXX207" s="376"/>
      <c r="DXY207" s="377"/>
      <c r="DXZ207" s="377"/>
      <c r="DYA207" s="376"/>
      <c r="DYB207" s="376"/>
      <c r="DYC207" s="377"/>
      <c r="DYD207" s="377"/>
      <c r="DYE207" s="376"/>
      <c r="DYF207" s="376"/>
      <c r="DYG207" s="376"/>
      <c r="DYH207" s="376"/>
      <c r="DYI207" s="376"/>
      <c r="DYJ207" s="370"/>
      <c r="DYK207" s="396"/>
      <c r="DYL207" s="376"/>
      <c r="DYM207" s="376"/>
      <c r="DYN207" s="376"/>
      <c r="DYO207" s="376"/>
      <c r="DYP207" s="376"/>
      <c r="DYQ207" s="376"/>
      <c r="DYR207" s="376"/>
      <c r="DYS207" s="375"/>
      <c r="DYT207" s="375"/>
      <c r="DYU207" s="375"/>
      <c r="DYV207" s="375"/>
      <c r="DYW207" s="375"/>
      <c r="DYX207" s="375"/>
      <c r="DYY207" s="375"/>
      <c r="DYZ207" s="375"/>
      <c r="DZA207" s="375"/>
      <c r="DZB207" s="375"/>
      <c r="DZC207" s="375"/>
      <c r="DZD207" s="375"/>
      <c r="DZE207" s="375"/>
      <c r="DZF207" s="375"/>
      <c r="DZG207" s="375"/>
      <c r="DZH207" s="375"/>
      <c r="DZI207" s="375"/>
      <c r="DZJ207" s="375"/>
      <c r="DZK207" s="375"/>
      <c r="DZL207" s="375"/>
      <c r="DZM207" s="375"/>
      <c r="DZN207" s="375"/>
      <c r="DZO207" s="375"/>
      <c r="DZP207" s="375"/>
      <c r="DZQ207" s="375"/>
      <c r="DZR207" s="375"/>
      <c r="DZS207" s="375"/>
      <c r="DZT207" s="375"/>
      <c r="DZU207" s="375"/>
      <c r="DZV207" s="375"/>
      <c r="DZW207" s="375"/>
      <c r="DZX207" s="375"/>
      <c r="DZY207" s="375"/>
      <c r="DZZ207" s="375"/>
      <c r="EAA207" s="375"/>
      <c r="EAB207" s="375"/>
      <c r="EAC207" s="375"/>
      <c r="EAD207" s="375"/>
      <c r="EAE207" s="375"/>
      <c r="EAF207" s="375"/>
      <c r="EAG207" s="375"/>
      <c r="EAH207" s="375"/>
      <c r="EAI207" s="375"/>
      <c r="EAJ207" s="375"/>
      <c r="EAK207" s="376"/>
      <c r="EAL207" s="376"/>
      <c r="EAM207" s="376"/>
      <c r="EAN207" s="376"/>
      <c r="EAO207" s="376"/>
      <c r="EAP207" s="376"/>
      <c r="EAQ207" s="376"/>
      <c r="EAR207" s="376"/>
      <c r="EAS207" s="376"/>
      <c r="EAT207" s="376"/>
      <c r="EAU207" s="376"/>
      <c r="EAV207" s="376"/>
      <c r="EAW207" s="376"/>
      <c r="EAX207" s="376"/>
      <c r="EAY207" s="376"/>
      <c r="EAZ207" s="376"/>
      <c r="EBA207" s="376"/>
      <c r="EBB207" s="376"/>
      <c r="EBC207" s="376"/>
      <c r="EBD207" s="376"/>
      <c r="EBE207" s="376"/>
      <c r="EBF207" s="376"/>
      <c r="EBG207" s="376"/>
      <c r="EBH207" s="376"/>
      <c r="EBI207" s="377"/>
      <c r="EBJ207" s="377"/>
      <c r="EBK207" s="377"/>
      <c r="EBL207" s="377"/>
      <c r="EBM207" s="377"/>
      <c r="EBN207" s="376"/>
      <c r="EBO207" s="376"/>
      <c r="EBP207" s="377"/>
      <c r="EBQ207" s="377"/>
      <c r="EBR207" s="376"/>
      <c r="EBS207" s="376"/>
      <c r="EBT207" s="377"/>
      <c r="EBU207" s="377"/>
      <c r="EBV207" s="376"/>
      <c r="EBW207" s="376"/>
      <c r="EBX207" s="376"/>
      <c r="EBY207" s="376"/>
      <c r="EBZ207" s="376"/>
      <c r="ECA207" s="376"/>
      <c r="ECB207" s="376"/>
      <c r="ECC207" s="377"/>
      <c r="ECD207" s="377"/>
      <c r="ECE207" s="376"/>
      <c r="ECF207" s="376"/>
      <c r="ECG207" s="377"/>
      <c r="ECH207" s="377"/>
      <c r="ECI207" s="376"/>
      <c r="ECJ207" s="376"/>
      <c r="ECK207" s="376"/>
      <c r="ECL207" s="376"/>
      <c r="ECM207" s="376"/>
      <c r="ECN207" s="370"/>
      <c r="ECO207" s="396"/>
      <c r="ECP207" s="376"/>
      <c r="ECQ207" s="376"/>
      <c r="ECR207" s="376"/>
      <c r="ECS207" s="376"/>
      <c r="ECT207" s="376"/>
      <c r="ECU207" s="376"/>
      <c r="ECV207" s="376"/>
      <c r="ECW207" s="375"/>
      <c r="ECX207" s="375"/>
      <c r="ECY207" s="375"/>
      <c r="ECZ207" s="375"/>
      <c r="EDA207" s="375"/>
      <c r="EDB207" s="375"/>
      <c r="EDC207" s="375"/>
      <c r="EDD207" s="375"/>
      <c r="EDE207" s="375"/>
      <c r="EDF207" s="375"/>
      <c r="EDG207" s="375"/>
      <c r="EDH207" s="375"/>
      <c r="EDI207" s="375"/>
      <c r="EDJ207" s="375"/>
      <c r="EDK207" s="375"/>
      <c r="EDL207" s="375"/>
      <c r="EDM207" s="375"/>
      <c r="EDN207" s="375"/>
      <c r="EDO207" s="375"/>
      <c r="EDP207" s="375"/>
      <c r="EDQ207" s="375"/>
      <c r="EDR207" s="375"/>
      <c r="EDS207" s="375"/>
      <c r="EDT207" s="375"/>
      <c r="EDU207" s="375"/>
      <c r="EDV207" s="375"/>
      <c r="EDW207" s="375"/>
      <c r="EDX207" s="375"/>
      <c r="EDY207" s="375"/>
      <c r="EDZ207" s="375"/>
      <c r="EEA207" s="375"/>
      <c r="EEB207" s="375"/>
      <c r="EEC207" s="375"/>
      <c r="EED207" s="375"/>
      <c r="EEE207" s="375"/>
      <c r="EEF207" s="375"/>
      <c r="EEG207" s="375"/>
      <c r="EEH207" s="375"/>
      <c r="EEI207" s="375"/>
      <c r="EEJ207" s="375"/>
      <c r="EEK207" s="375"/>
      <c r="EEL207" s="375"/>
      <c r="EEM207" s="375"/>
      <c r="EEN207" s="375"/>
      <c r="EEO207" s="376"/>
      <c r="EEP207" s="376"/>
      <c r="EEQ207" s="376"/>
      <c r="EER207" s="376"/>
      <c r="EES207" s="376"/>
      <c r="EET207" s="376"/>
      <c r="EEU207" s="376"/>
      <c r="EEV207" s="376"/>
      <c r="EEW207" s="376"/>
      <c r="EEX207" s="376"/>
      <c r="EEY207" s="376"/>
      <c r="EEZ207" s="376"/>
      <c r="EFA207" s="376"/>
      <c r="EFB207" s="376"/>
      <c r="EFC207" s="376"/>
      <c r="EFD207" s="376"/>
      <c r="EFE207" s="376"/>
      <c r="EFF207" s="376"/>
      <c r="EFG207" s="376"/>
      <c r="EFH207" s="376"/>
      <c r="EFI207" s="376"/>
      <c r="EFJ207" s="376"/>
      <c r="EFK207" s="376"/>
      <c r="EFL207" s="376"/>
      <c r="EFM207" s="377"/>
      <c r="EFN207" s="377"/>
      <c r="EFO207" s="377"/>
      <c r="EFP207" s="377"/>
      <c r="EFQ207" s="377"/>
      <c r="EFR207" s="376"/>
      <c r="EFS207" s="376"/>
      <c r="EFT207" s="377"/>
      <c r="EFU207" s="377"/>
      <c r="EFV207" s="376"/>
      <c r="EFW207" s="376"/>
      <c r="EFX207" s="377"/>
      <c r="EFY207" s="377"/>
      <c r="EFZ207" s="376"/>
      <c r="EGA207" s="376"/>
      <c r="EGB207" s="376"/>
      <c r="EGC207" s="376"/>
      <c r="EGD207" s="376"/>
      <c r="EGE207" s="376"/>
      <c r="EGF207" s="376"/>
      <c r="EGG207" s="377"/>
      <c r="EGH207" s="377"/>
      <c r="EGI207" s="376"/>
      <c r="EGJ207" s="376"/>
      <c r="EGK207" s="377"/>
      <c r="EGL207" s="377"/>
      <c r="EGM207" s="376"/>
      <c r="EGN207" s="376"/>
      <c r="EGO207" s="376"/>
      <c r="EGP207" s="376"/>
      <c r="EGQ207" s="376"/>
      <c r="EGR207" s="370"/>
      <c r="EGS207" s="396"/>
      <c r="EGT207" s="376"/>
      <c r="EGU207" s="376"/>
      <c r="EGV207" s="376"/>
      <c r="EGW207" s="376"/>
      <c r="EGX207" s="376"/>
      <c r="EGY207" s="376"/>
      <c r="EGZ207" s="376"/>
      <c r="EHA207" s="375"/>
      <c r="EHB207" s="375"/>
      <c r="EHC207" s="375"/>
      <c r="EHD207" s="375"/>
      <c r="EHE207" s="375"/>
      <c r="EHF207" s="375"/>
      <c r="EHG207" s="375"/>
      <c r="EHH207" s="375"/>
      <c r="EHI207" s="375"/>
      <c r="EHJ207" s="375"/>
      <c r="EHK207" s="375"/>
      <c r="EHL207" s="375"/>
      <c r="EHM207" s="375"/>
      <c r="EHN207" s="375"/>
      <c r="EHO207" s="375"/>
      <c r="EHP207" s="375"/>
      <c r="EHQ207" s="375"/>
      <c r="EHR207" s="375"/>
      <c r="EHS207" s="375"/>
      <c r="EHT207" s="375"/>
      <c r="EHU207" s="375"/>
      <c r="EHV207" s="375"/>
      <c r="EHW207" s="375"/>
      <c r="EHX207" s="375"/>
      <c r="EHY207" s="375"/>
      <c r="EHZ207" s="375"/>
      <c r="EIA207" s="375"/>
      <c r="EIB207" s="375"/>
      <c r="EIC207" s="375"/>
      <c r="EID207" s="375"/>
      <c r="EIE207" s="375"/>
      <c r="EIF207" s="375"/>
      <c r="EIG207" s="375"/>
      <c r="EIH207" s="375"/>
      <c r="EII207" s="375"/>
      <c r="EIJ207" s="375"/>
      <c r="EIK207" s="375"/>
      <c r="EIL207" s="375"/>
      <c r="EIM207" s="375"/>
      <c r="EIN207" s="375"/>
      <c r="EIO207" s="375"/>
      <c r="EIP207" s="375"/>
      <c r="EIQ207" s="375"/>
      <c r="EIR207" s="375"/>
      <c r="EIS207" s="376"/>
      <c r="EIT207" s="376"/>
      <c r="EIU207" s="376"/>
      <c r="EIV207" s="376"/>
      <c r="EIW207" s="376"/>
      <c r="EIX207" s="376"/>
      <c r="EIY207" s="376"/>
      <c r="EIZ207" s="376"/>
      <c r="EJA207" s="376"/>
      <c r="EJB207" s="376"/>
      <c r="EJC207" s="376"/>
      <c r="EJD207" s="376"/>
      <c r="EJE207" s="376"/>
      <c r="EJF207" s="376"/>
      <c r="EJG207" s="376"/>
      <c r="EJH207" s="376"/>
      <c r="EJI207" s="376"/>
      <c r="EJJ207" s="376"/>
      <c r="EJK207" s="376"/>
      <c r="EJL207" s="376"/>
      <c r="EJM207" s="376"/>
      <c r="EJN207" s="376"/>
      <c r="EJO207" s="376"/>
      <c r="EJP207" s="376"/>
      <c r="EJQ207" s="377"/>
      <c r="EJR207" s="377"/>
      <c r="EJS207" s="377"/>
      <c r="EJT207" s="377"/>
      <c r="EJU207" s="377"/>
      <c r="EJV207" s="376"/>
      <c r="EJW207" s="376"/>
      <c r="EJX207" s="377"/>
      <c r="EJY207" s="377"/>
      <c r="EJZ207" s="376"/>
      <c r="EKA207" s="376"/>
      <c r="EKB207" s="377"/>
      <c r="EKC207" s="377"/>
      <c r="EKD207" s="376"/>
      <c r="EKE207" s="376"/>
      <c r="EKF207" s="376"/>
      <c r="EKG207" s="376"/>
      <c r="EKH207" s="376"/>
      <c r="EKI207" s="376"/>
      <c r="EKJ207" s="376"/>
      <c r="EKK207" s="377"/>
      <c r="EKL207" s="377"/>
      <c r="EKM207" s="376"/>
      <c r="EKN207" s="376"/>
      <c r="EKO207" s="377"/>
      <c r="EKP207" s="377"/>
      <c r="EKQ207" s="376"/>
      <c r="EKR207" s="376"/>
      <c r="EKS207" s="376"/>
      <c r="EKT207" s="376"/>
      <c r="EKU207" s="376"/>
      <c r="EKV207" s="370"/>
      <c r="EKW207" s="396"/>
      <c r="EKX207" s="376"/>
      <c r="EKY207" s="376"/>
      <c r="EKZ207" s="376"/>
      <c r="ELA207" s="376"/>
      <c r="ELB207" s="376"/>
      <c r="ELC207" s="376"/>
      <c r="ELD207" s="376"/>
      <c r="ELE207" s="375"/>
      <c r="ELF207" s="375"/>
      <c r="ELG207" s="375"/>
      <c r="ELH207" s="375"/>
      <c r="ELI207" s="375"/>
      <c r="ELJ207" s="375"/>
      <c r="ELK207" s="375"/>
      <c r="ELL207" s="375"/>
      <c r="ELM207" s="375"/>
      <c r="ELN207" s="375"/>
      <c r="ELO207" s="375"/>
      <c r="ELP207" s="375"/>
      <c r="ELQ207" s="375"/>
      <c r="ELR207" s="375"/>
      <c r="ELS207" s="375"/>
      <c r="ELT207" s="375"/>
      <c r="ELU207" s="375"/>
      <c r="ELV207" s="375"/>
      <c r="ELW207" s="375"/>
      <c r="ELX207" s="375"/>
      <c r="ELY207" s="375"/>
      <c r="ELZ207" s="375"/>
      <c r="EMA207" s="375"/>
      <c r="EMB207" s="375"/>
      <c r="EMC207" s="375"/>
      <c r="EMD207" s="375"/>
      <c r="EME207" s="375"/>
      <c r="EMF207" s="375"/>
      <c r="EMG207" s="375"/>
      <c r="EMH207" s="375"/>
      <c r="EMI207" s="375"/>
      <c r="EMJ207" s="375"/>
      <c r="EMK207" s="375"/>
      <c r="EML207" s="375"/>
      <c r="EMM207" s="375"/>
      <c r="EMN207" s="375"/>
      <c r="EMO207" s="375"/>
      <c r="EMP207" s="375"/>
      <c r="EMQ207" s="375"/>
      <c r="EMR207" s="375"/>
      <c r="EMS207" s="375"/>
      <c r="EMT207" s="375"/>
      <c r="EMU207" s="375"/>
      <c r="EMV207" s="375"/>
      <c r="EMW207" s="376"/>
      <c r="EMX207" s="376"/>
      <c r="EMY207" s="376"/>
      <c r="EMZ207" s="376"/>
      <c r="ENA207" s="376"/>
      <c r="ENB207" s="376"/>
      <c r="ENC207" s="376"/>
      <c r="END207" s="376"/>
      <c r="ENE207" s="376"/>
      <c r="ENF207" s="376"/>
      <c r="ENG207" s="376"/>
      <c r="ENH207" s="376"/>
      <c r="ENI207" s="376"/>
      <c r="ENJ207" s="376"/>
      <c r="ENK207" s="376"/>
      <c r="ENL207" s="376"/>
      <c r="ENM207" s="376"/>
      <c r="ENN207" s="376"/>
      <c r="ENO207" s="376"/>
      <c r="ENP207" s="376"/>
      <c r="ENQ207" s="376"/>
      <c r="ENR207" s="376"/>
      <c r="ENS207" s="376"/>
      <c r="ENT207" s="376"/>
      <c r="ENU207" s="377"/>
      <c r="ENV207" s="377"/>
      <c r="ENW207" s="377"/>
      <c r="ENX207" s="377"/>
      <c r="ENY207" s="377"/>
      <c r="ENZ207" s="376"/>
      <c r="EOA207" s="376"/>
      <c r="EOB207" s="377"/>
      <c r="EOC207" s="377"/>
      <c r="EOD207" s="376"/>
      <c r="EOE207" s="376"/>
      <c r="EOF207" s="377"/>
      <c r="EOG207" s="377"/>
      <c r="EOH207" s="376"/>
      <c r="EOI207" s="376"/>
      <c r="EOJ207" s="376"/>
      <c r="EOK207" s="376"/>
      <c r="EOL207" s="376"/>
      <c r="EOM207" s="376"/>
      <c r="EON207" s="376"/>
      <c r="EOO207" s="377"/>
      <c r="EOP207" s="377"/>
      <c r="EOQ207" s="376"/>
      <c r="EOR207" s="376"/>
      <c r="EOS207" s="377"/>
      <c r="EOT207" s="377"/>
      <c r="EOU207" s="376"/>
      <c r="EOV207" s="376"/>
      <c r="EOW207" s="376"/>
      <c r="EOX207" s="376"/>
      <c r="EOY207" s="376"/>
      <c r="EOZ207" s="370"/>
      <c r="EPA207" s="396"/>
      <c r="EPB207" s="376"/>
      <c r="EPC207" s="376"/>
      <c r="EPD207" s="376"/>
      <c r="EPE207" s="376"/>
      <c r="EPF207" s="376"/>
      <c r="EPG207" s="376"/>
      <c r="EPH207" s="376"/>
      <c r="EPI207" s="375"/>
      <c r="EPJ207" s="375"/>
      <c r="EPK207" s="375"/>
      <c r="EPL207" s="375"/>
      <c r="EPM207" s="375"/>
      <c r="EPN207" s="375"/>
      <c r="EPO207" s="375"/>
      <c r="EPP207" s="375"/>
      <c r="EPQ207" s="375"/>
      <c r="EPR207" s="375"/>
      <c r="EPS207" s="375"/>
      <c r="EPT207" s="375"/>
      <c r="EPU207" s="375"/>
      <c r="EPV207" s="375"/>
      <c r="EPW207" s="375"/>
      <c r="EPX207" s="375"/>
      <c r="EPY207" s="375"/>
      <c r="EPZ207" s="375"/>
      <c r="EQA207" s="375"/>
      <c r="EQB207" s="375"/>
      <c r="EQC207" s="375"/>
      <c r="EQD207" s="375"/>
      <c r="EQE207" s="375"/>
      <c r="EQF207" s="375"/>
      <c r="EQG207" s="375"/>
      <c r="EQH207" s="375"/>
      <c r="EQI207" s="375"/>
      <c r="EQJ207" s="375"/>
      <c r="EQK207" s="375"/>
      <c r="EQL207" s="375"/>
      <c r="EQM207" s="375"/>
      <c r="EQN207" s="375"/>
      <c r="EQO207" s="375"/>
      <c r="EQP207" s="375"/>
      <c r="EQQ207" s="375"/>
      <c r="EQR207" s="375"/>
      <c r="EQS207" s="375"/>
      <c r="EQT207" s="375"/>
      <c r="EQU207" s="375"/>
      <c r="EQV207" s="375"/>
      <c r="EQW207" s="375"/>
      <c r="EQX207" s="375"/>
      <c r="EQY207" s="375"/>
      <c r="EQZ207" s="375"/>
      <c r="ERA207" s="376"/>
      <c r="ERB207" s="376"/>
      <c r="ERC207" s="376"/>
      <c r="ERD207" s="376"/>
      <c r="ERE207" s="376"/>
      <c r="ERF207" s="376"/>
      <c r="ERG207" s="376"/>
      <c r="ERH207" s="376"/>
      <c r="ERI207" s="376"/>
      <c r="ERJ207" s="376"/>
      <c r="ERK207" s="376"/>
      <c r="ERL207" s="376"/>
      <c r="ERM207" s="376"/>
      <c r="ERN207" s="376"/>
      <c r="ERO207" s="376"/>
      <c r="ERP207" s="376"/>
      <c r="ERQ207" s="376"/>
      <c r="ERR207" s="376"/>
      <c r="ERS207" s="376"/>
      <c r="ERT207" s="376"/>
      <c r="ERU207" s="376"/>
      <c r="ERV207" s="376"/>
      <c r="ERW207" s="376"/>
      <c r="ERX207" s="376"/>
      <c r="ERY207" s="377"/>
      <c r="ERZ207" s="377"/>
      <c r="ESA207" s="377"/>
      <c r="ESB207" s="377"/>
      <c r="ESC207" s="377"/>
      <c r="ESD207" s="376"/>
      <c r="ESE207" s="376"/>
      <c r="ESF207" s="377"/>
      <c r="ESG207" s="377"/>
      <c r="ESH207" s="376"/>
      <c r="ESI207" s="376"/>
      <c r="ESJ207" s="377"/>
      <c r="ESK207" s="377"/>
      <c r="ESL207" s="376"/>
      <c r="ESM207" s="376"/>
      <c r="ESN207" s="376"/>
      <c r="ESO207" s="376"/>
      <c r="ESP207" s="376"/>
      <c r="ESQ207" s="376"/>
      <c r="ESR207" s="376"/>
      <c r="ESS207" s="377"/>
      <c r="EST207" s="377"/>
      <c r="ESU207" s="376"/>
      <c r="ESV207" s="376"/>
      <c r="ESW207" s="377"/>
      <c r="ESX207" s="377"/>
      <c r="ESY207" s="376"/>
      <c r="ESZ207" s="376"/>
      <c r="ETA207" s="376"/>
      <c r="ETB207" s="376"/>
      <c r="ETC207" s="376"/>
      <c r="ETD207" s="370"/>
      <c r="ETE207" s="396"/>
      <c r="ETF207" s="376"/>
      <c r="ETG207" s="376"/>
      <c r="ETH207" s="376"/>
      <c r="ETI207" s="376"/>
      <c r="ETJ207" s="376"/>
      <c r="ETK207" s="376"/>
      <c r="ETL207" s="376"/>
      <c r="ETM207" s="375"/>
      <c r="ETN207" s="375"/>
      <c r="ETO207" s="375"/>
      <c r="ETP207" s="375"/>
      <c r="ETQ207" s="375"/>
      <c r="ETR207" s="375"/>
      <c r="ETS207" s="375"/>
      <c r="ETT207" s="375"/>
      <c r="ETU207" s="375"/>
      <c r="ETV207" s="375"/>
      <c r="ETW207" s="375"/>
      <c r="ETX207" s="375"/>
      <c r="ETY207" s="375"/>
      <c r="ETZ207" s="375"/>
      <c r="EUA207" s="375"/>
      <c r="EUB207" s="375"/>
      <c r="EUC207" s="375"/>
      <c r="EUD207" s="375"/>
      <c r="EUE207" s="375"/>
      <c r="EUF207" s="375"/>
      <c r="EUG207" s="375"/>
      <c r="EUH207" s="375"/>
      <c r="EUI207" s="375"/>
      <c r="EUJ207" s="375"/>
      <c r="EUK207" s="375"/>
      <c r="EUL207" s="375"/>
      <c r="EUM207" s="375"/>
      <c r="EUN207" s="375"/>
      <c r="EUO207" s="375"/>
      <c r="EUP207" s="375"/>
      <c r="EUQ207" s="375"/>
      <c r="EUR207" s="375"/>
      <c r="EUS207" s="375"/>
      <c r="EUT207" s="375"/>
      <c r="EUU207" s="375"/>
      <c r="EUV207" s="375"/>
      <c r="EUW207" s="375"/>
      <c r="EUX207" s="375"/>
      <c r="EUY207" s="375"/>
      <c r="EUZ207" s="375"/>
      <c r="EVA207" s="375"/>
      <c r="EVB207" s="375"/>
      <c r="EVC207" s="375"/>
      <c r="EVD207" s="375"/>
      <c r="EVE207" s="376"/>
      <c r="EVF207" s="376"/>
      <c r="EVG207" s="376"/>
      <c r="EVH207" s="376"/>
      <c r="EVI207" s="376"/>
      <c r="EVJ207" s="376"/>
      <c r="EVK207" s="376"/>
      <c r="EVL207" s="376"/>
      <c r="EVM207" s="376"/>
      <c r="EVN207" s="376"/>
      <c r="EVO207" s="376"/>
      <c r="EVP207" s="376"/>
      <c r="EVQ207" s="376"/>
      <c r="EVR207" s="376"/>
      <c r="EVS207" s="376"/>
      <c r="EVT207" s="376"/>
      <c r="EVU207" s="376"/>
      <c r="EVV207" s="376"/>
      <c r="EVW207" s="376"/>
      <c r="EVX207" s="376"/>
      <c r="EVY207" s="376"/>
      <c r="EVZ207" s="376"/>
      <c r="EWA207" s="376"/>
      <c r="EWB207" s="376"/>
      <c r="EWC207" s="377"/>
      <c r="EWD207" s="377"/>
      <c r="EWE207" s="377"/>
      <c r="EWF207" s="377"/>
      <c r="EWG207" s="377"/>
      <c r="EWH207" s="376"/>
      <c r="EWI207" s="376"/>
      <c r="EWJ207" s="377"/>
      <c r="EWK207" s="377"/>
      <c r="EWL207" s="376"/>
      <c r="EWM207" s="376"/>
      <c r="EWN207" s="377"/>
      <c r="EWO207" s="377"/>
      <c r="EWP207" s="376"/>
      <c r="EWQ207" s="376"/>
      <c r="EWR207" s="376"/>
      <c r="EWS207" s="376"/>
      <c r="EWT207" s="376"/>
      <c r="EWU207" s="376"/>
      <c r="EWV207" s="376"/>
      <c r="EWW207" s="377"/>
      <c r="EWX207" s="377"/>
      <c r="EWY207" s="376"/>
      <c r="EWZ207" s="376"/>
      <c r="EXA207" s="377"/>
      <c r="EXB207" s="377"/>
      <c r="EXC207" s="376"/>
      <c r="EXD207" s="376"/>
      <c r="EXE207" s="376"/>
      <c r="EXF207" s="376"/>
      <c r="EXG207" s="376"/>
      <c r="EXH207" s="370"/>
      <c r="EXI207" s="396"/>
      <c r="EXJ207" s="376"/>
      <c r="EXK207" s="376"/>
      <c r="EXL207" s="376"/>
      <c r="EXM207" s="376"/>
      <c r="EXN207" s="376"/>
      <c r="EXO207" s="376"/>
      <c r="EXP207" s="376"/>
      <c r="EXQ207" s="375"/>
      <c r="EXR207" s="375"/>
      <c r="EXS207" s="375"/>
      <c r="EXT207" s="375"/>
      <c r="EXU207" s="375"/>
      <c r="EXV207" s="375"/>
      <c r="EXW207" s="375"/>
      <c r="EXX207" s="375"/>
      <c r="EXY207" s="375"/>
      <c r="EXZ207" s="375"/>
      <c r="EYA207" s="375"/>
      <c r="EYB207" s="375"/>
      <c r="EYC207" s="375"/>
      <c r="EYD207" s="375"/>
      <c r="EYE207" s="375"/>
      <c r="EYF207" s="375"/>
      <c r="EYG207" s="375"/>
      <c r="EYH207" s="375"/>
      <c r="EYI207" s="375"/>
      <c r="EYJ207" s="375"/>
      <c r="EYK207" s="375"/>
      <c r="EYL207" s="375"/>
      <c r="EYM207" s="375"/>
      <c r="EYN207" s="375"/>
      <c r="EYO207" s="375"/>
      <c r="EYP207" s="375"/>
      <c r="EYQ207" s="375"/>
      <c r="EYR207" s="375"/>
      <c r="EYS207" s="375"/>
      <c r="EYT207" s="375"/>
      <c r="EYU207" s="375"/>
      <c r="EYV207" s="375"/>
      <c r="EYW207" s="375"/>
      <c r="EYX207" s="375"/>
      <c r="EYY207" s="375"/>
      <c r="EYZ207" s="375"/>
      <c r="EZA207" s="375"/>
      <c r="EZB207" s="375"/>
      <c r="EZC207" s="375"/>
      <c r="EZD207" s="375"/>
      <c r="EZE207" s="375"/>
      <c r="EZF207" s="375"/>
      <c r="EZG207" s="375"/>
      <c r="EZH207" s="375"/>
      <c r="EZI207" s="376"/>
      <c r="EZJ207" s="376"/>
      <c r="EZK207" s="376"/>
      <c r="EZL207" s="376"/>
      <c r="EZM207" s="376"/>
      <c r="EZN207" s="376"/>
      <c r="EZO207" s="376"/>
      <c r="EZP207" s="376"/>
      <c r="EZQ207" s="376"/>
      <c r="EZR207" s="376"/>
      <c r="EZS207" s="376"/>
      <c r="EZT207" s="376"/>
      <c r="EZU207" s="376"/>
      <c r="EZV207" s="376"/>
      <c r="EZW207" s="376"/>
      <c r="EZX207" s="376"/>
      <c r="EZY207" s="376"/>
      <c r="EZZ207" s="376"/>
      <c r="FAA207" s="376"/>
      <c r="FAB207" s="376"/>
      <c r="FAC207" s="376"/>
      <c r="FAD207" s="376"/>
      <c r="FAE207" s="376"/>
      <c r="FAF207" s="376"/>
      <c r="FAG207" s="377"/>
      <c r="FAH207" s="377"/>
      <c r="FAI207" s="377"/>
      <c r="FAJ207" s="377"/>
      <c r="FAK207" s="377"/>
      <c r="FAL207" s="376"/>
      <c r="FAM207" s="376"/>
      <c r="FAN207" s="377"/>
      <c r="FAO207" s="377"/>
      <c r="FAP207" s="376"/>
      <c r="FAQ207" s="376"/>
      <c r="FAR207" s="377"/>
      <c r="FAS207" s="377"/>
      <c r="FAT207" s="376"/>
      <c r="FAU207" s="376"/>
      <c r="FAV207" s="376"/>
      <c r="FAW207" s="376"/>
      <c r="FAX207" s="376"/>
      <c r="FAY207" s="376"/>
      <c r="FAZ207" s="376"/>
      <c r="FBA207" s="377"/>
      <c r="FBB207" s="377"/>
      <c r="FBC207" s="376"/>
      <c r="FBD207" s="376"/>
      <c r="FBE207" s="377"/>
      <c r="FBF207" s="377"/>
      <c r="FBG207" s="376"/>
      <c r="FBH207" s="376"/>
      <c r="FBI207" s="376"/>
      <c r="FBJ207" s="376"/>
      <c r="FBK207" s="376"/>
      <c r="FBL207" s="370"/>
      <c r="FBM207" s="396"/>
      <c r="FBN207" s="376"/>
      <c r="FBO207" s="376"/>
      <c r="FBP207" s="376"/>
      <c r="FBQ207" s="376"/>
      <c r="FBR207" s="376"/>
      <c r="FBS207" s="376"/>
      <c r="FBT207" s="376"/>
      <c r="FBU207" s="375"/>
      <c r="FBV207" s="375"/>
      <c r="FBW207" s="375"/>
      <c r="FBX207" s="375"/>
      <c r="FBY207" s="375"/>
      <c r="FBZ207" s="375"/>
      <c r="FCA207" s="375"/>
      <c r="FCB207" s="375"/>
      <c r="FCC207" s="375"/>
      <c r="FCD207" s="375"/>
      <c r="FCE207" s="375"/>
      <c r="FCF207" s="375"/>
      <c r="FCG207" s="375"/>
      <c r="FCH207" s="375"/>
      <c r="FCI207" s="375"/>
      <c r="FCJ207" s="375"/>
      <c r="FCK207" s="375"/>
      <c r="FCL207" s="375"/>
      <c r="FCM207" s="375"/>
      <c r="FCN207" s="375"/>
      <c r="FCO207" s="375"/>
      <c r="FCP207" s="375"/>
      <c r="FCQ207" s="375"/>
      <c r="FCR207" s="375"/>
      <c r="FCS207" s="375"/>
      <c r="FCT207" s="375"/>
      <c r="FCU207" s="375"/>
      <c r="FCV207" s="375"/>
      <c r="FCW207" s="375"/>
      <c r="FCX207" s="375"/>
      <c r="FCY207" s="375"/>
      <c r="FCZ207" s="375"/>
      <c r="FDA207" s="375"/>
      <c r="FDB207" s="375"/>
      <c r="FDC207" s="375"/>
      <c r="FDD207" s="375"/>
      <c r="FDE207" s="375"/>
      <c r="FDF207" s="375"/>
      <c r="FDG207" s="375"/>
      <c r="FDH207" s="375"/>
      <c r="FDI207" s="375"/>
      <c r="FDJ207" s="375"/>
      <c r="FDK207" s="375"/>
      <c r="FDL207" s="375"/>
      <c r="FDM207" s="376"/>
      <c r="FDN207" s="376"/>
      <c r="FDO207" s="376"/>
      <c r="FDP207" s="376"/>
      <c r="FDQ207" s="376"/>
      <c r="FDR207" s="376"/>
      <c r="FDS207" s="376"/>
      <c r="FDT207" s="376"/>
      <c r="FDU207" s="376"/>
      <c r="FDV207" s="376"/>
      <c r="FDW207" s="376"/>
      <c r="FDX207" s="376"/>
      <c r="FDY207" s="376"/>
      <c r="FDZ207" s="376"/>
      <c r="FEA207" s="376"/>
      <c r="FEB207" s="376"/>
      <c r="FEC207" s="376"/>
      <c r="FED207" s="376"/>
      <c r="FEE207" s="376"/>
      <c r="FEF207" s="376"/>
      <c r="FEG207" s="376"/>
      <c r="FEH207" s="376"/>
      <c r="FEI207" s="376"/>
      <c r="FEJ207" s="376"/>
      <c r="FEK207" s="377"/>
      <c r="FEL207" s="377"/>
      <c r="FEM207" s="377"/>
      <c r="FEN207" s="377"/>
      <c r="FEO207" s="377"/>
      <c r="FEP207" s="376"/>
      <c r="FEQ207" s="376"/>
      <c r="FER207" s="377"/>
      <c r="FES207" s="377"/>
      <c r="FET207" s="376"/>
      <c r="FEU207" s="376"/>
      <c r="FEV207" s="377"/>
      <c r="FEW207" s="377"/>
      <c r="FEX207" s="376"/>
      <c r="FEY207" s="376"/>
      <c r="FEZ207" s="376"/>
      <c r="FFA207" s="376"/>
      <c r="FFB207" s="376"/>
      <c r="FFC207" s="376"/>
      <c r="FFD207" s="376"/>
      <c r="FFE207" s="377"/>
      <c r="FFF207" s="377"/>
      <c r="FFG207" s="376"/>
      <c r="FFH207" s="376"/>
      <c r="FFI207" s="377"/>
      <c r="FFJ207" s="377"/>
      <c r="FFK207" s="376"/>
      <c r="FFL207" s="376"/>
      <c r="FFM207" s="376"/>
      <c r="FFN207" s="376"/>
      <c r="FFO207" s="376"/>
      <c r="FFP207" s="370"/>
      <c r="FFQ207" s="396"/>
      <c r="FFR207" s="376"/>
      <c r="FFS207" s="376"/>
      <c r="FFT207" s="376"/>
      <c r="FFU207" s="376"/>
      <c r="FFV207" s="376"/>
      <c r="FFW207" s="376"/>
      <c r="FFX207" s="376"/>
      <c r="FFY207" s="375"/>
      <c r="FFZ207" s="375"/>
      <c r="FGA207" s="375"/>
      <c r="FGB207" s="375"/>
      <c r="FGC207" s="375"/>
      <c r="FGD207" s="375"/>
      <c r="FGE207" s="375"/>
      <c r="FGF207" s="375"/>
      <c r="FGG207" s="375"/>
      <c r="FGH207" s="375"/>
      <c r="FGI207" s="375"/>
      <c r="FGJ207" s="375"/>
      <c r="FGK207" s="375"/>
      <c r="FGL207" s="375"/>
      <c r="FGM207" s="375"/>
      <c r="FGN207" s="375"/>
      <c r="FGO207" s="375"/>
      <c r="FGP207" s="375"/>
      <c r="FGQ207" s="375"/>
      <c r="FGR207" s="375"/>
      <c r="FGS207" s="375"/>
      <c r="FGT207" s="375"/>
      <c r="FGU207" s="375"/>
      <c r="FGV207" s="375"/>
      <c r="FGW207" s="375"/>
      <c r="FGX207" s="375"/>
      <c r="FGY207" s="375"/>
      <c r="FGZ207" s="375"/>
      <c r="FHA207" s="375"/>
      <c r="FHB207" s="375"/>
      <c r="FHC207" s="375"/>
      <c r="FHD207" s="375"/>
      <c r="FHE207" s="375"/>
      <c r="FHF207" s="375"/>
      <c r="FHG207" s="375"/>
      <c r="FHH207" s="375"/>
      <c r="FHI207" s="375"/>
      <c r="FHJ207" s="375"/>
      <c r="FHK207" s="375"/>
      <c r="FHL207" s="375"/>
      <c r="FHM207" s="375"/>
      <c r="FHN207" s="375"/>
      <c r="FHO207" s="375"/>
      <c r="FHP207" s="375"/>
      <c r="FHQ207" s="376"/>
      <c r="FHR207" s="376"/>
      <c r="FHS207" s="376"/>
      <c r="FHT207" s="376"/>
      <c r="FHU207" s="376"/>
      <c r="FHV207" s="376"/>
      <c r="FHW207" s="376"/>
      <c r="FHX207" s="376"/>
      <c r="FHY207" s="376"/>
      <c r="FHZ207" s="376"/>
      <c r="FIA207" s="376"/>
      <c r="FIB207" s="376"/>
      <c r="FIC207" s="376"/>
      <c r="FID207" s="376"/>
      <c r="FIE207" s="376"/>
      <c r="FIF207" s="376"/>
      <c r="FIG207" s="376"/>
      <c r="FIH207" s="376"/>
      <c r="FII207" s="376"/>
      <c r="FIJ207" s="376"/>
      <c r="FIK207" s="376"/>
      <c r="FIL207" s="376"/>
      <c r="FIM207" s="376"/>
      <c r="FIN207" s="376"/>
      <c r="FIO207" s="377"/>
      <c r="FIP207" s="377"/>
      <c r="FIQ207" s="377"/>
      <c r="FIR207" s="377"/>
      <c r="FIS207" s="377"/>
      <c r="FIT207" s="376"/>
      <c r="FIU207" s="376"/>
      <c r="FIV207" s="377"/>
      <c r="FIW207" s="377"/>
      <c r="FIX207" s="376"/>
      <c r="FIY207" s="376"/>
      <c r="FIZ207" s="377"/>
      <c r="FJA207" s="377"/>
      <c r="FJB207" s="376"/>
      <c r="FJC207" s="376"/>
      <c r="FJD207" s="376"/>
      <c r="FJE207" s="376"/>
      <c r="FJF207" s="376"/>
      <c r="FJG207" s="376"/>
      <c r="FJH207" s="376"/>
      <c r="FJI207" s="377"/>
      <c r="FJJ207" s="377"/>
      <c r="FJK207" s="376"/>
      <c r="FJL207" s="376"/>
      <c r="FJM207" s="377"/>
      <c r="FJN207" s="377"/>
      <c r="FJO207" s="376"/>
      <c r="FJP207" s="376"/>
      <c r="FJQ207" s="376"/>
      <c r="FJR207" s="376"/>
      <c r="FJS207" s="376"/>
      <c r="FJT207" s="370"/>
      <c r="FJU207" s="396"/>
      <c r="FJV207" s="376"/>
      <c r="FJW207" s="376"/>
      <c r="FJX207" s="376"/>
      <c r="FJY207" s="376"/>
      <c r="FJZ207" s="376"/>
      <c r="FKA207" s="376"/>
      <c r="FKB207" s="376"/>
      <c r="FKC207" s="375"/>
      <c r="FKD207" s="375"/>
      <c r="FKE207" s="375"/>
      <c r="FKF207" s="375"/>
      <c r="FKG207" s="375"/>
      <c r="FKH207" s="375"/>
      <c r="FKI207" s="375"/>
      <c r="FKJ207" s="375"/>
      <c r="FKK207" s="375"/>
      <c r="FKL207" s="375"/>
      <c r="FKM207" s="375"/>
      <c r="FKN207" s="375"/>
      <c r="FKO207" s="375"/>
      <c r="FKP207" s="375"/>
      <c r="FKQ207" s="375"/>
      <c r="FKR207" s="375"/>
      <c r="FKS207" s="375"/>
      <c r="FKT207" s="375"/>
      <c r="FKU207" s="375"/>
      <c r="FKV207" s="375"/>
      <c r="FKW207" s="375"/>
      <c r="FKX207" s="375"/>
      <c r="FKY207" s="375"/>
      <c r="FKZ207" s="375"/>
      <c r="FLA207" s="375"/>
      <c r="FLB207" s="375"/>
      <c r="FLC207" s="375"/>
      <c r="FLD207" s="375"/>
      <c r="FLE207" s="375"/>
      <c r="FLF207" s="375"/>
      <c r="FLG207" s="375"/>
      <c r="FLH207" s="375"/>
      <c r="FLI207" s="375"/>
      <c r="FLJ207" s="375"/>
      <c r="FLK207" s="375"/>
      <c r="FLL207" s="375"/>
      <c r="FLM207" s="375"/>
      <c r="FLN207" s="375"/>
      <c r="FLO207" s="375"/>
      <c r="FLP207" s="375"/>
      <c r="FLQ207" s="375"/>
      <c r="FLR207" s="375"/>
      <c r="FLS207" s="375"/>
      <c r="FLT207" s="375"/>
      <c r="FLU207" s="376"/>
      <c r="FLV207" s="376"/>
      <c r="FLW207" s="376"/>
      <c r="FLX207" s="376"/>
      <c r="FLY207" s="376"/>
      <c r="FLZ207" s="376"/>
      <c r="FMA207" s="376"/>
      <c r="FMB207" s="376"/>
      <c r="FMC207" s="376"/>
      <c r="FMD207" s="376"/>
      <c r="FME207" s="376"/>
      <c r="FMF207" s="376"/>
      <c r="FMG207" s="376"/>
      <c r="FMH207" s="376"/>
      <c r="FMI207" s="376"/>
      <c r="FMJ207" s="376"/>
      <c r="FMK207" s="376"/>
      <c r="FML207" s="376"/>
      <c r="FMM207" s="376"/>
      <c r="FMN207" s="376"/>
      <c r="FMO207" s="376"/>
      <c r="FMP207" s="376"/>
      <c r="FMQ207" s="376"/>
      <c r="FMR207" s="376"/>
      <c r="FMS207" s="377"/>
      <c r="FMT207" s="377"/>
      <c r="FMU207" s="377"/>
      <c r="FMV207" s="377"/>
      <c r="FMW207" s="377"/>
      <c r="FMX207" s="376"/>
      <c r="FMY207" s="376"/>
      <c r="FMZ207" s="377"/>
      <c r="FNA207" s="377"/>
      <c r="FNB207" s="376"/>
      <c r="FNC207" s="376"/>
      <c r="FND207" s="377"/>
      <c r="FNE207" s="377"/>
      <c r="FNF207" s="376"/>
      <c r="FNG207" s="376"/>
      <c r="FNH207" s="376"/>
      <c r="FNI207" s="376"/>
      <c r="FNJ207" s="376"/>
      <c r="FNK207" s="376"/>
      <c r="FNL207" s="376"/>
      <c r="FNM207" s="377"/>
      <c r="FNN207" s="377"/>
      <c r="FNO207" s="376"/>
      <c r="FNP207" s="376"/>
      <c r="FNQ207" s="377"/>
      <c r="FNR207" s="377"/>
      <c r="FNS207" s="376"/>
      <c r="FNT207" s="376"/>
      <c r="FNU207" s="376"/>
      <c r="FNV207" s="376"/>
      <c r="FNW207" s="376"/>
      <c r="FNX207" s="370"/>
      <c r="FNY207" s="396"/>
      <c r="FNZ207" s="376"/>
      <c r="FOA207" s="376"/>
      <c r="FOB207" s="376"/>
      <c r="FOC207" s="376"/>
      <c r="FOD207" s="376"/>
      <c r="FOE207" s="376"/>
      <c r="FOF207" s="376"/>
      <c r="FOG207" s="375"/>
      <c r="FOH207" s="375"/>
      <c r="FOI207" s="375"/>
      <c r="FOJ207" s="375"/>
      <c r="FOK207" s="375"/>
      <c r="FOL207" s="375"/>
      <c r="FOM207" s="375"/>
      <c r="FON207" s="375"/>
      <c r="FOO207" s="375"/>
      <c r="FOP207" s="375"/>
      <c r="FOQ207" s="375"/>
      <c r="FOR207" s="375"/>
      <c r="FOS207" s="375"/>
      <c r="FOT207" s="375"/>
      <c r="FOU207" s="375"/>
      <c r="FOV207" s="375"/>
      <c r="FOW207" s="375"/>
      <c r="FOX207" s="375"/>
      <c r="FOY207" s="375"/>
      <c r="FOZ207" s="375"/>
      <c r="FPA207" s="375"/>
      <c r="FPB207" s="375"/>
      <c r="FPC207" s="375"/>
      <c r="FPD207" s="375"/>
      <c r="FPE207" s="375"/>
      <c r="FPF207" s="375"/>
      <c r="FPG207" s="375"/>
      <c r="FPH207" s="375"/>
      <c r="FPI207" s="375"/>
      <c r="FPJ207" s="375"/>
      <c r="FPK207" s="375"/>
      <c r="FPL207" s="375"/>
      <c r="FPM207" s="375"/>
      <c r="FPN207" s="375"/>
      <c r="FPO207" s="375"/>
      <c r="FPP207" s="375"/>
      <c r="FPQ207" s="375"/>
      <c r="FPR207" s="375"/>
      <c r="FPS207" s="375"/>
      <c r="FPT207" s="375"/>
      <c r="FPU207" s="375"/>
      <c r="FPV207" s="375"/>
      <c r="FPW207" s="375"/>
      <c r="FPX207" s="375"/>
      <c r="FPY207" s="376"/>
      <c r="FPZ207" s="376"/>
      <c r="FQA207" s="376"/>
      <c r="FQB207" s="376"/>
      <c r="FQC207" s="376"/>
      <c r="FQD207" s="376"/>
      <c r="FQE207" s="376"/>
      <c r="FQF207" s="376"/>
      <c r="FQG207" s="376"/>
      <c r="FQH207" s="376"/>
      <c r="FQI207" s="376"/>
      <c r="FQJ207" s="376"/>
      <c r="FQK207" s="376"/>
      <c r="FQL207" s="376"/>
      <c r="FQM207" s="376"/>
      <c r="FQN207" s="376"/>
      <c r="FQO207" s="376"/>
      <c r="FQP207" s="376"/>
      <c r="FQQ207" s="376"/>
      <c r="FQR207" s="376"/>
      <c r="FQS207" s="376"/>
      <c r="FQT207" s="376"/>
      <c r="FQU207" s="376"/>
      <c r="FQV207" s="376"/>
      <c r="FQW207" s="377"/>
      <c r="FQX207" s="377"/>
      <c r="FQY207" s="377"/>
      <c r="FQZ207" s="377"/>
      <c r="FRA207" s="377"/>
      <c r="FRB207" s="376"/>
      <c r="FRC207" s="376"/>
      <c r="FRD207" s="377"/>
      <c r="FRE207" s="377"/>
      <c r="FRF207" s="376"/>
      <c r="FRG207" s="376"/>
      <c r="FRH207" s="377"/>
      <c r="FRI207" s="377"/>
      <c r="FRJ207" s="376"/>
      <c r="FRK207" s="376"/>
      <c r="FRL207" s="376"/>
      <c r="FRM207" s="376"/>
      <c r="FRN207" s="376"/>
      <c r="FRO207" s="376"/>
      <c r="FRP207" s="376"/>
      <c r="FRQ207" s="377"/>
      <c r="FRR207" s="377"/>
      <c r="FRS207" s="376"/>
      <c r="FRT207" s="376"/>
      <c r="FRU207" s="377"/>
      <c r="FRV207" s="377"/>
      <c r="FRW207" s="376"/>
      <c r="FRX207" s="376"/>
      <c r="FRY207" s="376"/>
      <c r="FRZ207" s="376"/>
      <c r="FSA207" s="376"/>
      <c r="FSB207" s="370"/>
      <c r="FSC207" s="396"/>
      <c r="FSD207" s="376"/>
      <c r="FSE207" s="376"/>
      <c r="FSF207" s="376"/>
      <c r="FSG207" s="376"/>
      <c r="FSH207" s="376"/>
      <c r="FSI207" s="376"/>
      <c r="FSJ207" s="376"/>
      <c r="FSK207" s="375"/>
      <c r="FSL207" s="375"/>
      <c r="FSM207" s="375"/>
      <c r="FSN207" s="375"/>
      <c r="FSO207" s="375"/>
      <c r="FSP207" s="375"/>
      <c r="FSQ207" s="375"/>
      <c r="FSR207" s="375"/>
      <c r="FSS207" s="375"/>
      <c r="FST207" s="375"/>
      <c r="FSU207" s="375"/>
      <c r="FSV207" s="375"/>
      <c r="FSW207" s="375"/>
      <c r="FSX207" s="375"/>
      <c r="FSY207" s="375"/>
      <c r="FSZ207" s="375"/>
      <c r="FTA207" s="375"/>
      <c r="FTB207" s="375"/>
      <c r="FTC207" s="375"/>
      <c r="FTD207" s="375"/>
      <c r="FTE207" s="375"/>
      <c r="FTF207" s="375"/>
      <c r="FTG207" s="375"/>
      <c r="FTH207" s="375"/>
      <c r="FTI207" s="375"/>
      <c r="FTJ207" s="375"/>
      <c r="FTK207" s="375"/>
      <c r="FTL207" s="375"/>
      <c r="FTM207" s="375"/>
      <c r="FTN207" s="375"/>
      <c r="FTO207" s="375"/>
      <c r="FTP207" s="375"/>
      <c r="FTQ207" s="375"/>
      <c r="FTR207" s="375"/>
      <c r="FTS207" s="375"/>
      <c r="FTT207" s="375"/>
      <c r="FTU207" s="375"/>
      <c r="FTV207" s="375"/>
      <c r="FTW207" s="375"/>
      <c r="FTX207" s="375"/>
      <c r="FTY207" s="375"/>
      <c r="FTZ207" s="375"/>
      <c r="FUA207" s="375"/>
      <c r="FUB207" s="375"/>
      <c r="FUC207" s="376"/>
      <c r="FUD207" s="376"/>
      <c r="FUE207" s="376"/>
      <c r="FUF207" s="376"/>
      <c r="FUG207" s="376"/>
      <c r="FUH207" s="376"/>
      <c r="FUI207" s="376"/>
      <c r="FUJ207" s="376"/>
      <c r="FUK207" s="376"/>
      <c r="FUL207" s="376"/>
      <c r="FUM207" s="376"/>
      <c r="FUN207" s="376"/>
      <c r="FUO207" s="376"/>
      <c r="FUP207" s="376"/>
      <c r="FUQ207" s="376"/>
      <c r="FUR207" s="376"/>
      <c r="FUS207" s="376"/>
      <c r="FUT207" s="376"/>
      <c r="FUU207" s="376"/>
      <c r="FUV207" s="376"/>
      <c r="FUW207" s="376"/>
      <c r="FUX207" s="376"/>
      <c r="FUY207" s="376"/>
      <c r="FUZ207" s="376"/>
      <c r="FVA207" s="377"/>
      <c r="FVB207" s="377"/>
      <c r="FVC207" s="377"/>
      <c r="FVD207" s="377"/>
      <c r="FVE207" s="377"/>
      <c r="FVF207" s="376"/>
      <c r="FVG207" s="376"/>
      <c r="FVH207" s="377"/>
      <c r="FVI207" s="377"/>
      <c r="FVJ207" s="376"/>
      <c r="FVK207" s="376"/>
      <c r="FVL207" s="377"/>
      <c r="FVM207" s="377"/>
      <c r="FVN207" s="376"/>
      <c r="FVO207" s="376"/>
      <c r="FVP207" s="376"/>
      <c r="FVQ207" s="376"/>
      <c r="FVR207" s="376"/>
      <c r="FVS207" s="376"/>
      <c r="FVT207" s="376"/>
      <c r="FVU207" s="377"/>
      <c r="FVV207" s="377"/>
      <c r="FVW207" s="376"/>
      <c r="FVX207" s="376"/>
      <c r="FVY207" s="377"/>
      <c r="FVZ207" s="377"/>
      <c r="FWA207" s="376"/>
      <c r="FWB207" s="376"/>
      <c r="FWC207" s="376"/>
      <c r="FWD207" s="376"/>
      <c r="FWE207" s="376"/>
      <c r="FWF207" s="370"/>
      <c r="FWG207" s="396"/>
      <c r="FWH207" s="376"/>
      <c r="FWI207" s="376"/>
      <c r="FWJ207" s="376"/>
      <c r="FWK207" s="376"/>
      <c r="FWL207" s="376"/>
      <c r="FWM207" s="376"/>
      <c r="FWN207" s="376"/>
      <c r="FWO207" s="375"/>
      <c r="FWP207" s="375"/>
      <c r="FWQ207" s="375"/>
      <c r="FWR207" s="375"/>
      <c r="FWS207" s="375"/>
      <c r="FWT207" s="375"/>
      <c r="FWU207" s="375"/>
      <c r="FWV207" s="375"/>
      <c r="FWW207" s="375"/>
      <c r="FWX207" s="375"/>
      <c r="FWY207" s="375"/>
      <c r="FWZ207" s="375"/>
      <c r="FXA207" s="375"/>
      <c r="FXB207" s="375"/>
      <c r="FXC207" s="375"/>
      <c r="FXD207" s="375"/>
      <c r="FXE207" s="375"/>
      <c r="FXF207" s="375"/>
      <c r="FXG207" s="375"/>
      <c r="FXH207" s="375"/>
      <c r="FXI207" s="375"/>
      <c r="FXJ207" s="375"/>
      <c r="FXK207" s="375"/>
      <c r="FXL207" s="375"/>
      <c r="FXM207" s="375"/>
      <c r="FXN207" s="375"/>
      <c r="FXO207" s="375"/>
      <c r="FXP207" s="375"/>
      <c r="FXQ207" s="375"/>
      <c r="FXR207" s="375"/>
      <c r="FXS207" s="375"/>
      <c r="FXT207" s="375"/>
      <c r="FXU207" s="375"/>
      <c r="FXV207" s="375"/>
      <c r="FXW207" s="375"/>
      <c r="FXX207" s="375"/>
      <c r="FXY207" s="375"/>
      <c r="FXZ207" s="375"/>
      <c r="FYA207" s="375"/>
      <c r="FYB207" s="375"/>
      <c r="FYC207" s="375"/>
      <c r="FYD207" s="375"/>
      <c r="FYE207" s="375"/>
      <c r="FYF207" s="375"/>
      <c r="FYG207" s="376"/>
      <c r="FYH207" s="376"/>
      <c r="FYI207" s="376"/>
      <c r="FYJ207" s="376"/>
      <c r="FYK207" s="376"/>
      <c r="FYL207" s="376"/>
      <c r="FYM207" s="376"/>
      <c r="FYN207" s="376"/>
      <c r="FYO207" s="376"/>
      <c r="FYP207" s="376"/>
      <c r="FYQ207" s="376"/>
      <c r="FYR207" s="376"/>
      <c r="FYS207" s="376"/>
      <c r="FYT207" s="376"/>
      <c r="FYU207" s="376"/>
      <c r="FYV207" s="376"/>
      <c r="FYW207" s="376"/>
      <c r="FYX207" s="376"/>
      <c r="FYY207" s="376"/>
      <c r="FYZ207" s="376"/>
      <c r="FZA207" s="376"/>
      <c r="FZB207" s="376"/>
      <c r="FZC207" s="376"/>
      <c r="FZD207" s="376"/>
      <c r="FZE207" s="377"/>
      <c r="FZF207" s="377"/>
      <c r="FZG207" s="377"/>
      <c r="FZH207" s="377"/>
      <c r="FZI207" s="377"/>
      <c r="FZJ207" s="376"/>
      <c r="FZK207" s="376"/>
      <c r="FZL207" s="377"/>
      <c r="FZM207" s="377"/>
      <c r="FZN207" s="376"/>
      <c r="FZO207" s="376"/>
      <c r="FZP207" s="377"/>
      <c r="FZQ207" s="377"/>
      <c r="FZR207" s="376"/>
      <c r="FZS207" s="376"/>
      <c r="FZT207" s="376"/>
      <c r="FZU207" s="376"/>
      <c r="FZV207" s="376"/>
      <c r="FZW207" s="376"/>
      <c r="FZX207" s="376"/>
      <c r="FZY207" s="377"/>
      <c r="FZZ207" s="377"/>
      <c r="GAA207" s="376"/>
      <c r="GAB207" s="376"/>
      <c r="GAC207" s="377"/>
      <c r="GAD207" s="377"/>
      <c r="GAE207" s="376"/>
      <c r="GAF207" s="376"/>
      <c r="GAG207" s="376"/>
      <c r="GAH207" s="376"/>
      <c r="GAI207" s="376"/>
      <c r="GAJ207" s="370"/>
      <c r="GAK207" s="396"/>
      <c r="GAL207" s="376"/>
      <c r="GAM207" s="376"/>
      <c r="GAN207" s="376"/>
      <c r="GAO207" s="376"/>
      <c r="GAP207" s="376"/>
      <c r="GAQ207" s="376"/>
      <c r="GAR207" s="376"/>
      <c r="GAS207" s="375"/>
      <c r="GAT207" s="375"/>
      <c r="GAU207" s="375"/>
      <c r="GAV207" s="375"/>
      <c r="GAW207" s="375"/>
      <c r="GAX207" s="375"/>
      <c r="GAY207" s="375"/>
      <c r="GAZ207" s="375"/>
      <c r="GBA207" s="375"/>
      <c r="GBB207" s="375"/>
      <c r="GBC207" s="375"/>
      <c r="GBD207" s="375"/>
      <c r="GBE207" s="375"/>
      <c r="GBF207" s="375"/>
      <c r="GBG207" s="375"/>
      <c r="GBH207" s="375"/>
      <c r="GBI207" s="375"/>
      <c r="GBJ207" s="375"/>
      <c r="GBK207" s="375"/>
      <c r="GBL207" s="375"/>
      <c r="GBM207" s="375"/>
      <c r="GBN207" s="375"/>
      <c r="GBO207" s="375"/>
      <c r="GBP207" s="375"/>
      <c r="GBQ207" s="375"/>
      <c r="GBR207" s="375"/>
      <c r="GBS207" s="375"/>
      <c r="GBT207" s="375"/>
      <c r="GBU207" s="375"/>
      <c r="GBV207" s="375"/>
      <c r="GBW207" s="375"/>
      <c r="GBX207" s="375"/>
      <c r="GBY207" s="375"/>
      <c r="GBZ207" s="375"/>
      <c r="GCA207" s="375"/>
      <c r="GCB207" s="375"/>
      <c r="GCC207" s="375"/>
      <c r="GCD207" s="375"/>
      <c r="GCE207" s="375"/>
      <c r="GCF207" s="375"/>
      <c r="GCG207" s="375"/>
      <c r="GCH207" s="375"/>
      <c r="GCI207" s="375"/>
      <c r="GCJ207" s="375"/>
      <c r="GCK207" s="376"/>
      <c r="GCL207" s="376"/>
      <c r="GCM207" s="376"/>
      <c r="GCN207" s="376"/>
      <c r="GCO207" s="376"/>
      <c r="GCP207" s="376"/>
      <c r="GCQ207" s="376"/>
      <c r="GCR207" s="376"/>
      <c r="GCS207" s="376"/>
      <c r="GCT207" s="376"/>
      <c r="GCU207" s="376"/>
      <c r="GCV207" s="376"/>
      <c r="GCW207" s="376"/>
      <c r="GCX207" s="376"/>
      <c r="GCY207" s="376"/>
      <c r="GCZ207" s="376"/>
      <c r="GDA207" s="376"/>
      <c r="GDB207" s="376"/>
      <c r="GDC207" s="376"/>
      <c r="GDD207" s="376"/>
      <c r="GDE207" s="376"/>
      <c r="GDF207" s="376"/>
      <c r="GDG207" s="376"/>
      <c r="GDH207" s="376"/>
      <c r="GDI207" s="377"/>
      <c r="GDJ207" s="377"/>
      <c r="GDK207" s="377"/>
      <c r="GDL207" s="377"/>
      <c r="GDM207" s="377"/>
      <c r="GDN207" s="376"/>
      <c r="GDO207" s="376"/>
      <c r="GDP207" s="377"/>
      <c r="GDQ207" s="377"/>
      <c r="GDR207" s="376"/>
      <c r="GDS207" s="376"/>
      <c r="GDT207" s="377"/>
      <c r="GDU207" s="377"/>
      <c r="GDV207" s="376"/>
      <c r="GDW207" s="376"/>
      <c r="GDX207" s="376"/>
      <c r="GDY207" s="376"/>
      <c r="GDZ207" s="376"/>
      <c r="GEA207" s="376"/>
      <c r="GEB207" s="376"/>
      <c r="GEC207" s="377"/>
      <c r="GED207" s="377"/>
      <c r="GEE207" s="376"/>
      <c r="GEF207" s="376"/>
      <c r="GEG207" s="377"/>
      <c r="GEH207" s="377"/>
      <c r="GEI207" s="376"/>
      <c r="GEJ207" s="376"/>
      <c r="GEK207" s="376"/>
      <c r="GEL207" s="376"/>
      <c r="GEM207" s="376"/>
      <c r="GEN207" s="370"/>
      <c r="GEO207" s="396"/>
      <c r="GEP207" s="376"/>
      <c r="GEQ207" s="376"/>
      <c r="GER207" s="376"/>
      <c r="GES207" s="376"/>
      <c r="GET207" s="376"/>
      <c r="GEU207" s="376"/>
      <c r="GEV207" s="376"/>
      <c r="GEW207" s="375"/>
      <c r="GEX207" s="375"/>
      <c r="GEY207" s="375"/>
      <c r="GEZ207" s="375"/>
      <c r="GFA207" s="375"/>
      <c r="GFB207" s="375"/>
      <c r="GFC207" s="375"/>
      <c r="GFD207" s="375"/>
      <c r="GFE207" s="375"/>
      <c r="GFF207" s="375"/>
      <c r="GFG207" s="375"/>
      <c r="GFH207" s="375"/>
      <c r="GFI207" s="375"/>
      <c r="GFJ207" s="375"/>
      <c r="GFK207" s="375"/>
      <c r="GFL207" s="375"/>
      <c r="GFM207" s="375"/>
      <c r="GFN207" s="375"/>
      <c r="GFO207" s="375"/>
      <c r="GFP207" s="375"/>
      <c r="GFQ207" s="375"/>
      <c r="GFR207" s="375"/>
      <c r="GFS207" s="375"/>
      <c r="GFT207" s="375"/>
      <c r="GFU207" s="375"/>
      <c r="GFV207" s="375"/>
      <c r="GFW207" s="375"/>
      <c r="GFX207" s="375"/>
      <c r="GFY207" s="375"/>
      <c r="GFZ207" s="375"/>
      <c r="GGA207" s="375"/>
      <c r="GGB207" s="375"/>
      <c r="GGC207" s="375"/>
      <c r="GGD207" s="375"/>
      <c r="GGE207" s="375"/>
      <c r="GGF207" s="375"/>
      <c r="GGG207" s="375"/>
      <c r="GGH207" s="375"/>
      <c r="GGI207" s="375"/>
      <c r="GGJ207" s="375"/>
      <c r="GGK207" s="375"/>
      <c r="GGL207" s="375"/>
      <c r="GGM207" s="375"/>
      <c r="GGN207" s="375"/>
      <c r="GGO207" s="376"/>
      <c r="GGP207" s="376"/>
      <c r="GGQ207" s="376"/>
      <c r="GGR207" s="376"/>
      <c r="GGS207" s="376"/>
      <c r="GGT207" s="376"/>
      <c r="GGU207" s="376"/>
      <c r="GGV207" s="376"/>
      <c r="GGW207" s="376"/>
      <c r="GGX207" s="376"/>
      <c r="GGY207" s="376"/>
      <c r="GGZ207" s="376"/>
      <c r="GHA207" s="376"/>
      <c r="GHB207" s="376"/>
      <c r="GHC207" s="376"/>
      <c r="GHD207" s="376"/>
      <c r="GHE207" s="376"/>
      <c r="GHF207" s="376"/>
      <c r="GHG207" s="376"/>
      <c r="GHH207" s="376"/>
      <c r="GHI207" s="376"/>
      <c r="GHJ207" s="376"/>
      <c r="GHK207" s="376"/>
      <c r="GHL207" s="376"/>
      <c r="GHM207" s="377"/>
      <c r="GHN207" s="377"/>
      <c r="GHO207" s="377"/>
      <c r="GHP207" s="377"/>
      <c r="GHQ207" s="377"/>
      <c r="GHR207" s="376"/>
      <c r="GHS207" s="376"/>
      <c r="GHT207" s="377"/>
      <c r="GHU207" s="377"/>
      <c r="GHV207" s="376"/>
      <c r="GHW207" s="376"/>
      <c r="GHX207" s="377"/>
      <c r="GHY207" s="377"/>
      <c r="GHZ207" s="376"/>
      <c r="GIA207" s="376"/>
      <c r="GIB207" s="376"/>
      <c r="GIC207" s="376"/>
      <c r="GID207" s="376"/>
      <c r="GIE207" s="376"/>
      <c r="GIF207" s="376"/>
      <c r="GIG207" s="377"/>
      <c r="GIH207" s="377"/>
      <c r="GII207" s="376"/>
      <c r="GIJ207" s="376"/>
      <c r="GIK207" s="377"/>
      <c r="GIL207" s="377"/>
      <c r="GIM207" s="376"/>
      <c r="GIN207" s="376"/>
      <c r="GIO207" s="376"/>
      <c r="GIP207" s="376"/>
      <c r="GIQ207" s="376"/>
      <c r="GIR207" s="370"/>
      <c r="GIS207" s="396"/>
      <c r="GIT207" s="376"/>
      <c r="GIU207" s="376"/>
      <c r="GIV207" s="376"/>
      <c r="GIW207" s="376"/>
      <c r="GIX207" s="376"/>
      <c r="GIY207" s="376"/>
      <c r="GIZ207" s="376"/>
      <c r="GJA207" s="375"/>
      <c r="GJB207" s="375"/>
      <c r="GJC207" s="375"/>
      <c r="GJD207" s="375"/>
      <c r="GJE207" s="375"/>
      <c r="GJF207" s="375"/>
      <c r="GJG207" s="375"/>
      <c r="GJH207" s="375"/>
      <c r="GJI207" s="375"/>
      <c r="GJJ207" s="375"/>
      <c r="GJK207" s="375"/>
      <c r="GJL207" s="375"/>
      <c r="GJM207" s="375"/>
      <c r="GJN207" s="375"/>
      <c r="GJO207" s="375"/>
      <c r="GJP207" s="375"/>
      <c r="GJQ207" s="375"/>
      <c r="GJR207" s="375"/>
      <c r="GJS207" s="375"/>
      <c r="GJT207" s="375"/>
      <c r="GJU207" s="375"/>
      <c r="GJV207" s="375"/>
      <c r="GJW207" s="375"/>
      <c r="GJX207" s="375"/>
      <c r="GJY207" s="375"/>
      <c r="GJZ207" s="375"/>
      <c r="GKA207" s="375"/>
      <c r="GKB207" s="375"/>
      <c r="GKC207" s="375"/>
      <c r="GKD207" s="375"/>
      <c r="GKE207" s="375"/>
      <c r="GKF207" s="375"/>
      <c r="GKG207" s="375"/>
      <c r="GKH207" s="375"/>
      <c r="GKI207" s="375"/>
      <c r="GKJ207" s="375"/>
      <c r="GKK207" s="375"/>
      <c r="GKL207" s="375"/>
      <c r="GKM207" s="375"/>
      <c r="GKN207" s="375"/>
      <c r="GKO207" s="375"/>
      <c r="GKP207" s="375"/>
      <c r="GKQ207" s="375"/>
      <c r="GKR207" s="375"/>
      <c r="GKS207" s="376"/>
      <c r="GKT207" s="376"/>
      <c r="GKU207" s="376"/>
      <c r="GKV207" s="376"/>
      <c r="GKW207" s="376"/>
      <c r="GKX207" s="376"/>
      <c r="GKY207" s="376"/>
      <c r="GKZ207" s="376"/>
      <c r="GLA207" s="376"/>
      <c r="GLB207" s="376"/>
      <c r="GLC207" s="376"/>
      <c r="GLD207" s="376"/>
      <c r="GLE207" s="376"/>
      <c r="GLF207" s="376"/>
      <c r="GLG207" s="376"/>
      <c r="GLH207" s="376"/>
      <c r="GLI207" s="376"/>
      <c r="GLJ207" s="376"/>
      <c r="GLK207" s="376"/>
      <c r="GLL207" s="376"/>
      <c r="GLM207" s="376"/>
      <c r="GLN207" s="376"/>
      <c r="GLO207" s="376"/>
      <c r="GLP207" s="376"/>
      <c r="GLQ207" s="377"/>
      <c r="GLR207" s="377"/>
      <c r="GLS207" s="377"/>
      <c r="GLT207" s="377"/>
      <c r="GLU207" s="377"/>
      <c r="GLV207" s="376"/>
      <c r="GLW207" s="376"/>
      <c r="GLX207" s="377"/>
      <c r="GLY207" s="377"/>
      <c r="GLZ207" s="376"/>
      <c r="GMA207" s="376"/>
      <c r="GMB207" s="377"/>
      <c r="GMC207" s="377"/>
      <c r="GMD207" s="376"/>
      <c r="GME207" s="376"/>
      <c r="GMF207" s="376"/>
      <c r="GMG207" s="376"/>
      <c r="GMH207" s="376"/>
      <c r="GMI207" s="376"/>
      <c r="GMJ207" s="376"/>
      <c r="GMK207" s="377"/>
      <c r="GML207" s="377"/>
      <c r="GMM207" s="376"/>
      <c r="GMN207" s="376"/>
      <c r="GMO207" s="377"/>
      <c r="GMP207" s="377"/>
      <c r="GMQ207" s="376"/>
      <c r="GMR207" s="376"/>
      <c r="GMS207" s="376"/>
      <c r="GMT207" s="376"/>
      <c r="GMU207" s="376"/>
      <c r="GMV207" s="370"/>
      <c r="GMW207" s="396"/>
      <c r="GMX207" s="376"/>
      <c r="GMY207" s="376"/>
      <c r="GMZ207" s="376"/>
      <c r="GNA207" s="376"/>
      <c r="GNB207" s="376"/>
      <c r="GNC207" s="376"/>
      <c r="GND207" s="376"/>
      <c r="GNE207" s="375"/>
      <c r="GNF207" s="375"/>
      <c r="GNG207" s="375"/>
      <c r="GNH207" s="375"/>
      <c r="GNI207" s="375"/>
      <c r="GNJ207" s="375"/>
      <c r="GNK207" s="375"/>
      <c r="GNL207" s="375"/>
      <c r="GNM207" s="375"/>
      <c r="GNN207" s="375"/>
      <c r="GNO207" s="375"/>
      <c r="GNP207" s="375"/>
      <c r="GNQ207" s="375"/>
      <c r="GNR207" s="375"/>
      <c r="GNS207" s="375"/>
      <c r="GNT207" s="375"/>
      <c r="GNU207" s="375"/>
      <c r="GNV207" s="375"/>
      <c r="GNW207" s="375"/>
      <c r="GNX207" s="375"/>
      <c r="GNY207" s="375"/>
      <c r="GNZ207" s="375"/>
      <c r="GOA207" s="375"/>
      <c r="GOB207" s="375"/>
      <c r="GOC207" s="375"/>
      <c r="GOD207" s="375"/>
      <c r="GOE207" s="375"/>
      <c r="GOF207" s="375"/>
      <c r="GOG207" s="375"/>
      <c r="GOH207" s="375"/>
      <c r="GOI207" s="375"/>
      <c r="GOJ207" s="375"/>
      <c r="GOK207" s="375"/>
      <c r="GOL207" s="375"/>
      <c r="GOM207" s="375"/>
      <c r="GON207" s="375"/>
      <c r="GOO207" s="375"/>
      <c r="GOP207" s="375"/>
      <c r="GOQ207" s="375"/>
      <c r="GOR207" s="375"/>
      <c r="GOS207" s="375"/>
      <c r="GOT207" s="375"/>
      <c r="GOU207" s="375"/>
      <c r="GOV207" s="375"/>
      <c r="GOW207" s="376"/>
      <c r="GOX207" s="376"/>
      <c r="GOY207" s="376"/>
      <c r="GOZ207" s="376"/>
      <c r="GPA207" s="376"/>
      <c r="GPB207" s="376"/>
      <c r="GPC207" s="376"/>
      <c r="GPD207" s="376"/>
      <c r="GPE207" s="376"/>
      <c r="GPF207" s="376"/>
      <c r="GPG207" s="376"/>
      <c r="GPH207" s="376"/>
      <c r="GPI207" s="376"/>
      <c r="GPJ207" s="376"/>
      <c r="GPK207" s="376"/>
      <c r="GPL207" s="376"/>
      <c r="GPM207" s="376"/>
      <c r="GPN207" s="376"/>
      <c r="GPO207" s="376"/>
      <c r="GPP207" s="376"/>
      <c r="GPQ207" s="376"/>
      <c r="GPR207" s="376"/>
      <c r="GPS207" s="376"/>
      <c r="GPT207" s="376"/>
      <c r="GPU207" s="377"/>
      <c r="GPV207" s="377"/>
      <c r="GPW207" s="377"/>
      <c r="GPX207" s="377"/>
      <c r="GPY207" s="377"/>
      <c r="GPZ207" s="376"/>
      <c r="GQA207" s="376"/>
      <c r="GQB207" s="377"/>
      <c r="GQC207" s="377"/>
      <c r="GQD207" s="376"/>
      <c r="GQE207" s="376"/>
      <c r="GQF207" s="377"/>
      <c r="GQG207" s="377"/>
      <c r="GQH207" s="376"/>
      <c r="GQI207" s="376"/>
      <c r="GQJ207" s="376"/>
      <c r="GQK207" s="376"/>
      <c r="GQL207" s="376"/>
      <c r="GQM207" s="376"/>
      <c r="GQN207" s="376"/>
      <c r="GQO207" s="377"/>
      <c r="GQP207" s="377"/>
      <c r="GQQ207" s="376"/>
      <c r="GQR207" s="376"/>
      <c r="GQS207" s="377"/>
      <c r="GQT207" s="377"/>
      <c r="GQU207" s="376"/>
      <c r="GQV207" s="376"/>
      <c r="GQW207" s="376"/>
      <c r="GQX207" s="376"/>
      <c r="GQY207" s="376"/>
      <c r="GQZ207" s="370"/>
      <c r="GRA207" s="396"/>
      <c r="GRB207" s="376"/>
      <c r="GRC207" s="376"/>
      <c r="GRD207" s="376"/>
      <c r="GRE207" s="376"/>
      <c r="GRF207" s="376"/>
      <c r="GRG207" s="376"/>
      <c r="GRH207" s="376"/>
      <c r="GRI207" s="375"/>
      <c r="GRJ207" s="375"/>
      <c r="GRK207" s="375"/>
      <c r="GRL207" s="375"/>
      <c r="GRM207" s="375"/>
      <c r="GRN207" s="375"/>
      <c r="GRO207" s="375"/>
      <c r="GRP207" s="375"/>
      <c r="GRQ207" s="375"/>
      <c r="GRR207" s="375"/>
      <c r="GRS207" s="375"/>
      <c r="GRT207" s="375"/>
      <c r="GRU207" s="375"/>
      <c r="GRV207" s="375"/>
      <c r="GRW207" s="375"/>
      <c r="GRX207" s="375"/>
      <c r="GRY207" s="375"/>
      <c r="GRZ207" s="375"/>
      <c r="GSA207" s="375"/>
      <c r="GSB207" s="375"/>
      <c r="GSC207" s="375"/>
      <c r="GSD207" s="375"/>
      <c r="GSE207" s="375"/>
      <c r="GSF207" s="375"/>
      <c r="GSG207" s="375"/>
      <c r="GSH207" s="375"/>
      <c r="GSI207" s="375"/>
      <c r="GSJ207" s="375"/>
      <c r="GSK207" s="375"/>
      <c r="GSL207" s="375"/>
      <c r="GSM207" s="375"/>
      <c r="GSN207" s="375"/>
      <c r="GSO207" s="375"/>
      <c r="GSP207" s="375"/>
      <c r="GSQ207" s="375"/>
      <c r="GSR207" s="375"/>
      <c r="GSS207" s="375"/>
      <c r="GST207" s="375"/>
      <c r="GSU207" s="375"/>
      <c r="GSV207" s="375"/>
      <c r="GSW207" s="375"/>
      <c r="GSX207" s="375"/>
      <c r="GSY207" s="375"/>
      <c r="GSZ207" s="375"/>
      <c r="GTA207" s="376"/>
      <c r="GTB207" s="376"/>
      <c r="GTC207" s="376"/>
      <c r="GTD207" s="376"/>
      <c r="GTE207" s="376"/>
      <c r="GTF207" s="376"/>
      <c r="GTG207" s="376"/>
      <c r="GTH207" s="376"/>
      <c r="GTI207" s="376"/>
      <c r="GTJ207" s="376"/>
      <c r="GTK207" s="376"/>
      <c r="GTL207" s="376"/>
      <c r="GTM207" s="376"/>
      <c r="GTN207" s="376"/>
      <c r="GTO207" s="376"/>
      <c r="GTP207" s="376"/>
      <c r="GTQ207" s="376"/>
      <c r="GTR207" s="376"/>
      <c r="GTS207" s="376"/>
      <c r="GTT207" s="376"/>
      <c r="GTU207" s="376"/>
      <c r="GTV207" s="376"/>
      <c r="GTW207" s="376"/>
      <c r="GTX207" s="376"/>
      <c r="GTY207" s="377"/>
      <c r="GTZ207" s="377"/>
      <c r="GUA207" s="377"/>
      <c r="GUB207" s="377"/>
      <c r="GUC207" s="377"/>
      <c r="GUD207" s="376"/>
      <c r="GUE207" s="376"/>
      <c r="GUF207" s="377"/>
      <c r="GUG207" s="377"/>
      <c r="GUH207" s="376"/>
      <c r="GUI207" s="376"/>
      <c r="GUJ207" s="377"/>
      <c r="GUK207" s="377"/>
      <c r="GUL207" s="376"/>
      <c r="GUM207" s="376"/>
      <c r="GUN207" s="376"/>
      <c r="GUO207" s="376"/>
      <c r="GUP207" s="376"/>
      <c r="GUQ207" s="376"/>
      <c r="GUR207" s="376"/>
      <c r="GUS207" s="377"/>
      <c r="GUT207" s="377"/>
      <c r="GUU207" s="376"/>
      <c r="GUV207" s="376"/>
      <c r="GUW207" s="377"/>
      <c r="GUX207" s="377"/>
      <c r="GUY207" s="376"/>
      <c r="GUZ207" s="376"/>
      <c r="GVA207" s="376"/>
      <c r="GVB207" s="376"/>
      <c r="GVC207" s="376"/>
      <c r="GVD207" s="370"/>
      <c r="GVE207" s="396"/>
      <c r="GVF207" s="376"/>
      <c r="GVG207" s="376"/>
      <c r="GVH207" s="376"/>
      <c r="GVI207" s="376"/>
      <c r="GVJ207" s="376"/>
      <c r="GVK207" s="376"/>
      <c r="GVL207" s="376"/>
      <c r="GVM207" s="375"/>
      <c r="GVN207" s="375"/>
      <c r="GVO207" s="375"/>
      <c r="GVP207" s="375"/>
      <c r="GVQ207" s="375"/>
      <c r="GVR207" s="375"/>
      <c r="GVS207" s="375"/>
      <c r="GVT207" s="375"/>
      <c r="GVU207" s="375"/>
      <c r="GVV207" s="375"/>
      <c r="GVW207" s="375"/>
      <c r="GVX207" s="375"/>
      <c r="GVY207" s="375"/>
      <c r="GVZ207" s="375"/>
      <c r="GWA207" s="375"/>
      <c r="GWB207" s="375"/>
      <c r="GWC207" s="375"/>
      <c r="GWD207" s="375"/>
      <c r="GWE207" s="375"/>
      <c r="GWF207" s="375"/>
      <c r="GWG207" s="375"/>
      <c r="GWH207" s="375"/>
      <c r="GWI207" s="375"/>
      <c r="GWJ207" s="375"/>
      <c r="GWK207" s="375"/>
      <c r="GWL207" s="375"/>
      <c r="GWM207" s="375"/>
      <c r="GWN207" s="375"/>
      <c r="GWO207" s="375"/>
      <c r="GWP207" s="375"/>
      <c r="GWQ207" s="375"/>
      <c r="GWR207" s="375"/>
      <c r="GWS207" s="375"/>
      <c r="GWT207" s="375"/>
      <c r="GWU207" s="375"/>
      <c r="GWV207" s="375"/>
      <c r="GWW207" s="375"/>
      <c r="GWX207" s="375"/>
      <c r="GWY207" s="375"/>
      <c r="GWZ207" s="375"/>
      <c r="GXA207" s="375"/>
      <c r="GXB207" s="375"/>
      <c r="GXC207" s="375"/>
      <c r="GXD207" s="375"/>
      <c r="GXE207" s="376"/>
      <c r="GXF207" s="376"/>
      <c r="GXG207" s="376"/>
      <c r="GXH207" s="376"/>
      <c r="GXI207" s="376"/>
      <c r="GXJ207" s="376"/>
      <c r="GXK207" s="376"/>
      <c r="GXL207" s="376"/>
      <c r="GXM207" s="376"/>
      <c r="GXN207" s="376"/>
      <c r="GXO207" s="376"/>
      <c r="GXP207" s="376"/>
      <c r="GXQ207" s="376"/>
      <c r="GXR207" s="376"/>
      <c r="GXS207" s="376"/>
      <c r="GXT207" s="376"/>
      <c r="GXU207" s="376"/>
      <c r="GXV207" s="376"/>
      <c r="GXW207" s="376"/>
      <c r="GXX207" s="376"/>
      <c r="GXY207" s="376"/>
      <c r="GXZ207" s="376"/>
      <c r="GYA207" s="376"/>
      <c r="GYB207" s="376"/>
      <c r="GYC207" s="377"/>
      <c r="GYD207" s="377"/>
      <c r="GYE207" s="377"/>
      <c r="GYF207" s="377"/>
      <c r="GYG207" s="377"/>
      <c r="GYH207" s="376"/>
      <c r="GYI207" s="376"/>
      <c r="GYJ207" s="377"/>
      <c r="GYK207" s="377"/>
      <c r="GYL207" s="376"/>
      <c r="GYM207" s="376"/>
      <c r="GYN207" s="377"/>
      <c r="GYO207" s="377"/>
      <c r="GYP207" s="376"/>
      <c r="GYQ207" s="376"/>
      <c r="GYR207" s="376"/>
      <c r="GYS207" s="376"/>
      <c r="GYT207" s="376"/>
      <c r="GYU207" s="376"/>
      <c r="GYV207" s="376"/>
      <c r="GYW207" s="377"/>
      <c r="GYX207" s="377"/>
      <c r="GYY207" s="376"/>
      <c r="GYZ207" s="376"/>
      <c r="GZA207" s="377"/>
      <c r="GZB207" s="377"/>
      <c r="GZC207" s="376"/>
      <c r="GZD207" s="376"/>
      <c r="GZE207" s="376"/>
      <c r="GZF207" s="376"/>
      <c r="GZG207" s="376"/>
      <c r="GZH207" s="370"/>
      <c r="GZI207" s="396"/>
      <c r="GZJ207" s="376"/>
      <c r="GZK207" s="376"/>
      <c r="GZL207" s="376"/>
      <c r="GZM207" s="376"/>
      <c r="GZN207" s="376"/>
      <c r="GZO207" s="376"/>
      <c r="GZP207" s="376"/>
      <c r="GZQ207" s="375"/>
      <c r="GZR207" s="375"/>
      <c r="GZS207" s="375"/>
      <c r="GZT207" s="375"/>
      <c r="GZU207" s="375"/>
      <c r="GZV207" s="375"/>
      <c r="GZW207" s="375"/>
      <c r="GZX207" s="375"/>
      <c r="GZY207" s="375"/>
      <c r="GZZ207" s="375"/>
      <c r="HAA207" s="375"/>
      <c r="HAB207" s="375"/>
      <c r="HAC207" s="375"/>
      <c r="HAD207" s="375"/>
      <c r="HAE207" s="375"/>
      <c r="HAF207" s="375"/>
      <c r="HAG207" s="375"/>
      <c r="HAH207" s="375"/>
      <c r="HAI207" s="375"/>
      <c r="HAJ207" s="375"/>
      <c r="HAK207" s="375"/>
      <c r="HAL207" s="375"/>
      <c r="HAM207" s="375"/>
      <c r="HAN207" s="375"/>
      <c r="HAO207" s="375"/>
      <c r="HAP207" s="375"/>
      <c r="HAQ207" s="375"/>
      <c r="HAR207" s="375"/>
      <c r="HAS207" s="375"/>
      <c r="HAT207" s="375"/>
      <c r="HAU207" s="375"/>
      <c r="HAV207" s="375"/>
      <c r="HAW207" s="375"/>
      <c r="HAX207" s="375"/>
      <c r="HAY207" s="375"/>
      <c r="HAZ207" s="375"/>
      <c r="HBA207" s="375"/>
      <c r="HBB207" s="375"/>
      <c r="HBC207" s="375"/>
      <c r="HBD207" s="375"/>
      <c r="HBE207" s="375"/>
      <c r="HBF207" s="375"/>
      <c r="HBG207" s="375"/>
      <c r="HBH207" s="375"/>
      <c r="HBI207" s="376"/>
      <c r="HBJ207" s="376"/>
      <c r="HBK207" s="376"/>
      <c r="HBL207" s="376"/>
      <c r="HBM207" s="376"/>
      <c r="HBN207" s="376"/>
      <c r="HBO207" s="376"/>
      <c r="HBP207" s="376"/>
      <c r="HBQ207" s="376"/>
      <c r="HBR207" s="376"/>
      <c r="HBS207" s="376"/>
      <c r="HBT207" s="376"/>
      <c r="HBU207" s="376"/>
      <c r="HBV207" s="376"/>
      <c r="HBW207" s="376"/>
      <c r="HBX207" s="376"/>
      <c r="HBY207" s="376"/>
      <c r="HBZ207" s="376"/>
      <c r="HCA207" s="376"/>
      <c r="HCB207" s="376"/>
      <c r="HCC207" s="376"/>
      <c r="HCD207" s="376"/>
      <c r="HCE207" s="376"/>
      <c r="HCF207" s="376"/>
      <c r="HCG207" s="377"/>
      <c r="HCH207" s="377"/>
      <c r="HCI207" s="377"/>
      <c r="HCJ207" s="377"/>
      <c r="HCK207" s="377"/>
      <c r="HCL207" s="376"/>
      <c r="HCM207" s="376"/>
      <c r="HCN207" s="377"/>
      <c r="HCO207" s="377"/>
      <c r="HCP207" s="376"/>
      <c r="HCQ207" s="376"/>
      <c r="HCR207" s="377"/>
      <c r="HCS207" s="377"/>
      <c r="HCT207" s="376"/>
      <c r="HCU207" s="376"/>
      <c r="HCV207" s="376"/>
      <c r="HCW207" s="376"/>
      <c r="HCX207" s="376"/>
      <c r="HCY207" s="376"/>
      <c r="HCZ207" s="376"/>
      <c r="HDA207" s="377"/>
      <c r="HDB207" s="377"/>
      <c r="HDC207" s="376"/>
      <c r="HDD207" s="376"/>
      <c r="HDE207" s="377"/>
      <c r="HDF207" s="377"/>
      <c r="HDG207" s="376"/>
      <c r="HDH207" s="376"/>
      <c r="HDI207" s="376"/>
      <c r="HDJ207" s="376"/>
      <c r="HDK207" s="376"/>
      <c r="HDL207" s="370"/>
      <c r="HDM207" s="396"/>
      <c r="HDN207" s="376"/>
      <c r="HDO207" s="376"/>
      <c r="HDP207" s="376"/>
      <c r="HDQ207" s="376"/>
      <c r="HDR207" s="376"/>
      <c r="HDS207" s="376"/>
      <c r="HDT207" s="376"/>
      <c r="HDU207" s="375"/>
      <c r="HDV207" s="375"/>
      <c r="HDW207" s="375"/>
      <c r="HDX207" s="375"/>
      <c r="HDY207" s="375"/>
      <c r="HDZ207" s="375"/>
      <c r="HEA207" s="375"/>
      <c r="HEB207" s="375"/>
      <c r="HEC207" s="375"/>
      <c r="HED207" s="375"/>
      <c r="HEE207" s="375"/>
      <c r="HEF207" s="375"/>
      <c r="HEG207" s="375"/>
      <c r="HEH207" s="375"/>
      <c r="HEI207" s="375"/>
      <c r="HEJ207" s="375"/>
      <c r="HEK207" s="375"/>
      <c r="HEL207" s="375"/>
      <c r="HEM207" s="375"/>
      <c r="HEN207" s="375"/>
      <c r="HEO207" s="375"/>
      <c r="HEP207" s="375"/>
      <c r="HEQ207" s="375"/>
      <c r="HER207" s="375"/>
      <c r="HES207" s="375"/>
      <c r="HET207" s="375"/>
      <c r="HEU207" s="375"/>
      <c r="HEV207" s="375"/>
      <c r="HEW207" s="375"/>
      <c r="HEX207" s="375"/>
      <c r="HEY207" s="375"/>
      <c r="HEZ207" s="375"/>
      <c r="HFA207" s="375"/>
      <c r="HFB207" s="375"/>
      <c r="HFC207" s="375"/>
      <c r="HFD207" s="375"/>
      <c r="HFE207" s="375"/>
      <c r="HFF207" s="375"/>
      <c r="HFG207" s="375"/>
      <c r="HFH207" s="375"/>
      <c r="HFI207" s="375"/>
      <c r="HFJ207" s="375"/>
      <c r="HFK207" s="375"/>
      <c r="HFL207" s="375"/>
      <c r="HFM207" s="376"/>
      <c r="HFN207" s="376"/>
      <c r="HFO207" s="376"/>
      <c r="HFP207" s="376"/>
      <c r="HFQ207" s="376"/>
      <c r="HFR207" s="376"/>
      <c r="HFS207" s="376"/>
      <c r="HFT207" s="376"/>
      <c r="HFU207" s="376"/>
      <c r="HFV207" s="376"/>
      <c r="HFW207" s="376"/>
      <c r="HFX207" s="376"/>
      <c r="HFY207" s="376"/>
      <c r="HFZ207" s="376"/>
      <c r="HGA207" s="376"/>
      <c r="HGB207" s="376"/>
      <c r="HGC207" s="376"/>
      <c r="HGD207" s="376"/>
      <c r="HGE207" s="376"/>
      <c r="HGF207" s="376"/>
      <c r="HGG207" s="376"/>
      <c r="HGH207" s="376"/>
      <c r="HGI207" s="376"/>
      <c r="HGJ207" s="376"/>
      <c r="HGK207" s="377"/>
      <c r="HGL207" s="377"/>
      <c r="HGM207" s="377"/>
      <c r="HGN207" s="377"/>
      <c r="HGO207" s="377"/>
      <c r="HGP207" s="376"/>
      <c r="HGQ207" s="376"/>
      <c r="HGR207" s="377"/>
      <c r="HGS207" s="377"/>
      <c r="HGT207" s="376"/>
      <c r="HGU207" s="376"/>
      <c r="HGV207" s="377"/>
      <c r="HGW207" s="377"/>
      <c r="HGX207" s="376"/>
      <c r="HGY207" s="376"/>
      <c r="HGZ207" s="376"/>
      <c r="HHA207" s="376"/>
      <c r="HHB207" s="376"/>
      <c r="HHC207" s="376"/>
      <c r="HHD207" s="376"/>
      <c r="HHE207" s="377"/>
      <c r="HHF207" s="377"/>
      <c r="HHG207" s="376"/>
      <c r="HHH207" s="376"/>
      <c r="HHI207" s="377"/>
      <c r="HHJ207" s="377"/>
      <c r="HHK207" s="376"/>
      <c r="HHL207" s="376"/>
      <c r="HHM207" s="376"/>
      <c r="HHN207" s="376"/>
      <c r="HHO207" s="376"/>
      <c r="HHP207" s="370"/>
      <c r="HHQ207" s="396"/>
      <c r="HHR207" s="376"/>
      <c r="HHS207" s="376"/>
      <c r="HHT207" s="376"/>
      <c r="HHU207" s="376"/>
      <c r="HHV207" s="376"/>
      <c r="HHW207" s="376"/>
      <c r="HHX207" s="376"/>
      <c r="HHY207" s="375"/>
      <c r="HHZ207" s="375"/>
      <c r="HIA207" s="375"/>
      <c r="HIB207" s="375"/>
      <c r="HIC207" s="375"/>
      <c r="HID207" s="375"/>
      <c r="HIE207" s="375"/>
      <c r="HIF207" s="375"/>
      <c r="HIG207" s="375"/>
      <c r="HIH207" s="375"/>
      <c r="HII207" s="375"/>
      <c r="HIJ207" s="375"/>
      <c r="HIK207" s="375"/>
      <c r="HIL207" s="375"/>
      <c r="HIM207" s="375"/>
      <c r="HIN207" s="375"/>
      <c r="HIO207" s="375"/>
      <c r="HIP207" s="375"/>
      <c r="HIQ207" s="375"/>
      <c r="HIR207" s="375"/>
      <c r="HIS207" s="375"/>
      <c r="HIT207" s="375"/>
      <c r="HIU207" s="375"/>
      <c r="HIV207" s="375"/>
      <c r="HIW207" s="375"/>
      <c r="HIX207" s="375"/>
      <c r="HIY207" s="375"/>
      <c r="HIZ207" s="375"/>
      <c r="HJA207" s="375"/>
      <c r="HJB207" s="375"/>
      <c r="HJC207" s="375"/>
      <c r="HJD207" s="375"/>
      <c r="HJE207" s="375"/>
      <c r="HJF207" s="375"/>
      <c r="HJG207" s="375"/>
      <c r="HJH207" s="375"/>
      <c r="HJI207" s="375"/>
      <c r="HJJ207" s="375"/>
      <c r="HJK207" s="375"/>
      <c r="HJL207" s="375"/>
      <c r="HJM207" s="375"/>
      <c r="HJN207" s="375"/>
      <c r="HJO207" s="375"/>
      <c r="HJP207" s="375"/>
      <c r="HJQ207" s="376"/>
      <c r="HJR207" s="376"/>
      <c r="HJS207" s="376"/>
      <c r="HJT207" s="376"/>
      <c r="HJU207" s="376"/>
      <c r="HJV207" s="376"/>
      <c r="HJW207" s="376"/>
      <c r="HJX207" s="376"/>
      <c r="HJY207" s="376"/>
      <c r="HJZ207" s="376"/>
      <c r="HKA207" s="376"/>
      <c r="HKB207" s="376"/>
      <c r="HKC207" s="376"/>
      <c r="HKD207" s="376"/>
      <c r="HKE207" s="376"/>
      <c r="HKF207" s="376"/>
      <c r="HKG207" s="376"/>
      <c r="HKH207" s="376"/>
      <c r="HKI207" s="376"/>
      <c r="HKJ207" s="376"/>
      <c r="HKK207" s="376"/>
      <c r="HKL207" s="376"/>
      <c r="HKM207" s="376"/>
      <c r="HKN207" s="376"/>
      <c r="HKO207" s="377"/>
      <c r="HKP207" s="377"/>
      <c r="HKQ207" s="377"/>
      <c r="HKR207" s="377"/>
      <c r="HKS207" s="377"/>
      <c r="HKT207" s="376"/>
      <c r="HKU207" s="376"/>
      <c r="HKV207" s="377"/>
      <c r="HKW207" s="377"/>
      <c r="HKX207" s="376"/>
      <c r="HKY207" s="376"/>
      <c r="HKZ207" s="377"/>
      <c r="HLA207" s="377"/>
      <c r="HLB207" s="376"/>
      <c r="HLC207" s="376"/>
      <c r="HLD207" s="376"/>
      <c r="HLE207" s="376"/>
      <c r="HLF207" s="376"/>
      <c r="HLG207" s="376"/>
      <c r="HLH207" s="376"/>
      <c r="HLI207" s="377"/>
      <c r="HLJ207" s="377"/>
      <c r="HLK207" s="376"/>
      <c r="HLL207" s="376"/>
      <c r="HLM207" s="377"/>
      <c r="HLN207" s="377"/>
      <c r="HLO207" s="376"/>
      <c r="HLP207" s="376"/>
      <c r="HLQ207" s="376"/>
      <c r="HLR207" s="376"/>
      <c r="HLS207" s="376"/>
      <c r="HLT207" s="370"/>
      <c r="HLU207" s="396"/>
      <c r="HLV207" s="376"/>
      <c r="HLW207" s="376"/>
      <c r="HLX207" s="376"/>
      <c r="HLY207" s="376"/>
      <c r="HLZ207" s="376"/>
      <c r="HMA207" s="376"/>
      <c r="HMB207" s="376"/>
      <c r="HMC207" s="375"/>
      <c r="HMD207" s="375"/>
      <c r="HME207" s="375"/>
      <c r="HMF207" s="375"/>
      <c r="HMG207" s="375"/>
      <c r="HMH207" s="375"/>
      <c r="HMI207" s="375"/>
      <c r="HMJ207" s="375"/>
      <c r="HMK207" s="375"/>
      <c r="HML207" s="375"/>
      <c r="HMM207" s="375"/>
      <c r="HMN207" s="375"/>
      <c r="HMO207" s="375"/>
      <c r="HMP207" s="375"/>
      <c r="HMQ207" s="375"/>
      <c r="HMR207" s="375"/>
      <c r="HMS207" s="375"/>
      <c r="HMT207" s="375"/>
      <c r="HMU207" s="375"/>
      <c r="HMV207" s="375"/>
      <c r="HMW207" s="375"/>
      <c r="HMX207" s="375"/>
      <c r="HMY207" s="375"/>
      <c r="HMZ207" s="375"/>
      <c r="HNA207" s="375"/>
      <c r="HNB207" s="375"/>
      <c r="HNC207" s="375"/>
      <c r="HND207" s="375"/>
      <c r="HNE207" s="375"/>
      <c r="HNF207" s="375"/>
      <c r="HNG207" s="375"/>
      <c r="HNH207" s="375"/>
      <c r="HNI207" s="375"/>
      <c r="HNJ207" s="375"/>
      <c r="HNK207" s="375"/>
      <c r="HNL207" s="375"/>
      <c r="HNM207" s="375"/>
      <c r="HNN207" s="375"/>
      <c r="HNO207" s="375"/>
      <c r="HNP207" s="375"/>
      <c r="HNQ207" s="375"/>
      <c r="HNR207" s="375"/>
      <c r="HNS207" s="375"/>
      <c r="HNT207" s="375"/>
      <c r="HNU207" s="376"/>
      <c r="HNV207" s="376"/>
      <c r="HNW207" s="376"/>
      <c r="HNX207" s="376"/>
      <c r="HNY207" s="376"/>
      <c r="HNZ207" s="376"/>
      <c r="HOA207" s="376"/>
      <c r="HOB207" s="376"/>
      <c r="HOC207" s="376"/>
      <c r="HOD207" s="376"/>
      <c r="HOE207" s="376"/>
      <c r="HOF207" s="376"/>
      <c r="HOG207" s="376"/>
      <c r="HOH207" s="376"/>
      <c r="HOI207" s="376"/>
      <c r="HOJ207" s="376"/>
      <c r="HOK207" s="376"/>
      <c r="HOL207" s="376"/>
      <c r="HOM207" s="376"/>
      <c r="HON207" s="376"/>
      <c r="HOO207" s="376"/>
      <c r="HOP207" s="376"/>
      <c r="HOQ207" s="376"/>
      <c r="HOR207" s="376"/>
      <c r="HOS207" s="377"/>
      <c r="HOT207" s="377"/>
      <c r="HOU207" s="377"/>
      <c r="HOV207" s="377"/>
      <c r="HOW207" s="377"/>
      <c r="HOX207" s="376"/>
      <c r="HOY207" s="376"/>
      <c r="HOZ207" s="377"/>
      <c r="HPA207" s="377"/>
      <c r="HPB207" s="376"/>
      <c r="HPC207" s="376"/>
      <c r="HPD207" s="377"/>
      <c r="HPE207" s="377"/>
      <c r="HPF207" s="376"/>
      <c r="HPG207" s="376"/>
      <c r="HPH207" s="376"/>
      <c r="HPI207" s="376"/>
      <c r="HPJ207" s="376"/>
      <c r="HPK207" s="376"/>
      <c r="HPL207" s="376"/>
      <c r="HPM207" s="377"/>
      <c r="HPN207" s="377"/>
      <c r="HPO207" s="376"/>
      <c r="HPP207" s="376"/>
      <c r="HPQ207" s="377"/>
      <c r="HPR207" s="377"/>
      <c r="HPS207" s="376"/>
      <c r="HPT207" s="376"/>
      <c r="HPU207" s="376"/>
      <c r="HPV207" s="376"/>
      <c r="HPW207" s="376"/>
      <c r="HPX207" s="370"/>
      <c r="HPY207" s="396"/>
      <c r="HPZ207" s="376"/>
      <c r="HQA207" s="376"/>
      <c r="HQB207" s="376"/>
      <c r="HQC207" s="376"/>
      <c r="HQD207" s="376"/>
      <c r="HQE207" s="376"/>
      <c r="HQF207" s="376"/>
      <c r="HQG207" s="375"/>
      <c r="HQH207" s="375"/>
      <c r="HQI207" s="375"/>
      <c r="HQJ207" s="375"/>
      <c r="HQK207" s="375"/>
      <c r="HQL207" s="375"/>
      <c r="HQM207" s="375"/>
      <c r="HQN207" s="375"/>
      <c r="HQO207" s="375"/>
      <c r="HQP207" s="375"/>
      <c r="HQQ207" s="375"/>
      <c r="HQR207" s="375"/>
      <c r="HQS207" s="375"/>
      <c r="HQT207" s="375"/>
      <c r="HQU207" s="375"/>
      <c r="HQV207" s="375"/>
      <c r="HQW207" s="375"/>
      <c r="HQX207" s="375"/>
      <c r="HQY207" s="375"/>
      <c r="HQZ207" s="375"/>
      <c r="HRA207" s="375"/>
      <c r="HRB207" s="375"/>
      <c r="HRC207" s="375"/>
      <c r="HRD207" s="375"/>
      <c r="HRE207" s="375"/>
      <c r="HRF207" s="375"/>
      <c r="HRG207" s="375"/>
      <c r="HRH207" s="375"/>
      <c r="HRI207" s="375"/>
      <c r="HRJ207" s="375"/>
      <c r="HRK207" s="375"/>
      <c r="HRL207" s="375"/>
      <c r="HRM207" s="375"/>
      <c r="HRN207" s="375"/>
      <c r="HRO207" s="375"/>
      <c r="HRP207" s="375"/>
      <c r="HRQ207" s="375"/>
      <c r="HRR207" s="375"/>
      <c r="HRS207" s="375"/>
      <c r="HRT207" s="375"/>
      <c r="HRU207" s="375"/>
      <c r="HRV207" s="375"/>
      <c r="HRW207" s="375"/>
      <c r="HRX207" s="375"/>
      <c r="HRY207" s="376"/>
      <c r="HRZ207" s="376"/>
      <c r="HSA207" s="376"/>
      <c r="HSB207" s="376"/>
      <c r="HSC207" s="376"/>
      <c r="HSD207" s="376"/>
      <c r="HSE207" s="376"/>
      <c r="HSF207" s="376"/>
      <c r="HSG207" s="376"/>
      <c r="HSH207" s="376"/>
      <c r="HSI207" s="376"/>
      <c r="HSJ207" s="376"/>
      <c r="HSK207" s="376"/>
      <c r="HSL207" s="376"/>
      <c r="HSM207" s="376"/>
      <c r="HSN207" s="376"/>
      <c r="HSO207" s="376"/>
      <c r="HSP207" s="376"/>
      <c r="HSQ207" s="376"/>
      <c r="HSR207" s="376"/>
      <c r="HSS207" s="376"/>
      <c r="HST207" s="376"/>
      <c r="HSU207" s="376"/>
      <c r="HSV207" s="376"/>
      <c r="HSW207" s="377"/>
      <c r="HSX207" s="377"/>
      <c r="HSY207" s="377"/>
      <c r="HSZ207" s="377"/>
      <c r="HTA207" s="377"/>
      <c r="HTB207" s="376"/>
      <c r="HTC207" s="376"/>
      <c r="HTD207" s="377"/>
      <c r="HTE207" s="377"/>
      <c r="HTF207" s="376"/>
      <c r="HTG207" s="376"/>
      <c r="HTH207" s="377"/>
      <c r="HTI207" s="377"/>
      <c r="HTJ207" s="376"/>
      <c r="HTK207" s="376"/>
      <c r="HTL207" s="376"/>
      <c r="HTM207" s="376"/>
      <c r="HTN207" s="376"/>
      <c r="HTO207" s="376"/>
      <c r="HTP207" s="376"/>
      <c r="HTQ207" s="377"/>
      <c r="HTR207" s="377"/>
      <c r="HTS207" s="376"/>
      <c r="HTT207" s="376"/>
      <c r="HTU207" s="377"/>
      <c r="HTV207" s="377"/>
      <c r="HTW207" s="376"/>
      <c r="HTX207" s="376"/>
      <c r="HTY207" s="376"/>
      <c r="HTZ207" s="376"/>
      <c r="HUA207" s="376"/>
      <c r="HUB207" s="370"/>
      <c r="HUC207" s="396"/>
      <c r="HUD207" s="376"/>
      <c r="HUE207" s="376"/>
      <c r="HUF207" s="376"/>
      <c r="HUG207" s="376"/>
      <c r="HUH207" s="376"/>
      <c r="HUI207" s="376"/>
      <c r="HUJ207" s="376"/>
      <c r="HUK207" s="375"/>
      <c r="HUL207" s="375"/>
      <c r="HUM207" s="375"/>
      <c r="HUN207" s="375"/>
      <c r="HUO207" s="375"/>
      <c r="HUP207" s="375"/>
      <c r="HUQ207" s="375"/>
      <c r="HUR207" s="375"/>
      <c r="HUS207" s="375"/>
      <c r="HUT207" s="375"/>
      <c r="HUU207" s="375"/>
      <c r="HUV207" s="375"/>
      <c r="HUW207" s="375"/>
      <c r="HUX207" s="375"/>
      <c r="HUY207" s="375"/>
      <c r="HUZ207" s="375"/>
      <c r="HVA207" s="375"/>
      <c r="HVB207" s="375"/>
      <c r="HVC207" s="375"/>
      <c r="HVD207" s="375"/>
      <c r="HVE207" s="375"/>
      <c r="HVF207" s="375"/>
      <c r="HVG207" s="375"/>
      <c r="HVH207" s="375"/>
      <c r="HVI207" s="375"/>
      <c r="HVJ207" s="375"/>
      <c r="HVK207" s="375"/>
      <c r="HVL207" s="375"/>
      <c r="HVM207" s="375"/>
      <c r="HVN207" s="375"/>
      <c r="HVO207" s="375"/>
      <c r="HVP207" s="375"/>
      <c r="HVQ207" s="375"/>
      <c r="HVR207" s="375"/>
      <c r="HVS207" s="375"/>
      <c r="HVT207" s="375"/>
      <c r="HVU207" s="375"/>
      <c r="HVV207" s="375"/>
      <c r="HVW207" s="375"/>
      <c r="HVX207" s="375"/>
      <c r="HVY207" s="375"/>
      <c r="HVZ207" s="375"/>
      <c r="HWA207" s="375"/>
      <c r="HWB207" s="375"/>
      <c r="HWC207" s="376"/>
      <c r="HWD207" s="376"/>
      <c r="HWE207" s="376"/>
      <c r="HWF207" s="376"/>
      <c r="HWG207" s="376"/>
      <c r="HWH207" s="376"/>
      <c r="HWI207" s="376"/>
      <c r="HWJ207" s="376"/>
      <c r="HWK207" s="376"/>
      <c r="HWL207" s="376"/>
      <c r="HWM207" s="376"/>
      <c r="HWN207" s="376"/>
      <c r="HWO207" s="376"/>
      <c r="HWP207" s="376"/>
      <c r="HWQ207" s="376"/>
      <c r="HWR207" s="376"/>
      <c r="HWS207" s="376"/>
      <c r="HWT207" s="376"/>
      <c r="HWU207" s="376"/>
      <c r="HWV207" s="376"/>
      <c r="HWW207" s="376"/>
      <c r="HWX207" s="376"/>
      <c r="HWY207" s="376"/>
      <c r="HWZ207" s="376"/>
      <c r="HXA207" s="377"/>
      <c r="HXB207" s="377"/>
      <c r="HXC207" s="377"/>
      <c r="HXD207" s="377"/>
      <c r="HXE207" s="377"/>
      <c r="HXF207" s="376"/>
      <c r="HXG207" s="376"/>
      <c r="HXH207" s="377"/>
      <c r="HXI207" s="377"/>
      <c r="HXJ207" s="376"/>
      <c r="HXK207" s="376"/>
      <c r="HXL207" s="377"/>
      <c r="HXM207" s="377"/>
      <c r="HXN207" s="376"/>
      <c r="HXO207" s="376"/>
      <c r="HXP207" s="376"/>
      <c r="HXQ207" s="376"/>
      <c r="HXR207" s="376"/>
      <c r="HXS207" s="376"/>
      <c r="HXT207" s="376"/>
      <c r="HXU207" s="377"/>
      <c r="HXV207" s="377"/>
      <c r="HXW207" s="376"/>
      <c r="HXX207" s="376"/>
      <c r="HXY207" s="377"/>
      <c r="HXZ207" s="377"/>
      <c r="HYA207" s="376"/>
      <c r="HYB207" s="376"/>
      <c r="HYC207" s="376"/>
      <c r="HYD207" s="376"/>
      <c r="HYE207" s="376"/>
      <c r="HYF207" s="370"/>
      <c r="HYG207" s="396"/>
      <c r="HYH207" s="376"/>
      <c r="HYI207" s="376"/>
      <c r="HYJ207" s="376"/>
      <c r="HYK207" s="376"/>
      <c r="HYL207" s="376"/>
      <c r="HYM207" s="376"/>
      <c r="HYN207" s="376"/>
      <c r="HYO207" s="375"/>
      <c r="HYP207" s="375"/>
      <c r="HYQ207" s="375"/>
      <c r="HYR207" s="375"/>
      <c r="HYS207" s="375"/>
      <c r="HYT207" s="375"/>
      <c r="HYU207" s="375"/>
      <c r="HYV207" s="375"/>
      <c r="HYW207" s="375"/>
      <c r="HYX207" s="375"/>
      <c r="HYY207" s="375"/>
      <c r="HYZ207" s="375"/>
      <c r="HZA207" s="375"/>
      <c r="HZB207" s="375"/>
      <c r="HZC207" s="375"/>
      <c r="HZD207" s="375"/>
      <c r="HZE207" s="375"/>
      <c r="HZF207" s="375"/>
      <c r="HZG207" s="375"/>
      <c r="HZH207" s="375"/>
      <c r="HZI207" s="375"/>
      <c r="HZJ207" s="375"/>
      <c r="HZK207" s="375"/>
      <c r="HZL207" s="375"/>
      <c r="HZM207" s="375"/>
      <c r="HZN207" s="375"/>
      <c r="HZO207" s="375"/>
      <c r="HZP207" s="375"/>
      <c r="HZQ207" s="375"/>
      <c r="HZR207" s="375"/>
      <c r="HZS207" s="375"/>
      <c r="HZT207" s="375"/>
      <c r="HZU207" s="375"/>
      <c r="HZV207" s="375"/>
      <c r="HZW207" s="375"/>
      <c r="HZX207" s="375"/>
      <c r="HZY207" s="375"/>
      <c r="HZZ207" s="375"/>
      <c r="IAA207" s="375"/>
      <c r="IAB207" s="375"/>
      <c r="IAC207" s="375"/>
      <c r="IAD207" s="375"/>
      <c r="IAE207" s="375"/>
      <c r="IAF207" s="375"/>
      <c r="IAG207" s="376"/>
      <c r="IAH207" s="376"/>
      <c r="IAI207" s="376"/>
      <c r="IAJ207" s="376"/>
      <c r="IAK207" s="376"/>
      <c r="IAL207" s="376"/>
      <c r="IAM207" s="376"/>
      <c r="IAN207" s="376"/>
      <c r="IAO207" s="376"/>
      <c r="IAP207" s="376"/>
      <c r="IAQ207" s="376"/>
      <c r="IAR207" s="376"/>
      <c r="IAS207" s="376"/>
      <c r="IAT207" s="376"/>
      <c r="IAU207" s="376"/>
      <c r="IAV207" s="376"/>
      <c r="IAW207" s="376"/>
      <c r="IAX207" s="376"/>
      <c r="IAY207" s="376"/>
      <c r="IAZ207" s="376"/>
      <c r="IBA207" s="376"/>
      <c r="IBB207" s="376"/>
      <c r="IBC207" s="376"/>
      <c r="IBD207" s="376"/>
      <c r="IBE207" s="377"/>
      <c r="IBF207" s="377"/>
      <c r="IBG207" s="377"/>
      <c r="IBH207" s="377"/>
      <c r="IBI207" s="377"/>
      <c r="IBJ207" s="376"/>
      <c r="IBK207" s="376"/>
      <c r="IBL207" s="377"/>
      <c r="IBM207" s="377"/>
      <c r="IBN207" s="376"/>
      <c r="IBO207" s="376"/>
      <c r="IBP207" s="377"/>
      <c r="IBQ207" s="377"/>
      <c r="IBR207" s="376"/>
      <c r="IBS207" s="376"/>
      <c r="IBT207" s="376"/>
      <c r="IBU207" s="376"/>
      <c r="IBV207" s="376"/>
      <c r="IBW207" s="376"/>
      <c r="IBX207" s="376"/>
      <c r="IBY207" s="377"/>
      <c r="IBZ207" s="377"/>
      <c r="ICA207" s="376"/>
      <c r="ICB207" s="376"/>
      <c r="ICC207" s="377"/>
      <c r="ICD207" s="377"/>
      <c r="ICE207" s="376"/>
      <c r="ICF207" s="376"/>
      <c r="ICG207" s="376"/>
      <c r="ICH207" s="376"/>
      <c r="ICI207" s="376"/>
      <c r="ICJ207" s="370"/>
      <c r="ICK207" s="396"/>
      <c r="ICL207" s="376"/>
      <c r="ICM207" s="376"/>
      <c r="ICN207" s="376"/>
      <c r="ICO207" s="376"/>
      <c r="ICP207" s="376"/>
      <c r="ICQ207" s="376"/>
      <c r="ICR207" s="376"/>
      <c r="ICS207" s="375"/>
      <c r="ICT207" s="375"/>
      <c r="ICU207" s="375"/>
      <c r="ICV207" s="375"/>
      <c r="ICW207" s="375"/>
      <c r="ICX207" s="375"/>
      <c r="ICY207" s="375"/>
      <c r="ICZ207" s="375"/>
      <c r="IDA207" s="375"/>
      <c r="IDB207" s="375"/>
      <c r="IDC207" s="375"/>
      <c r="IDD207" s="375"/>
      <c r="IDE207" s="375"/>
      <c r="IDF207" s="375"/>
      <c r="IDG207" s="375"/>
      <c r="IDH207" s="375"/>
      <c r="IDI207" s="375"/>
      <c r="IDJ207" s="375"/>
      <c r="IDK207" s="375"/>
      <c r="IDL207" s="375"/>
      <c r="IDM207" s="375"/>
      <c r="IDN207" s="375"/>
      <c r="IDO207" s="375"/>
      <c r="IDP207" s="375"/>
      <c r="IDQ207" s="375"/>
      <c r="IDR207" s="375"/>
      <c r="IDS207" s="375"/>
      <c r="IDT207" s="375"/>
      <c r="IDU207" s="375"/>
      <c r="IDV207" s="375"/>
      <c r="IDW207" s="375"/>
      <c r="IDX207" s="375"/>
      <c r="IDY207" s="375"/>
      <c r="IDZ207" s="375"/>
      <c r="IEA207" s="375"/>
      <c r="IEB207" s="375"/>
      <c r="IEC207" s="375"/>
      <c r="IED207" s="375"/>
      <c r="IEE207" s="375"/>
      <c r="IEF207" s="375"/>
      <c r="IEG207" s="375"/>
      <c r="IEH207" s="375"/>
      <c r="IEI207" s="375"/>
      <c r="IEJ207" s="375"/>
      <c r="IEK207" s="376"/>
      <c r="IEL207" s="376"/>
      <c r="IEM207" s="376"/>
      <c r="IEN207" s="376"/>
      <c r="IEO207" s="376"/>
      <c r="IEP207" s="376"/>
      <c r="IEQ207" s="376"/>
      <c r="IER207" s="376"/>
      <c r="IES207" s="376"/>
      <c r="IET207" s="376"/>
      <c r="IEU207" s="376"/>
      <c r="IEV207" s="376"/>
      <c r="IEW207" s="376"/>
      <c r="IEX207" s="376"/>
      <c r="IEY207" s="376"/>
      <c r="IEZ207" s="376"/>
      <c r="IFA207" s="376"/>
      <c r="IFB207" s="376"/>
      <c r="IFC207" s="376"/>
      <c r="IFD207" s="376"/>
      <c r="IFE207" s="376"/>
      <c r="IFF207" s="376"/>
      <c r="IFG207" s="376"/>
      <c r="IFH207" s="376"/>
      <c r="IFI207" s="377"/>
      <c r="IFJ207" s="377"/>
      <c r="IFK207" s="377"/>
      <c r="IFL207" s="377"/>
      <c r="IFM207" s="377"/>
      <c r="IFN207" s="376"/>
      <c r="IFO207" s="376"/>
      <c r="IFP207" s="377"/>
      <c r="IFQ207" s="377"/>
      <c r="IFR207" s="376"/>
      <c r="IFS207" s="376"/>
      <c r="IFT207" s="377"/>
      <c r="IFU207" s="377"/>
      <c r="IFV207" s="376"/>
      <c r="IFW207" s="376"/>
      <c r="IFX207" s="376"/>
      <c r="IFY207" s="376"/>
      <c r="IFZ207" s="376"/>
      <c r="IGA207" s="376"/>
      <c r="IGB207" s="376"/>
      <c r="IGC207" s="377"/>
      <c r="IGD207" s="377"/>
      <c r="IGE207" s="376"/>
      <c r="IGF207" s="376"/>
      <c r="IGG207" s="377"/>
      <c r="IGH207" s="377"/>
      <c r="IGI207" s="376"/>
      <c r="IGJ207" s="376"/>
      <c r="IGK207" s="376"/>
      <c r="IGL207" s="376"/>
      <c r="IGM207" s="376"/>
      <c r="IGN207" s="370"/>
      <c r="IGO207" s="396"/>
      <c r="IGP207" s="376"/>
      <c r="IGQ207" s="376"/>
      <c r="IGR207" s="376"/>
      <c r="IGS207" s="376"/>
      <c r="IGT207" s="376"/>
      <c r="IGU207" s="376"/>
      <c r="IGV207" s="376"/>
      <c r="IGW207" s="375"/>
      <c r="IGX207" s="375"/>
      <c r="IGY207" s="375"/>
      <c r="IGZ207" s="375"/>
      <c r="IHA207" s="375"/>
      <c r="IHB207" s="375"/>
      <c r="IHC207" s="375"/>
      <c r="IHD207" s="375"/>
      <c r="IHE207" s="375"/>
      <c r="IHF207" s="375"/>
      <c r="IHG207" s="375"/>
      <c r="IHH207" s="375"/>
      <c r="IHI207" s="375"/>
      <c r="IHJ207" s="375"/>
      <c r="IHK207" s="375"/>
      <c r="IHL207" s="375"/>
      <c r="IHM207" s="375"/>
      <c r="IHN207" s="375"/>
      <c r="IHO207" s="375"/>
      <c r="IHP207" s="375"/>
      <c r="IHQ207" s="375"/>
      <c r="IHR207" s="375"/>
      <c r="IHS207" s="375"/>
      <c r="IHT207" s="375"/>
      <c r="IHU207" s="375"/>
      <c r="IHV207" s="375"/>
      <c r="IHW207" s="375"/>
      <c r="IHX207" s="375"/>
      <c r="IHY207" s="375"/>
      <c r="IHZ207" s="375"/>
      <c r="IIA207" s="375"/>
      <c r="IIB207" s="375"/>
      <c r="IIC207" s="375"/>
      <c r="IID207" s="375"/>
      <c r="IIE207" s="375"/>
      <c r="IIF207" s="375"/>
      <c r="IIG207" s="375"/>
      <c r="IIH207" s="375"/>
      <c r="III207" s="375"/>
      <c r="IIJ207" s="375"/>
      <c r="IIK207" s="375"/>
      <c r="IIL207" s="375"/>
      <c r="IIM207" s="375"/>
      <c r="IIN207" s="375"/>
      <c r="IIO207" s="376"/>
      <c r="IIP207" s="376"/>
      <c r="IIQ207" s="376"/>
      <c r="IIR207" s="376"/>
      <c r="IIS207" s="376"/>
      <c r="IIT207" s="376"/>
      <c r="IIU207" s="376"/>
      <c r="IIV207" s="376"/>
      <c r="IIW207" s="376"/>
      <c r="IIX207" s="376"/>
      <c r="IIY207" s="376"/>
      <c r="IIZ207" s="376"/>
      <c r="IJA207" s="376"/>
      <c r="IJB207" s="376"/>
      <c r="IJC207" s="376"/>
      <c r="IJD207" s="376"/>
      <c r="IJE207" s="376"/>
      <c r="IJF207" s="376"/>
      <c r="IJG207" s="376"/>
      <c r="IJH207" s="376"/>
      <c r="IJI207" s="376"/>
      <c r="IJJ207" s="376"/>
      <c r="IJK207" s="376"/>
      <c r="IJL207" s="376"/>
      <c r="IJM207" s="377"/>
      <c r="IJN207" s="377"/>
      <c r="IJO207" s="377"/>
      <c r="IJP207" s="377"/>
      <c r="IJQ207" s="377"/>
      <c r="IJR207" s="376"/>
      <c r="IJS207" s="376"/>
      <c r="IJT207" s="377"/>
      <c r="IJU207" s="377"/>
      <c r="IJV207" s="376"/>
      <c r="IJW207" s="376"/>
      <c r="IJX207" s="377"/>
      <c r="IJY207" s="377"/>
      <c r="IJZ207" s="376"/>
      <c r="IKA207" s="376"/>
      <c r="IKB207" s="376"/>
      <c r="IKC207" s="376"/>
      <c r="IKD207" s="376"/>
      <c r="IKE207" s="376"/>
      <c r="IKF207" s="376"/>
      <c r="IKG207" s="377"/>
      <c r="IKH207" s="377"/>
      <c r="IKI207" s="376"/>
      <c r="IKJ207" s="376"/>
      <c r="IKK207" s="377"/>
      <c r="IKL207" s="377"/>
      <c r="IKM207" s="376"/>
      <c r="IKN207" s="376"/>
      <c r="IKO207" s="376"/>
      <c r="IKP207" s="376"/>
      <c r="IKQ207" s="376"/>
      <c r="IKR207" s="370"/>
      <c r="IKS207" s="396"/>
      <c r="IKT207" s="376"/>
      <c r="IKU207" s="376"/>
      <c r="IKV207" s="376"/>
      <c r="IKW207" s="376"/>
      <c r="IKX207" s="376"/>
      <c r="IKY207" s="376"/>
      <c r="IKZ207" s="376"/>
      <c r="ILA207" s="375"/>
      <c r="ILB207" s="375"/>
      <c r="ILC207" s="375"/>
      <c r="ILD207" s="375"/>
      <c r="ILE207" s="375"/>
      <c r="ILF207" s="375"/>
      <c r="ILG207" s="375"/>
      <c r="ILH207" s="375"/>
      <c r="ILI207" s="375"/>
      <c r="ILJ207" s="375"/>
      <c r="ILK207" s="375"/>
      <c r="ILL207" s="375"/>
      <c r="ILM207" s="375"/>
      <c r="ILN207" s="375"/>
      <c r="ILO207" s="375"/>
      <c r="ILP207" s="375"/>
      <c r="ILQ207" s="375"/>
      <c r="ILR207" s="375"/>
      <c r="ILS207" s="375"/>
      <c r="ILT207" s="375"/>
      <c r="ILU207" s="375"/>
      <c r="ILV207" s="375"/>
      <c r="ILW207" s="375"/>
      <c r="ILX207" s="375"/>
      <c r="ILY207" s="375"/>
      <c r="ILZ207" s="375"/>
      <c r="IMA207" s="375"/>
      <c r="IMB207" s="375"/>
      <c r="IMC207" s="375"/>
      <c r="IMD207" s="375"/>
      <c r="IME207" s="375"/>
      <c r="IMF207" s="375"/>
      <c r="IMG207" s="375"/>
      <c r="IMH207" s="375"/>
      <c r="IMI207" s="375"/>
      <c r="IMJ207" s="375"/>
      <c r="IMK207" s="375"/>
      <c r="IML207" s="375"/>
      <c r="IMM207" s="375"/>
      <c r="IMN207" s="375"/>
      <c r="IMO207" s="375"/>
      <c r="IMP207" s="375"/>
      <c r="IMQ207" s="375"/>
      <c r="IMR207" s="375"/>
      <c r="IMS207" s="376"/>
      <c r="IMT207" s="376"/>
      <c r="IMU207" s="376"/>
      <c r="IMV207" s="376"/>
      <c r="IMW207" s="376"/>
      <c r="IMX207" s="376"/>
      <c r="IMY207" s="376"/>
      <c r="IMZ207" s="376"/>
      <c r="INA207" s="376"/>
      <c r="INB207" s="376"/>
      <c r="INC207" s="376"/>
      <c r="IND207" s="376"/>
      <c r="INE207" s="376"/>
      <c r="INF207" s="376"/>
      <c r="ING207" s="376"/>
      <c r="INH207" s="376"/>
      <c r="INI207" s="376"/>
      <c r="INJ207" s="376"/>
      <c r="INK207" s="376"/>
      <c r="INL207" s="376"/>
      <c r="INM207" s="376"/>
      <c r="INN207" s="376"/>
      <c r="INO207" s="376"/>
      <c r="INP207" s="376"/>
      <c r="INQ207" s="377"/>
      <c r="INR207" s="377"/>
      <c r="INS207" s="377"/>
      <c r="INT207" s="377"/>
      <c r="INU207" s="377"/>
      <c r="INV207" s="376"/>
      <c r="INW207" s="376"/>
      <c r="INX207" s="377"/>
      <c r="INY207" s="377"/>
      <c r="INZ207" s="376"/>
      <c r="IOA207" s="376"/>
      <c r="IOB207" s="377"/>
      <c r="IOC207" s="377"/>
      <c r="IOD207" s="376"/>
      <c r="IOE207" s="376"/>
      <c r="IOF207" s="376"/>
      <c r="IOG207" s="376"/>
      <c r="IOH207" s="376"/>
      <c r="IOI207" s="376"/>
      <c r="IOJ207" s="376"/>
      <c r="IOK207" s="377"/>
      <c r="IOL207" s="377"/>
      <c r="IOM207" s="376"/>
      <c r="ION207" s="376"/>
      <c r="IOO207" s="377"/>
      <c r="IOP207" s="377"/>
      <c r="IOQ207" s="376"/>
      <c r="IOR207" s="376"/>
      <c r="IOS207" s="376"/>
      <c r="IOT207" s="376"/>
      <c r="IOU207" s="376"/>
      <c r="IOV207" s="370"/>
      <c r="IOW207" s="396"/>
      <c r="IOX207" s="376"/>
      <c r="IOY207" s="376"/>
      <c r="IOZ207" s="376"/>
      <c r="IPA207" s="376"/>
      <c r="IPB207" s="376"/>
      <c r="IPC207" s="376"/>
      <c r="IPD207" s="376"/>
      <c r="IPE207" s="375"/>
      <c r="IPF207" s="375"/>
      <c r="IPG207" s="375"/>
      <c r="IPH207" s="375"/>
      <c r="IPI207" s="375"/>
      <c r="IPJ207" s="375"/>
      <c r="IPK207" s="375"/>
      <c r="IPL207" s="375"/>
      <c r="IPM207" s="375"/>
      <c r="IPN207" s="375"/>
      <c r="IPO207" s="375"/>
      <c r="IPP207" s="375"/>
      <c r="IPQ207" s="375"/>
      <c r="IPR207" s="375"/>
      <c r="IPS207" s="375"/>
      <c r="IPT207" s="375"/>
      <c r="IPU207" s="375"/>
      <c r="IPV207" s="375"/>
      <c r="IPW207" s="375"/>
      <c r="IPX207" s="375"/>
      <c r="IPY207" s="375"/>
      <c r="IPZ207" s="375"/>
      <c r="IQA207" s="375"/>
      <c r="IQB207" s="375"/>
      <c r="IQC207" s="375"/>
      <c r="IQD207" s="375"/>
      <c r="IQE207" s="375"/>
      <c r="IQF207" s="375"/>
      <c r="IQG207" s="375"/>
      <c r="IQH207" s="375"/>
      <c r="IQI207" s="375"/>
      <c r="IQJ207" s="375"/>
      <c r="IQK207" s="375"/>
      <c r="IQL207" s="375"/>
      <c r="IQM207" s="375"/>
      <c r="IQN207" s="375"/>
      <c r="IQO207" s="375"/>
      <c r="IQP207" s="375"/>
      <c r="IQQ207" s="375"/>
      <c r="IQR207" s="375"/>
      <c r="IQS207" s="375"/>
      <c r="IQT207" s="375"/>
      <c r="IQU207" s="375"/>
      <c r="IQV207" s="375"/>
      <c r="IQW207" s="376"/>
      <c r="IQX207" s="376"/>
      <c r="IQY207" s="376"/>
      <c r="IQZ207" s="376"/>
      <c r="IRA207" s="376"/>
      <c r="IRB207" s="376"/>
      <c r="IRC207" s="376"/>
      <c r="IRD207" s="376"/>
      <c r="IRE207" s="376"/>
      <c r="IRF207" s="376"/>
      <c r="IRG207" s="376"/>
      <c r="IRH207" s="376"/>
      <c r="IRI207" s="376"/>
      <c r="IRJ207" s="376"/>
      <c r="IRK207" s="376"/>
      <c r="IRL207" s="376"/>
      <c r="IRM207" s="376"/>
      <c r="IRN207" s="376"/>
      <c r="IRO207" s="376"/>
      <c r="IRP207" s="376"/>
      <c r="IRQ207" s="376"/>
      <c r="IRR207" s="376"/>
      <c r="IRS207" s="376"/>
      <c r="IRT207" s="376"/>
      <c r="IRU207" s="377"/>
      <c r="IRV207" s="377"/>
      <c r="IRW207" s="377"/>
      <c r="IRX207" s="377"/>
      <c r="IRY207" s="377"/>
      <c r="IRZ207" s="376"/>
      <c r="ISA207" s="376"/>
      <c r="ISB207" s="377"/>
      <c r="ISC207" s="377"/>
      <c r="ISD207" s="376"/>
      <c r="ISE207" s="376"/>
      <c r="ISF207" s="377"/>
      <c r="ISG207" s="377"/>
      <c r="ISH207" s="376"/>
      <c r="ISI207" s="376"/>
      <c r="ISJ207" s="376"/>
      <c r="ISK207" s="376"/>
      <c r="ISL207" s="376"/>
      <c r="ISM207" s="376"/>
      <c r="ISN207" s="376"/>
      <c r="ISO207" s="377"/>
      <c r="ISP207" s="377"/>
      <c r="ISQ207" s="376"/>
      <c r="ISR207" s="376"/>
      <c r="ISS207" s="377"/>
      <c r="IST207" s="377"/>
      <c r="ISU207" s="376"/>
      <c r="ISV207" s="376"/>
      <c r="ISW207" s="376"/>
      <c r="ISX207" s="376"/>
      <c r="ISY207" s="376"/>
      <c r="ISZ207" s="370"/>
      <c r="ITA207" s="396"/>
      <c r="ITB207" s="376"/>
      <c r="ITC207" s="376"/>
      <c r="ITD207" s="376"/>
      <c r="ITE207" s="376"/>
      <c r="ITF207" s="376"/>
      <c r="ITG207" s="376"/>
      <c r="ITH207" s="376"/>
      <c r="ITI207" s="375"/>
      <c r="ITJ207" s="375"/>
      <c r="ITK207" s="375"/>
      <c r="ITL207" s="375"/>
      <c r="ITM207" s="375"/>
      <c r="ITN207" s="375"/>
      <c r="ITO207" s="375"/>
      <c r="ITP207" s="375"/>
      <c r="ITQ207" s="375"/>
      <c r="ITR207" s="375"/>
      <c r="ITS207" s="375"/>
      <c r="ITT207" s="375"/>
      <c r="ITU207" s="375"/>
      <c r="ITV207" s="375"/>
      <c r="ITW207" s="375"/>
      <c r="ITX207" s="375"/>
      <c r="ITY207" s="375"/>
      <c r="ITZ207" s="375"/>
      <c r="IUA207" s="375"/>
      <c r="IUB207" s="375"/>
      <c r="IUC207" s="375"/>
      <c r="IUD207" s="375"/>
      <c r="IUE207" s="375"/>
      <c r="IUF207" s="375"/>
      <c r="IUG207" s="375"/>
      <c r="IUH207" s="375"/>
      <c r="IUI207" s="375"/>
      <c r="IUJ207" s="375"/>
      <c r="IUK207" s="375"/>
      <c r="IUL207" s="375"/>
      <c r="IUM207" s="375"/>
      <c r="IUN207" s="375"/>
      <c r="IUO207" s="375"/>
      <c r="IUP207" s="375"/>
      <c r="IUQ207" s="375"/>
      <c r="IUR207" s="375"/>
      <c r="IUS207" s="375"/>
      <c r="IUT207" s="375"/>
      <c r="IUU207" s="375"/>
      <c r="IUV207" s="375"/>
      <c r="IUW207" s="375"/>
      <c r="IUX207" s="375"/>
      <c r="IUY207" s="375"/>
      <c r="IUZ207" s="375"/>
      <c r="IVA207" s="376"/>
      <c r="IVB207" s="376"/>
      <c r="IVC207" s="376"/>
      <c r="IVD207" s="376"/>
      <c r="IVE207" s="376"/>
      <c r="IVF207" s="376"/>
      <c r="IVG207" s="376"/>
      <c r="IVH207" s="376"/>
      <c r="IVI207" s="376"/>
      <c r="IVJ207" s="376"/>
      <c r="IVK207" s="376"/>
      <c r="IVL207" s="376"/>
      <c r="IVM207" s="376"/>
      <c r="IVN207" s="376"/>
      <c r="IVO207" s="376"/>
      <c r="IVP207" s="376"/>
      <c r="IVQ207" s="376"/>
      <c r="IVR207" s="376"/>
      <c r="IVS207" s="376"/>
      <c r="IVT207" s="376"/>
      <c r="IVU207" s="376"/>
      <c r="IVV207" s="376"/>
      <c r="IVW207" s="376"/>
      <c r="IVX207" s="376"/>
      <c r="IVY207" s="377"/>
      <c r="IVZ207" s="377"/>
      <c r="IWA207" s="377"/>
      <c r="IWB207" s="377"/>
      <c r="IWC207" s="377"/>
      <c r="IWD207" s="376"/>
      <c r="IWE207" s="376"/>
      <c r="IWF207" s="377"/>
      <c r="IWG207" s="377"/>
      <c r="IWH207" s="376"/>
      <c r="IWI207" s="376"/>
      <c r="IWJ207" s="377"/>
      <c r="IWK207" s="377"/>
      <c r="IWL207" s="376"/>
      <c r="IWM207" s="376"/>
      <c r="IWN207" s="376"/>
      <c r="IWO207" s="376"/>
      <c r="IWP207" s="376"/>
      <c r="IWQ207" s="376"/>
      <c r="IWR207" s="376"/>
      <c r="IWS207" s="377"/>
      <c r="IWT207" s="377"/>
      <c r="IWU207" s="376"/>
      <c r="IWV207" s="376"/>
      <c r="IWW207" s="377"/>
      <c r="IWX207" s="377"/>
      <c r="IWY207" s="376"/>
      <c r="IWZ207" s="376"/>
      <c r="IXA207" s="376"/>
      <c r="IXB207" s="376"/>
      <c r="IXC207" s="376"/>
      <c r="IXD207" s="370"/>
      <c r="IXE207" s="396"/>
      <c r="IXF207" s="376"/>
      <c r="IXG207" s="376"/>
      <c r="IXH207" s="376"/>
      <c r="IXI207" s="376"/>
      <c r="IXJ207" s="376"/>
      <c r="IXK207" s="376"/>
      <c r="IXL207" s="376"/>
      <c r="IXM207" s="375"/>
      <c r="IXN207" s="375"/>
      <c r="IXO207" s="375"/>
      <c r="IXP207" s="375"/>
      <c r="IXQ207" s="375"/>
      <c r="IXR207" s="375"/>
      <c r="IXS207" s="375"/>
      <c r="IXT207" s="375"/>
      <c r="IXU207" s="375"/>
      <c r="IXV207" s="375"/>
      <c r="IXW207" s="375"/>
      <c r="IXX207" s="375"/>
      <c r="IXY207" s="375"/>
      <c r="IXZ207" s="375"/>
      <c r="IYA207" s="375"/>
      <c r="IYB207" s="375"/>
      <c r="IYC207" s="375"/>
      <c r="IYD207" s="375"/>
      <c r="IYE207" s="375"/>
      <c r="IYF207" s="375"/>
      <c r="IYG207" s="375"/>
      <c r="IYH207" s="375"/>
      <c r="IYI207" s="375"/>
      <c r="IYJ207" s="375"/>
      <c r="IYK207" s="375"/>
      <c r="IYL207" s="375"/>
      <c r="IYM207" s="375"/>
      <c r="IYN207" s="375"/>
      <c r="IYO207" s="375"/>
      <c r="IYP207" s="375"/>
      <c r="IYQ207" s="375"/>
      <c r="IYR207" s="375"/>
      <c r="IYS207" s="375"/>
      <c r="IYT207" s="375"/>
      <c r="IYU207" s="375"/>
      <c r="IYV207" s="375"/>
      <c r="IYW207" s="375"/>
      <c r="IYX207" s="375"/>
      <c r="IYY207" s="375"/>
      <c r="IYZ207" s="375"/>
      <c r="IZA207" s="375"/>
      <c r="IZB207" s="375"/>
      <c r="IZC207" s="375"/>
      <c r="IZD207" s="375"/>
      <c r="IZE207" s="376"/>
      <c r="IZF207" s="376"/>
      <c r="IZG207" s="376"/>
      <c r="IZH207" s="376"/>
      <c r="IZI207" s="376"/>
      <c r="IZJ207" s="376"/>
      <c r="IZK207" s="376"/>
      <c r="IZL207" s="376"/>
      <c r="IZM207" s="376"/>
      <c r="IZN207" s="376"/>
      <c r="IZO207" s="376"/>
      <c r="IZP207" s="376"/>
      <c r="IZQ207" s="376"/>
      <c r="IZR207" s="376"/>
      <c r="IZS207" s="376"/>
      <c r="IZT207" s="376"/>
      <c r="IZU207" s="376"/>
      <c r="IZV207" s="376"/>
      <c r="IZW207" s="376"/>
      <c r="IZX207" s="376"/>
      <c r="IZY207" s="376"/>
      <c r="IZZ207" s="376"/>
      <c r="JAA207" s="376"/>
      <c r="JAB207" s="376"/>
      <c r="JAC207" s="377"/>
      <c r="JAD207" s="377"/>
      <c r="JAE207" s="377"/>
      <c r="JAF207" s="377"/>
      <c r="JAG207" s="377"/>
      <c r="JAH207" s="376"/>
      <c r="JAI207" s="376"/>
      <c r="JAJ207" s="377"/>
      <c r="JAK207" s="377"/>
      <c r="JAL207" s="376"/>
      <c r="JAM207" s="376"/>
      <c r="JAN207" s="377"/>
      <c r="JAO207" s="377"/>
      <c r="JAP207" s="376"/>
      <c r="JAQ207" s="376"/>
      <c r="JAR207" s="376"/>
      <c r="JAS207" s="376"/>
      <c r="JAT207" s="376"/>
      <c r="JAU207" s="376"/>
      <c r="JAV207" s="376"/>
      <c r="JAW207" s="377"/>
      <c r="JAX207" s="377"/>
      <c r="JAY207" s="376"/>
      <c r="JAZ207" s="376"/>
      <c r="JBA207" s="377"/>
      <c r="JBB207" s="377"/>
      <c r="JBC207" s="376"/>
      <c r="JBD207" s="376"/>
      <c r="JBE207" s="376"/>
      <c r="JBF207" s="376"/>
      <c r="JBG207" s="376"/>
      <c r="JBH207" s="370"/>
      <c r="JBI207" s="396"/>
      <c r="JBJ207" s="376"/>
      <c r="JBK207" s="376"/>
      <c r="JBL207" s="376"/>
      <c r="JBM207" s="376"/>
      <c r="JBN207" s="376"/>
      <c r="JBO207" s="376"/>
      <c r="JBP207" s="376"/>
      <c r="JBQ207" s="375"/>
      <c r="JBR207" s="375"/>
      <c r="JBS207" s="375"/>
      <c r="JBT207" s="375"/>
      <c r="JBU207" s="375"/>
      <c r="JBV207" s="375"/>
      <c r="JBW207" s="375"/>
      <c r="JBX207" s="375"/>
      <c r="JBY207" s="375"/>
      <c r="JBZ207" s="375"/>
      <c r="JCA207" s="375"/>
      <c r="JCB207" s="375"/>
      <c r="JCC207" s="375"/>
      <c r="JCD207" s="375"/>
      <c r="JCE207" s="375"/>
      <c r="JCF207" s="375"/>
      <c r="JCG207" s="375"/>
      <c r="JCH207" s="375"/>
      <c r="JCI207" s="375"/>
      <c r="JCJ207" s="375"/>
      <c r="JCK207" s="375"/>
      <c r="JCL207" s="375"/>
      <c r="JCM207" s="375"/>
      <c r="JCN207" s="375"/>
      <c r="JCO207" s="375"/>
      <c r="JCP207" s="375"/>
      <c r="JCQ207" s="375"/>
      <c r="JCR207" s="375"/>
      <c r="JCS207" s="375"/>
      <c r="JCT207" s="375"/>
      <c r="JCU207" s="375"/>
      <c r="JCV207" s="375"/>
      <c r="JCW207" s="375"/>
      <c r="JCX207" s="375"/>
      <c r="JCY207" s="375"/>
      <c r="JCZ207" s="375"/>
      <c r="JDA207" s="375"/>
      <c r="JDB207" s="375"/>
      <c r="JDC207" s="375"/>
      <c r="JDD207" s="375"/>
      <c r="JDE207" s="375"/>
      <c r="JDF207" s="375"/>
      <c r="JDG207" s="375"/>
      <c r="JDH207" s="375"/>
      <c r="JDI207" s="376"/>
      <c r="JDJ207" s="376"/>
      <c r="JDK207" s="376"/>
      <c r="JDL207" s="376"/>
      <c r="JDM207" s="376"/>
      <c r="JDN207" s="376"/>
      <c r="JDO207" s="376"/>
      <c r="JDP207" s="376"/>
      <c r="JDQ207" s="376"/>
      <c r="JDR207" s="376"/>
      <c r="JDS207" s="376"/>
      <c r="JDT207" s="376"/>
      <c r="JDU207" s="376"/>
      <c r="JDV207" s="376"/>
      <c r="JDW207" s="376"/>
      <c r="JDX207" s="376"/>
      <c r="JDY207" s="376"/>
      <c r="JDZ207" s="376"/>
      <c r="JEA207" s="376"/>
      <c r="JEB207" s="376"/>
      <c r="JEC207" s="376"/>
      <c r="JED207" s="376"/>
      <c r="JEE207" s="376"/>
      <c r="JEF207" s="376"/>
      <c r="JEG207" s="377"/>
      <c r="JEH207" s="377"/>
      <c r="JEI207" s="377"/>
      <c r="JEJ207" s="377"/>
      <c r="JEK207" s="377"/>
      <c r="JEL207" s="376"/>
      <c r="JEM207" s="376"/>
      <c r="JEN207" s="377"/>
      <c r="JEO207" s="377"/>
      <c r="JEP207" s="376"/>
      <c r="JEQ207" s="376"/>
      <c r="JER207" s="377"/>
      <c r="JES207" s="377"/>
      <c r="JET207" s="376"/>
      <c r="JEU207" s="376"/>
      <c r="JEV207" s="376"/>
      <c r="JEW207" s="376"/>
      <c r="JEX207" s="376"/>
      <c r="JEY207" s="376"/>
      <c r="JEZ207" s="376"/>
      <c r="JFA207" s="377"/>
      <c r="JFB207" s="377"/>
      <c r="JFC207" s="376"/>
      <c r="JFD207" s="376"/>
      <c r="JFE207" s="377"/>
      <c r="JFF207" s="377"/>
      <c r="JFG207" s="376"/>
      <c r="JFH207" s="376"/>
      <c r="JFI207" s="376"/>
      <c r="JFJ207" s="376"/>
      <c r="JFK207" s="376"/>
      <c r="JFL207" s="370"/>
      <c r="JFM207" s="396"/>
      <c r="JFN207" s="376"/>
      <c r="JFO207" s="376"/>
      <c r="JFP207" s="376"/>
      <c r="JFQ207" s="376"/>
      <c r="JFR207" s="376"/>
      <c r="JFS207" s="376"/>
      <c r="JFT207" s="376"/>
      <c r="JFU207" s="375"/>
      <c r="JFV207" s="375"/>
      <c r="JFW207" s="375"/>
      <c r="JFX207" s="375"/>
      <c r="JFY207" s="375"/>
      <c r="JFZ207" s="375"/>
      <c r="JGA207" s="375"/>
      <c r="JGB207" s="375"/>
      <c r="JGC207" s="375"/>
      <c r="JGD207" s="375"/>
      <c r="JGE207" s="375"/>
      <c r="JGF207" s="375"/>
      <c r="JGG207" s="375"/>
      <c r="JGH207" s="375"/>
      <c r="JGI207" s="375"/>
      <c r="JGJ207" s="375"/>
      <c r="JGK207" s="375"/>
      <c r="JGL207" s="375"/>
      <c r="JGM207" s="375"/>
      <c r="JGN207" s="375"/>
      <c r="JGO207" s="375"/>
      <c r="JGP207" s="375"/>
      <c r="JGQ207" s="375"/>
      <c r="JGR207" s="375"/>
      <c r="JGS207" s="375"/>
      <c r="JGT207" s="375"/>
      <c r="JGU207" s="375"/>
      <c r="JGV207" s="375"/>
      <c r="JGW207" s="375"/>
      <c r="JGX207" s="375"/>
      <c r="JGY207" s="375"/>
      <c r="JGZ207" s="375"/>
      <c r="JHA207" s="375"/>
      <c r="JHB207" s="375"/>
      <c r="JHC207" s="375"/>
      <c r="JHD207" s="375"/>
      <c r="JHE207" s="375"/>
      <c r="JHF207" s="375"/>
      <c r="JHG207" s="375"/>
      <c r="JHH207" s="375"/>
      <c r="JHI207" s="375"/>
      <c r="JHJ207" s="375"/>
      <c r="JHK207" s="375"/>
      <c r="JHL207" s="375"/>
      <c r="JHM207" s="376"/>
      <c r="JHN207" s="376"/>
      <c r="JHO207" s="376"/>
      <c r="JHP207" s="376"/>
      <c r="JHQ207" s="376"/>
      <c r="JHR207" s="376"/>
      <c r="JHS207" s="376"/>
      <c r="JHT207" s="376"/>
      <c r="JHU207" s="376"/>
      <c r="JHV207" s="376"/>
      <c r="JHW207" s="376"/>
      <c r="JHX207" s="376"/>
      <c r="JHY207" s="376"/>
      <c r="JHZ207" s="376"/>
      <c r="JIA207" s="376"/>
      <c r="JIB207" s="376"/>
      <c r="JIC207" s="376"/>
      <c r="JID207" s="376"/>
      <c r="JIE207" s="376"/>
      <c r="JIF207" s="376"/>
      <c r="JIG207" s="376"/>
      <c r="JIH207" s="376"/>
      <c r="JII207" s="376"/>
      <c r="JIJ207" s="376"/>
      <c r="JIK207" s="377"/>
      <c r="JIL207" s="377"/>
      <c r="JIM207" s="377"/>
      <c r="JIN207" s="377"/>
      <c r="JIO207" s="377"/>
      <c r="JIP207" s="376"/>
      <c r="JIQ207" s="376"/>
      <c r="JIR207" s="377"/>
      <c r="JIS207" s="377"/>
      <c r="JIT207" s="376"/>
      <c r="JIU207" s="376"/>
      <c r="JIV207" s="377"/>
      <c r="JIW207" s="377"/>
      <c r="JIX207" s="376"/>
      <c r="JIY207" s="376"/>
      <c r="JIZ207" s="376"/>
      <c r="JJA207" s="376"/>
      <c r="JJB207" s="376"/>
      <c r="JJC207" s="376"/>
      <c r="JJD207" s="376"/>
      <c r="JJE207" s="377"/>
      <c r="JJF207" s="377"/>
      <c r="JJG207" s="376"/>
      <c r="JJH207" s="376"/>
      <c r="JJI207" s="377"/>
      <c r="JJJ207" s="377"/>
      <c r="JJK207" s="376"/>
      <c r="JJL207" s="376"/>
      <c r="JJM207" s="376"/>
      <c r="JJN207" s="376"/>
      <c r="JJO207" s="376"/>
      <c r="JJP207" s="370"/>
      <c r="JJQ207" s="396"/>
      <c r="JJR207" s="376"/>
      <c r="JJS207" s="376"/>
      <c r="JJT207" s="376"/>
      <c r="JJU207" s="376"/>
      <c r="JJV207" s="376"/>
      <c r="JJW207" s="376"/>
      <c r="JJX207" s="376"/>
      <c r="JJY207" s="375"/>
      <c r="JJZ207" s="375"/>
      <c r="JKA207" s="375"/>
      <c r="JKB207" s="375"/>
      <c r="JKC207" s="375"/>
      <c r="JKD207" s="375"/>
      <c r="JKE207" s="375"/>
      <c r="JKF207" s="375"/>
      <c r="JKG207" s="375"/>
      <c r="JKH207" s="375"/>
      <c r="JKI207" s="375"/>
      <c r="JKJ207" s="375"/>
      <c r="JKK207" s="375"/>
      <c r="JKL207" s="375"/>
      <c r="JKM207" s="375"/>
      <c r="JKN207" s="375"/>
      <c r="JKO207" s="375"/>
      <c r="JKP207" s="375"/>
      <c r="JKQ207" s="375"/>
      <c r="JKR207" s="375"/>
      <c r="JKS207" s="375"/>
      <c r="JKT207" s="375"/>
      <c r="JKU207" s="375"/>
      <c r="JKV207" s="375"/>
      <c r="JKW207" s="375"/>
      <c r="JKX207" s="375"/>
      <c r="JKY207" s="375"/>
      <c r="JKZ207" s="375"/>
      <c r="JLA207" s="375"/>
      <c r="JLB207" s="375"/>
      <c r="JLC207" s="375"/>
      <c r="JLD207" s="375"/>
      <c r="JLE207" s="375"/>
      <c r="JLF207" s="375"/>
      <c r="JLG207" s="375"/>
      <c r="JLH207" s="375"/>
      <c r="JLI207" s="375"/>
      <c r="JLJ207" s="375"/>
      <c r="JLK207" s="375"/>
      <c r="JLL207" s="375"/>
      <c r="JLM207" s="375"/>
      <c r="JLN207" s="375"/>
      <c r="JLO207" s="375"/>
      <c r="JLP207" s="375"/>
      <c r="JLQ207" s="376"/>
      <c r="JLR207" s="376"/>
      <c r="JLS207" s="376"/>
      <c r="JLT207" s="376"/>
      <c r="JLU207" s="376"/>
      <c r="JLV207" s="376"/>
      <c r="JLW207" s="376"/>
      <c r="JLX207" s="376"/>
      <c r="JLY207" s="376"/>
      <c r="JLZ207" s="376"/>
      <c r="JMA207" s="376"/>
      <c r="JMB207" s="376"/>
      <c r="JMC207" s="376"/>
      <c r="JMD207" s="376"/>
      <c r="JME207" s="376"/>
      <c r="JMF207" s="376"/>
      <c r="JMG207" s="376"/>
      <c r="JMH207" s="376"/>
      <c r="JMI207" s="376"/>
      <c r="JMJ207" s="376"/>
      <c r="JMK207" s="376"/>
      <c r="JML207" s="376"/>
      <c r="JMM207" s="376"/>
      <c r="JMN207" s="376"/>
      <c r="JMO207" s="377"/>
      <c r="JMP207" s="377"/>
      <c r="JMQ207" s="377"/>
      <c r="JMR207" s="377"/>
      <c r="JMS207" s="377"/>
      <c r="JMT207" s="376"/>
      <c r="JMU207" s="376"/>
      <c r="JMV207" s="377"/>
      <c r="JMW207" s="377"/>
      <c r="JMX207" s="376"/>
      <c r="JMY207" s="376"/>
      <c r="JMZ207" s="377"/>
      <c r="JNA207" s="377"/>
      <c r="JNB207" s="376"/>
      <c r="JNC207" s="376"/>
      <c r="JND207" s="376"/>
      <c r="JNE207" s="376"/>
      <c r="JNF207" s="376"/>
      <c r="JNG207" s="376"/>
      <c r="JNH207" s="376"/>
      <c r="JNI207" s="377"/>
      <c r="JNJ207" s="377"/>
      <c r="JNK207" s="376"/>
      <c r="JNL207" s="376"/>
      <c r="JNM207" s="377"/>
      <c r="JNN207" s="377"/>
      <c r="JNO207" s="376"/>
      <c r="JNP207" s="376"/>
      <c r="JNQ207" s="376"/>
      <c r="JNR207" s="376"/>
      <c r="JNS207" s="376"/>
      <c r="JNT207" s="370"/>
      <c r="JNU207" s="396"/>
      <c r="JNV207" s="376"/>
      <c r="JNW207" s="376"/>
      <c r="JNX207" s="376"/>
      <c r="JNY207" s="376"/>
      <c r="JNZ207" s="376"/>
      <c r="JOA207" s="376"/>
      <c r="JOB207" s="376"/>
      <c r="JOC207" s="375"/>
      <c r="JOD207" s="375"/>
      <c r="JOE207" s="375"/>
      <c r="JOF207" s="375"/>
      <c r="JOG207" s="375"/>
      <c r="JOH207" s="375"/>
      <c r="JOI207" s="375"/>
      <c r="JOJ207" s="375"/>
      <c r="JOK207" s="375"/>
      <c r="JOL207" s="375"/>
      <c r="JOM207" s="375"/>
      <c r="JON207" s="375"/>
      <c r="JOO207" s="375"/>
      <c r="JOP207" s="375"/>
      <c r="JOQ207" s="375"/>
      <c r="JOR207" s="375"/>
      <c r="JOS207" s="375"/>
      <c r="JOT207" s="375"/>
      <c r="JOU207" s="375"/>
      <c r="JOV207" s="375"/>
      <c r="JOW207" s="375"/>
      <c r="JOX207" s="375"/>
      <c r="JOY207" s="375"/>
      <c r="JOZ207" s="375"/>
      <c r="JPA207" s="375"/>
      <c r="JPB207" s="375"/>
      <c r="JPC207" s="375"/>
      <c r="JPD207" s="375"/>
      <c r="JPE207" s="375"/>
      <c r="JPF207" s="375"/>
      <c r="JPG207" s="375"/>
      <c r="JPH207" s="375"/>
      <c r="JPI207" s="375"/>
      <c r="JPJ207" s="375"/>
      <c r="JPK207" s="375"/>
      <c r="JPL207" s="375"/>
      <c r="JPM207" s="375"/>
      <c r="JPN207" s="375"/>
      <c r="JPO207" s="375"/>
      <c r="JPP207" s="375"/>
      <c r="JPQ207" s="375"/>
      <c r="JPR207" s="375"/>
      <c r="JPS207" s="375"/>
      <c r="JPT207" s="375"/>
      <c r="JPU207" s="376"/>
      <c r="JPV207" s="376"/>
      <c r="JPW207" s="376"/>
      <c r="JPX207" s="376"/>
      <c r="JPY207" s="376"/>
      <c r="JPZ207" s="376"/>
      <c r="JQA207" s="376"/>
      <c r="JQB207" s="376"/>
      <c r="JQC207" s="376"/>
      <c r="JQD207" s="376"/>
      <c r="JQE207" s="376"/>
      <c r="JQF207" s="376"/>
      <c r="JQG207" s="376"/>
      <c r="JQH207" s="376"/>
      <c r="JQI207" s="376"/>
      <c r="JQJ207" s="376"/>
      <c r="JQK207" s="376"/>
      <c r="JQL207" s="376"/>
      <c r="JQM207" s="376"/>
      <c r="JQN207" s="376"/>
      <c r="JQO207" s="376"/>
      <c r="JQP207" s="376"/>
      <c r="JQQ207" s="376"/>
      <c r="JQR207" s="376"/>
      <c r="JQS207" s="377"/>
      <c r="JQT207" s="377"/>
      <c r="JQU207" s="377"/>
      <c r="JQV207" s="377"/>
      <c r="JQW207" s="377"/>
      <c r="JQX207" s="376"/>
      <c r="JQY207" s="376"/>
      <c r="JQZ207" s="377"/>
      <c r="JRA207" s="377"/>
      <c r="JRB207" s="376"/>
      <c r="JRC207" s="376"/>
      <c r="JRD207" s="377"/>
      <c r="JRE207" s="377"/>
      <c r="JRF207" s="376"/>
      <c r="JRG207" s="376"/>
      <c r="JRH207" s="376"/>
      <c r="JRI207" s="376"/>
      <c r="JRJ207" s="376"/>
      <c r="JRK207" s="376"/>
      <c r="JRL207" s="376"/>
      <c r="JRM207" s="377"/>
      <c r="JRN207" s="377"/>
      <c r="JRO207" s="376"/>
      <c r="JRP207" s="376"/>
      <c r="JRQ207" s="377"/>
      <c r="JRR207" s="377"/>
      <c r="JRS207" s="376"/>
      <c r="JRT207" s="376"/>
      <c r="JRU207" s="376"/>
      <c r="JRV207" s="376"/>
      <c r="JRW207" s="376"/>
      <c r="JRX207" s="370"/>
      <c r="JRY207" s="396"/>
      <c r="JRZ207" s="376"/>
      <c r="JSA207" s="376"/>
      <c r="JSB207" s="376"/>
      <c r="JSC207" s="376"/>
      <c r="JSD207" s="376"/>
      <c r="JSE207" s="376"/>
      <c r="JSF207" s="376"/>
      <c r="JSG207" s="375"/>
      <c r="JSH207" s="375"/>
      <c r="JSI207" s="375"/>
      <c r="JSJ207" s="375"/>
      <c r="JSK207" s="375"/>
      <c r="JSL207" s="375"/>
      <c r="JSM207" s="375"/>
      <c r="JSN207" s="375"/>
      <c r="JSO207" s="375"/>
      <c r="JSP207" s="375"/>
      <c r="JSQ207" s="375"/>
      <c r="JSR207" s="375"/>
      <c r="JSS207" s="375"/>
      <c r="JST207" s="375"/>
      <c r="JSU207" s="375"/>
      <c r="JSV207" s="375"/>
      <c r="JSW207" s="375"/>
      <c r="JSX207" s="375"/>
      <c r="JSY207" s="375"/>
      <c r="JSZ207" s="375"/>
      <c r="JTA207" s="375"/>
      <c r="JTB207" s="375"/>
      <c r="JTC207" s="375"/>
      <c r="JTD207" s="375"/>
      <c r="JTE207" s="375"/>
      <c r="JTF207" s="375"/>
      <c r="JTG207" s="375"/>
      <c r="JTH207" s="375"/>
      <c r="JTI207" s="375"/>
      <c r="JTJ207" s="375"/>
      <c r="JTK207" s="375"/>
      <c r="JTL207" s="375"/>
      <c r="JTM207" s="375"/>
      <c r="JTN207" s="375"/>
      <c r="JTO207" s="375"/>
      <c r="JTP207" s="375"/>
      <c r="JTQ207" s="375"/>
      <c r="JTR207" s="375"/>
      <c r="JTS207" s="375"/>
      <c r="JTT207" s="375"/>
      <c r="JTU207" s="375"/>
      <c r="JTV207" s="375"/>
      <c r="JTW207" s="375"/>
      <c r="JTX207" s="375"/>
      <c r="JTY207" s="376"/>
      <c r="JTZ207" s="376"/>
      <c r="JUA207" s="376"/>
      <c r="JUB207" s="376"/>
      <c r="JUC207" s="376"/>
      <c r="JUD207" s="376"/>
      <c r="JUE207" s="376"/>
      <c r="JUF207" s="376"/>
      <c r="JUG207" s="376"/>
      <c r="JUH207" s="376"/>
      <c r="JUI207" s="376"/>
      <c r="JUJ207" s="376"/>
      <c r="JUK207" s="376"/>
      <c r="JUL207" s="376"/>
      <c r="JUM207" s="376"/>
      <c r="JUN207" s="376"/>
      <c r="JUO207" s="376"/>
      <c r="JUP207" s="376"/>
      <c r="JUQ207" s="376"/>
      <c r="JUR207" s="376"/>
      <c r="JUS207" s="376"/>
      <c r="JUT207" s="376"/>
      <c r="JUU207" s="376"/>
      <c r="JUV207" s="376"/>
      <c r="JUW207" s="377"/>
      <c r="JUX207" s="377"/>
      <c r="JUY207" s="377"/>
      <c r="JUZ207" s="377"/>
      <c r="JVA207" s="377"/>
      <c r="JVB207" s="376"/>
      <c r="JVC207" s="376"/>
      <c r="JVD207" s="377"/>
      <c r="JVE207" s="377"/>
      <c r="JVF207" s="376"/>
      <c r="JVG207" s="376"/>
      <c r="JVH207" s="377"/>
      <c r="JVI207" s="377"/>
      <c r="JVJ207" s="376"/>
      <c r="JVK207" s="376"/>
      <c r="JVL207" s="376"/>
      <c r="JVM207" s="376"/>
      <c r="JVN207" s="376"/>
      <c r="JVO207" s="376"/>
      <c r="JVP207" s="376"/>
      <c r="JVQ207" s="377"/>
      <c r="JVR207" s="377"/>
      <c r="JVS207" s="376"/>
      <c r="JVT207" s="376"/>
      <c r="JVU207" s="377"/>
      <c r="JVV207" s="377"/>
      <c r="JVW207" s="376"/>
      <c r="JVX207" s="376"/>
      <c r="JVY207" s="376"/>
      <c r="JVZ207" s="376"/>
      <c r="JWA207" s="376"/>
      <c r="JWB207" s="370"/>
      <c r="JWC207" s="396"/>
      <c r="JWD207" s="376"/>
      <c r="JWE207" s="376"/>
      <c r="JWF207" s="376"/>
      <c r="JWG207" s="376"/>
      <c r="JWH207" s="376"/>
      <c r="JWI207" s="376"/>
      <c r="JWJ207" s="376"/>
      <c r="JWK207" s="375"/>
      <c r="JWL207" s="375"/>
      <c r="JWM207" s="375"/>
      <c r="JWN207" s="375"/>
      <c r="JWO207" s="375"/>
      <c r="JWP207" s="375"/>
      <c r="JWQ207" s="375"/>
      <c r="JWR207" s="375"/>
      <c r="JWS207" s="375"/>
      <c r="JWT207" s="375"/>
      <c r="JWU207" s="375"/>
      <c r="JWV207" s="375"/>
      <c r="JWW207" s="375"/>
      <c r="JWX207" s="375"/>
      <c r="JWY207" s="375"/>
      <c r="JWZ207" s="375"/>
      <c r="JXA207" s="375"/>
      <c r="JXB207" s="375"/>
      <c r="JXC207" s="375"/>
      <c r="JXD207" s="375"/>
      <c r="JXE207" s="375"/>
      <c r="JXF207" s="375"/>
      <c r="JXG207" s="375"/>
      <c r="JXH207" s="375"/>
      <c r="JXI207" s="375"/>
      <c r="JXJ207" s="375"/>
      <c r="JXK207" s="375"/>
      <c r="JXL207" s="375"/>
      <c r="JXM207" s="375"/>
      <c r="JXN207" s="375"/>
      <c r="JXO207" s="375"/>
      <c r="JXP207" s="375"/>
      <c r="JXQ207" s="375"/>
      <c r="JXR207" s="375"/>
      <c r="JXS207" s="375"/>
      <c r="JXT207" s="375"/>
      <c r="JXU207" s="375"/>
      <c r="JXV207" s="375"/>
      <c r="JXW207" s="375"/>
      <c r="JXX207" s="375"/>
      <c r="JXY207" s="375"/>
      <c r="JXZ207" s="375"/>
      <c r="JYA207" s="375"/>
      <c r="JYB207" s="375"/>
      <c r="JYC207" s="376"/>
      <c r="JYD207" s="376"/>
      <c r="JYE207" s="376"/>
      <c r="JYF207" s="376"/>
      <c r="JYG207" s="376"/>
      <c r="JYH207" s="376"/>
      <c r="JYI207" s="376"/>
      <c r="JYJ207" s="376"/>
      <c r="JYK207" s="376"/>
      <c r="JYL207" s="376"/>
      <c r="JYM207" s="376"/>
      <c r="JYN207" s="376"/>
      <c r="JYO207" s="376"/>
      <c r="JYP207" s="376"/>
      <c r="JYQ207" s="376"/>
      <c r="JYR207" s="376"/>
      <c r="JYS207" s="376"/>
      <c r="JYT207" s="376"/>
      <c r="JYU207" s="376"/>
      <c r="JYV207" s="376"/>
      <c r="JYW207" s="376"/>
      <c r="JYX207" s="376"/>
      <c r="JYY207" s="376"/>
      <c r="JYZ207" s="376"/>
      <c r="JZA207" s="377"/>
      <c r="JZB207" s="377"/>
      <c r="JZC207" s="377"/>
      <c r="JZD207" s="377"/>
      <c r="JZE207" s="377"/>
      <c r="JZF207" s="376"/>
      <c r="JZG207" s="376"/>
      <c r="JZH207" s="377"/>
      <c r="JZI207" s="377"/>
      <c r="JZJ207" s="376"/>
      <c r="JZK207" s="376"/>
      <c r="JZL207" s="377"/>
      <c r="JZM207" s="377"/>
      <c r="JZN207" s="376"/>
      <c r="JZO207" s="376"/>
      <c r="JZP207" s="376"/>
      <c r="JZQ207" s="376"/>
      <c r="JZR207" s="376"/>
      <c r="JZS207" s="376"/>
      <c r="JZT207" s="376"/>
      <c r="JZU207" s="377"/>
      <c r="JZV207" s="377"/>
      <c r="JZW207" s="376"/>
      <c r="JZX207" s="376"/>
      <c r="JZY207" s="377"/>
      <c r="JZZ207" s="377"/>
      <c r="KAA207" s="376"/>
      <c r="KAB207" s="376"/>
      <c r="KAC207" s="376"/>
      <c r="KAD207" s="376"/>
      <c r="KAE207" s="376"/>
      <c r="KAF207" s="370"/>
      <c r="KAG207" s="396"/>
      <c r="KAH207" s="376"/>
      <c r="KAI207" s="376"/>
      <c r="KAJ207" s="376"/>
      <c r="KAK207" s="376"/>
      <c r="KAL207" s="376"/>
      <c r="KAM207" s="376"/>
      <c r="KAN207" s="376"/>
      <c r="KAO207" s="375"/>
      <c r="KAP207" s="375"/>
      <c r="KAQ207" s="375"/>
      <c r="KAR207" s="375"/>
      <c r="KAS207" s="375"/>
      <c r="KAT207" s="375"/>
      <c r="KAU207" s="375"/>
      <c r="KAV207" s="375"/>
      <c r="KAW207" s="375"/>
      <c r="KAX207" s="375"/>
      <c r="KAY207" s="375"/>
      <c r="KAZ207" s="375"/>
      <c r="KBA207" s="375"/>
      <c r="KBB207" s="375"/>
      <c r="KBC207" s="375"/>
      <c r="KBD207" s="375"/>
      <c r="KBE207" s="375"/>
      <c r="KBF207" s="375"/>
      <c r="KBG207" s="375"/>
      <c r="KBH207" s="375"/>
      <c r="KBI207" s="375"/>
      <c r="KBJ207" s="375"/>
      <c r="KBK207" s="375"/>
      <c r="KBL207" s="375"/>
      <c r="KBM207" s="375"/>
      <c r="KBN207" s="375"/>
      <c r="KBO207" s="375"/>
      <c r="KBP207" s="375"/>
      <c r="KBQ207" s="375"/>
      <c r="KBR207" s="375"/>
      <c r="KBS207" s="375"/>
      <c r="KBT207" s="375"/>
      <c r="KBU207" s="375"/>
      <c r="KBV207" s="375"/>
      <c r="KBW207" s="375"/>
      <c r="KBX207" s="375"/>
      <c r="KBY207" s="375"/>
      <c r="KBZ207" s="375"/>
      <c r="KCA207" s="375"/>
      <c r="KCB207" s="375"/>
      <c r="KCC207" s="375"/>
      <c r="KCD207" s="375"/>
      <c r="KCE207" s="375"/>
      <c r="KCF207" s="375"/>
      <c r="KCG207" s="376"/>
      <c r="KCH207" s="376"/>
      <c r="KCI207" s="376"/>
      <c r="KCJ207" s="376"/>
      <c r="KCK207" s="376"/>
      <c r="KCL207" s="376"/>
      <c r="KCM207" s="376"/>
      <c r="KCN207" s="376"/>
      <c r="KCO207" s="376"/>
      <c r="KCP207" s="376"/>
      <c r="KCQ207" s="376"/>
      <c r="KCR207" s="376"/>
      <c r="KCS207" s="376"/>
      <c r="KCT207" s="376"/>
      <c r="KCU207" s="376"/>
      <c r="KCV207" s="376"/>
      <c r="KCW207" s="376"/>
      <c r="KCX207" s="376"/>
      <c r="KCY207" s="376"/>
      <c r="KCZ207" s="376"/>
      <c r="KDA207" s="376"/>
      <c r="KDB207" s="376"/>
      <c r="KDC207" s="376"/>
      <c r="KDD207" s="376"/>
      <c r="KDE207" s="377"/>
      <c r="KDF207" s="377"/>
      <c r="KDG207" s="377"/>
      <c r="KDH207" s="377"/>
      <c r="KDI207" s="377"/>
      <c r="KDJ207" s="376"/>
      <c r="KDK207" s="376"/>
      <c r="KDL207" s="377"/>
      <c r="KDM207" s="377"/>
      <c r="KDN207" s="376"/>
      <c r="KDO207" s="376"/>
      <c r="KDP207" s="377"/>
      <c r="KDQ207" s="377"/>
      <c r="KDR207" s="376"/>
      <c r="KDS207" s="376"/>
      <c r="KDT207" s="376"/>
      <c r="KDU207" s="376"/>
      <c r="KDV207" s="376"/>
      <c r="KDW207" s="376"/>
      <c r="KDX207" s="376"/>
      <c r="KDY207" s="377"/>
      <c r="KDZ207" s="377"/>
      <c r="KEA207" s="376"/>
      <c r="KEB207" s="376"/>
      <c r="KEC207" s="377"/>
      <c r="KED207" s="377"/>
      <c r="KEE207" s="376"/>
      <c r="KEF207" s="376"/>
      <c r="KEG207" s="376"/>
      <c r="KEH207" s="376"/>
      <c r="KEI207" s="376"/>
      <c r="KEJ207" s="370"/>
      <c r="KEK207" s="396"/>
      <c r="KEL207" s="376"/>
      <c r="KEM207" s="376"/>
      <c r="KEN207" s="376"/>
      <c r="KEO207" s="376"/>
      <c r="KEP207" s="376"/>
      <c r="KEQ207" s="376"/>
      <c r="KER207" s="376"/>
      <c r="KES207" s="375"/>
      <c r="KET207" s="375"/>
      <c r="KEU207" s="375"/>
      <c r="KEV207" s="375"/>
      <c r="KEW207" s="375"/>
      <c r="KEX207" s="375"/>
      <c r="KEY207" s="375"/>
      <c r="KEZ207" s="375"/>
      <c r="KFA207" s="375"/>
      <c r="KFB207" s="375"/>
      <c r="KFC207" s="375"/>
      <c r="KFD207" s="375"/>
      <c r="KFE207" s="375"/>
      <c r="KFF207" s="375"/>
      <c r="KFG207" s="375"/>
      <c r="KFH207" s="375"/>
      <c r="KFI207" s="375"/>
      <c r="KFJ207" s="375"/>
      <c r="KFK207" s="375"/>
      <c r="KFL207" s="375"/>
      <c r="KFM207" s="375"/>
      <c r="KFN207" s="375"/>
      <c r="KFO207" s="375"/>
      <c r="KFP207" s="375"/>
      <c r="KFQ207" s="375"/>
      <c r="KFR207" s="375"/>
      <c r="KFS207" s="375"/>
      <c r="KFT207" s="375"/>
      <c r="KFU207" s="375"/>
      <c r="KFV207" s="375"/>
      <c r="KFW207" s="375"/>
      <c r="KFX207" s="375"/>
      <c r="KFY207" s="375"/>
      <c r="KFZ207" s="375"/>
      <c r="KGA207" s="375"/>
      <c r="KGB207" s="375"/>
      <c r="KGC207" s="375"/>
      <c r="KGD207" s="375"/>
      <c r="KGE207" s="375"/>
      <c r="KGF207" s="375"/>
      <c r="KGG207" s="375"/>
      <c r="KGH207" s="375"/>
      <c r="KGI207" s="375"/>
      <c r="KGJ207" s="375"/>
      <c r="KGK207" s="376"/>
      <c r="KGL207" s="376"/>
      <c r="KGM207" s="376"/>
      <c r="KGN207" s="376"/>
      <c r="KGO207" s="376"/>
      <c r="KGP207" s="376"/>
      <c r="KGQ207" s="376"/>
      <c r="KGR207" s="376"/>
      <c r="KGS207" s="376"/>
      <c r="KGT207" s="376"/>
      <c r="KGU207" s="376"/>
      <c r="KGV207" s="376"/>
      <c r="KGW207" s="376"/>
      <c r="KGX207" s="376"/>
      <c r="KGY207" s="376"/>
      <c r="KGZ207" s="376"/>
      <c r="KHA207" s="376"/>
      <c r="KHB207" s="376"/>
      <c r="KHC207" s="376"/>
      <c r="KHD207" s="376"/>
      <c r="KHE207" s="376"/>
      <c r="KHF207" s="376"/>
      <c r="KHG207" s="376"/>
      <c r="KHH207" s="376"/>
      <c r="KHI207" s="377"/>
      <c r="KHJ207" s="377"/>
      <c r="KHK207" s="377"/>
      <c r="KHL207" s="377"/>
      <c r="KHM207" s="377"/>
      <c r="KHN207" s="376"/>
      <c r="KHO207" s="376"/>
      <c r="KHP207" s="377"/>
      <c r="KHQ207" s="377"/>
      <c r="KHR207" s="376"/>
      <c r="KHS207" s="376"/>
      <c r="KHT207" s="377"/>
      <c r="KHU207" s="377"/>
      <c r="KHV207" s="376"/>
      <c r="KHW207" s="376"/>
      <c r="KHX207" s="376"/>
      <c r="KHY207" s="376"/>
      <c r="KHZ207" s="376"/>
      <c r="KIA207" s="376"/>
      <c r="KIB207" s="376"/>
      <c r="KIC207" s="377"/>
      <c r="KID207" s="377"/>
      <c r="KIE207" s="376"/>
      <c r="KIF207" s="376"/>
      <c r="KIG207" s="377"/>
      <c r="KIH207" s="377"/>
      <c r="KII207" s="376"/>
      <c r="KIJ207" s="376"/>
      <c r="KIK207" s="376"/>
      <c r="KIL207" s="376"/>
      <c r="KIM207" s="376"/>
      <c r="KIN207" s="370"/>
      <c r="KIO207" s="396"/>
      <c r="KIP207" s="376"/>
      <c r="KIQ207" s="376"/>
      <c r="KIR207" s="376"/>
      <c r="KIS207" s="376"/>
      <c r="KIT207" s="376"/>
      <c r="KIU207" s="376"/>
      <c r="KIV207" s="376"/>
      <c r="KIW207" s="375"/>
      <c r="KIX207" s="375"/>
      <c r="KIY207" s="375"/>
      <c r="KIZ207" s="375"/>
      <c r="KJA207" s="375"/>
      <c r="KJB207" s="375"/>
      <c r="KJC207" s="375"/>
      <c r="KJD207" s="375"/>
      <c r="KJE207" s="375"/>
      <c r="KJF207" s="375"/>
      <c r="KJG207" s="375"/>
      <c r="KJH207" s="375"/>
      <c r="KJI207" s="375"/>
      <c r="KJJ207" s="375"/>
      <c r="KJK207" s="375"/>
      <c r="KJL207" s="375"/>
      <c r="KJM207" s="375"/>
      <c r="KJN207" s="375"/>
      <c r="KJO207" s="375"/>
      <c r="KJP207" s="375"/>
      <c r="KJQ207" s="375"/>
      <c r="KJR207" s="375"/>
      <c r="KJS207" s="375"/>
      <c r="KJT207" s="375"/>
      <c r="KJU207" s="375"/>
      <c r="KJV207" s="375"/>
      <c r="KJW207" s="375"/>
      <c r="KJX207" s="375"/>
      <c r="KJY207" s="375"/>
      <c r="KJZ207" s="375"/>
      <c r="KKA207" s="375"/>
      <c r="KKB207" s="375"/>
      <c r="KKC207" s="375"/>
      <c r="KKD207" s="375"/>
      <c r="KKE207" s="375"/>
      <c r="KKF207" s="375"/>
      <c r="KKG207" s="375"/>
      <c r="KKH207" s="375"/>
      <c r="KKI207" s="375"/>
      <c r="KKJ207" s="375"/>
      <c r="KKK207" s="375"/>
      <c r="KKL207" s="375"/>
      <c r="KKM207" s="375"/>
      <c r="KKN207" s="375"/>
      <c r="KKO207" s="376"/>
      <c r="KKP207" s="376"/>
      <c r="KKQ207" s="376"/>
      <c r="KKR207" s="376"/>
      <c r="KKS207" s="376"/>
      <c r="KKT207" s="376"/>
      <c r="KKU207" s="376"/>
      <c r="KKV207" s="376"/>
      <c r="KKW207" s="376"/>
      <c r="KKX207" s="376"/>
      <c r="KKY207" s="376"/>
      <c r="KKZ207" s="376"/>
      <c r="KLA207" s="376"/>
      <c r="KLB207" s="376"/>
      <c r="KLC207" s="376"/>
      <c r="KLD207" s="376"/>
      <c r="KLE207" s="376"/>
      <c r="KLF207" s="376"/>
      <c r="KLG207" s="376"/>
      <c r="KLH207" s="376"/>
      <c r="KLI207" s="376"/>
      <c r="KLJ207" s="376"/>
      <c r="KLK207" s="376"/>
      <c r="KLL207" s="376"/>
      <c r="KLM207" s="377"/>
      <c r="KLN207" s="377"/>
      <c r="KLO207" s="377"/>
      <c r="KLP207" s="377"/>
      <c r="KLQ207" s="377"/>
      <c r="KLR207" s="376"/>
      <c r="KLS207" s="376"/>
      <c r="KLT207" s="377"/>
      <c r="KLU207" s="377"/>
      <c r="KLV207" s="376"/>
      <c r="KLW207" s="376"/>
      <c r="KLX207" s="377"/>
      <c r="KLY207" s="377"/>
      <c r="KLZ207" s="376"/>
      <c r="KMA207" s="376"/>
      <c r="KMB207" s="376"/>
      <c r="KMC207" s="376"/>
      <c r="KMD207" s="376"/>
      <c r="KME207" s="376"/>
      <c r="KMF207" s="376"/>
      <c r="KMG207" s="377"/>
      <c r="KMH207" s="377"/>
      <c r="KMI207" s="376"/>
      <c r="KMJ207" s="376"/>
      <c r="KMK207" s="377"/>
      <c r="KML207" s="377"/>
      <c r="KMM207" s="376"/>
      <c r="KMN207" s="376"/>
      <c r="KMO207" s="376"/>
      <c r="KMP207" s="376"/>
      <c r="KMQ207" s="376"/>
      <c r="KMR207" s="370"/>
      <c r="KMS207" s="396"/>
      <c r="KMT207" s="376"/>
      <c r="KMU207" s="376"/>
      <c r="KMV207" s="376"/>
      <c r="KMW207" s="376"/>
      <c r="KMX207" s="376"/>
      <c r="KMY207" s="376"/>
      <c r="KMZ207" s="376"/>
      <c r="KNA207" s="375"/>
      <c r="KNB207" s="375"/>
      <c r="KNC207" s="375"/>
      <c r="KND207" s="375"/>
      <c r="KNE207" s="375"/>
      <c r="KNF207" s="375"/>
      <c r="KNG207" s="375"/>
      <c r="KNH207" s="375"/>
      <c r="KNI207" s="375"/>
      <c r="KNJ207" s="375"/>
      <c r="KNK207" s="375"/>
      <c r="KNL207" s="375"/>
      <c r="KNM207" s="375"/>
      <c r="KNN207" s="375"/>
      <c r="KNO207" s="375"/>
      <c r="KNP207" s="375"/>
      <c r="KNQ207" s="375"/>
      <c r="KNR207" s="375"/>
      <c r="KNS207" s="375"/>
      <c r="KNT207" s="375"/>
      <c r="KNU207" s="375"/>
      <c r="KNV207" s="375"/>
      <c r="KNW207" s="375"/>
      <c r="KNX207" s="375"/>
      <c r="KNY207" s="375"/>
      <c r="KNZ207" s="375"/>
      <c r="KOA207" s="375"/>
      <c r="KOB207" s="375"/>
      <c r="KOC207" s="375"/>
      <c r="KOD207" s="375"/>
      <c r="KOE207" s="375"/>
      <c r="KOF207" s="375"/>
      <c r="KOG207" s="375"/>
      <c r="KOH207" s="375"/>
      <c r="KOI207" s="375"/>
      <c r="KOJ207" s="375"/>
      <c r="KOK207" s="375"/>
      <c r="KOL207" s="375"/>
      <c r="KOM207" s="375"/>
      <c r="KON207" s="375"/>
      <c r="KOO207" s="375"/>
      <c r="KOP207" s="375"/>
      <c r="KOQ207" s="375"/>
      <c r="KOR207" s="375"/>
      <c r="KOS207" s="376"/>
      <c r="KOT207" s="376"/>
      <c r="KOU207" s="376"/>
      <c r="KOV207" s="376"/>
      <c r="KOW207" s="376"/>
      <c r="KOX207" s="376"/>
      <c r="KOY207" s="376"/>
      <c r="KOZ207" s="376"/>
      <c r="KPA207" s="376"/>
      <c r="KPB207" s="376"/>
      <c r="KPC207" s="376"/>
      <c r="KPD207" s="376"/>
      <c r="KPE207" s="376"/>
      <c r="KPF207" s="376"/>
      <c r="KPG207" s="376"/>
      <c r="KPH207" s="376"/>
      <c r="KPI207" s="376"/>
      <c r="KPJ207" s="376"/>
      <c r="KPK207" s="376"/>
      <c r="KPL207" s="376"/>
      <c r="KPM207" s="376"/>
      <c r="KPN207" s="376"/>
      <c r="KPO207" s="376"/>
      <c r="KPP207" s="376"/>
      <c r="KPQ207" s="377"/>
      <c r="KPR207" s="377"/>
      <c r="KPS207" s="377"/>
      <c r="KPT207" s="377"/>
      <c r="KPU207" s="377"/>
      <c r="KPV207" s="376"/>
      <c r="KPW207" s="376"/>
      <c r="KPX207" s="377"/>
      <c r="KPY207" s="377"/>
      <c r="KPZ207" s="376"/>
      <c r="KQA207" s="376"/>
      <c r="KQB207" s="377"/>
      <c r="KQC207" s="377"/>
      <c r="KQD207" s="376"/>
      <c r="KQE207" s="376"/>
      <c r="KQF207" s="376"/>
      <c r="KQG207" s="376"/>
      <c r="KQH207" s="376"/>
      <c r="KQI207" s="376"/>
      <c r="KQJ207" s="376"/>
      <c r="KQK207" s="377"/>
      <c r="KQL207" s="377"/>
      <c r="KQM207" s="376"/>
      <c r="KQN207" s="376"/>
      <c r="KQO207" s="377"/>
      <c r="KQP207" s="377"/>
      <c r="KQQ207" s="376"/>
      <c r="KQR207" s="376"/>
      <c r="KQS207" s="376"/>
      <c r="KQT207" s="376"/>
      <c r="KQU207" s="376"/>
      <c r="KQV207" s="370"/>
      <c r="KQW207" s="396"/>
      <c r="KQX207" s="376"/>
      <c r="KQY207" s="376"/>
      <c r="KQZ207" s="376"/>
      <c r="KRA207" s="376"/>
      <c r="KRB207" s="376"/>
      <c r="KRC207" s="376"/>
      <c r="KRD207" s="376"/>
      <c r="KRE207" s="375"/>
      <c r="KRF207" s="375"/>
      <c r="KRG207" s="375"/>
      <c r="KRH207" s="375"/>
      <c r="KRI207" s="375"/>
      <c r="KRJ207" s="375"/>
      <c r="KRK207" s="375"/>
      <c r="KRL207" s="375"/>
      <c r="KRM207" s="375"/>
      <c r="KRN207" s="375"/>
      <c r="KRO207" s="375"/>
      <c r="KRP207" s="375"/>
      <c r="KRQ207" s="375"/>
      <c r="KRR207" s="375"/>
      <c r="KRS207" s="375"/>
      <c r="KRT207" s="375"/>
      <c r="KRU207" s="375"/>
      <c r="KRV207" s="375"/>
      <c r="KRW207" s="375"/>
      <c r="KRX207" s="375"/>
      <c r="KRY207" s="375"/>
      <c r="KRZ207" s="375"/>
      <c r="KSA207" s="375"/>
      <c r="KSB207" s="375"/>
      <c r="KSC207" s="375"/>
      <c r="KSD207" s="375"/>
      <c r="KSE207" s="375"/>
      <c r="KSF207" s="375"/>
      <c r="KSG207" s="375"/>
      <c r="KSH207" s="375"/>
      <c r="KSI207" s="375"/>
      <c r="KSJ207" s="375"/>
      <c r="KSK207" s="375"/>
      <c r="KSL207" s="375"/>
      <c r="KSM207" s="375"/>
      <c r="KSN207" s="375"/>
      <c r="KSO207" s="375"/>
      <c r="KSP207" s="375"/>
      <c r="KSQ207" s="375"/>
      <c r="KSR207" s="375"/>
      <c r="KSS207" s="375"/>
      <c r="KST207" s="375"/>
      <c r="KSU207" s="375"/>
      <c r="KSV207" s="375"/>
      <c r="KSW207" s="376"/>
      <c r="KSX207" s="376"/>
      <c r="KSY207" s="376"/>
      <c r="KSZ207" s="376"/>
      <c r="KTA207" s="376"/>
      <c r="KTB207" s="376"/>
      <c r="KTC207" s="376"/>
      <c r="KTD207" s="376"/>
      <c r="KTE207" s="376"/>
      <c r="KTF207" s="376"/>
      <c r="KTG207" s="376"/>
      <c r="KTH207" s="376"/>
      <c r="KTI207" s="376"/>
      <c r="KTJ207" s="376"/>
      <c r="KTK207" s="376"/>
      <c r="KTL207" s="376"/>
      <c r="KTM207" s="376"/>
      <c r="KTN207" s="376"/>
      <c r="KTO207" s="376"/>
      <c r="KTP207" s="376"/>
      <c r="KTQ207" s="376"/>
      <c r="KTR207" s="376"/>
      <c r="KTS207" s="376"/>
      <c r="KTT207" s="376"/>
      <c r="KTU207" s="377"/>
      <c r="KTV207" s="377"/>
      <c r="KTW207" s="377"/>
      <c r="KTX207" s="377"/>
      <c r="KTY207" s="377"/>
      <c r="KTZ207" s="376"/>
      <c r="KUA207" s="376"/>
      <c r="KUB207" s="377"/>
      <c r="KUC207" s="377"/>
      <c r="KUD207" s="376"/>
      <c r="KUE207" s="376"/>
      <c r="KUF207" s="377"/>
      <c r="KUG207" s="377"/>
      <c r="KUH207" s="376"/>
      <c r="KUI207" s="376"/>
      <c r="KUJ207" s="376"/>
      <c r="KUK207" s="376"/>
      <c r="KUL207" s="376"/>
      <c r="KUM207" s="376"/>
      <c r="KUN207" s="376"/>
      <c r="KUO207" s="377"/>
      <c r="KUP207" s="377"/>
      <c r="KUQ207" s="376"/>
      <c r="KUR207" s="376"/>
      <c r="KUS207" s="377"/>
      <c r="KUT207" s="377"/>
      <c r="KUU207" s="376"/>
      <c r="KUV207" s="376"/>
      <c r="KUW207" s="376"/>
      <c r="KUX207" s="376"/>
      <c r="KUY207" s="376"/>
      <c r="KUZ207" s="370"/>
      <c r="KVA207" s="396"/>
      <c r="KVB207" s="376"/>
      <c r="KVC207" s="376"/>
      <c r="KVD207" s="376"/>
      <c r="KVE207" s="376"/>
      <c r="KVF207" s="376"/>
      <c r="KVG207" s="376"/>
      <c r="KVH207" s="376"/>
      <c r="KVI207" s="375"/>
      <c r="KVJ207" s="375"/>
      <c r="KVK207" s="375"/>
      <c r="KVL207" s="375"/>
      <c r="KVM207" s="375"/>
      <c r="KVN207" s="375"/>
      <c r="KVO207" s="375"/>
      <c r="KVP207" s="375"/>
      <c r="KVQ207" s="375"/>
      <c r="KVR207" s="375"/>
      <c r="KVS207" s="375"/>
      <c r="KVT207" s="375"/>
      <c r="KVU207" s="375"/>
      <c r="KVV207" s="375"/>
      <c r="KVW207" s="375"/>
      <c r="KVX207" s="375"/>
      <c r="KVY207" s="375"/>
      <c r="KVZ207" s="375"/>
      <c r="KWA207" s="375"/>
      <c r="KWB207" s="375"/>
      <c r="KWC207" s="375"/>
      <c r="KWD207" s="375"/>
      <c r="KWE207" s="375"/>
      <c r="KWF207" s="375"/>
      <c r="KWG207" s="375"/>
      <c r="KWH207" s="375"/>
      <c r="KWI207" s="375"/>
      <c r="KWJ207" s="375"/>
      <c r="KWK207" s="375"/>
      <c r="KWL207" s="375"/>
      <c r="KWM207" s="375"/>
      <c r="KWN207" s="375"/>
      <c r="KWO207" s="375"/>
      <c r="KWP207" s="375"/>
      <c r="KWQ207" s="375"/>
      <c r="KWR207" s="375"/>
      <c r="KWS207" s="375"/>
      <c r="KWT207" s="375"/>
      <c r="KWU207" s="375"/>
      <c r="KWV207" s="375"/>
      <c r="KWW207" s="375"/>
      <c r="KWX207" s="375"/>
      <c r="KWY207" s="375"/>
      <c r="KWZ207" s="375"/>
      <c r="KXA207" s="376"/>
      <c r="KXB207" s="376"/>
      <c r="KXC207" s="376"/>
      <c r="KXD207" s="376"/>
      <c r="KXE207" s="376"/>
      <c r="KXF207" s="376"/>
      <c r="KXG207" s="376"/>
      <c r="KXH207" s="376"/>
      <c r="KXI207" s="376"/>
      <c r="KXJ207" s="376"/>
      <c r="KXK207" s="376"/>
      <c r="KXL207" s="376"/>
      <c r="KXM207" s="376"/>
      <c r="KXN207" s="376"/>
      <c r="KXO207" s="376"/>
      <c r="KXP207" s="376"/>
      <c r="KXQ207" s="376"/>
      <c r="KXR207" s="376"/>
      <c r="KXS207" s="376"/>
      <c r="KXT207" s="376"/>
      <c r="KXU207" s="376"/>
      <c r="KXV207" s="376"/>
      <c r="KXW207" s="376"/>
      <c r="KXX207" s="376"/>
      <c r="KXY207" s="377"/>
      <c r="KXZ207" s="377"/>
      <c r="KYA207" s="377"/>
      <c r="KYB207" s="377"/>
      <c r="KYC207" s="377"/>
      <c r="KYD207" s="376"/>
      <c r="KYE207" s="376"/>
      <c r="KYF207" s="377"/>
      <c r="KYG207" s="377"/>
      <c r="KYH207" s="376"/>
      <c r="KYI207" s="376"/>
      <c r="KYJ207" s="377"/>
      <c r="KYK207" s="377"/>
      <c r="KYL207" s="376"/>
      <c r="KYM207" s="376"/>
      <c r="KYN207" s="376"/>
      <c r="KYO207" s="376"/>
      <c r="KYP207" s="376"/>
      <c r="KYQ207" s="376"/>
      <c r="KYR207" s="376"/>
      <c r="KYS207" s="377"/>
      <c r="KYT207" s="377"/>
      <c r="KYU207" s="376"/>
      <c r="KYV207" s="376"/>
      <c r="KYW207" s="377"/>
      <c r="KYX207" s="377"/>
      <c r="KYY207" s="376"/>
      <c r="KYZ207" s="376"/>
      <c r="KZA207" s="376"/>
      <c r="KZB207" s="376"/>
      <c r="KZC207" s="376"/>
      <c r="KZD207" s="370"/>
      <c r="KZE207" s="396"/>
      <c r="KZF207" s="376"/>
      <c r="KZG207" s="376"/>
      <c r="KZH207" s="376"/>
      <c r="KZI207" s="376"/>
      <c r="KZJ207" s="376"/>
      <c r="KZK207" s="376"/>
      <c r="KZL207" s="376"/>
      <c r="KZM207" s="375"/>
      <c r="KZN207" s="375"/>
      <c r="KZO207" s="375"/>
      <c r="KZP207" s="375"/>
      <c r="KZQ207" s="375"/>
      <c r="KZR207" s="375"/>
      <c r="KZS207" s="375"/>
      <c r="KZT207" s="375"/>
      <c r="KZU207" s="375"/>
      <c r="KZV207" s="375"/>
      <c r="KZW207" s="375"/>
      <c r="KZX207" s="375"/>
      <c r="KZY207" s="375"/>
      <c r="KZZ207" s="375"/>
      <c r="LAA207" s="375"/>
      <c r="LAB207" s="375"/>
      <c r="LAC207" s="375"/>
      <c r="LAD207" s="375"/>
      <c r="LAE207" s="375"/>
      <c r="LAF207" s="375"/>
      <c r="LAG207" s="375"/>
      <c r="LAH207" s="375"/>
      <c r="LAI207" s="375"/>
      <c r="LAJ207" s="375"/>
      <c r="LAK207" s="375"/>
      <c r="LAL207" s="375"/>
      <c r="LAM207" s="375"/>
      <c r="LAN207" s="375"/>
      <c r="LAO207" s="375"/>
      <c r="LAP207" s="375"/>
      <c r="LAQ207" s="375"/>
      <c r="LAR207" s="375"/>
      <c r="LAS207" s="375"/>
      <c r="LAT207" s="375"/>
      <c r="LAU207" s="375"/>
      <c r="LAV207" s="375"/>
      <c r="LAW207" s="375"/>
      <c r="LAX207" s="375"/>
      <c r="LAY207" s="375"/>
      <c r="LAZ207" s="375"/>
      <c r="LBA207" s="375"/>
      <c r="LBB207" s="375"/>
      <c r="LBC207" s="375"/>
      <c r="LBD207" s="375"/>
      <c r="LBE207" s="376"/>
      <c r="LBF207" s="376"/>
      <c r="LBG207" s="376"/>
      <c r="LBH207" s="376"/>
      <c r="LBI207" s="376"/>
      <c r="LBJ207" s="376"/>
      <c r="LBK207" s="376"/>
      <c r="LBL207" s="376"/>
      <c r="LBM207" s="376"/>
      <c r="LBN207" s="376"/>
      <c r="LBO207" s="376"/>
      <c r="LBP207" s="376"/>
      <c r="LBQ207" s="376"/>
      <c r="LBR207" s="376"/>
      <c r="LBS207" s="376"/>
      <c r="LBT207" s="376"/>
      <c r="LBU207" s="376"/>
      <c r="LBV207" s="376"/>
      <c r="LBW207" s="376"/>
      <c r="LBX207" s="376"/>
      <c r="LBY207" s="376"/>
      <c r="LBZ207" s="376"/>
      <c r="LCA207" s="376"/>
      <c r="LCB207" s="376"/>
      <c r="LCC207" s="377"/>
      <c r="LCD207" s="377"/>
      <c r="LCE207" s="377"/>
      <c r="LCF207" s="377"/>
      <c r="LCG207" s="377"/>
      <c r="LCH207" s="376"/>
      <c r="LCI207" s="376"/>
      <c r="LCJ207" s="377"/>
      <c r="LCK207" s="377"/>
      <c r="LCL207" s="376"/>
      <c r="LCM207" s="376"/>
      <c r="LCN207" s="377"/>
      <c r="LCO207" s="377"/>
      <c r="LCP207" s="376"/>
      <c r="LCQ207" s="376"/>
      <c r="LCR207" s="376"/>
      <c r="LCS207" s="376"/>
      <c r="LCT207" s="376"/>
      <c r="LCU207" s="376"/>
      <c r="LCV207" s="376"/>
      <c r="LCW207" s="377"/>
      <c r="LCX207" s="377"/>
      <c r="LCY207" s="376"/>
      <c r="LCZ207" s="376"/>
      <c r="LDA207" s="377"/>
      <c r="LDB207" s="377"/>
      <c r="LDC207" s="376"/>
      <c r="LDD207" s="376"/>
      <c r="LDE207" s="376"/>
      <c r="LDF207" s="376"/>
      <c r="LDG207" s="376"/>
      <c r="LDH207" s="370"/>
      <c r="LDI207" s="396"/>
      <c r="LDJ207" s="376"/>
      <c r="LDK207" s="376"/>
      <c r="LDL207" s="376"/>
      <c r="LDM207" s="376"/>
      <c r="LDN207" s="376"/>
      <c r="LDO207" s="376"/>
      <c r="LDP207" s="376"/>
      <c r="LDQ207" s="375"/>
      <c r="LDR207" s="375"/>
      <c r="LDS207" s="375"/>
      <c r="LDT207" s="375"/>
      <c r="LDU207" s="375"/>
      <c r="LDV207" s="375"/>
      <c r="LDW207" s="375"/>
      <c r="LDX207" s="375"/>
      <c r="LDY207" s="375"/>
      <c r="LDZ207" s="375"/>
      <c r="LEA207" s="375"/>
      <c r="LEB207" s="375"/>
      <c r="LEC207" s="375"/>
      <c r="LED207" s="375"/>
      <c r="LEE207" s="375"/>
      <c r="LEF207" s="375"/>
      <c r="LEG207" s="375"/>
      <c r="LEH207" s="375"/>
      <c r="LEI207" s="375"/>
      <c r="LEJ207" s="375"/>
      <c r="LEK207" s="375"/>
      <c r="LEL207" s="375"/>
      <c r="LEM207" s="375"/>
      <c r="LEN207" s="375"/>
      <c r="LEO207" s="375"/>
      <c r="LEP207" s="375"/>
      <c r="LEQ207" s="375"/>
      <c r="LER207" s="375"/>
      <c r="LES207" s="375"/>
      <c r="LET207" s="375"/>
      <c r="LEU207" s="375"/>
      <c r="LEV207" s="375"/>
      <c r="LEW207" s="375"/>
      <c r="LEX207" s="375"/>
      <c r="LEY207" s="375"/>
      <c r="LEZ207" s="375"/>
      <c r="LFA207" s="375"/>
      <c r="LFB207" s="375"/>
      <c r="LFC207" s="375"/>
      <c r="LFD207" s="375"/>
      <c r="LFE207" s="375"/>
      <c r="LFF207" s="375"/>
      <c r="LFG207" s="375"/>
      <c r="LFH207" s="375"/>
      <c r="LFI207" s="376"/>
      <c r="LFJ207" s="376"/>
      <c r="LFK207" s="376"/>
      <c r="LFL207" s="376"/>
      <c r="LFM207" s="376"/>
      <c r="LFN207" s="376"/>
      <c r="LFO207" s="376"/>
      <c r="LFP207" s="376"/>
      <c r="LFQ207" s="376"/>
      <c r="LFR207" s="376"/>
      <c r="LFS207" s="376"/>
      <c r="LFT207" s="376"/>
      <c r="LFU207" s="376"/>
      <c r="LFV207" s="376"/>
      <c r="LFW207" s="376"/>
      <c r="LFX207" s="376"/>
      <c r="LFY207" s="376"/>
      <c r="LFZ207" s="376"/>
      <c r="LGA207" s="376"/>
      <c r="LGB207" s="376"/>
      <c r="LGC207" s="376"/>
      <c r="LGD207" s="376"/>
      <c r="LGE207" s="376"/>
      <c r="LGF207" s="376"/>
      <c r="LGG207" s="377"/>
      <c r="LGH207" s="377"/>
      <c r="LGI207" s="377"/>
      <c r="LGJ207" s="377"/>
      <c r="LGK207" s="377"/>
      <c r="LGL207" s="376"/>
      <c r="LGM207" s="376"/>
      <c r="LGN207" s="377"/>
      <c r="LGO207" s="377"/>
      <c r="LGP207" s="376"/>
      <c r="LGQ207" s="376"/>
      <c r="LGR207" s="377"/>
      <c r="LGS207" s="377"/>
      <c r="LGT207" s="376"/>
      <c r="LGU207" s="376"/>
      <c r="LGV207" s="376"/>
      <c r="LGW207" s="376"/>
      <c r="LGX207" s="376"/>
      <c r="LGY207" s="376"/>
      <c r="LGZ207" s="376"/>
      <c r="LHA207" s="377"/>
      <c r="LHB207" s="377"/>
      <c r="LHC207" s="376"/>
      <c r="LHD207" s="376"/>
      <c r="LHE207" s="377"/>
      <c r="LHF207" s="377"/>
      <c r="LHG207" s="376"/>
      <c r="LHH207" s="376"/>
      <c r="LHI207" s="376"/>
      <c r="LHJ207" s="376"/>
      <c r="LHK207" s="376"/>
      <c r="LHL207" s="370"/>
      <c r="LHM207" s="396"/>
      <c r="LHN207" s="376"/>
      <c r="LHO207" s="376"/>
      <c r="LHP207" s="376"/>
      <c r="LHQ207" s="376"/>
      <c r="LHR207" s="376"/>
      <c r="LHS207" s="376"/>
      <c r="LHT207" s="376"/>
      <c r="LHU207" s="375"/>
      <c r="LHV207" s="375"/>
      <c r="LHW207" s="375"/>
      <c r="LHX207" s="375"/>
      <c r="LHY207" s="375"/>
      <c r="LHZ207" s="375"/>
      <c r="LIA207" s="375"/>
      <c r="LIB207" s="375"/>
      <c r="LIC207" s="375"/>
      <c r="LID207" s="375"/>
      <c r="LIE207" s="375"/>
      <c r="LIF207" s="375"/>
      <c r="LIG207" s="375"/>
      <c r="LIH207" s="375"/>
      <c r="LII207" s="375"/>
      <c r="LIJ207" s="375"/>
      <c r="LIK207" s="375"/>
      <c r="LIL207" s="375"/>
      <c r="LIM207" s="375"/>
      <c r="LIN207" s="375"/>
      <c r="LIO207" s="375"/>
      <c r="LIP207" s="375"/>
      <c r="LIQ207" s="375"/>
      <c r="LIR207" s="375"/>
      <c r="LIS207" s="375"/>
      <c r="LIT207" s="375"/>
      <c r="LIU207" s="375"/>
      <c r="LIV207" s="375"/>
      <c r="LIW207" s="375"/>
      <c r="LIX207" s="375"/>
      <c r="LIY207" s="375"/>
      <c r="LIZ207" s="375"/>
      <c r="LJA207" s="375"/>
      <c r="LJB207" s="375"/>
      <c r="LJC207" s="375"/>
      <c r="LJD207" s="375"/>
      <c r="LJE207" s="375"/>
      <c r="LJF207" s="375"/>
      <c r="LJG207" s="375"/>
      <c r="LJH207" s="375"/>
      <c r="LJI207" s="375"/>
      <c r="LJJ207" s="375"/>
      <c r="LJK207" s="375"/>
      <c r="LJL207" s="375"/>
      <c r="LJM207" s="376"/>
      <c r="LJN207" s="376"/>
      <c r="LJO207" s="376"/>
      <c r="LJP207" s="376"/>
      <c r="LJQ207" s="376"/>
      <c r="LJR207" s="376"/>
      <c r="LJS207" s="376"/>
      <c r="LJT207" s="376"/>
      <c r="LJU207" s="376"/>
      <c r="LJV207" s="376"/>
      <c r="LJW207" s="376"/>
      <c r="LJX207" s="376"/>
      <c r="LJY207" s="376"/>
      <c r="LJZ207" s="376"/>
      <c r="LKA207" s="376"/>
      <c r="LKB207" s="376"/>
      <c r="LKC207" s="376"/>
      <c r="LKD207" s="376"/>
      <c r="LKE207" s="376"/>
      <c r="LKF207" s="376"/>
      <c r="LKG207" s="376"/>
      <c r="LKH207" s="376"/>
      <c r="LKI207" s="376"/>
      <c r="LKJ207" s="376"/>
      <c r="LKK207" s="377"/>
      <c r="LKL207" s="377"/>
      <c r="LKM207" s="377"/>
      <c r="LKN207" s="377"/>
      <c r="LKO207" s="377"/>
      <c r="LKP207" s="376"/>
      <c r="LKQ207" s="376"/>
      <c r="LKR207" s="377"/>
      <c r="LKS207" s="377"/>
      <c r="LKT207" s="376"/>
      <c r="LKU207" s="376"/>
      <c r="LKV207" s="377"/>
      <c r="LKW207" s="377"/>
      <c r="LKX207" s="376"/>
      <c r="LKY207" s="376"/>
      <c r="LKZ207" s="376"/>
      <c r="LLA207" s="376"/>
      <c r="LLB207" s="376"/>
      <c r="LLC207" s="376"/>
      <c r="LLD207" s="376"/>
      <c r="LLE207" s="377"/>
      <c r="LLF207" s="377"/>
      <c r="LLG207" s="376"/>
      <c r="LLH207" s="376"/>
      <c r="LLI207" s="377"/>
      <c r="LLJ207" s="377"/>
      <c r="LLK207" s="376"/>
      <c r="LLL207" s="376"/>
      <c r="LLM207" s="376"/>
      <c r="LLN207" s="376"/>
      <c r="LLO207" s="376"/>
      <c r="LLP207" s="370"/>
      <c r="LLQ207" s="396"/>
      <c r="LLR207" s="376"/>
      <c r="LLS207" s="376"/>
      <c r="LLT207" s="376"/>
      <c r="LLU207" s="376"/>
      <c r="LLV207" s="376"/>
      <c r="LLW207" s="376"/>
      <c r="LLX207" s="376"/>
      <c r="LLY207" s="375"/>
      <c r="LLZ207" s="375"/>
      <c r="LMA207" s="375"/>
      <c r="LMB207" s="375"/>
      <c r="LMC207" s="375"/>
      <c r="LMD207" s="375"/>
      <c r="LME207" s="375"/>
      <c r="LMF207" s="375"/>
      <c r="LMG207" s="375"/>
      <c r="LMH207" s="375"/>
      <c r="LMI207" s="375"/>
      <c r="LMJ207" s="375"/>
      <c r="LMK207" s="375"/>
      <c r="LML207" s="375"/>
      <c r="LMM207" s="375"/>
      <c r="LMN207" s="375"/>
      <c r="LMO207" s="375"/>
      <c r="LMP207" s="375"/>
      <c r="LMQ207" s="375"/>
      <c r="LMR207" s="375"/>
      <c r="LMS207" s="375"/>
      <c r="LMT207" s="375"/>
      <c r="LMU207" s="375"/>
      <c r="LMV207" s="375"/>
      <c r="LMW207" s="375"/>
      <c r="LMX207" s="375"/>
      <c r="LMY207" s="375"/>
      <c r="LMZ207" s="375"/>
      <c r="LNA207" s="375"/>
      <c r="LNB207" s="375"/>
      <c r="LNC207" s="375"/>
      <c r="LND207" s="375"/>
      <c r="LNE207" s="375"/>
      <c r="LNF207" s="375"/>
      <c r="LNG207" s="375"/>
      <c r="LNH207" s="375"/>
      <c r="LNI207" s="375"/>
      <c r="LNJ207" s="375"/>
      <c r="LNK207" s="375"/>
      <c r="LNL207" s="375"/>
      <c r="LNM207" s="375"/>
      <c r="LNN207" s="375"/>
      <c r="LNO207" s="375"/>
      <c r="LNP207" s="375"/>
      <c r="LNQ207" s="376"/>
      <c r="LNR207" s="376"/>
      <c r="LNS207" s="376"/>
      <c r="LNT207" s="376"/>
      <c r="LNU207" s="376"/>
      <c r="LNV207" s="376"/>
      <c r="LNW207" s="376"/>
      <c r="LNX207" s="376"/>
      <c r="LNY207" s="376"/>
      <c r="LNZ207" s="376"/>
      <c r="LOA207" s="376"/>
      <c r="LOB207" s="376"/>
      <c r="LOC207" s="376"/>
      <c r="LOD207" s="376"/>
      <c r="LOE207" s="376"/>
      <c r="LOF207" s="376"/>
      <c r="LOG207" s="376"/>
      <c r="LOH207" s="376"/>
      <c r="LOI207" s="376"/>
      <c r="LOJ207" s="376"/>
      <c r="LOK207" s="376"/>
      <c r="LOL207" s="376"/>
      <c r="LOM207" s="376"/>
      <c r="LON207" s="376"/>
      <c r="LOO207" s="377"/>
      <c r="LOP207" s="377"/>
      <c r="LOQ207" s="377"/>
      <c r="LOR207" s="377"/>
      <c r="LOS207" s="377"/>
      <c r="LOT207" s="376"/>
      <c r="LOU207" s="376"/>
      <c r="LOV207" s="377"/>
      <c r="LOW207" s="377"/>
      <c r="LOX207" s="376"/>
      <c r="LOY207" s="376"/>
      <c r="LOZ207" s="377"/>
      <c r="LPA207" s="377"/>
      <c r="LPB207" s="376"/>
      <c r="LPC207" s="376"/>
      <c r="LPD207" s="376"/>
      <c r="LPE207" s="376"/>
      <c r="LPF207" s="376"/>
      <c r="LPG207" s="376"/>
      <c r="LPH207" s="376"/>
      <c r="LPI207" s="377"/>
      <c r="LPJ207" s="377"/>
      <c r="LPK207" s="376"/>
      <c r="LPL207" s="376"/>
      <c r="LPM207" s="377"/>
      <c r="LPN207" s="377"/>
      <c r="LPO207" s="376"/>
      <c r="LPP207" s="376"/>
      <c r="LPQ207" s="376"/>
      <c r="LPR207" s="376"/>
      <c r="LPS207" s="376"/>
      <c r="LPT207" s="370"/>
      <c r="LPU207" s="396"/>
      <c r="LPV207" s="376"/>
      <c r="LPW207" s="376"/>
      <c r="LPX207" s="376"/>
      <c r="LPY207" s="376"/>
      <c r="LPZ207" s="376"/>
      <c r="LQA207" s="376"/>
      <c r="LQB207" s="376"/>
      <c r="LQC207" s="375"/>
      <c r="LQD207" s="375"/>
      <c r="LQE207" s="375"/>
      <c r="LQF207" s="375"/>
      <c r="LQG207" s="375"/>
      <c r="LQH207" s="375"/>
      <c r="LQI207" s="375"/>
      <c r="LQJ207" s="375"/>
      <c r="LQK207" s="375"/>
      <c r="LQL207" s="375"/>
      <c r="LQM207" s="375"/>
      <c r="LQN207" s="375"/>
      <c r="LQO207" s="375"/>
      <c r="LQP207" s="375"/>
      <c r="LQQ207" s="375"/>
      <c r="LQR207" s="375"/>
      <c r="LQS207" s="375"/>
      <c r="LQT207" s="375"/>
      <c r="LQU207" s="375"/>
      <c r="LQV207" s="375"/>
      <c r="LQW207" s="375"/>
      <c r="LQX207" s="375"/>
      <c r="LQY207" s="375"/>
      <c r="LQZ207" s="375"/>
      <c r="LRA207" s="375"/>
      <c r="LRB207" s="375"/>
      <c r="LRC207" s="375"/>
      <c r="LRD207" s="375"/>
      <c r="LRE207" s="375"/>
      <c r="LRF207" s="375"/>
      <c r="LRG207" s="375"/>
      <c r="LRH207" s="375"/>
      <c r="LRI207" s="375"/>
      <c r="LRJ207" s="375"/>
      <c r="LRK207" s="375"/>
      <c r="LRL207" s="375"/>
      <c r="LRM207" s="375"/>
      <c r="LRN207" s="375"/>
      <c r="LRO207" s="375"/>
      <c r="LRP207" s="375"/>
      <c r="LRQ207" s="375"/>
      <c r="LRR207" s="375"/>
      <c r="LRS207" s="375"/>
      <c r="LRT207" s="375"/>
      <c r="LRU207" s="376"/>
      <c r="LRV207" s="376"/>
      <c r="LRW207" s="376"/>
      <c r="LRX207" s="376"/>
      <c r="LRY207" s="376"/>
      <c r="LRZ207" s="376"/>
      <c r="LSA207" s="376"/>
      <c r="LSB207" s="376"/>
      <c r="LSC207" s="376"/>
      <c r="LSD207" s="376"/>
      <c r="LSE207" s="376"/>
      <c r="LSF207" s="376"/>
      <c r="LSG207" s="376"/>
      <c r="LSH207" s="376"/>
      <c r="LSI207" s="376"/>
      <c r="LSJ207" s="376"/>
      <c r="LSK207" s="376"/>
      <c r="LSL207" s="376"/>
      <c r="LSM207" s="376"/>
      <c r="LSN207" s="376"/>
      <c r="LSO207" s="376"/>
      <c r="LSP207" s="376"/>
      <c r="LSQ207" s="376"/>
      <c r="LSR207" s="376"/>
      <c r="LSS207" s="377"/>
      <c r="LST207" s="377"/>
      <c r="LSU207" s="377"/>
      <c r="LSV207" s="377"/>
      <c r="LSW207" s="377"/>
      <c r="LSX207" s="376"/>
      <c r="LSY207" s="376"/>
      <c r="LSZ207" s="377"/>
      <c r="LTA207" s="377"/>
      <c r="LTB207" s="376"/>
      <c r="LTC207" s="376"/>
      <c r="LTD207" s="377"/>
      <c r="LTE207" s="377"/>
      <c r="LTF207" s="376"/>
      <c r="LTG207" s="376"/>
      <c r="LTH207" s="376"/>
      <c r="LTI207" s="376"/>
      <c r="LTJ207" s="376"/>
      <c r="LTK207" s="376"/>
      <c r="LTL207" s="376"/>
      <c r="LTM207" s="377"/>
      <c r="LTN207" s="377"/>
      <c r="LTO207" s="376"/>
      <c r="LTP207" s="376"/>
      <c r="LTQ207" s="377"/>
      <c r="LTR207" s="377"/>
      <c r="LTS207" s="376"/>
      <c r="LTT207" s="376"/>
      <c r="LTU207" s="376"/>
      <c r="LTV207" s="376"/>
      <c r="LTW207" s="376"/>
      <c r="LTX207" s="370"/>
      <c r="LTY207" s="396"/>
      <c r="LTZ207" s="376"/>
      <c r="LUA207" s="376"/>
      <c r="LUB207" s="376"/>
      <c r="LUC207" s="376"/>
      <c r="LUD207" s="376"/>
      <c r="LUE207" s="376"/>
      <c r="LUF207" s="376"/>
      <c r="LUG207" s="375"/>
      <c r="LUH207" s="375"/>
      <c r="LUI207" s="375"/>
      <c r="LUJ207" s="375"/>
      <c r="LUK207" s="375"/>
      <c r="LUL207" s="375"/>
      <c r="LUM207" s="375"/>
      <c r="LUN207" s="375"/>
      <c r="LUO207" s="375"/>
      <c r="LUP207" s="375"/>
      <c r="LUQ207" s="375"/>
      <c r="LUR207" s="375"/>
      <c r="LUS207" s="375"/>
      <c r="LUT207" s="375"/>
      <c r="LUU207" s="375"/>
      <c r="LUV207" s="375"/>
      <c r="LUW207" s="375"/>
      <c r="LUX207" s="375"/>
      <c r="LUY207" s="375"/>
      <c r="LUZ207" s="375"/>
      <c r="LVA207" s="375"/>
      <c r="LVB207" s="375"/>
      <c r="LVC207" s="375"/>
      <c r="LVD207" s="375"/>
      <c r="LVE207" s="375"/>
      <c r="LVF207" s="375"/>
      <c r="LVG207" s="375"/>
      <c r="LVH207" s="375"/>
      <c r="LVI207" s="375"/>
      <c r="LVJ207" s="375"/>
      <c r="LVK207" s="375"/>
      <c r="LVL207" s="375"/>
      <c r="LVM207" s="375"/>
      <c r="LVN207" s="375"/>
      <c r="LVO207" s="375"/>
      <c r="LVP207" s="375"/>
      <c r="LVQ207" s="375"/>
      <c r="LVR207" s="375"/>
      <c r="LVS207" s="375"/>
      <c r="LVT207" s="375"/>
      <c r="LVU207" s="375"/>
      <c r="LVV207" s="375"/>
      <c r="LVW207" s="375"/>
      <c r="LVX207" s="375"/>
      <c r="LVY207" s="376"/>
      <c r="LVZ207" s="376"/>
      <c r="LWA207" s="376"/>
      <c r="LWB207" s="376"/>
      <c r="LWC207" s="376"/>
      <c r="LWD207" s="376"/>
      <c r="LWE207" s="376"/>
      <c r="LWF207" s="376"/>
      <c r="LWG207" s="376"/>
      <c r="LWH207" s="376"/>
      <c r="LWI207" s="376"/>
      <c r="LWJ207" s="376"/>
      <c r="LWK207" s="376"/>
      <c r="LWL207" s="376"/>
      <c r="LWM207" s="376"/>
      <c r="LWN207" s="376"/>
      <c r="LWO207" s="376"/>
      <c r="LWP207" s="376"/>
      <c r="LWQ207" s="376"/>
      <c r="LWR207" s="376"/>
      <c r="LWS207" s="376"/>
      <c r="LWT207" s="376"/>
      <c r="LWU207" s="376"/>
      <c r="LWV207" s="376"/>
      <c r="LWW207" s="377"/>
      <c r="LWX207" s="377"/>
      <c r="LWY207" s="377"/>
      <c r="LWZ207" s="377"/>
      <c r="LXA207" s="377"/>
      <c r="LXB207" s="376"/>
      <c r="LXC207" s="376"/>
      <c r="LXD207" s="377"/>
      <c r="LXE207" s="377"/>
      <c r="LXF207" s="376"/>
      <c r="LXG207" s="376"/>
      <c r="LXH207" s="377"/>
      <c r="LXI207" s="377"/>
      <c r="LXJ207" s="376"/>
      <c r="LXK207" s="376"/>
      <c r="LXL207" s="376"/>
      <c r="LXM207" s="376"/>
      <c r="LXN207" s="376"/>
      <c r="LXO207" s="376"/>
      <c r="LXP207" s="376"/>
      <c r="LXQ207" s="377"/>
      <c r="LXR207" s="377"/>
      <c r="LXS207" s="376"/>
      <c r="LXT207" s="376"/>
      <c r="LXU207" s="377"/>
      <c r="LXV207" s="377"/>
      <c r="LXW207" s="376"/>
      <c r="LXX207" s="376"/>
      <c r="LXY207" s="376"/>
      <c r="LXZ207" s="376"/>
      <c r="LYA207" s="376"/>
      <c r="LYB207" s="370"/>
      <c r="LYC207" s="396"/>
      <c r="LYD207" s="376"/>
      <c r="LYE207" s="376"/>
      <c r="LYF207" s="376"/>
      <c r="LYG207" s="376"/>
      <c r="LYH207" s="376"/>
      <c r="LYI207" s="376"/>
      <c r="LYJ207" s="376"/>
      <c r="LYK207" s="375"/>
      <c r="LYL207" s="375"/>
      <c r="LYM207" s="375"/>
      <c r="LYN207" s="375"/>
      <c r="LYO207" s="375"/>
      <c r="LYP207" s="375"/>
      <c r="LYQ207" s="375"/>
      <c r="LYR207" s="375"/>
      <c r="LYS207" s="375"/>
      <c r="LYT207" s="375"/>
      <c r="LYU207" s="375"/>
      <c r="LYV207" s="375"/>
      <c r="LYW207" s="375"/>
      <c r="LYX207" s="375"/>
      <c r="LYY207" s="375"/>
      <c r="LYZ207" s="375"/>
      <c r="LZA207" s="375"/>
      <c r="LZB207" s="375"/>
      <c r="LZC207" s="375"/>
      <c r="LZD207" s="375"/>
      <c r="LZE207" s="375"/>
      <c r="LZF207" s="375"/>
      <c r="LZG207" s="375"/>
      <c r="LZH207" s="375"/>
      <c r="LZI207" s="375"/>
      <c r="LZJ207" s="375"/>
      <c r="LZK207" s="375"/>
      <c r="LZL207" s="375"/>
      <c r="LZM207" s="375"/>
      <c r="LZN207" s="375"/>
      <c r="LZO207" s="375"/>
      <c r="LZP207" s="375"/>
      <c r="LZQ207" s="375"/>
      <c r="LZR207" s="375"/>
      <c r="LZS207" s="375"/>
      <c r="LZT207" s="375"/>
      <c r="LZU207" s="375"/>
      <c r="LZV207" s="375"/>
      <c r="LZW207" s="375"/>
      <c r="LZX207" s="375"/>
      <c r="LZY207" s="375"/>
      <c r="LZZ207" s="375"/>
      <c r="MAA207" s="375"/>
      <c r="MAB207" s="375"/>
      <c r="MAC207" s="376"/>
      <c r="MAD207" s="376"/>
      <c r="MAE207" s="376"/>
      <c r="MAF207" s="376"/>
      <c r="MAG207" s="376"/>
      <c r="MAH207" s="376"/>
      <c r="MAI207" s="376"/>
      <c r="MAJ207" s="376"/>
      <c r="MAK207" s="376"/>
      <c r="MAL207" s="376"/>
      <c r="MAM207" s="376"/>
      <c r="MAN207" s="376"/>
      <c r="MAO207" s="376"/>
      <c r="MAP207" s="376"/>
      <c r="MAQ207" s="376"/>
      <c r="MAR207" s="376"/>
      <c r="MAS207" s="376"/>
      <c r="MAT207" s="376"/>
      <c r="MAU207" s="376"/>
      <c r="MAV207" s="376"/>
      <c r="MAW207" s="376"/>
      <c r="MAX207" s="376"/>
      <c r="MAY207" s="376"/>
      <c r="MAZ207" s="376"/>
      <c r="MBA207" s="377"/>
      <c r="MBB207" s="377"/>
      <c r="MBC207" s="377"/>
      <c r="MBD207" s="377"/>
      <c r="MBE207" s="377"/>
      <c r="MBF207" s="376"/>
      <c r="MBG207" s="376"/>
      <c r="MBH207" s="377"/>
      <c r="MBI207" s="377"/>
      <c r="MBJ207" s="376"/>
      <c r="MBK207" s="376"/>
      <c r="MBL207" s="377"/>
      <c r="MBM207" s="377"/>
      <c r="MBN207" s="376"/>
      <c r="MBO207" s="376"/>
      <c r="MBP207" s="376"/>
      <c r="MBQ207" s="376"/>
      <c r="MBR207" s="376"/>
      <c r="MBS207" s="376"/>
      <c r="MBT207" s="376"/>
      <c r="MBU207" s="377"/>
      <c r="MBV207" s="377"/>
      <c r="MBW207" s="376"/>
      <c r="MBX207" s="376"/>
      <c r="MBY207" s="377"/>
      <c r="MBZ207" s="377"/>
      <c r="MCA207" s="376"/>
      <c r="MCB207" s="376"/>
      <c r="MCC207" s="376"/>
      <c r="MCD207" s="376"/>
      <c r="MCE207" s="376"/>
      <c r="MCF207" s="370"/>
      <c r="MCG207" s="396"/>
      <c r="MCH207" s="376"/>
      <c r="MCI207" s="376"/>
      <c r="MCJ207" s="376"/>
      <c r="MCK207" s="376"/>
      <c r="MCL207" s="376"/>
      <c r="MCM207" s="376"/>
      <c r="MCN207" s="376"/>
      <c r="MCO207" s="375"/>
      <c r="MCP207" s="375"/>
      <c r="MCQ207" s="375"/>
      <c r="MCR207" s="375"/>
      <c r="MCS207" s="375"/>
      <c r="MCT207" s="375"/>
      <c r="MCU207" s="375"/>
      <c r="MCV207" s="375"/>
      <c r="MCW207" s="375"/>
      <c r="MCX207" s="375"/>
      <c r="MCY207" s="375"/>
      <c r="MCZ207" s="375"/>
      <c r="MDA207" s="375"/>
      <c r="MDB207" s="375"/>
      <c r="MDC207" s="375"/>
      <c r="MDD207" s="375"/>
      <c r="MDE207" s="375"/>
      <c r="MDF207" s="375"/>
      <c r="MDG207" s="375"/>
      <c r="MDH207" s="375"/>
      <c r="MDI207" s="375"/>
      <c r="MDJ207" s="375"/>
      <c r="MDK207" s="375"/>
      <c r="MDL207" s="375"/>
      <c r="MDM207" s="375"/>
      <c r="MDN207" s="375"/>
      <c r="MDO207" s="375"/>
      <c r="MDP207" s="375"/>
      <c r="MDQ207" s="375"/>
      <c r="MDR207" s="375"/>
      <c r="MDS207" s="375"/>
      <c r="MDT207" s="375"/>
      <c r="MDU207" s="375"/>
      <c r="MDV207" s="375"/>
      <c r="MDW207" s="375"/>
      <c r="MDX207" s="375"/>
      <c r="MDY207" s="375"/>
      <c r="MDZ207" s="375"/>
      <c r="MEA207" s="375"/>
      <c r="MEB207" s="375"/>
      <c r="MEC207" s="375"/>
      <c r="MED207" s="375"/>
      <c r="MEE207" s="375"/>
      <c r="MEF207" s="375"/>
      <c r="MEG207" s="376"/>
      <c r="MEH207" s="376"/>
      <c r="MEI207" s="376"/>
      <c r="MEJ207" s="376"/>
      <c r="MEK207" s="376"/>
      <c r="MEL207" s="376"/>
      <c r="MEM207" s="376"/>
      <c r="MEN207" s="376"/>
      <c r="MEO207" s="376"/>
      <c r="MEP207" s="376"/>
      <c r="MEQ207" s="376"/>
      <c r="MER207" s="376"/>
      <c r="MES207" s="376"/>
      <c r="MET207" s="376"/>
      <c r="MEU207" s="376"/>
      <c r="MEV207" s="376"/>
      <c r="MEW207" s="376"/>
      <c r="MEX207" s="376"/>
      <c r="MEY207" s="376"/>
      <c r="MEZ207" s="376"/>
      <c r="MFA207" s="376"/>
      <c r="MFB207" s="376"/>
      <c r="MFC207" s="376"/>
      <c r="MFD207" s="376"/>
      <c r="MFE207" s="377"/>
      <c r="MFF207" s="377"/>
      <c r="MFG207" s="377"/>
      <c r="MFH207" s="377"/>
      <c r="MFI207" s="377"/>
      <c r="MFJ207" s="376"/>
      <c r="MFK207" s="376"/>
      <c r="MFL207" s="377"/>
      <c r="MFM207" s="377"/>
      <c r="MFN207" s="376"/>
      <c r="MFO207" s="376"/>
      <c r="MFP207" s="377"/>
      <c r="MFQ207" s="377"/>
      <c r="MFR207" s="376"/>
      <c r="MFS207" s="376"/>
      <c r="MFT207" s="376"/>
      <c r="MFU207" s="376"/>
      <c r="MFV207" s="376"/>
      <c r="MFW207" s="376"/>
      <c r="MFX207" s="376"/>
      <c r="MFY207" s="377"/>
      <c r="MFZ207" s="377"/>
      <c r="MGA207" s="376"/>
      <c r="MGB207" s="376"/>
      <c r="MGC207" s="377"/>
      <c r="MGD207" s="377"/>
      <c r="MGE207" s="376"/>
      <c r="MGF207" s="376"/>
      <c r="MGG207" s="376"/>
      <c r="MGH207" s="376"/>
      <c r="MGI207" s="376"/>
      <c r="MGJ207" s="370"/>
      <c r="MGK207" s="396"/>
      <c r="MGL207" s="376"/>
      <c r="MGM207" s="376"/>
      <c r="MGN207" s="376"/>
      <c r="MGO207" s="376"/>
      <c r="MGP207" s="376"/>
      <c r="MGQ207" s="376"/>
      <c r="MGR207" s="376"/>
      <c r="MGS207" s="375"/>
      <c r="MGT207" s="375"/>
      <c r="MGU207" s="375"/>
      <c r="MGV207" s="375"/>
      <c r="MGW207" s="375"/>
      <c r="MGX207" s="375"/>
      <c r="MGY207" s="375"/>
      <c r="MGZ207" s="375"/>
      <c r="MHA207" s="375"/>
      <c r="MHB207" s="375"/>
      <c r="MHC207" s="375"/>
      <c r="MHD207" s="375"/>
      <c r="MHE207" s="375"/>
      <c r="MHF207" s="375"/>
      <c r="MHG207" s="375"/>
      <c r="MHH207" s="375"/>
      <c r="MHI207" s="375"/>
      <c r="MHJ207" s="375"/>
      <c r="MHK207" s="375"/>
      <c r="MHL207" s="375"/>
      <c r="MHM207" s="375"/>
      <c r="MHN207" s="375"/>
      <c r="MHO207" s="375"/>
      <c r="MHP207" s="375"/>
      <c r="MHQ207" s="375"/>
      <c r="MHR207" s="375"/>
      <c r="MHS207" s="375"/>
      <c r="MHT207" s="375"/>
      <c r="MHU207" s="375"/>
      <c r="MHV207" s="375"/>
      <c r="MHW207" s="375"/>
      <c r="MHX207" s="375"/>
      <c r="MHY207" s="375"/>
      <c r="MHZ207" s="375"/>
      <c r="MIA207" s="375"/>
      <c r="MIB207" s="375"/>
      <c r="MIC207" s="375"/>
      <c r="MID207" s="375"/>
      <c r="MIE207" s="375"/>
      <c r="MIF207" s="375"/>
      <c r="MIG207" s="375"/>
      <c r="MIH207" s="375"/>
      <c r="MII207" s="375"/>
      <c r="MIJ207" s="375"/>
      <c r="MIK207" s="376"/>
      <c r="MIL207" s="376"/>
      <c r="MIM207" s="376"/>
      <c r="MIN207" s="376"/>
      <c r="MIO207" s="376"/>
      <c r="MIP207" s="376"/>
      <c r="MIQ207" s="376"/>
      <c r="MIR207" s="376"/>
      <c r="MIS207" s="376"/>
      <c r="MIT207" s="376"/>
      <c r="MIU207" s="376"/>
      <c r="MIV207" s="376"/>
      <c r="MIW207" s="376"/>
      <c r="MIX207" s="376"/>
      <c r="MIY207" s="376"/>
      <c r="MIZ207" s="376"/>
      <c r="MJA207" s="376"/>
      <c r="MJB207" s="376"/>
      <c r="MJC207" s="376"/>
      <c r="MJD207" s="376"/>
      <c r="MJE207" s="376"/>
      <c r="MJF207" s="376"/>
      <c r="MJG207" s="376"/>
      <c r="MJH207" s="376"/>
      <c r="MJI207" s="377"/>
      <c r="MJJ207" s="377"/>
      <c r="MJK207" s="377"/>
      <c r="MJL207" s="377"/>
      <c r="MJM207" s="377"/>
      <c r="MJN207" s="376"/>
      <c r="MJO207" s="376"/>
      <c r="MJP207" s="377"/>
      <c r="MJQ207" s="377"/>
      <c r="MJR207" s="376"/>
      <c r="MJS207" s="376"/>
      <c r="MJT207" s="377"/>
      <c r="MJU207" s="377"/>
      <c r="MJV207" s="376"/>
      <c r="MJW207" s="376"/>
      <c r="MJX207" s="376"/>
      <c r="MJY207" s="376"/>
      <c r="MJZ207" s="376"/>
      <c r="MKA207" s="376"/>
      <c r="MKB207" s="376"/>
      <c r="MKC207" s="377"/>
      <c r="MKD207" s="377"/>
      <c r="MKE207" s="376"/>
      <c r="MKF207" s="376"/>
      <c r="MKG207" s="377"/>
      <c r="MKH207" s="377"/>
      <c r="MKI207" s="376"/>
      <c r="MKJ207" s="376"/>
      <c r="MKK207" s="376"/>
      <c r="MKL207" s="376"/>
      <c r="MKM207" s="376"/>
      <c r="MKN207" s="370"/>
      <c r="MKO207" s="396"/>
      <c r="MKP207" s="376"/>
      <c r="MKQ207" s="376"/>
      <c r="MKR207" s="376"/>
      <c r="MKS207" s="376"/>
      <c r="MKT207" s="376"/>
      <c r="MKU207" s="376"/>
      <c r="MKV207" s="376"/>
      <c r="MKW207" s="375"/>
      <c r="MKX207" s="375"/>
      <c r="MKY207" s="375"/>
      <c r="MKZ207" s="375"/>
      <c r="MLA207" s="375"/>
      <c r="MLB207" s="375"/>
      <c r="MLC207" s="375"/>
      <c r="MLD207" s="375"/>
      <c r="MLE207" s="375"/>
      <c r="MLF207" s="375"/>
      <c r="MLG207" s="375"/>
      <c r="MLH207" s="375"/>
      <c r="MLI207" s="375"/>
      <c r="MLJ207" s="375"/>
      <c r="MLK207" s="375"/>
      <c r="MLL207" s="375"/>
      <c r="MLM207" s="375"/>
      <c r="MLN207" s="375"/>
      <c r="MLO207" s="375"/>
      <c r="MLP207" s="375"/>
      <c r="MLQ207" s="375"/>
      <c r="MLR207" s="375"/>
      <c r="MLS207" s="375"/>
      <c r="MLT207" s="375"/>
      <c r="MLU207" s="375"/>
      <c r="MLV207" s="375"/>
      <c r="MLW207" s="375"/>
      <c r="MLX207" s="375"/>
      <c r="MLY207" s="375"/>
      <c r="MLZ207" s="375"/>
      <c r="MMA207" s="375"/>
      <c r="MMB207" s="375"/>
      <c r="MMC207" s="375"/>
      <c r="MMD207" s="375"/>
      <c r="MME207" s="375"/>
      <c r="MMF207" s="375"/>
      <c r="MMG207" s="375"/>
      <c r="MMH207" s="375"/>
      <c r="MMI207" s="375"/>
      <c r="MMJ207" s="375"/>
      <c r="MMK207" s="375"/>
      <c r="MML207" s="375"/>
      <c r="MMM207" s="375"/>
      <c r="MMN207" s="375"/>
      <c r="MMO207" s="376"/>
      <c r="MMP207" s="376"/>
      <c r="MMQ207" s="376"/>
      <c r="MMR207" s="376"/>
      <c r="MMS207" s="376"/>
      <c r="MMT207" s="376"/>
      <c r="MMU207" s="376"/>
      <c r="MMV207" s="376"/>
      <c r="MMW207" s="376"/>
      <c r="MMX207" s="376"/>
      <c r="MMY207" s="376"/>
      <c r="MMZ207" s="376"/>
      <c r="MNA207" s="376"/>
      <c r="MNB207" s="376"/>
      <c r="MNC207" s="376"/>
      <c r="MND207" s="376"/>
      <c r="MNE207" s="376"/>
      <c r="MNF207" s="376"/>
      <c r="MNG207" s="376"/>
      <c r="MNH207" s="376"/>
      <c r="MNI207" s="376"/>
      <c r="MNJ207" s="376"/>
      <c r="MNK207" s="376"/>
      <c r="MNL207" s="376"/>
      <c r="MNM207" s="377"/>
      <c r="MNN207" s="377"/>
      <c r="MNO207" s="377"/>
      <c r="MNP207" s="377"/>
      <c r="MNQ207" s="377"/>
      <c r="MNR207" s="376"/>
      <c r="MNS207" s="376"/>
      <c r="MNT207" s="377"/>
      <c r="MNU207" s="377"/>
      <c r="MNV207" s="376"/>
      <c r="MNW207" s="376"/>
      <c r="MNX207" s="377"/>
      <c r="MNY207" s="377"/>
      <c r="MNZ207" s="376"/>
      <c r="MOA207" s="376"/>
      <c r="MOB207" s="376"/>
      <c r="MOC207" s="376"/>
      <c r="MOD207" s="376"/>
      <c r="MOE207" s="376"/>
      <c r="MOF207" s="376"/>
      <c r="MOG207" s="377"/>
      <c r="MOH207" s="377"/>
      <c r="MOI207" s="376"/>
      <c r="MOJ207" s="376"/>
      <c r="MOK207" s="377"/>
      <c r="MOL207" s="377"/>
      <c r="MOM207" s="376"/>
      <c r="MON207" s="376"/>
      <c r="MOO207" s="376"/>
      <c r="MOP207" s="376"/>
      <c r="MOQ207" s="376"/>
      <c r="MOR207" s="370"/>
      <c r="MOS207" s="396"/>
      <c r="MOT207" s="376"/>
      <c r="MOU207" s="376"/>
      <c r="MOV207" s="376"/>
      <c r="MOW207" s="376"/>
      <c r="MOX207" s="376"/>
      <c r="MOY207" s="376"/>
      <c r="MOZ207" s="376"/>
      <c r="MPA207" s="375"/>
      <c r="MPB207" s="375"/>
      <c r="MPC207" s="375"/>
      <c r="MPD207" s="375"/>
      <c r="MPE207" s="375"/>
      <c r="MPF207" s="375"/>
      <c r="MPG207" s="375"/>
      <c r="MPH207" s="375"/>
      <c r="MPI207" s="375"/>
      <c r="MPJ207" s="375"/>
      <c r="MPK207" s="375"/>
      <c r="MPL207" s="375"/>
      <c r="MPM207" s="375"/>
      <c r="MPN207" s="375"/>
      <c r="MPO207" s="375"/>
      <c r="MPP207" s="375"/>
      <c r="MPQ207" s="375"/>
      <c r="MPR207" s="375"/>
      <c r="MPS207" s="375"/>
      <c r="MPT207" s="375"/>
      <c r="MPU207" s="375"/>
      <c r="MPV207" s="375"/>
      <c r="MPW207" s="375"/>
      <c r="MPX207" s="375"/>
      <c r="MPY207" s="375"/>
      <c r="MPZ207" s="375"/>
      <c r="MQA207" s="375"/>
      <c r="MQB207" s="375"/>
      <c r="MQC207" s="375"/>
      <c r="MQD207" s="375"/>
      <c r="MQE207" s="375"/>
      <c r="MQF207" s="375"/>
      <c r="MQG207" s="375"/>
      <c r="MQH207" s="375"/>
      <c r="MQI207" s="375"/>
      <c r="MQJ207" s="375"/>
      <c r="MQK207" s="375"/>
      <c r="MQL207" s="375"/>
      <c r="MQM207" s="375"/>
      <c r="MQN207" s="375"/>
      <c r="MQO207" s="375"/>
      <c r="MQP207" s="375"/>
      <c r="MQQ207" s="375"/>
      <c r="MQR207" s="375"/>
      <c r="MQS207" s="376"/>
      <c r="MQT207" s="376"/>
      <c r="MQU207" s="376"/>
      <c r="MQV207" s="376"/>
      <c r="MQW207" s="376"/>
      <c r="MQX207" s="376"/>
      <c r="MQY207" s="376"/>
      <c r="MQZ207" s="376"/>
      <c r="MRA207" s="376"/>
      <c r="MRB207" s="376"/>
      <c r="MRC207" s="376"/>
      <c r="MRD207" s="376"/>
      <c r="MRE207" s="376"/>
      <c r="MRF207" s="376"/>
      <c r="MRG207" s="376"/>
      <c r="MRH207" s="376"/>
      <c r="MRI207" s="376"/>
      <c r="MRJ207" s="376"/>
      <c r="MRK207" s="376"/>
      <c r="MRL207" s="376"/>
      <c r="MRM207" s="376"/>
      <c r="MRN207" s="376"/>
      <c r="MRO207" s="376"/>
      <c r="MRP207" s="376"/>
      <c r="MRQ207" s="377"/>
      <c r="MRR207" s="377"/>
      <c r="MRS207" s="377"/>
      <c r="MRT207" s="377"/>
      <c r="MRU207" s="377"/>
      <c r="MRV207" s="376"/>
      <c r="MRW207" s="376"/>
      <c r="MRX207" s="377"/>
      <c r="MRY207" s="377"/>
      <c r="MRZ207" s="376"/>
      <c r="MSA207" s="376"/>
      <c r="MSB207" s="377"/>
      <c r="MSC207" s="377"/>
      <c r="MSD207" s="376"/>
      <c r="MSE207" s="376"/>
      <c r="MSF207" s="376"/>
      <c r="MSG207" s="376"/>
      <c r="MSH207" s="376"/>
      <c r="MSI207" s="376"/>
      <c r="MSJ207" s="376"/>
      <c r="MSK207" s="377"/>
      <c r="MSL207" s="377"/>
      <c r="MSM207" s="376"/>
      <c r="MSN207" s="376"/>
      <c r="MSO207" s="377"/>
      <c r="MSP207" s="377"/>
      <c r="MSQ207" s="376"/>
      <c r="MSR207" s="376"/>
      <c r="MSS207" s="376"/>
      <c r="MST207" s="376"/>
      <c r="MSU207" s="376"/>
      <c r="MSV207" s="370"/>
      <c r="MSW207" s="396"/>
      <c r="MSX207" s="376"/>
      <c r="MSY207" s="376"/>
      <c r="MSZ207" s="376"/>
      <c r="MTA207" s="376"/>
      <c r="MTB207" s="376"/>
      <c r="MTC207" s="376"/>
      <c r="MTD207" s="376"/>
      <c r="MTE207" s="375"/>
      <c r="MTF207" s="375"/>
      <c r="MTG207" s="375"/>
      <c r="MTH207" s="375"/>
      <c r="MTI207" s="375"/>
      <c r="MTJ207" s="375"/>
      <c r="MTK207" s="375"/>
      <c r="MTL207" s="375"/>
      <c r="MTM207" s="375"/>
      <c r="MTN207" s="375"/>
      <c r="MTO207" s="375"/>
      <c r="MTP207" s="375"/>
      <c r="MTQ207" s="375"/>
      <c r="MTR207" s="375"/>
      <c r="MTS207" s="375"/>
      <c r="MTT207" s="375"/>
      <c r="MTU207" s="375"/>
      <c r="MTV207" s="375"/>
      <c r="MTW207" s="375"/>
      <c r="MTX207" s="375"/>
      <c r="MTY207" s="375"/>
      <c r="MTZ207" s="375"/>
      <c r="MUA207" s="375"/>
      <c r="MUB207" s="375"/>
      <c r="MUC207" s="375"/>
      <c r="MUD207" s="375"/>
      <c r="MUE207" s="375"/>
      <c r="MUF207" s="375"/>
      <c r="MUG207" s="375"/>
      <c r="MUH207" s="375"/>
      <c r="MUI207" s="375"/>
      <c r="MUJ207" s="375"/>
      <c r="MUK207" s="375"/>
      <c r="MUL207" s="375"/>
      <c r="MUM207" s="375"/>
      <c r="MUN207" s="375"/>
      <c r="MUO207" s="375"/>
      <c r="MUP207" s="375"/>
      <c r="MUQ207" s="375"/>
      <c r="MUR207" s="375"/>
      <c r="MUS207" s="375"/>
      <c r="MUT207" s="375"/>
      <c r="MUU207" s="375"/>
      <c r="MUV207" s="375"/>
      <c r="MUW207" s="376"/>
      <c r="MUX207" s="376"/>
      <c r="MUY207" s="376"/>
      <c r="MUZ207" s="376"/>
      <c r="MVA207" s="376"/>
      <c r="MVB207" s="376"/>
      <c r="MVC207" s="376"/>
      <c r="MVD207" s="376"/>
      <c r="MVE207" s="376"/>
      <c r="MVF207" s="376"/>
      <c r="MVG207" s="376"/>
      <c r="MVH207" s="376"/>
      <c r="MVI207" s="376"/>
      <c r="MVJ207" s="376"/>
      <c r="MVK207" s="376"/>
      <c r="MVL207" s="376"/>
      <c r="MVM207" s="376"/>
      <c r="MVN207" s="376"/>
      <c r="MVO207" s="376"/>
      <c r="MVP207" s="376"/>
      <c r="MVQ207" s="376"/>
      <c r="MVR207" s="376"/>
      <c r="MVS207" s="376"/>
      <c r="MVT207" s="376"/>
      <c r="MVU207" s="377"/>
      <c r="MVV207" s="377"/>
      <c r="MVW207" s="377"/>
      <c r="MVX207" s="377"/>
      <c r="MVY207" s="377"/>
      <c r="MVZ207" s="376"/>
      <c r="MWA207" s="376"/>
      <c r="MWB207" s="377"/>
      <c r="MWC207" s="377"/>
      <c r="MWD207" s="376"/>
      <c r="MWE207" s="376"/>
      <c r="MWF207" s="377"/>
      <c r="MWG207" s="377"/>
      <c r="MWH207" s="376"/>
      <c r="MWI207" s="376"/>
      <c r="MWJ207" s="376"/>
      <c r="MWK207" s="376"/>
      <c r="MWL207" s="376"/>
      <c r="MWM207" s="376"/>
      <c r="MWN207" s="376"/>
      <c r="MWO207" s="377"/>
      <c r="MWP207" s="377"/>
      <c r="MWQ207" s="376"/>
      <c r="MWR207" s="376"/>
      <c r="MWS207" s="377"/>
      <c r="MWT207" s="377"/>
      <c r="MWU207" s="376"/>
      <c r="MWV207" s="376"/>
      <c r="MWW207" s="376"/>
      <c r="MWX207" s="376"/>
      <c r="MWY207" s="376"/>
      <c r="MWZ207" s="370"/>
      <c r="MXA207" s="396"/>
      <c r="MXB207" s="376"/>
      <c r="MXC207" s="376"/>
      <c r="MXD207" s="376"/>
      <c r="MXE207" s="376"/>
      <c r="MXF207" s="376"/>
      <c r="MXG207" s="376"/>
      <c r="MXH207" s="376"/>
      <c r="MXI207" s="375"/>
      <c r="MXJ207" s="375"/>
      <c r="MXK207" s="375"/>
      <c r="MXL207" s="375"/>
      <c r="MXM207" s="375"/>
      <c r="MXN207" s="375"/>
      <c r="MXO207" s="375"/>
      <c r="MXP207" s="375"/>
      <c r="MXQ207" s="375"/>
      <c r="MXR207" s="375"/>
      <c r="MXS207" s="375"/>
      <c r="MXT207" s="375"/>
      <c r="MXU207" s="375"/>
      <c r="MXV207" s="375"/>
      <c r="MXW207" s="375"/>
      <c r="MXX207" s="375"/>
      <c r="MXY207" s="375"/>
      <c r="MXZ207" s="375"/>
      <c r="MYA207" s="375"/>
      <c r="MYB207" s="375"/>
      <c r="MYC207" s="375"/>
      <c r="MYD207" s="375"/>
      <c r="MYE207" s="375"/>
      <c r="MYF207" s="375"/>
      <c r="MYG207" s="375"/>
      <c r="MYH207" s="375"/>
      <c r="MYI207" s="375"/>
      <c r="MYJ207" s="375"/>
      <c r="MYK207" s="375"/>
      <c r="MYL207" s="375"/>
      <c r="MYM207" s="375"/>
      <c r="MYN207" s="375"/>
      <c r="MYO207" s="375"/>
      <c r="MYP207" s="375"/>
      <c r="MYQ207" s="375"/>
      <c r="MYR207" s="375"/>
      <c r="MYS207" s="375"/>
      <c r="MYT207" s="375"/>
      <c r="MYU207" s="375"/>
      <c r="MYV207" s="375"/>
      <c r="MYW207" s="375"/>
      <c r="MYX207" s="375"/>
      <c r="MYY207" s="375"/>
      <c r="MYZ207" s="375"/>
      <c r="MZA207" s="376"/>
      <c r="MZB207" s="376"/>
      <c r="MZC207" s="376"/>
      <c r="MZD207" s="376"/>
      <c r="MZE207" s="376"/>
      <c r="MZF207" s="376"/>
      <c r="MZG207" s="376"/>
      <c r="MZH207" s="376"/>
      <c r="MZI207" s="376"/>
      <c r="MZJ207" s="376"/>
      <c r="MZK207" s="376"/>
      <c r="MZL207" s="376"/>
      <c r="MZM207" s="376"/>
      <c r="MZN207" s="376"/>
      <c r="MZO207" s="376"/>
      <c r="MZP207" s="376"/>
      <c r="MZQ207" s="376"/>
      <c r="MZR207" s="376"/>
      <c r="MZS207" s="376"/>
      <c r="MZT207" s="376"/>
      <c r="MZU207" s="376"/>
      <c r="MZV207" s="376"/>
      <c r="MZW207" s="376"/>
      <c r="MZX207" s="376"/>
      <c r="MZY207" s="377"/>
      <c r="MZZ207" s="377"/>
      <c r="NAA207" s="377"/>
      <c r="NAB207" s="377"/>
      <c r="NAC207" s="377"/>
      <c r="NAD207" s="376"/>
      <c r="NAE207" s="376"/>
      <c r="NAF207" s="377"/>
      <c r="NAG207" s="377"/>
      <c r="NAH207" s="376"/>
      <c r="NAI207" s="376"/>
      <c r="NAJ207" s="377"/>
      <c r="NAK207" s="377"/>
      <c r="NAL207" s="376"/>
      <c r="NAM207" s="376"/>
      <c r="NAN207" s="376"/>
      <c r="NAO207" s="376"/>
      <c r="NAP207" s="376"/>
      <c r="NAQ207" s="376"/>
      <c r="NAR207" s="376"/>
      <c r="NAS207" s="377"/>
      <c r="NAT207" s="377"/>
      <c r="NAU207" s="376"/>
      <c r="NAV207" s="376"/>
      <c r="NAW207" s="377"/>
      <c r="NAX207" s="377"/>
      <c r="NAY207" s="376"/>
      <c r="NAZ207" s="376"/>
      <c r="NBA207" s="376"/>
      <c r="NBB207" s="376"/>
      <c r="NBC207" s="376"/>
      <c r="NBD207" s="370"/>
      <c r="NBE207" s="396"/>
      <c r="NBF207" s="376"/>
      <c r="NBG207" s="376"/>
      <c r="NBH207" s="376"/>
      <c r="NBI207" s="376"/>
      <c r="NBJ207" s="376"/>
      <c r="NBK207" s="376"/>
      <c r="NBL207" s="376"/>
      <c r="NBM207" s="375"/>
      <c r="NBN207" s="375"/>
      <c r="NBO207" s="375"/>
      <c r="NBP207" s="375"/>
      <c r="NBQ207" s="375"/>
      <c r="NBR207" s="375"/>
      <c r="NBS207" s="375"/>
      <c r="NBT207" s="375"/>
      <c r="NBU207" s="375"/>
      <c r="NBV207" s="375"/>
      <c r="NBW207" s="375"/>
      <c r="NBX207" s="375"/>
      <c r="NBY207" s="375"/>
      <c r="NBZ207" s="375"/>
      <c r="NCA207" s="375"/>
      <c r="NCB207" s="375"/>
      <c r="NCC207" s="375"/>
      <c r="NCD207" s="375"/>
      <c r="NCE207" s="375"/>
      <c r="NCF207" s="375"/>
      <c r="NCG207" s="375"/>
      <c r="NCH207" s="375"/>
      <c r="NCI207" s="375"/>
      <c r="NCJ207" s="375"/>
      <c r="NCK207" s="375"/>
      <c r="NCL207" s="375"/>
      <c r="NCM207" s="375"/>
      <c r="NCN207" s="375"/>
      <c r="NCO207" s="375"/>
      <c r="NCP207" s="375"/>
      <c r="NCQ207" s="375"/>
      <c r="NCR207" s="375"/>
      <c r="NCS207" s="375"/>
      <c r="NCT207" s="375"/>
      <c r="NCU207" s="375"/>
      <c r="NCV207" s="375"/>
      <c r="NCW207" s="375"/>
      <c r="NCX207" s="375"/>
      <c r="NCY207" s="375"/>
      <c r="NCZ207" s="375"/>
      <c r="NDA207" s="375"/>
      <c r="NDB207" s="375"/>
      <c r="NDC207" s="375"/>
      <c r="NDD207" s="375"/>
      <c r="NDE207" s="376"/>
      <c r="NDF207" s="376"/>
      <c r="NDG207" s="376"/>
      <c r="NDH207" s="376"/>
      <c r="NDI207" s="376"/>
      <c r="NDJ207" s="376"/>
      <c r="NDK207" s="376"/>
      <c r="NDL207" s="376"/>
      <c r="NDM207" s="376"/>
      <c r="NDN207" s="376"/>
      <c r="NDO207" s="376"/>
      <c r="NDP207" s="376"/>
      <c r="NDQ207" s="376"/>
      <c r="NDR207" s="376"/>
      <c r="NDS207" s="376"/>
      <c r="NDT207" s="376"/>
      <c r="NDU207" s="376"/>
      <c r="NDV207" s="376"/>
      <c r="NDW207" s="376"/>
      <c r="NDX207" s="376"/>
      <c r="NDY207" s="376"/>
      <c r="NDZ207" s="376"/>
      <c r="NEA207" s="376"/>
      <c r="NEB207" s="376"/>
      <c r="NEC207" s="377"/>
      <c r="NED207" s="377"/>
      <c r="NEE207" s="377"/>
      <c r="NEF207" s="377"/>
      <c r="NEG207" s="377"/>
      <c r="NEH207" s="376"/>
      <c r="NEI207" s="376"/>
      <c r="NEJ207" s="377"/>
      <c r="NEK207" s="377"/>
      <c r="NEL207" s="376"/>
      <c r="NEM207" s="376"/>
      <c r="NEN207" s="377"/>
      <c r="NEO207" s="377"/>
      <c r="NEP207" s="376"/>
      <c r="NEQ207" s="376"/>
      <c r="NER207" s="376"/>
      <c r="NES207" s="376"/>
      <c r="NET207" s="376"/>
      <c r="NEU207" s="376"/>
      <c r="NEV207" s="376"/>
      <c r="NEW207" s="377"/>
      <c r="NEX207" s="377"/>
      <c r="NEY207" s="376"/>
      <c r="NEZ207" s="376"/>
      <c r="NFA207" s="377"/>
      <c r="NFB207" s="377"/>
      <c r="NFC207" s="376"/>
      <c r="NFD207" s="376"/>
      <c r="NFE207" s="376"/>
      <c r="NFF207" s="376"/>
      <c r="NFG207" s="376"/>
      <c r="NFH207" s="370"/>
      <c r="NFI207" s="396"/>
      <c r="NFJ207" s="376"/>
      <c r="NFK207" s="376"/>
      <c r="NFL207" s="376"/>
      <c r="NFM207" s="376"/>
      <c r="NFN207" s="376"/>
      <c r="NFO207" s="376"/>
      <c r="NFP207" s="376"/>
      <c r="NFQ207" s="375"/>
      <c r="NFR207" s="375"/>
      <c r="NFS207" s="375"/>
      <c r="NFT207" s="375"/>
      <c r="NFU207" s="375"/>
      <c r="NFV207" s="375"/>
      <c r="NFW207" s="375"/>
      <c r="NFX207" s="375"/>
      <c r="NFY207" s="375"/>
      <c r="NFZ207" s="375"/>
      <c r="NGA207" s="375"/>
      <c r="NGB207" s="375"/>
      <c r="NGC207" s="375"/>
      <c r="NGD207" s="375"/>
      <c r="NGE207" s="375"/>
      <c r="NGF207" s="375"/>
      <c r="NGG207" s="375"/>
      <c r="NGH207" s="375"/>
      <c r="NGI207" s="375"/>
      <c r="NGJ207" s="375"/>
      <c r="NGK207" s="375"/>
      <c r="NGL207" s="375"/>
      <c r="NGM207" s="375"/>
      <c r="NGN207" s="375"/>
      <c r="NGO207" s="375"/>
      <c r="NGP207" s="375"/>
      <c r="NGQ207" s="375"/>
      <c r="NGR207" s="375"/>
      <c r="NGS207" s="375"/>
      <c r="NGT207" s="375"/>
      <c r="NGU207" s="375"/>
      <c r="NGV207" s="375"/>
      <c r="NGW207" s="375"/>
      <c r="NGX207" s="375"/>
      <c r="NGY207" s="375"/>
      <c r="NGZ207" s="375"/>
      <c r="NHA207" s="375"/>
      <c r="NHB207" s="375"/>
      <c r="NHC207" s="375"/>
      <c r="NHD207" s="375"/>
      <c r="NHE207" s="375"/>
      <c r="NHF207" s="375"/>
      <c r="NHG207" s="375"/>
      <c r="NHH207" s="375"/>
      <c r="NHI207" s="376"/>
      <c r="NHJ207" s="376"/>
      <c r="NHK207" s="376"/>
      <c r="NHL207" s="376"/>
      <c r="NHM207" s="376"/>
      <c r="NHN207" s="376"/>
      <c r="NHO207" s="376"/>
      <c r="NHP207" s="376"/>
      <c r="NHQ207" s="376"/>
      <c r="NHR207" s="376"/>
      <c r="NHS207" s="376"/>
      <c r="NHT207" s="376"/>
      <c r="NHU207" s="376"/>
      <c r="NHV207" s="376"/>
      <c r="NHW207" s="376"/>
      <c r="NHX207" s="376"/>
      <c r="NHY207" s="376"/>
      <c r="NHZ207" s="376"/>
      <c r="NIA207" s="376"/>
      <c r="NIB207" s="376"/>
      <c r="NIC207" s="376"/>
      <c r="NID207" s="376"/>
      <c r="NIE207" s="376"/>
      <c r="NIF207" s="376"/>
      <c r="NIG207" s="377"/>
      <c r="NIH207" s="377"/>
      <c r="NII207" s="377"/>
      <c r="NIJ207" s="377"/>
      <c r="NIK207" s="377"/>
      <c r="NIL207" s="376"/>
      <c r="NIM207" s="376"/>
      <c r="NIN207" s="377"/>
      <c r="NIO207" s="377"/>
      <c r="NIP207" s="376"/>
      <c r="NIQ207" s="376"/>
      <c r="NIR207" s="377"/>
      <c r="NIS207" s="377"/>
      <c r="NIT207" s="376"/>
      <c r="NIU207" s="376"/>
      <c r="NIV207" s="376"/>
      <c r="NIW207" s="376"/>
      <c r="NIX207" s="376"/>
      <c r="NIY207" s="376"/>
      <c r="NIZ207" s="376"/>
      <c r="NJA207" s="377"/>
      <c r="NJB207" s="377"/>
      <c r="NJC207" s="376"/>
      <c r="NJD207" s="376"/>
      <c r="NJE207" s="377"/>
      <c r="NJF207" s="377"/>
      <c r="NJG207" s="376"/>
      <c r="NJH207" s="376"/>
      <c r="NJI207" s="376"/>
      <c r="NJJ207" s="376"/>
      <c r="NJK207" s="376"/>
      <c r="NJL207" s="370"/>
      <c r="NJM207" s="396"/>
      <c r="NJN207" s="376"/>
      <c r="NJO207" s="376"/>
      <c r="NJP207" s="376"/>
      <c r="NJQ207" s="376"/>
      <c r="NJR207" s="376"/>
      <c r="NJS207" s="376"/>
      <c r="NJT207" s="376"/>
      <c r="NJU207" s="375"/>
      <c r="NJV207" s="375"/>
      <c r="NJW207" s="375"/>
      <c r="NJX207" s="375"/>
      <c r="NJY207" s="375"/>
      <c r="NJZ207" s="375"/>
      <c r="NKA207" s="375"/>
      <c r="NKB207" s="375"/>
      <c r="NKC207" s="375"/>
      <c r="NKD207" s="375"/>
      <c r="NKE207" s="375"/>
      <c r="NKF207" s="375"/>
      <c r="NKG207" s="375"/>
      <c r="NKH207" s="375"/>
      <c r="NKI207" s="375"/>
      <c r="NKJ207" s="375"/>
      <c r="NKK207" s="375"/>
      <c r="NKL207" s="375"/>
      <c r="NKM207" s="375"/>
      <c r="NKN207" s="375"/>
      <c r="NKO207" s="375"/>
      <c r="NKP207" s="375"/>
      <c r="NKQ207" s="375"/>
      <c r="NKR207" s="375"/>
      <c r="NKS207" s="375"/>
      <c r="NKT207" s="375"/>
      <c r="NKU207" s="375"/>
      <c r="NKV207" s="375"/>
      <c r="NKW207" s="375"/>
      <c r="NKX207" s="375"/>
      <c r="NKY207" s="375"/>
      <c r="NKZ207" s="375"/>
      <c r="NLA207" s="375"/>
      <c r="NLB207" s="375"/>
      <c r="NLC207" s="375"/>
      <c r="NLD207" s="375"/>
      <c r="NLE207" s="375"/>
      <c r="NLF207" s="375"/>
      <c r="NLG207" s="375"/>
      <c r="NLH207" s="375"/>
      <c r="NLI207" s="375"/>
      <c r="NLJ207" s="375"/>
      <c r="NLK207" s="375"/>
      <c r="NLL207" s="375"/>
      <c r="NLM207" s="376"/>
      <c r="NLN207" s="376"/>
      <c r="NLO207" s="376"/>
      <c r="NLP207" s="376"/>
      <c r="NLQ207" s="376"/>
      <c r="NLR207" s="376"/>
      <c r="NLS207" s="376"/>
      <c r="NLT207" s="376"/>
      <c r="NLU207" s="376"/>
      <c r="NLV207" s="376"/>
      <c r="NLW207" s="376"/>
      <c r="NLX207" s="376"/>
      <c r="NLY207" s="376"/>
      <c r="NLZ207" s="376"/>
      <c r="NMA207" s="376"/>
      <c r="NMB207" s="376"/>
      <c r="NMC207" s="376"/>
      <c r="NMD207" s="376"/>
      <c r="NME207" s="376"/>
      <c r="NMF207" s="376"/>
      <c r="NMG207" s="376"/>
      <c r="NMH207" s="376"/>
      <c r="NMI207" s="376"/>
      <c r="NMJ207" s="376"/>
      <c r="NMK207" s="377"/>
      <c r="NML207" s="377"/>
      <c r="NMM207" s="377"/>
      <c r="NMN207" s="377"/>
      <c r="NMO207" s="377"/>
      <c r="NMP207" s="376"/>
      <c r="NMQ207" s="376"/>
      <c r="NMR207" s="377"/>
      <c r="NMS207" s="377"/>
      <c r="NMT207" s="376"/>
      <c r="NMU207" s="376"/>
      <c r="NMV207" s="377"/>
      <c r="NMW207" s="377"/>
      <c r="NMX207" s="376"/>
      <c r="NMY207" s="376"/>
      <c r="NMZ207" s="376"/>
      <c r="NNA207" s="376"/>
      <c r="NNB207" s="376"/>
      <c r="NNC207" s="376"/>
      <c r="NND207" s="376"/>
      <c r="NNE207" s="377"/>
      <c r="NNF207" s="377"/>
      <c r="NNG207" s="376"/>
      <c r="NNH207" s="376"/>
      <c r="NNI207" s="377"/>
      <c r="NNJ207" s="377"/>
      <c r="NNK207" s="376"/>
      <c r="NNL207" s="376"/>
      <c r="NNM207" s="376"/>
      <c r="NNN207" s="376"/>
      <c r="NNO207" s="376"/>
      <c r="NNP207" s="370"/>
      <c r="NNQ207" s="396"/>
      <c r="NNR207" s="376"/>
      <c r="NNS207" s="376"/>
      <c r="NNT207" s="376"/>
      <c r="NNU207" s="376"/>
      <c r="NNV207" s="376"/>
      <c r="NNW207" s="376"/>
      <c r="NNX207" s="376"/>
      <c r="NNY207" s="375"/>
      <c r="NNZ207" s="375"/>
      <c r="NOA207" s="375"/>
      <c r="NOB207" s="375"/>
      <c r="NOC207" s="375"/>
      <c r="NOD207" s="375"/>
      <c r="NOE207" s="375"/>
      <c r="NOF207" s="375"/>
      <c r="NOG207" s="375"/>
      <c r="NOH207" s="375"/>
      <c r="NOI207" s="375"/>
      <c r="NOJ207" s="375"/>
      <c r="NOK207" s="375"/>
      <c r="NOL207" s="375"/>
      <c r="NOM207" s="375"/>
      <c r="NON207" s="375"/>
      <c r="NOO207" s="375"/>
      <c r="NOP207" s="375"/>
      <c r="NOQ207" s="375"/>
      <c r="NOR207" s="375"/>
      <c r="NOS207" s="375"/>
      <c r="NOT207" s="375"/>
      <c r="NOU207" s="375"/>
      <c r="NOV207" s="375"/>
      <c r="NOW207" s="375"/>
      <c r="NOX207" s="375"/>
      <c r="NOY207" s="375"/>
      <c r="NOZ207" s="375"/>
      <c r="NPA207" s="375"/>
      <c r="NPB207" s="375"/>
      <c r="NPC207" s="375"/>
      <c r="NPD207" s="375"/>
      <c r="NPE207" s="375"/>
      <c r="NPF207" s="375"/>
      <c r="NPG207" s="375"/>
      <c r="NPH207" s="375"/>
      <c r="NPI207" s="375"/>
      <c r="NPJ207" s="375"/>
      <c r="NPK207" s="375"/>
      <c r="NPL207" s="375"/>
      <c r="NPM207" s="375"/>
      <c r="NPN207" s="375"/>
      <c r="NPO207" s="375"/>
      <c r="NPP207" s="375"/>
      <c r="NPQ207" s="376"/>
      <c r="NPR207" s="376"/>
      <c r="NPS207" s="376"/>
      <c r="NPT207" s="376"/>
      <c r="NPU207" s="376"/>
      <c r="NPV207" s="376"/>
      <c r="NPW207" s="376"/>
      <c r="NPX207" s="376"/>
      <c r="NPY207" s="376"/>
      <c r="NPZ207" s="376"/>
      <c r="NQA207" s="376"/>
      <c r="NQB207" s="376"/>
      <c r="NQC207" s="376"/>
      <c r="NQD207" s="376"/>
      <c r="NQE207" s="376"/>
      <c r="NQF207" s="376"/>
      <c r="NQG207" s="376"/>
      <c r="NQH207" s="376"/>
      <c r="NQI207" s="376"/>
      <c r="NQJ207" s="376"/>
      <c r="NQK207" s="376"/>
      <c r="NQL207" s="376"/>
      <c r="NQM207" s="376"/>
      <c r="NQN207" s="376"/>
      <c r="NQO207" s="377"/>
      <c r="NQP207" s="377"/>
      <c r="NQQ207" s="377"/>
      <c r="NQR207" s="377"/>
      <c r="NQS207" s="377"/>
      <c r="NQT207" s="376"/>
      <c r="NQU207" s="376"/>
      <c r="NQV207" s="377"/>
      <c r="NQW207" s="377"/>
      <c r="NQX207" s="376"/>
      <c r="NQY207" s="376"/>
      <c r="NQZ207" s="377"/>
      <c r="NRA207" s="377"/>
      <c r="NRB207" s="376"/>
      <c r="NRC207" s="376"/>
      <c r="NRD207" s="376"/>
      <c r="NRE207" s="376"/>
      <c r="NRF207" s="376"/>
      <c r="NRG207" s="376"/>
      <c r="NRH207" s="376"/>
      <c r="NRI207" s="377"/>
      <c r="NRJ207" s="377"/>
      <c r="NRK207" s="376"/>
      <c r="NRL207" s="376"/>
      <c r="NRM207" s="377"/>
      <c r="NRN207" s="377"/>
      <c r="NRO207" s="376"/>
      <c r="NRP207" s="376"/>
      <c r="NRQ207" s="376"/>
      <c r="NRR207" s="376"/>
      <c r="NRS207" s="376"/>
      <c r="NRT207" s="370"/>
      <c r="NRU207" s="396"/>
      <c r="NRV207" s="376"/>
      <c r="NRW207" s="376"/>
      <c r="NRX207" s="376"/>
      <c r="NRY207" s="376"/>
      <c r="NRZ207" s="376"/>
      <c r="NSA207" s="376"/>
      <c r="NSB207" s="376"/>
      <c r="NSC207" s="375"/>
      <c r="NSD207" s="375"/>
      <c r="NSE207" s="375"/>
      <c r="NSF207" s="375"/>
      <c r="NSG207" s="375"/>
      <c r="NSH207" s="375"/>
      <c r="NSI207" s="375"/>
      <c r="NSJ207" s="375"/>
      <c r="NSK207" s="375"/>
      <c r="NSL207" s="375"/>
      <c r="NSM207" s="375"/>
      <c r="NSN207" s="375"/>
      <c r="NSO207" s="375"/>
      <c r="NSP207" s="375"/>
      <c r="NSQ207" s="375"/>
      <c r="NSR207" s="375"/>
      <c r="NSS207" s="375"/>
      <c r="NST207" s="375"/>
      <c r="NSU207" s="375"/>
      <c r="NSV207" s="375"/>
      <c r="NSW207" s="375"/>
      <c r="NSX207" s="375"/>
      <c r="NSY207" s="375"/>
      <c r="NSZ207" s="375"/>
      <c r="NTA207" s="375"/>
      <c r="NTB207" s="375"/>
      <c r="NTC207" s="375"/>
      <c r="NTD207" s="375"/>
      <c r="NTE207" s="375"/>
      <c r="NTF207" s="375"/>
      <c r="NTG207" s="375"/>
      <c r="NTH207" s="375"/>
      <c r="NTI207" s="375"/>
      <c r="NTJ207" s="375"/>
      <c r="NTK207" s="375"/>
      <c r="NTL207" s="375"/>
      <c r="NTM207" s="375"/>
      <c r="NTN207" s="375"/>
      <c r="NTO207" s="375"/>
      <c r="NTP207" s="375"/>
      <c r="NTQ207" s="375"/>
      <c r="NTR207" s="375"/>
      <c r="NTS207" s="375"/>
      <c r="NTT207" s="375"/>
      <c r="NTU207" s="376"/>
      <c r="NTV207" s="376"/>
      <c r="NTW207" s="376"/>
      <c r="NTX207" s="376"/>
      <c r="NTY207" s="376"/>
      <c r="NTZ207" s="376"/>
      <c r="NUA207" s="376"/>
      <c r="NUB207" s="376"/>
      <c r="NUC207" s="376"/>
      <c r="NUD207" s="376"/>
      <c r="NUE207" s="376"/>
      <c r="NUF207" s="376"/>
      <c r="NUG207" s="376"/>
      <c r="NUH207" s="376"/>
      <c r="NUI207" s="376"/>
      <c r="NUJ207" s="376"/>
      <c r="NUK207" s="376"/>
      <c r="NUL207" s="376"/>
      <c r="NUM207" s="376"/>
      <c r="NUN207" s="376"/>
      <c r="NUO207" s="376"/>
      <c r="NUP207" s="376"/>
      <c r="NUQ207" s="376"/>
      <c r="NUR207" s="376"/>
      <c r="NUS207" s="377"/>
      <c r="NUT207" s="377"/>
      <c r="NUU207" s="377"/>
      <c r="NUV207" s="377"/>
      <c r="NUW207" s="377"/>
      <c r="NUX207" s="376"/>
      <c r="NUY207" s="376"/>
      <c r="NUZ207" s="377"/>
      <c r="NVA207" s="377"/>
      <c r="NVB207" s="376"/>
      <c r="NVC207" s="376"/>
      <c r="NVD207" s="377"/>
      <c r="NVE207" s="377"/>
      <c r="NVF207" s="376"/>
      <c r="NVG207" s="376"/>
      <c r="NVH207" s="376"/>
      <c r="NVI207" s="376"/>
      <c r="NVJ207" s="376"/>
      <c r="NVK207" s="376"/>
      <c r="NVL207" s="376"/>
      <c r="NVM207" s="377"/>
      <c r="NVN207" s="377"/>
      <c r="NVO207" s="376"/>
      <c r="NVP207" s="376"/>
      <c r="NVQ207" s="377"/>
      <c r="NVR207" s="377"/>
      <c r="NVS207" s="376"/>
      <c r="NVT207" s="376"/>
      <c r="NVU207" s="376"/>
      <c r="NVV207" s="376"/>
      <c r="NVW207" s="376"/>
      <c r="NVX207" s="370"/>
      <c r="NVY207" s="396"/>
      <c r="NVZ207" s="376"/>
      <c r="NWA207" s="376"/>
      <c r="NWB207" s="376"/>
      <c r="NWC207" s="376"/>
      <c r="NWD207" s="376"/>
      <c r="NWE207" s="376"/>
      <c r="NWF207" s="376"/>
      <c r="NWG207" s="375"/>
      <c r="NWH207" s="375"/>
      <c r="NWI207" s="375"/>
      <c r="NWJ207" s="375"/>
      <c r="NWK207" s="375"/>
      <c r="NWL207" s="375"/>
      <c r="NWM207" s="375"/>
      <c r="NWN207" s="375"/>
      <c r="NWO207" s="375"/>
      <c r="NWP207" s="375"/>
      <c r="NWQ207" s="375"/>
      <c r="NWR207" s="375"/>
      <c r="NWS207" s="375"/>
      <c r="NWT207" s="375"/>
      <c r="NWU207" s="375"/>
      <c r="NWV207" s="375"/>
      <c r="NWW207" s="375"/>
      <c r="NWX207" s="375"/>
      <c r="NWY207" s="375"/>
      <c r="NWZ207" s="375"/>
      <c r="NXA207" s="375"/>
      <c r="NXB207" s="375"/>
      <c r="NXC207" s="375"/>
      <c r="NXD207" s="375"/>
      <c r="NXE207" s="375"/>
      <c r="NXF207" s="375"/>
      <c r="NXG207" s="375"/>
      <c r="NXH207" s="375"/>
      <c r="NXI207" s="375"/>
      <c r="NXJ207" s="375"/>
      <c r="NXK207" s="375"/>
      <c r="NXL207" s="375"/>
      <c r="NXM207" s="375"/>
      <c r="NXN207" s="375"/>
      <c r="NXO207" s="375"/>
      <c r="NXP207" s="375"/>
      <c r="NXQ207" s="375"/>
      <c r="NXR207" s="375"/>
      <c r="NXS207" s="375"/>
      <c r="NXT207" s="375"/>
      <c r="NXU207" s="375"/>
      <c r="NXV207" s="375"/>
      <c r="NXW207" s="375"/>
      <c r="NXX207" s="375"/>
      <c r="NXY207" s="376"/>
      <c r="NXZ207" s="376"/>
      <c r="NYA207" s="376"/>
      <c r="NYB207" s="376"/>
      <c r="NYC207" s="376"/>
      <c r="NYD207" s="376"/>
      <c r="NYE207" s="376"/>
      <c r="NYF207" s="376"/>
      <c r="NYG207" s="376"/>
      <c r="NYH207" s="376"/>
      <c r="NYI207" s="376"/>
      <c r="NYJ207" s="376"/>
      <c r="NYK207" s="376"/>
      <c r="NYL207" s="376"/>
      <c r="NYM207" s="376"/>
      <c r="NYN207" s="376"/>
      <c r="NYO207" s="376"/>
      <c r="NYP207" s="376"/>
      <c r="NYQ207" s="376"/>
      <c r="NYR207" s="376"/>
      <c r="NYS207" s="376"/>
      <c r="NYT207" s="376"/>
      <c r="NYU207" s="376"/>
      <c r="NYV207" s="376"/>
      <c r="NYW207" s="377"/>
      <c r="NYX207" s="377"/>
      <c r="NYY207" s="377"/>
      <c r="NYZ207" s="377"/>
      <c r="NZA207" s="377"/>
      <c r="NZB207" s="376"/>
      <c r="NZC207" s="376"/>
      <c r="NZD207" s="377"/>
      <c r="NZE207" s="377"/>
      <c r="NZF207" s="376"/>
      <c r="NZG207" s="376"/>
      <c r="NZH207" s="377"/>
      <c r="NZI207" s="377"/>
      <c r="NZJ207" s="376"/>
      <c r="NZK207" s="376"/>
      <c r="NZL207" s="376"/>
      <c r="NZM207" s="376"/>
      <c r="NZN207" s="376"/>
      <c r="NZO207" s="376"/>
      <c r="NZP207" s="376"/>
      <c r="NZQ207" s="377"/>
      <c r="NZR207" s="377"/>
      <c r="NZS207" s="376"/>
      <c r="NZT207" s="376"/>
      <c r="NZU207" s="377"/>
      <c r="NZV207" s="377"/>
      <c r="NZW207" s="376"/>
      <c r="NZX207" s="376"/>
      <c r="NZY207" s="376"/>
      <c r="NZZ207" s="376"/>
      <c r="OAA207" s="376"/>
      <c r="OAB207" s="370"/>
      <c r="OAC207" s="396"/>
      <c r="OAD207" s="376"/>
      <c r="OAE207" s="376"/>
      <c r="OAF207" s="376"/>
      <c r="OAG207" s="376"/>
      <c r="OAH207" s="376"/>
      <c r="OAI207" s="376"/>
      <c r="OAJ207" s="376"/>
      <c r="OAK207" s="375"/>
      <c r="OAL207" s="375"/>
      <c r="OAM207" s="375"/>
      <c r="OAN207" s="375"/>
      <c r="OAO207" s="375"/>
      <c r="OAP207" s="375"/>
      <c r="OAQ207" s="375"/>
      <c r="OAR207" s="375"/>
      <c r="OAS207" s="375"/>
      <c r="OAT207" s="375"/>
      <c r="OAU207" s="375"/>
      <c r="OAV207" s="375"/>
      <c r="OAW207" s="375"/>
      <c r="OAX207" s="375"/>
      <c r="OAY207" s="375"/>
      <c r="OAZ207" s="375"/>
      <c r="OBA207" s="375"/>
      <c r="OBB207" s="375"/>
      <c r="OBC207" s="375"/>
      <c r="OBD207" s="375"/>
      <c r="OBE207" s="375"/>
      <c r="OBF207" s="375"/>
      <c r="OBG207" s="375"/>
      <c r="OBH207" s="375"/>
      <c r="OBI207" s="375"/>
      <c r="OBJ207" s="375"/>
      <c r="OBK207" s="375"/>
      <c r="OBL207" s="375"/>
      <c r="OBM207" s="375"/>
      <c r="OBN207" s="375"/>
      <c r="OBO207" s="375"/>
      <c r="OBP207" s="375"/>
      <c r="OBQ207" s="375"/>
      <c r="OBR207" s="375"/>
      <c r="OBS207" s="375"/>
      <c r="OBT207" s="375"/>
      <c r="OBU207" s="375"/>
      <c r="OBV207" s="375"/>
      <c r="OBW207" s="375"/>
      <c r="OBX207" s="375"/>
      <c r="OBY207" s="375"/>
      <c r="OBZ207" s="375"/>
      <c r="OCA207" s="375"/>
      <c r="OCB207" s="375"/>
      <c r="OCC207" s="376"/>
      <c r="OCD207" s="376"/>
      <c r="OCE207" s="376"/>
      <c r="OCF207" s="376"/>
      <c r="OCG207" s="376"/>
      <c r="OCH207" s="376"/>
      <c r="OCI207" s="376"/>
      <c r="OCJ207" s="376"/>
      <c r="OCK207" s="376"/>
      <c r="OCL207" s="376"/>
      <c r="OCM207" s="376"/>
      <c r="OCN207" s="376"/>
      <c r="OCO207" s="376"/>
      <c r="OCP207" s="376"/>
      <c r="OCQ207" s="376"/>
      <c r="OCR207" s="376"/>
      <c r="OCS207" s="376"/>
      <c r="OCT207" s="376"/>
      <c r="OCU207" s="376"/>
      <c r="OCV207" s="376"/>
      <c r="OCW207" s="376"/>
      <c r="OCX207" s="376"/>
      <c r="OCY207" s="376"/>
      <c r="OCZ207" s="376"/>
      <c r="ODA207" s="377"/>
      <c r="ODB207" s="377"/>
      <c r="ODC207" s="377"/>
      <c r="ODD207" s="377"/>
      <c r="ODE207" s="377"/>
      <c r="ODF207" s="376"/>
      <c r="ODG207" s="376"/>
      <c r="ODH207" s="377"/>
      <c r="ODI207" s="377"/>
      <c r="ODJ207" s="376"/>
      <c r="ODK207" s="376"/>
      <c r="ODL207" s="377"/>
      <c r="ODM207" s="377"/>
      <c r="ODN207" s="376"/>
      <c r="ODO207" s="376"/>
      <c r="ODP207" s="376"/>
      <c r="ODQ207" s="376"/>
      <c r="ODR207" s="376"/>
      <c r="ODS207" s="376"/>
      <c r="ODT207" s="376"/>
      <c r="ODU207" s="377"/>
      <c r="ODV207" s="377"/>
      <c r="ODW207" s="376"/>
      <c r="ODX207" s="376"/>
      <c r="ODY207" s="377"/>
      <c r="ODZ207" s="377"/>
      <c r="OEA207" s="376"/>
      <c r="OEB207" s="376"/>
      <c r="OEC207" s="376"/>
      <c r="OED207" s="376"/>
      <c r="OEE207" s="376"/>
      <c r="OEF207" s="370"/>
      <c r="OEG207" s="396"/>
      <c r="OEH207" s="376"/>
      <c r="OEI207" s="376"/>
      <c r="OEJ207" s="376"/>
      <c r="OEK207" s="376"/>
      <c r="OEL207" s="376"/>
      <c r="OEM207" s="376"/>
      <c r="OEN207" s="376"/>
      <c r="OEO207" s="375"/>
      <c r="OEP207" s="375"/>
      <c r="OEQ207" s="375"/>
      <c r="OER207" s="375"/>
      <c r="OES207" s="375"/>
      <c r="OET207" s="375"/>
      <c r="OEU207" s="375"/>
      <c r="OEV207" s="375"/>
      <c r="OEW207" s="375"/>
      <c r="OEX207" s="375"/>
      <c r="OEY207" s="375"/>
      <c r="OEZ207" s="375"/>
      <c r="OFA207" s="375"/>
      <c r="OFB207" s="375"/>
      <c r="OFC207" s="375"/>
      <c r="OFD207" s="375"/>
      <c r="OFE207" s="375"/>
      <c r="OFF207" s="375"/>
      <c r="OFG207" s="375"/>
      <c r="OFH207" s="375"/>
      <c r="OFI207" s="375"/>
      <c r="OFJ207" s="375"/>
      <c r="OFK207" s="375"/>
      <c r="OFL207" s="375"/>
      <c r="OFM207" s="375"/>
      <c r="OFN207" s="375"/>
      <c r="OFO207" s="375"/>
      <c r="OFP207" s="375"/>
      <c r="OFQ207" s="375"/>
      <c r="OFR207" s="375"/>
      <c r="OFS207" s="375"/>
      <c r="OFT207" s="375"/>
      <c r="OFU207" s="375"/>
      <c r="OFV207" s="375"/>
      <c r="OFW207" s="375"/>
      <c r="OFX207" s="375"/>
      <c r="OFY207" s="375"/>
      <c r="OFZ207" s="375"/>
      <c r="OGA207" s="375"/>
      <c r="OGB207" s="375"/>
      <c r="OGC207" s="375"/>
      <c r="OGD207" s="375"/>
      <c r="OGE207" s="375"/>
      <c r="OGF207" s="375"/>
      <c r="OGG207" s="376"/>
      <c r="OGH207" s="376"/>
      <c r="OGI207" s="376"/>
      <c r="OGJ207" s="376"/>
      <c r="OGK207" s="376"/>
      <c r="OGL207" s="376"/>
      <c r="OGM207" s="376"/>
      <c r="OGN207" s="376"/>
      <c r="OGO207" s="376"/>
      <c r="OGP207" s="376"/>
      <c r="OGQ207" s="376"/>
      <c r="OGR207" s="376"/>
      <c r="OGS207" s="376"/>
      <c r="OGT207" s="376"/>
      <c r="OGU207" s="376"/>
      <c r="OGV207" s="376"/>
      <c r="OGW207" s="376"/>
      <c r="OGX207" s="376"/>
      <c r="OGY207" s="376"/>
      <c r="OGZ207" s="376"/>
      <c r="OHA207" s="376"/>
      <c r="OHB207" s="376"/>
      <c r="OHC207" s="376"/>
      <c r="OHD207" s="376"/>
      <c r="OHE207" s="377"/>
      <c r="OHF207" s="377"/>
      <c r="OHG207" s="377"/>
      <c r="OHH207" s="377"/>
      <c r="OHI207" s="377"/>
      <c r="OHJ207" s="376"/>
      <c r="OHK207" s="376"/>
      <c r="OHL207" s="377"/>
      <c r="OHM207" s="377"/>
      <c r="OHN207" s="376"/>
      <c r="OHO207" s="376"/>
      <c r="OHP207" s="377"/>
      <c r="OHQ207" s="377"/>
      <c r="OHR207" s="376"/>
      <c r="OHS207" s="376"/>
      <c r="OHT207" s="376"/>
      <c r="OHU207" s="376"/>
      <c r="OHV207" s="376"/>
      <c r="OHW207" s="376"/>
      <c r="OHX207" s="376"/>
      <c r="OHY207" s="377"/>
      <c r="OHZ207" s="377"/>
      <c r="OIA207" s="376"/>
      <c r="OIB207" s="376"/>
      <c r="OIC207" s="377"/>
      <c r="OID207" s="377"/>
      <c r="OIE207" s="376"/>
      <c r="OIF207" s="376"/>
      <c r="OIG207" s="376"/>
      <c r="OIH207" s="376"/>
      <c r="OII207" s="376"/>
      <c r="OIJ207" s="370"/>
      <c r="OIK207" s="396"/>
      <c r="OIL207" s="376"/>
      <c r="OIM207" s="376"/>
      <c r="OIN207" s="376"/>
      <c r="OIO207" s="376"/>
      <c r="OIP207" s="376"/>
      <c r="OIQ207" s="376"/>
      <c r="OIR207" s="376"/>
      <c r="OIS207" s="375"/>
      <c r="OIT207" s="375"/>
      <c r="OIU207" s="375"/>
      <c r="OIV207" s="375"/>
      <c r="OIW207" s="375"/>
      <c r="OIX207" s="375"/>
      <c r="OIY207" s="375"/>
      <c r="OIZ207" s="375"/>
      <c r="OJA207" s="375"/>
      <c r="OJB207" s="375"/>
      <c r="OJC207" s="375"/>
      <c r="OJD207" s="375"/>
      <c r="OJE207" s="375"/>
      <c r="OJF207" s="375"/>
      <c r="OJG207" s="375"/>
      <c r="OJH207" s="375"/>
      <c r="OJI207" s="375"/>
      <c r="OJJ207" s="375"/>
      <c r="OJK207" s="375"/>
      <c r="OJL207" s="375"/>
      <c r="OJM207" s="375"/>
      <c r="OJN207" s="375"/>
      <c r="OJO207" s="375"/>
      <c r="OJP207" s="375"/>
      <c r="OJQ207" s="375"/>
      <c r="OJR207" s="375"/>
      <c r="OJS207" s="375"/>
      <c r="OJT207" s="375"/>
      <c r="OJU207" s="375"/>
      <c r="OJV207" s="375"/>
      <c r="OJW207" s="375"/>
      <c r="OJX207" s="375"/>
      <c r="OJY207" s="375"/>
      <c r="OJZ207" s="375"/>
      <c r="OKA207" s="375"/>
      <c r="OKB207" s="375"/>
      <c r="OKC207" s="375"/>
      <c r="OKD207" s="375"/>
      <c r="OKE207" s="375"/>
      <c r="OKF207" s="375"/>
      <c r="OKG207" s="375"/>
      <c r="OKH207" s="375"/>
      <c r="OKI207" s="375"/>
      <c r="OKJ207" s="375"/>
      <c r="OKK207" s="376"/>
      <c r="OKL207" s="376"/>
      <c r="OKM207" s="376"/>
      <c r="OKN207" s="376"/>
      <c r="OKO207" s="376"/>
      <c r="OKP207" s="376"/>
      <c r="OKQ207" s="376"/>
      <c r="OKR207" s="376"/>
      <c r="OKS207" s="376"/>
      <c r="OKT207" s="376"/>
      <c r="OKU207" s="376"/>
      <c r="OKV207" s="376"/>
      <c r="OKW207" s="376"/>
      <c r="OKX207" s="376"/>
      <c r="OKY207" s="376"/>
      <c r="OKZ207" s="376"/>
      <c r="OLA207" s="376"/>
      <c r="OLB207" s="376"/>
      <c r="OLC207" s="376"/>
      <c r="OLD207" s="376"/>
      <c r="OLE207" s="376"/>
      <c r="OLF207" s="376"/>
      <c r="OLG207" s="376"/>
      <c r="OLH207" s="376"/>
      <c r="OLI207" s="377"/>
      <c r="OLJ207" s="377"/>
      <c r="OLK207" s="377"/>
      <c r="OLL207" s="377"/>
      <c r="OLM207" s="377"/>
      <c r="OLN207" s="376"/>
      <c r="OLO207" s="376"/>
      <c r="OLP207" s="377"/>
      <c r="OLQ207" s="377"/>
      <c r="OLR207" s="376"/>
      <c r="OLS207" s="376"/>
      <c r="OLT207" s="377"/>
      <c r="OLU207" s="377"/>
      <c r="OLV207" s="376"/>
      <c r="OLW207" s="376"/>
      <c r="OLX207" s="376"/>
      <c r="OLY207" s="376"/>
      <c r="OLZ207" s="376"/>
      <c r="OMA207" s="376"/>
      <c r="OMB207" s="376"/>
      <c r="OMC207" s="377"/>
      <c r="OMD207" s="377"/>
      <c r="OME207" s="376"/>
      <c r="OMF207" s="376"/>
      <c r="OMG207" s="377"/>
      <c r="OMH207" s="377"/>
      <c r="OMI207" s="376"/>
      <c r="OMJ207" s="376"/>
      <c r="OMK207" s="376"/>
      <c r="OML207" s="376"/>
      <c r="OMM207" s="376"/>
      <c r="OMN207" s="370"/>
      <c r="OMO207" s="396"/>
      <c r="OMP207" s="376"/>
      <c r="OMQ207" s="376"/>
      <c r="OMR207" s="376"/>
      <c r="OMS207" s="376"/>
      <c r="OMT207" s="376"/>
      <c r="OMU207" s="376"/>
      <c r="OMV207" s="376"/>
      <c r="OMW207" s="375"/>
      <c r="OMX207" s="375"/>
      <c r="OMY207" s="375"/>
      <c r="OMZ207" s="375"/>
      <c r="ONA207" s="375"/>
      <c r="ONB207" s="375"/>
      <c r="ONC207" s="375"/>
      <c r="OND207" s="375"/>
      <c r="ONE207" s="375"/>
      <c r="ONF207" s="375"/>
      <c r="ONG207" s="375"/>
      <c r="ONH207" s="375"/>
      <c r="ONI207" s="375"/>
      <c r="ONJ207" s="375"/>
      <c r="ONK207" s="375"/>
      <c r="ONL207" s="375"/>
      <c r="ONM207" s="375"/>
      <c r="ONN207" s="375"/>
      <c r="ONO207" s="375"/>
      <c r="ONP207" s="375"/>
      <c r="ONQ207" s="375"/>
      <c r="ONR207" s="375"/>
      <c r="ONS207" s="375"/>
      <c r="ONT207" s="375"/>
      <c r="ONU207" s="375"/>
      <c r="ONV207" s="375"/>
      <c r="ONW207" s="375"/>
      <c r="ONX207" s="375"/>
      <c r="ONY207" s="375"/>
      <c r="ONZ207" s="375"/>
      <c r="OOA207" s="375"/>
      <c r="OOB207" s="375"/>
      <c r="OOC207" s="375"/>
      <c r="OOD207" s="375"/>
      <c r="OOE207" s="375"/>
      <c r="OOF207" s="375"/>
      <c r="OOG207" s="375"/>
      <c r="OOH207" s="375"/>
      <c r="OOI207" s="375"/>
      <c r="OOJ207" s="375"/>
      <c r="OOK207" s="375"/>
      <c r="OOL207" s="375"/>
      <c r="OOM207" s="375"/>
      <c r="OON207" s="375"/>
      <c r="OOO207" s="376"/>
      <c r="OOP207" s="376"/>
      <c r="OOQ207" s="376"/>
      <c r="OOR207" s="376"/>
      <c r="OOS207" s="376"/>
      <c r="OOT207" s="376"/>
      <c r="OOU207" s="376"/>
      <c r="OOV207" s="376"/>
      <c r="OOW207" s="376"/>
      <c r="OOX207" s="376"/>
      <c r="OOY207" s="376"/>
      <c r="OOZ207" s="376"/>
      <c r="OPA207" s="376"/>
      <c r="OPB207" s="376"/>
      <c r="OPC207" s="376"/>
      <c r="OPD207" s="376"/>
      <c r="OPE207" s="376"/>
      <c r="OPF207" s="376"/>
      <c r="OPG207" s="376"/>
      <c r="OPH207" s="376"/>
      <c r="OPI207" s="376"/>
      <c r="OPJ207" s="376"/>
      <c r="OPK207" s="376"/>
      <c r="OPL207" s="376"/>
      <c r="OPM207" s="377"/>
      <c r="OPN207" s="377"/>
      <c r="OPO207" s="377"/>
      <c r="OPP207" s="377"/>
      <c r="OPQ207" s="377"/>
      <c r="OPR207" s="376"/>
      <c r="OPS207" s="376"/>
      <c r="OPT207" s="377"/>
      <c r="OPU207" s="377"/>
      <c r="OPV207" s="376"/>
      <c r="OPW207" s="376"/>
      <c r="OPX207" s="377"/>
      <c r="OPY207" s="377"/>
      <c r="OPZ207" s="376"/>
      <c r="OQA207" s="376"/>
      <c r="OQB207" s="376"/>
      <c r="OQC207" s="376"/>
      <c r="OQD207" s="376"/>
      <c r="OQE207" s="376"/>
      <c r="OQF207" s="376"/>
      <c r="OQG207" s="377"/>
      <c r="OQH207" s="377"/>
      <c r="OQI207" s="376"/>
      <c r="OQJ207" s="376"/>
      <c r="OQK207" s="377"/>
      <c r="OQL207" s="377"/>
      <c r="OQM207" s="376"/>
      <c r="OQN207" s="376"/>
      <c r="OQO207" s="376"/>
      <c r="OQP207" s="376"/>
      <c r="OQQ207" s="376"/>
      <c r="OQR207" s="370"/>
      <c r="OQS207" s="396"/>
      <c r="OQT207" s="376"/>
      <c r="OQU207" s="376"/>
      <c r="OQV207" s="376"/>
      <c r="OQW207" s="376"/>
      <c r="OQX207" s="376"/>
      <c r="OQY207" s="376"/>
      <c r="OQZ207" s="376"/>
      <c r="ORA207" s="375"/>
      <c r="ORB207" s="375"/>
      <c r="ORC207" s="375"/>
      <c r="ORD207" s="375"/>
      <c r="ORE207" s="375"/>
      <c r="ORF207" s="375"/>
      <c r="ORG207" s="375"/>
      <c r="ORH207" s="375"/>
      <c r="ORI207" s="375"/>
      <c r="ORJ207" s="375"/>
      <c r="ORK207" s="375"/>
      <c r="ORL207" s="375"/>
      <c r="ORM207" s="375"/>
      <c r="ORN207" s="375"/>
      <c r="ORO207" s="375"/>
      <c r="ORP207" s="375"/>
      <c r="ORQ207" s="375"/>
      <c r="ORR207" s="375"/>
      <c r="ORS207" s="375"/>
      <c r="ORT207" s="375"/>
      <c r="ORU207" s="375"/>
      <c r="ORV207" s="375"/>
      <c r="ORW207" s="375"/>
      <c r="ORX207" s="375"/>
      <c r="ORY207" s="375"/>
      <c r="ORZ207" s="375"/>
      <c r="OSA207" s="375"/>
      <c r="OSB207" s="375"/>
      <c r="OSC207" s="375"/>
      <c r="OSD207" s="375"/>
      <c r="OSE207" s="375"/>
      <c r="OSF207" s="375"/>
      <c r="OSG207" s="375"/>
      <c r="OSH207" s="375"/>
      <c r="OSI207" s="375"/>
      <c r="OSJ207" s="375"/>
      <c r="OSK207" s="375"/>
      <c r="OSL207" s="375"/>
      <c r="OSM207" s="375"/>
      <c r="OSN207" s="375"/>
      <c r="OSO207" s="375"/>
      <c r="OSP207" s="375"/>
      <c r="OSQ207" s="375"/>
      <c r="OSR207" s="375"/>
      <c r="OSS207" s="376"/>
      <c r="OST207" s="376"/>
      <c r="OSU207" s="376"/>
      <c r="OSV207" s="376"/>
      <c r="OSW207" s="376"/>
      <c r="OSX207" s="376"/>
      <c r="OSY207" s="376"/>
      <c r="OSZ207" s="376"/>
      <c r="OTA207" s="376"/>
      <c r="OTB207" s="376"/>
      <c r="OTC207" s="376"/>
      <c r="OTD207" s="376"/>
      <c r="OTE207" s="376"/>
      <c r="OTF207" s="376"/>
      <c r="OTG207" s="376"/>
      <c r="OTH207" s="376"/>
      <c r="OTI207" s="376"/>
      <c r="OTJ207" s="376"/>
      <c r="OTK207" s="376"/>
      <c r="OTL207" s="376"/>
      <c r="OTM207" s="376"/>
      <c r="OTN207" s="376"/>
      <c r="OTO207" s="376"/>
      <c r="OTP207" s="376"/>
      <c r="OTQ207" s="377"/>
      <c r="OTR207" s="377"/>
      <c r="OTS207" s="377"/>
      <c r="OTT207" s="377"/>
      <c r="OTU207" s="377"/>
      <c r="OTV207" s="376"/>
      <c r="OTW207" s="376"/>
      <c r="OTX207" s="377"/>
      <c r="OTY207" s="377"/>
      <c r="OTZ207" s="376"/>
      <c r="OUA207" s="376"/>
      <c r="OUB207" s="377"/>
      <c r="OUC207" s="377"/>
      <c r="OUD207" s="376"/>
      <c r="OUE207" s="376"/>
      <c r="OUF207" s="376"/>
      <c r="OUG207" s="376"/>
      <c r="OUH207" s="376"/>
      <c r="OUI207" s="376"/>
      <c r="OUJ207" s="376"/>
      <c r="OUK207" s="377"/>
      <c r="OUL207" s="377"/>
      <c r="OUM207" s="376"/>
      <c r="OUN207" s="376"/>
      <c r="OUO207" s="377"/>
      <c r="OUP207" s="377"/>
      <c r="OUQ207" s="376"/>
      <c r="OUR207" s="376"/>
      <c r="OUS207" s="376"/>
      <c r="OUT207" s="376"/>
      <c r="OUU207" s="376"/>
      <c r="OUV207" s="370"/>
      <c r="OUW207" s="396"/>
      <c r="OUX207" s="376"/>
      <c r="OUY207" s="376"/>
      <c r="OUZ207" s="376"/>
      <c r="OVA207" s="376"/>
      <c r="OVB207" s="376"/>
      <c r="OVC207" s="376"/>
      <c r="OVD207" s="376"/>
      <c r="OVE207" s="375"/>
      <c r="OVF207" s="375"/>
      <c r="OVG207" s="375"/>
      <c r="OVH207" s="375"/>
      <c r="OVI207" s="375"/>
      <c r="OVJ207" s="375"/>
      <c r="OVK207" s="375"/>
      <c r="OVL207" s="375"/>
      <c r="OVM207" s="375"/>
      <c r="OVN207" s="375"/>
      <c r="OVO207" s="375"/>
      <c r="OVP207" s="375"/>
      <c r="OVQ207" s="375"/>
      <c r="OVR207" s="375"/>
      <c r="OVS207" s="375"/>
      <c r="OVT207" s="375"/>
      <c r="OVU207" s="375"/>
      <c r="OVV207" s="375"/>
      <c r="OVW207" s="375"/>
      <c r="OVX207" s="375"/>
      <c r="OVY207" s="375"/>
      <c r="OVZ207" s="375"/>
      <c r="OWA207" s="375"/>
      <c r="OWB207" s="375"/>
      <c r="OWC207" s="375"/>
      <c r="OWD207" s="375"/>
      <c r="OWE207" s="375"/>
      <c r="OWF207" s="375"/>
      <c r="OWG207" s="375"/>
      <c r="OWH207" s="375"/>
      <c r="OWI207" s="375"/>
      <c r="OWJ207" s="375"/>
      <c r="OWK207" s="375"/>
      <c r="OWL207" s="375"/>
      <c r="OWM207" s="375"/>
      <c r="OWN207" s="375"/>
      <c r="OWO207" s="375"/>
      <c r="OWP207" s="375"/>
      <c r="OWQ207" s="375"/>
      <c r="OWR207" s="375"/>
      <c r="OWS207" s="375"/>
      <c r="OWT207" s="375"/>
      <c r="OWU207" s="375"/>
      <c r="OWV207" s="375"/>
      <c r="OWW207" s="376"/>
      <c r="OWX207" s="376"/>
      <c r="OWY207" s="376"/>
      <c r="OWZ207" s="376"/>
      <c r="OXA207" s="376"/>
      <c r="OXB207" s="376"/>
      <c r="OXC207" s="376"/>
      <c r="OXD207" s="376"/>
      <c r="OXE207" s="376"/>
      <c r="OXF207" s="376"/>
      <c r="OXG207" s="376"/>
      <c r="OXH207" s="376"/>
      <c r="OXI207" s="376"/>
      <c r="OXJ207" s="376"/>
      <c r="OXK207" s="376"/>
      <c r="OXL207" s="376"/>
      <c r="OXM207" s="376"/>
      <c r="OXN207" s="376"/>
      <c r="OXO207" s="376"/>
      <c r="OXP207" s="376"/>
      <c r="OXQ207" s="376"/>
      <c r="OXR207" s="376"/>
      <c r="OXS207" s="376"/>
      <c r="OXT207" s="376"/>
      <c r="OXU207" s="377"/>
      <c r="OXV207" s="377"/>
      <c r="OXW207" s="377"/>
      <c r="OXX207" s="377"/>
      <c r="OXY207" s="377"/>
      <c r="OXZ207" s="376"/>
      <c r="OYA207" s="376"/>
      <c r="OYB207" s="377"/>
      <c r="OYC207" s="377"/>
      <c r="OYD207" s="376"/>
      <c r="OYE207" s="376"/>
      <c r="OYF207" s="377"/>
      <c r="OYG207" s="377"/>
      <c r="OYH207" s="376"/>
      <c r="OYI207" s="376"/>
      <c r="OYJ207" s="376"/>
      <c r="OYK207" s="376"/>
      <c r="OYL207" s="376"/>
      <c r="OYM207" s="376"/>
      <c r="OYN207" s="376"/>
      <c r="OYO207" s="377"/>
      <c r="OYP207" s="377"/>
      <c r="OYQ207" s="376"/>
      <c r="OYR207" s="376"/>
      <c r="OYS207" s="377"/>
      <c r="OYT207" s="377"/>
      <c r="OYU207" s="376"/>
      <c r="OYV207" s="376"/>
      <c r="OYW207" s="376"/>
      <c r="OYX207" s="376"/>
      <c r="OYY207" s="376"/>
      <c r="OYZ207" s="370"/>
      <c r="OZA207" s="396"/>
      <c r="OZB207" s="376"/>
      <c r="OZC207" s="376"/>
      <c r="OZD207" s="376"/>
      <c r="OZE207" s="376"/>
      <c r="OZF207" s="376"/>
      <c r="OZG207" s="376"/>
      <c r="OZH207" s="376"/>
      <c r="OZI207" s="375"/>
      <c r="OZJ207" s="375"/>
      <c r="OZK207" s="375"/>
      <c r="OZL207" s="375"/>
      <c r="OZM207" s="375"/>
      <c r="OZN207" s="375"/>
      <c r="OZO207" s="375"/>
      <c r="OZP207" s="375"/>
      <c r="OZQ207" s="375"/>
      <c r="OZR207" s="375"/>
      <c r="OZS207" s="375"/>
      <c r="OZT207" s="375"/>
      <c r="OZU207" s="375"/>
      <c r="OZV207" s="375"/>
      <c r="OZW207" s="375"/>
      <c r="OZX207" s="375"/>
      <c r="OZY207" s="375"/>
      <c r="OZZ207" s="375"/>
      <c r="PAA207" s="375"/>
      <c r="PAB207" s="375"/>
      <c r="PAC207" s="375"/>
      <c r="PAD207" s="375"/>
      <c r="PAE207" s="375"/>
      <c r="PAF207" s="375"/>
      <c r="PAG207" s="375"/>
      <c r="PAH207" s="375"/>
      <c r="PAI207" s="375"/>
      <c r="PAJ207" s="375"/>
      <c r="PAK207" s="375"/>
      <c r="PAL207" s="375"/>
      <c r="PAM207" s="375"/>
      <c r="PAN207" s="375"/>
      <c r="PAO207" s="375"/>
      <c r="PAP207" s="375"/>
      <c r="PAQ207" s="375"/>
      <c r="PAR207" s="375"/>
      <c r="PAS207" s="375"/>
      <c r="PAT207" s="375"/>
      <c r="PAU207" s="375"/>
      <c r="PAV207" s="375"/>
      <c r="PAW207" s="375"/>
      <c r="PAX207" s="375"/>
      <c r="PAY207" s="375"/>
      <c r="PAZ207" s="375"/>
      <c r="PBA207" s="376"/>
      <c r="PBB207" s="376"/>
      <c r="PBC207" s="376"/>
      <c r="PBD207" s="376"/>
      <c r="PBE207" s="376"/>
      <c r="PBF207" s="376"/>
      <c r="PBG207" s="376"/>
      <c r="PBH207" s="376"/>
      <c r="PBI207" s="376"/>
      <c r="PBJ207" s="376"/>
      <c r="PBK207" s="376"/>
      <c r="PBL207" s="376"/>
      <c r="PBM207" s="376"/>
      <c r="PBN207" s="376"/>
      <c r="PBO207" s="376"/>
      <c r="PBP207" s="376"/>
      <c r="PBQ207" s="376"/>
      <c r="PBR207" s="376"/>
      <c r="PBS207" s="376"/>
      <c r="PBT207" s="376"/>
      <c r="PBU207" s="376"/>
      <c r="PBV207" s="376"/>
      <c r="PBW207" s="376"/>
      <c r="PBX207" s="376"/>
      <c r="PBY207" s="377"/>
      <c r="PBZ207" s="377"/>
      <c r="PCA207" s="377"/>
      <c r="PCB207" s="377"/>
      <c r="PCC207" s="377"/>
      <c r="PCD207" s="376"/>
      <c r="PCE207" s="376"/>
      <c r="PCF207" s="377"/>
      <c r="PCG207" s="377"/>
      <c r="PCH207" s="376"/>
      <c r="PCI207" s="376"/>
      <c r="PCJ207" s="377"/>
      <c r="PCK207" s="377"/>
      <c r="PCL207" s="376"/>
      <c r="PCM207" s="376"/>
      <c r="PCN207" s="376"/>
      <c r="PCO207" s="376"/>
      <c r="PCP207" s="376"/>
      <c r="PCQ207" s="376"/>
      <c r="PCR207" s="376"/>
      <c r="PCS207" s="377"/>
      <c r="PCT207" s="377"/>
      <c r="PCU207" s="376"/>
      <c r="PCV207" s="376"/>
      <c r="PCW207" s="377"/>
      <c r="PCX207" s="377"/>
      <c r="PCY207" s="376"/>
      <c r="PCZ207" s="376"/>
      <c r="PDA207" s="376"/>
      <c r="PDB207" s="376"/>
      <c r="PDC207" s="376"/>
      <c r="PDD207" s="370"/>
      <c r="PDE207" s="396"/>
      <c r="PDF207" s="376"/>
      <c r="PDG207" s="376"/>
      <c r="PDH207" s="376"/>
      <c r="PDI207" s="376"/>
      <c r="PDJ207" s="376"/>
      <c r="PDK207" s="376"/>
      <c r="PDL207" s="376"/>
      <c r="PDM207" s="375"/>
      <c r="PDN207" s="375"/>
      <c r="PDO207" s="375"/>
      <c r="PDP207" s="375"/>
      <c r="PDQ207" s="375"/>
      <c r="PDR207" s="375"/>
      <c r="PDS207" s="375"/>
      <c r="PDT207" s="375"/>
      <c r="PDU207" s="375"/>
      <c r="PDV207" s="375"/>
      <c r="PDW207" s="375"/>
      <c r="PDX207" s="375"/>
      <c r="PDY207" s="375"/>
      <c r="PDZ207" s="375"/>
      <c r="PEA207" s="375"/>
      <c r="PEB207" s="375"/>
      <c r="PEC207" s="375"/>
      <c r="PED207" s="375"/>
      <c r="PEE207" s="375"/>
      <c r="PEF207" s="375"/>
      <c r="PEG207" s="375"/>
      <c r="PEH207" s="375"/>
      <c r="PEI207" s="375"/>
      <c r="PEJ207" s="375"/>
      <c r="PEK207" s="375"/>
      <c r="PEL207" s="375"/>
      <c r="PEM207" s="375"/>
      <c r="PEN207" s="375"/>
      <c r="PEO207" s="375"/>
      <c r="PEP207" s="375"/>
      <c r="PEQ207" s="375"/>
      <c r="PER207" s="375"/>
      <c r="PES207" s="375"/>
      <c r="PET207" s="375"/>
      <c r="PEU207" s="375"/>
      <c r="PEV207" s="375"/>
      <c r="PEW207" s="375"/>
      <c r="PEX207" s="375"/>
      <c r="PEY207" s="375"/>
      <c r="PEZ207" s="375"/>
      <c r="PFA207" s="375"/>
      <c r="PFB207" s="375"/>
      <c r="PFC207" s="375"/>
      <c r="PFD207" s="375"/>
      <c r="PFE207" s="376"/>
      <c r="PFF207" s="376"/>
      <c r="PFG207" s="376"/>
      <c r="PFH207" s="376"/>
      <c r="PFI207" s="376"/>
      <c r="PFJ207" s="376"/>
      <c r="PFK207" s="376"/>
      <c r="PFL207" s="376"/>
      <c r="PFM207" s="376"/>
      <c r="PFN207" s="376"/>
      <c r="PFO207" s="376"/>
      <c r="PFP207" s="376"/>
      <c r="PFQ207" s="376"/>
      <c r="PFR207" s="376"/>
      <c r="PFS207" s="376"/>
      <c r="PFT207" s="376"/>
      <c r="PFU207" s="376"/>
      <c r="PFV207" s="376"/>
      <c r="PFW207" s="376"/>
      <c r="PFX207" s="376"/>
      <c r="PFY207" s="376"/>
      <c r="PFZ207" s="376"/>
      <c r="PGA207" s="376"/>
      <c r="PGB207" s="376"/>
      <c r="PGC207" s="377"/>
      <c r="PGD207" s="377"/>
      <c r="PGE207" s="377"/>
      <c r="PGF207" s="377"/>
      <c r="PGG207" s="377"/>
      <c r="PGH207" s="376"/>
      <c r="PGI207" s="376"/>
      <c r="PGJ207" s="377"/>
      <c r="PGK207" s="377"/>
      <c r="PGL207" s="376"/>
      <c r="PGM207" s="376"/>
      <c r="PGN207" s="377"/>
      <c r="PGO207" s="377"/>
      <c r="PGP207" s="376"/>
      <c r="PGQ207" s="376"/>
      <c r="PGR207" s="376"/>
      <c r="PGS207" s="376"/>
      <c r="PGT207" s="376"/>
      <c r="PGU207" s="376"/>
      <c r="PGV207" s="376"/>
      <c r="PGW207" s="377"/>
      <c r="PGX207" s="377"/>
      <c r="PGY207" s="376"/>
      <c r="PGZ207" s="376"/>
      <c r="PHA207" s="377"/>
      <c r="PHB207" s="377"/>
      <c r="PHC207" s="376"/>
      <c r="PHD207" s="376"/>
      <c r="PHE207" s="376"/>
      <c r="PHF207" s="376"/>
      <c r="PHG207" s="376"/>
      <c r="PHH207" s="370"/>
      <c r="PHI207" s="396"/>
      <c r="PHJ207" s="376"/>
      <c r="PHK207" s="376"/>
      <c r="PHL207" s="376"/>
      <c r="PHM207" s="376"/>
      <c r="PHN207" s="376"/>
      <c r="PHO207" s="376"/>
      <c r="PHP207" s="376"/>
      <c r="PHQ207" s="375"/>
      <c r="PHR207" s="375"/>
      <c r="PHS207" s="375"/>
      <c r="PHT207" s="375"/>
      <c r="PHU207" s="375"/>
      <c r="PHV207" s="375"/>
      <c r="PHW207" s="375"/>
      <c r="PHX207" s="375"/>
      <c r="PHY207" s="375"/>
      <c r="PHZ207" s="375"/>
      <c r="PIA207" s="375"/>
      <c r="PIB207" s="375"/>
      <c r="PIC207" s="375"/>
      <c r="PID207" s="375"/>
      <c r="PIE207" s="375"/>
      <c r="PIF207" s="375"/>
      <c r="PIG207" s="375"/>
      <c r="PIH207" s="375"/>
      <c r="PII207" s="375"/>
      <c r="PIJ207" s="375"/>
      <c r="PIK207" s="375"/>
      <c r="PIL207" s="375"/>
      <c r="PIM207" s="375"/>
      <c r="PIN207" s="375"/>
      <c r="PIO207" s="375"/>
      <c r="PIP207" s="375"/>
      <c r="PIQ207" s="375"/>
      <c r="PIR207" s="375"/>
      <c r="PIS207" s="375"/>
      <c r="PIT207" s="375"/>
      <c r="PIU207" s="375"/>
      <c r="PIV207" s="375"/>
      <c r="PIW207" s="375"/>
      <c r="PIX207" s="375"/>
      <c r="PIY207" s="375"/>
      <c r="PIZ207" s="375"/>
      <c r="PJA207" s="375"/>
      <c r="PJB207" s="375"/>
      <c r="PJC207" s="375"/>
      <c r="PJD207" s="375"/>
      <c r="PJE207" s="375"/>
      <c r="PJF207" s="375"/>
      <c r="PJG207" s="375"/>
      <c r="PJH207" s="375"/>
      <c r="PJI207" s="376"/>
      <c r="PJJ207" s="376"/>
      <c r="PJK207" s="376"/>
      <c r="PJL207" s="376"/>
      <c r="PJM207" s="376"/>
      <c r="PJN207" s="376"/>
      <c r="PJO207" s="376"/>
      <c r="PJP207" s="376"/>
      <c r="PJQ207" s="376"/>
      <c r="PJR207" s="376"/>
      <c r="PJS207" s="376"/>
      <c r="PJT207" s="376"/>
      <c r="PJU207" s="376"/>
      <c r="PJV207" s="376"/>
      <c r="PJW207" s="376"/>
      <c r="PJX207" s="376"/>
      <c r="PJY207" s="376"/>
      <c r="PJZ207" s="376"/>
      <c r="PKA207" s="376"/>
      <c r="PKB207" s="376"/>
      <c r="PKC207" s="376"/>
      <c r="PKD207" s="376"/>
      <c r="PKE207" s="376"/>
      <c r="PKF207" s="376"/>
      <c r="PKG207" s="377"/>
      <c r="PKH207" s="377"/>
      <c r="PKI207" s="377"/>
      <c r="PKJ207" s="377"/>
      <c r="PKK207" s="377"/>
      <c r="PKL207" s="376"/>
      <c r="PKM207" s="376"/>
      <c r="PKN207" s="377"/>
      <c r="PKO207" s="377"/>
      <c r="PKP207" s="376"/>
      <c r="PKQ207" s="376"/>
      <c r="PKR207" s="377"/>
      <c r="PKS207" s="377"/>
      <c r="PKT207" s="376"/>
      <c r="PKU207" s="376"/>
      <c r="PKV207" s="376"/>
      <c r="PKW207" s="376"/>
      <c r="PKX207" s="376"/>
      <c r="PKY207" s="376"/>
      <c r="PKZ207" s="376"/>
      <c r="PLA207" s="377"/>
      <c r="PLB207" s="377"/>
      <c r="PLC207" s="376"/>
      <c r="PLD207" s="376"/>
      <c r="PLE207" s="377"/>
      <c r="PLF207" s="377"/>
      <c r="PLG207" s="376"/>
      <c r="PLH207" s="376"/>
      <c r="PLI207" s="376"/>
      <c r="PLJ207" s="376"/>
      <c r="PLK207" s="376"/>
      <c r="PLL207" s="370"/>
      <c r="PLM207" s="396"/>
      <c r="PLN207" s="376"/>
      <c r="PLO207" s="376"/>
      <c r="PLP207" s="376"/>
      <c r="PLQ207" s="376"/>
      <c r="PLR207" s="376"/>
      <c r="PLS207" s="376"/>
      <c r="PLT207" s="376"/>
      <c r="PLU207" s="375"/>
      <c r="PLV207" s="375"/>
      <c r="PLW207" s="375"/>
      <c r="PLX207" s="375"/>
      <c r="PLY207" s="375"/>
      <c r="PLZ207" s="375"/>
      <c r="PMA207" s="375"/>
      <c r="PMB207" s="375"/>
      <c r="PMC207" s="375"/>
      <c r="PMD207" s="375"/>
      <c r="PME207" s="375"/>
      <c r="PMF207" s="375"/>
      <c r="PMG207" s="375"/>
      <c r="PMH207" s="375"/>
      <c r="PMI207" s="375"/>
      <c r="PMJ207" s="375"/>
      <c r="PMK207" s="375"/>
      <c r="PML207" s="375"/>
      <c r="PMM207" s="375"/>
      <c r="PMN207" s="375"/>
      <c r="PMO207" s="375"/>
      <c r="PMP207" s="375"/>
      <c r="PMQ207" s="375"/>
      <c r="PMR207" s="375"/>
      <c r="PMS207" s="375"/>
      <c r="PMT207" s="375"/>
      <c r="PMU207" s="375"/>
      <c r="PMV207" s="375"/>
      <c r="PMW207" s="375"/>
      <c r="PMX207" s="375"/>
      <c r="PMY207" s="375"/>
      <c r="PMZ207" s="375"/>
      <c r="PNA207" s="375"/>
      <c r="PNB207" s="375"/>
      <c r="PNC207" s="375"/>
      <c r="PND207" s="375"/>
      <c r="PNE207" s="375"/>
      <c r="PNF207" s="375"/>
      <c r="PNG207" s="375"/>
      <c r="PNH207" s="375"/>
      <c r="PNI207" s="375"/>
      <c r="PNJ207" s="375"/>
      <c r="PNK207" s="375"/>
      <c r="PNL207" s="375"/>
      <c r="PNM207" s="376"/>
      <c r="PNN207" s="376"/>
      <c r="PNO207" s="376"/>
      <c r="PNP207" s="376"/>
      <c r="PNQ207" s="376"/>
      <c r="PNR207" s="376"/>
      <c r="PNS207" s="376"/>
      <c r="PNT207" s="376"/>
      <c r="PNU207" s="376"/>
      <c r="PNV207" s="376"/>
      <c r="PNW207" s="376"/>
      <c r="PNX207" s="376"/>
      <c r="PNY207" s="376"/>
      <c r="PNZ207" s="376"/>
      <c r="POA207" s="376"/>
      <c r="POB207" s="376"/>
      <c r="POC207" s="376"/>
      <c r="POD207" s="376"/>
      <c r="POE207" s="376"/>
      <c r="POF207" s="376"/>
      <c r="POG207" s="376"/>
      <c r="POH207" s="376"/>
      <c r="POI207" s="376"/>
      <c r="POJ207" s="376"/>
      <c r="POK207" s="377"/>
      <c r="POL207" s="377"/>
      <c r="POM207" s="377"/>
      <c r="PON207" s="377"/>
      <c r="POO207" s="377"/>
      <c r="POP207" s="376"/>
      <c r="POQ207" s="376"/>
      <c r="POR207" s="377"/>
      <c r="POS207" s="377"/>
      <c r="POT207" s="376"/>
      <c r="POU207" s="376"/>
      <c r="POV207" s="377"/>
      <c r="POW207" s="377"/>
      <c r="POX207" s="376"/>
      <c r="POY207" s="376"/>
      <c r="POZ207" s="376"/>
      <c r="PPA207" s="376"/>
      <c r="PPB207" s="376"/>
      <c r="PPC207" s="376"/>
      <c r="PPD207" s="376"/>
      <c r="PPE207" s="377"/>
      <c r="PPF207" s="377"/>
      <c r="PPG207" s="376"/>
      <c r="PPH207" s="376"/>
      <c r="PPI207" s="377"/>
      <c r="PPJ207" s="377"/>
      <c r="PPK207" s="376"/>
      <c r="PPL207" s="376"/>
      <c r="PPM207" s="376"/>
      <c r="PPN207" s="376"/>
      <c r="PPO207" s="376"/>
      <c r="PPP207" s="370"/>
      <c r="PPQ207" s="396"/>
      <c r="PPR207" s="376"/>
      <c r="PPS207" s="376"/>
      <c r="PPT207" s="376"/>
      <c r="PPU207" s="376"/>
      <c r="PPV207" s="376"/>
      <c r="PPW207" s="376"/>
      <c r="PPX207" s="376"/>
      <c r="PPY207" s="375"/>
      <c r="PPZ207" s="375"/>
      <c r="PQA207" s="375"/>
      <c r="PQB207" s="375"/>
      <c r="PQC207" s="375"/>
      <c r="PQD207" s="375"/>
      <c r="PQE207" s="375"/>
      <c r="PQF207" s="375"/>
      <c r="PQG207" s="375"/>
      <c r="PQH207" s="375"/>
      <c r="PQI207" s="375"/>
      <c r="PQJ207" s="375"/>
      <c r="PQK207" s="375"/>
      <c r="PQL207" s="375"/>
      <c r="PQM207" s="375"/>
      <c r="PQN207" s="375"/>
      <c r="PQO207" s="375"/>
      <c r="PQP207" s="375"/>
      <c r="PQQ207" s="375"/>
      <c r="PQR207" s="375"/>
      <c r="PQS207" s="375"/>
      <c r="PQT207" s="375"/>
      <c r="PQU207" s="375"/>
      <c r="PQV207" s="375"/>
      <c r="PQW207" s="375"/>
      <c r="PQX207" s="375"/>
      <c r="PQY207" s="375"/>
      <c r="PQZ207" s="375"/>
      <c r="PRA207" s="375"/>
      <c r="PRB207" s="375"/>
      <c r="PRC207" s="375"/>
      <c r="PRD207" s="375"/>
      <c r="PRE207" s="375"/>
      <c r="PRF207" s="375"/>
      <c r="PRG207" s="375"/>
      <c r="PRH207" s="375"/>
      <c r="PRI207" s="375"/>
      <c r="PRJ207" s="375"/>
      <c r="PRK207" s="375"/>
      <c r="PRL207" s="375"/>
      <c r="PRM207" s="375"/>
      <c r="PRN207" s="375"/>
      <c r="PRO207" s="375"/>
      <c r="PRP207" s="375"/>
      <c r="PRQ207" s="376"/>
      <c r="PRR207" s="376"/>
      <c r="PRS207" s="376"/>
      <c r="PRT207" s="376"/>
      <c r="PRU207" s="376"/>
      <c r="PRV207" s="376"/>
      <c r="PRW207" s="376"/>
      <c r="PRX207" s="376"/>
      <c r="PRY207" s="376"/>
      <c r="PRZ207" s="376"/>
      <c r="PSA207" s="376"/>
      <c r="PSB207" s="376"/>
      <c r="PSC207" s="376"/>
      <c r="PSD207" s="376"/>
      <c r="PSE207" s="376"/>
      <c r="PSF207" s="376"/>
      <c r="PSG207" s="376"/>
      <c r="PSH207" s="376"/>
      <c r="PSI207" s="376"/>
      <c r="PSJ207" s="376"/>
      <c r="PSK207" s="376"/>
      <c r="PSL207" s="376"/>
      <c r="PSM207" s="376"/>
      <c r="PSN207" s="376"/>
      <c r="PSO207" s="377"/>
      <c r="PSP207" s="377"/>
      <c r="PSQ207" s="377"/>
      <c r="PSR207" s="377"/>
      <c r="PSS207" s="377"/>
      <c r="PST207" s="376"/>
      <c r="PSU207" s="376"/>
      <c r="PSV207" s="377"/>
      <c r="PSW207" s="377"/>
      <c r="PSX207" s="376"/>
      <c r="PSY207" s="376"/>
      <c r="PSZ207" s="377"/>
      <c r="PTA207" s="377"/>
      <c r="PTB207" s="376"/>
      <c r="PTC207" s="376"/>
      <c r="PTD207" s="376"/>
      <c r="PTE207" s="376"/>
      <c r="PTF207" s="376"/>
      <c r="PTG207" s="376"/>
      <c r="PTH207" s="376"/>
      <c r="PTI207" s="377"/>
      <c r="PTJ207" s="377"/>
      <c r="PTK207" s="376"/>
      <c r="PTL207" s="376"/>
      <c r="PTM207" s="377"/>
      <c r="PTN207" s="377"/>
      <c r="PTO207" s="376"/>
      <c r="PTP207" s="376"/>
      <c r="PTQ207" s="376"/>
      <c r="PTR207" s="376"/>
      <c r="PTS207" s="376"/>
      <c r="PTT207" s="370"/>
      <c r="PTU207" s="396"/>
      <c r="PTV207" s="376"/>
      <c r="PTW207" s="376"/>
      <c r="PTX207" s="376"/>
      <c r="PTY207" s="376"/>
      <c r="PTZ207" s="376"/>
      <c r="PUA207" s="376"/>
      <c r="PUB207" s="376"/>
      <c r="PUC207" s="375"/>
      <c r="PUD207" s="375"/>
      <c r="PUE207" s="375"/>
      <c r="PUF207" s="375"/>
      <c r="PUG207" s="375"/>
      <c r="PUH207" s="375"/>
      <c r="PUI207" s="375"/>
      <c r="PUJ207" s="375"/>
      <c r="PUK207" s="375"/>
      <c r="PUL207" s="375"/>
      <c r="PUM207" s="375"/>
      <c r="PUN207" s="375"/>
      <c r="PUO207" s="375"/>
      <c r="PUP207" s="375"/>
      <c r="PUQ207" s="375"/>
      <c r="PUR207" s="375"/>
      <c r="PUS207" s="375"/>
      <c r="PUT207" s="375"/>
      <c r="PUU207" s="375"/>
      <c r="PUV207" s="375"/>
      <c r="PUW207" s="375"/>
      <c r="PUX207" s="375"/>
      <c r="PUY207" s="375"/>
      <c r="PUZ207" s="375"/>
      <c r="PVA207" s="375"/>
      <c r="PVB207" s="375"/>
      <c r="PVC207" s="375"/>
      <c r="PVD207" s="375"/>
      <c r="PVE207" s="375"/>
      <c r="PVF207" s="375"/>
      <c r="PVG207" s="375"/>
      <c r="PVH207" s="375"/>
      <c r="PVI207" s="375"/>
      <c r="PVJ207" s="375"/>
      <c r="PVK207" s="375"/>
      <c r="PVL207" s="375"/>
      <c r="PVM207" s="375"/>
      <c r="PVN207" s="375"/>
      <c r="PVO207" s="375"/>
      <c r="PVP207" s="375"/>
      <c r="PVQ207" s="375"/>
      <c r="PVR207" s="375"/>
      <c r="PVS207" s="375"/>
      <c r="PVT207" s="375"/>
      <c r="PVU207" s="376"/>
      <c r="PVV207" s="376"/>
      <c r="PVW207" s="376"/>
      <c r="PVX207" s="376"/>
      <c r="PVY207" s="376"/>
      <c r="PVZ207" s="376"/>
      <c r="PWA207" s="376"/>
      <c r="PWB207" s="376"/>
      <c r="PWC207" s="376"/>
      <c r="PWD207" s="376"/>
      <c r="PWE207" s="376"/>
      <c r="PWF207" s="376"/>
      <c r="PWG207" s="376"/>
      <c r="PWH207" s="376"/>
      <c r="PWI207" s="376"/>
      <c r="PWJ207" s="376"/>
      <c r="PWK207" s="376"/>
      <c r="PWL207" s="376"/>
      <c r="PWM207" s="376"/>
      <c r="PWN207" s="376"/>
      <c r="PWO207" s="376"/>
      <c r="PWP207" s="376"/>
      <c r="PWQ207" s="376"/>
      <c r="PWR207" s="376"/>
      <c r="PWS207" s="377"/>
      <c r="PWT207" s="377"/>
      <c r="PWU207" s="377"/>
      <c r="PWV207" s="377"/>
      <c r="PWW207" s="377"/>
      <c r="PWX207" s="376"/>
      <c r="PWY207" s="376"/>
      <c r="PWZ207" s="377"/>
      <c r="PXA207" s="377"/>
      <c r="PXB207" s="376"/>
      <c r="PXC207" s="376"/>
      <c r="PXD207" s="377"/>
      <c r="PXE207" s="377"/>
      <c r="PXF207" s="376"/>
      <c r="PXG207" s="376"/>
      <c r="PXH207" s="376"/>
      <c r="PXI207" s="376"/>
      <c r="PXJ207" s="376"/>
      <c r="PXK207" s="376"/>
      <c r="PXL207" s="376"/>
      <c r="PXM207" s="377"/>
      <c r="PXN207" s="377"/>
      <c r="PXO207" s="376"/>
      <c r="PXP207" s="376"/>
      <c r="PXQ207" s="377"/>
      <c r="PXR207" s="377"/>
      <c r="PXS207" s="376"/>
      <c r="PXT207" s="376"/>
      <c r="PXU207" s="376"/>
      <c r="PXV207" s="376"/>
      <c r="PXW207" s="376"/>
      <c r="PXX207" s="370"/>
      <c r="PXY207" s="396"/>
      <c r="PXZ207" s="376"/>
      <c r="PYA207" s="376"/>
      <c r="PYB207" s="376"/>
      <c r="PYC207" s="376"/>
      <c r="PYD207" s="376"/>
      <c r="PYE207" s="376"/>
      <c r="PYF207" s="376"/>
      <c r="PYG207" s="375"/>
      <c r="PYH207" s="375"/>
      <c r="PYI207" s="375"/>
      <c r="PYJ207" s="375"/>
      <c r="PYK207" s="375"/>
      <c r="PYL207" s="375"/>
      <c r="PYM207" s="375"/>
      <c r="PYN207" s="375"/>
      <c r="PYO207" s="375"/>
      <c r="PYP207" s="375"/>
      <c r="PYQ207" s="375"/>
      <c r="PYR207" s="375"/>
      <c r="PYS207" s="375"/>
      <c r="PYT207" s="375"/>
      <c r="PYU207" s="375"/>
      <c r="PYV207" s="375"/>
      <c r="PYW207" s="375"/>
      <c r="PYX207" s="375"/>
      <c r="PYY207" s="375"/>
      <c r="PYZ207" s="375"/>
      <c r="PZA207" s="375"/>
      <c r="PZB207" s="375"/>
      <c r="PZC207" s="375"/>
      <c r="PZD207" s="375"/>
      <c r="PZE207" s="375"/>
      <c r="PZF207" s="375"/>
      <c r="PZG207" s="375"/>
      <c r="PZH207" s="375"/>
      <c r="PZI207" s="375"/>
      <c r="PZJ207" s="375"/>
      <c r="PZK207" s="375"/>
      <c r="PZL207" s="375"/>
      <c r="PZM207" s="375"/>
      <c r="PZN207" s="375"/>
      <c r="PZO207" s="375"/>
      <c r="PZP207" s="375"/>
      <c r="PZQ207" s="375"/>
      <c r="PZR207" s="375"/>
      <c r="PZS207" s="375"/>
      <c r="PZT207" s="375"/>
      <c r="PZU207" s="375"/>
      <c r="PZV207" s="375"/>
      <c r="PZW207" s="375"/>
      <c r="PZX207" s="375"/>
      <c r="PZY207" s="376"/>
      <c r="PZZ207" s="376"/>
      <c r="QAA207" s="376"/>
      <c r="QAB207" s="376"/>
      <c r="QAC207" s="376"/>
      <c r="QAD207" s="376"/>
      <c r="QAE207" s="376"/>
      <c r="QAF207" s="376"/>
      <c r="QAG207" s="376"/>
      <c r="QAH207" s="376"/>
      <c r="QAI207" s="376"/>
      <c r="QAJ207" s="376"/>
      <c r="QAK207" s="376"/>
      <c r="QAL207" s="376"/>
      <c r="QAM207" s="376"/>
      <c r="QAN207" s="376"/>
      <c r="QAO207" s="376"/>
      <c r="QAP207" s="376"/>
      <c r="QAQ207" s="376"/>
      <c r="QAR207" s="376"/>
      <c r="QAS207" s="376"/>
      <c r="QAT207" s="376"/>
      <c r="QAU207" s="376"/>
      <c r="QAV207" s="376"/>
      <c r="QAW207" s="377"/>
      <c r="QAX207" s="377"/>
      <c r="QAY207" s="377"/>
      <c r="QAZ207" s="377"/>
      <c r="QBA207" s="377"/>
      <c r="QBB207" s="376"/>
      <c r="QBC207" s="376"/>
      <c r="QBD207" s="377"/>
      <c r="QBE207" s="377"/>
      <c r="QBF207" s="376"/>
      <c r="QBG207" s="376"/>
      <c r="QBH207" s="377"/>
      <c r="QBI207" s="377"/>
      <c r="QBJ207" s="376"/>
      <c r="QBK207" s="376"/>
      <c r="QBL207" s="376"/>
      <c r="QBM207" s="376"/>
      <c r="QBN207" s="376"/>
      <c r="QBO207" s="376"/>
      <c r="QBP207" s="376"/>
      <c r="QBQ207" s="377"/>
      <c r="QBR207" s="377"/>
      <c r="QBS207" s="376"/>
      <c r="QBT207" s="376"/>
      <c r="QBU207" s="377"/>
      <c r="QBV207" s="377"/>
      <c r="QBW207" s="376"/>
      <c r="QBX207" s="376"/>
      <c r="QBY207" s="376"/>
      <c r="QBZ207" s="376"/>
      <c r="QCA207" s="376"/>
      <c r="QCB207" s="370"/>
      <c r="QCC207" s="396"/>
      <c r="QCD207" s="376"/>
      <c r="QCE207" s="376"/>
      <c r="QCF207" s="376"/>
      <c r="QCG207" s="376"/>
      <c r="QCH207" s="376"/>
      <c r="QCI207" s="376"/>
      <c r="QCJ207" s="376"/>
      <c r="QCK207" s="375"/>
      <c r="QCL207" s="375"/>
      <c r="QCM207" s="375"/>
      <c r="QCN207" s="375"/>
      <c r="QCO207" s="375"/>
      <c r="QCP207" s="375"/>
      <c r="QCQ207" s="375"/>
      <c r="QCR207" s="375"/>
      <c r="QCS207" s="375"/>
      <c r="QCT207" s="375"/>
      <c r="QCU207" s="375"/>
      <c r="QCV207" s="375"/>
      <c r="QCW207" s="375"/>
      <c r="QCX207" s="375"/>
      <c r="QCY207" s="375"/>
      <c r="QCZ207" s="375"/>
      <c r="QDA207" s="375"/>
      <c r="QDB207" s="375"/>
      <c r="QDC207" s="375"/>
      <c r="QDD207" s="375"/>
      <c r="QDE207" s="375"/>
      <c r="QDF207" s="375"/>
      <c r="QDG207" s="375"/>
      <c r="QDH207" s="375"/>
      <c r="QDI207" s="375"/>
      <c r="QDJ207" s="375"/>
      <c r="QDK207" s="375"/>
      <c r="QDL207" s="375"/>
      <c r="QDM207" s="375"/>
      <c r="QDN207" s="375"/>
      <c r="QDO207" s="375"/>
      <c r="QDP207" s="375"/>
      <c r="QDQ207" s="375"/>
      <c r="QDR207" s="375"/>
      <c r="QDS207" s="375"/>
      <c r="QDT207" s="375"/>
      <c r="QDU207" s="375"/>
      <c r="QDV207" s="375"/>
      <c r="QDW207" s="375"/>
      <c r="QDX207" s="375"/>
      <c r="QDY207" s="375"/>
      <c r="QDZ207" s="375"/>
      <c r="QEA207" s="375"/>
      <c r="QEB207" s="375"/>
      <c r="QEC207" s="376"/>
      <c r="QED207" s="376"/>
      <c r="QEE207" s="376"/>
      <c r="QEF207" s="376"/>
      <c r="QEG207" s="376"/>
      <c r="QEH207" s="376"/>
      <c r="QEI207" s="376"/>
      <c r="QEJ207" s="376"/>
      <c r="QEK207" s="376"/>
      <c r="QEL207" s="376"/>
      <c r="QEM207" s="376"/>
      <c r="QEN207" s="376"/>
      <c r="QEO207" s="376"/>
      <c r="QEP207" s="376"/>
      <c r="QEQ207" s="376"/>
      <c r="QER207" s="376"/>
      <c r="QES207" s="376"/>
      <c r="QET207" s="376"/>
      <c r="QEU207" s="376"/>
      <c r="QEV207" s="376"/>
      <c r="QEW207" s="376"/>
      <c r="QEX207" s="376"/>
      <c r="QEY207" s="376"/>
      <c r="QEZ207" s="376"/>
      <c r="QFA207" s="377"/>
      <c r="QFB207" s="377"/>
      <c r="QFC207" s="377"/>
      <c r="QFD207" s="377"/>
      <c r="QFE207" s="377"/>
      <c r="QFF207" s="376"/>
      <c r="QFG207" s="376"/>
      <c r="QFH207" s="377"/>
      <c r="QFI207" s="377"/>
      <c r="QFJ207" s="376"/>
      <c r="QFK207" s="376"/>
      <c r="QFL207" s="377"/>
      <c r="QFM207" s="377"/>
      <c r="QFN207" s="376"/>
      <c r="QFO207" s="376"/>
      <c r="QFP207" s="376"/>
      <c r="QFQ207" s="376"/>
      <c r="QFR207" s="376"/>
      <c r="QFS207" s="376"/>
      <c r="QFT207" s="376"/>
      <c r="QFU207" s="377"/>
      <c r="QFV207" s="377"/>
      <c r="QFW207" s="376"/>
      <c r="QFX207" s="376"/>
      <c r="QFY207" s="377"/>
      <c r="QFZ207" s="377"/>
      <c r="QGA207" s="376"/>
      <c r="QGB207" s="376"/>
      <c r="QGC207" s="376"/>
      <c r="QGD207" s="376"/>
      <c r="QGE207" s="376"/>
      <c r="QGF207" s="370"/>
      <c r="QGG207" s="396"/>
      <c r="QGH207" s="376"/>
      <c r="QGI207" s="376"/>
      <c r="QGJ207" s="376"/>
      <c r="QGK207" s="376"/>
      <c r="QGL207" s="376"/>
      <c r="QGM207" s="376"/>
      <c r="QGN207" s="376"/>
      <c r="QGO207" s="375"/>
      <c r="QGP207" s="375"/>
      <c r="QGQ207" s="375"/>
      <c r="QGR207" s="375"/>
      <c r="QGS207" s="375"/>
      <c r="QGT207" s="375"/>
      <c r="QGU207" s="375"/>
      <c r="QGV207" s="375"/>
      <c r="QGW207" s="375"/>
      <c r="QGX207" s="375"/>
      <c r="QGY207" s="375"/>
      <c r="QGZ207" s="375"/>
      <c r="QHA207" s="375"/>
      <c r="QHB207" s="375"/>
      <c r="QHC207" s="375"/>
      <c r="QHD207" s="375"/>
      <c r="QHE207" s="375"/>
      <c r="QHF207" s="375"/>
      <c r="QHG207" s="375"/>
      <c r="QHH207" s="375"/>
      <c r="QHI207" s="375"/>
      <c r="QHJ207" s="375"/>
      <c r="QHK207" s="375"/>
      <c r="QHL207" s="375"/>
      <c r="QHM207" s="375"/>
      <c r="QHN207" s="375"/>
      <c r="QHO207" s="375"/>
      <c r="QHP207" s="375"/>
      <c r="QHQ207" s="375"/>
      <c r="QHR207" s="375"/>
      <c r="QHS207" s="375"/>
      <c r="QHT207" s="375"/>
      <c r="QHU207" s="375"/>
      <c r="QHV207" s="375"/>
      <c r="QHW207" s="375"/>
      <c r="QHX207" s="375"/>
      <c r="QHY207" s="375"/>
      <c r="QHZ207" s="375"/>
      <c r="QIA207" s="375"/>
      <c r="QIB207" s="375"/>
      <c r="QIC207" s="375"/>
      <c r="QID207" s="375"/>
      <c r="QIE207" s="375"/>
      <c r="QIF207" s="375"/>
      <c r="QIG207" s="376"/>
      <c r="QIH207" s="376"/>
      <c r="QII207" s="376"/>
      <c r="QIJ207" s="376"/>
      <c r="QIK207" s="376"/>
      <c r="QIL207" s="376"/>
      <c r="QIM207" s="376"/>
      <c r="QIN207" s="376"/>
      <c r="QIO207" s="376"/>
      <c r="QIP207" s="376"/>
      <c r="QIQ207" s="376"/>
      <c r="QIR207" s="376"/>
      <c r="QIS207" s="376"/>
      <c r="QIT207" s="376"/>
      <c r="QIU207" s="376"/>
      <c r="QIV207" s="376"/>
      <c r="QIW207" s="376"/>
      <c r="QIX207" s="376"/>
      <c r="QIY207" s="376"/>
      <c r="QIZ207" s="376"/>
      <c r="QJA207" s="376"/>
      <c r="QJB207" s="376"/>
      <c r="QJC207" s="376"/>
      <c r="QJD207" s="376"/>
      <c r="QJE207" s="377"/>
      <c r="QJF207" s="377"/>
      <c r="QJG207" s="377"/>
      <c r="QJH207" s="377"/>
      <c r="QJI207" s="377"/>
      <c r="QJJ207" s="376"/>
      <c r="QJK207" s="376"/>
      <c r="QJL207" s="377"/>
      <c r="QJM207" s="377"/>
      <c r="QJN207" s="376"/>
      <c r="QJO207" s="376"/>
      <c r="QJP207" s="377"/>
      <c r="QJQ207" s="377"/>
      <c r="QJR207" s="376"/>
      <c r="QJS207" s="376"/>
      <c r="QJT207" s="376"/>
      <c r="QJU207" s="376"/>
      <c r="QJV207" s="376"/>
      <c r="QJW207" s="376"/>
      <c r="QJX207" s="376"/>
      <c r="QJY207" s="377"/>
      <c r="QJZ207" s="377"/>
      <c r="QKA207" s="376"/>
      <c r="QKB207" s="376"/>
      <c r="QKC207" s="377"/>
      <c r="QKD207" s="377"/>
      <c r="QKE207" s="376"/>
      <c r="QKF207" s="376"/>
      <c r="QKG207" s="376"/>
      <c r="QKH207" s="376"/>
      <c r="QKI207" s="376"/>
      <c r="QKJ207" s="370"/>
      <c r="QKK207" s="396"/>
      <c r="QKL207" s="376"/>
      <c r="QKM207" s="376"/>
      <c r="QKN207" s="376"/>
      <c r="QKO207" s="376"/>
      <c r="QKP207" s="376"/>
      <c r="QKQ207" s="376"/>
      <c r="QKR207" s="376"/>
      <c r="QKS207" s="375"/>
      <c r="QKT207" s="375"/>
      <c r="QKU207" s="375"/>
      <c r="QKV207" s="375"/>
      <c r="QKW207" s="375"/>
      <c r="QKX207" s="375"/>
      <c r="QKY207" s="375"/>
      <c r="QKZ207" s="375"/>
      <c r="QLA207" s="375"/>
      <c r="QLB207" s="375"/>
      <c r="QLC207" s="375"/>
      <c r="QLD207" s="375"/>
      <c r="QLE207" s="375"/>
      <c r="QLF207" s="375"/>
      <c r="QLG207" s="375"/>
      <c r="QLH207" s="375"/>
      <c r="QLI207" s="375"/>
      <c r="QLJ207" s="375"/>
      <c r="QLK207" s="375"/>
      <c r="QLL207" s="375"/>
      <c r="QLM207" s="375"/>
      <c r="QLN207" s="375"/>
      <c r="QLO207" s="375"/>
      <c r="QLP207" s="375"/>
      <c r="QLQ207" s="375"/>
      <c r="QLR207" s="375"/>
      <c r="QLS207" s="375"/>
      <c r="QLT207" s="375"/>
      <c r="QLU207" s="375"/>
      <c r="QLV207" s="375"/>
      <c r="QLW207" s="375"/>
      <c r="QLX207" s="375"/>
      <c r="QLY207" s="375"/>
      <c r="QLZ207" s="375"/>
      <c r="QMA207" s="375"/>
      <c r="QMB207" s="375"/>
      <c r="QMC207" s="375"/>
      <c r="QMD207" s="375"/>
      <c r="QME207" s="375"/>
      <c r="QMF207" s="375"/>
      <c r="QMG207" s="375"/>
      <c r="QMH207" s="375"/>
      <c r="QMI207" s="375"/>
      <c r="QMJ207" s="375"/>
      <c r="QMK207" s="376"/>
      <c r="QML207" s="376"/>
      <c r="QMM207" s="376"/>
      <c r="QMN207" s="376"/>
      <c r="QMO207" s="376"/>
      <c r="QMP207" s="376"/>
      <c r="QMQ207" s="376"/>
      <c r="QMR207" s="376"/>
      <c r="QMS207" s="376"/>
      <c r="QMT207" s="376"/>
      <c r="QMU207" s="376"/>
      <c r="QMV207" s="376"/>
      <c r="QMW207" s="376"/>
      <c r="QMX207" s="376"/>
      <c r="QMY207" s="376"/>
      <c r="QMZ207" s="376"/>
      <c r="QNA207" s="376"/>
      <c r="QNB207" s="376"/>
      <c r="QNC207" s="376"/>
      <c r="QND207" s="376"/>
      <c r="QNE207" s="376"/>
      <c r="QNF207" s="376"/>
      <c r="QNG207" s="376"/>
      <c r="QNH207" s="376"/>
      <c r="QNI207" s="377"/>
      <c r="QNJ207" s="377"/>
      <c r="QNK207" s="377"/>
      <c r="QNL207" s="377"/>
      <c r="QNM207" s="377"/>
      <c r="QNN207" s="376"/>
      <c r="QNO207" s="376"/>
      <c r="QNP207" s="377"/>
      <c r="QNQ207" s="377"/>
      <c r="QNR207" s="376"/>
      <c r="QNS207" s="376"/>
      <c r="QNT207" s="377"/>
      <c r="QNU207" s="377"/>
      <c r="QNV207" s="376"/>
      <c r="QNW207" s="376"/>
      <c r="QNX207" s="376"/>
      <c r="QNY207" s="376"/>
      <c r="QNZ207" s="376"/>
      <c r="QOA207" s="376"/>
      <c r="QOB207" s="376"/>
      <c r="QOC207" s="377"/>
      <c r="QOD207" s="377"/>
      <c r="QOE207" s="376"/>
      <c r="QOF207" s="376"/>
      <c r="QOG207" s="377"/>
      <c r="QOH207" s="377"/>
      <c r="QOI207" s="376"/>
      <c r="QOJ207" s="376"/>
      <c r="QOK207" s="376"/>
      <c r="QOL207" s="376"/>
      <c r="QOM207" s="376"/>
      <c r="QON207" s="370"/>
      <c r="QOO207" s="396"/>
      <c r="QOP207" s="376"/>
      <c r="QOQ207" s="376"/>
      <c r="QOR207" s="376"/>
      <c r="QOS207" s="376"/>
      <c r="QOT207" s="376"/>
      <c r="QOU207" s="376"/>
      <c r="QOV207" s="376"/>
      <c r="QOW207" s="375"/>
      <c r="QOX207" s="375"/>
      <c r="QOY207" s="375"/>
      <c r="QOZ207" s="375"/>
      <c r="QPA207" s="375"/>
      <c r="QPB207" s="375"/>
      <c r="QPC207" s="375"/>
      <c r="QPD207" s="375"/>
      <c r="QPE207" s="375"/>
      <c r="QPF207" s="375"/>
      <c r="QPG207" s="375"/>
      <c r="QPH207" s="375"/>
      <c r="QPI207" s="375"/>
      <c r="QPJ207" s="375"/>
      <c r="QPK207" s="375"/>
      <c r="QPL207" s="375"/>
      <c r="QPM207" s="375"/>
      <c r="QPN207" s="375"/>
      <c r="QPO207" s="375"/>
      <c r="QPP207" s="375"/>
      <c r="QPQ207" s="375"/>
      <c r="QPR207" s="375"/>
      <c r="QPS207" s="375"/>
      <c r="QPT207" s="375"/>
      <c r="QPU207" s="375"/>
      <c r="QPV207" s="375"/>
      <c r="QPW207" s="375"/>
      <c r="QPX207" s="375"/>
      <c r="QPY207" s="375"/>
      <c r="QPZ207" s="375"/>
      <c r="QQA207" s="375"/>
      <c r="QQB207" s="375"/>
      <c r="QQC207" s="375"/>
      <c r="QQD207" s="375"/>
      <c r="QQE207" s="375"/>
      <c r="QQF207" s="375"/>
      <c r="QQG207" s="375"/>
      <c r="QQH207" s="375"/>
      <c r="QQI207" s="375"/>
      <c r="QQJ207" s="375"/>
      <c r="QQK207" s="375"/>
      <c r="QQL207" s="375"/>
      <c r="QQM207" s="375"/>
      <c r="QQN207" s="375"/>
      <c r="QQO207" s="376"/>
      <c r="QQP207" s="376"/>
      <c r="QQQ207" s="376"/>
      <c r="QQR207" s="376"/>
      <c r="QQS207" s="376"/>
      <c r="QQT207" s="376"/>
      <c r="QQU207" s="376"/>
      <c r="QQV207" s="376"/>
      <c r="QQW207" s="376"/>
      <c r="QQX207" s="376"/>
      <c r="QQY207" s="376"/>
      <c r="QQZ207" s="376"/>
      <c r="QRA207" s="376"/>
      <c r="QRB207" s="376"/>
      <c r="QRC207" s="376"/>
      <c r="QRD207" s="376"/>
      <c r="QRE207" s="376"/>
      <c r="QRF207" s="376"/>
      <c r="QRG207" s="376"/>
      <c r="QRH207" s="376"/>
      <c r="QRI207" s="376"/>
      <c r="QRJ207" s="376"/>
      <c r="QRK207" s="376"/>
      <c r="QRL207" s="376"/>
      <c r="QRM207" s="377"/>
      <c r="QRN207" s="377"/>
      <c r="QRO207" s="377"/>
      <c r="QRP207" s="377"/>
      <c r="QRQ207" s="377"/>
      <c r="QRR207" s="376"/>
      <c r="QRS207" s="376"/>
      <c r="QRT207" s="377"/>
      <c r="QRU207" s="377"/>
      <c r="QRV207" s="376"/>
      <c r="QRW207" s="376"/>
      <c r="QRX207" s="377"/>
      <c r="QRY207" s="377"/>
      <c r="QRZ207" s="376"/>
      <c r="QSA207" s="376"/>
      <c r="QSB207" s="376"/>
      <c r="QSC207" s="376"/>
      <c r="QSD207" s="376"/>
      <c r="QSE207" s="376"/>
      <c r="QSF207" s="376"/>
      <c r="QSG207" s="377"/>
      <c r="QSH207" s="377"/>
      <c r="QSI207" s="376"/>
      <c r="QSJ207" s="376"/>
      <c r="QSK207" s="377"/>
      <c r="QSL207" s="377"/>
      <c r="QSM207" s="376"/>
      <c r="QSN207" s="376"/>
      <c r="QSO207" s="376"/>
      <c r="QSP207" s="376"/>
      <c r="QSQ207" s="376"/>
      <c r="QSR207" s="370"/>
      <c r="QSS207" s="396"/>
      <c r="QST207" s="376"/>
      <c r="QSU207" s="376"/>
      <c r="QSV207" s="376"/>
      <c r="QSW207" s="376"/>
      <c r="QSX207" s="376"/>
      <c r="QSY207" s="376"/>
      <c r="QSZ207" s="376"/>
      <c r="QTA207" s="375"/>
      <c r="QTB207" s="375"/>
      <c r="QTC207" s="375"/>
      <c r="QTD207" s="375"/>
      <c r="QTE207" s="375"/>
      <c r="QTF207" s="375"/>
      <c r="QTG207" s="375"/>
      <c r="QTH207" s="375"/>
      <c r="QTI207" s="375"/>
      <c r="QTJ207" s="375"/>
      <c r="QTK207" s="375"/>
      <c r="QTL207" s="375"/>
      <c r="QTM207" s="375"/>
      <c r="QTN207" s="375"/>
      <c r="QTO207" s="375"/>
      <c r="QTP207" s="375"/>
      <c r="QTQ207" s="375"/>
      <c r="QTR207" s="375"/>
      <c r="QTS207" s="375"/>
      <c r="QTT207" s="375"/>
      <c r="QTU207" s="375"/>
      <c r="QTV207" s="375"/>
      <c r="QTW207" s="375"/>
      <c r="QTX207" s="375"/>
      <c r="QTY207" s="375"/>
      <c r="QTZ207" s="375"/>
      <c r="QUA207" s="375"/>
      <c r="QUB207" s="375"/>
      <c r="QUC207" s="375"/>
      <c r="QUD207" s="375"/>
      <c r="QUE207" s="375"/>
      <c r="QUF207" s="375"/>
      <c r="QUG207" s="375"/>
      <c r="QUH207" s="375"/>
      <c r="QUI207" s="375"/>
      <c r="QUJ207" s="375"/>
      <c r="QUK207" s="375"/>
      <c r="QUL207" s="375"/>
      <c r="QUM207" s="375"/>
      <c r="QUN207" s="375"/>
      <c r="QUO207" s="375"/>
      <c r="QUP207" s="375"/>
      <c r="QUQ207" s="375"/>
      <c r="QUR207" s="375"/>
      <c r="QUS207" s="376"/>
      <c r="QUT207" s="376"/>
      <c r="QUU207" s="376"/>
      <c r="QUV207" s="376"/>
      <c r="QUW207" s="376"/>
      <c r="QUX207" s="376"/>
      <c r="QUY207" s="376"/>
      <c r="QUZ207" s="376"/>
      <c r="QVA207" s="376"/>
      <c r="QVB207" s="376"/>
      <c r="QVC207" s="376"/>
      <c r="QVD207" s="376"/>
      <c r="QVE207" s="376"/>
      <c r="QVF207" s="376"/>
      <c r="QVG207" s="376"/>
      <c r="QVH207" s="376"/>
      <c r="QVI207" s="376"/>
      <c r="QVJ207" s="376"/>
      <c r="QVK207" s="376"/>
      <c r="QVL207" s="376"/>
      <c r="QVM207" s="376"/>
      <c r="QVN207" s="376"/>
      <c r="QVO207" s="376"/>
      <c r="QVP207" s="376"/>
      <c r="QVQ207" s="377"/>
      <c r="QVR207" s="377"/>
      <c r="QVS207" s="377"/>
      <c r="QVT207" s="377"/>
      <c r="QVU207" s="377"/>
      <c r="QVV207" s="376"/>
      <c r="QVW207" s="376"/>
      <c r="QVX207" s="377"/>
      <c r="QVY207" s="377"/>
      <c r="QVZ207" s="376"/>
      <c r="QWA207" s="376"/>
      <c r="QWB207" s="377"/>
      <c r="QWC207" s="377"/>
      <c r="QWD207" s="376"/>
      <c r="QWE207" s="376"/>
      <c r="QWF207" s="376"/>
      <c r="QWG207" s="376"/>
      <c r="QWH207" s="376"/>
      <c r="QWI207" s="376"/>
      <c r="QWJ207" s="376"/>
      <c r="QWK207" s="377"/>
      <c r="QWL207" s="377"/>
      <c r="QWM207" s="376"/>
      <c r="QWN207" s="376"/>
      <c r="QWO207" s="377"/>
      <c r="QWP207" s="377"/>
      <c r="QWQ207" s="376"/>
      <c r="QWR207" s="376"/>
      <c r="QWS207" s="376"/>
      <c r="QWT207" s="376"/>
      <c r="QWU207" s="376"/>
      <c r="QWV207" s="370"/>
      <c r="QWW207" s="396"/>
      <c r="QWX207" s="376"/>
      <c r="QWY207" s="376"/>
      <c r="QWZ207" s="376"/>
      <c r="QXA207" s="376"/>
      <c r="QXB207" s="376"/>
      <c r="QXC207" s="376"/>
      <c r="QXD207" s="376"/>
      <c r="QXE207" s="375"/>
      <c r="QXF207" s="375"/>
      <c r="QXG207" s="375"/>
      <c r="QXH207" s="375"/>
      <c r="QXI207" s="375"/>
      <c r="QXJ207" s="375"/>
      <c r="QXK207" s="375"/>
      <c r="QXL207" s="375"/>
      <c r="QXM207" s="375"/>
      <c r="QXN207" s="375"/>
      <c r="QXO207" s="375"/>
      <c r="QXP207" s="375"/>
      <c r="QXQ207" s="375"/>
      <c r="QXR207" s="375"/>
      <c r="QXS207" s="375"/>
      <c r="QXT207" s="375"/>
      <c r="QXU207" s="375"/>
      <c r="QXV207" s="375"/>
      <c r="QXW207" s="375"/>
      <c r="QXX207" s="375"/>
      <c r="QXY207" s="375"/>
      <c r="QXZ207" s="375"/>
      <c r="QYA207" s="375"/>
      <c r="QYB207" s="375"/>
      <c r="QYC207" s="375"/>
      <c r="QYD207" s="375"/>
      <c r="QYE207" s="375"/>
      <c r="QYF207" s="375"/>
      <c r="QYG207" s="375"/>
      <c r="QYH207" s="375"/>
      <c r="QYI207" s="375"/>
      <c r="QYJ207" s="375"/>
      <c r="QYK207" s="375"/>
      <c r="QYL207" s="375"/>
      <c r="QYM207" s="375"/>
      <c r="QYN207" s="375"/>
      <c r="QYO207" s="375"/>
      <c r="QYP207" s="375"/>
      <c r="QYQ207" s="375"/>
      <c r="QYR207" s="375"/>
      <c r="QYS207" s="375"/>
      <c r="QYT207" s="375"/>
      <c r="QYU207" s="375"/>
      <c r="QYV207" s="375"/>
      <c r="QYW207" s="376"/>
      <c r="QYX207" s="376"/>
      <c r="QYY207" s="376"/>
      <c r="QYZ207" s="376"/>
      <c r="QZA207" s="376"/>
      <c r="QZB207" s="376"/>
      <c r="QZC207" s="376"/>
      <c r="QZD207" s="376"/>
      <c r="QZE207" s="376"/>
      <c r="QZF207" s="376"/>
      <c r="QZG207" s="376"/>
      <c r="QZH207" s="376"/>
      <c r="QZI207" s="376"/>
      <c r="QZJ207" s="376"/>
      <c r="QZK207" s="376"/>
      <c r="QZL207" s="376"/>
      <c r="QZM207" s="376"/>
      <c r="QZN207" s="376"/>
      <c r="QZO207" s="376"/>
      <c r="QZP207" s="376"/>
      <c r="QZQ207" s="376"/>
      <c r="QZR207" s="376"/>
      <c r="QZS207" s="376"/>
      <c r="QZT207" s="376"/>
      <c r="QZU207" s="377"/>
      <c r="QZV207" s="377"/>
      <c r="QZW207" s="377"/>
      <c r="QZX207" s="377"/>
      <c r="QZY207" s="377"/>
      <c r="QZZ207" s="376"/>
      <c r="RAA207" s="376"/>
      <c r="RAB207" s="377"/>
      <c r="RAC207" s="377"/>
      <c r="RAD207" s="376"/>
      <c r="RAE207" s="376"/>
      <c r="RAF207" s="377"/>
      <c r="RAG207" s="377"/>
      <c r="RAH207" s="376"/>
      <c r="RAI207" s="376"/>
      <c r="RAJ207" s="376"/>
      <c r="RAK207" s="376"/>
      <c r="RAL207" s="376"/>
      <c r="RAM207" s="376"/>
      <c r="RAN207" s="376"/>
      <c r="RAO207" s="377"/>
      <c r="RAP207" s="377"/>
      <c r="RAQ207" s="376"/>
      <c r="RAR207" s="376"/>
      <c r="RAS207" s="377"/>
      <c r="RAT207" s="377"/>
      <c r="RAU207" s="376"/>
      <c r="RAV207" s="376"/>
      <c r="RAW207" s="376"/>
      <c r="RAX207" s="376"/>
      <c r="RAY207" s="376"/>
      <c r="RAZ207" s="370"/>
      <c r="RBA207" s="396"/>
      <c r="RBB207" s="376"/>
      <c r="RBC207" s="376"/>
      <c r="RBD207" s="376"/>
      <c r="RBE207" s="376"/>
      <c r="RBF207" s="376"/>
      <c r="RBG207" s="376"/>
      <c r="RBH207" s="376"/>
      <c r="RBI207" s="375"/>
      <c r="RBJ207" s="375"/>
      <c r="RBK207" s="375"/>
      <c r="RBL207" s="375"/>
      <c r="RBM207" s="375"/>
      <c r="RBN207" s="375"/>
      <c r="RBO207" s="375"/>
      <c r="RBP207" s="375"/>
      <c r="RBQ207" s="375"/>
      <c r="RBR207" s="375"/>
      <c r="RBS207" s="375"/>
      <c r="RBT207" s="375"/>
      <c r="RBU207" s="375"/>
      <c r="RBV207" s="375"/>
      <c r="RBW207" s="375"/>
      <c r="RBX207" s="375"/>
      <c r="RBY207" s="375"/>
      <c r="RBZ207" s="375"/>
      <c r="RCA207" s="375"/>
      <c r="RCB207" s="375"/>
      <c r="RCC207" s="375"/>
      <c r="RCD207" s="375"/>
      <c r="RCE207" s="375"/>
      <c r="RCF207" s="375"/>
      <c r="RCG207" s="375"/>
      <c r="RCH207" s="375"/>
      <c r="RCI207" s="375"/>
      <c r="RCJ207" s="375"/>
      <c r="RCK207" s="375"/>
      <c r="RCL207" s="375"/>
      <c r="RCM207" s="375"/>
      <c r="RCN207" s="375"/>
      <c r="RCO207" s="375"/>
      <c r="RCP207" s="375"/>
      <c r="RCQ207" s="375"/>
      <c r="RCR207" s="375"/>
      <c r="RCS207" s="375"/>
      <c r="RCT207" s="375"/>
      <c r="RCU207" s="375"/>
      <c r="RCV207" s="375"/>
      <c r="RCW207" s="375"/>
      <c r="RCX207" s="375"/>
      <c r="RCY207" s="375"/>
      <c r="RCZ207" s="375"/>
      <c r="RDA207" s="376"/>
      <c r="RDB207" s="376"/>
      <c r="RDC207" s="376"/>
      <c r="RDD207" s="376"/>
      <c r="RDE207" s="376"/>
      <c r="RDF207" s="376"/>
      <c r="RDG207" s="376"/>
      <c r="RDH207" s="376"/>
      <c r="RDI207" s="376"/>
      <c r="RDJ207" s="376"/>
      <c r="RDK207" s="376"/>
      <c r="RDL207" s="376"/>
      <c r="RDM207" s="376"/>
      <c r="RDN207" s="376"/>
      <c r="RDO207" s="376"/>
      <c r="RDP207" s="376"/>
      <c r="RDQ207" s="376"/>
      <c r="RDR207" s="376"/>
      <c r="RDS207" s="376"/>
      <c r="RDT207" s="376"/>
      <c r="RDU207" s="376"/>
      <c r="RDV207" s="376"/>
      <c r="RDW207" s="376"/>
    </row>
    <row r="208" spans="1:12295" s="273" customFormat="1" ht="44.25" customHeight="1" x14ac:dyDescent="0.3">
      <c r="B208" s="201"/>
      <c r="C208" s="101" t="s">
        <v>32</v>
      </c>
      <c r="D208" s="176">
        <f t="shared" si="681"/>
        <v>5907310.7000000002</v>
      </c>
      <c r="E208" s="176">
        <f>E212+E216</f>
        <v>2272061.4100700002</v>
      </c>
      <c r="F208" s="176"/>
      <c r="G208" s="176">
        <f t="shared" ref="G208" si="692">G212+G216+G238</f>
        <v>3635249.28993</v>
      </c>
      <c r="H208" s="176">
        <f t="shared" ref="H208:I208" si="693">H212+H216</f>
        <v>0</v>
      </c>
      <c r="I208" s="176">
        <f t="shared" si="693"/>
        <v>0</v>
      </c>
      <c r="J208" s="176">
        <f>J212+J216+J238</f>
        <v>-4635487.0476799998</v>
      </c>
      <c r="K208" s="176">
        <f t="shared" ref="K208:K210" si="694">M208+Q208+S208+U208</f>
        <v>1271823.6523200001</v>
      </c>
      <c r="L208" s="695">
        <f t="shared" si="627"/>
        <v>0.21529655657353525</v>
      </c>
      <c r="M208" s="176">
        <f>M212+M216</f>
        <v>1067717.0067700001</v>
      </c>
      <c r="N208" s="695">
        <f>M208/E208</f>
        <v>0.46993316379468136</v>
      </c>
      <c r="O208" s="650"/>
      <c r="P208" s="707"/>
      <c r="Q208" s="623">
        <f t="shared" ref="Q208" si="695">Q212+Q216+Q238</f>
        <v>204106.64555000002</v>
      </c>
      <c r="R208" s="695">
        <f>Q208/G208</f>
        <v>5.6146533365784734E-2</v>
      </c>
      <c r="S208" s="623">
        <f t="shared" ref="S208:U208" si="696">S212+S216+S238</f>
        <v>0</v>
      </c>
      <c r="T208" s="683"/>
      <c r="U208" s="623">
        <f t="shared" si="696"/>
        <v>0</v>
      </c>
      <c r="V208" s="623">
        <f t="shared" ref="V208" si="697">W208+X208+Y208</f>
        <v>0</v>
      </c>
      <c r="W208" s="623">
        <f>W212+W216</f>
        <v>0</v>
      </c>
      <c r="X208" s="73"/>
      <c r="Y208" s="73"/>
      <c r="Z208" s="623">
        <f t="shared" si="520"/>
        <v>2272061.4100700002</v>
      </c>
      <c r="AA208" s="623">
        <f>AA212+AA216</f>
        <v>2272061.4100700002</v>
      </c>
      <c r="AB208" s="73"/>
      <c r="AC208" s="31"/>
      <c r="AD208" s="31"/>
      <c r="AE208" s="176">
        <f t="shared" si="654"/>
        <v>1042602.6354100001</v>
      </c>
      <c r="AF208" s="695">
        <f t="shared" si="628"/>
        <v>0.17649361754579795</v>
      </c>
      <c r="AG208" s="176">
        <f>AG212+AG216</f>
        <v>924227.90502000006</v>
      </c>
      <c r="AH208" s="695">
        <f t="shared" si="629"/>
        <v>0.40677945627865991</v>
      </c>
      <c r="AI208" s="623"/>
      <c r="AJ208" s="683"/>
      <c r="AK208" s="623">
        <f>AK216+AK238</f>
        <v>118374.73039</v>
      </c>
      <c r="AL208" s="695">
        <f t="shared" ref="AL208:AL210" si="698">AK208/G208</f>
        <v>3.2563029643636741E-2</v>
      </c>
      <c r="AM208" s="623">
        <f t="shared" ref="AM208:AO208" si="699">AM212+AM216</f>
        <v>0</v>
      </c>
      <c r="AN208" s="683"/>
      <c r="AO208" s="623">
        <f t="shared" si="699"/>
        <v>0</v>
      </c>
      <c r="AP208" s="623">
        <f>AR208-AE208</f>
        <v>4861047.6737400014</v>
      </c>
      <c r="AQ208" s="683"/>
      <c r="AR208" s="176">
        <f t="shared" si="649"/>
        <v>5903650.309150001</v>
      </c>
      <c r="AS208" s="695">
        <f t="shared" si="630"/>
        <v>0.99938036256498253</v>
      </c>
      <c r="AT208" s="176">
        <f>AT212+AT216</f>
        <v>2272061.4100700002</v>
      </c>
      <c r="AU208" s="695">
        <f t="shared" si="631"/>
        <v>1</v>
      </c>
      <c r="AV208" s="647"/>
      <c r="AW208" s="695"/>
      <c r="AX208" s="176">
        <f>AX216+AX238</f>
        <v>3631588.8990800004</v>
      </c>
      <c r="AY208" s="695">
        <f t="shared" si="633"/>
        <v>0.99899308395159059</v>
      </c>
      <c r="AZ208" s="623">
        <f t="shared" ref="AZ208:BB208" si="700">AZ212+AZ216</f>
        <v>0</v>
      </c>
      <c r="BA208" s="695"/>
      <c r="BB208" s="623">
        <f t="shared" si="700"/>
        <v>0</v>
      </c>
      <c r="BC208" s="73"/>
      <c r="BD208" s="73"/>
      <c r="BE208" s="623">
        <f t="shared" si="659"/>
        <v>0</v>
      </c>
      <c r="BF208" s="623">
        <f>BF212+BF216</f>
        <v>0</v>
      </c>
      <c r="BG208" s="623">
        <f t="shared" ref="BG208:BI208" si="701">BG212+BG216</f>
        <v>0</v>
      </c>
      <c r="BH208" s="623">
        <f t="shared" si="701"/>
        <v>0</v>
      </c>
      <c r="BI208" s="623">
        <f t="shared" si="701"/>
        <v>0</v>
      </c>
      <c r="BJ208" s="623">
        <f t="shared" si="689"/>
        <v>0</v>
      </c>
      <c r="BK208" s="623"/>
      <c r="BL208" s="73"/>
      <c r="BM208" s="73"/>
      <c r="BN208" s="623">
        <f t="shared" si="690"/>
        <v>7642691.2999999998</v>
      </c>
      <c r="BO208" s="623">
        <f>BO212+BO216</f>
        <v>3124216</v>
      </c>
      <c r="BP208" s="623"/>
      <c r="BQ208" s="623">
        <f>BQ212+BQ216+BQ238</f>
        <v>4518475.3</v>
      </c>
      <c r="BR208" s="623">
        <f t="shared" ref="BR208:BS208" si="702">BR212+BR216</f>
        <v>0</v>
      </c>
      <c r="BS208" s="623">
        <f t="shared" si="702"/>
        <v>0</v>
      </c>
      <c r="BT208" s="623">
        <f>BT212+BT216+BT238</f>
        <v>0</v>
      </c>
      <c r="BU208" s="623">
        <f t="shared" si="651"/>
        <v>7642691.2999999998</v>
      </c>
      <c r="BV208" s="176">
        <f>BV212+BV216</f>
        <v>3124216</v>
      </c>
      <c r="BW208" s="517"/>
      <c r="BX208" s="436">
        <f>BX212+BX216+BX238</f>
        <v>4518475.3</v>
      </c>
      <c r="BY208" s="436">
        <f t="shared" ref="BY208:BZ208" si="703">BY212+BY216</f>
        <v>0</v>
      </c>
      <c r="BZ208" s="436">
        <f t="shared" si="703"/>
        <v>0</v>
      </c>
      <c r="CE208" s="695"/>
    </row>
    <row r="209" spans="2:86" s="70" customFormat="1" ht="59.25" customHeight="1" x14ac:dyDescent="0.3">
      <c r="B209" s="272"/>
      <c r="C209" s="97" t="s">
        <v>401</v>
      </c>
      <c r="D209" s="166">
        <f t="shared" si="681"/>
        <v>3776805.2019099998</v>
      </c>
      <c r="E209" s="166">
        <f>E213+E217</f>
        <v>1452629.4261099999</v>
      </c>
      <c r="F209" s="166"/>
      <c r="G209" s="166">
        <f>G213+G217+G239</f>
        <v>2324175.7757999999</v>
      </c>
      <c r="H209" s="166">
        <f t="shared" ref="H209:I209" si="704">H213+H217</f>
        <v>0</v>
      </c>
      <c r="I209" s="166">
        <f t="shared" si="704"/>
        <v>0</v>
      </c>
      <c r="J209" s="166">
        <f>J213+J217+J239</f>
        <v>-2963672.0470600002</v>
      </c>
      <c r="K209" s="166">
        <f t="shared" si="694"/>
        <v>813133.15485000005</v>
      </c>
      <c r="L209" s="695">
        <f t="shared" si="627"/>
        <v>0.21529655658141533</v>
      </c>
      <c r="M209" s="166">
        <f>M213+M217</f>
        <v>682638.74210999999</v>
      </c>
      <c r="N209" s="695">
        <f t="shared" ref="N209:N213" si="705">M209/E209</f>
        <v>0.46993316384760292</v>
      </c>
      <c r="O209" s="650"/>
      <c r="P209" s="707"/>
      <c r="Q209" s="622">
        <f>Q213+Q217+Q239</f>
        <v>130494.41274</v>
      </c>
      <c r="R209" s="695">
        <f>Q209/G209</f>
        <v>5.6146533364105293E-2</v>
      </c>
      <c r="S209" s="622">
        <f t="shared" ref="S209:U209" si="706">S213+S217</f>
        <v>0</v>
      </c>
      <c r="T209" s="683"/>
      <c r="U209" s="622">
        <f t="shared" si="706"/>
        <v>0</v>
      </c>
      <c r="V209" s="622">
        <f>W209</f>
        <v>2324175.7757999999</v>
      </c>
      <c r="W209" s="622">
        <f>AA209-E209</f>
        <v>2324175.7757999999</v>
      </c>
      <c r="X209" s="31"/>
      <c r="Y209" s="31"/>
      <c r="Z209" s="622">
        <f t="shared" si="520"/>
        <v>3776805.2019099998</v>
      </c>
      <c r="AA209" s="622">
        <f>D209</f>
        <v>3776805.2019099998</v>
      </c>
      <c r="AB209" s="31"/>
      <c r="AC209" s="31"/>
      <c r="AD209" s="31"/>
      <c r="AE209" s="166">
        <f t="shared" si="654"/>
        <v>662411.33500999992</v>
      </c>
      <c r="AF209" s="695">
        <f t="shared" si="628"/>
        <v>0.17538933029296994</v>
      </c>
      <c r="AG209" s="166">
        <f>AG213+AG217</f>
        <v>590899.80820999993</v>
      </c>
      <c r="AH209" s="695">
        <f t="shared" si="629"/>
        <v>0.4067794563355171</v>
      </c>
      <c r="AI209" s="622"/>
      <c r="AJ209" s="683"/>
      <c r="AK209" s="622">
        <f>AK217+AK239</f>
        <v>71511.526799999992</v>
      </c>
      <c r="AL209" s="695">
        <f t="shared" si="698"/>
        <v>3.0768553542550005E-2</v>
      </c>
      <c r="AM209" s="622">
        <f t="shared" ref="AM209:AO209" si="707">AM213+AM217</f>
        <v>0</v>
      </c>
      <c r="AN209" s="683"/>
      <c r="AO209" s="622">
        <f t="shared" si="707"/>
        <v>0</v>
      </c>
      <c r="AP209" s="622">
        <f>AR209-AE209</f>
        <v>3112053.6168499999</v>
      </c>
      <c r="AQ209" s="683"/>
      <c r="AR209" s="166">
        <f t="shared" si="649"/>
        <v>3774464.9518599999</v>
      </c>
      <c r="AS209" s="695">
        <f t="shared" si="630"/>
        <v>0.99938036252205531</v>
      </c>
      <c r="AT209" s="166">
        <f>AT213+AT217</f>
        <v>1452629.4261099999</v>
      </c>
      <c r="AU209" s="695">
        <f t="shared" si="631"/>
        <v>1</v>
      </c>
      <c r="AV209" s="622"/>
      <c r="AW209" s="695"/>
      <c r="AX209" s="166">
        <f>AX217+AX239</f>
        <v>2321835.52575</v>
      </c>
      <c r="AY209" s="695">
        <f t="shared" si="633"/>
        <v>0.9989930838818788</v>
      </c>
      <c r="AZ209" s="622">
        <f t="shared" ref="AZ209:BB209" si="708">AZ213+AZ217</f>
        <v>0</v>
      </c>
      <c r="BA209" s="695"/>
      <c r="BB209" s="622">
        <f t="shared" si="708"/>
        <v>0</v>
      </c>
      <c r="BC209" s="31"/>
      <c r="BD209" s="31"/>
      <c r="BE209" s="622">
        <f t="shared" si="659"/>
        <v>0</v>
      </c>
      <c r="BF209" s="622">
        <f>BF213+BF217</f>
        <v>0</v>
      </c>
      <c r="BG209" s="622">
        <f t="shared" ref="BG209:BI209" si="709">BG213+BG217</f>
        <v>0</v>
      </c>
      <c r="BH209" s="622">
        <f t="shared" si="709"/>
        <v>0</v>
      </c>
      <c r="BI209" s="622">
        <f t="shared" si="709"/>
        <v>0</v>
      </c>
      <c r="BJ209" s="622">
        <f>BK209</f>
        <v>2454741.14286</v>
      </c>
      <c r="BK209" s="622">
        <f>BO209-BF209</f>
        <v>2454741.14286</v>
      </c>
      <c r="BL209" s="31"/>
      <c r="BM209" s="31"/>
      <c r="BN209" s="622">
        <f t="shared" si="690"/>
        <v>6004971.7364300005</v>
      </c>
      <c r="BO209" s="622">
        <f>BO213+BO217</f>
        <v>2454741.14286</v>
      </c>
      <c r="BP209" s="622"/>
      <c r="BQ209" s="622">
        <f>BQ213+BQ217+BQ239</f>
        <v>3550230.59357</v>
      </c>
      <c r="BR209" s="622">
        <f t="shared" ref="BR209:BS209" si="710">BR213+BR217</f>
        <v>0</v>
      </c>
      <c r="BS209" s="622">
        <f t="shared" si="710"/>
        <v>0</v>
      </c>
      <c r="BT209" s="622">
        <f>BT213+BT217+BT239</f>
        <v>0</v>
      </c>
      <c r="BU209" s="622">
        <f t="shared" si="651"/>
        <v>6004971.7364300005</v>
      </c>
      <c r="BV209" s="166">
        <f>BV213+BV217</f>
        <v>2454741.14286</v>
      </c>
      <c r="BW209" s="519"/>
      <c r="BX209" s="435">
        <f>BX213+BX217+BX239</f>
        <v>3550230.59357</v>
      </c>
      <c r="BY209" s="435">
        <f t="shared" ref="BY209:BZ209" si="711">BY213+BY217</f>
        <v>0</v>
      </c>
      <c r="BZ209" s="435">
        <f t="shared" si="711"/>
        <v>0</v>
      </c>
      <c r="CE209" s="695"/>
    </row>
    <row r="210" spans="2:86" s="70" customFormat="1" ht="59.25" hidden="1" customHeight="1" x14ac:dyDescent="0.3">
      <c r="B210" s="460"/>
      <c r="C210" s="97" t="s">
        <v>31</v>
      </c>
      <c r="D210" s="166">
        <f t="shared" si="681"/>
        <v>0</v>
      </c>
      <c r="E210" s="166">
        <f>E214+E236+E240</f>
        <v>0</v>
      </c>
      <c r="F210" s="166"/>
      <c r="G210" s="166">
        <f t="shared" ref="G210:I210" si="712">G214+G236+G240</f>
        <v>0</v>
      </c>
      <c r="H210" s="166">
        <f t="shared" si="712"/>
        <v>0</v>
      </c>
      <c r="I210" s="166">
        <f t="shared" si="712"/>
        <v>0</v>
      </c>
      <c r="J210" s="166">
        <f>K210-D210</f>
        <v>0</v>
      </c>
      <c r="K210" s="166">
        <f t="shared" si="694"/>
        <v>0</v>
      </c>
      <c r="L210" s="695" t="e">
        <f t="shared" si="627"/>
        <v>#DIV/0!</v>
      </c>
      <c r="M210" s="166">
        <f>M214+M236+M240</f>
        <v>0</v>
      </c>
      <c r="N210" s="695" t="e">
        <f t="shared" si="705"/>
        <v>#DIV/0!</v>
      </c>
      <c r="O210" s="622"/>
      <c r="P210" s="683"/>
      <c r="Q210" s="622">
        <f t="shared" ref="Q210" si="713">Q214+Q236+Q240</f>
        <v>0</v>
      </c>
      <c r="R210" s="683"/>
      <c r="S210" s="622">
        <f t="shared" ref="S210:U210" si="714">S214+S236+S240</f>
        <v>0</v>
      </c>
      <c r="T210" s="683"/>
      <c r="U210" s="622">
        <f t="shared" si="714"/>
        <v>0</v>
      </c>
      <c r="V210" s="622"/>
      <c r="W210" s="622"/>
      <c r="X210" s="31"/>
      <c r="Y210" s="31"/>
      <c r="Z210" s="622"/>
      <c r="AA210" s="622"/>
      <c r="AB210" s="31"/>
      <c r="AC210" s="31"/>
      <c r="AD210" s="31"/>
      <c r="AE210" s="166">
        <f>AG210</f>
        <v>0</v>
      </c>
      <c r="AF210" s="695" t="e">
        <f t="shared" si="628"/>
        <v>#DIV/0!</v>
      </c>
      <c r="AG210" s="166">
        <f>AG214+AG236+AG240</f>
        <v>0</v>
      </c>
      <c r="AH210" s="695" t="e">
        <f t="shared" si="629"/>
        <v>#DIV/0!</v>
      </c>
      <c r="AI210" s="622"/>
      <c r="AJ210" s="683"/>
      <c r="AK210" s="622"/>
      <c r="AL210" s="421" t="e">
        <f t="shared" si="698"/>
        <v>#DIV/0!</v>
      </c>
      <c r="AM210" s="622"/>
      <c r="AN210" s="683"/>
      <c r="AO210" s="622"/>
      <c r="AP210" s="622"/>
      <c r="AQ210" s="683"/>
      <c r="AR210" s="166"/>
      <c r="AS210" s="695" t="e">
        <f t="shared" si="630"/>
        <v>#DIV/0!</v>
      </c>
      <c r="AT210" s="166">
        <f>AT214+AT236+AT240</f>
        <v>0</v>
      </c>
      <c r="AU210" s="695" t="e">
        <f t="shared" si="631"/>
        <v>#DIV/0!</v>
      </c>
      <c r="AV210" s="622"/>
      <c r="AW210" s="695"/>
      <c r="AX210" s="166"/>
      <c r="AY210" s="695" t="e">
        <f t="shared" si="633"/>
        <v>#DIV/0!</v>
      </c>
      <c r="AZ210" s="622"/>
      <c r="BA210" s="695"/>
      <c r="BB210" s="622"/>
      <c r="BC210" s="31"/>
      <c r="BD210" s="31"/>
      <c r="BE210" s="622"/>
      <c r="BF210" s="622"/>
      <c r="BG210" s="622"/>
      <c r="BH210" s="622"/>
      <c r="BI210" s="622"/>
      <c r="BJ210" s="622"/>
      <c r="BK210" s="622"/>
      <c r="BL210" s="31"/>
      <c r="BM210" s="31"/>
      <c r="BN210" s="622"/>
      <c r="BO210" s="622"/>
      <c r="BP210" s="622"/>
      <c r="BQ210" s="622"/>
      <c r="BR210" s="31"/>
      <c r="BS210" s="31"/>
      <c r="BT210" s="622">
        <f>BU210-BN210</f>
        <v>0</v>
      </c>
      <c r="BU210" s="622"/>
      <c r="BV210" s="166"/>
      <c r="BW210" s="519"/>
      <c r="BX210" s="457"/>
      <c r="BY210" s="457"/>
      <c r="BZ210" s="457"/>
      <c r="CE210" s="695"/>
    </row>
    <row r="211" spans="2:86" s="175" customFormat="1" ht="44.25" customHeight="1" x14ac:dyDescent="0.3">
      <c r="B211" s="387" t="s">
        <v>36</v>
      </c>
      <c r="C211" s="99" t="s">
        <v>223</v>
      </c>
      <c r="D211" s="168">
        <f t="shared" ref="D211" si="715">E211</f>
        <v>3724690.8361800001</v>
      </c>
      <c r="E211" s="168">
        <f>E212+E213+E214</f>
        <v>3724690.8361800001</v>
      </c>
      <c r="F211" s="168"/>
      <c r="G211" s="168"/>
      <c r="H211" s="868"/>
      <c r="I211" s="868"/>
      <c r="J211" s="168">
        <f>J212+J213+J214</f>
        <v>-1974335.0873</v>
      </c>
      <c r="K211" s="168">
        <f t="shared" ref="K211" si="716">M211</f>
        <v>1750355.7488800001</v>
      </c>
      <c r="L211" s="695">
        <f t="shared" si="627"/>
        <v>0.4699331638153208</v>
      </c>
      <c r="M211" s="168">
        <f>M212+M213+M214</f>
        <v>1750355.7488800001</v>
      </c>
      <c r="N211" s="695">
        <f t="shared" si="705"/>
        <v>0.4699331638153208</v>
      </c>
      <c r="O211" s="632"/>
      <c r="P211" s="683"/>
      <c r="Q211" s="632">
        <f>Q212+Q213</f>
        <v>0</v>
      </c>
      <c r="R211" s="683"/>
      <c r="S211" s="632"/>
      <c r="T211" s="683"/>
      <c r="U211" s="632"/>
      <c r="V211" s="632">
        <f t="shared" si="522"/>
        <v>0</v>
      </c>
      <c r="W211" s="632">
        <f>W212+W213</f>
        <v>0</v>
      </c>
      <c r="X211" s="632"/>
      <c r="Y211" s="632"/>
      <c r="Z211" s="632">
        <f t="shared" si="520"/>
        <v>3724690.8361800001</v>
      </c>
      <c r="AA211" s="632">
        <f>AA212+AA213</f>
        <v>3724690.8361800001</v>
      </c>
      <c r="AB211" s="632"/>
      <c r="AC211" s="632"/>
      <c r="AD211" s="683"/>
      <c r="AE211" s="168">
        <f t="shared" ref="AE211" si="717">AG211</f>
        <v>1515127.7132299999</v>
      </c>
      <c r="AF211" s="695">
        <f t="shared" si="628"/>
        <v>0.40677945630083417</v>
      </c>
      <c r="AG211" s="168">
        <f>AG212+AG213+AG214</f>
        <v>1515127.7132299999</v>
      </c>
      <c r="AH211" s="695">
        <f t="shared" si="629"/>
        <v>0.40677945630083417</v>
      </c>
      <c r="AI211" s="632"/>
      <c r="AJ211" s="683"/>
      <c r="AK211" s="632"/>
      <c r="AL211" s="683"/>
      <c r="AM211" s="632">
        <f t="shared" ref="AM211:AO211" si="718">AM212+AM213</f>
        <v>0</v>
      </c>
      <c r="AN211" s="683"/>
      <c r="AO211" s="632">
        <f t="shared" si="718"/>
        <v>0</v>
      </c>
      <c r="AP211" s="632">
        <f>AP212+AP213</f>
        <v>2209563.1229500002</v>
      </c>
      <c r="AQ211" s="683"/>
      <c r="AR211" s="168">
        <f t="shared" ref="AR211" si="719">AT211</f>
        <v>3724690.8361800001</v>
      </c>
      <c r="AS211" s="695">
        <f t="shared" si="630"/>
        <v>1</v>
      </c>
      <c r="AT211" s="168">
        <f>AT212+AT213+AT214</f>
        <v>3724690.8361800001</v>
      </c>
      <c r="AU211" s="695">
        <f t="shared" si="631"/>
        <v>1</v>
      </c>
      <c r="AV211" s="632"/>
      <c r="AW211" s="695"/>
      <c r="AX211" s="168"/>
      <c r="AY211" s="695"/>
      <c r="AZ211" s="632">
        <f t="shared" ref="AZ211:BB211" si="720">AZ212+AZ213</f>
        <v>0</v>
      </c>
      <c r="BA211" s="695"/>
      <c r="BB211" s="632">
        <f t="shared" si="720"/>
        <v>0</v>
      </c>
      <c r="BC211" s="632"/>
      <c r="BD211" s="632"/>
      <c r="BE211" s="632">
        <f t="shared" si="575"/>
        <v>0</v>
      </c>
      <c r="BF211" s="632">
        <f>BF212+BF213</f>
        <v>0</v>
      </c>
      <c r="BG211" s="632"/>
      <c r="BH211" s="632"/>
      <c r="BI211" s="632"/>
      <c r="BJ211" s="632">
        <f t="shared" ref="BJ211:BJ212" si="721">BK211+BL211+BM211</f>
        <v>0</v>
      </c>
      <c r="BK211" s="632"/>
      <c r="BL211" s="632"/>
      <c r="BM211" s="632"/>
      <c r="BN211" s="632">
        <f t="shared" si="537"/>
        <v>5578957.14286</v>
      </c>
      <c r="BO211" s="168">
        <f>BO212+BO213</f>
        <v>5578957.14286</v>
      </c>
      <c r="BP211" s="632"/>
      <c r="BQ211" s="632"/>
      <c r="BR211" s="632"/>
      <c r="BS211" s="632"/>
      <c r="BT211" s="632">
        <f>BT212+BT213+BT214</f>
        <v>0</v>
      </c>
      <c r="BU211" s="632">
        <f t="shared" si="576"/>
        <v>5578957.14286</v>
      </c>
      <c r="BV211" s="168">
        <f>BV212+BV213</f>
        <v>5578957.14286</v>
      </c>
      <c r="BW211" s="519"/>
      <c r="BX211" s="439"/>
      <c r="BY211" s="295"/>
      <c r="BZ211" s="295"/>
      <c r="CE211" s="695"/>
    </row>
    <row r="212" spans="2:86" s="59" customFormat="1" ht="48.75" customHeight="1" x14ac:dyDescent="0.25">
      <c r="B212" s="387"/>
      <c r="C212" s="101" t="s">
        <v>32</v>
      </c>
      <c r="D212" s="176">
        <f>E212</f>
        <v>2272061.4100700002</v>
      </c>
      <c r="E212" s="176">
        <v>2272061.4100700002</v>
      </c>
      <c r="F212" s="176"/>
      <c r="G212" s="176"/>
      <c r="H212" s="861"/>
      <c r="I212" s="239"/>
      <c r="J212" s="176">
        <f>M212-E212</f>
        <v>-1204344.4033000001</v>
      </c>
      <c r="K212" s="176">
        <f>M212</f>
        <v>1067717.0067700001</v>
      </c>
      <c r="L212" s="695">
        <f t="shared" si="627"/>
        <v>0.46993316379468136</v>
      </c>
      <c r="M212" s="176">
        <v>1067717.0067700001</v>
      </c>
      <c r="N212" s="695">
        <f t="shared" si="705"/>
        <v>0.46993316379468136</v>
      </c>
      <c r="O212" s="631"/>
      <c r="P212" s="683"/>
      <c r="Q212" s="631"/>
      <c r="R212" s="683"/>
      <c r="S212" s="631"/>
      <c r="T212" s="683"/>
      <c r="U212" s="631"/>
      <c r="V212" s="631">
        <f t="shared" si="522"/>
        <v>0</v>
      </c>
      <c r="W212" s="631">
        <f>AA212-E212</f>
        <v>0</v>
      </c>
      <c r="X212" s="631"/>
      <c r="Y212" s="631"/>
      <c r="Z212" s="631">
        <f t="shared" si="520"/>
        <v>2272061.4100700002</v>
      </c>
      <c r="AA212" s="631">
        <f>E212</f>
        <v>2272061.4100700002</v>
      </c>
      <c r="AB212" s="631"/>
      <c r="AC212" s="631"/>
      <c r="AD212" s="683"/>
      <c r="AE212" s="176">
        <f>AG212</f>
        <v>924227.90502000006</v>
      </c>
      <c r="AF212" s="695">
        <f t="shared" si="628"/>
        <v>0.40677945627865991</v>
      </c>
      <c r="AG212" s="176">
        <f>'[6]1 квартал'!$H$14</f>
        <v>924227.90502000006</v>
      </c>
      <c r="AH212" s="695">
        <f t="shared" si="629"/>
        <v>0.40677945627865991</v>
      </c>
      <c r="AI212" s="631"/>
      <c r="AJ212" s="683"/>
      <c r="AK212" s="631"/>
      <c r="AL212" s="683"/>
      <c r="AM212" s="631"/>
      <c r="AN212" s="683"/>
      <c r="AO212" s="631"/>
      <c r="AP212" s="631">
        <f>AT212-AG212</f>
        <v>1347833.5050500003</v>
      </c>
      <c r="AQ212" s="683"/>
      <c r="AR212" s="176">
        <f>AT212</f>
        <v>2272061.4100700002</v>
      </c>
      <c r="AS212" s="695">
        <f t="shared" si="630"/>
        <v>1</v>
      </c>
      <c r="AT212" s="176">
        <f>D212</f>
        <v>2272061.4100700002</v>
      </c>
      <c r="AU212" s="695">
        <f t="shared" si="631"/>
        <v>1</v>
      </c>
      <c r="AV212" s="631"/>
      <c r="AW212" s="695"/>
      <c r="AX212" s="176"/>
      <c r="AY212" s="695"/>
      <c r="AZ212" s="631"/>
      <c r="BA212" s="695"/>
      <c r="BB212" s="631"/>
      <c r="BC212" s="631"/>
      <c r="BD212" s="631"/>
      <c r="BE212" s="631">
        <f>BF212</f>
        <v>0</v>
      </c>
      <c r="BF212" s="631"/>
      <c r="BG212" s="631"/>
      <c r="BH212" s="631"/>
      <c r="BI212" s="631"/>
      <c r="BJ212" s="631">
        <f t="shared" si="721"/>
        <v>0</v>
      </c>
      <c r="BK212" s="631"/>
      <c r="BL212" s="631"/>
      <c r="BM212" s="631"/>
      <c r="BN212" s="631">
        <f t="shared" si="537"/>
        <v>3124216</v>
      </c>
      <c r="BO212" s="176">
        <f>4624216-BQ216</f>
        <v>3124216</v>
      </c>
      <c r="BP212" s="631"/>
      <c r="BQ212" s="631"/>
      <c r="BR212" s="631"/>
      <c r="BS212" s="631"/>
      <c r="BT212" s="631">
        <f>BV212-BO212</f>
        <v>0</v>
      </c>
      <c r="BU212" s="631">
        <f>BV212</f>
        <v>3124216</v>
      </c>
      <c r="BV212" s="176">
        <f>4624216-BX216</f>
        <v>3124216</v>
      </c>
      <c r="BW212" s="517"/>
      <c r="BX212" s="436"/>
      <c r="BY212" s="62"/>
      <c r="BZ212" s="28"/>
      <c r="CE212" s="695"/>
      <c r="CH212" s="1024"/>
    </row>
    <row r="213" spans="2:86" s="50" customFormat="1" ht="54" customHeight="1" x14ac:dyDescent="0.25">
      <c r="B213" s="200"/>
      <c r="C213" s="97" t="s">
        <v>401</v>
      </c>
      <c r="D213" s="166">
        <f>E213</f>
        <v>1452629.4261099999</v>
      </c>
      <c r="E213" s="166">
        <v>1452629.4261099999</v>
      </c>
      <c r="F213" s="166"/>
      <c r="G213" s="166"/>
      <c r="H213" s="236"/>
      <c r="I213" s="236"/>
      <c r="J213" s="166">
        <f>M213-E213</f>
        <v>-769990.68399999989</v>
      </c>
      <c r="K213" s="166">
        <f>M213</f>
        <v>682638.74210999999</v>
      </c>
      <c r="L213" s="695">
        <f t="shared" si="627"/>
        <v>0.46993316384760292</v>
      </c>
      <c r="M213" s="166">
        <v>682638.74210999999</v>
      </c>
      <c r="N213" s="695">
        <f t="shared" si="705"/>
        <v>0.46993316384760292</v>
      </c>
      <c r="O213" s="630"/>
      <c r="P213" s="683"/>
      <c r="Q213" s="630"/>
      <c r="R213" s="683"/>
      <c r="S213" s="630"/>
      <c r="T213" s="683"/>
      <c r="U213" s="630"/>
      <c r="V213" s="630">
        <f t="shared" si="522"/>
        <v>0</v>
      </c>
      <c r="W213" s="630"/>
      <c r="X213" s="630"/>
      <c r="Y213" s="630"/>
      <c r="Z213" s="630">
        <f t="shared" si="520"/>
        <v>1452629.4261099999</v>
      </c>
      <c r="AA213" s="630">
        <f>E213</f>
        <v>1452629.4261099999</v>
      </c>
      <c r="AB213" s="630"/>
      <c r="AC213" s="630"/>
      <c r="AD213" s="683"/>
      <c r="AE213" s="166">
        <f>AG213</f>
        <v>590899.80820999993</v>
      </c>
      <c r="AF213" s="695">
        <f t="shared" si="628"/>
        <v>0.4067794563355171</v>
      </c>
      <c r="AG213" s="166">
        <f>'[6]1 квартал'!$H$15</f>
        <v>590899.80820999993</v>
      </c>
      <c r="AH213" s="695">
        <f t="shared" si="629"/>
        <v>0.4067794563355171</v>
      </c>
      <c r="AI213" s="630"/>
      <c r="AJ213" s="683"/>
      <c r="AK213" s="630"/>
      <c r="AL213" s="683"/>
      <c r="AM213" s="630"/>
      <c r="AN213" s="683"/>
      <c r="AO213" s="630"/>
      <c r="AP213" s="630">
        <f>AT213-AG213</f>
        <v>861729.61789999995</v>
      </c>
      <c r="AQ213" s="683"/>
      <c r="AR213" s="166">
        <f>AT213</f>
        <v>1452629.4261099999</v>
      </c>
      <c r="AS213" s="695">
        <f t="shared" si="630"/>
        <v>1</v>
      </c>
      <c r="AT213" s="166">
        <f>D213</f>
        <v>1452629.4261099999</v>
      </c>
      <c r="AU213" s="695">
        <f t="shared" si="631"/>
        <v>1</v>
      </c>
      <c r="AV213" s="630"/>
      <c r="AW213" s="695"/>
      <c r="AX213" s="166"/>
      <c r="AY213" s="695"/>
      <c r="AZ213" s="630"/>
      <c r="BA213" s="695"/>
      <c r="BB213" s="630"/>
      <c r="BC213" s="630"/>
      <c r="BD213" s="630"/>
      <c r="BE213" s="630">
        <f>BF213</f>
        <v>0</v>
      </c>
      <c r="BF213" s="630"/>
      <c r="BG213" s="630"/>
      <c r="BH213" s="630"/>
      <c r="BI213" s="630"/>
      <c r="BJ213" s="630">
        <f>BK213</f>
        <v>2454741.14286</v>
      </c>
      <c r="BK213" s="630">
        <f>BO213-BF213</f>
        <v>2454741.14286</v>
      </c>
      <c r="BL213" s="630"/>
      <c r="BM213" s="630"/>
      <c r="BN213" s="630">
        <f t="shared" si="537"/>
        <v>2454741.14286</v>
      </c>
      <c r="BO213" s="166">
        <f>2454741.14286</f>
        <v>2454741.14286</v>
      </c>
      <c r="BP213" s="630"/>
      <c r="BQ213" s="630"/>
      <c r="BR213" s="630"/>
      <c r="BS213" s="630"/>
      <c r="BT213" s="630">
        <f>BV213-BO213</f>
        <v>0</v>
      </c>
      <c r="BU213" s="630">
        <f>BV213</f>
        <v>2454741.14286</v>
      </c>
      <c r="BV213" s="166">
        <f>2454741.14286</f>
        <v>2454741.14286</v>
      </c>
      <c r="BW213" s="519"/>
      <c r="BX213" s="435"/>
      <c r="BY213" s="31"/>
      <c r="BZ213" s="31"/>
      <c r="CE213" s="695"/>
    </row>
    <row r="214" spans="2:86" s="50" customFormat="1" ht="54" hidden="1" customHeight="1" x14ac:dyDescent="0.25">
      <c r="B214" s="200"/>
      <c r="C214" s="97" t="s">
        <v>31</v>
      </c>
      <c r="D214" s="166">
        <f>E214</f>
        <v>0</v>
      </c>
      <c r="E214" s="166">
        <v>0</v>
      </c>
      <c r="F214" s="166"/>
      <c r="G214" s="166"/>
      <c r="H214" s="236"/>
      <c r="I214" s="236"/>
      <c r="J214" s="166">
        <f>M214-E214</f>
        <v>0</v>
      </c>
      <c r="K214" s="166">
        <f>M214</f>
        <v>0</v>
      </c>
      <c r="L214" s="695" t="e">
        <f t="shared" si="627"/>
        <v>#DIV/0!</v>
      </c>
      <c r="M214" s="166">
        <v>0</v>
      </c>
      <c r="N214" s="683"/>
      <c r="O214" s="622"/>
      <c r="P214" s="683"/>
      <c r="Q214" s="622"/>
      <c r="R214" s="683"/>
      <c r="S214" s="31"/>
      <c r="T214" s="31"/>
      <c r="U214" s="31"/>
      <c r="V214" s="622"/>
      <c r="W214" s="622"/>
      <c r="X214" s="31"/>
      <c r="Y214" s="31"/>
      <c r="Z214" s="622"/>
      <c r="AA214" s="622"/>
      <c r="AB214" s="31"/>
      <c r="AC214" s="31"/>
      <c r="AD214" s="31"/>
      <c r="AE214" s="166"/>
      <c r="AF214" s="695" t="e">
        <f t="shared" si="628"/>
        <v>#DIV/0!</v>
      </c>
      <c r="AG214" s="166"/>
      <c r="AH214" s="695" t="e">
        <f t="shared" si="629"/>
        <v>#DIV/0!</v>
      </c>
      <c r="AI214" s="622"/>
      <c r="AJ214" s="683"/>
      <c r="AK214" s="622"/>
      <c r="AL214" s="683"/>
      <c r="AM214" s="31"/>
      <c r="AN214" s="31"/>
      <c r="AO214" s="31"/>
      <c r="AP214" s="622"/>
      <c r="AQ214" s="683"/>
      <c r="AR214" s="166"/>
      <c r="AS214" s="695" t="e">
        <f t="shared" si="630"/>
        <v>#DIV/0!</v>
      </c>
      <c r="AT214" s="166"/>
      <c r="AU214" s="695" t="e">
        <f t="shared" si="631"/>
        <v>#DIV/0!</v>
      </c>
      <c r="AV214" s="622"/>
      <c r="AW214" s="695"/>
      <c r="AX214" s="166"/>
      <c r="AY214" s="695" t="e">
        <f t="shared" si="633"/>
        <v>#DIV/0!</v>
      </c>
      <c r="AZ214" s="31"/>
      <c r="BA214" s="695"/>
      <c r="BB214" s="31"/>
      <c r="BC214" s="31"/>
      <c r="BD214" s="31"/>
      <c r="BE214" s="622"/>
      <c r="BF214" s="622"/>
      <c r="BG214" s="622"/>
      <c r="BH214" s="31"/>
      <c r="BI214" s="31"/>
      <c r="BJ214" s="622"/>
      <c r="BK214" s="622"/>
      <c r="BL214" s="31"/>
      <c r="BM214" s="31"/>
      <c r="BN214" s="622"/>
      <c r="BO214" s="622"/>
      <c r="BP214" s="622"/>
      <c r="BQ214" s="622"/>
      <c r="BR214" s="31"/>
      <c r="BS214" s="31"/>
      <c r="BT214" s="622">
        <f>BV214-BO214</f>
        <v>0</v>
      </c>
      <c r="BU214" s="622"/>
      <c r="BV214" s="457"/>
      <c r="BW214" s="519"/>
      <c r="BX214" s="457"/>
      <c r="BY214" s="31"/>
      <c r="BZ214" s="31"/>
      <c r="CE214" s="695"/>
    </row>
    <row r="215" spans="2:86" s="175" customFormat="1" ht="44.25" customHeight="1" x14ac:dyDescent="0.3">
      <c r="B215" s="387" t="s">
        <v>56</v>
      </c>
      <c r="C215" s="99" t="s">
        <v>404</v>
      </c>
      <c r="D215" s="168">
        <f>E215+G215+H215+I215</f>
        <v>1997213.0985099999</v>
      </c>
      <c r="E215" s="168">
        <f>E216+E217</f>
        <v>0</v>
      </c>
      <c r="F215" s="168"/>
      <c r="G215" s="168">
        <f>G216+G217+G236</f>
        <v>1997213.0985099999</v>
      </c>
      <c r="H215" s="868"/>
      <c r="I215" s="868"/>
      <c r="J215" s="168">
        <f>J216+J217+J236</f>
        <v>-1867317.3697299999</v>
      </c>
      <c r="K215" s="168">
        <f>M215+Q215+S215+U215</f>
        <v>129895.72878</v>
      </c>
      <c r="L215" s="695">
        <f t="shared" si="627"/>
        <v>6.5038492325584771E-2</v>
      </c>
      <c r="M215" s="168">
        <f>M216+M217</f>
        <v>0</v>
      </c>
      <c r="N215" s="683"/>
      <c r="O215" s="628"/>
      <c r="P215" s="683"/>
      <c r="Q215" s="168">
        <f>Q216+Q217+Q236</f>
        <v>129895.72878</v>
      </c>
      <c r="R215" s="695">
        <f>Q215/G215</f>
        <v>6.5038492325584771E-2</v>
      </c>
      <c r="S215" s="295"/>
      <c r="T215" s="31"/>
      <c r="U215" s="295"/>
      <c r="V215" s="628">
        <f t="shared" si="522"/>
        <v>0</v>
      </c>
      <c r="W215" s="628"/>
      <c r="X215" s="295"/>
      <c r="Y215" s="295"/>
      <c r="Z215" s="628">
        <f t="shared" si="520"/>
        <v>0</v>
      </c>
      <c r="AA215" s="628">
        <f>SUM(AA216:AA217)</f>
        <v>0</v>
      </c>
      <c r="AB215" s="295"/>
      <c r="AC215" s="295"/>
      <c r="AD215" s="31"/>
      <c r="AE215" s="168">
        <f>AK215</f>
        <v>189886.25718999997</v>
      </c>
      <c r="AF215" s="695">
        <f t="shared" si="628"/>
        <v>9.5075611777062072E-2</v>
      </c>
      <c r="AG215" s="168">
        <f>AG216+AG217</f>
        <v>0</v>
      </c>
      <c r="AH215" s="695"/>
      <c r="AI215" s="628"/>
      <c r="AJ215" s="683"/>
      <c r="AK215" s="166">
        <f>AK216+AK217</f>
        <v>189886.25718999997</v>
      </c>
      <c r="AL215" s="695">
        <f>AK215/G215</f>
        <v>9.5075611777062072E-2</v>
      </c>
      <c r="AM215" s="295"/>
      <c r="AN215" s="31"/>
      <c r="AO215" s="295"/>
      <c r="AP215" s="628">
        <f>AP216+AP217</f>
        <v>1807326.8411500002</v>
      </c>
      <c r="AQ215" s="683"/>
      <c r="AR215" s="168">
        <f>AX215</f>
        <v>1997213.09834</v>
      </c>
      <c r="AS215" s="695">
        <f t="shared" si="630"/>
        <v>0.99999999991488142</v>
      </c>
      <c r="AT215" s="168">
        <f>AT216+AT217</f>
        <v>0</v>
      </c>
      <c r="AU215" s="695"/>
      <c r="AV215" s="628"/>
      <c r="AW215" s="695"/>
      <c r="AX215" s="166">
        <f>AX216+AX217</f>
        <v>1997213.09834</v>
      </c>
      <c r="AY215" s="695">
        <f t="shared" si="633"/>
        <v>0.99999999991488142</v>
      </c>
      <c r="AZ215" s="295"/>
      <c r="BA215" s="695"/>
      <c r="BB215" s="295"/>
      <c r="BC215" s="295"/>
      <c r="BD215" s="295"/>
      <c r="BE215" s="628">
        <f t="shared" ref="BE215" si="722">BF215</f>
        <v>0</v>
      </c>
      <c r="BF215" s="628">
        <f>BF216+BF217</f>
        <v>0</v>
      </c>
      <c r="BG215" s="628"/>
      <c r="BH215" s="295"/>
      <c r="BI215" s="295"/>
      <c r="BJ215" s="628">
        <f t="shared" ref="BJ215:BJ217" si="723">BK215+BL215+BM215</f>
        <v>0</v>
      </c>
      <c r="BK215" s="628"/>
      <c r="BL215" s="295"/>
      <c r="BM215" s="295"/>
      <c r="BN215" s="628">
        <f>BQ215</f>
        <v>2678571.42857</v>
      </c>
      <c r="BO215" s="628"/>
      <c r="BP215" s="628"/>
      <c r="BQ215" s="679">
        <f>BQ216+BQ217</f>
        <v>2678571.42857</v>
      </c>
      <c r="BR215" s="295"/>
      <c r="BS215" s="295"/>
      <c r="BT215" s="628">
        <f>BT216+BT217+BT236</f>
        <v>0</v>
      </c>
      <c r="BU215" s="628">
        <f>BX215</f>
        <v>2678571.42857</v>
      </c>
      <c r="BV215" s="439">
        <f>BV216+BV217</f>
        <v>0</v>
      </c>
      <c r="BW215" s="512"/>
      <c r="BX215" s="668">
        <f>BX216+BX217</f>
        <v>2678571.42857</v>
      </c>
      <c r="BY215" s="295"/>
      <c r="BZ215" s="295"/>
      <c r="CE215" s="695"/>
    </row>
    <row r="216" spans="2:86" s="50" customFormat="1" ht="54" customHeight="1" x14ac:dyDescent="0.25">
      <c r="B216" s="200"/>
      <c r="C216" s="101" t="s">
        <v>32</v>
      </c>
      <c r="D216" s="176">
        <f t="shared" ref="D216:D236" si="724">E216+G216+H216+I216</f>
        <v>1218299.9899299999</v>
      </c>
      <c r="E216" s="176">
        <v>0</v>
      </c>
      <c r="F216" s="176"/>
      <c r="G216" s="176">
        <v>1218299.9899299999</v>
      </c>
      <c r="H216" s="861"/>
      <c r="I216" s="239"/>
      <c r="J216" s="176">
        <f>Q216-G216</f>
        <v>-1139063.5953799998</v>
      </c>
      <c r="K216" s="176">
        <f t="shared" ref="K216:K236" si="725">M216+Q216+S216+U216</f>
        <v>79236.394549999997</v>
      </c>
      <c r="L216" s="695">
        <f t="shared" si="627"/>
        <v>6.5038492329424297E-2</v>
      </c>
      <c r="M216" s="176">
        <v>0</v>
      </c>
      <c r="N216" s="683"/>
      <c r="O216" s="623"/>
      <c r="P216" s="683"/>
      <c r="Q216" s="623">
        <v>79236.394549999997</v>
      </c>
      <c r="R216" s="695">
        <f t="shared" ref="R216:R257" si="726">Q216/G216</f>
        <v>6.5038492329424297E-2</v>
      </c>
      <c r="S216" s="62"/>
      <c r="T216" s="41"/>
      <c r="U216" s="28"/>
      <c r="V216" s="623">
        <f t="shared" ref="V216:V217" si="727">W216+X216+Y216</f>
        <v>0</v>
      </c>
      <c r="W216" s="623"/>
      <c r="X216" s="292"/>
      <c r="Y216" s="292"/>
      <c r="Z216" s="623">
        <f t="shared" si="520"/>
        <v>0</v>
      </c>
      <c r="AA216" s="623">
        <f>E216</f>
        <v>0</v>
      </c>
      <c r="AB216" s="62"/>
      <c r="AC216" s="28"/>
      <c r="AD216" s="19"/>
      <c r="AE216" s="176">
        <f>AK216</f>
        <v>118374.73039</v>
      </c>
      <c r="AF216" s="695">
        <f t="shared" si="628"/>
        <v>9.7163860599556826E-2</v>
      </c>
      <c r="AG216" s="176"/>
      <c r="AH216" s="695"/>
      <c r="AI216" s="623"/>
      <c r="AJ216" s="683"/>
      <c r="AK216" s="623">
        <f>'[7]2 вариант'!$D$72</f>
        <v>118374.73039</v>
      </c>
      <c r="AL216" s="695">
        <f t="shared" ref="AL216:AL217" si="728">AK216/G216</f>
        <v>9.7163860599556826E-2</v>
      </c>
      <c r="AM216" s="62"/>
      <c r="AN216" s="41"/>
      <c r="AO216" s="28"/>
      <c r="AP216" s="682">
        <f>AX216-AK216</f>
        <v>1099925.2595400002</v>
      </c>
      <c r="AQ216" s="683"/>
      <c r="AR216" s="176">
        <f>AX216</f>
        <v>1218299.9899300002</v>
      </c>
      <c r="AS216" s="695">
        <f t="shared" si="630"/>
        <v>1.0000000000000002</v>
      </c>
      <c r="AT216" s="176"/>
      <c r="AU216" s="695"/>
      <c r="AV216" s="623"/>
      <c r="AW216" s="695"/>
      <c r="AX216" s="176">
        <f>'[7]2 вариант'!$I$72</f>
        <v>1218299.9899300002</v>
      </c>
      <c r="AY216" s="695">
        <f t="shared" si="633"/>
        <v>1.0000000000000002</v>
      </c>
      <c r="AZ216" s="62"/>
      <c r="BA216" s="695"/>
      <c r="BB216" s="28"/>
      <c r="BC216" s="62"/>
      <c r="BD216" s="28"/>
      <c r="BE216" s="623">
        <f>BF216</f>
        <v>0</v>
      </c>
      <c r="BF216" s="623"/>
      <c r="BG216" s="623"/>
      <c r="BH216" s="62"/>
      <c r="BI216" s="28"/>
      <c r="BJ216" s="623">
        <f t="shared" si="723"/>
        <v>0</v>
      </c>
      <c r="BK216" s="623"/>
      <c r="BL216" s="62"/>
      <c r="BM216" s="28"/>
      <c r="BN216" s="623">
        <f>BQ216</f>
        <v>1500000</v>
      </c>
      <c r="BO216" s="623"/>
      <c r="BP216" s="623"/>
      <c r="BQ216" s="677">
        <v>1500000</v>
      </c>
      <c r="BR216" s="62"/>
      <c r="BS216" s="28"/>
      <c r="BT216" s="623">
        <f>BX216-BQ216</f>
        <v>0</v>
      </c>
      <c r="BU216" s="623">
        <f>BX216</f>
        <v>1500000</v>
      </c>
      <c r="BV216" s="436"/>
      <c r="BW216" s="517"/>
      <c r="BX216" s="664">
        <v>1500000</v>
      </c>
      <c r="BY216" s="62"/>
      <c r="BZ216" s="28"/>
      <c r="CE216" s="695"/>
    </row>
    <row r="217" spans="2:86" s="50" customFormat="1" ht="54" customHeight="1" x14ac:dyDescent="0.25">
      <c r="B217" s="200"/>
      <c r="C217" s="97" t="s">
        <v>401</v>
      </c>
      <c r="D217" s="166">
        <f t="shared" si="724"/>
        <v>778913.10858</v>
      </c>
      <c r="E217" s="166">
        <v>0</v>
      </c>
      <c r="F217" s="166"/>
      <c r="G217" s="166">
        <v>778913.10858</v>
      </c>
      <c r="H217" s="236"/>
      <c r="I217" s="236"/>
      <c r="J217" s="166">
        <f>Q217-G217</f>
        <v>-728253.77434999996</v>
      </c>
      <c r="K217" s="166">
        <f t="shared" si="725"/>
        <v>50659.33423</v>
      </c>
      <c r="L217" s="695">
        <f t="shared" si="627"/>
        <v>6.5038492319579339E-2</v>
      </c>
      <c r="M217" s="166">
        <v>0</v>
      </c>
      <c r="N217" s="683"/>
      <c r="O217" s="622"/>
      <c r="P217" s="683"/>
      <c r="Q217" s="166">
        <v>50659.33423</v>
      </c>
      <c r="R217" s="695">
        <f t="shared" si="726"/>
        <v>6.5038492319579339E-2</v>
      </c>
      <c r="S217" s="31"/>
      <c r="T217" s="31"/>
      <c r="U217" s="31"/>
      <c r="V217" s="622">
        <f t="shared" si="727"/>
        <v>0</v>
      </c>
      <c r="W217" s="622"/>
      <c r="X217" s="31"/>
      <c r="Y217" s="31"/>
      <c r="Z217" s="622">
        <f t="shared" si="520"/>
        <v>0</v>
      </c>
      <c r="AA217" s="622">
        <f>E217</f>
        <v>0</v>
      </c>
      <c r="AB217" s="31"/>
      <c r="AC217" s="31"/>
      <c r="AD217" s="31"/>
      <c r="AE217" s="166">
        <f>AK217</f>
        <v>71511.526799999992</v>
      </c>
      <c r="AF217" s="695">
        <f t="shared" si="628"/>
        <v>9.1809376440421323E-2</v>
      </c>
      <c r="AG217" s="166"/>
      <c r="AH217" s="695"/>
      <c r="AI217" s="622"/>
      <c r="AJ217" s="683"/>
      <c r="AK217" s="622">
        <f>'[7]2 вариант'!$D$73</f>
        <v>71511.526799999992</v>
      </c>
      <c r="AL217" s="695">
        <f t="shared" si="728"/>
        <v>9.1809376440421323E-2</v>
      </c>
      <c r="AM217" s="31"/>
      <c r="AN217" s="31"/>
      <c r="AO217" s="31"/>
      <c r="AP217" s="622">
        <f>AX217-AK217</f>
        <v>707401.58160999999</v>
      </c>
      <c r="AQ217" s="683"/>
      <c r="AR217" s="166">
        <f>AX217</f>
        <v>778913.10840999999</v>
      </c>
      <c r="AS217" s="695">
        <f t="shared" si="630"/>
        <v>0.99999999978174714</v>
      </c>
      <c r="AT217" s="166"/>
      <c r="AU217" s="695"/>
      <c r="AV217" s="622"/>
      <c r="AW217" s="695"/>
      <c r="AX217" s="166">
        <f>'[7]2 вариант'!$I$73</f>
        <v>778913.10840999999</v>
      </c>
      <c r="AY217" s="695">
        <f t="shared" si="633"/>
        <v>0.99999999978174714</v>
      </c>
      <c r="AZ217" s="31"/>
      <c r="BA217" s="695"/>
      <c r="BB217" s="31"/>
      <c r="BC217" s="31"/>
      <c r="BD217" s="31"/>
      <c r="BE217" s="622">
        <f>BF217</f>
        <v>0</v>
      </c>
      <c r="BF217" s="622"/>
      <c r="BG217" s="622"/>
      <c r="BH217" s="31"/>
      <c r="BI217" s="31"/>
      <c r="BJ217" s="622">
        <f t="shared" si="723"/>
        <v>0</v>
      </c>
      <c r="BK217" s="622"/>
      <c r="BL217" s="31"/>
      <c r="BM217" s="31"/>
      <c r="BN217" s="622">
        <f>BQ217</f>
        <v>1178571.42857</v>
      </c>
      <c r="BO217" s="622"/>
      <c r="BP217" s="622"/>
      <c r="BQ217" s="674">
        <v>1178571.42857</v>
      </c>
      <c r="BR217" s="31"/>
      <c r="BS217" s="31"/>
      <c r="BT217" s="622">
        <f>BX217-BQ217</f>
        <v>0</v>
      </c>
      <c r="BU217" s="622">
        <f>BX217</f>
        <v>1178571.42857</v>
      </c>
      <c r="BV217" s="435"/>
      <c r="BW217" s="519"/>
      <c r="BX217" s="666">
        <v>1178571.42857</v>
      </c>
      <c r="BY217" s="31"/>
      <c r="BZ217" s="31"/>
      <c r="CE217" s="695"/>
    </row>
    <row r="218" spans="2:86" s="150" customFormat="1" ht="67.5" hidden="1" customHeight="1" x14ac:dyDescent="0.25">
      <c r="B218" s="210"/>
      <c r="C218" s="101" t="s">
        <v>32</v>
      </c>
      <c r="D218" s="166">
        <f t="shared" si="724"/>
        <v>0</v>
      </c>
      <c r="E218" s="176">
        <v>0</v>
      </c>
      <c r="F218" s="176"/>
      <c r="G218" s="166">
        <v>0</v>
      </c>
      <c r="H218" s="176">
        <v>0</v>
      </c>
      <c r="I218" s="176">
        <v>0</v>
      </c>
      <c r="J218" s="166">
        <f t="shared" ref="J218:J236" si="729">Q218-G218</f>
        <v>0</v>
      </c>
      <c r="K218" s="166">
        <f t="shared" si="725"/>
        <v>0</v>
      </c>
      <c r="L218" s="695" t="e">
        <f t="shared" si="627"/>
        <v>#DIV/0!</v>
      </c>
      <c r="M218" s="176">
        <v>0</v>
      </c>
      <c r="N218" s="683"/>
      <c r="O218" s="623"/>
      <c r="P218" s="683"/>
      <c r="Q218" s="623">
        <v>0</v>
      </c>
      <c r="R218" s="695" t="e">
        <f t="shared" si="726"/>
        <v>#DIV/0!</v>
      </c>
      <c r="S218" s="623">
        <v>0</v>
      </c>
      <c r="T218" s="683"/>
      <c r="U218" s="623">
        <v>0</v>
      </c>
      <c r="V218" s="623" t="e">
        <f>W218+X218+Y218</f>
        <v>#REF!</v>
      </c>
      <c r="W218" s="623" t="e">
        <f>#REF!+W233+W282+#REF!+#REF!</f>
        <v>#REF!</v>
      </c>
      <c r="X218" s="279"/>
      <c r="Y218" s="279"/>
      <c r="Z218" s="623" t="e">
        <f>AA218+AB218+AC218</f>
        <v>#REF!</v>
      </c>
      <c r="AA218" s="623" t="e">
        <f>#REF!+AA233+AA282+#REF!+#REF!</f>
        <v>#REF!</v>
      </c>
      <c r="AB218" s="279"/>
      <c r="AC218" s="279"/>
      <c r="AD218" s="19"/>
      <c r="AE218" s="166">
        <f>AG218+AK218+AM218+AO218</f>
        <v>0</v>
      </c>
      <c r="AF218" s="695" t="e">
        <f t="shared" si="628"/>
        <v>#DIV/0!</v>
      </c>
      <c r="AG218" s="176">
        <v>0</v>
      </c>
      <c r="AH218" s="695"/>
      <c r="AI218" s="623"/>
      <c r="AJ218" s="683"/>
      <c r="AK218" s="623">
        <v>0</v>
      </c>
      <c r="AL218" s="683"/>
      <c r="AM218" s="623">
        <v>0</v>
      </c>
      <c r="AN218" s="683"/>
      <c r="AO218" s="623">
        <v>0</v>
      </c>
      <c r="AP218" s="623"/>
      <c r="AQ218" s="683"/>
      <c r="AR218" s="176">
        <f>AT218+AX218+AZ218+BB218</f>
        <v>0</v>
      </c>
      <c r="AS218" s="695" t="e">
        <f t="shared" si="630"/>
        <v>#DIV/0!</v>
      </c>
      <c r="AT218" s="176">
        <v>0</v>
      </c>
      <c r="AU218" s="695"/>
      <c r="AV218" s="623"/>
      <c r="AW218" s="695"/>
      <c r="AX218" s="176">
        <v>0</v>
      </c>
      <c r="AY218" s="695" t="e">
        <f t="shared" si="633"/>
        <v>#DIV/0!</v>
      </c>
      <c r="AZ218" s="623">
        <v>0</v>
      </c>
      <c r="BA218" s="695"/>
      <c r="BB218" s="623">
        <v>0</v>
      </c>
      <c r="BC218" s="279"/>
      <c r="BD218" s="279"/>
      <c r="BE218" s="623">
        <f>BF218+BG218+BH218+BI218</f>
        <v>0</v>
      </c>
      <c r="BF218" s="623">
        <v>0</v>
      </c>
      <c r="BG218" s="623">
        <v>0</v>
      </c>
      <c r="BH218" s="623">
        <v>0</v>
      </c>
      <c r="BI218" s="623">
        <v>0</v>
      </c>
      <c r="BJ218" s="623" t="e">
        <f>BK218+BL218+BM218</f>
        <v>#REF!</v>
      </c>
      <c r="BK218" s="623" t="e">
        <f>#REF!+BK233+BK282+#REF!+#REF!+#REF!+BK297+BK300+BK303+BK314</f>
        <v>#REF!</v>
      </c>
      <c r="BL218" s="623" t="e">
        <f>#REF!+BL233+BL282+#REF!+#REF!+#REF!+BL297+BL300+BL303+BL314</f>
        <v>#REF!</v>
      </c>
      <c r="BM218" s="623" t="e">
        <f>#REF!+BM233+BM282+#REF!+#REF!+#REF!+BM297+BM300+BM303+BM314</f>
        <v>#REF!</v>
      </c>
      <c r="BN218" s="623" t="e">
        <f>BO218+BR218+BS218</f>
        <v>#REF!</v>
      </c>
      <c r="BO218" s="623" t="e">
        <f>#REF!+BO233+BO282+#REF!+#REF!+#REF!+BO297+BO300+BO303+BO314</f>
        <v>#REF!</v>
      </c>
      <c r="BP218" s="623"/>
      <c r="BQ218" s="677">
        <v>0</v>
      </c>
      <c r="BR218" s="623" t="e">
        <f>#REF!+BR233+BR282+#REF!+#REF!+#REF!+BR297+BR300+BR303+BR314</f>
        <v>#REF!</v>
      </c>
      <c r="BS218" s="623" t="e">
        <f>#REF!+BS233+BS282+#REF!+#REF!+#REF!+BS297+BS300+BS303+BS314</f>
        <v>#REF!</v>
      </c>
      <c r="BT218" s="622">
        <f t="shared" ref="BT218:BT236" si="730">BX218-BQ218</f>
        <v>0</v>
      </c>
      <c r="BU218" s="623">
        <f>BV218+BX218+BY218+BZ218</f>
        <v>0</v>
      </c>
      <c r="BV218" s="436">
        <v>0</v>
      </c>
      <c r="BW218" s="517"/>
      <c r="BX218" s="664">
        <v>0</v>
      </c>
      <c r="BY218" s="436">
        <v>0</v>
      </c>
      <c r="BZ218" s="436">
        <v>0</v>
      </c>
      <c r="CE218" s="695"/>
    </row>
    <row r="219" spans="2:86" s="151" customFormat="1" ht="157.5" hidden="1" customHeight="1" x14ac:dyDescent="0.25">
      <c r="B219" s="203" t="s">
        <v>6</v>
      </c>
      <c r="C219" s="99" t="s">
        <v>256</v>
      </c>
      <c r="D219" s="166" t="e">
        <f t="shared" si="724"/>
        <v>#REF!</v>
      </c>
      <c r="E219" s="168">
        <f>E220+E221</f>
        <v>0</v>
      </c>
      <c r="F219" s="168"/>
      <c r="G219" s="166">
        <f>G220</f>
        <v>0</v>
      </c>
      <c r="H219" s="168">
        <f t="shared" ref="H219:I219" si="731">H220+H221</f>
        <v>0</v>
      </c>
      <c r="I219" s="168" t="e">
        <f t="shared" si="731"/>
        <v>#REF!</v>
      </c>
      <c r="J219" s="166">
        <f t="shared" si="729"/>
        <v>0</v>
      </c>
      <c r="K219" s="166" t="e">
        <f t="shared" si="725"/>
        <v>#REF!</v>
      </c>
      <c r="L219" s="695" t="e">
        <f t="shared" si="627"/>
        <v>#REF!</v>
      </c>
      <c r="M219" s="168">
        <f>M220+M221</f>
        <v>0</v>
      </c>
      <c r="N219" s="683"/>
      <c r="O219" s="628"/>
      <c r="P219" s="683"/>
      <c r="Q219" s="628">
        <f>Q220</f>
        <v>0</v>
      </c>
      <c r="R219" s="695" t="e">
        <f t="shared" si="726"/>
        <v>#DIV/0!</v>
      </c>
      <c r="S219" s="628">
        <f t="shared" ref="S219:U219" si="732">S220+S221</f>
        <v>0</v>
      </c>
      <c r="T219" s="683"/>
      <c r="U219" s="628" t="e">
        <f t="shared" si="732"/>
        <v>#REF!</v>
      </c>
      <c r="V219" s="628" t="e">
        <f>W219+X219+Y219</f>
        <v>#REF!</v>
      </c>
      <c r="W219" s="628" t="e">
        <f>W220+W221</f>
        <v>#REF!</v>
      </c>
      <c r="X219" s="89"/>
      <c r="Y219" s="89"/>
      <c r="Z219" s="628" t="e">
        <f>AA219+AB219+AC219</f>
        <v>#REF!</v>
      </c>
      <c r="AA219" s="628" t="e">
        <f>AA220+AA221</f>
        <v>#REF!</v>
      </c>
      <c r="AB219" s="89"/>
      <c r="AC219" s="89"/>
      <c r="AD219" s="19"/>
      <c r="AE219" s="166" t="e">
        <f>AG219+AM219+AO219+AK219</f>
        <v>#REF!</v>
      </c>
      <c r="AF219" s="695" t="e">
        <f t="shared" si="628"/>
        <v>#REF!</v>
      </c>
      <c r="AG219" s="168">
        <f>AG220+AG221</f>
        <v>0</v>
      </c>
      <c r="AH219" s="695"/>
      <c r="AI219" s="628"/>
      <c r="AJ219" s="683"/>
      <c r="AK219" s="628">
        <f t="shared" ref="AK219:AO219" si="733">AK220+AK221</f>
        <v>0</v>
      </c>
      <c r="AL219" s="683"/>
      <c r="AM219" s="628">
        <f t="shared" si="733"/>
        <v>0</v>
      </c>
      <c r="AN219" s="683"/>
      <c r="AO219" s="628" t="e">
        <f t="shared" si="733"/>
        <v>#REF!</v>
      </c>
      <c r="AP219" s="628"/>
      <c r="AQ219" s="683"/>
      <c r="AR219" s="168" t="e">
        <f>AT219+AZ219+BB219+AX219</f>
        <v>#REF!</v>
      </c>
      <c r="AS219" s="695" t="e">
        <f t="shared" si="630"/>
        <v>#REF!</v>
      </c>
      <c r="AT219" s="168">
        <f>AT220+AT221</f>
        <v>0</v>
      </c>
      <c r="AU219" s="695"/>
      <c r="AV219" s="628"/>
      <c r="AW219" s="695"/>
      <c r="AX219" s="168">
        <f t="shared" ref="AX219" si="734">AX220+AX221</f>
        <v>0</v>
      </c>
      <c r="AY219" s="695" t="e">
        <f t="shared" si="633"/>
        <v>#DIV/0!</v>
      </c>
      <c r="AZ219" s="628">
        <f t="shared" ref="AZ219:BB219" si="735">AZ220+AZ221</f>
        <v>0</v>
      </c>
      <c r="BA219" s="695"/>
      <c r="BB219" s="628" t="e">
        <f t="shared" si="735"/>
        <v>#REF!</v>
      </c>
      <c r="BC219" s="89"/>
      <c r="BD219" s="89"/>
      <c r="BE219" s="628" t="e">
        <f>BF219+BH219+BI219+BG219</f>
        <v>#REF!</v>
      </c>
      <c r="BF219" s="628">
        <f>BF220+BF221</f>
        <v>0</v>
      </c>
      <c r="BG219" s="628">
        <f t="shared" ref="BG219:BI219" si="736">BG220+BG221</f>
        <v>0</v>
      </c>
      <c r="BH219" s="628">
        <f t="shared" si="736"/>
        <v>0</v>
      </c>
      <c r="BI219" s="628" t="e">
        <f t="shared" si="736"/>
        <v>#REF!</v>
      </c>
      <c r="BJ219" s="628" t="e">
        <f>BK219+BL219+BM219</f>
        <v>#REF!</v>
      </c>
      <c r="BK219" s="628" t="e">
        <f>BK220+BK221</f>
        <v>#REF!</v>
      </c>
      <c r="BL219" s="89"/>
      <c r="BM219" s="89"/>
      <c r="BN219" s="628" t="e">
        <f>BO219+BR219+BS219</f>
        <v>#REF!</v>
      </c>
      <c r="BO219" s="628" t="e">
        <f>BO220+BO221</f>
        <v>#REF!</v>
      </c>
      <c r="BP219" s="628"/>
      <c r="BQ219" s="679">
        <f t="shared" ref="BQ219" si="737">BQ220+BQ221</f>
        <v>0</v>
      </c>
      <c r="BR219" s="89"/>
      <c r="BS219" s="89"/>
      <c r="BT219" s="622">
        <f t="shared" si="730"/>
        <v>0</v>
      </c>
      <c r="BU219" s="628" t="e">
        <f>BV219+BY219+BZ219+BX219</f>
        <v>#REF!</v>
      </c>
      <c r="BV219" s="439">
        <f>BV220+BV221</f>
        <v>0</v>
      </c>
      <c r="BW219" s="512"/>
      <c r="BX219" s="668">
        <f t="shared" ref="BX219:BZ219" si="738">BX220+BX221</f>
        <v>0</v>
      </c>
      <c r="BY219" s="439">
        <f t="shared" si="738"/>
        <v>0</v>
      </c>
      <c r="BZ219" s="439" t="e">
        <f t="shared" si="738"/>
        <v>#REF!</v>
      </c>
      <c r="CE219" s="695"/>
    </row>
    <row r="220" spans="2:86" s="20" customFormat="1" ht="41.25" hidden="1" customHeight="1" x14ac:dyDescent="0.25">
      <c r="B220" s="200"/>
      <c r="C220" s="97" t="s">
        <v>381</v>
      </c>
      <c r="D220" s="166" t="e">
        <f t="shared" si="724"/>
        <v>#REF!</v>
      </c>
      <c r="E220" s="185">
        <v>0</v>
      </c>
      <c r="F220" s="185"/>
      <c r="G220" s="166">
        <f>G223</f>
        <v>0</v>
      </c>
      <c r="H220" s="185"/>
      <c r="I220" s="185" t="e">
        <f t="shared" ref="I220" si="739">I223+I229</f>
        <v>#REF!</v>
      </c>
      <c r="J220" s="166">
        <f t="shared" si="729"/>
        <v>0</v>
      </c>
      <c r="K220" s="166" t="e">
        <f t="shared" si="725"/>
        <v>#REF!</v>
      </c>
      <c r="L220" s="695" t="e">
        <f t="shared" si="627"/>
        <v>#REF!</v>
      </c>
      <c r="M220" s="185">
        <v>0</v>
      </c>
      <c r="N220" s="98"/>
      <c r="O220" s="98"/>
      <c r="P220" s="98"/>
      <c r="Q220" s="98">
        <f>Q223</f>
        <v>0</v>
      </c>
      <c r="R220" s="695" t="e">
        <f t="shared" si="726"/>
        <v>#DIV/0!</v>
      </c>
      <c r="S220" s="98"/>
      <c r="T220" s="98"/>
      <c r="U220" s="98" t="e">
        <f t="shared" ref="U220" si="740">U223+U229</f>
        <v>#REF!</v>
      </c>
      <c r="V220" s="98" t="e">
        <f>W220+X220+Y220</f>
        <v>#REF!</v>
      </c>
      <c r="W220" s="98" t="e">
        <f>W229+W283+#REF!</f>
        <v>#REF!</v>
      </c>
      <c r="X220" s="98"/>
      <c r="Y220" s="98"/>
      <c r="Z220" s="98" t="e">
        <f>AA220+AB220+AC220</f>
        <v>#REF!</v>
      </c>
      <c r="AA220" s="98" t="e">
        <f>AA229+AA283+#REF!</f>
        <v>#REF!</v>
      </c>
      <c r="AB220" s="98"/>
      <c r="AC220" s="98"/>
      <c r="AD220" s="98"/>
      <c r="AE220" s="166" t="e">
        <f>AG220+AK220+AM220+AO220</f>
        <v>#REF!</v>
      </c>
      <c r="AF220" s="695" t="e">
        <f t="shared" si="628"/>
        <v>#REF!</v>
      </c>
      <c r="AG220" s="185">
        <f>AG223+AG229</f>
        <v>0</v>
      </c>
      <c r="AH220" s="695"/>
      <c r="AI220" s="98"/>
      <c r="AJ220" s="98"/>
      <c r="AK220" s="98">
        <f t="shared" ref="AK220:AO220" si="741">AK223+AK229</f>
        <v>0</v>
      </c>
      <c r="AL220" s="98"/>
      <c r="AM220" s="98">
        <f t="shared" si="741"/>
        <v>0</v>
      </c>
      <c r="AN220" s="98"/>
      <c r="AO220" s="98" t="e">
        <f t="shared" si="741"/>
        <v>#REF!</v>
      </c>
      <c r="AP220" s="98"/>
      <c r="AQ220" s="98"/>
      <c r="AR220" s="185" t="e">
        <f>AT220+AX220+AZ220+BB220</f>
        <v>#REF!</v>
      </c>
      <c r="AS220" s="695" t="e">
        <f t="shared" si="630"/>
        <v>#REF!</v>
      </c>
      <c r="AT220" s="185">
        <f>AT223+AT229</f>
        <v>0</v>
      </c>
      <c r="AU220" s="695"/>
      <c r="AV220" s="98"/>
      <c r="AW220" s="695"/>
      <c r="AX220" s="185">
        <f t="shared" ref="AX220" si="742">AX223+AX229</f>
        <v>0</v>
      </c>
      <c r="AY220" s="695" t="e">
        <f t="shared" si="633"/>
        <v>#DIV/0!</v>
      </c>
      <c r="AZ220" s="98">
        <f t="shared" ref="AZ220:BB220" si="743">AZ223+AZ229</f>
        <v>0</v>
      </c>
      <c r="BA220" s="695"/>
      <c r="BB220" s="98" t="e">
        <f t="shared" si="743"/>
        <v>#REF!</v>
      </c>
      <c r="BC220" s="98"/>
      <c r="BD220" s="98"/>
      <c r="BE220" s="98" t="e">
        <f>BF220+BG220+BH220+BI220</f>
        <v>#REF!</v>
      </c>
      <c r="BF220" s="98">
        <f>BF223+BF229</f>
        <v>0</v>
      </c>
      <c r="BG220" s="98">
        <f t="shared" ref="BG220:BI220" si="744">BG223+BG229</f>
        <v>0</v>
      </c>
      <c r="BH220" s="98">
        <f t="shared" si="744"/>
        <v>0</v>
      </c>
      <c r="BI220" s="98" t="e">
        <f t="shared" si="744"/>
        <v>#REF!</v>
      </c>
      <c r="BJ220" s="98" t="e">
        <f>BK220+BL220+BM220</f>
        <v>#REF!</v>
      </c>
      <c r="BK220" s="98" t="e">
        <f>BK229+BK283+#REF!+#REF!+#REF!+BK301+BK304+BK315+BK318</f>
        <v>#REF!</v>
      </c>
      <c r="BL220" s="98" t="e">
        <f>BL229+BL283+#REF!+#REF!+#REF!+BL301+BL304+BL315+BL318</f>
        <v>#REF!</v>
      </c>
      <c r="BM220" s="98" t="e">
        <f>BM229+BM283+#REF!+#REF!+#REF!+BM301+BM304+BM315+BM318</f>
        <v>#REF!</v>
      </c>
      <c r="BN220" s="98" t="e">
        <f>BO220+BR220+BS220</f>
        <v>#REF!</v>
      </c>
      <c r="BO220" s="98" t="e">
        <f>BO229+BO283+#REF!+#REF!+#REF!+BO301+BO304+BO315+BO318</f>
        <v>#REF!</v>
      </c>
      <c r="BP220" s="98"/>
      <c r="BQ220" s="98">
        <f t="shared" ref="BQ220" si="745">BQ223+BQ229</f>
        <v>0</v>
      </c>
      <c r="BR220" s="98" t="e">
        <f>BR229+BR283+#REF!+#REF!+#REF!+BR301+BR304+BR315+BR318</f>
        <v>#REF!</v>
      </c>
      <c r="BS220" s="98" t="e">
        <f>BS229+BS283+#REF!+#REF!+#REF!+BS301+BS304+BS315+BS318</f>
        <v>#REF!</v>
      </c>
      <c r="BT220" s="622">
        <f t="shared" si="730"/>
        <v>0</v>
      </c>
      <c r="BU220" s="98" t="e">
        <f>BV220+BX220+BY220+BZ220</f>
        <v>#REF!</v>
      </c>
      <c r="BV220" s="98">
        <f>BV223+BV229</f>
        <v>0</v>
      </c>
      <c r="BW220" s="98"/>
      <c r="BX220" s="98">
        <f t="shared" ref="BX220:BZ220" si="746">BX223+BX229</f>
        <v>0</v>
      </c>
      <c r="BY220" s="98">
        <f t="shared" si="746"/>
        <v>0</v>
      </c>
      <c r="BZ220" s="98" t="e">
        <f t="shared" si="746"/>
        <v>#REF!</v>
      </c>
      <c r="CE220" s="695"/>
    </row>
    <row r="221" spans="2:86" s="150" customFormat="1" ht="67.5" hidden="1" customHeight="1" x14ac:dyDescent="0.25">
      <c r="B221" s="210"/>
      <c r="C221" s="101" t="s">
        <v>32</v>
      </c>
      <c r="D221" s="166">
        <f t="shared" si="724"/>
        <v>0</v>
      </c>
      <c r="E221" s="176">
        <f>E224+E230</f>
        <v>0</v>
      </c>
      <c r="F221" s="176"/>
      <c r="G221" s="166">
        <f t="shared" ref="G221:AC221" si="747">G224+G230</f>
        <v>0</v>
      </c>
      <c r="H221" s="176">
        <f t="shared" si="747"/>
        <v>0</v>
      </c>
      <c r="I221" s="176">
        <f t="shared" si="747"/>
        <v>0</v>
      </c>
      <c r="J221" s="166">
        <f t="shared" si="729"/>
        <v>0</v>
      </c>
      <c r="K221" s="166">
        <f t="shared" si="725"/>
        <v>0</v>
      </c>
      <c r="L221" s="695" t="e">
        <f t="shared" si="627"/>
        <v>#DIV/0!</v>
      </c>
      <c r="M221" s="176">
        <f>M224+M230</f>
        <v>0</v>
      </c>
      <c r="N221" s="683"/>
      <c r="O221" s="623"/>
      <c r="P221" s="683"/>
      <c r="Q221" s="623">
        <f t="shared" ref="Q221" si="748">Q224+Q230</f>
        <v>0</v>
      </c>
      <c r="R221" s="695" t="e">
        <f t="shared" si="726"/>
        <v>#DIV/0!</v>
      </c>
      <c r="S221" s="623">
        <f t="shared" ref="S221:U221" si="749">S224+S230</f>
        <v>0</v>
      </c>
      <c r="T221" s="683"/>
      <c r="U221" s="623">
        <f t="shared" si="749"/>
        <v>0</v>
      </c>
      <c r="V221" s="623">
        <f t="shared" si="747"/>
        <v>0</v>
      </c>
      <c r="W221" s="623">
        <f t="shared" si="747"/>
        <v>0</v>
      </c>
      <c r="X221" s="623">
        <f t="shared" si="747"/>
        <v>0</v>
      </c>
      <c r="Y221" s="623">
        <f t="shared" si="747"/>
        <v>0</v>
      </c>
      <c r="Z221" s="623">
        <f t="shared" si="747"/>
        <v>0</v>
      </c>
      <c r="AA221" s="623">
        <f t="shared" si="747"/>
        <v>0</v>
      </c>
      <c r="AB221" s="623">
        <f t="shared" si="747"/>
        <v>0</v>
      </c>
      <c r="AC221" s="623">
        <f t="shared" si="747"/>
        <v>0</v>
      </c>
      <c r="AD221" s="683"/>
      <c r="AE221" s="166" t="e">
        <f>AG221+AK221+AM221+AO221</f>
        <v>#REF!</v>
      </c>
      <c r="AF221" s="695" t="e">
        <f t="shared" si="628"/>
        <v>#REF!</v>
      </c>
      <c r="AG221" s="176">
        <f>AG224+AG230</f>
        <v>0</v>
      </c>
      <c r="AH221" s="695"/>
      <c r="AI221" s="623"/>
      <c r="AJ221" s="683"/>
      <c r="AK221" s="623">
        <f t="shared" ref="AK221:AO221" si="750">AK224+AK230</f>
        <v>0</v>
      </c>
      <c r="AL221" s="683"/>
      <c r="AM221" s="623">
        <f t="shared" si="750"/>
        <v>0</v>
      </c>
      <c r="AN221" s="683"/>
      <c r="AO221" s="623" t="e">
        <f t="shared" si="750"/>
        <v>#REF!</v>
      </c>
      <c r="AP221" s="623"/>
      <c r="AQ221" s="683"/>
      <c r="AR221" s="176" t="e">
        <f>AT221+AX221+AZ221+BB221</f>
        <v>#REF!</v>
      </c>
      <c r="AS221" s="695" t="e">
        <f t="shared" si="630"/>
        <v>#REF!</v>
      </c>
      <c r="AT221" s="176">
        <f>AT224+AT230</f>
        <v>0</v>
      </c>
      <c r="AU221" s="695"/>
      <c r="AV221" s="623"/>
      <c r="AW221" s="695"/>
      <c r="AX221" s="176">
        <f t="shared" ref="AX221" si="751">AX224+AX230</f>
        <v>0</v>
      </c>
      <c r="AY221" s="695" t="e">
        <f t="shared" si="633"/>
        <v>#DIV/0!</v>
      </c>
      <c r="AZ221" s="623">
        <f t="shared" ref="AZ221:BB221" si="752">AZ224+AZ230</f>
        <v>0</v>
      </c>
      <c r="BA221" s="695"/>
      <c r="BB221" s="623" t="e">
        <f t="shared" si="752"/>
        <v>#REF!</v>
      </c>
      <c r="BC221" s="279"/>
      <c r="BD221" s="279"/>
      <c r="BE221" s="623" t="e">
        <f>BF221+BG221+BH221+BI221</f>
        <v>#REF!</v>
      </c>
      <c r="BF221" s="623">
        <f>BF224+BF230</f>
        <v>0</v>
      </c>
      <c r="BG221" s="623">
        <f t="shared" ref="BG221:BI221" si="753">BG224+BG230</f>
        <v>0</v>
      </c>
      <c r="BH221" s="623">
        <f t="shared" si="753"/>
        <v>0</v>
      </c>
      <c r="BI221" s="623" t="e">
        <f t="shared" si="753"/>
        <v>#REF!</v>
      </c>
      <c r="BJ221" s="623" t="e">
        <f>BK221+BL221+BM221</f>
        <v>#REF!</v>
      </c>
      <c r="BK221" s="623" t="e">
        <f>BK228+BK282+BK285+#REF!+#REF!+#REF!+BK300+BK303+BK314+BK317</f>
        <v>#REF!</v>
      </c>
      <c r="BL221" s="623" t="e">
        <f>BL228+BL282+BL285+#REF!+#REF!+#REF!+BL300+BL303+BL314+BL317</f>
        <v>#REF!</v>
      </c>
      <c r="BM221" s="623" t="e">
        <f>BM228+BM282+BM285+#REF!+#REF!+#REF!+BM300+BM303+BM314+BM317</f>
        <v>#REF!</v>
      </c>
      <c r="BN221" s="623" t="e">
        <f>BO221+BR221+BS221</f>
        <v>#REF!</v>
      </c>
      <c r="BO221" s="623" t="e">
        <f>BO228+BO282+BO285+#REF!+#REF!+#REF!+BO300+BO303+BO314+BO317</f>
        <v>#REF!</v>
      </c>
      <c r="BP221" s="623"/>
      <c r="BQ221" s="677">
        <f t="shared" ref="BQ221" si="754">BQ224+BQ230</f>
        <v>0</v>
      </c>
      <c r="BR221" s="623" t="e">
        <f>BR228+BR282+BR285+#REF!+#REF!+#REF!+BR300+BR303+BR314+BR317</f>
        <v>#REF!</v>
      </c>
      <c r="BS221" s="623" t="e">
        <f>BS228+BS282+BS285+#REF!+#REF!+#REF!+BS300+BS303+BS314+BS317</f>
        <v>#REF!</v>
      </c>
      <c r="BT221" s="622">
        <f t="shared" si="730"/>
        <v>0</v>
      </c>
      <c r="BU221" s="623" t="e">
        <f>BV221+BX221+BY221+BZ221</f>
        <v>#REF!</v>
      </c>
      <c r="BV221" s="436">
        <f>BV224+BV230</f>
        <v>0</v>
      </c>
      <c r="BW221" s="517"/>
      <c r="BX221" s="664">
        <f t="shared" ref="BX221:BZ221" si="755">BX224+BX230</f>
        <v>0</v>
      </c>
      <c r="BY221" s="436">
        <f t="shared" si="755"/>
        <v>0</v>
      </c>
      <c r="BZ221" s="436" t="e">
        <f t="shared" si="755"/>
        <v>#REF!</v>
      </c>
      <c r="CE221" s="695"/>
    </row>
    <row r="222" spans="2:86" s="50" customFormat="1" ht="184.5" hidden="1" customHeight="1" x14ac:dyDescent="0.25">
      <c r="B222" s="200" t="s">
        <v>380</v>
      </c>
      <c r="C222" s="99" t="s">
        <v>379</v>
      </c>
      <c r="D222" s="166">
        <f t="shared" si="724"/>
        <v>220895.66612999997</v>
      </c>
      <c r="E222" s="168">
        <f>E223</f>
        <v>220895.66612999997</v>
      </c>
      <c r="F222" s="168"/>
      <c r="G222" s="166">
        <f>G223</f>
        <v>0</v>
      </c>
      <c r="H222" s="236"/>
      <c r="I222" s="236"/>
      <c r="J222" s="166">
        <f t="shared" si="729"/>
        <v>0</v>
      </c>
      <c r="K222" s="166">
        <f t="shared" si="725"/>
        <v>220895.66612999997</v>
      </c>
      <c r="L222" s="695">
        <f t="shared" si="627"/>
        <v>1</v>
      </c>
      <c r="M222" s="168">
        <f>M223</f>
        <v>220895.66612999997</v>
      </c>
      <c r="N222" s="683"/>
      <c r="O222" s="628"/>
      <c r="P222" s="683"/>
      <c r="Q222" s="628">
        <f>Q223</f>
        <v>0</v>
      </c>
      <c r="R222" s="695" t="e">
        <f t="shared" si="726"/>
        <v>#DIV/0!</v>
      </c>
      <c r="S222" s="31"/>
      <c r="T222" s="31"/>
      <c r="U222" s="31"/>
      <c r="V222" s="622"/>
      <c r="W222" s="622"/>
      <c r="X222" s="31"/>
      <c r="Y222" s="31"/>
      <c r="Z222" s="622"/>
      <c r="AA222" s="622"/>
      <c r="AB222" s="31"/>
      <c r="AC222" s="31"/>
      <c r="AD222" s="31"/>
      <c r="AE222" s="166"/>
      <c r="AF222" s="695">
        <f t="shared" si="628"/>
        <v>0</v>
      </c>
      <c r="AG222" s="166"/>
      <c r="AH222" s="695"/>
      <c r="AI222" s="622"/>
      <c r="AJ222" s="683"/>
      <c r="AK222" s="622"/>
      <c r="AL222" s="683"/>
      <c r="AM222" s="31"/>
      <c r="AN222" s="31"/>
      <c r="AO222" s="31"/>
      <c r="AP222" s="622"/>
      <c r="AQ222" s="683"/>
      <c r="AR222" s="166"/>
      <c r="AS222" s="695">
        <f t="shared" si="630"/>
        <v>0</v>
      </c>
      <c r="AT222" s="166"/>
      <c r="AU222" s="695"/>
      <c r="AV222" s="622"/>
      <c r="AW222" s="695"/>
      <c r="AX222" s="166"/>
      <c r="AY222" s="695" t="e">
        <f t="shared" si="633"/>
        <v>#DIV/0!</v>
      </c>
      <c r="AZ222" s="31"/>
      <c r="BA222" s="695"/>
      <c r="BB222" s="31"/>
      <c r="BC222" s="31"/>
      <c r="BD222" s="31"/>
      <c r="BE222" s="622"/>
      <c r="BF222" s="622"/>
      <c r="BG222" s="622"/>
      <c r="BH222" s="31"/>
      <c r="BI222" s="31"/>
      <c r="BJ222" s="622"/>
      <c r="BK222" s="622"/>
      <c r="BL222" s="31"/>
      <c r="BM222" s="31"/>
      <c r="BN222" s="622"/>
      <c r="BO222" s="622"/>
      <c r="BP222" s="622"/>
      <c r="BQ222" s="674"/>
      <c r="BR222" s="31"/>
      <c r="BS222" s="31"/>
      <c r="BT222" s="622">
        <f t="shared" si="730"/>
        <v>0</v>
      </c>
      <c r="BU222" s="622"/>
      <c r="BV222" s="435"/>
      <c r="BW222" s="519"/>
      <c r="BX222" s="666"/>
      <c r="BY222" s="31"/>
      <c r="BZ222" s="31"/>
      <c r="CE222" s="695"/>
    </row>
    <row r="223" spans="2:86" s="20" customFormat="1" ht="41.25" hidden="1" customHeight="1" x14ac:dyDescent="0.25">
      <c r="B223" s="200"/>
      <c r="C223" s="97" t="s">
        <v>31</v>
      </c>
      <c r="D223" s="166" t="e">
        <f t="shared" si="724"/>
        <v>#REF!</v>
      </c>
      <c r="E223" s="185">
        <f>[5]Лист1!$X$9+[5]Лист1!$X$10+[5]Лист1!$X$18</f>
        <v>220895.66612999997</v>
      </c>
      <c r="F223" s="185"/>
      <c r="G223" s="166">
        <v>0</v>
      </c>
      <c r="H223" s="185"/>
      <c r="I223" s="185" t="e">
        <f>I228+I283+#REF!+#REF!+#REF!+I301+I304+I315+I318</f>
        <v>#REF!</v>
      </c>
      <c r="J223" s="166">
        <f t="shared" si="729"/>
        <v>0</v>
      </c>
      <c r="K223" s="166" t="e">
        <f t="shared" si="725"/>
        <v>#REF!</v>
      </c>
      <c r="L223" s="695" t="e">
        <f t="shared" si="627"/>
        <v>#REF!</v>
      </c>
      <c r="M223" s="185">
        <f>[5]Лист1!$X$9+[5]Лист1!$X$10+[5]Лист1!$X$18</f>
        <v>220895.66612999997</v>
      </c>
      <c r="N223" s="98"/>
      <c r="O223" s="98"/>
      <c r="P223" s="98"/>
      <c r="Q223" s="98">
        <v>0</v>
      </c>
      <c r="R223" s="695" t="e">
        <f t="shared" si="726"/>
        <v>#DIV/0!</v>
      </c>
      <c r="S223" s="98"/>
      <c r="T223" s="98"/>
      <c r="U223" s="98" t="e">
        <f>U228+U283+#REF!+#REF!+#REF!+U301+U304+U315+U318</f>
        <v>#REF!</v>
      </c>
      <c r="V223" s="98" t="e">
        <f>W223+X223+Y223</f>
        <v>#REF!</v>
      </c>
      <c r="W223" s="98" t="e">
        <f>W228+W283+#REF!</f>
        <v>#REF!</v>
      </c>
      <c r="X223" s="98"/>
      <c r="Y223" s="98"/>
      <c r="Z223" s="98" t="e">
        <f>AA223+AB223+AC223</f>
        <v>#REF!</v>
      </c>
      <c r="AA223" s="98" t="e">
        <f>AA228+AA283+#REF!</f>
        <v>#REF!</v>
      </c>
      <c r="AB223" s="98"/>
      <c r="AC223" s="98"/>
      <c r="AD223" s="98"/>
      <c r="AE223" s="166" t="e">
        <f t="shared" ref="AE223" si="756">AG223+AK223+AM223+AO223</f>
        <v>#REF!</v>
      </c>
      <c r="AF223" s="695" t="e">
        <f t="shared" si="628"/>
        <v>#REF!</v>
      </c>
      <c r="AG223" s="185">
        <f>AG228+AG231+AG234</f>
        <v>0</v>
      </c>
      <c r="AH223" s="695"/>
      <c r="AI223" s="98"/>
      <c r="AJ223" s="98"/>
      <c r="AK223" s="98">
        <f>AK228+AK231+AK234</f>
        <v>0</v>
      </c>
      <c r="AL223" s="98"/>
      <c r="AM223" s="98">
        <f>AM228+AM231+AM234</f>
        <v>0</v>
      </c>
      <c r="AN223" s="98"/>
      <c r="AO223" s="98" t="e">
        <f>AO228+AO283+#REF!+#REF!+#REF!+AO301+AO304+AO315+AO318</f>
        <v>#REF!</v>
      </c>
      <c r="AP223" s="98"/>
      <c r="AQ223" s="98"/>
      <c r="AR223" s="185" t="e">
        <f t="shared" ref="AR223" si="757">AT223+AX223+AZ223+BB223</f>
        <v>#REF!</v>
      </c>
      <c r="AS223" s="695" t="e">
        <f t="shared" si="630"/>
        <v>#REF!</v>
      </c>
      <c r="AT223" s="185">
        <f>AT228+AT231+AT234</f>
        <v>0</v>
      </c>
      <c r="AU223" s="695"/>
      <c r="AV223" s="98"/>
      <c r="AW223" s="695"/>
      <c r="AX223" s="185">
        <f>AX228+AX231+AX234</f>
        <v>0</v>
      </c>
      <c r="AY223" s="695" t="e">
        <f t="shared" si="633"/>
        <v>#DIV/0!</v>
      </c>
      <c r="AZ223" s="98">
        <f>AZ228+AZ231+AZ234</f>
        <v>0</v>
      </c>
      <c r="BA223" s="695"/>
      <c r="BB223" s="98" t="e">
        <f>BB228+BB283+#REF!+#REF!+#REF!+BB301+BB304+BB315+BB318</f>
        <v>#REF!</v>
      </c>
      <c r="BC223" s="98"/>
      <c r="BD223" s="98"/>
      <c r="BE223" s="98" t="e">
        <f t="shared" ref="BE223" si="758">BF223+BG223+BH223+BI223</f>
        <v>#REF!</v>
      </c>
      <c r="BF223" s="98">
        <f>BF228+BF231+BF234</f>
        <v>0</v>
      </c>
      <c r="BG223" s="98">
        <f>BG228+BG231+BG234</f>
        <v>0</v>
      </c>
      <c r="BH223" s="98">
        <f>BH228+BH231+BH234</f>
        <v>0</v>
      </c>
      <c r="BI223" s="98" t="e">
        <f>BI228+BI283+#REF!+#REF!+#REF!+BI301+BI304+BI315+BI318</f>
        <v>#REF!</v>
      </c>
      <c r="BJ223" s="98" t="e">
        <f>BK223+BL223+BM223</f>
        <v>#REF!</v>
      </c>
      <c r="BK223" s="98" t="e">
        <f>BK228+BK283+#REF!+#REF!+#REF!+BK301+BK304+BK315+BK318</f>
        <v>#REF!</v>
      </c>
      <c r="BL223" s="98" t="e">
        <f>BL228+BL283+#REF!+#REF!+#REF!+BL301+BL304+BL315+BL318</f>
        <v>#REF!</v>
      </c>
      <c r="BM223" s="98" t="e">
        <f>BM228+BM283+#REF!+#REF!+#REF!+BM301+BM304+BM315+BM318</f>
        <v>#REF!</v>
      </c>
      <c r="BN223" s="98" t="e">
        <f>BO223+BR223+BS223</f>
        <v>#REF!</v>
      </c>
      <c r="BO223" s="98" t="e">
        <f>BO228+BO283+#REF!+#REF!+#REF!+BO301+BO304+BO315+BO318</f>
        <v>#REF!</v>
      </c>
      <c r="BP223" s="98"/>
      <c r="BQ223" s="98">
        <f>BQ228+BQ231+BQ234</f>
        <v>0</v>
      </c>
      <c r="BR223" s="98" t="e">
        <f>BR228+BR283+#REF!+#REF!+#REF!+BR301+BR304+BR315+BR318</f>
        <v>#REF!</v>
      </c>
      <c r="BS223" s="98" t="e">
        <f>BS228+BS283+#REF!+#REF!+#REF!+BS301+BS304+BS315+BS318</f>
        <v>#REF!</v>
      </c>
      <c r="BT223" s="622">
        <f t="shared" si="730"/>
        <v>0</v>
      </c>
      <c r="BU223" s="98" t="e">
        <f t="shared" ref="BU223" si="759">BV223+BX223+BY223+BZ223</f>
        <v>#REF!</v>
      </c>
      <c r="BV223" s="98">
        <f>BV228+BV231+BV234</f>
        <v>0</v>
      </c>
      <c r="BW223" s="98"/>
      <c r="BX223" s="98">
        <f>BX228+BX231+BX234</f>
        <v>0</v>
      </c>
      <c r="BY223" s="98">
        <f>BY228+BY231+BY234</f>
        <v>0</v>
      </c>
      <c r="BZ223" s="98" t="e">
        <f>BZ228+BZ283+#REF!+#REF!+#REF!+BZ301+BZ304+BZ315+BZ318</f>
        <v>#REF!</v>
      </c>
      <c r="CE223" s="695"/>
    </row>
    <row r="224" spans="2:86" s="150" customFormat="1" ht="67.5" hidden="1" customHeight="1" x14ac:dyDescent="0.25">
      <c r="B224" s="210"/>
      <c r="C224" s="101" t="s">
        <v>32</v>
      </c>
      <c r="D224" s="166">
        <f t="shared" si="724"/>
        <v>0</v>
      </c>
      <c r="E224" s="176">
        <f>E227+E230+E233</f>
        <v>0</v>
      </c>
      <c r="F224" s="176"/>
      <c r="G224" s="166">
        <f t="shared" ref="G224:AC224" si="760">G227+G230+G233</f>
        <v>0</v>
      </c>
      <c r="H224" s="176">
        <v>0</v>
      </c>
      <c r="I224" s="176">
        <f t="shared" si="760"/>
        <v>0</v>
      </c>
      <c r="J224" s="166">
        <f t="shared" si="729"/>
        <v>0</v>
      </c>
      <c r="K224" s="166">
        <f t="shared" si="725"/>
        <v>0</v>
      </c>
      <c r="L224" s="695" t="e">
        <f t="shared" si="627"/>
        <v>#DIV/0!</v>
      </c>
      <c r="M224" s="176">
        <f>M227+M230+M233</f>
        <v>0</v>
      </c>
      <c r="N224" s="683"/>
      <c r="O224" s="623"/>
      <c r="P224" s="683"/>
      <c r="Q224" s="623">
        <f t="shared" ref="Q224" si="761">Q227+Q230+Q233</f>
        <v>0</v>
      </c>
      <c r="R224" s="695" t="e">
        <f t="shared" si="726"/>
        <v>#DIV/0!</v>
      </c>
      <c r="S224" s="623">
        <v>0</v>
      </c>
      <c r="T224" s="683"/>
      <c r="U224" s="623">
        <f t="shared" ref="U224" si="762">U227+U230+U233</f>
        <v>0</v>
      </c>
      <c r="V224" s="623">
        <f t="shared" si="760"/>
        <v>0</v>
      </c>
      <c r="W224" s="623">
        <f t="shared" si="760"/>
        <v>0</v>
      </c>
      <c r="X224" s="623">
        <f t="shared" si="760"/>
        <v>0</v>
      </c>
      <c r="Y224" s="623">
        <f t="shared" si="760"/>
        <v>0</v>
      </c>
      <c r="Z224" s="623">
        <f t="shared" si="760"/>
        <v>0</v>
      </c>
      <c r="AA224" s="623">
        <f t="shared" si="760"/>
        <v>0</v>
      </c>
      <c r="AB224" s="623">
        <f t="shared" si="760"/>
        <v>0</v>
      </c>
      <c r="AC224" s="623">
        <f t="shared" si="760"/>
        <v>0</v>
      </c>
      <c r="AD224" s="683"/>
      <c r="AE224" s="166">
        <f>AE227+AE230+AE233</f>
        <v>0</v>
      </c>
      <c r="AF224" s="695" t="e">
        <f t="shared" si="628"/>
        <v>#DIV/0!</v>
      </c>
      <c r="AG224" s="176">
        <f>AG227+AG230+AG233</f>
        <v>0</v>
      </c>
      <c r="AH224" s="695"/>
      <c r="AI224" s="623"/>
      <c r="AJ224" s="683"/>
      <c r="AK224" s="623">
        <f>AK227+AK230+AK233</f>
        <v>0</v>
      </c>
      <c r="AL224" s="683"/>
      <c r="AM224" s="623">
        <f>AM227+AM230+AM233</f>
        <v>0</v>
      </c>
      <c r="AN224" s="683"/>
      <c r="AO224" s="623" t="e">
        <f>AO227+AO282+AO285+#REF!+#REF!+#REF!+AO300+AO303+AO314+AO317</f>
        <v>#REF!</v>
      </c>
      <c r="AP224" s="623"/>
      <c r="AQ224" s="683"/>
      <c r="AR224" s="176">
        <f>AR227+AR230+AR233</f>
        <v>0</v>
      </c>
      <c r="AS224" s="695" t="e">
        <f t="shared" si="630"/>
        <v>#DIV/0!</v>
      </c>
      <c r="AT224" s="176">
        <f>AT227+AT230+AT233</f>
        <v>0</v>
      </c>
      <c r="AU224" s="695"/>
      <c r="AV224" s="623"/>
      <c r="AW224" s="695"/>
      <c r="AX224" s="176">
        <f>AX227+AX230+AX233</f>
        <v>0</v>
      </c>
      <c r="AY224" s="695" t="e">
        <f t="shared" si="633"/>
        <v>#DIV/0!</v>
      </c>
      <c r="AZ224" s="623">
        <f>AZ227+AZ230+AZ233</f>
        <v>0</v>
      </c>
      <c r="BA224" s="695"/>
      <c r="BB224" s="623" t="e">
        <f>BB227+BB282+BB285+#REF!+#REF!+#REF!+BB300+BB303+BB314+BB317</f>
        <v>#REF!</v>
      </c>
      <c r="BC224" s="279"/>
      <c r="BD224" s="279"/>
      <c r="BE224" s="623">
        <f>BE227+BE230+BE233</f>
        <v>0</v>
      </c>
      <c r="BF224" s="623">
        <f>BF227+BF230+BF233</f>
        <v>0</v>
      </c>
      <c r="BG224" s="623">
        <f>BG227+BG230+BG233</f>
        <v>0</v>
      </c>
      <c r="BH224" s="623">
        <f>BH227+BH230+BH233</f>
        <v>0</v>
      </c>
      <c r="BI224" s="623" t="e">
        <f>BI227+BI282+BI285+#REF!+#REF!+#REF!+BI300+BI303+BI314+BI317</f>
        <v>#REF!</v>
      </c>
      <c r="BJ224" s="623" t="e">
        <f>BK224+BL224+BM224</f>
        <v>#REF!</v>
      </c>
      <c r="BK224" s="623" t="e">
        <f>BK227+BK282+BK285+#REF!+#REF!+#REF!+BK300+BK303+BK314+BK317</f>
        <v>#REF!</v>
      </c>
      <c r="BL224" s="623" t="e">
        <f>BL227+BL282+BL285+#REF!+#REF!+#REF!+BL300+BL303+BL314+BL317</f>
        <v>#REF!</v>
      </c>
      <c r="BM224" s="623" t="e">
        <f>BM227+BM282+BM285+#REF!+#REF!+#REF!+BM300+BM303+BM314+BM317</f>
        <v>#REF!</v>
      </c>
      <c r="BN224" s="623" t="e">
        <f>BO224+BR224+BS224</f>
        <v>#REF!</v>
      </c>
      <c r="BO224" s="623" t="e">
        <f>BO227+BO282+BO285+#REF!+#REF!+#REF!+BO300+BO303+BO314+BO317</f>
        <v>#REF!</v>
      </c>
      <c r="BP224" s="623"/>
      <c r="BQ224" s="677">
        <f>BQ227+BQ230+BQ233</f>
        <v>0</v>
      </c>
      <c r="BR224" s="623" t="e">
        <f>BR227+BR282+BR285+#REF!+#REF!+#REF!+BR300+BR303+BR314+BR317</f>
        <v>#REF!</v>
      </c>
      <c r="BS224" s="623" t="e">
        <f>BS227+BS282+BS285+#REF!+#REF!+#REF!+BS300+BS303+BS314+BS317</f>
        <v>#REF!</v>
      </c>
      <c r="BT224" s="622">
        <f t="shared" si="730"/>
        <v>0</v>
      </c>
      <c r="BU224" s="623">
        <f>BU227+BU230+BU233</f>
        <v>0</v>
      </c>
      <c r="BV224" s="436">
        <f>BV227+BV230+BV233</f>
        <v>0</v>
      </c>
      <c r="BW224" s="517"/>
      <c r="BX224" s="664">
        <f>BX227+BX230+BX233</f>
        <v>0</v>
      </c>
      <c r="BY224" s="436">
        <f>BY227+BY230+BY233</f>
        <v>0</v>
      </c>
      <c r="BZ224" s="436" t="e">
        <f>BZ227+BZ282+BZ285+#REF!+#REF!+#REF!+BZ300+BZ303+BZ314+BZ317</f>
        <v>#REF!</v>
      </c>
      <c r="CE224" s="695"/>
    </row>
    <row r="225" spans="2:87" s="355" customFormat="1" ht="133.5" hidden="1" customHeight="1" x14ac:dyDescent="0.3">
      <c r="B225" s="353" t="s">
        <v>337</v>
      </c>
      <c r="C225" s="350" t="s">
        <v>347</v>
      </c>
      <c r="D225" s="166">
        <f t="shared" si="724"/>
        <v>0</v>
      </c>
      <c r="E225" s="869">
        <f>E227</f>
        <v>0</v>
      </c>
      <c r="F225" s="869"/>
      <c r="G225" s="166"/>
      <c r="H225" s="869">
        <f t="shared" ref="H225:I225" si="763">H227</f>
        <v>0</v>
      </c>
      <c r="I225" s="869">
        <f t="shared" si="763"/>
        <v>0</v>
      </c>
      <c r="J225" s="166">
        <f t="shared" si="729"/>
        <v>0</v>
      </c>
      <c r="K225" s="166">
        <f t="shared" si="725"/>
        <v>0</v>
      </c>
      <c r="L225" s="695" t="e">
        <f t="shared" si="627"/>
        <v>#DIV/0!</v>
      </c>
      <c r="M225" s="869">
        <f>M227</f>
        <v>0</v>
      </c>
      <c r="N225" s="696"/>
      <c r="O225" s="626"/>
      <c r="P225" s="696"/>
      <c r="Q225" s="626"/>
      <c r="R225" s="695" t="e">
        <f t="shared" si="726"/>
        <v>#DIV/0!</v>
      </c>
      <c r="S225" s="626">
        <f t="shared" ref="S225:U225" si="764">S227</f>
        <v>0</v>
      </c>
      <c r="T225" s="696"/>
      <c r="U225" s="626">
        <f t="shared" si="764"/>
        <v>0</v>
      </c>
      <c r="V225" s="626">
        <f>W225+X225+Y225</f>
        <v>0</v>
      </c>
      <c r="W225" s="626">
        <f>W229</f>
        <v>0</v>
      </c>
      <c r="X225" s="626">
        <f>X229</f>
        <v>0</v>
      </c>
      <c r="Y225" s="626">
        <f>Y229</f>
        <v>0</v>
      </c>
      <c r="Z225" s="626">
        <f>AA225+AB225+AC225</f>
        <v>0</v>
      </c>
      <c r="AA225" s="626">
        <f>AA229</f>
        <v>0</v>
      </c>
      <c r="AB225" s="626">
        <f>AB229</f>
        <v>0</v>
      </c>
      <c r="AC225" s="626">
        <f>AC229</f>
        <v>0</v>
      </c>
      <c r="AD225" s="696"/>
      <c r="AE225" s="166">
        <f>AG225+AM225+AO225</f>
        <v>0</v>
      </c>
      <c r="AF225" s="695" t="e">
        <f t="shared" si="628"/>
        <v>#DIV/0!</v>
      </c>
      <c r="AG225" s="869">
        <f>AG227</f>
        <v>0</v>
      </c>
      <c r="AH225" s="695"/>
      <c r="AI225" s="626"/>
      <c r="AJ225" s="696"/>
      <c r="AK225" s="626"/>
      <c r="AL225" s="696"/>
      <c r="AM225" s="626">
        <f t="shared" ref="AM225:AO225" si="765">AM227</f>
        <v>0</v>
      </c>
      <c r="AN225" s="696"/>
      <c r="AO225" s="626">
        <f t="shared" si="765"/>
        <v>0</v>
      </c>
      <c r="AP225" s="626"/>
      <c r="AQ225" s="696"/>
      <c r="AR225" s="869">
        <f>AT225+AZ225+BB225</f>
        <v>0</v>
      </c>
      <c r="AS225" s="695" t="e">
        <f t="shared" si="630"/>
        <v>#DIV/0!</v>
      </c>
      <c r="AT225" s="842">
        <f>AT227</f>
        <v>0</v>
      </c>
      <c r="AU225" s="695"/>
      <c r="AV225" s="627"/>
      <c r="AW225" s="695"/>
      <c r="AX225" s="869"/>
      <c r="AY225" s="695" t="e">
        <f t="shared" si="633"/>
        <v>#DIV/0!</v>
      </c>
      <c r="AZ225" s="626">
        <f t="shared" ref="AZ225:BB225" si="766">AZ227</f>
        <v>0</v>
      </c>
      <c r="BA225" s="695"/>
      <c r="BB225" s="626">
        <f t="shared" si="766"/>
        <v>0</v>
      </c>
      <c r="BC225" s="626">
        <f>BC229</f>
        <v>0</v>
      </c>
      <c r="BD225" s="626">
        <f>BD229</f>
        <v>0</v>
      </c>
      <c r="BE225" s="627">
        <f>BF225+BH225+BI225</f>
        <v>0</v>
      </c>
      <c r="BF225" s="626">
        <f>BF227</f>
        <v>0</v>
      </c>
      <c r="BG225" s="626"/>
      <c r="BH225" s="626">
        <f t="shared" ref="BH225:BI225" si="767">BH227</f>
        <v>0</v>
      </c>
      <c r="BI225" s="626">
        <f t="shared" si="767"/>
        <v>0</v>
      </c>
      <c r="BJ225" s="626">
        <f>BK225+BL225+BM225</f>
        <v>0</v>
      </c>
      <c r="BK225" s="626">
        <f>BK227</f>
        <v>0</v>
      </c>
      <c r="BL225" s="626">
        <f t="shared" ref="BL225:BM225" si="768">BL227</f>
        <v>0</v>
      </c>
      <c r="BM225" s="626">
        <f t="shared" si="768"/>
        <v>0</v>
      </c>
      <c r="BN225" s="626">
        <f>BO225+BR225+BS225</f>
        <v>0</v>
      </c>
      <c r="BO225" s="626">
        <f>BO227</f>
        <v>0</v>
      </c>
      <c r="BP225" s="626"/>
      <c r="BQ225" s="675"/>
      <c r="BR225" s="626">
        <f t="shared" ref="BR225:BS225" si="769">BR227</f>
        <v>0</v>
      </c>
      <c r="BS225" s="626">
        <f t="shared" si="769"/>
        <v>0</v>
      </c>
      <c r="BT225" s="622">
        <f t="shared" si="730"/>
        <v>0</v>
      </c>
      <c r="BU225" s="627">
        <f>BV225+BY225+BZ225</f>
        <v>0</v>
      </c>
      <c r="BV225" s="434">
        <f>BV227</f>
        <v>0</v>
      </c>
      <c r="BW225" s="515"/>
      <c r="BX225" s="667"/>
      <c r="BY225" s="434">
        <f t="shared" ref="BY225:BZ225" si="770">BY227</f>
        <v>0</v>
      </c>
      <c r="BZ225" s="434">
        <f t="shared" si="770"/>
        <v>0</v>
      </c>
      <c r="CE225" s="695"/>
    </row>
    <row r="226" spans="2:87" s="173" customFormat="1" ht="55.5" hidden="1" customHeight="1" x14ac:dyDescent="0.3">
      <c r="B226" s="210"/>
      <c r="C226" s="101" t="s">
        <v>32</v>
      </c>
      <c r="D226" s="166">
        <f t="shared" si="724"/>
        <v>0</v>
      </c>
      <c r="E226" s="176">
        <f>E232</f>
        <v>0</v>
      </c>
      <c r="F226" s="176"/>
      <c r="G226" s="166"/>
      <c r="H226" s="176">
        <f t="shared" ref="H226:I226" si="771">H232</f>
        <v>0</v>
      </c>
      <c r="I226" s="176">
        <f t="shared" si="771"/>
        <v>0</v>
      </c>
      <c r="J226" s="166">
        <f t="shared" si="729"/>
        <v>0</v>
      </c>
      <c r="K226" s="166">
        <f t="shared" si="725"/>
        <v>0</v>
      </c>
      <c r="L226" s="695" t="e">
        <f t="shared" si="627"/>
        <v>#DIV/0!</v>
      </c>
      <c r="M226" s="176">
        <f>M232</f>
        <v>0</v>
      </c>
      <c r="N226" s="683"/>
      <c r="O226" s="623"/>
      <c r="P226" s="683"/>
      <c r="Q226" s="623"/>
      <c r="R226" s="695" t="e">
        <f t="shared" si="726"/>
        <v>#DIV/0!</v>
      </c>
      <c r="S226" s="623">
        <f t="shared" ref="S226:U226" si="772">S232</f>
        <v>0</v>
      </c>
      <c r="T226" s="683"/>
      <c r="U226" s="623">
        <f t="shared" si="772"/>
        <v>0</v>
      </c>
      <c r="V226" s="623">
        <f>W226+X226+Y226</f>
        <v>0</v>
      </c>
      <c r="W226" s="623">
        <f>W232</f>
        <v>0</v>
      </c>
      <c r="X226" s="623">
        <f t="shared" ref="X226:Y226" si="773">X232</f>
        <v>0</v>
      </c>
      <c r="Y226" s="623">
        <f t="shared" si="773"/>
        <v>0</v>
      </c>
      <c r="Z226" s="623">
        <f>AA226+AB226+AC226</f>
        <v>0</v>
      </c>
      <c r="AA226" s="623">
        <f>AA232</f>
        <v>0</v>
      </c>
      <c r="AB226" s="623">
        <f t="shared" ref="AB226:AC226" si="774">AB232</f>
        <v>0</v>
      </c>
      <c r="AC226" s="623">
        <f t="shared" si="774"/>
        <v>0</v>
      </c>
      <c r="AD226" s="683"/>
      <c r="AE226" s="166">
        <f>AG226+AM226+AO226</f>
        <v>0</v>
      </c>
      <c r="AF226" s="695" t="e">
        <f t="shared" si="628"/>
        <v>#DIV/0!</v>
      </c>
      <c r="AG226" s="176">
        <f>AG232</f>
        <v>0</v>
      </c>
      <c r="AH226" s="695"/>
      <c r="AI226" s="623"/>
      <c r="AJ226" s="683"/>
      <c r="AK226" s="623"/>
      <c r="AL226" s="683"/>
      <c r="AM226" s="623">
        <f t="shared" ref="AM226:AO226" si="775">AM232</f>
        <v>0</v>
      </c>
      <c r="AN226" s="683"/>
      <c r="AO226" s="623">
        <f t="shared" si="775"/>
        <v>0</v>
      </c>
      <c r="AP226" s="623"/>
      <c r="AQ226" s="683"/>
      <c r="AR226" s="176">
        <f>AT226+AZ226+BB226</f>
        <v>0</v>
      </c>
      <c r="AS226" s="695" t="e">
        <f t="shared" si="630"/>
        <v>#DIV/0!</v>
      </c>
      <c r="AT226" s="176">
        <f>AT232</f>
        <v>0</v>
      </c>
      <c r="AU226" s="695"/>
      <c r="AV226" s="623"/>
      <c r="AW226" s="695"/>
      <c r="AX226" s="176"/>
      <c r="AY226" s="695" t="e">
        <f t="shared" si="633"/>
        <v>#DIV/0!</v>
      </c>
      <c r="AZ226" s="623">
        <f t="shared" ref="AZ226:BB226" si="776">AZ232</f>
        <v>0</v>
      </c>
      <c r="BA226" s="695"/>
      <c r="BB226" s="623">
        <f t="shared" si="776"/>
        <v>0</v>
      </c>
      <c r="BC226" s="623">
        <f t="shared" ref="BC226:BD226" si="777">BC232</f>
        <v>0</v>
      </c>
      <c r="BD226" s="623">
        <f t="shared" si="777"/>
        <v>0</v>
      </c>
      <c r="BE226" s="623">
        <f>BF226+BH226+BI226</f>
        <v>0</v>
      </c>
      <c r="BF226" s="623">
        <f>BF232</f>
        <v>0</v>
      </c>
      <c r="BG226" s="623"/>
      <c r="BH226" s="623">
        <f t="shared" ref="BH226:BI226" si="778">BH232</f>
        <v>0</v>
      </c>
      <c r="BI226" s="623">
        <f t="shared" si="778"/>
        <v>0</v>
      </c>
      <c r="BJ226" s="623">
        <f>BK226+BL226+BM226</f>
        <v>0</v>
      </c>
      <c r="BK226" s="623">
        <f>BK232</f>
        <v>0</v>
      </c>
      <c r="BL226" s="623">
        <f t="shared" ref="BL226:BM226" si="779">BL232</f>
        <v>0</v>
      </c>
      <c r="BM226" s="623">
        <f t="shared" si="779"/>
        <v>0</v>
      </c>
      <c r="BN226" s="623">
        <f>BO226+BR226+BS226</f>
        <v>0</v>
      </c>
      <c r="BO226" s="623">
        <f>BO232</f>
        <v>0</v>
      </c>
      <c r="BP226" s="623"/>
      <c r="BQ226" s="677"/>
      <c r="BR226" s="623">
        <f t="shared" ref="BR226:BS226" si="780">BR232</f>
        <v>0</v>
      </c>
      <c r="BS226" s="623">
        <f t="shared" si="780"/>
        <v>0</v>
      </c>
      <c r="BT226" s="622">
        <f t="shared" si="730"/>
        <v>0</v>
      </c>
      <c r="BU226" s="623">
        <f>BV226+BY226+BZ226</f>
        <v>0</v>
      </c>
      <c r="BV226" s="436">
        <f>BV232</f>
        <v>0</v>
      </c>
      <c r="BW226" s="517"/>
      <c r="BX226" s="664"/>
      <c r="BY226" s="436">
        <f t="shared" ref="BY226:BZ226" si="781">BY232</f>
        <v>0</v>
      </c>
      <c r="BZ226" s="436">
        <f t="shared" si="781"/>
        <v>0</v>
      </c>
      <c r="CE226" s="695"/>
    </row>
    <row r="227" spans="2:87" s="68" customFormat="1" ht="57.75" hidden="1" customHeight="1" x14ac:dyDescent="0.3">
      <c r="B227" s="200"/>
      <c r="C227" s="97" t="s">
        <v>31</v>
      </c>
      <c r="D227" s="166">
        <f t="shared" si="724"/>
        <v>0</v>
      </c>
      <c r="E227" s="166">
        <f>E228+E234</f>
        <v>0</v>
      </c>
      <c r="F227" s="166"/>
      <c r="G227" s="166"/>
      <c r="H227" s="166">
        <f>H228+H234</f>
        <v>0</v>
      </c>
      <c r="I227" s="166">
        <f t="shared" ref="I227" si="782">I230+I233</f>
        <v>0</v>
      </c>
      <c r="J227" s="166">
        <f t="shared" si="729"/>
        <v>0</v>
      </c>
      <c r="K227" s="166">
        <f t="shared" si="725"/>
        <v>0</v>
      </c>
      <c r="L227" s="695" t="e">
        <f t="shared" si="627"/>
        <v>#DIV/0!</v>
      </c>
      <c r="M227" s="166">
        <f>M228+M234</f>
        <v>0</v>
      </c>
      <c r="N227" s="683"/>
      <c r="O227" s="622"/>
      <c r="P227" s="683"/>
      <c r="Q227" s="622"/>
      <c r="R227" s="695" t="e">
        <f t="shared" si="726"/>
        <v>#DIV/0!</v>
      </c>
      <c r="S227" s="622">
        <f>S228+S234</f>
        <v>0</v>
      </c>
      <c r="T227" s="683"/>
      <c r="U227" s="622">
        <f t="shared" ref="U227" si="783">U230+U233</f>
        <v>0</v>
      </c>
      <c r="V227" s="622">
        <f>W227+X227+Y227</f>
        <v>0</v>
      </c>
      <c r="W227" s="622">
        <f>W230+W233</f>
        <v>0</v>
      </c>
      <c r="X227" s="622">
        <f t="shared" ref="X227:Y227" si="784">X230+X233</f>
        <v>0</v>
      </c>
      <c r="Y227" s="622">
        <f t="shared" si="784"/>
        <v>0</v>
      </c>
      <c r="Z227" s="622">
        <f>AA227+AB227+AC227</f>
        <v>0</v>
      </c>
      <c r="AA227" s="622">
        <f>AA230+AA233</f>
        <v>0</v>
      </c>
      <c r="AB227" s="622">
        <f t="shared" ref="AB227:AC227" si="785">AB230+AB233</f>
        <v>0</v>
      </c>
      <c r="AC227" s="622">
        <f t="shared" si="785"/>
        <v>0</v>
      </c>
      <c r="AD227" s="683"/>
      <c r="AE227" s="166">
        <f>AG227+AM227+AO227</f>
        <v>0</v>
      </c>
      <c r="AF227" s="695" t="e">
        <f t="shared" si="628"/>
        <v>#DIV/0!</v>
      </c>
      <c r="AG227" s="166">
        <f>AG228+AG234</f>
        <v>0</v>
      </c>
      <c r="AH227" s="695"/>
      <c r="AI227" s="622"/>
      <c r="AJ227" s="683"/>
      <c r="AK227" s="622"/>
      <c r="AL227" s="683"/>
      <c r="AM227" s="622">
        <f>AM228+AM234</f>
        <v>0</v>
      </c>
      <c r="AN227" s="683"/>
      <c r="AO227" s="622">
        <f t="shared" ref="AO227" si="786">AO230+AO233</f>
        <v>0</v>
      </c>
      <c r="AP227" s="622"/>
      <c r="AQ227" s="683"/>
      <c r="AR227" s="166">
        <f>AT227+AZ227+BB227</f>
        <v>0</v>
      </c>
      <c r="AS227" s="695" t="e">
        <f t="shared" si="630"/>
        <v>#DIV/0!</v>
      </c>
      <c r="AT227" s="166">
        <f>AT228+AT234</f>
        <v>0</v>
      </c>
      <c r="AU227" s="695"/>
      <c r="AV227" s="622"/>
      <c r="AW227" s="695"/>
      <c r="AX227" s="166"/>
      <c r="AY227" s="695" t="e">
        <f t="shared" si="633"/>
        <v>#DIV/0!</v>
      </c>
      <c r="AZ227" s="622">
        <f>AZ228+AZ234</f>
        <v>0</v>
      </c>
      <c r="BA227" s="695"/>
      <c r="BB227" s="622">
        <f t="shared" ref="BB227" si="787">BB230+BB233</f>
        <v>0</v>
      </c>
      <c r="BC227" s="622">
        <f t="shared" ref="BC227:BD227" si="788">BC230+BC233</f>
        <v>0</v>
      </c>
      <c r="BD227" s="622">
        <f t="shared" si="788"/>
        <v>0</v>
      </c>
      <c r="BE227" s="622">
        <f>BF227+BH227+BI227</f>
        <v>0</v>
      </c>
      <c r="BF227" s="622">
        <f>BF228+BF234</f>
        <v>0</v>
      </c>
      <c r="BG227" s="622"/>
      <c r="BH227" s="622">
        <f>BH228+BH234</f>
        <v>0</v>
      </c>
      <c r="BI227" s="622">
        <f t="shared" ref="BI227" si="789">BI230+BI233</f>
        <v>0</v>
      </c>
      <c r="BJ227" s="622">
        <f>BK227+BL227+BM227</f>
        <v>0</v>
      </c>
      <c r="BK227" s="622">
        <f>BK228+BK234</f>
        <v>0</v>
      </c>
      <c r="BL227" s="622">
        <f>BL228+BL234</f>
        <v>0</v>
      </c>
      <c r="BM227" s="622">
        <f t="shared" ref="BM227" si="790">BM230+BM233</f>
        <v>0</v>
      </c>
      <c r="BN227" s="622">
        <f>BO227+BR227+BS227</f>
        <v>0</v>
      </c>
      <c r="BO227" s="622">
        <f>BO228+BO234</f>
        <v>0</v>
      </c>
      <c r="BP227" s="622"/>
      <c r="BQ227" s="674"/>
      <c r="BR227" s="622">
        <f>BR228+BR234</f>
        <v>0</v>
      </c>
      <c r="BS227" s="622">
        <f t="shared" ref="BS227" si="791">BS230+BS233</f>
        <v>0</v>
      </c>
      <c r="BT227" s="622">
        <f t="shared" si="730"/>
        <v>0</v>
      </c>
      <c r="BU227" s="622">
        <f>BV227+BY227+BZ227</f>
        <v>0</v>
      </c>
      <c r="BV227" s="435">
        <f>BV228+BV234</f>
        <v>0</v>
      </c>
      <c r="BW227" s="519"/>
      <c r="BX227" s="666"/>
      <c r="BY227" s="435">
        <f>BY228+BY234</f>
        <v>0</v>
      </c>
      <c r="BZ227" s="435">
        <f t="shared" ref="BZ227" si="792">BZ230+BZ233</f>
        <v>0</v>
      </c>
      <c r="CE227" s="695"/>
    </row>
    <row r="228" spans="2:87" s="359" customFormat="1" ht="209.25" hidden="1" customHeight="1" x14ac:dyDescent="0.3">
      <c r="B228" s="356" t="s">
        <v>34</v>
      </c>
      <c r="C228" s="357" t="s">
        <v>330</v>
      </c>
      <c r="D228" s="166">
        <f t="shared" si="724"/>
        <v>0</v>
      </c>
      <c r="E228" s="870"/>
      <c r="F228" s="870"/>
      <c r="G228" s="166"/>
      <c r="H228" s="870">
        <f>H229</f>
        <v>0</v>
      </c>
      <c r="I228" s="870"/>
      <c r="J228" s="166">
        <f t="shared" si="729"/>
        <v>0</v>
      </c>
      <c r="K228" s="166">
        <f t="shared" si="725"/>
        <v>0</v>
      </c>
      <c r="L228" s="695" t="e">
        <f t="shared" si="627"/>
        <v>#DIV/0!</v>
      </c>
      <c r="M228" s="870"/>
      <c r="N228" s="421"/>
      <c r="O228" s="358"/>
      <c r="P228" s="421"/>
      <c r="Q228" s="358"/>
      <c r="R228" s="695" t="e">
        <f t="shared" si="726"/>
        <v>#DIV/0!</v>
      </c>
      <c r="S228" s="358">
        <f>S229</f>
        <v>0</v>
      </c>
      <c r="T228" s="421"/>
      <c r="U228" s="358"/>
      <c r="V228" s="358"/>
      <c r="W228" s="358"/>
      <c r="X228" s="358"/>
      <c r="Y228" s="358"/>
      <c r="Z228" s="358"/>
      <c r="AA228" s="358"/>
      <c r="AB228" s="358"/>
      <c r="AC228" s="358"/>
      <c r="AD228" s="421"/>
      <c r="AE228" s="166">
        <f>AE229</f>
        <v>0</v>
      </c>
      <c r="AF228" s="695" t="e">
        <f t="shared" si="628"/>
        <v>#DIV/0!</v>
      </c>
      <c r="AG228" s="870"/>
      <c r="AH228" s="695"/>
      <c r="AI228" s="358"/>
      <c r="AJ228" s="421"/>
      <c r="AK228" s="358"/>
      <c r="AL228" s="421"/>
      <c r="AM228" s="358">
        <f>AM229</f>
        <v>0</v>
      </c>
      <c r="AN228" s="421"/>
      <c r="AO228" s="358"/>
      <c r="AP228" s="358"/>
      <c r="AQ228" s="421"/>
      <c r="AR228" s="870">
        <f>AR229</f>
        <v>0</v>
      </c>
      <c r="AS228" s="695" t="e">
        <f t="shared" si="630"/>
        <v>#DIV/0!</v>
      </c>
      <c r="AT228" s="872"/>
      <c r="AU228" s="695"/>
      <c r="AV228" s="625"/>
      <c r="AW228" s="695"/>
      <c r="AX228" s="870"/>
      <c r="AY228" s="695" t="e">
        <f t="shared" si="633"/>
        <v>#DIV/0!</v>
      </c>
      <c r="AZ228" s="358">
        <f>AZ229</f>
        <v>0</v>
      </c>
      <c r="BA228" s="695"/>
      <c r="BB228" s="358"/>
      <c r="BC228" s="358"/>
      <c r="BD228" s="358"/>
      <c r="BE228" s="625">
        <f>BE229</f>
        <v>0</v>
      </c>
      <c r="BF228" s="358"/>
      <c r="BG228" s="358"/>
      <c r="BH228" s="358">
        <f>BH229</f>
        <v>0</v>
      </c>
      <c r="BI228" s="358"/>
      <c r="BJ228" s="358">
        <f>BJ229</f>
        <v>0</v>
      </c>
      <c r="BK228" s="358"/>
      <c r="BL228" s="358">
        <f>BL229</f>
        <v>0</v>
      </c>
      <c r="BM228" s="358"/>
      <c r="BN228" s="358">
        <f>BN229</f>
        <v>0</v>
      </c>
      <c r="BO228" s="358"/>
      <c r="BP228" s="358"/>
      <c r="BQ228" s="676"/>
      <c r="BR228" s="358">
        <f>BR229</f>
        <v>0</v>
      </c>
      <c r="BS228" s="358"/>
      <c r="BT228" s="622">
        <f t="shared" si="730"/>
        <v>0</v>
      </c>
      <c r="BU228" s="625">
        <f>BU229</f>
        <v>0</v>
      </c>
      <c r="BV228" s="358"/>
      <c r="BW228" s="358"/>
      <c r="BX228" s="665"/>
      <c r="BY228" s="358">
        <f>BY229</f>
        <v>0</v>
      </c>
      <c r="BZ228" s="358"/>
      <c r="CE228" s="695"/>
    </row>
    <row r="229" spans="2:87" s="68" customFormat="1" ht="206.25" hidden="1" customHeight="1" x14ac:dyDescent="0.3">
      <c r="B229" s="205" t="s">
        <v>36</v>
      </c>
      <c r="C229" s="100" t="s">
        <v>131</v>
      </c>
      <c r="D229" s="166">
        <f t="shared" si="724"/>
        <v>0</v>
      </c>
      <c r="E229" s="166"/>
      <c r="F229" s="166"/>
      <c r="G229" s="166"/>
      <c r="H229" s="166">
        <v>0</v>
      </c>
      <c r="I229" s="237"/>
      <c r="J229" s="166">
        <f t="shared" si="729"/>
        <v>0</v>
      </c>
      <c r="K229" s="166">
        <f t="shared" si="725"/>
        <v>0</v>
      </c>
      <c r="L229" s="695" t="e">
        <f t="shared" si="627"/>
        <v>#DIV/0!</v>
      </c>
      <c r="M229" s="166"/>
      <c r="N229" s="683"/>
      <c r="O229" s="622"/>
      <c r="P229" s="683"/>
      <c r="Q229" s="622"/>
      <c r="R229" s="695" t="e">
        <f t="shared" si="726"/>
        <v>#DIV/0!</v>
      </c>
      <c r="S229" s="622">
        <v>0</v>
      </c>
      <c r="T229" s="683"/>
      <c r="U229" s="19"/>
      <c r="V229" s="285">
        <f t="shared" si="522"/>
        <v>0</v>
      </c>
      <c r="W229" s="19"/>
      <c r="X229" s="19"/>
      <c r="Y229" s="19"/>
      <c r="Z229" s="622">
        <f t="shared" si="520"/>
        <v>0</v>
      </c>
      <c r="AA229" s="622">
        <f>E229</f>
        <v>0</v>
      </c>
      <c r="AB229" s="622">
        <f>H229</f>
        <v>0</v>
      </c>
      <c r="AC229" s="19"/>
      <c r="AD229" s="19"/>
      <c r="AE229" s="166">
        <f>AG229+AM229+AO229</f>
        <v>0</v>
      </c>
      <c r="AF229" s="695" t="e">
        <f t="shared" si="628"/>
        <v>#DIV/0!</v>
      </c>
      <c r="AG229" s="166"/>
      <c r="AH229" s="695"/>
      <c r="AI229" s="622"/>
      <c r="AJ229" s="683"/>
      <c r="AK229" s="622"/>
      <c r="AL229" s="683"/>
      <c r="AM229" s="622"/>
      <c r="AN229" s="683"/>
      <c r="AO229" s="19"/>
      <c r="AP229" s="622"/>
      <c r="AQ229" s="683"/>
      <c r="AR229" s="166">
        <f>AT229+AZ229+BB229</f>
        <v>0</v>
      </c>
      <c r="AS229" s="695" t="e">
        <f t="shared" si="630"/>
        <v>#DIV/0!</v>
      </c>
      <c r="AT229" s="166"/>
      <c r="AU229" s="695"/>
      <c r="AV229" s="622"/>
      <c r="AW229" s="695"/>
      <c r="AX229" s="166"/>
      <c r="AY229" s="695" t="e">
        <f t="shared" si="633"/>
        <v>#DIV/0!</v>
      </c>
      <c r="AZ229" s="622"/>
      <c r="BA229" s="695"/>
      <c r="BB229" s="19"/>
      <c r="BC229" s="622"/>
      <c r="BD229" s="19"/>
      <c r="BE229" s="622">
        <f>BF229+BH229+BI229</f>
        <v>0</v>
      </c>
      <c r="BF229" s="622"/>
      <c r="BG229" s="622"/>
      <c r="BH229" s="622"/>
      <c r="BI229" s="19"/>
      <c r="BJ229" s="622">
        <f t="shared" ref="BJ229" si="793">BK229+BL229+BM229</f>
        <v>0</v>
      </c>
      <c r="BK229" s="622"/>
      <c r="BL229" s="622"/>
      <c r="BM229" s="19"/>
      <c r="BN229" s="622">
        <f t="shared" ref="BN229" si="794">BO229+BR229+BS229</f>
        <v>0</v>
      </c>
      <c r="BO229" s="622"/>
      <c r="BP229" s="622"/>
      <c r="BQ229" s="674"/>
      <c r="BR229" s="622"/>
      <c r="BS229" s="19"/>
      <c r="BT229" s="622">
        <f t="shared" si="730"/>
        <v>0</v>
      </c>
      <c r="BU229" s="622">
        <f>BV229+BY229+BZ229</f>
        <v>0</v>
      </c>
      <c r="BV229" s="435"/>
      <c r="BW229" s="519"/>
      <c r="BX229" s="666"/>
      <c r="BY229" s="435"/>
      <c r="BZ229" s="19"/>
      <c r="CE229" s="695"/>
    </row>
    <row r="230" spans="2:87" s="70" customFormat="1" ht="156.75" hidden="1" customHeight="1" x14ac:dyDescent="0.3">
      <c r="B230" s="204"/>
      <c r="C230" s="123" t="s">
        <v>31</v>
      </c>
      <c r="D230" s="166">
        <f t="shared" si="724"/>
        <v>0</v>
      </c>
      <c r="E230" s="109"/>
      <c r="F230" s="109"/>
      <c r="G230" s="166"/>
      <c r="H230" s="109"/>
      <c r="I230" s="236"/>
      <c r="J230" s="166">
        <f t="shared" si="729"/>
        <v>0</v>
      </c>
      <c r="K230" s="166">
        <f t="shared" si="725"/>
        <v>0</v>
      </c>
      <c r="L230" s="695" t="e">
        <f t="shared" si="627"/>
        <v>#DIV/0!</v>
      </c>
      <c r="M230" s="109"/>
      <c r="N230" s="106"/>
      <c r="O230" s="106"/>
      <c r="P230" s="106"/>
      <c r="Q230" s="106"/>
      <c r="R230" s="695" t="e">
        <f t="shared" si="726"/>
        <v>#DIV/0!</v>
      </c>
      <c r="S230" s="106"/>
      <c r="T230" s="106"/>
      <c r="U230" s="31"/>
      <c r="V230" s="313"/>
      <c r="W230" s="31"/>
      <c r="X230" s="31"/>
      <c r="Y230" s="31"/>
      <c r="Z230" s="106"/>
      <c r="AA230" s="106"/>
      <c r="AB230" s="106"/>
      <c r="AC230" s="31"/>
      <c r="AD230" s="31"/>
      <c r="AE230" s="166"/>
      <c r="AF230" s="695" t="e">
        <f t="shared" si="628"/>
        <v>#DIV/0!</v>
      </c>
      <c r="AG230" s="109"/>
      <c r="AH230" s="695"/>
      <c r="AI230" s="106"/>
      <c r="AJ230" s="106"/>
      <c r="AK230" s="106"/>
      <c r="AL230" s="106"/>
      <c r="AM230" s="106"/>
      <c r="AN230" s="106"/>
      <c r="AO230" s="31"/>
      <c r="AP230" s="106"/>
      <c r="AQ230" s="106"/>
      <c r="AR230" s="109"/>
      <c r="AS230" s="695" t="e">
        <f t="shared" si="630"/>
        <v>#DIV/0!</v>
      </c>
      <c r="AT230" s="109"/>
      <c r="AU230" s="695"/>
      <c r="AV230" s="106"/>
      <c r="AW230" s="695"/>
      <c r="AX230" s="109"/>
      <c r="AY230" s="695" t="e">
        <f t="shared" si="633"/>
        <v>#DIV/0!</v>
      </c>
      <c r="AZ230" s="106"/>
      <c r="BA230" s="695"/>
      <c r="BB230" s="31"/>
      <c r="BC230" s="106"/>
      <c r="BD230" s="31"/>
      <c r="BE230" s="106"/>
      <c r="BF230" s="106"/>
      <c r="BG230" s="106"/>
      <c r="BH230" s="106"/>
      <c r="BI230" s="31"/>
      <c r="BJ230" s="106"/>
      <c r="BK230" s="106"/>
      <c r="BL230" s="106"/>
      <c r="BM230" s="31"/>
      <c r="BN230" s="106"/>
      <c r="BO230" s="106"/>
      <c r="BP230" s="106"/>
      <c r="BQ230" s="106"/>
      <c r="BR230" s="106"/>
      <c r="BS230" s="31"/>
      <c r="BT230" s="622">
        <f t="shared" si="730"/>
        <v>0</v>
      </c>
      <c r="BU230" s="106"/>
      <c r="BV230" s="106"/>
      <c r="BW230" s="106"/>
      <c r="BX230" s="106"/>
      <c r="BY230" s="106"/>
      <c r="BZ230" s="31"/>
      <c r="CE230" s="695"/>
    </row>
    <row r="231" spans="2:87" s="68" customFormat="1" ht="186" hidden="1" customHeight="1" x14ac:dyDescent="0.3">
      <c r="B231" s="312" t="s">
        <v>182</v>
      </c>
      <c r="C231" s="100" t="s">
        <v>287</v>
      </c>
      <c r="D231" s="166">
        <f t="shared" si="724"/>
        <v>0</v>
      </c>
      <c r="E231" s="166"/>
      <c r="F231" s="166"/>
      <c r="G231" s="166"/>
      <c r="H231" s="166"/>
      <c r="I231" s="237"/>
      <c r="J231" s="166">
        <f t="shared" si="729"/>
        <v>0</v>
      </c>
      <c r="K231" s="166">
        <f t="shared" si="725"/>
        <v>0</v>
      </c>
      <c r="L231" s="695" t="e">
        <f t="shared" si="627"/>
        <v>#DIV/0!</v>
      </c>
      <c r="M231" s="166"/>
      <c r="N231" s="683"/>
      <c r="O231" s="622"/>
      <c r="P231" s="683"/>
      <c r="Q231" s="622"/>
      <c r="R231" s="695" t="e">
        <f t="shared" si="726"/>
        <v>#DIV/0!</v>
      </c>
      <c r="S231" s="622"/>
      <c r="T231" s="683"/>
      <c r="U231" s="19"/>
      <c r="V231" s="285"/>
      <c r="W231" s="19"/>
      <c r="X231" s="19"/>
      <c r="Y231" s="19"/>
      <c r="Z231" s="622"/>
      <c r="AA231" s="622"/>
      <c r="AB231" s="622"/>
      <c r="AC231" s="19"/>
      <c r="AD231" s="19"/>
      <c r="AE231" s="166"/>
      <c r="AF231" s="695" t="e">
        <f t="shared" si="628"/>
        <v>#DIV/0!</v>
      </c>
      <c r="AG231" s="166"/>
      <c r="AH231" s="695"/>
      <c r="AI231" s="622"/>
      <c r="AJ231" s="683"/>
      <c r="AK231" s="622"/>
      <c r="AL231" s="683"/>
      <c r="AM231" s="622"/>
      <c r="AN231" s="683"/>
      <c r="AO231" s="19"/>
      <c r="AP231" s="622"/>
      <c r="AQ231" s="683"/>
      <c r="AR231" s="166"/>
      <c r="AS231" s="695" t="e">
        <f t="shared" si="630"/>
        <v>#DIV/0!</v>
      </c>
      <c r="AT231" s="166"/>
      <c r="AU231" s="695"/>
      <c r="AV231" s="622"/>
      <c r="AW231" s="695"/>
      <c r="AX231" s="166"/>
      <c r="AY231" s="695" t="e">
        <f t="shared" si="633"/>
        <v>#DIV/0!</v>
      </c>
      <c r="AZ231" s="622"/>
      <c r="BA231" s="695"/>
      <c r="BB231" s="19"/>
      <c r="BC231" s="622"/>
      <c r="BD231" s="19"/>
      <c r="BE231" s="622"/>
      <c r="BF231" s="622"/>
      <c r="BG231" s="622"/>
      <c r="BH231" s="622"/>
      <c r="BI231" s="19"/>
      <c r="BJ231" s="622"/>
      <c r="BK231" s="622"/>
      <c r="BL231" s="622"/>
      <c r="BM231" s="19"/>
      <c r="BN231" s="622"/>
      <c r="BO231" s="622"/>
      <c r="BP231" s="622"/>
      <c r="BQ231" s="674"/>
      <c r="BR231" s="622"/>
      <c r="BS231" s="19"/>
      <c r="BT231" s="622">
        <f t="shared" si="730"/>
        <v>0</v>
      </c>
      <c r="BU231" s="622"/>
      <c r="BV231" s="435"/>
      <c r="BW231" s="519"/>
      <c r="BX231" s="666"/>
      <c r="BY231" s="435"/>
      <c r="BZ231" s="19"/>
      <c r="CE231" s="695"/>
    </row>
    <row r="232" spans="2:87" s="173" customFormat="1" ht="52.5" hidden="1" customHeight="1" x14ac:dyDescent="0.3">
      <c r="B232" s="201"/>
      <c r="C232" s="101" t="s">
        <v>32</v>
      </c>
      <c r="D232" s="166">
        <f t="shared" si="724"/>
        <v>0</v>
      </c>
      <c r="E232" s="176"/>
      <c r="F232" s="176"/>
      <c r="G232" s="166"/>
      <c r="H232" s="176"/>
      <c r="I232" s="238"/>
      <c r="J232" s="166">
        <f t="shared" si="729"/>
        <v>0</v>
      </c>
      <c r="K232" s="166">
        <f t="shared" si="725"/>
        <v>0</v>
      </c>
      <c r="L232" s="695" t="e">
        <f t="shared" si="627"/>
        <v>#DIV/0!</v>
      </c>
      <c r="M232" s="176"/>
      <c r="N232" s="683"/>
      <c r="O232" s="623"/>
      <c r="P232" s="683"/>
      <c r="Q232" s="623"/>
      <c r="R232" s="695" t="e">
        <f t="shared" si="726"/>
        <v>#DIV/0!</v>
      </c>
      <c r="S232" s="623"/>
      <c r="T232" s="683"/>
      <c r="U232" s="279"/>
      <c r="V232" s="279"/>
      <c r="W232" s="279"/>
      <c r="X232" s="279"/>
      <c r="Y232" s="279"/>
      <c r="Z232" s="623"/>
      <c r="AA232" s="623"/>
      <c r="AB232" s="623"/>
      <c r="AC232" s="279"/>
      <c r="AD232" s="19"/>
      <c r="AE232" s="166"/>
      <c r="AF232" s="695" t="e">
        <f t="shared" si="628"/>
        <v>#DIV/0!</v>
      </c>
      <c r="AG232" s="176"/>
      <c r="AH232" s="695"/>
      <c r="AI232" s="623"/>
      <c r="AJ232" s="683"/>
      <c r="AK232" s="623"/>
      <c r="AL232" s="683"/>
      <c r="AM232" s="623"/>
      <c r="AN232" s="683"/>
      <c r="AO232" s="279"/>
      <c r="AP232" s="623"/>
      <c r="AQ232" s="683"/>
      <c r="AR232" s="176"/>
      <c r="AS232" s="695" t="e">
        <f t="shared" si="630"/>
        <v>#DIV/0!</v>
      </c>
      <c r="AT232" s="176"/>
      <c r="AU232" s="695"/>
      <c r="AV232" s="623"/>
      <c r="AW232" s="695"/>
      <c r="AX232" s="176"/>
      <c r="AY232" s="695" t="e">
        <f t="shared" si="633"/>
        <v>#DIV/0!</v>
      </c>
      <c r="AZ232" s="623"/>
      <c r="BA232" s="695"/>
      <c r="BB232" s="279"/>
      <c r="BC232" s="623"/>
      <c r="BD232" s="279"/>
      <c r="BE232" s="623"/>
      <c r="BF232" s="623"/>
      <c r="BG232" s="623"/>
      <c r="BH232" s="623"/>
      <c r="BI232" s="279"/>
      <c r="BJ232" s="623"/>
      <c r="BK232" s="623"/>
      <c r="BL232" s="623"/>
      <c r="BM232" s="279"/>
      <c r="BN232" s="623"/>
      <c r="BO232" s="623"/>
      <c r="BP232" s="623"/>
      <c r="BQ232" s="677"/>
      <c r="BR232" s="623"/>
      <c r="BS232" s="279"/>
      <c r="BT232" s="622">
        <f t="shared" si="730"/>
        <v>0</v>
      </c>
      <c r="BU232" s="623"/>
      <c r="BV232" s="436"/>
      <c r="BW232" s="517"/>
      <c r="BX232" s="664"/>
      <c r="BY232" s="436"/>
      <c r="BZ232" s="279"/>
      <c r="CE232" s="695"/>
    </row>
    <row r="233" spans="2:87" s="68" customFormat="1" ht="52.5" hidden="1" customHeight="1" x14ac:dyDescent="0.3">
      <c r="B233" s="312"/>
      <c r="C233" s="97" t="s">
        <v>31</v>
      </c>
      <c r="D233" s="166">
        <f t="shared" si="724"/>
        <v>0</v>
      </c>
      <c r="E233" s="166"/>
      <c r="F233" s="166"/>
      <c r="G233" s="166"/>
      <c r="H233" s="166"/>
      <c r="I233" s="237"/>
      <c r="J233" s="166">
        <f t="shared" si="729"/>
        <v>0</v>
      </c>
      <c r="K233" s="166">
        <f t="shared" si="725"/>
        <v>0</v>
      </c>
      <c r="L233" s="695" t="e">
        <f t="shared" si="627"/>
        <v>#DIV/0!</v>
      </c>
      <c r="M233" s="166"/>
      <c r="N233" s="683"/>
      <c r="O233" s="622"/>
      <c r="P233" s="683"/>
      <c r="Q233" s="622"/>
      <c r="R233" s="695" t="e">
        <f t="shared" si="726"/>
        <v>#DIV/0!</v>
      </c>
      <c r="S233" s="622"/>
      <c r="T233" s="683"/>
      <c r="U233" s="19"/>
      <c r="V233" s="285"/>
      <c r="W233" s="19"/>
      <c r="X233" s="19"/>
      <c r="Y233" s="19"/>
      <c r="Z233" s="622"/>
      <c r="AA233" s="622"/>
      <c r="AB233" s="622"/>
      <c r="AC233" s="19"/>
      <c r="AD233" s="19"/>
      <c r="AE233" s="166"/>
      <c r="AF233" s="695" t="e">
        <f t="shared" si="628"/>
        <v>#DIV/0!</v>
      </c>
      <c r="AG233" s="166"/>
      <c r="AH233" s="695"/>
      <c r="AI233" s="622"/>
      <c r="AJ233" s="683"/>
      <c r="AK233" s="622"/>
      <c r="AL233" s="683"/>
      <c r="AM233" s="622"/>
      <c r="AN233" s="683"/>
      <c r="AO233" s="19"/>
      <c r="AP233" s="622"/>
      <c r="AQ233" s="683"/>
      <c r="AR233" s="166"/>
      <c r="AS233" s="695" t="e">
        <f t="shared" si="630"/>
        <v>#DIV/0!</v>
      </c>
      <c r="AT233" s="166"/>
      <c r="AU233" s="695"/>
      <c r="AV233" s="622"/>
      <c r="AW233" s="695"/>
      <c r="AX233" s="166"/>
      <c r="AY233" s="695" t="e">
        <f t="shared" si="633"/>
        <v>#DIV/0!</v>
      </c>
      <c r="AZ233" s="622"/>
      <c r="BA233" s="695"/>
      <c r="BB233" s="19"/>
      <c r="BC233" s="622"/>
      <c r="BD233" s="19"/>
      <c r="BE233" s="622"/>
      <c r="BF233" s="622"/>
      <c r="BG233" s="622"/>
      <c r="BH233" s="622"/>
      <c r="BI233" s="19"/>
      <c r="BJ233" s="622"/>
      <c r="BK233" s="622"/>
      <c r="BL233" s="622"/>
      <c r="BM233" s="19"/>
      <c r="BN233" s="622"/>
      <c r="BO233" s="622"/>
      <c r="BP233" s="622"/>
      <c r="BQ233" s="674"/>
      <c r="BR233" s="622"/>
      <c r="BS233" s="19"/>
      <c r="BT233" s="622">
        <f t="shared" si="730"/>
        <v>0</v>
      </c>
      <c r="BU233" s="622"/>
      <c r="BV233" s="435"/>
      <c r="BW233" s="519"/>
      <c r="BX233" s="666"/>
      <c r="BY233" s="435"/>
      <c r="BZ233" s="19"/>
      <c r="CE233" s="695"/>
    </row>
    <row r="234" spans="2:87" s="359" customFormat="1" ht="209.25" hidden="1" customHeight="1" x14ac:dyDescent="0.3">
      <c r="B234" s="356" t="s">
        <v>63</v>
      </c>
      <c r="C234" s="357" t="s">
        <v>331</v>
      </c>
      <c r="D234" s="166">
        <f t="shared" si="724"/>
        <v>0</v>
      </c>
      <c r="E234" s="870">
        <f>E235</f>
        <v>0</v>
      </c>
      <c r="F234" s="870"/>
      <c r="G234" s="166"/>
      <c r="H234" s="870"/>
      <c r="I234" s="870"/>
      <c r="J234" s="166">
        <f t="shared" si="729"/>
        <v>0</v>
      </c>
      <c r="K234" s="166">
        <f t="shared" si="725"/>
        <v>0</v>
      </c>
      <c r="L234" s="695" t="e">
        <f t="shared" si="627"/>
        <v>#DIV/0!</v>
      </c>
      <c r="M234" s="870">
        <f>M235</f>
        <v>0</v>
      </c>
      <c r="N234" s="421"/>
      <c r="O234" s="358"/>
      <c r="P234" s="421"/>
      <c r="Q234" s="358"/>
      <c r="R234" s="695" t="e">
        <f t="shared" si="726"/>
        <v>#DIV/0!</v>
      </c>
      <c r="S234" s="358"/>
      <c r="T234" s="421"/>
      <c r="U234" s="358"/>
      <c r="V234" s="358"/>
      <c r="W234" s="358"/>
      <c r="X234" s="358"/>
      <c r="Y234" s="358"/>
      <c r="Z234" s="358"/>
      <c r="AA234" s="358"/>
      <c r="AB234" s="358"/>
      <c r="AC234" s="358"/>
      <c r="AD234" s="421"/>
      <c r="AE234" s="166"/>
      <c r="AF234" s="695" t="e">
        <f t="shared" si="628"/>
        <v>#DIV/0!</v>
      </c>
      <c r="AG234" s="870"/>
      <c r="AH234" s="695"/>
      <c r="AI234" s="358"/>
      <c r="AJ234" s="421"/>
      <c r="AK234" s="358"/>
      <c r="AL234" s="421"/>
      <c r="AM234" s="358"/>
      <c r="AN234" s="421"/>
      <c r="AO234" s="358"/>
      <c r="AP234" s="358"/>
      <c r="AQ234" s="421"/>
      <c r="AR234" s="870"/>
      <c r="AS234" s="695" t="e">
        <f t="shared" si="630"/>
        <v>#DIV/0!</v>
      </c>
      <c r="AT234" s="872"/>
      <c r="AU234" s="695"/>
      <c r="AV234" s="625"/>
      <c r="AW234" s="695"/>
      <c r="AX234" s="870"/>
      <c r="AY234" s="695" t="e">
        <f t="shared" si="633"/>
        <v>#DIV/0!</v>
      </c>
      <c r="AZ234" s="358"/>
      <c r="BA234" s="695"/>
      <c r="BB234" s="358"/>
      <c r="BC234" s="358"/>
      <c r="BD234" s="358"/>
      <c r="BE234" s="625"/>
      <c r="BF234" s="358"/>
      <c r="BG234" s="358"/>
      <c r="BH234" s="358"/>
      <c r="BI234" s="358"/>
      <c r="BJ234" s="358"/>
      <c r="BK234" s="358"/>
      <c r="BL234" s="358"/>
      <c r="BM234" s="358"/>
      <c r="BN234" s="358"/>
      <c r="BO234" s="358"/>
      <c r="BP234" s="358"/>
      <c r="BQ234" s="676"/>
      <c r="BR234" s="358"/>
      <c r="BS234" s="358"/>
      <c r="BT234" s="622">
        <f t="shared" si="730"/>
        <v>0</v>
      </c>
      <c r="BU234" s="625"/>
      <c r="BV234" s="358"/>
      <c r="BW234" s="358"/>
      <c r="BX234" s="665"/>
      <c r="BY234" s="358"/>
      <c r="BZ234" s="358"/>
      <c r="CE234" s="695"/>
    </row>
    <row r="235" spans="2:87" s="68" customFormat="1" ht="235.5" hidden="1" customHeight="1" x14ac:dyDescent="0.3">
      <c r="B235" s="334" t="s">
        <v>181</v>
      </c>
      <c r="C235" s="100" t="s">
        <v>332</v>
      </c>
      <c r="D235" s="166">
        <f t="shared" si="724"/>
        <v>0</v>
      </c>
      <c r="E235" s="166"/>
      <c r="F235" s="166"/>
      <c r="G235" s="166"/>
      <c r="H235" s="166"/>
      <c r="I235" s="237"/>
      <c r="J235" s="166">
        <f t="shared" si="729"/>
        <v>0</v>
      </c>
      <c r="K235" s="166">
        <f t="shared" si="725"/>
        <v>0</v>
      </c>
      <c r="L235" s="695" t="e">
        <f t="shared" si="627"/>
        <v>#DIV/0!</v>
      </c>
      <c r="M235" s="166"/>
      <c r="N235" s="683"/>
      <c r="O235" s="622"/>
      <c r="P235" s="683"/>
      <c r="Q235" s="622"/>
      <c r="R235" s="695" t="e">
        <f t="shared" si="726"/>
        <v>#DIV/0!</v>
      </c>
      <c r="S235" s="622"/>
      <c r="T235" s="683"/>
      <c r="U235" s="19"/>
      <c r="V235" s="285"/>
      <c r="W235" s="19"/>
      <c r="X235" s="19"/>
      <c r="Y235" s="19"/>
      <c r="Z235" s="622"/>
      <c r="AA235" s="622"/>
      <c r="AB235" s="622"/>
      <c r="AC235" s="19"/>
      <c r="AD235" s="19"/>
      <c r="AE235" s="166"/>
      <c r="AF235" s="695" t="e">
        <f t="shared" si="628"/>
        <v>#DIV/0!</v>
      </c>
      <c r="AG235" s="166"/>
      <c r="AH235" s="695"/>
      <c r="AI235" s="622"/>
      <c r="AJ235" s="683"/>
      <c r="AK235" s="622"/>
      <c r="AL235" s="683"/>
      <c r="AM235" s="622"/>
      <c r="AN235" s="683"/>
      <c r="AO235" s="19"/>
      <c r="AP235" s="622"/>
      <c r="AQ235" s="683"/>
      <c r="AR235" s="166"/>
      <c r="AS235" s="695" t="e">
        <f t="shared" si="630"/>
        <v>#DIV/0!</v>
      </c>
      <c r="AT235" s="166"/>
      <c r="AU235" s="695"/>
      <c r="AV235" s="622"/>
      <c r="AW235" s="695"/>
      <c r="AX235" s="166"/>
      <c r="AY235" s="695" t="e">
        <f t="shared" si="633"/>
        <v>#DIV/0!</v>
      </c>
      <c r="AZ235" s="622"/>
      <c r="BA235" s="695"/>
      <c r="BB235" s="19"/>
      <c r="BC235" s="622"/>
      <c r="BD235" s="19"/>
      <c r="BE235" s="622"/>
      <c r="BF235" s="622"/>
      <c r="BG235" s="622"/>
      <c r="BH235" s="622"/>
      <c r="BI235" s="19"/>
      <c r="BJ235" s="622"/>
      <c r="BK235" s="622"/>
      <c r="BL235" s="622"/>
      <c r="BM235" s="19"/>
      <c r="BN235" s="622"/>
      <c r="BO235" s="622"/>
      <c r="BP235" s="622"/>
      <c r="BQ235" s="674"/>
      <c r="BR235" s="622"/>
      <c r="BS235" s="19"/>
      <c r="BT235" s="622">
        <f t="shared" si="730"/>
        <v>0</v>
      </c>
      <c r="BU235" s="622"/>
      <c r="BV235" s="435"/>
      <c r="BW235" s="519"/>
      <c r="BX235" s="666"/>
      <c r="BY235" s="435"/>
      <c r="BZ235" s="19"/>
      <c r="CE235" s="695"/>
    </row>
    <row r="236" spans="2:87" s="68" customFormat="1" ht="50.25" hidden="1" customHeight="1" x14ac:dyDescent="0.3">
      <c r="B236" s="460"/>
      <c r="C236" s="97" t="s">
        <v>31</v>
      </c>
      <c r="D236" s="166">
        <f t="shared" si="724"/>
        <v>0</v>
      </c>
      <c r="E236" s="166"/>
      <c r="F236" s="166"/>
      <c r="G236" s="166">
        <v>0</v>
      </c>
      <c r="H236" s="166"/>
      <c r="I236" s="237"/>
      <c r="J236" s="166">
        <f t="shared" si="729"/>
        <v>0</v>
      </c>
      <c r="K236" s="166">
        <f t="shared" si="725"/>
        <v>0</v>
      </c>
      <c r="L236" s="695" t="e">
        <f t="shared" si="627"/>
        <v>#DIV/0!</v>
      </c>
      <c r="M236" s="166"/>
      <c r="N236" s="683"/>
      <c r="O236" s="622"/>
      <c r="P236" s="683"/>
      <c r="Q236" s="622">
        <v>0</v>
      </c>
      <c r="R236" s="695" t="e">
        <f t="shared" si="726"/>
        <v>#DIV/0!</v>
      </c>
      <c r="S236" s="622"/>
      <c r="T236" s="683"/>
      <c r="U236" s="19"/>
      <c r="V236" s="285"/>
      <c r="W236" s="19"/>
      <c r="X236" s="19"/>
      <c r="Y236" s="19"/>
      <c r="Z236" s="622"/>
      <c r="AA236" s="622"/>
      <c r="AB236" s="622"/>
      <c r="AC236" s="19"/>
      <c r="AD236" s="19"/>
      <c r="AE236" s="166"/>
      <c r="AF236" s="695" t="e">
        <f t="shared" si="628"/>
        <v>#DIV/0!</v>
      </c>
      <c r="AG236" s="166"/>
      <c r="AH236" s="695"/>
      <c r="AI236" s="622"/>
      <c r="AJ236" s="683"/>
      <c r="AK236" s="622"/>
      <c r="AL236" s="683"/>
      <c r="AM236" s="622"/>
      <c r="AN236" s="683"/>
      <c r="AO236" s="19"/>
      <c r="AP236" s="622"/>
      <c r="AQ236" s="683"/>
      <c r="AR236" s="166"/>
      <c r="AS236" s="695" t="e">
        <f t="shared" si="630"/>
        <v>#DIV/0!</v>
      </c>
      <c r="AT236" s="166"/>
      <c r="AU236" s="695"/>
      <c r="AV236" s="622"/>
      <c r="AW236" s="695"/>
      <c r="AX236" s="166"/>
      <c r="AY236" s="695" t="e">
        <f t="shared" si="633"/>
        <v>#DIV/0!</v>
      </c>
      <c r="AZ236" s="622"/>
      <c r="BA236" s="695"/>
      <c r="BB236" s="19"/>
      <c r="BC236" s="622"/>
      <c r="BD236" s="19"/>
      <c r="BE236" s="622"/>
      <c r="BF236" s="622"/>
      <c r="BG236" s="622"/>
      <c r="BH236" s="622"/>
      <c r="BI236" s="19"/>
      <c r="BJ236" s="622"/>
      <c r="BK236" s="622"/>
      <c r="BL236" s="622"/>
      <c r="BM236" s="19"/>
      <c r="BN236" s="622"/>
      <c r="BO236" s="622"/>
      <c r="BP236" s="622"/>
      <c r="BQ236" s="674"/>
      <c r="BR236" s="622"/>
      <c r="BS236" s="19"/>
      <c r="BT236" s="622">
        <f t="shared" si="730"/>
        <v>0</v>
      </c>
      <c r="BU236" s="622"/>
      <c r="BV236" s="457"/>
      <c r="BW236" s="519"/>
      <c r="BX236" s="666"/>
      <c r="BY236" s="457"/>
      <c r="BZ236" s="19"/>
      <c r="CE236" s="695"/>
    </row>
    <row r="237" spans="2:87" s="57" customFormat="1" ht="55.5" customHeight="1" x14ac:dyDescent="0.3">
      <c r="B237" s="211" t="s">
        <v>63</v>
      </c>
      <c r="C237" s="99" t="s">
        <v>400</v>
      </c>
      <c r="D237" s="168">
        <f t="shared" ref="D237" si="795">D238+D239+D240</f>
        <v>3962211.96722</v>
      </c>
      <c r="E237" s="168"/>
      <c r="F237" s="168"/>
      <c r="G237" s="168">
        <f>G238+G239+G240</f>
        <v>3962211.96722</v>
      </c>
      <c r="H237" s="168"/>
      <c r="I237" s="168"/>
      <c r="J237" s="168">
        <f>K237-D237</f>
        <v>-3757506.6377099999</v>
      </c>
      <c r="K237" s="168">
        <f t="shared" ref="K237" si="796">K238+K239+K240</f>
        <v>204705.32951000001</v>
      </c>
      <c r="L237" s="692">
        <f t="shared" si="627"/>
        <v>5.1664406448609833E-2</v>
      </c>
      <c r="M237" s="168">
        <f>M238+M239</f>
        <v>0</v>
      </c>
      <c r="N237" s="994"/>
      <c r="O237" s="994"/>
      <c r="P237" s="994"/>
      <c r="Q237" s="168">
        <f>Q238+Q239+Q240</f>
        <v>204705.32951000001</v>
      </c>
      <c r="R237" s="692">
        <f t="shared" si="726"/>
        <v>5.1664406448609833E-2</v>
      </c>
      <c r="S237" s="994"/>
      <c r="T237" s="994"/>
      <c r="U237" s="994"/>
      <c r="V237" s="994"/>
      <c r="W237" s="994"/>
      <c r="X237" s="994"/>
      <c r="Y237" s="994"/>
      <c r="Z237" s="994"/>
      <c r="AA237" s="994"/>
      <c r="AB237" s="994"/>
      <c r="AC237" s="994"/>
      <c r="AD237" s="994"/>
      <c r="AE237" s="168">
        <f>AG237+AK237+AM237+AO237</f>
        <v>0</v>
      </c>
      <c r="AF237" s="692">
        <f t="shared" si="628"/>
        <v>0</v>
      </c>
      <c r="AG237" s="168"/>
      <c r="AH237" s="692"/>
      <c r="AI237" s="994"/>
      <c r="AJ237" s="994"/>
      <c r="AK237" s="994">
        <f>AK238+AK239</f>
        <v>0</v>
      </c>
      <c r="AL237" s="692">
        <f>AK237/G237</f>
        <v>0</v>
      </c>
      <c r="AM237" s="994"/>
      <c r="AN237" s="994"/>
      <c r="AO237" s="994"/>
      <c r="AP237" s="994">
        <f>AR237-AE237</f>
        <v>3956211.3264900004</v>
      </c>
      <c r="AQ237" s="994"/>
      <c r="AR237" s="168">
        <f>AT237+AX237+AZ237+BB237</f>
        <v>3956211.3264900004</v>
      </c>
      <c r="AS237" s="692">
        <f t="shared" si="630"/>
        <v>0.99848553263186224</v>
      </c>
      <c r="AT237" s="168"/>
      <c r="AU237" s="692"/>
      <c r="AV237" s="994"/>
      <c r="AW237" s="692"/>
      <c r="AX237" s="168">
        <f>AX238+AX239</f>
        <v>3956211.3264900004</v>
      </c>
      <c r="AY237" s="692">
        <f t="shared" si="633"/>
        <v>0.99848553263186224</v>
      </c>
      <c r="AZ237" s="994"/>
      <c r="BA237" s="692"/>
      <c r="BB237" s="89"/>
      <c r="BC237" s="994"/>
      <c r="BD237" s="89"/>
      <c r="BE237" s="994"/>
      <c r="BF237" s="994"/>
      <c r="BG237" s="994"/>
      <c r="BH237" s="994"/>
      <c r="BI237" s="89"/>
      <c r="BJ237" s="994"/>
      <c r="BK237" s="994"/>
      <c r="BL237" s="994"/>
      <c r="BM237" s="89"/>
      <c r="BN237" s="994">
        <f t="shared" ref="BN237:BN239" si="797">BQ237</f>
        <v>5390134.4649999999</v>
      </c>
      <c r="BO237" s="994"/>
      <c r="BP237" s="994"/>
      <c r="BQ237" s="994">
        <f>BQ238+BQ239</f>
        <v>5390134.4649999999</v>
      </c>
      <c r="BR237" s="994"/>
      <c r="BS237" s="89"/>
      <c r="BT237" s="994">
        <f>BU237-BN237</f>
        <v>0</v>
      </c>
      <c r="BU237" s="994">
        <f t="shared" ref="BU237:BU267" si="798">BX237</f>
        <v>5390134.4649999999</v>
      </c>
      <c r="BV237" s="994"/>
      <c r="BW237" s="994"/>
      <c r="BX237" s="994">
        <f>BX238+BX239</f>
        <v>5390134.4649999999</v>
      </c>
      <c r="BY237" s="994"/>
      <c r="BZ237" s="89"/>
      <c r="CE237" s="692"/>
    </row>
    <row r="238" spans="2:87" s="150" customFormat="1" ht="54" customHeight="1" x14ac:dyDescent="0.25">
      <c r="B238" s="210"/>
      <c r="C238" s="101" t="s">
        <v>32</v>
      </c>
      <c r="D238" s="176">
        <f t="shared" ref="D238:D240" si="799">G238</f>
        <v>2416949.2999999998</v>
      </c>
      <c r="E238" s="176">
        <v>0</v>
      </c>
      <c r="F238" s="176"/>
      <c r="G238" s="176">
        <f>G242+G246+G249+G252+G256+G259+G262+G266+G273</f>
        <v>2416949.2999999998</v>
      </c>
      <c r="H238" s="187"/>
      <c r="I238" s="238"/>
      <c r="J238" s="176">
        <f t="shared" ref="J238:J240" si="800">K238-D238</f>
        <v>-2292079.0489999996</v>
      </c>
      <c r="K238" s="176">
        <f t="shared" ref="K238:K267" si="801">Q238</f>
        <v>124870.251</v>
      </c>
      <c r="L238" s="695">
        <f t="shared" si="627"/>
        <v>5.1664406448244493E-2</v>
      </c>
      <c r="M238" s="176">
        <f>M242+M246+M249+M252+M256+M259+M262+M266</f>
        <v>0</v>
      </c>
      <c r="N238" s="683"/>
      <c r="O238" s="623"/>
      <c r="P238" s="683"/>
      <c r="Q238" s="176">
        <f>Q242+Q246+Q249+Q252+Q256+Q259+Q262+Q266+Q273</f>
        <v>124870.251</v>
      </c>
      <c r="R238" s="695">
        <f t="shared" si="726"/>
        <v>5.1664406448244493E-2</v>
      </c>
      <c r="S238" s="279"/>
      <c r="T238" s="19"/>
      <c r="U238" s="279"/>
      <c r="V238" s="623">
        <f t="shared" ref="V238:V239" si="802">W238+X238+Y238</f>
        <v>0</v>
      </c>
      <c r="W238" s="623"/>
      <c r="X238" s="102"/>
      <c r="Y238" s="102"/>
      <c r="Z238" s="623">
        <f t="shared" ref="Z238:Z239" si="803">AA238+AB238+AC238</f>
        <v>0</v>
      </c>
      <c r="AA238" s="623">
        <f>E238</f>
        <v>0</v>
      </c>
      <c r="AB238" s="22"/>
      <c r="AC238" s="279"/>
      <c r="AD238" s="19"/>
      <c r="AE238" s="176">
        <f>AK238</f>
        <v>0</v>
      </c>
      <c r="AF238" s="695">
        <f t="shared" si="628"/>
        <v>0</v>
      </c>
      <c r="AG238" s="176"/>
      <c r="AH238" s="695"/>
      <c r="AI238" s="623"/>
      <c r="AJ238" s="683"/>
      <c r="AK238" s="623">
        <f>AK242+AK246+AK249+AK252+AK256+AK259+AK262+AK266+AK273</f>
        <v>0</v>
      </c>
      <c r="AL238" s="695">
        <f t="shared" ref="AL238:AL257" si="804">AK238/G238</f>
        <v>0</v>
      </c>
      <c r="AM238" s="22"/>
      <c r="AN238" s="41"/>
      <c r="AO238" s="279"/>
      <c r="AP238" s="623">
        <f t="shared" ref="AP238:AP239" si="805">AR238-AE238</f>
        <v>2413288.9091500002</v>
      </c>
      <c r="AQ238" s="683"/>
      <c r="AR238" s="176">
        <f>AX238</f>
        <v>2413288.9091500002</v>
      </c>
      <c r="AS238" s="695">
        <f t="shared" si="630"/>
        <v>0.99848553262991502</v>
      </c>
      <c r="AT238" s="176"/>
      <c r="AU238" s="695"/>
      <c r="AV238" s="623"/>
      <c r="AW238" s="695"/>
      <c r="AX238" s="176">
        <f>AX242+AX246+AX249+AX252+AX256+AX259+AX262+AX266+AX273</f>
        <v>2413288.9091500002</v>
      </c>
      <c r="AY238" s="695">
        <f t="shared" si="633"/>
        <v>0.99848553262991502</v>
      </c>
      <c r="AZ238" s="22"/>
      <c r="BA238" s="695"/>
      <c r="BB238" s="279"/>
      <c r="BC238" s="22"/>
      <c r="BD238" s="279"/>
      <c r="BE238" s="623">
        <f>BF238</f>
        <v>0</v>
      </c>
      <c r="BF238" s="623"/>
      <c r="BG238" s="623"/>
      <c r="BH238" s="22"/>
      <c r="BI238" s="279"/>
      <c r="BJ238" s="623">
        <f t="shared" ref="BJ238:BJ239" si="806">BK238+BL238+BM238</f>
        <v>0</v>
      </c>
      <c r="BK238" s="623"/>
      <c r="BL238" s="22"/>
      <c r="BM238" s="279"/>
      <c r="BN238" s="623">
        <f t="shared" si="797"/>
        <v>3018475.3</v>
      </c>
      <c r="BO238" s="623"/>
      <c r="BP238" s="623"/>
      <c r="BQ238" s="677">
        <f>BQ242+BQ246+BQ249+BQ252+BQ256+BQ259+BQ262+BQ266</f>
        <v>3018475.3</v>
      </c>
      <c r="BR238" s="22"/>
      <c r="BS238" s="279"/>
      <c r="BT238" s="623">
        <f t="shared" ref="BT238:BT239" si="807">BU238-BN238</f>
        <v>0</v>
      </c>
      <c r="BU238" s="623">
        <f t="shared" si="798"/>
        <v>3018475.3</v>
      </c>
      <c r="BV238" s="443"/>
      <c r="BW238" s="517"/>
      <c r="BX238" s="664">
        <f>BX242+BX246+BX249+BX252+BX256+BX259+BX262+BX266</f>
        <v>3018475.3</v>
      </c>
      <c r="BY238" s="22"/>
      <c r="BZ238" s="279"/>
      <c r="CE238" s="695"/>
      <c r="CH238" s="1022"/>
      <c r="CI238" s="1022"/>
    </row>
    <row r="239" spans="2:87" s="50" customFormat="1" ht="54" customHeight="1" x14ac:dyDescent="0.25">
      <c r="B239" s="200"/>
      <c r="C239" s="97" t="s">
        <v>401</v>
      </c>
      <c r="D239" s="166">
        <f t="shared" si="799"/>
        <v>1545262.6672200002</v>
      </c>
      <c r="E239" s="166">
        <v>0</v>
      </c>
      <c r="F239" s="166"/>
      <c r="G239" s="166">
        <f>G243+G247+G250+G257+G260+G263+G267+G253+G274</f>
        <v>1545262.6672200002</v>
      </c>
      <c r="H239" s="236"/>
      <c r="I239" s="236"/>
      <c r="J239" s="166">
        <f t="shared" si="800"/>
        <v>-1465427.5887100003</v>
      </c>
      <c r="K239" s="166">
        <f t="shared" si="801"/>
        <v>79835.078510000007</v>
      </c>
      <c r="L239" s="695">
        <f t="shared" si="627"/>
        <v>5.1664406449181258E-2</v>
      </c>
      <c r="M239" s="166">
        <f>M243+M247+M250+M257+M260+M263+M267</f>
        <v>0</v>
      </c>
      <c r="N239" s="683"/>
      <c r="O239" s="622"/>
      <c r="P239" s="683"/>
      <c r="Q239" s="166">
        <f>Q243+Q247+Q250+Q257+Q260+Q263+Q267+Q253+Q274</f>
        <v>79835.078510000007</v>
      </c>
      <c r="R239" s="695">
        <f t="shared" si="726"/>
        <v>5.1664406449181258E-2</v>
      </c>
      <c r="S239" s="31"/>
      <c r="T239" s="31"/>
      <c r="U239" s="31"/>
      <c r="V239" s="622">
        <f t="shared" si="802"/>
        <v>0</v>
      </c>
      <c r="W239" s="622"/>
      <c r="X239" s="31"/>
      <c r="Y239" s="31"/>
      <c r="Z239" s="622">
        <f t="shared" si="803"/>
        <v>0</v>
      </c>
      <c r="AA239" s="622">
        <f>E239</f>
        <v>0</v>
      </c>
      <c r="AB239" s="31"/>
      <c r="AC239" s="31"/>
      <c r="AD239" s="31"/>
      <c r="AE239" s="166">
        <f>AK239</f>
        <v>0</v>
      </c>
      <c r="AF239" s="695">
        <f t="shared" si="628"/>
        <v>0</v>
      </c>
      <c r="AG239" s="166"/>
      <c r="AH239" s="695"/>
      <c r="AI239" s="622"/>
      <c r="AJ239" s="683"/>
      <c r="AK239" s="622">
        <f>AK243+AK247+AK250+AK257+AK260+AK263+AK267+AK253+AK274</f>
        <v>0</v>
      </c>
      <c r="AL239" s="695">
        <f t="shared" si="804"/>
        <v>0</v>
      </c>
      <c r="AM239" s="31"/>
      <c r="AN239" s="31"/>
      <c r="AO239" s="31"/>
      <c r="AP239" s="622">
        <f t="shared" si="805"/>
        <v>1542922.4173400002</v>
      </c>
      <c r="AQ239" s="683"/>
      <c r="AR239" s="166">
        <f>AX239</f>
        <v>1542922.4173400002</v>
      </c>
      <c r="AS239" s="695">
        <f t="shared" si="630"/>
        <v>0.9984855326349078</v>
      </c>
      <c r="AT239" s="236"/>
      <c r="AU239" s="695"/>
      <c r="AV239" s="622"/>
      <c r="AW239" s="695"/>
      <c r="AX239" s="166">
        <f>AX243+AX247+AX250+AX257+AX260+AX263+AX267+AX253+AX274</f>
        <v>1542922.4173400002</v>
      </c>
      <c r="AY239" s="695">
        <f t="shared" si="633"/>
        <v>0.9984855326349078</v>
      </c>
      <c r="AZ239" s="31"/>
      <c r="BA239" s="695"/>
      <c r="BB239" s="31"/>
      <c r="BC239" s="31"/>
      <c r="BD239" s="31"/>
      <c r="BE239" s="622">
        <f>BF239</f>
        <v>0</v>
      </c>
      <c r="BF239" s="622"/>
      <c r="BG239" s="622"/>
      <c r="BH239" s="31"/>
      <c r="BI239" s="31"/>
      <c r="BJ239" s="622">
        <f t="shared" si="806"/>
        <v>0</v>
      </c>
      <c r="BK239" s="622"/>
      <c r="BL239" s="31"/>
      <c r="BM239" s="31"/>
      <c r="BN239" s="622">
        <f t="shared" si="797"/>
        <v>2371659.165</v>
      </c>
      <c r="BO239" s="622"/>
      <c r="BP239" s="622"/>
      <c r="BQ239" s="674">
        <f>BQ243+BQ247+BQ250+BQ257+BQ260+BQ263+BQ267+BQ253</f>
        <v>2371659.165</v>
      </c>
      <c r="BR239" s="31"/>
      <c r="BS239" s="31"/>
      <c r="BT239" s="622">
        <f t="shared" si="807"/>
        <v>0</v>
      </c>
      <c r="BU239" s="622">
        <f t="shared" si="798"/>
        <v>2371659.165</v>
      </c>
      <c r="BV239" s="435"/>
      <c r="BW239" s="519"/>
      <c r="BX239" s="666">
        <f>BX243+BX247+BX250+BX257+BX260+BX263+BX267+BX253</f>
        <v>2371659.165</v>
      </c>
      <c r="BY239" s="571"/>
      <c r="BZ239" s="31"/>
      <c r="CE239" s="695"/>
      <c r="CH239" s="1023"/>
    </row>
    <row r="240" spans="2:87" s="50" customFormat="1" ht="54" hidden="1" customHeight="1" x14ac:dyDescent="0.25">
      <c r="B240" s="200"/>
      <c r="C240" s="97" t="s">
        <v>285</v>
      </c>
      <c r="D240" s="166">
        <f t="shared" si="799"/>
        <v>0</v>
      </c>
      <c r="E240" s="166"/>
      <c r="F240" s="166"/>
      <c r="G240" s="166">
        <f>G244+G264+G254</f>
        <v>0</v>
      </c>
      <c r="H240" s="236"/>
      <c r="I240" s="236"/>
      <c r="J240" s="166">
        <f t="shared" si="800"/>
        <v>0</v>
      </c>
      <c r="K240" s="166">
        <f>Q240</f>
        <v>0</v>
      </c>
      <c r="L240" s="695" t="e">
        <f t="shared" si="627"/>
        <v>#DIV/0!</v>
      </c>
      <c r="M240" s="166"/>
      <c r="N240" s="683"/>
      <c r="O240" s="622"/>
      <c r="P240" s="683"/>
      <c r="Q240" s="622">
        <f>Q244+Q264+Q254</f>
        <v>0</v>
      </c>
      <c r="R240" s="695" t="e">
        <f t="shared" si="726"/>
        <v>#DIV/0!</v>
      </c>
      <c r="S240" s="31"/>
      <c r="T240" s="31"/>
      <c r="U240" s="31"/>
      <c r="V240" s="622"/>
      <c r="W240" s="622"/>
      <c r="X240" s="31"/>
      <c r="Y240" s="31"/>
      <c r="Z240" s="622"/>
      <c r="AA240" s="622"/>
      <c r="AB240" s="31"/>
      <c r="AC240" s="31"/>
      <c r="AD240" s="31"/>
      <c r="AE240" s="866"/>
      <c r="AF240" s="695" t="e">
        <f t="shared" si="628"/>
        <v>#DIV/0!</v>
      </c>
      <c r="AG240" s="166"/>
      <c r="AH240" s="695"/>
      <c r="AI240" s="622"/>
      <c r="AJ240" s="683"/>
      <c r="AK240" s="263"/>
      <c r="AL240" s="695" t="e">
        <f t="shared" si="804"/>
        <v>#DIV/0!</v>
      </c>
      <c r="AM240" s="31"/>
      <c r="AN240" s="31"/>
      <c r="AO240" s="31"/>
      <c r="AP240" s="622"/>
      <c r="AQ240" s="683"/>
      <c r="AR240" s="166"/>
      <c r="AS240" s="695" t="e">
        <f t="shared" si="630"/>
        <v>#DIV/0!</v>
      </c>
      <c r="AT240" s="166"/>
      <c r="AU240" s="695"/>
      <c r="AV240" s="622"/>
      <c r="AW240" s="695"/>
      <c r="AX240" s="166"/>
      <c r="AY240" s="695" t="e">
        <f t="shared" si="633"/>
        <v>#DIV/0!</v>
      </c>
      <c r="AZ240" s="31"/>
      <c r="BA240" s="695"/>
      <c r="BB240" s="31"/>
      <c r="BC240" s="31"/>
      <c r="BD240" s="31"/>
      <c r="BE240" s="622"/>
      <c r="BF240" s="622"/>
      <c r="BG240" s="622"/>
      <c r="BH240" s="31"/>
      <c r="BI240" s="31"/>
      <c r="BJ240" s="622"/>
      <c r="BK240" s="622"/>
      <c r="BL240" s="31"/>
      <c r="BM240" s="31"/>
      <c r="BN240" s="622"/>
      <c r="BO240" s="622"/>
      <c r="BP240" s="622"/>
      <c r="BQ240" s="622"/>
      <c r="BR240" s="31"/>
      <c r="BS240" s="31"/>
      <c r="BT240" s="622"/>
      <c r="BU240" s="622"/>
      <c r="BV240" s="457"/>
      <c r="BW240" s="519"/>
      <c r="BX240" s="166"/>
      <c r="BY240" s="31"/>
      <c r="BZ240" s="31"/>
      <c r="CE240" s="695"/>
    </row>
    <row r="241" spans="2:83" s="68" customFormat="1" ht="155.25" customHeight="1" x14ac:dyDescent="0.3">
      <c r="B241" s="503" t="s">
        <v>181</v>
      </c>
      <c r="C241" s="97" t="s">
        <v>53</v>
      </c>
      <c r="D241" s="166">
        <f t="shared" ref="D241:D247" si="808">G241</f>
        <v>1199020</v>
      </c>
      <c r="E241" s="166"/>
      <c r="F241" s="166"/>
      <c r="G241" s="166">
        <f>G242+G243+G244</f>
        <v>1199020</v>
      </c>
      <c r="H241" s="166"/>
      <c r="I241" s="237"/>
      <c r="J241" s="166">
        <f>J242+J243+J244</f>
        <v>-467617.8</v>
      </c>
      <c r="K241" s="166">
        <f t="shared" si="801"/>
        <v>0</v>
      </c>
      <c r="L241" s="695">
        <f t="shared" si="627"/>
        <v>0</v>
      </c>
      <c r="M241" s="166"/>
      <c r="N241" s="683"/>
      <c r="O241" s="622"/>
      <c r="P241" s="683"/>
      <c r="Q241" s="622">
        <f>Q242+Q243+Q244</f>
        <v>0</v>
      </c>
      <c r="R241" s="695">
        <f t="shared" si="726"/>
        <v>0</v>
      </c>
      <c r="S241" s="622"/>
      <c r="T241" s="683"/>
      <c r="U241" s="19"/>
      <c r="V241" s="285"/>
      <c r="W241" s="19"/>
      <c r="X241" s="19"/>
      <c r="Y241" s="19"/>
      <c r="Z241" s="622"/>
      <c r="AA241" s="622"/>
      <c r="AB241" s="622"/>
      <c r="AC241" s="19"/>
      <c r="AD241" s="19"/>
      <c r="AE241" s="166">
        <f>AK241</f>
        <v>0</v>
      </c>
      <c r="AF241" s="695">
        <f t="shared" si="628"/>
        <v>0</v>
      </c>
      <c r="AG241" s="166"/>
      <c r="AH241" s="695"/>
      <c r="AI241" s="622"/>
      <c r="AJ241" s="683"/>
      <c r="AK241" s="622">
        <f>AK242+AK243</f>
        <v>0</v>
      </c>
      <c r="AL241" s="695">
        <f t="shared" si="804"/>
        <v>0</v>
      </c>
      <c r="AM241" s="622"/>
      <c r="AN241" s="683"/>
      <c r="AO241" s="19"/>
      <c r="AP241" s="622">
        <f>AP242+AP243</f>
        <v>467617.8</v>
      </c>
      <c r="AQ241" s="683"/>
      <c r="AR241" s="166">
        <f>AX241</f>
        <v>1199020</v>
      </c>
      <c r="AS241" s="695">
        <f t="shared" si="630"/>
        <v>1</v>
      </c>
      <c r="AT241" s="166"/>
      <c r="AU241" s="695"/>
      <c r="AV241" s="622"/>
      <c r="AW241" s="695"/>
      <c r="AX241" s="166">
        <f>AX242+AX243</f>
        <v>1199020</v>
      </c>
      <c r="AY241" s="695">
        <f t="shared" si="633"/>
        <v>1</v>
      </c>
      <c r="AZ241" s="622"/>
      <c r="BA241" s="695"/>
      <c r="BB241" s="19"/>
      <c r="BC241" s="622"/>
      <c r="BD241" s="19"/>
      <c r="BE241" s="622"/>
      <c r="BF241" s="622"/>
      <c r="BG241" s="622"/>
      <c r="BH241" s="622"/>
      <c r="BI241" s="19"/>
      <c r="BJ241" s="622"/>
      <c r="BK241" s="622"/>
      <c r="BL241" s="622"/>
      <c r="BM241" s="19"/>
      <c r="BN241" s="622">
        <f t="shared" ref="BN241:BN267" si="809">BQ241</f>
        <v>2018454.82143</v>
      </c>
      <c r="BO241" s="622"/>
      <c r="BP241" s="622"/>
      <c r="BQ241" s="622">
        <f>BQ242+BQ243</f>
        <v>2018454.82143</v>
      </c>
      <c r="BR241" s="622"/>
      <c r="BS241" s="19"/>
      <c r="BT241" s="622">
        <f>BT242+BT243</f>
        <v>0</v>
      </c>
      <c r="BU241" s="622">
        <f t="shared" si="798"/>
        <v>2018454.82143</v>
      </c>
      <c r="BV241" s="504"/>
      <c r="BW241" s="519"/>
      <c r="BX241" s="504">
        <f>BX242+BX243</f>
        <v>2018454.82143</v>
      </c>
      <c r="BY241" s="504"/>
      <c r="BZ241" s="19"/>
      <c r="CE241" s="695"/>
    </row>
    <row r="242" spans="2:83" s="173" customFormat="1" ht="44.25" customHeight="1" x14ac:dyDescent="0.3">
      <c r="B242" s="201"/>
      <c r="C242" s="101" t="s">
        <v>32</v>
      </c>
      <c r="D242" s="176">
        <f t="shared" si="808"/>
        <v>731402.2</v>
      </c>
      <c r="E242" s="176"/>
      <c r="F242" s="176"/>
      <c r="G242" s="176">
        <v>731402.2</v>
      </c>
      <c r="H242" s="176"/>
      <c r="I242" s="238"/>
      <c r="J242" s="176">
        <v>0</v>
      </c>
      <c r="K242" s="176">
        <f t="shared" si="801"/>
        <v>0</v>
      </c>
      <c r="L242" s="695">
        <f t="shared" si="627"/>
        <v>0</v>
      </c>
      <c r="M242" s="176"/>
      <c r="N242" s="683"/>
      <c r="O242" s="623"/>
      <c r="P242" s="683"/>
      <c r="Q242" s="623">
        <v>0</v>
      </c>
      <c r="R242" s="695">
        <f t="shared" si="726"/>
        <v>0</v>
      </c>
      <c r="S242" s="623"/>
      <c r="T242" s="683"/>
      <c r="U242" s="279"/>
      <c r="V242" s="279"/>
      <c r="W242" s="279"/>
      <c r="X242" s="279"/>
      <c r="Y242" s="279"/>
      <c r="Z242" s="623"/>
      <c r="AA242" s="623"/>
      <c r="AB242" s="623"/>
      <c r="AC242" s="279"/>
      <c r="AD242" s="19"/>
      <c r="AE242" s="176">
        <f>AK242</f>
        <v>0</v>
      </c>
      <c r="AF242" s="695">
        <f t="shared" si="628"/>
        <v>0</v>
      </c>
      <c r="AG242" s="176"/>
      <c r="AH242" s="695"/>
      <c r="AI242" s="623"/>
      <c r="AJ242" s="683"/>
      <c r="AK242" s="623"/>
      <c r="AL242" s="695">
        <f t="shared" si="804"/>
        <v>0</v>
      </c>
      <c r="AM242" s="623"/>
      <c r="AN242" s="683"/>
      <c r="AO242" s="279"/>
      <c r="AP242" s="623">
        <v>0</v>
      </c>
      <c r="AQ242" s="683"/>
      <c r="AR242" s="176">
        <f>AX242</f>
        <v>731402.2</v>
      </c>
      <c r="AS242" s="695">
        <f t="shared" si="630"/>
        <v>1</v>
      </c>
      <c r="AT242" s="176"/>
      <c r="AU242" s="695"/>
      <c r="AV242" s="623"/>
      <c r="AW242" s="695"/>
      <c r="AX242" s="176">
        <f>D242</f>
        <v>731402.2</v>
      </c>
      <c r="AY242" s="695">
        <f t="shared" si="633"/>
        <v>1</v>
      </c>
      <c r="AZ242" s="623"/>
      <c r="BA242" s="695"/>
      <c r="BB242" s="279"/>
      <c r="BC242" s="623"/>
      <c r="BD242" s="279"/>
      <c r="BE242" s="623"/>
      <c r="BF242" s="623"/>
      <c r="BG242" s="623"/>
      <c r="BH242" s="623"/>
      <c r="BI242" s="279"/>
      <c r="BJ242" s="623"/>
      <c r="BK242" s="623"/>
      <c r="BL242" s="623"/>
      <c r="BM242" s="279"/>
      <c r="BN242" s="623">
        <f t="shared" si="809"/>
        <v>1130334.7</v>
      </c>
      <c r="BO242" s="623"/>
      <c r="BP242" s="623"/>
      <c r="BQ242" s="623">
        <v>1130334.7</v>
      </c>
      <c r="BR242" s="623"/>
      <c r="BS242" s="279"/>
      <c r="BT242" s="623">
        <f>BX242-BQ242</f>
        <v>0</v>
      </c>
      <c r="BU242" s="623">
        <f t="shared" si="798"/>
        <v>1130334.7</v>
      </c>
      <c r="BV242" s="566"/>
      <c r="BW242" s="566"/>
      <c r="BX242" s="566">
        <v>1130334.7</v>
      </c>
      <c r="BY242" s="566"/>
      <c r="BZ242" s="279"/>
      <c r="CE242" s="695"/>
    </row>
    <row r="243" spans="2:83" s="68" customFormat="1" ht="44.25" customHeight="1" x14ac:dyDescent="0.3">
      <c r="B243" s="503"/>
      <c r="C243" s="97" t="s">
        <v>401</v>
      </c>
      <c r="D243" s="166">
        <f t="shared" si="808"/>
        <v>467617.8</v>
      </c>
      <c r="E243" s="166"/>
      <c r="F243" s="166"/>
      <c r="G243" s="166">
        <v>467617.8</v>
      </c>
      <c r="H243" s="166"/>
      <c r="I243" s="237"/>
      <c r="J243" s="166">
        <f>Q243-G243</f>
        <v>-467617.8</v>
      </c>
      <c r="K243" s="166">
        <f t="shared" si="801"/>
        <v>0</v>
      </c>
      <c r="L243" s="695">
        <f t="shared" si="627"/>
        <v>0</v>
      </c>
      <c r="M243" s="166"/>
      <c r="N243" s="683"/>
      <c r="O243" s="622"/>
      <c r="P243" s="683"/>
      <c r="Q243" s="622">
        <v>0</v>
      </c>
      <c r="R243" s="695">
        <f t="shared" si="726"/>
        <v>0</v>
      </c>
      <c r="S243" s="622"/>
      <c r="T243" s="683"/>
      <c r="U243" s="19"/>
      <c r="V243" s="285"/>
      <c r="W243" s="19"/>
      <c r="X243" s="19"/>
      <c r="Y243" s="19"/>
      <c r="Z243" s="622"/>
      <c r="AA243" s="622"/>
      <c r="AB243" s="622"/>
      <c r="AC243" s="19"/>
      <c r="AD243" s="19"/>
      <c r="AE243" s="166">
        <f>AK243</f>
        <v>0</v>
      </c>
      <c r="AF243" s="695">
        <f t="shared" si="628"/>
        <v>0</v>
      </c>
      <c r="AG243" s="166"/>
      <c r="AH243" s="695"/>
      <c r="AI243" s="622"/>
      <c r="AJ243" s="683"/>
      <c r="AK243" s="622"/>
      <c r="AL243" s="695">
        <f t="shared" si="804"/>
        <v>0</v>
      </c>
      <c r="AM243" s="622"/>
      <c r="AN243" s="683"/>
      <c r="AO243" s="622"/>
      <c r="AP243" s="622">
        <f>AR243-AK243</f>
        <v>467617.8</v>
      </c>
      <c r="AQ243" s="683"/>
      <c r="AR243" s="166">
        <f>AX243</f>
        <v>467617.8</v>
      </c>
      <c r="AS243" s="695">
        <f t="shared" si="630"/>
        <v>1</v>
      </c>
      <c r="AT243" s="166"/>
      <c r="AU243" s="695"/>
      <c r="AV243" s="622"/>
      <c r="AW243" s="695"/>
      <c r="AX243" s="166">
        <f>D243</f>
        <v>467617.8</v>
      </c>
      <c r="AY243" s="695">
        <f t="shared" si="633"/>
        <v>1</v>
      </c>
      <c r="AZ243" s="622"/>
      <c r="BA243" s="695"/>
      <c r="BB243" s="622"/>
      <c r="BC243" s="622"/>
      <c r="BD243" s="622"/>
      <c r="BE243" s="622"/>
      <c r="BF243" s="622"/>
      <c r="BG243" s="622"/>
      <c r="BH243" s="622"/>
      <c r="BI243" s="622"/>
      <c r="BJ243" s="622"/>
      <c r="BK243" s="622"/>
      <c r="BL243" s="622"/>
      <c r="BM243" s="622"/>
      <c r="BN243" s="622">
        <f t="shared" si="809"/>
        <v>888120.12143000006</v>
      </c>
      <c r="BO243" s="622"/>
      <c r="BP243" s="622"/>
      <c r="BQ243" s="622">
        <v>888120.12143000006</v>
      </c>
      <c r="BR243" s="622"/>
      <c r="BS243" s="19"/>
      <c r="BT243" s="622">
        <f>BU243-BQ243</f>
        <v>0</v>
      </c>
      <c r="BU243" s="622">
        <f t="shared" si="798"/>
        <v>888120.12143000006</v>
      </c>
      <c r="BV243" s="504"/>
      <c r="BW243" s="519"/>
      <c r="BX243" s="504">
        <v>888120.12143000006</v>
      </c>
      <c r="BY243" s="504"/>
      <c r="BZ243" s="19"/>
      <c r="CE243" s="695"/>
    </row>
    <row r="244" spans="2:83" s="68" customFormat="1" ht="44.25" hidden="1" customHeight="1" x14ac:dyDescent="0.3">
      <c r="B244" s="503"/>
      <c r="C244" s="97" t="s">
        <v>31</v>
      </c>
      <c r="D244" s="166">
        <f t="shared" si="808"/>
        <v>0</v>
      </c>
      <c r="E244" s="166"/>
      <c r="F244" s="166"/>
      <c r="G244" s="166">
        <v>0</v>
      </c>
      <c r="H244" s="166"/>
      <c r="I244" s="237"/>
      <c r="J244" s="166">
        <f>Q244-G244</f>
        <v>0</v>
      </c>
      <c r="K244" s="166">
        <f t="shared" ref="K244" si="810">Q244</f>
        <v>0</v>
      </c>
      <c r="L244" s="695" t="e">
        <f t="shared" si="627"/>
        <v>#DIV/0!</v>
      </c>
      <c r="M244" s="166"/>
      <c r="N244" s="683"/>
      <c r="O244" s="622"/>
      <c r="P244" s="683"/>
      <c r="Q244" s="622">
        <v>0</v>
      </c>
      <c r="R244" s="695" t="e">
        <f t="shared" si="726"/>
        <v>#DIV/0!</v>
      </c>
      <c r="S244" s="622"/>
      <c r="T244" s="683"/>
      <c r="U244" s="19"/>
      <c r="V244" s="285"/>
      <c r="W244" s="19"/>
      <c r="X244" s="19"/>
      <c r="Y244" s="19"/>
      <c r="Z244" s="622"/>
      <c r="AA244" s="622"/>
      <c r="AB244" s="622"/>
      <c r="AC244" s="19"/>
      <c r="AD244" s="19"/>
      <c r="AE244" s="166">
        <f t="shared" ref="AE244:AE250" si="811">AK244</f>
        <v>0</v>
      </c>
      <c r="AF244" s="695" t="e">
        <f t="shared" si="628"/>
        <v>#DIV/0!</v>
      </c>
      <c r="AG244" s="166"/>
      <c r="AH244" s="695"/>
      <c r="AI244" s="622"/>
      <c r="AJ244" s="683"/>
      <c r="AK244" s="622"/>
      <c r="AL244" s="695" t="e">
        <f t="shared" si="804"/>
        <v>#DIV/0!</v>
      </c>
      <c r="AM244" s="622"/>
      <c r="AN244" s="683"/>
      <c r="AO244" s="19"/>
      <c r="AP244" s="622"/>
      <c r="AQ244" s="683"/>
      <c r="AR244" s="166"/>
      <c r="AS244" s="695" t="e">
        <f t="shared" si="630"/>
        <v>#DIV/0!</v>
      </c>
      <c r="AT244" s="166"/>
      <c r="AU244" s="695"/>
      <c r="AV244" s="622"/>
      <c r="AW244" s="695"/>
      <c r="AX244" s="166"/>
      <c r="AY244" s="695" t="e">
        <f t="shared" si="633"/>
        <v>#DIV/0!</v>
      </c>
      <c r="AZ244" s="622"/>
      <c r="BA244" s="695"/>
      <c r="BB244" s="19"/>
      <c r="BC244" s="622"/>
      <c r="BD244" s="19"/>
      <c r="BE244" s="622"/>
      <c r="BF244" s="622"/>
      <c r="BG244" s="622"/>
      <c r="BH244" s="622"/>
      <c r="BI244" s="19"/>
      <c r="BJ244" s="622"/>
      <c r="BK244" s="622"/>
      <c r="BL244" s="622"/>
      <c r="BM244" s="19"/>
      <c r="BN244" s="622"/>
      <c r="BO244" s="622"/>
      <c r="BP244" s="622"/>
      <c r="BQ244" s="622"/>
      <c r="BR244" s="622"/>
      <c r="BS244" s="19"/>
      <c r="BT244" s="622"/>
      <c r="BU244" s="622"/>
      <c r="BV244" s="504"/>
      <c r="BW244" s="519"/>
      <c r="BX244" s="504"/>
      <c r="BY244" s="504"/>
      <c r="BZ244" s="19"/>
      <c r="CE244" s="695"/>
    </row>
    <row r="245" spans="2:83" s="68" customFormat="1" ht="44.25" hidden="1" customHeight="1" x14ac:dyDescent="0.3">
      <c r="B245" s="503" t="s">
        <v>182</v>
      </c>
      <c r="C245" s="97" t="s">
        <v>38</v>
      </c>
      <c r="D245" s="166">
        <f t="shared" si="808"/>
        <v>0</v>
      </c>
      <c r="E245" s="166"/>
      <c r="F245" s="166"/>
      <c r="G245" s="166">
        <f>G246+G247</f>
        <v>0</v>
      </c>
      <c r="H245" s="166"/>
      <c r="I245" s="237"/>
      <c r="J245" s="166">
        <v>0</v>
      </c>
      <c r="K245" s="166">
        <f t="shared" si="801"/>
        <v>0</v>
      </c>
      <c r="L245" s="695" t="e">
        <f t="shared" si="627"/>
        <v>#DIV/0!</v>
      </c>
      <c r="M245" s="166"/>
      <c r="N245" s="683"/>
      <c r="O245" s="622"/>
      <c r="P245" s="683"/>
      <c r="Q245" s="622">
        <f>Q246+Q247</f>
        <v>0</v>
      </c>
      <c r="R245" s="695" t="e">
        <f t="shared" si="726"/>
        <v>#DIV/0!</v>
      </c>
      <c r="S245" s="622"/>
      <c r="T245" s="683"/>
      <c r="U245" s="19"/>
      <c r="V245" s="285"/>
      <c r="W245" s="19"/>
      <c r="X245" s="19"/>
      <c r="Y245" s="19"/>
      <c r="Z245" s="622"/>
      <c r="AA245" s="622"/>
      <c r="AB245" s="622"/>
      <c r="AC245" s="19"/>
      <c r="AD245" s="19"/>
      <c r="AE245" s="166">
        <f t="shared" si="811"/>
        <v>0</v>
      </c>
      <c r="AF245" s="695" t="e">
        <f t="shared" si="628"/>
        <v>#DIV/0!</v>
      </c>
      <c r="AG245" s="166"/>
      <c r="AH245" s="695"/>
      <c r="AI245" s="622"/>
      <c r="AJ245" s="683"/>
      <c r="AK245" s="622">
        <f>AK246+AK247</f>
        <v>0</v>
      </c>
      <c r="AL245" s="695" t="e">
        <f t="shared" si="804"/>
        <v>#DIV/0!</v>
      </c>
      <c r="AM245" s="622"/>
      <c r="AN245" s="683"/>
      <c r="AO245" s="19"/>
      <c r="AP245" s="622">
        <f>AP246+AP247</f>
        <v>0</v>
      </c>
      <c r="AQ245" s="683"/>
      <c r="AR245" s="166">
        <f>AX245</f>
        <v>0</v>
      </c>
      <c r="AS245" s="695" t="e">
        <f t="shared" si="630"/>
        <v>#DIV/0!</v>
      </c>
      <c r="AT245" s="166"/>
      <c r="AU245" s="695"/>
      <c r="AV245" s="622"/>
      <c r="AW245" s="695"/>
      <c r="AX245" s="166">
        <f>AX246+AX247</f>
        <v>0</v>
      </c>
      <c r="AY245" s="695" t="e">
        <f t="shared" si="633"/>
        <v>#DIV/0!</v>
      </c>
      <c r="AZ245" s="622"/>
      <c r="BA245" s="695"/>
      <c r="BB245" s="19"/>
      <c r="BC245" s="622"/>
      <c r="BD245" s="19"/>
      <c r="BE245" s="622"/>
      <c r="BF245" s="622"/>
      <c r="BG245" s="622"/>
      <c r="BH245" s="622"/>
      <c r="BI245" s="19"/>
      <c r="BJ245" s="622"/>
      <c r="BK245" s="622"/>
      <c r="BL245" s="622"/>
      <c r="BM245" s="19"/>
      <c r="BN245" s="622">
        <f t="shared" si="809"/>
        <v>0</v>
      </c>
      <c r="BO245" s="622"/>
      <c r="BP245" s="622"/>
      <c r="BQ245" s="622">
        <f>BQ246+BQ247</f>
        <v>0</v>
      </c>
      <c r="BR245" s="622"/>
      <c r="BS245" s="19"/>
      <c r="BT245" s="622">
        <f>BT246+BT247</f>
        <v>0</v>
      </c>
      <c r="BU245" s="622">
        <f t="shared" si="798"/>
        <v>0</v>
      </c>
      <c r="BV245" s="504"/>
      <c r="BW245" s="519"/>
      <c r="BX245" s="504">
        <f>BX246+BX247</f>
        <v>0</v>
      </c>
      <c r="BY245" s="504"/>
      <c r="BZ245" s="19"/>
      <c r="CE245" s="695"/>
    </row>
    <row r="246" spans="2:83" s="173" customFormat="1" ht="55.5" hidden="1" customHeight="1" x14ac:dyDescent="0.3">
      <c r="B246" s="201"/>
      <c r="C246" s="101" t="s">
        <v>32</v>
      </c>
      <c r="D246" s="176">
        <f t="shared" si="808"/>
        <v>0</v>
      </c>
      <c r="E246" s="176"/>
      <c r="F246" s="176"/>
      <c r="G246" s="176">
        <v>0</v>
      </c>
      <c r="H246" s="176"/>
      <c r="I246" s="238"/>
      <c r="J246" s="176">
        <v>0</v>
      </c>
      <c r="K246" s="176">
        <f t="shared" si="801"/>
        <v>0</v>
      </c>
      <c r="L246" s="695" t="e">
        <f t="shared" si="627"/>
        <v>#DIV/0!</v>
      </c>
      <c r="M246" s="176"/>
      <c r="N246" s="683"/>
      <c r="O246" s="623"/>
      <c r="P246" s="683"/>
      <c r="Q246" s="623">
        <v>0</v>
      </c>
      <c r="R246" s="695" t="e">
        <f t="shared" si="726"/>
        <v>#DIV/0!</v>
      </c>
      <c r="S246" s="623"/>
      <c r="T246" s="683"/>
      <c r="U246" s="279"/>
      <c r="V246" s="279"/>
      <c r="W246" s="279"/>
      <c r="X246" s="279"/>
      <c r="Y246" s="279"/>
      <c r="Z246" s="623"/>
      <c r="AA246" s="623"/>
      <c r="AB246" s="623"/>
      <c r="AC246" s="279"/>
      <c r="AD246" s="19"/>
      <c r="AE246" s="176">
        <f t="shared" si="811"/>
        <v>0</v>
      </c>
      <c r="AF246" s="695" t="e">
        <f t="shared" si="628"/>
        <v>#DIV/0!</v>
      </c>
      <c r="AG246" s="176"/>
      <c r="AH246" s="695"/>
      <c r="AI246" s="623"/>
      <c r="AJ246" s="683"/>
      <c r="AK246" s="623">
        <v>0</v>
      </c>
      <c r="AL246" s="695" t="e">
        <f t="shared" si="804"/>
        <v>#DIV/0!</v>
      </c>
      <c r="AM246" s="623"/>
      <c r="AN246" s="683"/>
      <c r="AO246" s="279"/>
      <c r="AP246" s="623">
        <f>AR246-AK246</f>
        <v>0</v>
      </c>
      <c r="AQ246" s="683"/>
      <c r="AR246" s="176">
        <f>AX246</f>
        <v>0</v>
      </c>
      <c r="AS246" s="695" t="e">
        <f t="shared" si="630"/>
        <v>#DIV/0!</v>
      </c>
      <c r="AT246" s="176"/>
      <c r="AU246" s="695"/>
      <c r="AV246" s="623"/>
      <c r="AW246" s="695"/>
      <c r="AX246" s="176">
        <v>0</v>
      </c>
      <c r="AY246" s="695" t="e">
        <f t="shared" si="633"/>
        <v>#DIV/0!</v>
      </c>
      <c r="AZ246" s="623"/>
      <c r="BA246" s="695"/>
      <c r="BB246" s="279"/>
      <c r="BC246" s="623"/>
      <c r="BD246" s="279"/>
      <c r="BE246" s="623"/>
      <c r="BF246" s="623"/>
      <c r="BG246" s="623"/>
      <c r="BH246" s="623"/>
      <c r="BI246" s="279"/>
      <c r="BJ246" s="623"/>
      <c r="BK246" s="623"/>
      <c r="BL246" s="623"/>
      <c r="BM246" s="279"/>
      <c r="BN246" s="623">
        <f t="shared" si="809"/>
        <v>0</v>
      </c>
      <c r="BO246" s="623"/>
      <c r="BP246" s="623"/>
      <c r="BQ246" s="623">
        <v>0</v>
      </c>
      <c r="BR246" s="623"/>
      <c r="BS246" s="279"/>
      <c r="BT246" s="623">
        <f>BU246-BQ246</f>
        <v>0</v>
      </c>
      <c r="BU246" s="623">
        <f t="shared" si="798"/>
        <v>0</v>
      </c>
      <c r="BV246" s="548"/>
      <c r="BW246" s="548"/>
      <c r="BX246" s="548">
        <v>0</v>
      </c>
      <c r="BY246" s="548"/>
      <c r="BZ246" s="279"/>
      <c r="CE246" s="695"/>
    </row>
    <row r="247" spans="2:83" s="68" customFormat="1" ht="55.5" hidden="1" customHeight="1" x14ac:dyDescent="0.3">
      <c r="B247" s="503"/>
      <c r="C247" s="97" t="s">
        <v>401</v>
      </c>
      <c r="D247" s="166">
        <f t="shared" si="808"/>
        <v>0</v>
      </c>
      <c r="E247" s="166"/>
      <c r="F247" s="166"/>
      <c r="G247" s="166">
        <v>0</v>
      </c>
      <c r="H247" s="166"/>
      <c r="I247" s="237"/>
      <c r="J247" s="166">
        <v>0</v>
      </c>
      <c r="K247" s="166">
        <f t="shared" si="801"/>
        <v>0</v>
      </c>
      <c r="L247" s="695" t="e">
        <f t="shared" si="627"/>
        <v>#DIV/0!</v>
      </c>
      <c r="M247" s="166"/>
      <c r="N247" s="683"/>
      <c r="O247" s="622"/>
      <c r="P247" s="683"/>
      <c r="Q247" s="622">
        <v>0</v>
      </c>
      <c r="R247" s="695" t="e">
        <f t="shared" si="726"/>
        <v>#DIV/0!</v>
      </c>
      <c r="S247" s="622"/>
      <c r="T247" s="683"/>
      <c r="U247" s="19"/>
      <c r="V247" s="285"/>
      <c r="W247" s="19"/>
      <c r="X247" s="19"/>
      <c r="Y247" s="19"/>
      <c r="Z247" s="622"/>
      <c r="AA247" s="622"/>
      <c r="AB247" s="622"/>
      <c r="AC247" s="19"/>
      <c r="AD247" s="19"/>
      <c r="AE247" s="166">
        <f t="shared" si="811"/>
        <v>0</v>
      </c>
      <c r="AF247" s="695" t="e">
        <f t="shared" si="628"/>
        <v>#DIV/0!</v>
      </c>
      <c r="AG247" s="166"/>
      <c r="AH247" s="695"/>
      <c r="AI247" s="622"/>
      <c r="AJ247" s="683"/>
      <c r="AK247" s="622">
        <v>0</v>
      </c>
      <c r="AL247" s="695" t="e">
        <f t="shared" si="804"/>
        <v>#DIV/0!</v>
      </c>
      <c r="AM247" s="622"/>
      <c r="AN247" s="683"/>
      <c r="AO247" s="19"/>
      <c r="AP247" s="622">
        <f>AR247-AK247</f>
        <v>0</v>
      </c>
      <c r="AQ247" s="683"/>
      <c r="AR247" s="166">
        <f>AX247</f>
        <v>0</v>
      </c>
      <c r="AS247" s="695" t="e">
        <f t="shared" si="630"/>
        <v>#DIV/0!</v>
      </c>
      <c r="AT247" s="166"/>
      <c r="AU247" s="695"/>
      <c r="AV247" s="622"/>
      <c r="AW247" s="695"/>
      <c r="AX247" s="166">
        <v>0</v>
      </c>
      <c r="AY247" s="695" t="e">
        <f t="shared" si="633"/>
        <v>#DIV/0!</v>
      </c>
      <c r="AZ247" s="622"/>
      <c r="BA247" s="695"/>
      <c r="BB247" s="19"/>
      <c r="BC247" s="622"/>
      <c r="BD247" s="19"/>
      <c r="BE247" s="622"/>
      <c r="BF247" s="622"/>
      <c r="BG247" s="622"/>
      <c r="BH247" s="622"/>
      <c r="BI247" s="19"/>
      <c r="BJ247" s="622"/>
      <c r="BK247" s="622"/>
      <c r="BL247" s="622"/>
      <c r="BM247" s="19"/>
      <c r="BN247" s="622">
        <f t="shared" si="809"/>
        <v>0</v>
      </c>
      <c r="BO247" s="622"/>
      <c r="BP247" s="622"/>
      <c r="BQ247" s="622">
        <v>0</v>
      </c>
      <c r="BR247" s="622"/>
      <c r="BS247" s="19"/>
      <c r="BT247" s="622">
        <f>BU247-BQ247</f>
        <v>0</v>
      </c>
      <c r="BU247" s="622">
        <f t="shared" si="798"/>
        <v>0</v>
      </c>
      <c r="BV247" s="504"/>
      <c r="BW247" s="519"/>
      <c r="BX247" s="504">
        <v>0</v>
      </c>
      <c r="BY247" s="504"/>
      <c r="BZ247" s="19"/>
      <c r="CE247" s="695"/>
    </row>
    <row r="248" spans="2:83" s="68" customFormat="1" ht="55.5" hidden="1" customHeight="1" x14ac:dyDescent="0.3">
      <c r="B248" s="503" t="s">
        <v>7</v>
      </c>
      <c r="C248" s="124" t="s">
        <v>224</v>
      </c>
      <c r="D248" s="166">
        <f t="shared" ref="D248:D257" si="812">G248</f>
        <v>0</v>
      </c>
      <c r="E248" s="166"/>
      <c r="F248" s="166"/>
      <c r="G248" s="166">
        <f>G249+G250</f>
        <v>0</v>
      </c>
      <c r="H248" s="166"/>
      <c r="I248" s="237"/>
      <c r="J248" s="166"/>
      <c r="K248" s="166">
        <f t="shared" si="801"/>
        <v>0</v>
      </c>
      <c r="L248" s="695" t="e">
        <f t="shared" si="627"/>
        <v>#DIV/0!</v>
      </c>
      <c r="M248" s="166"/>
      <c r="N248" s="683"/>
      <c r="O248" s="622"/>
      <c r="P248" s="683"/>
      <c r="Q248" s="622">
        <f>Q249+Q250</f>
        <v>0</v>
      </c>
      <c r="R248" s="695" t="e">
        <f t="shared" si="726"/>
        <v>#DIV/0!</v>
      </c>
      <c r="S248" s="622"/>
      <c r="T248" s="683"/>
      <c r="U248" s="19"/>
      <c r="V248" s="285"/>
      <c r="W248" s="19"/>
      <c r="X248" s="19"/>
      <c r="Y248" s="19"/>
      <c r="Z248" s="622"/>
      <c r="AA248" s="622"/>
      <c r="AB248" s="622"/>
      <c r="AC248" s="19"/>
      <c r="AD248" s="19"/>
      <c r="AE248" s="166">
        <f t="shared" si="811"/>
        <v>0</v>
      </c>
      <c r="AF248" s="695" t="e">
        <f t="shared" si="628"/>
        <v>#DIV/0!</v>
      </c>
      <c r="AG248" s="166"/>
      <c r="AH248" s="695"/>
      <c r="AI248" s="622"/>
      <c r="AJ248" s="683"/>
      <c r="AK248" s="622"/>
      <c r="AL248" s="695" t="e">
        <f t="shared" si="804"/>
        <v>#DIV/0!</v>
      </c>
      <c r="AM248" s="622"/>
      <c r="AN248" s="683"/>
      <c r="AO248" s="19"/>
      <c r="AP248" s="622"/>
      <c r="AQ248" s="683"/>
      <c r="AR248" s="166"/>
      <c r="AS248" s="695" t="e">
        <f t="shared" si="630"/>
        <v>#DIV/0!</v>
      </c>
      <c r="AT248" s="166"/>
      <c r="AU248" s="695"/>
      <c r="AV248" s="622"/>
      <c r="AW248" s="695"/>
      <c r="AX248" s="166"/>
      <c r="AY248" s="695" t="e">
        <f t="shared" si="633"/>
        <v>#DIV/0!</v>
      </c>
      <c r="AZ248" s="622"/>
      <c r="BA248" s="695"/>
      <c r="BB248" s="19"/>
      <c r="BC248" s="622"/>
      <c r="BD248" s="19"/>
      <c r="BE248" s="622"/>
      <c r="BF248" s="622"/>
      <c r="BG248" s="622"/>
      <c r="BH248" s="622"/>
      <c r="BI248" s="19"/>
      <c r="BJ248" s="622"/>
      <c r="BK248" s="622"/>
      <c r="BL248" s="622"/>
      <c r="BM248" s="19"/>
      <c r="BN248" s="622">
        <f t="shared" si="809"/>
        <v>0</v>
      </c>
      <c r="BO248" s="622"/>
      <c r="BP248" s="622"/>
      <c r="BQ248" s="622">
        <f>BQ249+BQ250</f>
        <v>0</v>
      </c>
      <c r="BR248" s="622"/>
      <c r="BS248" s="19"/>
      <c r="BT248" s="622">
        <f t="shared" ref="BT248:BT263" si="813">BX248</f>
        <v>0</v>
      </c>
      <c r="BU248" s="622">
        <f t="shared" si="798"/>
        <v>0</v>
      </c>
      <c r="BV248" s="504"/>
      <c r="BW248" s="519"/>
      <c r="BX248" s="504">
        <f>BX249+BX250</f>
        <v>0</v>
      </c>
      <c r="BY248" s="504"/>
      <c r="BZ248" s="19"/>
      <c r="CE248" s="695"/>
    </row>
    <row r="249" spans="2:83" s="173" customFormat="1" ht="55.5" hidden="1" customHeight="1" x14ac:dyDescent="0.3">
      <c r="B249" s="201"/>
      <c r="C249" s="101" t="s">
        <v>32</v>
      </c>
      <c r="D249" s="176">
        <f t="shared" si="812"/>
        <v>0</v>
      </c>
      <c r="E249" s="176"/>
      <c r="F249" s="176"/>
      <c r="G249" s="176">
        <v>0</v>
      </c>
      <c r="H249" s="176"/>
      <c r="I249" s="238"/>
      <c r="J249" s="166"/>
      <c r="K249" s="176">
        <f t="shared" si="801"/>
        <v>0</v>
      </c>
      <c r="L249" s="695" t="e">
        <f t="shared" si="627"/>
        <v>#DIV/0!</v>
      </c>
      <c r="M249" s="176"/>
      <c r="N249" s="683"/>
      <c r="O249" s="623"/>
      <c r="P249" s="683"/>
      <c r="Q249" s="623">
        <v>0</v>
      </c>
      <c r="R249" s="695" t="e">
        <f t="shared" si="726"/>
        <v>#DIV/0!</v>
      </c>
      <c r="S249" s="623"/>
      <c r="T249" s="683"/>
      <c r="U249" s="279"/>
      <c r="V249" s="279"/>
      <c r="W249" s="279"/>
      <c r="X249" s="279"/>
      <c r="Y249" s="279"/>
      <c r="Z249" s="623"/>
      <c r="AA249" s="623"/>
      <c r="AB249" s="623"/>
      <c r="AC249" s="279"/>
      <c r="AD249" s="19"/>
      <c r="AE249" s="166">
        <f t="shared" si="811"/>
        <v>0</v>
      </c>
      <c r="AF249" s="695" t="e">
        <f t="shared" si="628"/>
        <v>#DIV/0!</v>
      </c>
      <c r="AG249" s="176"/>
      <c r="AH249" s="695"/>
      <c r="AI249" s="623"/>
      <c r="AJ249" s="683"/>
      <c r="AK249" s="623"/>
      <c r="AL249" s="695" t="e">
        <f t="shared" si="804"/>
        <v>#DIV/0!</v>
      </c>
      <c r="AM249" s="623"/>
      <c r="AN249" s="683"/>
      <c r="AO249" s="279"/>
      <c r="AP249" s="623"/>
      <c r="AQ249" s="683"/>
      <c r="AR249" s="176">
        <f>AX249</f>
        <v>0</v>
      </c>
      <c r="AS249" s="695" t="e">
        <f t="shared" si="630"/>
        <v>#DIV/0!</v>
      </c>
      <c r="AT249" s="176"/>
      <c r="AU249" s="695"/>
      <c r="AV249" s="623"/>
      <c r="AW249" s="695"/>
      <c r="AX249" s="176"/>
      <c r="AY249" s="695" t="e">
        <f t="shared" si="633"/>
        <v>#DIV/0!</v>
      </c>
      <c r="AZ249" s="623"/>
      <c r="BA249" s="695"/>
      <c r="BB249" s="279"/>
      <c r="BC249" s="623"/>
      <c r="BD249" s="279"/>
      <c r="BE249" s="623"/>
      <c r="BF249" s="623"/>
      <c r="BG249" s="623"/>
      <c r="BH249" s="623"/>
      <c r="BI249" s="279"/>
      <c r="BJ249" s="623"/>
      <c r="BK249" s="623"/>
      <c r="BL249" s="623"/>
      <c r="BM249" s="279"/>
      <c r="BN249" s="623">
        <f t="shared" si="809"/>
        <v>0</v>
      </c>
      <c r="BO249" s="623"/>
      <c r="BP249" s="623"/>
      <c r="BQ249" s="623">
        <v>0</v>
      </c>
      <c r="BR249" s="623"/>
      <c r="BS249" s="279"/>
      <c r="BT249" s="623">
        <f t="shared" si="813"/>
        <v>0</v>
      </c>
      <c r="BU249" s="623">
        <f t="shared" si="798"/>
        <v>0</v>
      </c>
      <c r="BV249" s="505"/>
      <c r="BW249" s="517"/>
      <c r="BX249" s="505">
        <v>0</v>
      </c>
      <c r="BY249" s="505"/>
      <c r="BZ249" s="279"/>
      <c r="CE249" s="695"/>
    </row>
    <row r="250" spans="2:83" s="68" customFormat="1" ht="55.5" hidden="1" customHeight="1" x14ac:dyDescent="0.3">
      <c r="B250" s="503"/>
      <c r="C250" s="97" t="s">
        <v>401</v>
      </c>
      <c r="D250" s="166">
        <f t="shared" si="812"/>
        <v>0</v>
      </c>
      <c r="E250" s="166"/>
      <c r="F250" s="166"/>
      <c r="G250" s="166">
        <v>0</v>
      </c>
      <c r="H250" s="166"/>
      <c r="I250" s="237"/>
      <c r="J250" s="166"/>
      <c r="K250" s="166">
        <f t="shared" si="801"/>
        <v>0</v>
      </c>
      <c r="L250" s="695" t="e">
        <f t="shared" si="627"/>
        <v>#DIV/0!</v>
      </c>
      <c r="M250" s="166"/>
      <c r="N250" s="683"/>
      <c r="O250" s="622"/>
      <c r="P250" s="683"/>
      <c r="Q250" s="622">
        <v>0</v>
      </c>
      <c r="R250" s="695" t="e">
        <f t="shared" si="726"/>
        <v>#DIV/0!</v>
      </c>
      <c r="S250" s="622"/>
      <c r="T250" s="683"/>
      <c r="U250" s="19"/>
      <c r="V250" s="285"/>
      <c r="W250" s="19"/>
      <c r="X250" s="19"/>
      <c r="Y250" s="19"/>
      <c r="Z250" s="622"/>
      <c r="AA250" s="622"/>
      <c r="AB250" s="622"/>
      <c r="AC250" s="19"/>
      <c r="AD250" s="19"/>
      <c r="AE250" s="166">
        <f t="shared" si="811"/>
        <v>0</v>
      </c>
      <c r="AF250" s="695" t="e">
        <f t="shared" si="628"/>
        <v>#DIV/0!</v>
      </c>
      <c r="AG250" s="166"/>
      <c r="AH250" s="695"/>
      <c r="AI250" s="622"/>
      <c r="AJ250" s="683"/>
      <c r="AK250" s="622"/>
      <c r="AL250" s="695" t="e">
        <f t="shared" si="804"/>
        <v>#DIV/0!</v>
      </c>
      <c r="AM250" s="622"/>
      <c r="AN250" s="683"/>
      <c r="AO250" s="19"/>
      <c r="AP250" s="622"/>
      <c r="AQ250" s="683"/>
      <c r="AR250" s="166">
        <f>AX250</f>
        <v>0</v>
      </c>
      <c r="AS250" s="695" t="e">
        <f t="shared" si="630"/>
        <v>#DIV/0!</v>
      </c>
      <c r="AT250" s="166"/>
      <c r="AU250" s="695"/>
      <c r="AV250" s="622"/>
      <c r="AW250" s="695"/>
      <c r="AX250" s="166"/>
      <c r="AY250" s="695" t="e">
        <f t="shared" si="633"/>
        <v>#DIV/0!</v>
      </c>
      <c r="AZ250" s="622"/>
      <c r="BA250" s="695"/>
      <c r="BB250" s="19"/>
      <c r="BC250" s="622"/>
      <c r="BD250" s="19"/>
      <c r="BE250" s="622"/>
      <c r="BF250" s="622"/>
      <c r="BG250" s="622"/>
      <c r="BH250" s="622"/>
      <c r="BI250" s="19"/>
      <c r="BJ250" s="622"/>
      <c r="BK250" s="622"/>
      <c r="BL250" s="622"/>
      <c r="BM250" s="19"/>
      <c r="BN250" s="622">
        <f t="shared" si="809"/>
        <v>0</v>
      </c>
      <c r="BO250" s="622"/>
      <c r="BP250" s="622"/>
      <c r="BQ250" s="622">
        <v>0</v>
      </c>
      <c r="BR250" s="622"/>
      <c r="BS250" s="19"/>
      <c r="BT250" s="622">
        <f t="shared" si="813"/>
        <v>0</v>
      </c>
      <c r="BU250" s="622">
        <f t="shared" si="798"/>
        <v>0</v>
      </c>
      <c r="BV250" s="504"/>
      <c r="BW250" s="519"/>
      <c r="BX250" s="504">
        <v>0</v>
      </c>
      <c r="BY250" s="504"/>
      <c r="BZ250" s="19"/>
      <c r="CE250" s="695"/>
    </row>
    <row r="251" spans="2:83" s="68" customFormat="1" ht="55.5" customHeight="1" x14ac:dyDescent="0.3">
      <c r="B251" s="503" t="s">
        <v>182</v>
      </c>
      <c r="C251" s="124" t="s">
        <v>225</v>
      </c>
      <c r="D251" s="166">
        <f t="shared" si="812"/>
        <v>444138.36066000001</v>
      </c>
      <c r="E251" s="166"/>
      <c r="F251" s="166"/>
      <c r="G251" s="166">
        <f t="shared" ref="G251" si="814">G252+G253</f>
        <v>444138.36066000001</v>
      </c>
      <c r="H251" s="166"/>
      <c r="I251" s="237"/>
      <c r="J251" s="166">
        <f>Q251-G251</f>
        <v>-444138.36066000001</v>
      </c>
      <c r="K251" s="166">
        <f t="shared" si="801"/>
        <v>0</v>
      </c>
      <c r="L251" s="695">
        <f t="shared" si="627"/>
        <v>0</v>
      </c>
      <c r="M251" s="166"/>
      <c r="N251" s="683"/>
      <c r="O251" s="622"/>
      <c r="P251" s="683"/>
      <c r="Q251" s="166">
        <f t="shared" ref="Q251" si="815">Q252+Q253</f>
        <v>0</v>
      </c>
      <c r="R251" s="695">
        <f t="shared" si="726"/>
        <v>0</v>
      </c>
      <c r="S251" s="622"/>
      <c r="T251" s="683"/>
      <c r="U251" s="19"/>
      <c r="V251" s="285"/>
      <c r="W251" s="19"/>
      <c r="X251" s="19"/>
      <c r="Y251" s="19"/>
      <c r="Z251" s="622"/>
      <c r="AA251" s="622"/>
      <c r="AB251" s="622"/>
      <c r="AC251" s="19"/>
      <c r="AD251" s="19"/>
      <c r="AE251" s="166">
        <f>AK251</f>
        <v>0</v>
      </c>
      <c r="AF251" s="695">
        <f t="shared" si="628"/>
        <v>0</v>
      </c>
      <c r="AG251" s="166">
        <f t="shared" ref="AG251" si="816">AG252+AG253</f>
        <v>0</v>
      </c>
      <c r="AH251" s="695"/>
      <c r="AI251" s="622"/>
      <c r="AJ251" s="683"/>
      <c r="AK251" s="622">
        <f>AK252+AK253</f>
        <v>0</v>
      </c>
      <c r="AL251" s="695">
        <f t="shared" si="804"/>
        <v>0</v>
      </c>
      <c r="AM251" s="622"/>
      <c r="AN251" s="683"/>
      <c r="AO251" s="19"/>
      <c r="AP251" s="622">
        <f>AP252+AP253</f>
        <v>173213.96066000001</v>
      </c>
      <c r="AQ251" s="683"/>
      <c r="AR251" s="166">
        <f>AX251</f>
        <v>444138.36066000001</v>
      </c>
      <c r="AS251" s="695">
        <f t="shared" si="630"/>
        <v>1</v>
      </c>
      <c r="AT251" s="166">
        <f t="shared" ref="AT251" si="817">AT252+AT253</f>
        <v>0</v>
      </c>
      <c r="AU251" s="695"/>
      <c r="AV251" s="622"/>
      <c r="AW251" s="695"/>
      <c r="AX251" s="166">
        <f>AX252+AX253</f>
        <v>444138.36066000001</v>
      </c>
      <c r="AY251" s="695">
        <f t="shared" si="633"/>
        <v>1</v>
      </c>
      <c r="AZ251" s="622"/>
      <c r="BA251" s="695"/>
      <c r="BB251" s="19"/>
      <c r="BC251" s="622"/>
      <c r="BD251" s="19"/>
      <c r="BE251" s="622"/>
      <c r="BF251" s="622"/>
      <c r="BG251" s="622"/>
      <c r="BH251" s="622"/>
      <c r="BI251" s="19"/>
      <c r="BJ251" s="622"/>
      <c r="BK251" s="622"/>
      <c r="BL251" s="622"/>
      <c r="BM251" s="19"/>
      <c r="BN251" s="622">
        <f t="shared" si="809"/>
        <v>549474.28599999996</v>
      </c>
      <c r="BO251" s="622"/>
      <c r="BP251" s="622"/>
      <c r="BQ251" s="622">
        <f>BQ252+BQ253</f>
        <v>549474.28599999996</v>
      </c>
      <c r="BR251" s="622"/>
      <c r="BS251" s="19"/>
      <c r="BT251" s="622">
        <f>BT252+BT253</f>
        <v>0</v>
      </c>
      <c r="BU251" s="622">
        <f>BU252+BU253</f>
        <v>549474.28599999996</v>
      </c>
      <c r="BV251" s="504"/>
      <c r="BW251" s="519"/>
      <c r="BX251" s="504">
        <f>BX252+BX253</f>
        <v>549474.28599999996</v>
      </c>
      <c r="BY251" s="504"/>
      <c r="BZ251" s="19"/>
      <c r="CE251" s="695"/>
    </row>
    <row r="252" spans="2:83" s="173" customFormat="1" ht="55.5" customHeight="1" x14ac:dyDescent="0.3">
      <c r="B252" s="201"/>
      <c r="C252" s="101" t="s">
        <v>32</v>
      </c>
      <c r="D252" s="176">
        <f t="shared" si="812"/>
        <v>270924.40000000002</v>
      </c>
      <c r="E252" s="176"/>
      <c r="F252" s="176"/>
      <c r="G252" s="176">
        <v>270924.40000000002</v>
      </c>
      <c r="H252" s="176"/>
      <c r="I252" s="238"/>
      <c r="J252" s="176">
        <v>0</v>
      </c>
      <c r="K252" s="176">
        <f t="shared" si="801"/>
        <v>0</v>
      </c>
      <c r="L252" s="695">
        <f t="shared" si="627"/>
        <v>0</v>
      </c>
      <c r="M252" s="176"/>
      <c r="N252" s="683"/>
      <c r="O252" s="623"/>
      <c r="P252" s="683"/>
      <c r="Q252" s="623">
        <v>0</v>
      </c>
      <c r="R252" s="695">
        <f t="shared" si="726"/>
        <v>0</v>
      </c>
      <c r="S252" s="623"/>
      <c r="T252" s="683"/>
      <c r="U252" s="279"/>
      <c r="V252" s="279"/>
      <c r="W252" s="279"/>
      <c r="X252" s="279"/>
      <c r="Y252" s="279"/>
      <c r="Z252" s="623"/>
      <c r="AA252" s="623"/>
      <c r="AB252" s="623"/>
      <c r="AC252" s="279"/>
      <c r="AD252" s="19"/>
      <c r="AE252" s="176">
        <f>AK252</f>
        <v>0</v>
      </c>
      <c r="AF252" s="695">
        <f t="shared" si="628"/>
        <v>0</v>
      </c>
      <c r="AG252" s="176">
        <v>0</v>
      </c>
      <c r="AH252" s="695"/>
      <c r="AI252" s="623"/>
      <c r="AJ252" s="683"/>
      <c r="AK252" s="176"/>
      <c r="AL252" s="695">
        <f t="shared" si="804"/>
        <v>0</v>
      </c>
      <c r="AM252" s="623"/>
      <c r="AN252" s="683"/>
      <c r="AO252" s="279"/>
      <c r="AP252" s="623">
        <v>0</v>
      </c>
      <c r="AQ252" s="683"/>
      <c r="AR252" s="176">
        <f>AX252</f>
        <v>270924.40000000002</v>
      </c>
      <c r="AS252" s="695">
        <f t="shared" si="630"/>
        <v>1</v>
      </c>
      <c r="AT252" s="176">
        <v>0</v>
      </c>
      <c r="AU252" s="695"/>
      <c r="AV252" s="623"/>
      <c r="AW252" s="695"/>
      <c r="AX252" s="176">
        <f>'[8]2 вариант'!$I$42</f>
        <v>270924.40000000002</v>
      </c>
      <c r="AY252" s="695">
        <f t="shared" si="633"/>
        <v>1</v>
      </c>
      <c r="AZ252" s="623"/>
      <c r="BA252" s="695"/>
      <c r="BB252" s="279"/>
      <c r="BC252" s="623"/>
      <c r="BD252" s="279"/>
      <c r="BE252" s="623"/>
      <c r="BF252" s="623"/>
      <c r="BG252" s="623"/>
      <c r="BH252" s="623"/>
      <c r="BI252" s="279"/>
      <c r="BJ252" s="623"/>
      <c r="BK252" s="623"/>
      <c r="BL252" s="623"/>
      <c r="BM252" s="279"/>
      <c r="BN252" s="623">
        <f t="shared" si="809"/>
        <v>307705.59999999998</v>
      </c>
      <c r="BO252" s="623"/>
      <c r="BP252" s="623"/>
      <c r="BQ252" s="623">
        <v>307705.59999999998</v>
      </c>
      <c r="BR252" s="623"/>
      <c r="BS252" s="279"/>
      <c r="BT252" s="623">
        <f>BX252-BQ252</f>
        <v>0</v>
      </c>
      <c r="BU252" s="623">
        <f>BQ252</f>
        <v>307705.59999999998</v>
      </c>
      <c r="BV252" s="566"/>
      <c r="BW252" s="566"/>
      <c r="BX252" s="566">
        <v>307705.59999999998</v>
      </c>
      <c r="BY252" s="566"/>
      <c r="BZ252" s="279"/>
      <c r="CE252" s="695"/>
    </row>
    <row r="253" spans="2:83" s="68" customFormat="1" ht="55.5" customHeight="1" x14ac:dyDescent="0.3">
      <c r="B253" s="503"/>
      <c r="C253" s="97" t="s">
        <v>401</v>
      </c>
      <c r="D253" s="166">
        <f t="shared" si="812"/>
        <v>173213.96066000001</v>
      </c>
      <c r="E253" s="166"/>
      <c r="F253" s="166"/>
      <c r="G253" s="166">
        <v>173213.96066000001</v>
      </c>
      <c r="H253" s="166"/>
      <c r="I253" s="237"/>
      <c r="J253" s="166">
        <f>Q253-G253</f>
        <v>-173213.96066000001</v>
      </c>
      <c r="K253" s="166">
        <f t="shared" si="801"/>
        <v>0</v>
      </c>
      <c r="L253" s="695">
        <f t="shared" si="627"/>
        <v>0</v>
      </c>
      <c r="M253" s="166"/>
      <c r="N253" s="683"/>
      <c r="O253" s="622"/>
      <c r="P253" s="683"/>
      <c r="Q253" s="166">
        <v>0</v>
      </c>
      <c r="R253" s="695">
        <f t="shared" si="726"/>
        <v>0</v>
      </c>
      <c r="S253" s="622"/>
      <c r="T253" s="683"/>
      <c r="U253" s="19"/>
      <c r="V253" s="285"/>
      <c r="W253" s="19"/>
      <c r="X253" s="19"/>
      <c r="Y253" s="19"/>
      <c r="Z253" s="622"/>
      <c r="AA253" s="622"/>
      <c r="AB253" s="622"/>
      <c r="AC253" s="19"/>
      <c r="AD253" s="19"/>
      <c r="AE253" s="166">
        <f>AK253</f>
        <v>0</v>
      </c>
      <c r="AF253" s="695">
        <f t="shared" si="628"/>
        <v>0</v>
      </c>
      <c r="AG253" s="166">
        <v>0</v>
      </c>
      <c r="AH253" s="695"/>
      <c r="AI253" s="622"/>
      <c r="AJ253" s="683"/>
      <c r="AK253" s="166"/>
      <c r="AL253" s="695">
        <f t="shared" si="804"/>
        <v>0</v>
      </c>
      <c r="AM253" s="622"/>
      <c r="AN253" s="683"/>
      <c r="AO253" s="19"/>
      <c r="AP253" s="622">
        <f>AR253-AK253</f>
        <v>173213.96066000001</v>
      </c>
      <c r="AQ253" s="683"/>
      <c r="AR253" s="166">
        <f>AX253</f>
        <v>173213.96066000001</v>
      </c>
      <c r="AS253" s="695">
        <f t="shared" si="630"/>
        <v>1</v>
      </c>
      <c r="AT253" s="166">
        <v>0</v>
      </c>
      <c r="AU253" s="695"/>
      <c r="AV253" s="622"/>
      <c r="AW253" s="695"/>
      <c r="AX253" s="166">
        <f>D253</f>
        <v>173213.96066000001</v>
      </c>
      <c r="AY253" s="695">
        <f t="shared" si="633"/>
        <v>1</v>
      </c>
      <c r="AZ253" s="622"/>
      <c r="BA253" s="695"/>
      <c r="BB253" s="19"/>
      <c r="BC253" s="622"/>
      <c r="BD253" s="19"/>
      <c r="BE253" s="622"/>
      <c r="BF253" s="622"/>
      <c r="BG253" s="622"/>
      <c r="BH253" s="622"/>
      <c r="BI253" s="19"/>
      <c r="BJ253" s="622"/>
      <c r="BK253" s="622"/>
      <c r="BL253" s="622"/>
      <c r="BM253" s="19"/>
      <c r="BN253" s="622">
        <f t="shared" si="809"/>
        <v>241768.68599999999</v>
      </c>
      <c r="BO253" s="622"/>
      <c r="BP253" s="622"/>
      <c r="BQ253" s="622">
        <v>241768.68599999999</v>
      </c>
      <c r="BR253" s="622"/>
      <c r="BS253" s="19"/>
      <c r="BT253" s="622">
        <f>BU253-BQ253</f>
        <v>0</v>
      </c>
      <c r="BU253" s="622">
        <f>BX253</f>
        <v>241768.68599999999</v>
      </c>
      <c r="BV253" s="504"/>
      <c r="BW253" s="519"/>
      <c r="BX253" s="504">
        <v>241768.68599999999</v>
      </c>
      <c r="BY253" s="504"/>
      <c r="BZ253" s="19"/>
      <c r="CE253" s="695"/>
    </row>
    <row r="254" spans="2:83" s="68" customFormat="1" ht="55.5" hidden="1" customHeight="1" x14ac:dyDescent="0.3">
      <c r="B254" s="503"/>
      <c r="C254" s="97" t="s">
        <v>31</v>
      </c>
      <c r="D254" s="166">
        <f t="shared" si="812"/>
        <v>0</v>
      </c>
      <c r="E254" s="166"/>
      <c r="F254" s="166"/>
      <c r="G254" s="166"/>
      <c r="H254" s="166"/>
      <c r="I254" s="237"/>
      <c r="J254" s="166">
        <f>Q254-G254</f>
        <v>0</v>
      </c>
      <c r="K254" s="166">
        <f>Q254</f>
        <v>0</v>
      </c>
      <c r="L254" s="695" t="e">
        <f t="shared" si="627"/>
        <v>#DIV/0!</v>
      </c>
      <c r="M254" s="166"/>
      <c r="N254" s="683"/>
      <c r="O254" s="622"/>
      <c r="P254" s="683"/>
      <c r="Q254" s="622">
        <v>0</v>
      </c>
      <c r="R254" s="695" t="e">
        <f t="shared" si="726"/>
        <v>#DIV/0!</v>
      </c>
      <c r="S254" s="622"/>
      <c r="T254" s="683"/>
      <c r="U254" s="19"/>
      <c r="V254" s="285"/>
      <c r="W254" s="19"/>
      <c r="X254" s="19"/>
      <c r="Y254" s="19"/>
      <c r="Z254" s="622"/>
      <c r="AA254" s="622"/>
      <c r="AB254" s="622"/>
      <c r="AC254" s="19"/>
      <c r="AD254" s="19"/>
      <c r="AE254" s="166"/>
      <c r="AF254" s="695" t="e">
        <f t="shared" si="628"/>
        <v>#DIV/0!</v>
      </c>
      <c r="AG254" s="166"/>
      <c r="AH254" s="695"/>
      <c r="AI254" s="622"/>
      <c r="AJ254" s="683"/>
      <c r="AK254" s="622"/>
      <c r="AL254" s="695" t="e">
        <f t="shared" si="804"/>
        <v>#DIV/0!</v>
      </c>
      <c r="AM254" s="622"/>
      <c r="AN254" s="683"/>
      <c r="AO254" s="19"/>
      <c r="AP254" s="622"/>
      <c r="AQ254" s="683"/>
      <c r="AR254" s="166"/>
      <c r="AS254" s="695" t="e">
        <f t="shared" si="630"/>
        <v>#DIV/0!</v>
      </c>
      <c r="AT254" s="166"/>
      <c r="AU254" s="695"/>
      <c r="AV254" s="622"/>
      <c r="AW254" s="695"/>
      <c r="AX254" s="166"/>
      <c r="AY254" s="695" t="e">
        <f t="shared" si="633"/>
        <v>#DIV/0!</v>
      </c>
      <c r="AZ254" s="622"/>
      <c r="BA254" s="695"/>
      <c r="BB254" s="19"/>
      <c r="BC254" s="622"/>
      <c r="BD254" s="19"/>
      <c r="BE254" s="622"/>
      <c r="BF254" s="622"/>
      <c r="BG254" s="622"/>
      <c r="BH254" s="622"/>
      <c r="BI254" s="19"/>
      <c r="BJ254" s="622"/>
      <c r="BK254" s="622"/>
      <c r="BL254" s="622"/>
      <c r="BM254" s="19"/>
      <c r="BN254" s="622"/>
      <c r="BO254" s="622"/>
      <c r="BP254" s="622"/>
      <c r="BQ254" s="622"/>
      <c r="BR254" s="622"/>
      <c r="BS254" s="19"/>
      <c r="BT254" s="622"/>
      <c r="BU254" s="622"/>
      <c r="BV254" s="504"/>
      <c r="BW254" s="519"/>
      <c r="BX254" s="504"/>
      <c r="BY254" s="504"/>
      <c r="BZ254" s="19"/>
      <c r="CE254" s="695"/>
    </row>
    <row r="255" spans="2:83" s="68" customFormat="1" ht="110.25" customHeight="1" x14ac:dyDescent="0.3">
      <c r="B255" s="503" t="s">
        <v>67</v>
      </c>
      <c r="C255" s="124" t="s">
        <v>235</v>
      </c>
      <c r="D255" s="166">
        <f t="shared" si="812"/>
        <v>1536117.0491800001</v>
      </c>
      <c r="E255" s="166"/>
      <c r="F255" s="166"/>
      <c r="G255" s="166">
        <f t="shared" ref="G255" si="818">G256+G257</f>
        <v>1536117.0491800001</v>
      </c>
      <c r="H255" s="166"/>
      <c r="I255" s="237"/>
      <c r="J255" s="166">
        <f>J256+J257</f>
        <v>-599085.64917999995</v>
      </c>
      <c r="K255" s="166">
        <f t="shared" si="801"/>
        <v>0</v>
      </c>
      <c r="L255" s="695">
        <f t="shared" si="627"/>
        <v>0</v>
      </c>
      <c r="M255" s="166"/>
      <c r="N255" s="683"/>
      <c r="O255" s="622"/>
      <c r="P255" s="683"/>
      <c r="Q255" s="622">
        <f t="shared" ref="Q255" si="819">Q256+Q257</f>
        <v>0</v>
      </c>
      <c r="R255" s="695">
        <f t="shared" si="726"/>
        <v>0</v>
      </c>
      <c r="S255" s="622"/>
      <c r="T255" s="683"/>
      <c r="U255" s="19"/>
      <c r="V255" s="285"/>
      <c r="W255" s="19"/>
      <c r="X255" s="19"/>
      <c r="Y255" s="19"/>
      <c r="Z255" s="622"/>
      <c r="AA255" s="622"/>
      <c r="AB255" s="622"/>
      <c r="AC255" s="19"/>
      <c r="AD255" s="19"/>
      <c r="AE255" s="166">
        <f t="shared" ref="AE255:AG255" si="820">AE256+AE257</f>
        <v>0</v>
      </c>
      <c r="AF255" s="695">
        <f t="shared" si="628"/>
        <v>0</v>
      </c>
      <c r="AG255" s="166">
        <f t="shared" si="820"/>
        <v>0</v>
      </c>
      <c r="AH255" s="695"/>
      <c r="AI255" s="622"/>
      <c r="AJ255" s="683"/>
      <c r="AK255" s="622">
        <f>AK256+AK257</f>
        <v>0</v>
      </c>
      <c r="AL255" s="695">
        <f t="shared" si="804"/>
        <v>0</v>
      </c>
      <c r="AM255" s="622"/>
      <c r="AN255" s="683"/>
      <c r="AO255" s="19"/>
      <c r="AP255" s="622">
        <f>AP256+AP257</f>
        <v>599085.64917999995</v>
      </c>
      <c r="AQ255" s="683"/>
      <c r="AR255" s="166">
        <f t="shared" ref="AR255" si="821">AR256+AR257</f>
        <v>1536117.0491800001</v>
      </c>
      <c r="AS255" s="695">
        <f t="shared" si="630"/>
        <v>1</v>
      </c>
      <c r="AT255" s="166">
        <f t="shared" ref="AT255" si="822">AT256+AT257</f>
        <v>0</v>
      </c>
      <c r="AU255" s="695"/>
      <c r="AV255" s="622"/>
      <c r="AW255" s="695"/>
      <c r="AX255" s="166">
        <f>AX256+AX257</f>
        <v>1536117.0491800001</v>
      </c>
      <c r="AY255" s="695">
        <f t="shared" si="633"/>
        <v>1</v>
      </c>
      <c r="AZ255" s="622"/>
      <c r="BA255" s="695"/>
      <c r="BB255" s="19"/>
      <c r="BC255" s="622"/>
      <c r="BD255" s="19"/>
      <c r="BE255" s="622"/>
      <c r="BF255" s="622"/>
      <c r="BG255" s="622"/>
      <c r="BH255" s="622"/>
      <c r="BI255" s="19"/>
      <c r="BJ255" s="622"/>
      <c r="BK255" s="622"/>
      <c r="BL255" s="622"/>
      <c r="BM255" s="19"/>
      <c r="BN255" s="622">
        <f t="shared" si="809"/>
        <v>104186.429</v>
      </c>
      <c r="BO255" s="622"/>
      <c r="BP255" s="622"/>
      <c r="BQ255" s="622">
        <f>BQ256+BQ257</f>
        <v>104186.429</v>
      </c>
      <c r="BR255" s="622"/>
      <c r="BS255" s="19"/>
      <c r="BT255" s="622">
        <f>BT256+BT257</f>
        <v>0</v>
      </c>
      <c r="BU255" s="622">
        <f t="shared" si="798"/>
        <v>104186.429</v>
      </c>
      <c r="BV255" s="504"/>
      <c r="BW255" s="519"/>
      <c r="BX255" s="504">
        <f>BX256+BX257</f>
        <v>104186.429</v>
      </c>
      <c r="BY255" s="504"/>
      <c r="BZ255" s="19"/>
      <c r="CE255" s="695"/>
    </row>
    <row r="256" spans="2:83" s="173" customFormat="1" ht="55.5" customHeight="1" x14ac:dyDescent="0.3">
      <c r="B256" s="201"/>
      <c r="C256" s="101" t="s">
        <v>32</v>
      </c>
      <c r="D256" s="176">
        <f t="shared" si="812"/>
        <v>937031.4</v>
      </c>
      <c r="E256" s="176"/>
      <c r="F256" s="176"/>
      <c r="G256" s="176">
        <v>937031.4</v>
      </c>
      <c r="H256" s="176"/>
      <c r="I256" s="238"/>
      <c r="J256" s="176">
        <v>0</v>
      </c>
      <c r="K256" s="176">
        <f t="shared" si="801"/>
        <v>0</v>
      </c>
      <c r="L256" s="695">
        <f t="shared" si="627"/>
        <v>0</v>
      </c>
      <c r="M256" s="176"/>
      <c r="N256" s="683"/>
      <c r="O256" s="623"/>
      <c r="P256" s="683"/>
      <c r="Q256" s="623">
        <v>0</v>
      </c>
      <c r="R256" s="695">
        <f t="shared" si="726"/>
        <v>0</v>
      </c>
      <c r="S256" s="623"/>
      <c r="T256" s="683"/>
      <c r="U256" s="279"/>
      <c r="V256" s="279"/>
      <c r="W256" s="279"/>
      <c r="X256" s="279"/>
      <c r="Y256" s="279"/>
      <c r="Z256" s="623"/>
      <c r="AA256" s="623"/>
      <c r="AB256" s="623"/>
      <c r="AC256" s="279"/>
      <c r="AD256" s="19"/>
      <c r="AE256" s="176">
        <f>AK256</f>
        <v>0</v>
      </c>
      <c r="AF256" s="695">
        <f t="shared" ref="AF256:AF295" si="823">AE256/D256</f>
        <v>0</v>
      </c>
      <c r="AG256" s="176">
        <v>0</v>
      </c>
      <c r="AH256" s="695"/>
      <c r="AI256" s="623"/>
      <c r="AJ256" s="683"/>
      <c r="AK256" s="623"/>
      <c r="AL256" s="695">
        <f t="shared" si="804"/>
        <v>0</v>
      </c>
      <c r="AM256" s="623"/>
      <c r="AN256" s="683"/>
      <c r="AO256" s="279"/>
      <c r="AP256" s="623">
        <v>0</v>
      </c>
      <c r="AQ256" s="683"/>
      <c r="AR256" s="176">
        <f>AX256</f>
        <v>937031.4</v>
      </c>
      <c r="AS256" s="695">
        <f t="shared" ref="AS256:AS295" si="824">AR256/D256</f>
        <v>1</v>
      </c>
      <c r="AT256" s="176">
        <v>0</v>
      </c>
      <c r="AU256" s="695"/>
      <c r="AV256" s="623"/>
      <c r="AW256" s="695"/>
      <c r="AX256" s="176">
        <f>D256</f>
        <v>937031.4</v>
      </c>
      <c r="AY256" s="695">
        <f t="shared" ref="AY256:AY285" si="825">AX256/G256</f>
        <v>1</v>
      </c>
      <c r="AZ256" s="623"/>
      <c r="BA256" s="695"/>
      <c r="BB256" s="279"/>
      <c r="BC256" s="623"/>
      <c r="BD256" s="279"/>
      <c r="BE256" s="623"/>
      <c r="BF256" s="623"/>
      <c r="BG256" s="623"/>
      <c r="BH256" s="623"/>
      <c r="BI256" s="279"/>
      <c r="BJ256" s="623"/>
      <c r="BK256" s="623"/>
      <c r="BL256" s="623"/>
      <c r="BM256" s="279"/>
      <c r="BN256" s="623">
        <f t="shared" si="809"/>
        <v>58344.4</v>
      </c>
      <c r="BO256" s="623"/>
      <c r="BP256" s="623"/>
      <c r="BQ256" s="623">
        <v>58344.4</v>
      </c>
      <c r="BR256" s="623"/>
      <c r="BS256" s="279"/>
      <c r="BT256" s="623">
        <v>0</v>
      </c>
      <c r="BU256" s="623">
        <f t="shared" si="798"/>
        <v>58344.4</v>
      </c>
      <c r="BV256" s="566"/>
      <c r="BW256" s="566"/>
      <c r="BX256" s="566">
        <v>58344.4</v>
      </c>
      <c r="BY256" s="566"/>
      <c r="BZ256" s="279"/>
      <c r="CE256" s="695"/>
    </row>
    <row r="257" spans="1:12295" s="68" customFormat="1" ht="55.5" customHeight="1" x14ac:dyDescent="0.3">
      <c r="B257" s="503"/>
      <c r="C257" s="97" t="s">
        <v>401</v>
      </c>
      <c r="D257" s="166">
        <f t="shared" si="812"/>
        <v>599085.64917999995</v>
      </c>
      <c r="E257" s="166"/>
      <c r="F257" s="166"/>
      <c r="G257" s="166">
        <v>599085.64917999995</v>
      </c>
      <c r="H257" s="166"/>
      <c r="I257" s="237"/>
      <c r="J257" s="166">
        <f>Q257-G257</f>
        <v>-599085.64917999995</v>
      </c>
      <c r="K257" s="166">
        <f t="shared" si="801"/>
        <v>0</v>
      </c>
      <c r="L257" s="695">
        <f t="shared" ref="L257:L274" si="826">K257/D257</f>
        <v>0</v>
      </c>
      <c r="M257" s="166"/>
      <c r="N257" s="683"/>
      <c r="O257" s="622"/>
      <c r="P257" s="683"/>
      <c r="Q257" s="622">
        <v>0</v>
      </c>
      <c r="R257" s="695">
        <f t="shared" si="726"/>
        <v>0</v>
      </c>
      <c r="S257" s="622"/>
      <c r="T257" s="683"/>
      <c r="U257" s="19"/>
      <c r="V257" s="285"/>
      <c r="W257" s="19"/>
      <c r="X257" s="19"/>
      <c r="Y257" s="19"/>
      <c r="Z257" s="622"/>
      <c r="AA257" s="622"/>
      <c r="AB257" s="622"/>
      <c r="AC257" s="19"/>
      <c r="AD257" s="19"/>
      <c r="AE257" s="166">
        <f>AK257</f>
        <v>0</v>
      </c>
      <c r="AF257" s="695">
        <f t="shared" si="823"/>
        <v>0</v>
      </c>
      <c r="AG257" s="166">
        <v>0</v>
      </c>
      <c r="AH257" s="695"/>
      <c r="AI257" s="622"/>
      <c r="AJ257" s="683"/>
      <c r="AK257" s="622"/>
      <c r="AL257" s="695">
        <f t="shared" si="804"/>
        <v>0</v>
      </c>
      <c r="AM257" s="622"/>
      <c r="AN257" s="683"/>
      <c r="AO257" s="19"/>
      <c r="AP257" s="622">
        <f>AX257-AK257</f>
        <v>599085.64917999995</v>
      </c>
      <c r="AQ257" s="683"/>
      <c r="AR257" s="166">
        <f>AX257</f>
        <v>599085.64917999995</v>
      </c>
      <c r="AS257" s="695">
        <f t="shared" si="824"/>
        <v>1</v>
      </c>
      <c r="AT257" s="166">
        <v>0</v>
      </c>
      <c r="AU257" s="695"/>
      <c r="AV257" s="622"/>
      <c r="AW257" s="695"/>
      <c r="AX257" s="166">
        <f>D257</f>
        <v>599085.64917999995</v>
      </c>
      <c r="AY257" s="695">
        <f t="shared" si="825"/>
        <v>1</v>
      </c>
      <c r="AZ257" s="622"/>
      <c r="BA257" s="695"/>
      <c r="BB257" s="19"/>
      <c r="BC257" s="622"/>
      <c r="BD257" s="19"/>
      <c r="BE257" s="622"/>
      <c r="BF257" s="622"/>
      <c r="BG257" s="622"/>
      <c r="BH257" s="622"/>
      <c r="BI257" s="19"/>
      <c r="BJ257" s="622"/>
      <c r="BK257" s="622"/>
      <c r="BL257" s="622"/>
      <c r="BM257" s="19"/>
      <c r="BN257" s="622">
        <f t="shared" si="809"/>
        <v>45842.029000000002</v>
      </c>
      <c r="BO257" s="622"/>
      <c r="BP257" s="622"/>
      <c r="BQ257" s="622">
        <v>45842.029000000002</v>
      </c>
      <c r="BR257" s="622"/>
      <c r="BS257" s="19"/>
      <c r="BT257" s="622">
        <f>BU257-BN257</f>
        <v>0</v>
      </c>
      <c r="BU257" s="622">
        <f t="shared" si="798"/>
        <v>45842.029000000002</v>
      </c>
      <c r="BV257" s="504"/>
      <c r="BW257" s="519"/>
      <c r="BX257" s="504">
        <v>45842.029000000002</v>
      </c>
      <c r="BY257" s="504"/>
      <c r="BZ257" s="19"/>
      <c r="CE257" s="695"/>
    </row>
    <row r="258" spans="1:12295" s="68" customFormat="1" ht="73.5" hidden="1" customHeight="1" x14ac:dyDescent="0.3">
      <c r="B258" s="503" t="s">
        <v>441</v>
      </c>
      <c r="C258" s="108" t="s">
        <v>291</v>
      </c>
      <c r="D258" s="166">
        <v>0</v>
      </c>
      <c r="E258" s="166"/>
      <c r="F258" s="166"/>
      <c r="G258" s="166"/>
      <c r="H258" s="166"/>
      <c r="I258" s="237"/>
      <c r="J258" s="166">
        <f t="shared" ref="J258:J267" si="827">Q258</f>
        <v>0</v>
      </c>
      <c r="K258" s="166">
        <f t="shared" si="801"/>
        <v>0</v>
      </c>
      <c r="L258" s="695" t="e">
        <f t="shared" si="826"/>
        <v>#DIV/0!</v>
      </c>
      <c r="M258" s="166"/>
      <c r="N258" s="683"/>
      <c r="O258" s="622"/>
      <c r="P258" s="683"/>
      <c r="Q258" s="622">
        <f>Q259+Q260</f>
        <v>0</v>
      </c>
      <c r="R258" s="683"/>
      <c r="S258" s="622"/>
      <c r="T258" s="683"/>
      <c r="U258" s="19"/>
      <c r="V258" s="285"/>
      <c r="W258" s="19"/>
      <c r="X258" s="19"/>
      <c r="Y258" s="19"/>
      <c r="Z258" s="622"/>
      <c r="AA258" s="622"/>
      <c r="AB258" s="622"/>
      <c r="AC258" s="19"/>
      <c r="AD258" s="19"/>
      <c r="AE258" s="166">
        <f t="shared" ref="AE258:AE260" si="828">AK258</f>
        <v>0</v>
      </c>
      <c r="AF258" s="695" t="e">
        <f t="shared" si="823"/>
        <v>#DIV/0!</v>
      </c>
      <c r="AG258" s="166"/>
      <c r="AH258" s="695"/>
      <c r="AI258" s="622"/>
      <c r="AJ258" s="683"/>
      <c r="AK258" s="622">
        <f>AK259+AK260</f>
        <v>0</v>
      </c>
      <c r="AL258" s="683"/>
      <c r="AM258" s="622"/>
      <c r="AN258" s="683"/>
      <c r="AO258" s="19"/>
      <c r="AP258" s="622">
        <f>AP259+AP260</f>
        <v>0</v>
      </c>
      <c r="AQ258" s="683"/>
      <c r="AR258" s="166">
        <f>AX258</f>
        <v>0</v>
      </c>
      <c r="AS258" s="695" t="e">
        <f t="shared" si="824"/>
        <v>#DIV/0!</v>
      </c>
      <c r="AT258" s="166"/>
      <c r="AU258" s="695"/>
      <c r="AV258" s="622"/>
      <c r="AW258" s="695"/>
      <c r="AX258" s="166">
        <f>AX259+AX260</f>
        <v>0</v>
      </c>
      <c r="AY258" s="695" t="e">
        <f t="shared" si="825"/>
        <v>#DIV/0!</v>
      </c>
      <c r="AZ258" s="622"/>
      <c r="BA258" s="695"/>
      <c r="BB258" s="19"/>
      <c r="BC258" s="622"/>
      <c r="BD258" s="19"/>
      <c r="BE258" s="622"/>
      <c r="BF258" s="622"/>
      <c r="BG258" s="622"/>
      <c r="BH258" s="622"/>
      <c r="BI258" s="19"/>
      <c r="BJ258" s="622"/>
      <c r="BK258" s="622"/>
      <c r="BL258" s="622"/>
      <c r="BM258" s="19"/>
      <c r="BN258" s="622">
        <f t="shared" si="809"/>
        <v>2034024.28571</v>
      </c>
      <c r="BO258" s="622"/>
      <c r="BP258" s="622"/>
      <c r="BQ258" s="622">
        <f>BQ259+BQ260</f>
        <v>2034024.28571</v>
      </c>
      <c r="BR258" s="622"/>
      <c r="BS258" s="19"/>
      <c r="BT258" s="622">
        <f>BT259+BT260</f>
        <v>0</v>
      </c>
      <c r="BU258" s="622">
        <f t="shared" si="798"/>
        <v>2034024.28571</v>
      </c>
      <c r="BV258" s="504"/>
      <c r="BW258" s="519"/>
      <c r="BX258" s="504">
        <f>BX259+BX260</f>
        <v>2034024.28571</v>
      </c>
      <c r="BY258" s="504"/>
      <c r="BZ258" s="19"/>
      <c r="CE258" s="695" t="e">
        <f t="shared" ref="CE258:CE322" si="829">BB258/I258</f>
        <v>#DIV/0!</v>
      </c>
    </row>
    <row r="259" spans="1:12295" s="173" customFormat="1" ht="42" hidden="1" customHeight="1" x14ac:dyDescent="0.3">
      <c r="B259" s="201"/>
      <c r="C259" s="101" t="s">
        <v>32</v>
      </c>
      <c r="D259" s="176">
        <v>0</v>
      </c>
      <c r="E259" s="176"/>
      <c r="F259" s="176"/>
      <c r="G259" s="176"/>
      <c r="H259" s="176"/>
      <c r="I259" s="238"/>
      <c r="J259" s="176">
        <f t="shared" si="827"/>
        <v>0</v>
      </c>
      <c r="K259" s="176">
        <f t="shared" si="801"/>
        <v>0</v>
      </c>
      <c r="L259" s="695" t="e">
        <f t="shared" si="826"/>
        <v>#DIV/0!</v>
      </c>
      <c r="M259" s="176"/>
      <c r="N259" s="683"/>
      <c r="O259" s="623"/>
      <c r="P259" s="683"/>
      <c r="Q259" s="623">
        <v>0</v>
      </c>
      <c r="R259" s="683"/>
      <c r="S259" s="623"/>
      <c r="T259" s="683"/>
      <c r="U259" s="279"/>
      <c r="V259" s="279"/>
      <c r="W259" s="279"/>
      <c r="X259" s="279"/>
      <c r="Y259" s="279"/>
      <c r="Z259" s="623"/>
      <c r="AA259" s="623"/>
      <c r="AB259" s="623"/>
      <c r="AC259" s="279"/>
      <c r="AD259" s="19"/>
      <c r="AE259" s="176">
        <f t="shared" si="828"/>
        <v>0</v>
      </c>
      <c r="AF259" s="695" t="e">
        <f t="shared" si="823"/>
        <v>#DIV/0!</v>
      </c>
      <c r="AG259" s="176">
        <v>0</v>
      </c>
      <c r="AH259" s="695"/>
      <c r="AI259" s="623"/>
      <c r="AJ259" s="683"/>
      <c r="AK259" s="623"/>
      <c r="AL259" s="683"/>
      <c r="AM259" s="623"/>
      <c r="AN259" s="683"/>
      <c r="AO259" s="279"/>
      <c r="AP259" s="623">
        <v>0</v>
      </c>
      <c r="AQ259" s="683"/>
      <c r="AR259" s="176">
        <f>AX259</f>
        <v>0</v>
      </c>
      <c r="AS259" s="695" t="e">
        <f t="shared" si="824"/>
        <v>#DIV/0!</v>
      </c>
      <c r="AT259" s="176">
        <v>0</v>
      </c>
      <c r="AU259" s="695"/>
      <c r="AV259" s="623"/>
      <c r="AW259" s="695"/>
      <c r="AX259" s="176"/>
      <c r="AY259" s="695" t="e">
        <f t="shared" si="825"/>
        <v>#DIV/0!</v>
      </c>
      <c r="AZ259" s="623"/>
      <c r="BA259" s="695"/>
      <c r="BB259" s="279"/>
      <c r="BC259" s="623"/>
      <c r="BD259" s="279"/>
      <c r="BE259" s="623"/>
      <c r="BF259" s="623"/>
      <c r="BG259" s="623"/>
      <c r="BH259" s="623"/>
      <c r="BI259" s="279"/>
      <c r="BJ259" s="623"/>
      <c r="BK259" s="623"/>
      <c r="BL259" s="623"/>
      <c r="BM259" s="279"/>
      <c r="BN259" s="623">
        <f t="shared" si="809"/>
        <v>1139053.6000000001</v>
      </c>
      <c r="BO259" s="623"/>
      <c r="BP259" s="623"/>
      <c r="BQ259" s="623">
        <v>1139053.6000000001</v>
      </c>
      <c r="BR259" s="623"/>
      <c r="BS259" s="279"/>
      <c r="BT259" s="623">
        <f>BX259-BQ259</f>
        <v>0</v>
      </c>
      <c r="BU259" s="623">
        <f t="shared" si="798"/>
        <v>1139053.6000000001</v>
      </c>
      <c r="BV259" s="505"/>
      <c r="BW259" s="517"/>
      <c r="BX259" s="505">
        <f>1139053.6</f>
        <v>1139053.6000000001</v>
      </c>
      <c r="BY259" s="505"/>
      <c r="BZ259" s="279"/>
      <c r="CE259" s="695" t="e">
        <f t="shared" si="829"/>
        <v>#DIV/0!</v>
      </c>
    </row>
    <row r="260" spans="1:12295" s="68" customFormat="1" ht="55.5" hidden="1" customHeight="1" x14ac:dyDescent="0.3">
      <c r="B260" s="503"/>
      <c r="C260" s="97" t="s">
        <v>401</v>
      </c>
      <c r="D260" s="166">
        <v>0</v>
      </c>
      <c r="E260" s="166"/>
      <c r="F260" s="166"/>
      <c r="G260" s="166"/>
      <c r="H260" s="166"/>
      <c r="I260" s="237"/>
      <c r="J260" s="166">
        <f t="shared" si="827"/>
        <v>0</v>
      </c>
      <c r="K260" s="166">
        <f t="shared" si="801"/>
        <v>0</v>
      </c>
      <c r="L260" s="695" t="e">
        <f t="shared" si="826"/>
        <v>#DIV/0!</v>
      </c>
      <c r="M260" s="166"/>
      <c r="N260" s="683"/>
      <c r="O260" s="622"/>
      <c r="P260" s="683"/>
      <c r="Q260" s="622">
        <v>0</v>
      </c>
      <c r="R260" s="683"/>
      <c r="S260" s="622"/>
      <c r="T260" s="683"/>
      <c r="U260" s="19"/>
      <c r="V260" s="285"/>
      <c r="W260" s="19"/>
      <c r="X260" s="19"/>
      <c r="Y260" s="19"/>
      <c r="Z260" s="622"/>
      <c r="AA260" s="622"/>
      <c r="AB260" s="622"/>
      <c r="AC260" s="19"/>
      <c r="AD260" s="19"/>
      <c r="AE260" s="166">
        <f t="shared" si="828"/>
        <v>0</v>
      </c>
      <c r="AF260" s="695" t="e">
        <f t="shared" si="823"/>
        <v>#DIV/0!</v>
      </c>
      <c r="AG260" s="166">
        <v>0</v>
      </c>
      <c r="AH260" s="695"/>
      <c r="AI260" s="622"/>
      <c r="AJ260" s="683"/>
      <c r="AK260" s="622"/>
      <c r="AL260" s="683"/>
      <c r="AM260" s="622"/>
      <c r="AN260" s="683"/>
      <c r="AO260" s="19"/>
      <c r="AP260" s="622">
        <f>AX260-AK260</f>
        <v>0</v>
      </c>
      <c r="AQ260" s="683"/>
      <c r="AR260" s="166">
        <f>AX260</f>
        <v>0</v>
      </c>
      <c r="AS260" s="695" t="e">
        <f t="shared" si="824"/>
        <v>#DIV/0!</v>
      </c>
      <c r="AT260" s="166">
        <v>0</v>
      </c>
      <c r="AU260" s="695"/>
      <c r="AV260" s="622"/>
      <c r="AW260" s="695"/>
      <c r="AX260" s="166"/>
      <c r="AY260" s="695" t="e">
        <f t="shared" si="825"/>
        <v>#DIV/0!</v>
      </c>
      <c r="AZ260" s="622"/>
      <c r="BA260" s="695"/>
      <c r="BB260" s="19"/>
      <c r="BC260" s="622"/>
      <c r="BD260" s="19"/>
      <c r="BE260" s="622"/>
      <c r="BF260" s="622"/>
      <c r="BG260" s="622"/>
      <c r="BH260" s="622"/>
      <c r="BI260" s="19"/>
      <c r="BJ260" s="622"/>
      <c r="BK260" s="622"/>
      <c r="BL260" s="622"/>
      <c r="BM260" s="19"/>
      <c r="BN260" s="622">
        <f t="shared" si="809"/>
        <v>894970.68570999999</v>
      </c>
      <c r="BO260" s="622"/>
      <c r="BP260" s="622"/>
      <c r="BQ260" s="622">
        <v>894970.68570999999</v>
      </c>
      <c r="BR260" s="622"/>
      <c r="BS260" s="19"/>
      <c r="BT260" s="622">
        <f>BX260-BQ260</f>
        <v>0</v>
      </c>
      <c r="BU260" s="622">
        <f t="shared" si="798"/>
        <v>894970.68570999999</v>
      </c>
      <c r="BV260" s="504"/>
      <c r="BW260" s="519"/>
      <c r="BX260" s="504">
        <v>894970.68570999999</v>
      </c>
      <c r="BY260" s="504"/>
      <c r="BZ260" s="19"/>
      <c r="CE260" s="695" t="e">
        <f t="shared" si="829"/>
        <v>#DIV/0!</v>
      </c>
    </row>
    <row r="261" spans="1:12295" s="68" customFormat="1" ht="137.25" hidden="1" customHeight="1" x14ac:dyDescent="0.3">
      <c r="B261" s="503" t="s">
        <v>15</v>
      </c>
      <c r="C261" s="108" t="s">
        <v>45</v>
      </c>
      <c r="D261" s="166">
        <f t="shared" ref="D261:D264" si="830">G261</f>
        <v>0</v>
      </c>
      <c r="E261" s="166"/>
      <c r="F261" s="166"/>
      <c r="G261" s="166">
        <f>G262+G263+G264</f>
        <v>0</v>
      </c>
      <c r="H261" s="166"/>
      <c r="I261" s="237"/>
      <c r="J261" s="166">
        <f>J262+J263+J264</f>
        <v>0</v>
      </c>
      <c r="K261" s="166">
        <f t="shared" si="801"/>
        <v>0</v>
      </c>
      <c r="L261" s="695" t="e">
        <f t="shared" si="826"/>
        <v>#DIV/0!</v>
      </c>
      <c r="M261" s="166"/>
      <c r="N261" s="683"/>
      <c r="O261" s="622"/>
      <c r="P261" s="683"/>
      <c r="Q261" s="622">
        <f>Q262+Q263+Q264</f>
        <v>0</v>
      </c>
      <c r="R261" s="683"/>
      <c r="S261" s="622"/>
      <c r="T261" s="683"/>
      <c r="U261" s="19"/>
      <c r="V261" s="285"/>
      <c r="W261" s="19"/>
      <c r="X261" s="19"/>
      <c r="Y261" s="19"/>
      <c r="Z261" s="622"/>
      <c r="AA261" s="622"/>
      <c r="AB261" s="622"/>
      <c r="AC261" s="19"/>
      <c r="AD261" s="19"/>
      <c r="AE261" s="166"/>
      <c r="AF261" s="695" t="e">
        <f t="shared" si="823"/>
        <v>#DIV/0!</v>
      </c>
      <c r="AG261" s="166"/>
      <c r="AH261" s="695"/>
      <c r="AI261" s="622"/>
      <c r="AJ261" s="683"/>
      <c r="AK261" s="622"/>
      <c r="AL261" s="683"/>
      <c r="AM261" s="622"/>
      <c r="AN261" s="683"/>
      <c r="AO261" s="19"/>
      <c r="AP261" s="622"/>
      <c r="AQ261" s="683"/>
      <c r="AR261" s="166"/>
      <c r="AS261" s="695" t="e">
        <f t="shared" si="824"/>
        <v>#DIV/0!</v>
      </c>
      <c r="AT261" s="166"/>
      <c r="AU261" s="695"/>
      <c r="AV261" s="622"/>
      <c r="AW261" s="695"/>
      <c r="AX261" s="166"/>
      <c r="AY261" s="695" t="e">
        <f t="shared" si="825"/>
        <v>#DIV/0!</v>
      </c>
      <c r="AZ261" s="622"/>
      <c r="BA261" s="695"/>
      <c r="BB261" s="19"/>
      <c r="BC261" s="622"/>
      <c r="BD261" s="19"/>
      <c r="BE261" s="622"/>
      <c r="BF261" s="622"/>
      <c r="BG261" s="622"/>
      <c r="BH261" s="622"/>
      <c r="BI261" s="19"/>
      <c r="BJ261" s="622"/>
      <c r="BK261" s="622"/>
      <c r="BL261" s="622"/>
      <c r="BM261" s="19"/>
      <c r="BN261" s="622">
        <f t="shared" si="809"/>
        <v>0</v>
      </c>
      <c r="BO261" s="622"/>
      <c r="BP261" s="622"/>
      <c r="BQ261" s="622">
        <f>BQ262+BQ263</f>
        <v>0</v>
      </c>
      <c r="BR261" s="622"/>
      <c r="BS261" s="19"/>
      <c r="BT261" s="622">
        <f t="shared" si="813"/>
        <v>0</v>
      </c>
      <c r="BU261" s="622">
        <f t="shared" si="798"/>
        <v>0</v>
      </c>
      <c r="BV261" s="504"/>
      <c r="BW261" s="519"/>
      <c r="BX261" s="504">
        <f>BX262+BX263</f>
        <v>0</v>
      </c>
      <c r="BY261" s="504"/>
      <c r="BZ261" s="19"/>
      <c r="CE261" s="695" t="e">
        <f t="shared" si="829"/>
        <v>#DIV/0!</v>
      </c>
    </row>
    <row r="262" spans="1:12295" s="173" customFormat="1" ht="55.5" hidden="1" customHeight="1" x14ac:dyDescent="0.3">
      <c r="B262" s="201"/>
      <c r="C262" s="101" t="s">
        <v>32</v>
      </c>
      <c r="D262" s="176">
        <f t="shared" si="830"/>
        <v>0</v>
      </c>
      <c r="E262" s="176"/>
      <c r="F262" s="176"/>
      <c r="G262" s="176"/>
      <c r="H262" s="176"/>
      <c r="I262" s="238"/>
      <c r="J262" s="176"/>
      <c r="K262" s="176">
        <f t="shared" si="801"/>
        <v>0</v>
      </c>
      <c r="L262" s="695" t="e">
        <f t="shared" si="826"/>
        <v>#DIV/0!</v>
      </c>
      <c r="M262" s="176"/>
      <c r="N262" s="683"/>
      <c r="O262" s="623"/>
      <c r="P262" s="683"/>
      <c r="Q262" s="623"/>
      <c r="R262" s="683"/>
      <c r="S262" s="623"/>
      <c r="T262" s="683"/>
      <c r="U262" s="279"/>
      <c r="V262" s="279"/>
      <c r="W262" s="279"/>
      <c r="X262" s="279"/>
      <c r="Y262" s="279"/>
      <c r="Z262" s="623"/>
      <c r="AA262" s="623"/>
      <c r="AB262" s="623"/>
      <c r="AC262" s="279"/>
      <c r="AD262" s="19"/>
      <c r="AE262" s="176">
        <v>0</v>
      </c>
      <c r="AF262" s="695" t="e">
        <f t="shared" si="823"/>
        <v>#DIV/0!</v>
      </c>
      <c r="AG262" s="176">
        <v>0</v>
      </c>
      <c r="AH262" s="695"/>
      <c r="AI262" s="623"/>
      <c r="AJ262" s="683"/>
      <c r="AK262" s="623"/>
      <c r="AL262" s="683"/>
      <c r="AM262" s="623"/>
      <c r="AN262" s="683"/>
      <c r="AO262" s="279"/>
      <c r="AP262" s="623">
        <f>AX262</f>
        <v>0</v>
      </c>
      <c r="AQ262" s="683"/>
      <c r="AR262" s="176">
        <v>0</v>
      </c>
      <c r="AS262" s="695" t="e">
        <f t="shared" si="824"/>
        <v>#DIV/0!</v>
      </c>
      <c r="AT262" s="176">
        <v>0</v>
      </c>
      <c r="AU262" s="695"/>
      <c r="AV262" s="623"/>
      <c r="AW262" s="695"/>
      <c r="AX262" s="176"/>
      <c r="AY262" s="695" t="e">
        <f t="shared" si="825"/>
        <v>#DIV/0!</v>
      </c>
      <c r="AZ262" s="623"/>
      <c r="BA262" s="695"/>
      <c r="BB262" s="279"/>
      <c r="BC262" s="623"/>
      <c r="BD262" s="279"/>
      <c r="BE262" s="623"/>
      <c r="BF262" s="623"/>
      <c r="BG262" s="623"/>
      <c r="BH262" s="623"/>
      <c r="BI262" s="279"/>
      <c r="BJ262" s="623"/>
      <c r="BK262" s="623"/>
      <c r="BL262" s="623"/>
      <c r="BM262" s="279"/>
      <c r="BN262" s="623">
        <f t="shared" si="809"/>
        <v>0</v>
      </c>
      <c r="BO262" s="623"/>
      <c r="BP262" s="623"/>
      <c r="BQ262" s="623">
        <v>0</v>
      </c>
      <c r="BR262" s="623"/>
      <c r="BS262" s="279"/>
      <c r="BT262" s="623">
        <f t="shared" si="813"/>
        <v>0</v>
      </c>
      <c r="BU262" s="623">
        <f t="shared" si="798"/>
        <v>0</v>
      </c>
      <c r="BV262" s="505"/>
      <c r="BW262" s="517"/>
      <c r="BX262" s="505">
        <v>0</v>
      </c>
      <c r="BY262" s="505"/>
      <c r="BZ262" s="279"/>
      <c r="CE262" s="695" t="e">
        <f t="shared" si="829"/>
        <v>#DIV/0!</v>
      </c>
    </row>
    <row r="263" spans="1:12295" s="68" customFormat="1" ht="55.5" hidden="1" customHeight="1" x14ac:dyDescent="0.3">
      <c r="B263" s="503"/>
      <c r="C263" s="97" t="s">
        <v>401</v>
      </c>
      <c r="D263" s="166">
        <f t="shared" si="830"/>
        <v>0</v>
      </c>
      <c r="E263" s="166"/>
      <c r="F263" s="166"/>
      <c r="G263" s="166"/>
      <c r="H263" s="166"/>
      <c r="I263" s="237"/>
      <c r="J263" s="166">
        <f>Q263-G263</f>
        <v>0</v>
      </c>
      <c r="K263" s="166">
        <f t="shared" si="801"/>
        <v>0</v>
      </c>
      <c r="L263" s="695" t="e">
        <f t="shared" si="826"/>
        <v>#DIV/0!</v>
      </c>
      <c r="M263" s="166"/>
      <c r="N263" s="683"/>
      <c r="O263" s="622"/>
      <c r="P263" s="683"/>
      <c r="Q263" s="622"/>
      <c r="R263" s="683"/>
      <c r="S263" s="622"/>
      <c r="T263" s="683"/>
      <c r="U263" s="19"/>
      <c r="V263" s="285"/>
      <c r="W263" s="19"/>
      <c r="X263" s="19"/>
      <c r="Y263" s="19"/>
      <c r="Z263" s="622"/>
      <c r="AA263" s="622"/>
      <c r="AB263" s="622"/>
      <c r="AC263" s="19"/>
      <c r="AD263" s="19"/>
      <c r="AE263" s="166">
        <v>0</v>
      </c>
      <c r="AF263" s="695" t="e">
        <f t="shared" si="823"/>
        <v>#DIV/0!</v>
      </c>
      <c r="AG263" s="166">
        <v>0</v>
      </c>
      <c r="AH263" s="695"/>
      <c r="AI263" s="622"/>
      <c r="AJ263" s="683"/>
      <c r="AK263" s="622"/>
      <c r="AL263" s="683"/>
      <c r="AM263" s="622"/>
      <c r="AN263" s="683"/>
      <c r="AO263" s="19"/>
      <c r="AP263" s="622">
        <f>AX263</f>
        <v>0</v>
      </c>
      <c r="AQ263" s="683"/>
      <c r="AR263" s="166">
        <v>0</v>
      </c>
      <c r="AS263" s="695" t="e">
        <f t="shared" si="824"/>
        <v>#DIV/0!</v>
      </c>
      <c r="AT263" s="166">
        <v>0</v>
      </c>
      <c r="AU263" s="695"/>
      <c r="AV263" s="622"/>
      <c r="AW263" s="695"/>
      <c r="AX263" s="166"/>
      <c r="AY263" s="695" t="e">
        <f t="shared" si="825"/>
        <v>#DIV/0!</v>
      </c>
      <c r="AZ263" s="622"/>
      <c r="BA263" s="695"/>
      <c r="BB263" s="19"/>
      <c r="BC263" s="622"/>
      <c r="BD263" s="19"/>
      <c r="BE263" s="622"/>
      <c r="BF263" s="622"/>
      <c r="BG263" s="622"/>
      <c r="BH263" s="622"/>
      <c r="BI263" s="19"/>
      <c r="BJ263" s="622"/>
      <c r="BK263" s="622"/>
      <c r="BL263" s="622"/>
      <c r="BM263" s="19"/>
      <c r="BN263" s="622">
        <f t="shared" si="809"/>
        <v>0</v>
      </c>
      <c r="BO263" s="622"/>
      <c r="BP263" s="622"/>
      <c r="BQ263" s="622">
        <v>0</v>
      </c>
      <c r="BR263" s="622"/>
      <c r="BS263" s="19"/>
      <c r="BT263" s="622">
        <f t="shared" si="813"/>
        <v>0</v>
      </c>
      <c r="BU263" s="622">
        <f t="shared" si="798"/>
        <v>0</v>
      </c>
      <c r="BV263" s="504"/>
      <c r="BW263" s="519"/>
      <c r="BX263" s="504">
        <v>0</v>
      </c>
      <c r="BY263" s="504"/>
      <c r="BZ263" s="19"/>
      <c r="CE263" s="695" t="e">
        <f t="shared" si="829"/>
        <v>#DIV/0!</v>
      </c>
    </row>
    <row r="264" spans="1:12295" s="68" customFormat="1" ht="55.5" hidden="1" customHeight="1" x14ac:dyDescent="0.3">
      <c r="B264" s="503"/>
      <c r="C264" s="97" t="s">
        <v>31</v>
      </c>
      <c r="D264" s="166">
        <f t="shared" si="830"/>
        <v>0</v>
      </c>
      <c r="E264" s="166"/>
      <c r="F264" s="166"/>
      <c r="G264" s="166"/>
      <c r="H264" s="166"/>
      <c r="I264" s="237"/>
      <c r="J264" s="166">
        <f>Q264-G264</f>
        <v>0</v>
      </c>
      <c r="K264" s="166">
        <f t="shared" ref="K264" si="831">Q264</f>
        <v>0</v>
      </c>
      <c r="L264" s="695" t="e">
        <f t="shared" si="826"/>
        <v>#DIV/0!</v>
      </c>
      <c r="M264" s="166"/>
      <c r="N264" s="683"/>
      <c r="O264" s="622"/>
      <c r="P264" s="683"/>
      <c r="Q264" s="622">
        <v>0</v>
      </c>
      <c r="R264" s="683"/>
      <c r="S264" s="622"/>
      <c r="T264" s="683"/>
      <c r="U264" s="19"/>
      <c r="V264" s="285"/>
      <c r="W264" s="19"/>
      <c r="X264" s="19"/>
      <c r="Y264" s="19"/>
      <c r="Z264" s="622"/>
      <c r="AA264" s="622"/>
      <c r="AB264" s="622"/>
      <c r="AC264" s="19"/>
      <c r="AD264" s="19"/>
      <c r="AE264" s="166"/>
      <c r="AF264" s="695" t="e">
        <f t="shared" si="823"/>
        <v>#DIV/0!</v>
      </c>
      <c r="AG264" s="166"/>
      <c r="AH264" s="695"/>
      <c r="AI264" s="622"/>
      <c r="AJ264" s="683"/>
      <c r="AK264" s="622"/>
      <c r="AL264" s="683"/>
      <c r="AM264" s="622"/>
      <c r="AN264" s="683"/>
      <c r="AO264" s="19"/>
      <c r="AP264" s="622"/>
      <c r="AQ264" s="683"/>
      <c r="AR264" s="166"/>
      <c r="AS264" s="695" t="e">
        <f t="shared" si="824"/>
        <v>#DIV/0!</v>
      </c>
      <c r="AT264" s="166"/>
      <c r="AU264" s="695"/>
      <c r="AV264" s="622"/>
      <c r="AW264" s="695"/>
      <c r="AX264" s="166"/>
      <c r="AY264" s="695" t="e">
        <f t="shared" si="825"/>
        <v>#DIV/0!</v>
      </c>
      <c r="AZ264" s="622"/>
      <c r="BA264" s="695"/>
      <c r="BB264" s="19"/>
      <c r="BC264" s="622"/>
      <c r="BD264" s="19"/>
      <c r="BE264" s="622"/>
      <c r="BF264" s="622"/>
      <c r="BG264" s="622"/>
      <c r="BH264" s="622"/>
      <c r="BI264" s="19"/>
      <c r="BJ264" s="622"/>
      <c r="BK264" s="622"/>
      <c r="BL264" s="622"/>
      <c r="BM264" s="19"/>
      <c r="BN264" s="622"/>
      <c r="BO264" s="622"/>
      <c r="BP264" s="622"/>
      <c r="BQ264" s="622"/>
      <c r="BR264" s="622"/>
      <c r="BS264" s="19"/>
      <c r="BT264" s="622"/>
      <c r="BU264" s="622"/>
      <c r="BV264" s="504"/>
      <c r="BW264" s="519"/>
      <c r="BX264" s="504"/>
      <c r="BY264" s="504"/>
      <c r="BZ264" s="19"/>
      <c r="CE264" s="695" t="e">
        <f t="shared" si="829"/>
        <v>#DIV/0!</v>
      </c>
    </row>
    <row r="265" spans="1:12295" s="68" customFormat="1" ht="71.25" hidden="1" customHeight="1" x14ac:dyDescent="0.3">
      <c r="B265" s="503" t="s">
        <v>79</v>
      </c>
      <c r="C265" s="108" t="s">
        <v>293</v>
      </c>
      <c r="D265" s="166">
        <v>0</v>
      </c>
      <c r="E265" s="166"/>
      <c r="F265" s="166"/>
      <c r="G265" s="166"/>
      <c r="H265" s="166"/>
      <c r="I265" s="237"/>
      <c r="J265" s="166">
        <f t="shared" si="827"/>
        <v>0</v>
      </c>
      <c r="K265" s="166">
        <f t="shared" si="801"/>
        <v>0</v>
      </c>
      <c r="L265" s="695" t="e">
        <f t="shared" si="826"/>
        <v>#DIV/0!</v>
      </c>
      <c r="M265" s="166"/>
      <c r="N265" s="683"/>
      <c r="O265" s="622"/>
      <c r="P265" s="683"/>
      <c r="Q265" s="622">
        <f>Q266+Q267</f>
        <v>0</v>
      </c>
      <c r="R265" s="683"/>
      <c r="S265" s="622"/>
      <c r="T265" s="683"/>
      <c r="U265" s="19"/>
      <c r="V265" s="285"/>
      <c r="W265" s="19"/>
      <c r="X265" s="19"/>
      <c r="Y265" s="19"/>
      <c r="Z265" s="622"/>
      <c r="AA265" s="622"/>
      <c r="AB265" s="622"/>
      <c r="AC265" s="19"/>
      <c r="AD265" s="19"/>
      <c r="AE265" s="166">
        <f t="shared" ref="AE265:AE267" si="832">AK265</f>
        <v>0</v>
      </c>
      <c r="AF265" s="695" t="e">
        <f t="shared" si="823"/>
        <v>#DIV/0!</v>
      </c>
      <c r="AG265" s="166"/>
      <c r="AH265" s="695"/>
      <c r="AI265" s="622"/>
      <c r="AJ265" s="683"/>
      <c r="AK265" s="622">
        <f>AK266+AK267</f>
        <v>0</v>
      </c>
      <c r="AL265" s="683"/>
      <c r="AM265" s="622"/>
      <c r="AN265" s="683"/>
      <c r="AO265" s="19"/>
      <c r="AP265" s="622">
        <f>AP266+AP267</f>
        <v>0</v>
      </c>
      <c r="AQ265" s="683"/>
      <c r="AR265" s="166">
        <f>AX265</f>
        <v>0</v>
      </c>
      <c r="AS265" s="695" t="e">
        <f t="shared" si="824"/>
        <v>#DIV/0!</v>
      </c>
      <c r="AT265" s="166"/>
      <c r="AU265" s="695"/>
      <c r="AV265" s="622"/>
      <c r="AW265" s="695"/>
      <c r="AX265" s="166">
        <f>AX266+AX267</f>
        <v>0</v>
      </c>
      <c r="AY265" s="695" t="e">
        <f t="shared" si="825"/>
        <v>#DIV/0!</v>
      </c>
      <c r="AZ265" s="622"/>
      <c r="BA265" s="695"/>
      <c r="BB265" s="19"/>
      <c r="BC265" s="622"/>
      <c r="BD265" s="19"/>
      <c r="BE265" s="622"/>
      <c r="BF265" s="622"/>
      <c r="BG265" s="622"/>
      <c r="BH265" s="622"/>
      <c r="BI265" s="19"/>
      <c r="BJ265" s="622"/>
      <c r="BK265" s="622"/>
      <c r="BL265" s="622"/>
      <c r="BM265" s="19"/>
      <c r="BN265" s="622">
        <f t="shared" si="809"/>
        <v>683994.64286000002</v>
      </c>
      <c r="BO265" s="622"/>
      <c r="BP265" s="622"/>
      <c r="BQ265" s="622">
        <f>BQ266+BQ267</f>
        <v>683994.64286000002</v>
      </c>
      <c r="BR265" s="622"/>
      <c r="BS265" s="19"/>
      <c r="BT265" s="622">
        <f>BT266+BT267</f>
        <v>0</v>
      </c>
      <c r="BU265" s="622">
        <f t="shared" si="798"/>
        <v>683994.64286000002</v>
      </c>
      <c r="BV265" s="504"/>
      <c r="BW265" s="519"/>
      <c r="BX265" s="504">
        <f>BX266+BX267</f>
        <v>683994.64286000002</v>
      </c>
      <c r="BY265" s="504"/>
      <c r="BZ265" s="19"/>
      <c r="CE265" s="695" t="e">
        <f t="shared" si="829"/>
        <v>#DIV/0!</v>
      </c>
    </row>
    <row r="266" spans="1:12295" s="173" customFormat="1" ht="55.5" hidden="1" customHeight="1" x14ac:dyDescent="0.3">
      <c r="B266" s="201"/>
      <c r="C266" s="101" t="s">
        <v>32</v>
      </c>
      <c r="D266" s="176">
        <v>0</v>
      </c>
      <c r="E266" s="176"/>
      <c r="F266" s="176"/>
      <c r="G266" s="176"/>
      <c r="H266" s="176"/>
      <c r="I266" s="238"/>
      <c r="J266" s="176">
        <f t="shared" si="827"/>
        <v>0</v>
      </c>
      <c r="K266" s="176">
        <f t="shared" si="801"/>
        <v>0</v>
      </c>
      <c r="L266" s="695" t="e">
        <f t="shared" si="826"/>
        <v>#DIV/0!</v>
      </c>
      <c r="M266" s="176"/>
      <c r="N266" s="683"/>
      <c r="O266" s="623"/>
      <c r="P266" s="683"/>
      <c r="Q266" s="623">
        <v>0</v>
      </c>
      <c r="R266" s="683"/>
      <c r="S266" s="623"/>
      <c r="T266" s="683"/>
      <c r="U266" s="279"/>
      <c r="V266" s="279"/>
      <c r="W266" s="279"/>
      <c r="X266" s="279"/>
      <c r="Y266" s="279"/>
      <c r="Z266" s="623"/>
      <c r="AA266" s="623"/>
      <c r="AB266" s="623"/>
      <c r="AC266" s="279"/>
      <c r="AD266" s="19"/>
      <c r="AE266" s="176">
        <f t="shared" si="832"/>
        <v>0</v>
      </c>
      <c r="AF266" s="695" t="e">
        <f t="shared" si="823"/>
        <v>#DIV/0!</v>
      </c>
      <c r="AG266" s="176">
        <v>0</v>
      </c>
      <c r="AH266" s="695"/>
      <c r="AI266" s="623"/>
      <c r="AJ266" s="683"/>
      <c r="AK266" s="623"/>
      <c r="AL266" s="683"/>
      <c r="AM266" s="623"/>
      <c r="AN266" s="683"/>
      <c r="AO266" s="279"/>
      <c r="AP266" s="623">
        <v>0</v>
      </c>
      <c r="AQ266" s="683"/>
      <c r="AR266" s="176">
        <f>AX266</f>
        <v>0</v>
      </c>
      <c r="AS266" s="695" t="e">
        <f t="shared" si="824"/>
        <v>#DIV/0!</v>
      </c>
      <c r="AT266" s="176">
        <v>0</v>
      </c>
      <c r="AU266" s="695"/>
      <c r="AV266" s="623"/>
      <c r="AW266" s="695"/>
      <c r="AX266" s="176"/>
      <c r="AY266" s="695" t="e">
        <f t="shared" si="825"/>
        <v>#DIV/0!</v>
      </c>
      <c r="AZ266" s="623"/>
      <c r="BA266" s="695"/>
      <c r="BB266" s="279"/>
      <c r="BC266" s="623"/>
      <c r="BD266" s="279"/>
      <c r="BE266" s="623"/>
      <c r="BF266" s="623"/>
      <c r="BG266" s="623"/>
      <c r="BH266" s="623"/>
      <c r="BI266" s="279"/>
      <c r="BJ266" s="623"/>
      <c r="BK266" s="623"/>
      <c r="BL266" s="623"/>
      <c r="BM266" s="279"/>
      <c r="BN266" s="623">
        <f t="shared" si="809"/>
        <v>383037</v>
      </c>
      <c r="BO266" s="623"/>
      <c r="BP266" s="623"/>
      <c r="BQ266" s="623">
        <v>383037</v>
      </c>
      <c r="BR266" s="623"/>
      <c r="BS266" s="279"/>
      <c r="BT266" s="623">
        <f>BX266-BQ266</f>
        <v>0</v>
      </c>
      <c r="BU266" s="623">
        <f t="shared" si="798"/>
        <v>383037</v>
      </c>
      <c r="BV266" s="505"/>
      <c r="BW266" s="517"/>
      <c r="BX266" s="505">
        <f>BQ266</f>
        <v>383037</v>
      </c>
      <c r="BY266" s="505"/>
      <c r="BZ266" s="279"/>
      <c r="CE266" s="695" t="e">
        <f t="shared" si="829"/>
        <v>#DIV/0!</v>
      </c>
    </row>
    <row r="267" spans="1:12295" s="68" customFormat="1" ht="55.5" hidden="1" customHeight="1" x14ac:dyDescent="0.3">
      <c r="B267" s="441"/>
      <c r="C267" s="97" t="s">
        <v>401</v>
      </c>
      <c r="D267" s="166">
        <v>0</v>
      </c>
      <c r="E267" s="166"/>
      <c r="F267" s="166"/>
      <c r="G267" s="166"/>
      <c r="H267" s="166"/>
      <c r="I267" s="237"/>
      <c r="J267" s="166">
        <f t="shared" si="827"/>
        <v>0</v>
      </c>
      <c r="K267" s="166">
        <f t="shared" si="801"/>
        <v>0</v>
      </c>
      <c r="L267" s="695" t="e">
        <f t="shared" si="826"/>
        <v>#DIV/0!</v>
      </c>
      <c r="M267" s="166"/>
      <c r="N267" s="683"/>
      <c r="O267" s="622"/>
      <c r="P267" s="683"/>
      <c r="Q267" s="622">
        <v>0</v>
      </c>
      <c r="R267" s="683"/>
      <c r="S267" s="622"/>
      <c r="T267" s="683"/>
      <c r="U267" s="19"/>
      <c r="V267" s="285"/>
      <c r="W267" s="19"/>
      <c r="X267" s="19"/>
      <c r="Y267" s="19"/>
      <c r="Z267" s="622"/>
      <c r="AA267" s="622"/>
      <c r="AB267" s="622"/>
      <c r="AC267" s="19"/>
      <c r="AD267" s="19"/>
      <c r="AE267" s="166">
        <f t="shared" si="832"/>
        <v>0</v>
      </c>
      <c r="AF267" s="695" t="e">
        <f t="shared" si="823"/>
        <v>#DIV/0!</v>
      </c>
      <c r="AG267" s="166">
        <v>0</v>
      </c>
      <c r="AH267" s="695"/>
      <c r="AI267" s="622"/>
      <c r="AJ267" s="683"/>
      <c r="AK267" s="622"/>
      <c r="AL267" s="683"/>
      <c r="AM267" s="622"/>
      <c r="AN267" s="683"/>
      <c r="AO267" s="19"/>
      <c r="AP267" s="622">
        <f>AX267-AK267</f>
        <v>0</v>
      </c>
      <c r="AQ267" s="683"/>
      <c r="AR267" s="166">
        <f>AX267</f>
        <v>0</v>
      </c>
      <c r="AS267" s="695" t="e">
        <f t="shared" si="824"/>
        <v>#DIV/0!</v>
      </c>
      <c r="AT267" s="166">
        <v>0</v>
      </c>
      <c r="AU267" s="695"/>
      <c r="AV267" s="622"/>
      <c r="AW267" s="695"/>
      <c r="AX267" s="166"/>
      <c r="AY267" s="695" t="e">
        <f t="shared" si="825"/>
        <v>#DIV/0!</v>
      </c>
      <c r="AZ267" s="622"/>
      <c r="BA267" s="695"/>
      <c r="BB267" s="19"/>
      <c r="BC267" s="622"/>
      <c r="BD267" s="19"/>
      <c r="BE267" s="622"/>
      <c r="BF267" s="622"/>
      <c r="BG267" s="622"/>
      <c r="BH267" s="622"/>
      <c r="BI267" s="19"/>
      <c r="BJ267" s="622"/>
      <c r="BK267" s="622"/>
      <c r="BL267" s="622"/>
      <c r="BM267" s="19"/>
      <c r="BN267" s="622">
        <f t="shared" si="809"/>
        <v>300957.64286000002</v>
      </c>
      <c r="BO267" s="622"/>
      <c r="BP267" s="622"/>
      <c r="BQ267" s="622">
        <v>300957.64286000002</v>
      </c>
      <c r="BR267" s="622"/>
      <c r="BS267" s="19"/>
      <c r="BT267" s="622">
        <f>BX267-BQ267</f>
        <v>0</v>
      </c>
      <c r="BU267" s="622">
        <f t="shared" si="798"/>
        <v>300957.64286000002</v>
      </c>
      <c r="BV267" s="435"/>
      <c r="BW267" s="519"/>
      <c r="BX267" s="435">
        <f>BQ267</f>
        <v>300957.64286000002</v>
      </c>
      <c r="BY267" s="435"/>
      <c r="BZ267" s="19"/>
      <c r="CE267" s="695" t="e">
        <f t="shared" si="829"/>
        <v>#DIV/0!</v>
      </c>
    </row>
    <row r="268" spans="1:12295" s="68" customFormat="1" ht="55.5" hidden="1" customHeight="1" x14ac:dyDescent="0.3">
      <c r="B268" s="441"/>
      <c r="C268" s="97"/>
      <c r="D268" s="166"/>
      <c r="E268" s="166"/>
      <c r="F268" s="166"/>
      <c r="G268" s="166"/>
      <c r="H268" s="166"/>
      <c r="I268" s="237"/>
      <c r="J268" s="166"/>
      <c r="K268" s="166"/>
      <c r="L268" s="695" t="e">
        <f t="shared" si="826"/>
        <v>#DIV/0!</v>
      </c>
      <c r="M268" s="166"/>
      <c r="N268" s="683"/>
      <c r="O268" s="622"/>
      <c r="P268" s="683"/>
      <c r="Q268" s="622"/>
      <c r="R268" s="683"/>
      <c r="S268" s="622"/>
      <c r="T268" s="683"/>
      <c r="U268" s="19"/>
      <c r="V268" s="285"/>
      <c r="W268" s="19"/>
      <c r="X268" s="19"/>
      <c r="Y268" s="19"/>
      <c r="Z268" s="622"/>
      <c r="AA268" s="622"/>
      <c r="AB268" s="622"/>
      <c r="AC268" s="19"/>
      <c r="AD268" s="19"/>
      <c r="AE268" s="866"/>
      <c r="AF268" s="695" t="e">
        <f t="shared" si="823"/>
        <v>#DIV/0!</v>
      </c>
      <c r="AG268" s="166"/>
      <c r="AH268" s="695"/>
      <c r="AI268" s="622"/>
      <c r="AJ268" s="683"/>
      <c r="AK268" s="622"/>
      <c r="AL268" s="683"/>
      <c r="AM268" s="622"/>
      <c r="AN268" s="683"/>
      <c r="AO268" s="19"/>
      <c r="AP268" s="622"/>
      <c r="AQ268" s="683"/>
      <c r="AR268" s="166"/>
      <c r="AS268" s="695" t="e">
        <f t="shared" si="824"/>
        <v>#DIV/0!</v>
      </c>
      <c r="AT268" s="166"/>
      <c r="AU268" s="695"/>
      <c r="AV268" s="622"/>
      <c r="AW268" s="695"/>
      <c r="AX268" s="166"/>
      <c r="AY268" s="695" t="e">
        <f t="shared" si="825"/>
        <v>#DIV/0!</v>
      </c>
      <c r="AZ268" s="622"/>
      <c r="BA268" s="695"/>
      <c r="BB268" s="19"/>
      <c r="BC268" s="622"/>
      <c r="BD268" s="19"/>
      <c r="BE268" s="622"/>
      <c r="BF268" s="622"/>
      <c r="BG268" s="622"/>
      <c r="BH268" s="622"/>
      <c r="BI268" s="19"/>
      <c r="BJ268" s="622"/>
      <c r="BK268" s="622"/>
      <c r="BL268" s="622"/>
      <c r="BM268" s="19"/>
      <c r="BN268" s="622"/>
      <c r="BO268" s="622"/>
      <c r="BP268" s="622"/>
      <c r="BQ268" s="622"/>
      <c r="BR268" s="622"/>
      <c r="BS268" s="19"/>
      <c r="BT268" s="622"/>
      <c r="BU268" s="622"/>
      <c r="BV268" s="435"/>
      <c r="BW268" s="519"/>
      <c r="BX268" s="435"/>
      <c r="BY268" s="435"/>
      <c r="BZ268" s="19"/>
      <c r="CE268" s="695" t="e">
        <f t="shared" si="829"/>
        <v>#DIV/0!</v>
      </c>
    </row>
    <row r="269" spans="1:12295" s="68" customFormat="1" ht="55.5" hidden="1" customHeight="1" x14ac:dyDescent="0.3">
      <c r="B269" s="441"/>
      <c r="C269" s="97"/>
      <c r="D269" s="166"/>
      <c r="E269" s="166"/>
      <c r="F269" s="166"/>
      <c r="G269" s="166"/>
      <c r="H269" s="166"/>
      <c r="I269" s="237"/>
      <c r="J269" s="166"/>
      <c r="K269" s="166"/>
      <c r="L269" s="695" t="e">
        <f t="shared" si="826"/>
        <v>#DIV/0!</v>
      </c>
      <c r="M269" s="166"/>
      <c r="N269" s="683"/>
      <c r="O269" s="622"/>
      <c r="P269" s="683"/>
      <c r="Q269" s="622"/>
      <c r="R269" s="683"/>
      <c r="S269" s="622"/>
      <c r="T269" s="683"/>
      <c r="U269" s="19"/>
      <c r="V269" s="285"/>
      <c r="W269" s="19"/>
      <c r="X269" s="19"/>
      <c r="Y269" s="19"/>
      <c r="Z269" s="622"/>
      <c r="AA269" s="622"/>
      <c r="AB269" s="622"/>
      <c r="AC269" s="19"/>
      <c r="AD269" s="19"/>
      <c r="AE269" s="866"/>
      <c r="AF269" s="695" t="e">
        <f t="shared" si="823"/>
        <v>#DIV/0!</v>
      </c>
      <c r="AG269" s="166"/>
      <c r="AH269" s="695"/>
      <c r="AI269" s="622"/>
      <c r="AJ269" s="683"/>
      <c r="AK269" s="622"/>
      <c r="AL269" s="683"/>
      <c r="AM269" s="622"/>
      <c r="AN269" s="683"/>
      <c r="AO269" s="19"/>
      <c r="AP269" s="622"/>
      <c r="AQ269" s="683"/>
      <c r="AR269" s="166"/>
      <c r="AS269" s="695" t="e">
        <f t="shared" si="824"/>
        <v>#DIV/0!</v>
      </c>
      <c r="AT269" s="166"/>
      <c r="AU269" s="695"/>
      <c r="AV269" s="622"/>
      <c r="AW269" s="695"/>
      <c r="AX269" s="166"/>
      <c r="AY269" s="695" t="e">
        <f t="shared" si="825"/>
        <v>#DIV/0!</v>
      </c>
      <c r="AZ269" s="622"/>
      <c r="BA269" s="695"/>
      <c r="BB269" s="19"/>
      <c r="BC269" s="622"/>
      <c r="BD269" s="19"/>
      <c r="BE269" s="622"/>
      <c r="BF269" s="622"/>
      <c r="BG269" s="622"/>
      <c r="BH269" s="622"/>
      <c r="BI269" s="19"/>
      <c r="BJ269" s="622"/>
      <c r="BK269" s="622"/>
      <c r="BL269" s="622"/>
      <c r="BM269" s="19"/>
      <c r="BN269" s="622"/>
      <c r="BO269" s="622"/>
      <c r="BP269" s="622"/>
      <c r="BQ269" s="622"/>
      <c r="BR269" s="622"/>
      <c r="BS269" s="19"/>
      <c r="BT269" s="622"/>
      <c r="BU269" s="622"/>
      <c r="BV269" s="435"/>
      <c r="BW269" s="519"/>
      <c r="BX269" s="435"/>
      <c r="BY269" s="435"/>
      <c r="BZ269" s="19"/>
      <c r="CE269" s="695" t="e">
        <f t="shared" si="829"/>
        <v>#DIV/0!</v>
      </c>
    </row>
    <row r="270" spans="1:12295" s="68" customFormat="1" ht="235.5" hidden="1" customHeight="1" x14ac:dyDescent="0.3">
      <c r="B270" s="441"/>
      <c r="C270" s="100"/>
      <c r="D270" s="166"/>
      <c r="E270" s="166"/>
      <c r="F270" s="166"/>
      <c r="G270" s="166"/>
      <c r="H270" s="166"/>
      <c r="I270" s="237"/>
      <c r="J270" s="166"/>
      <c r="K270" s="166"/>
      <c r="L270" s="695" t="e">
        <f t="shared" si="826"/>
        <v>#DIV/0!</v>
      </c>
      <c r="M270" s="166"/>
      <c r="N270" s="683"/>
      <c r="O270" s="622"/>
      <c r="P270" s="683"/>
      <c r="Q270" s="622"/>
      <c r="R270" s="683"/>
      <c r="S270" s="622"/>
      <c r="T270" s="683"/>
      <c r="U270" s="19"/>
      <c r="V270" s="285"/>
      <c r="W270" s="19"/>
      <c r="X270" s="19"/>
      <c r="Y270" s="19"/>
      <c r="Z270" s="622"/>
      <c r="AA270" s="622"/>
      <c r="AB270" s="622"/>
      <c r="AC270" s="19"/>
      <c r="AD270" s="19"/>
      <c r="AE270" s="866"/>
      <c r="AF270" s="695" t="e">
        <f t="shared" si="823"/>
        <v>#DIV/0!</v>
      </c>
      <c r="AG270" s="166"/>
      <c r="AH270" s="695"/>
      <c r="AI270" s="622"/>
      <c r="AJ270" s="683"/>
      <c r="AK270" s="622"/>
      <c r="AL270" s="683"/>
      <c r="AM270" s="622"/>
      <c r="AN270" s="683"/>
      <c r="AO270" s="19"/>
      <c r="AP270" s="622"/>
      <c r="AQ270" s="683"/>
      <c r="AR270" s="166"/>
      <c r="AS270" s="695" t="e">
        <f t="shared" si="824"/>
        <v>#DIV/0!</v>
      </c>
      <c r="AT270" s="166"/>
      <c r="AU270" s="695"/>
      <c r="AV270" s="622"/>
      <c r="AW270" s="695"/>
      <c r="AX270" s="166"/>
      <c r="AY270" s="695" t="e">
        <f t="shared" si="825"/>
        <v>#DIV/0!</v>
      </c>
      <c r="AZ270" s="622"/>
      <c r="BA270" s="695"/>
      <c r="BB270" s="19"/>
      <c r="BC270" s="622"/>
      <c r="BD270" s="19"/>
      <c r="BE270" s="622"/>
      <c r="BF270" s="622"/>
      <c r="BG270" s="622"/>
      <c r="BH270" s="622"/>
      <c r="BI270" s="19"/>
      <c r="BJ270" s="622"/>
      <c r="BK270" s="622"/>
      <c r="BL270" s="622"/>
      <c r="BM270" s="19"/>
      <c r="BN270" s="622"/>
      <c r="BO270" s="622"/>
      <c r="BP270" s="622"/>
      <c r="BQ270" s="622"/>
      <c r="BR270" s="622"/>
      <c r="BS270" s="19"/>
      <c r="BT270" s="622"/>
      <c r="BU270" s="622"/>
      <c r="BV270" s="435"/>
      <c r="BW270" s="519"/>
      <c r="BX270" s="435"/>
      <c r="BY270" s="435"/>
      <c r="BZ270" s="19"/>
      <c r="CE270" s="695" t="e">
        <f t="shared" si="829"/>
        <v>#DIV/0!</v>
      </c>
    </row>
    <row r="271" spans="1:12295" s="70" customFormat="1" ht="224.25" hidden="1" customHeight="1" x14ac:dyDescent="0.3">
      <c r="A271" s="370"/>
      <c r="B271" s="398" t="s">
        <v>8</v>
      </c>
      <c r="C271" s="397" t="s">
        <v>430</v>
      </c>
      <c r="D271" s="375">
        <f>E271</f>
        <v>0</v>
      </c>
      <c r="E271" s="375">
        <v>0</v>
      </c>
      <c r="F271" s="375"/>
      <c r="G271" s="375"/>
      <c r="H271" s="375"/>
      <c r="I271" s="375"/>
      <c r="J271" s="375">
        <f>K271</f>
        <v>0</v>
      </c>
      <c r="K271" s="168">
        <f>M271</f>
        <v>0</v>
      </c>
      <c r="L271" s="695" t="e">
        <f t="shared" si="826"/>
        <v>#DIV/0!</v>
      </c>
      <c r="M271" s="375"/>
      <c r="N271" s="421"/>
      <c r="O271" s="376"/>
      <c r="P271" s="421"/>
      <c r="Q271" s="376"/>
      <c r="R271" s="421"/>
      <c r="S271" s="376"/>
      <c r="T271" s="421"/>
      <c r="U271" s="376"/>
      <c r="V271" s="376"/>
      <c r="W271" s="376"/>
      <c r="X271" s="376"/>
      <c r="Y271" s="376"/>
      <c r="Z271" s="376"/>
      <c r="AA271" s="376"/>
      <c r="AB271" s="376"/>
      <c r="AC271" s="376"/>
      <c r="AD271" s="421"/>
      <c r="AE271" s="900"/>
      <c r="AF271" s="695" t="e">
        <f t="shared" si="823"/>
        <v>#DIV/0!</v>
      </c>
      <c r="AG271" s="375"/>
      <c r="AH271" s="695"/>
      <c r="AI271" s="376"/>
      <c r="AJ271" s="421"/>
      <c r="AK271" s="376"/>
      <c r="AL271" s="421"/>
      <c r="AM271" s="376"/>
      <c r="AN271" s="421"/>
      <c r="AO271" s="376"/>
      <c r="AP271" s="376"/>
      <c r="AQ271" s="421"/>
      <c r="AR271" s="168"/>
      <c r="AS271" s="695" t="e">
        <f t="shared" si="824"/>
        <v>#DIV/0!</v>
      </c>
      <c r="AT271" s="375"/>
      <c r="AU271" s="695"/>
      <c r="AV271" s="376"/>
      <c r="AW271" s="695"/>
      <c r="AX271" s="375"/>
      <c r="AY271" s="695" t="e">
        <f t="shared" si="825"/>
        <v>#DIV/0!</v>
      </c>
      <c r="AZ271" s="376"/>
      <c r="BA271" s="695"/>
      <c r="BB271" s="376"/>
      <c r="BC271" s="376"/>
      <c r="BD271" s="376"/>
      <c r="BE271" s="376"/>
      <c r="BF271" s="376"/>
      <c r="BG271" s="376"/>
      <c r="BH271" s="376"/>
      <c r="BI271" s="376"/>
      <c r="BJ271" s="376"/>
      <c r="BK271" s="376"/>
      <c r="BL271" s="376"/>
      <c r="BM271" s="376"/>
      <c r="BN271" s="376"/>
      <c r="BO271" s="376"/>
      <c r="BP271" s="376"/>
      <c r="BQ271" s="376"/>
      <c r="BR271" s="376"/>
      <c r="BS271" s="376"/>
      <c r="BT271" s="376"/>
      <c r="BU271" s="628"/>
      <c r="BV271" s="376"/>
      <c r="BW271" s="376"/>
      <c r="BX271" s="376"/>
      <c r="BY271" s="376"/>
      <c r="BZ271" s="370"/>
      <c r="CA271" s="376"/>
      <c r="CB271" s="376"/>
      <c r="CC271" s="376"/>
      <c r="CD271" s="376"/>
      <c r="CE271" s="695" t="e">
        <f t="shared" si="829"/>
        <v>#DIV/0!</v>
      </c>
      <c r="CF271" s="376"/>
      <c r="CG271" s="376"/>
      <c r="CH271" s="376"/>
      <c r="CI271" s="376"/>
      <c r="CJ271" s="376"/>
      <c r="CK271" s="376"/>
      <c r="CL271" s="376"/>
      <c r="CM271" s="376"/>
      <c r="CN271" s="376"/>
      <c r="CO271" s="377"/>
      <c r="CP271" s="377"/>
      <c r="CQ271" s="377"/>
      <c r="CR271" s="377"/>
      <c r="CS271" s="377"/>
      <c r="CT271" s="376"/>
      <c r="CU271" s="376"/>
      <c r="CV271" s="377"/>
      <c r="CW271" s="377"/>
      <c r="CX271" s="376"/>
      <c r="CY271" s="376"/>
      <c r="CZ271" s="377"/>
      <c r="DA271" s="377"/>
      <c r="DB271" s="376"/>
      <c r="DC271" s="376"/>
      <c r="DD271" s="376"/>
      <c r="DE271" s="376"/>
      <c r="DF271" s="376"/>
      <c r="DG271" s="376"/>
      <c r="DH271" s="376"/>
      <c r="DI271" s="377"/>
      <c r="DJ271" s="377"/>
      <c r="DK271" s="376"/>
      <c r="DL271" s="376"/>
      <c r="DM271" s="377"/>
      <c r="DN271" s="377"/>
      <c r="DO271" s="376"/>
      <c r="DP271" s="376"/>
      <c r="DQ271" s="376"/>
      <c r="DR271" s="376"/>
      <c r="DS271" s="376"/>
      <c r="DT271" s="370"/>
      <c r="DU271" s="396"/>
      <c r="DV271" s="376"/>
      <c r="DW271" s="376"/>
      <c r="DX271" s="376"/>
      <c r="DY271" s="376"/>
      <c r="DZ271" s="376"/>
      <c r="EA271" s="376"/>
      <c r="EB271" s="376"/>
      <c r="EC271" s="375"/>
      <c r="ED271" s="375"/>
      <c r="EE271" s="375"/>
      <c r="EF271" s="375"/>
      <c r="EG271" s="375"/>
      <c r="EH271" s="375"/>
      <c r="EI271" s="375"/>
      <c r="EJ271" s="375"/>
      <c r="EK271" s="375"/>
      <c r="EL271" s="375"/>
      <c r="EM271" s="375"/>
      <c r="EN271" s="375"/>
      <c r="EO271" s="375"/>
      <c r="EP271" s="375"/>
      <c r="EQ271" s="375"/>
      <c r="ER271" s="375"/>
      <c r="ES271" s="375"/>
      <c r="ET271" s="375"/>
      <c r="EU271" s="375"/>
      <c r="EV271" s="375"/>
      <c r="EW271" s="375"/>
      <c r="EX271" s="375"/>
      <c r="EY271" s="375"/>
      <c r="EZ271" s="375"/>
      <c r="FA271" s="375"/>
      <c r="FB271" s="375"/>
      <c r="FC271" s="375"/>
      <c r="FD271" s="375"/>
      <c r="FE271" s="375"/>
      <c r="FF271" s="375"/>
      <c r="FG271" s="375"/>
      <c r="FH271" s="375"/>
      <c r="FI271" s="375"/>
      <c r="FJ271" s="375"/>
      <c r="FK271" s="375"/>
      <c r="FL271" s="375"/>
      <c r="FM271" s="375"/>
      <c r="FN271" s="375"/>
      <c r="FO271" s="375"/>
      <c r="FP271" s="375"/>
      <c r="FQ271" s="375"/>
      <c r="FR271" s="375"/>
      <c r="FS271" s="375"/>
      <c r="FT271" s="375"/>
      <c r="FU271" s="376"/>
      <c r="FV271" s="376"/>
      <c r="FW271" s="376"/>
      <c r="FX271" s="376"/>
      <c r="FY271" s="376"/>
      <c r="FZ271" s="376"/>
      <c r="GA271" s="376"/>
      <c r="GB271" s="376"/>
      <c r="GC271" s="376"/>
      <c r="GD271" s="376"/>
      <c r="GE271" s="376"/>
      <c r="GF271" s="376"/>
      <c r="GG271" s="376"/>
      <c r="GH271" s="376"/>
      <c r="GI271" s="376"/>
      <c r="GJ271" s="376"/>
      <c r="GK271" s="376"/>
      <c r="GL271" s="376"/>
      <c r="GM271" s="376"/>
      <c r="GN271" s="376"/>
      <c r="GO271" s="376"/>
      <c r="GP271" s="376"/>
      <c r="GQ271" s="376"/>
      <c r="GR271" s="376"/>
      <c r="GS271" s="377"/>
      <c r="GT271" s="377"/>
      <c r="GU271" s="377"/>
      <c r="GV271" s="377"/>
      <c r="GW271" s="377"/>
      <c r="GX271" s="376"/>
      <c r="GY271" s="376"/>
      <c r="GZ271" s="377"/>
      <c r="HA271" s="377"/>
      <c r="HB271" s="376"/>
      <c r="HC271" s="376"/>
      <c r="HD271" s="377"/>
      <c r="HE271" s="377"/>
      <c r="HF271" s="376"/>
      <c r="HG271" s="376"/>
      <c r="HH271" s="376"/>
      <c r="HI271" s="376"/>
      <c r="HJ271" s="376"/>
      <c r="HK271" s="376"/>
      <c r="HL271" s="376"/>
      <c r="HM271" s="377"/>
      <c r="HN271" s="377"/>
      <c r="HO271" s="376"/>
      <c r="HP271" s="376"/>
      <c r="HQ271" s="377"/>
      <c r="HR271" s="377"/>
      <c r="HS271" s="376"/>
      <c r="HT271" s="376"/>
      <c r="HU271" s="376"/>
      <c r="HV271" s="376"/>
      <c r="HW271" s="376"/>
      <c r="HX271" s="370"/>
      <c r="HY271" s="396"/>
      <c r="HZ271" s="376"/>
      <c r="IA271" s="376"/>
      <c r="IB271" s="376"/>
      <c r="IC271" s="376"/>
      <c r="ID271" s="376"/>
      <c r="IE271" s="376"/>
      <c r="IF271" s="376"/>
      <c r="IG271" s="375"/>
      <c r="IH271" s="375"/>
      <c r="II271" s="375"/>
      <c r="IJ271" s="375"/>
      <c r="IK271" s="375"/>
      <c r="IL271" s="375"/>
      <c r="IM271" s="375"/>
      <c r="IN271" s="375"/>
      <c r="IO271" s="375"/>
      <c r="IP271" s="375"/>
      <c r="IQ271" s="375"/>
      <c r="IR271" s="375"/>
      <c r="IS271" s="375"/>
      <c r="IT271" s="375"/>
      <c r="IU271" s="375"/>
      <c r="IV271" s="375"/>
      <c r="IW271" s="375"/>
      <c r="IX271" s="375"/>
      <c r="IY271" s="375"/>
      <c r="IZ271" s="375"/>
      <c r="JA271" s="375"/>
      <c r="JB271" s="375"/>
      <c r="JC271" s="375"/>
      <c r="JD271" s="375"/>
      <c r="JE271" s="375"/>
      <c r="JF271" s="375"/>
      <c r="JG271" s="375"/>
      <c r="JH271" s="375"/>
      <c r="JI271" s="375"/>
      <c r="JJ271" s="375"/>
      <c r="JK271" s="375"/>
      <c r="JL271" s="375"/>
      <c r="JM271" s="375"/>
      <c r="JN271" s="375"/>
      <c r="JO271" s="375"/>
      <c r="JP271" s="375"/>
      <c r="JQ271" s="375"/>
      <c r="JR271" s="375"/>
      <c r="JS271" s="375"/>
      <c r="JT271" s="375"/>
      <c r="JU271" s="375"/>
      <c r="JV271" s="375"/>
      <c r="JW271" s="375"/>
      <c r="JX271" s="375"/>
      <c r="JY271" s="376"/>
      <c r="JZ271" s="376"/>
      <c r="KA271" s="376"/>
      <c r="KB271" s="376"/>
      <c r="KC271" s="376"/>
      <c r="KD271" s="376"/>
      <c r="KE271" s="376"/>
      <c r="KF271" s="376"/>
      <c r="KG271" s="376"/>
      <c r="KH271" s="376"/>
      <c r="KI271" s="376"/>
      <c r="KJ271" s="376"/>
      <c r="KK271" s="376"/>
      <c r="KL271" s="376"/>
      <c r="KM271" s="376"/>
      <c r="KN271" s="376"/>
      <c r="KO271" s="376"/>
      <c r="KP271" s="376"/>
      <c r="KQ271" s="376"/>
      <c r="KR271" s="376"/>
      <c r="KS271" s="376"/>
      <c r="KT271" s="376"/>
      <c r="KU271" s="376"/>
      <c r="KV271" s="376"/>
      <c r="KW271" s="377"/>
      <c r="KX271" s="377"/>
      <c r="KY271" s="377"/>
      <c r="KZ271" s="377"/>
      <c r="LA271" s="377"/>
      <c r="LB271" s="376"/>
      <c r="LC271" s="376"/>
      <c r="LD271" s="377"/>
      <c r="LE271" s="377"/>
      <c r="LF271" s="376"/>
      <c r="LG271" s="376"/>
      <c r="LH271" s="377"/>
      <c r="LI271" s="377"/>
      <c r="LJ271" s="376"/>
      <c r="LK271" s="376"/>
      <c r="LL271" s="376"/>
      <c r="LM271" s="376"/>
      <c r="LN271" s="376"/>
      <c r="LO271" s="376"/>
      <c r="LP271" s="376"/>
      <c r="LQ271" s="377"/>
      <c r="LR271" s="377"/>
      <c r="LS271" s="376"/>
      <c r="LT271" s="376"/>
      <c r="LU271" s="377"/>
      <c r="LV271" s="377"/>
      <c r="LW271" s="376"/>
      <c r="LX271" s="376"/>
      <c r="LY271" s="376"/>
      <c r="LZ271" s="376"/>
      <c r="MA271" s="376"/>
      <c r="MB271" s="370"/>
      <c r="MC271" s="396"/>
      <c r="MD271" s="376"/>
      <c r="ME271" s="376"/>
      <c r="MF271" s="376"/>
      <c r="MG271" s="376"/>
      <c r="MH271" s="376"/>
      <c r="MI271" s="376"/>
      <c r="MJ271" s="376"/>
      <c r="MK271" s="375"/>
      <c r="ML271" s="375"/>
      <c r="MM271" s="375"/>
      <c r="MN271" s="375"/>
      <c r="MO271" s="375"/>
      <c r="MP271" s="375"/>
      <c r="MQ271" s="375"/>
      <c r="MR271" s="375"/>
      <c r="MS271" s="375"/>
      <c r="MT271" s="375"/>
      <c r="MU271" s="375"/>
      <c r="MV271" s="375"/>
      <c r="MW271" s="375"/>
      <c r="MX271" s="375"/>
      <c r="MY271" s="375"/>
      <c r="MZ271" s="375"/>
      <c r="NA271" s="375"/>
      <c r="NB271" s="375"/>
      <c r="NC271" s="375"/>
      <c r="ND271" s="375"/>
      <c r="NE271" s="375"/>
      <c r="NF271" s="375"/>
      <c r="NG271" s="375"/>
      <c r="NH271" s="375"/>
      <c r="NI271" s="375"/>
      <c r="NJ271" s="375"/>
      <c r="NK271" s="375"/>
      <c r="NL271" s="375"/>
      <c r="NM271" s="375"/>
      <c r="NN271" s="375"/>
      <c r="NO271" s="375"/>
      <c r="NP271" s="375"/>
      <c r="NQ271" s="375"/>
      <c r="NR271" s="375"/>
      <c r="NS271" s="375"/>
      <c r="NT271" s="375"/>
      <c r="NU271" s="375"/>
      <c r="NV271" s="375"/>
      <c r="NW271" s="375"/>
      <c r="NX271" s="375"/>
      <c r="NY271" s="375"/>
      <c r="NZ271" s="375"/>
      <c r="OA271" s="375"/>
      <c r="OB271" s="375"/>
      <c r="OC271" s="376"/>
      <c r="OD271" s="376"/>
      <c r="OE271" s="376"/>
      <c r="OF271" s="376"/>
      <c r="OG271" s="376"/>
      <c r="OH271" s="376"/>
      <c r="OI271" s="376"/>
      <c r="OJ271" s="376"/>
      <c r="OK271" s="376"/>
      <c r="OL271" s="376"/>
      <c r="OM271" s="376"/>
      <c r="ON271" s="376"/>
      <c r="OO271" s="376"/>
      <c r="OP271" s="376"/>
      <c r="OQ271" s="376"/>
      <c r="OR271" s="376"/>
      <c r="OS271" s="376"/>
      <c r="OT271" s="376"/>
      <c r="OU271" s="376"/>
      <c r="OV271" s="376"/>
      <c r="OW271" s="376"/>
      <c r="OX271" s="376"/>
      <c r="OY271" s="376"/>
      <c r="OZ271" s="376"/>
      <c r="PA271" s="377"/>
      <c r="PB271" s="377"/>
      <c r="PC271" s="377"/>
      <c r="PD271" s="377"/>
      <c r="PE271" s="377"/>
      <c r="PF271" s="376"/>
      <c r="PG271" s="376"/>
      <c r="PH271" s="377"/>
      <c r="PI271" s="377"/>
      <c r="PJ271" s="376"/>
      <c r="PK271" s="376"/>
      <c r="PL271" s="377"/>
      <c r="PM271" s="377"/>
      <c r="PN271" s="376"/>
      <c r="PO271" s="376"/>
      <c r="PP271" s="376"/>
      <c r="PQ271" s="376"/>
      <c r="PR271" s="376"/>
      <c r="PS271" s="376"/>
      <c r="PT271" s="376"/>
      <c r="PU271" s="377"/>
      <c r="PV271" s="377"/>
      <c r="PW271" s="376"/>
      <c r="PX271" s="376"/>
      <c r="PY271" s="377"/>
      <c r="PZ271" s="377"/>
      <c r="QA271" s="376"/>
      <c r="QB271" s="376"/>
      <c r="QC271" s="376"/>
      <c r="QD271" s="376"/>
      <c r="QE271" s="376"/>
      <c r="QF271" s="370"/>
      <c r="QG271" s="396"/>
      <c r="QH271" s="376"/>
      <c r="QI271" s="376"/>
      <c r="QJ271" s="376"/>
      <c r="QK271" s="376"/>
      <c r="QL271" s="376"/>
      <c r="QM271" s="376"/>
      <c r="QN271" s="376"/>
      <c r="QO271" s="375"/>
      <c r="QP271" s="375"/>
      <c r="QQ271" s="375"/>
      <c r="QR271" s="375"/>
      <c r="QS271" s="375"/>
      <c r="QT271" s="375"/>
      <c r="QU271" s="375"/>
      <c r="QV271" s="375"/>
      <c r="QW271" s="375"/>
      <c r="QX271" s="375"/>
      <c r="QY271" s="375"/>
      <c r="QZ271" s="375"/>
      <c r="RA271" s="375"/>
      <c r="RB271" s="375"/>
      <c r="RC271" s="375"/>
      <c r="RD271" s="375"/>
      <c r="RE271" s="375"/>
      <c r="RF271" s="375"/>
      <c r="RG271" s="375"/>
      <c r="RH271" s="375"/>
      <c r="RI271" s="375"/>
      <c r="RJ271" s="375"/>
      <c r="RK271" s="375"/>
      <c r="RL271" s="375"/>
      <c r="RM271" s="375"/>
      <c r="RN271" s="375"/>
      <c r="RO271" s="375"/>
      <c r="RP271" s="375"/>
      <c r="RQ271" s="375"/>
      <c r="RR271" s="375"/>
      <c r="RS271" s="375"/>
      <c r="RT271" s="375"/>
      <c r="RU271" s="375"/>
      <c r="RV271" s="375"/>
      <c r="RW271" s="375"/>
      <c r="RX271" s="375"/>
      <c r="RY271" s="375"/>
      <c r="RZ271" s="375"/>
      <c r="SA271" s="375"/>
      <c r="SB271" s="375"/>
      <c r="SC271" s="375"/>
      <c r="SD271" s="375"/>
      <c r="SE271" s="375"/>
      <c r="SF271" s="375"/>
      <c r="SG271" s="376"/>
      <c r="SH271" s="376"/>
      <c r="SI271" s="376"/>
      <c r="SJ271" s="376"/>
      <c r="SK271" s="376"/>
      <c r="SL271" s="376"/>
      <c r="SM271" s="376"/>
      <c r="SN271" s="376"/>
      <c r="SO271" s="376"/>
      <c r="SP271" s="376"/>
      <c r="SQ271" s="376"/>
      <c r="SR271" s="376"/>
      <c r="SS271" s="376"/>
      <c r="ST271" s="376"/>
      <c r="SU271" s="376"/>
      <c r="SV271" s="376"/>
      <c r="SW271" s="376"/>
      <c r="SX271" s="376"/>
      <c r="SY271" s="376"/>
      <c r="SZ271" s="376"/>
      <c r="TA271" s="376"/>
      <c r="TB271" s="376"/>
      <c r="TC271" s="376"/>
      <c r="TD271" s="376"/>
      <c r="TE271" s="377"/>
      <c r="TF271" s="377"/>
      <c r="TG271" s="377"/>
      <c r="TH271" s="377"/>
      <c r="TI271" s="377"/>
      <c r="TJ271" s="376"/>
      <c r="TK271" s="376"/>
      <c r="TL271" s="377"/>
      <c r="TM271" s="377"/>
      <c r="TN271" s="376"/>
      <c r="TO271" s="376"/>
      <c r="TP271" s="377"/>
      <c r="TQ271" s="377"/>
      <c r="TR271" s="376"/>
      <c r="TS271" s="376"/>
      <c r="TT271" s="376"/>
      <c r="TU271" s="376"/>
      <c r="TV271" s="376"/>
      <c r="TW271" s="376"/>
      <c r="TX271" s="376"/>
      <c r="TY271" s="377"/>
      <c r="TZ271" s="377"/>
      <c r="UA271" s="376"/>
      <c r="UB271" s="376"/>
      <c r="UC271" s="377"/>
      <c r="UD271" s="377"/>
      <c r="UE271" s="376"/>
      <c r="UF271" s="376"/>
      <c r="UG271" s="376"/>
      <c r="UH271" s="376"/>
      <c r="UI271" s="376"/>
      <c r="UJ271" s="370"/>
      <c r="UK271" s="396"/>
      <c r="UL271" s="376"/>
      <c r="UM271" s="376"/>
      <c r="UN271" s="376"/>
      <c r="UO271" s="376"/>
      <c r="UP271" s="376"/>
      <c r="UQ271" s="376"/>
      <c r="UR271" s="376"/>
      <c r="US271" s="375"/>
      <c r="UT271" s="375"/>
      <c r="UU271" s="375"/>
      <c r="UV271" s="375"/>
      <c r="UW271" s="375"/>
      <c r="UX271" s="375"/>
      <c r="UY271" s="375"/>
      <c r="UZ271" s="375"/>
      <c r="VA271" s="375"/>
      <c r="VB271" s="375"/>
      <c r="VC271" s="375"/>
      <c r="VD271" s="375"/>
      <c r="VE271" s="375"/>
      <c r="VF271" s="375"/>
      <c r="VG271" s="375"/>
      <c r="VH271" s="375"/>
      <c r="VI271" s="375"/>
      <c r="VJ271" s="375"/>
      <c r="VK271" s="375"/>
      <c r="VL271" s="375"/>
      <c r="VM271" s="375"/>
      <c r="VN271" s="375"/>
      <c r="VO271" s="375"/>
      <c r="VP271" s="375"/>
      <c r="VQ271" s="375"/>
      <c r="VR271" s="375"/>
      <c r="VS271" s="375"/>
      <c r="VT271" s="375"/>
      <c r="VU271" s="375"/>
      <c r="VV271" s="375"/>
      <c r="VW271" s="375"/>
      <c r="VX271" s="375"/>
      <c r="VY271" s="375"/>
      <c r="VZ271" s="375"/>
      <c r="WA271" s="375"/>
      <c r="WB271" s="375"/>
      <c r="WC271" s="375"/>
      <c r="WD271" s="375"/>
      <c r="WE271" s="375"/>
      <c r="WF271" s="375"/>
      <c r="WG271" s="375"/>
      <c r="WH271" s="375"/>
      <c r="WI271" s="375"/>
      <c r="WJ271" s="375"/>
      <c r="WK271" s="376"/>
      <c r="WL271" s="376"/>
      <c r="WM271" s="376"/>
      <c r="WN271" s="376"/>
      <c r="WO271" s="376"/>
      <c r="WP271" s="376"/>
      <c r="WQ271" s="376"/>
      <c r="WR271" s="376"/>
      <c r="WS271" s="376"/>
      <c r="WT271" s="376"/>
      <c r="WU271" s="376"/>
      <c r="WV271" s="376"/>
      <c r="WW271" s="376"/>
      <c r="WX271" s="376"/>
      <c r="WY271" s="376"/>
      <c r="WZ271" s="376"/>
      <c r="XA271" s="376"/>
      <c r="XB271" s="376"/>
      <c r="XC271" s="376"/>
      <c r="XD271" s="376"/>
      <c r="XE271" s="376"/>
      <c r="XF271" s="376"/>
      <c r="XG271" s="376"/>
      <c r="XH271" s="376"/>
      <c r="XI271" s="377"/>
      <c r="XJ271" s="377"/>
      <c r="XK271" s="377"/>
      <c r="XL271" s="377"/>
      <c r="XM271" s="377"/>
      <c r="XN271" s="376"/>
      <c r="XO271" s="376"/>
      <c r="XP271" s="377"/>
      <c r="XQ271" s="377"/>
      <c r="XR271" s="376"/>
      <c r="XS271" s="376"/>
      <c r="XT271" s="377"/>
      <c r="XU271" s="377"/>
      <c r="XV271" s="376"/>
      <c r="XW271" s="376"/>
      <c r="XX271" s="376"/>
      <c r="XY271" s="376"/>
      <c r="XZ271" s="376"/>
      <c r="YA271" s="376"/>
      <c r="YB271" s="376"/>
      <c r="YC271" s="377"/>
      <c r="YD271" s="377"/>
      <c r="YE271" s="376"/>
      <c r="YF271" s="376"/>
      <c r="YG271" s="377"/>
      <c r="YH271" s="377"/>
      <c r="YI271" s="376"/>
      <c r="YJ271" s="376"/>
      <c r="YK271" s="376"/>
      <c r="YL271" s="376"/>
      <c r="YM271" s="376"/>
      <c r="YN271" s="370"/>
      <c r="YO271" s="396"/>
      <c r="YP271" s="376"/>
      <c r="YQ271" s="376"/>
      <c r="YR271" s="376"/>
      <c r="YS271" s="376"/>
      <c r="YT271" s="376"/>
      <c r="YU271" s="376"/>
      <c r="YV271" s="376"/>
      <c r="YW271" s="375"/>
      <c r="YX271" s="375"/>
      <c r="YY271" s="375"/>
      <c r="YZ271" s="375"/>
      <c r="ZA271" s="375"/>
      <c r="ZB271" s="375"/>
      <c r="ZC271" s="375"/>
      <c r="ZD271" s="375"/>
      <c r="ZE271" s="375"/>
      <c r="ZF271" s="375"/>
      <c r="ZG271" s="375"/>
      <c r="ZH271" s="375"/>
      <c r="ZI271" s="375"/>
      <c r="ZJ271" s="375"/>
      <c r="ZK271" s="375"/>
      <c r="ZL271" s="375"/>
      <c r="ZM271" s="375"/>
      <c r="ZN271" s="375"/>
      <c r="ZO271" s="375"/>
      <c r="ZP271" s="375"/>
      <c r="ZQ271" s="375"/>
      <c r="ZR271" s="375"/>
      <c r="ZS271" s="375"/>
      <c r="ZT271" s="375"/>
      <c r="ZU271" s="375"/>
      <c r="ZV271" s="375"/>
      <c r="ZW271" s="375"/>
      <c r="ZX271" s="375"/>
      <c r="ZY271" s="375"/>
      <c r="ZZ271" s="375"/>
      <c r="AAA271" s="375"/>
      <c r="AAB271" s="375"/>
      <c r="AAC271" s="375"/>
      <c r="AAD271" s="375"/>
      <c r="AAE271" s="375"/>
      <c r="AAF271" s="375"/>
      <c r="AAG271" s="375"/>
      <c r="AAH271" s="375"/>
      <c r="AAI271" s="375"/>
      <c r="AAJ271" s="375"/>
      <c r="AAK271" s="375"/>
      <c r="AAL271" s="375"/>
      <c r="AAM271" s="375"/>
      <c r="AAN271" s="375"/>
      <c r="AAO271" s="376"/>
      <c r="AAP271" s="376"/>
      <c r="AAQ271" s="376"/>
      <c r="AAR271" s="376"/>
      <c r="AAS271" s="376"/>
      <c r="AAT271" s="376"/>
      <c r="AAU271" s="376"/>
      <c r="AAV271" s="376"/>
      <c r="AAW271" s="376"/>
      <c r="AAX271" s="376"/>
      <c r="AAY271" s="376"/>
      <c r="AAZ271" s="376"/>
      <c r="ABA271" s="376"/>
      <c r="ABB271" s="376"/>
      <c r="ABC271" s="376"/>
      <c r="ABD271" s="376"/>
      <c r="ABE271" s="376"/>
      <c r="ABF271" s="376"/>
      <c r="ABG271" s="376"/>
      <c r="ABH271" s="376"/>
      <c r="ABI271" s="376"/>
      <c r="ABJ271" s="376"/>
      <c r="ABK271" s="376"/>
      <c r="ABL271" s="376"/>
      <c r="ABM271" s="377"/>
      <c r="ABN271" s="377"/>
      <c r="ABO271" s="377"/>
      <c r="ABP271" s="377"/>
      <c r="ABQ271" s="377"/>
      <c r="ABR271" s="376"/>
      <c r="ABS271" s="376"/>
      <c r="ABT271" s="377"/>
      <c r="ABU271" s="377"/>
      <c r="ABV271" s="376"/>
      <c r="ABW271" s="376"/>
      <c r="ABX271" s="377"/>
      <c r="ABY271" s="377"/>
      <c r="ABZ271" s="376"/>
      <c r="ACA271" s="376"/>
      <c r="ACB271" s="376"/>
      <c r="ACC271" s="376"/>
      <c r="ACD271" s="376"/>
      <c r="ACE271" s="376"/>
      <c r="ACF271" s="376"/>
      <c r="ACG271" s="377"/>
      <c r="ACH271" s="377"/>
      <c r="ACI271" s="376"/>
      <c r="ACJ271" s="376"/>
      <c r="ACK271" s="377"/>
      <c r="ACL271" s="377"/>
      <c r="ACM271" s="376"/>
      <c r="ACN271" s="376"/>
      <c r="ACO271" s="376"/>
      <c r="ACP271" s="376"/>
      <c r="ACQ271" s="376"/>
      <c r="ACR271" s="370"/>
      <c r="ACS271" s="396"/>
      <c r="ACT271" s="376"/>
      <c r="ACU271" s="376"/>
      <c r="ACV271" s="376"/>
      <c r="ACW271" s="376"/>
      <c r="ACX271" s="376"/>
      <c r="ACY271" s="376"/>
      <c r="ACZ271" s="376"/>
      <c r="ADA271" s="375"/>
      <c r="ADB271" s="375"/>
      <c r="ADC271" s="375"/>
      <c r="ADD271" s="375"/>
      <c r="ADE271" s="375"/>
      <c r="ADF271" s="375"/>
      <c r="ADG271" s="375"/>
      <c r="ADH271" s="375"/>
      <c r="ADI271" s="375"/>
      <c r="ADJ271" s="375"/>
      <c r="ADK271" s="375"/>
      <c r="ADL271" s="375"/>
      <c r="ADM271" s="375"/>
      <c r="ADN271" s="375"/>
      <c r="ADO271" s="375"/>
      <c r="ADP271" s="375"/>
      <c r="ADQ271" s="375"/>
      <c r="ADR271" s="375"/>
      <c r="ADS271" s="375"/>
      <c r="ADT271" s="375"/>
      <c r="ADU271" s="375"/>
      <c r="ADV271" s="375"/>
      <c r="ADW271" s="375"/>
      <c r="ADX271" s="375"/>
      <c r="ADY271" s="375"/>
      <c r="ADZ271" s="375"/>
      <c r="AEA271" s="375"/>
      <c r="AEB271" s="375"/>
      <c r="AEC271" s="375"/>
      <c r="AED271" s="375"/>
      <c r="AEE271" s="375"/>
      <c r="AEF271" s="375"/>
      <c r="AEG271" s="375"/>
      <c r="AEH271" s="375"/>
      <c r="AEI271" s="375"/>
      <c r="AEJ271" s="375"/>
      <c r="AEK271" s="375"/>
      <c r="AEL271" s="375"/>
      <c r="AEM271" s="375"/>
      <c r="AEN271" s="375"/>
      <c r="AEO271" s="375"/>
      <c r="AEP271" s="375"/>
      <c r="AEQ271" s="375"/>
      <c r="AER271" s="375"/>
      <c r="AES271" s="376"/>
      <c r="AET271" s="376"/>
      <c r="AEU271" s="376"/>
      <c r="AEV271" s="376"/>
      <c r="AEW271" s="376"/>
      <c r="AEX271" s="376"/>
      <c r="AEY271" s="376"/>
      <c r="AEZ271" s="376"/>
      <c r="AFA271" s="376"/>
      <c r="AFB271" s="376"/>
      <c r="AFC271" s="376"/>
      <c r="AFD271" s="376"/>
      <c r="AFE271" s="376"/>
      <c r="AFF271" s="376"/>
      <c r="AFG271" s="376"/>
      <c r="AFH271" s="376"/>
      <c r="AFI271" s="376"/>
      <c r="AFJ271" s="376"/>
      <c r="AFK271" s="376"/>
      <c r="AFL271" s="376"/>
      <c r="AFM271" s="376"/>
      <c r="AFN271" s="376"/>
      <c r="AFO271" s="376"/>
      <c r="AFP271" s="376"/>
      <c r="AFQ271" s="377"/>
      <c r="AFR271" s="377"/>
      <c r="AFS271" s="377"/>
      <c r="AFT271" s="377"/>
      <c r="AFU271" s="377"/>
      <c r="AFV271" s="376"/>
      <c r="AFW271" s="376"/>
      <c r="AFX271" s="377"/>
      <c r="AFY271" s="377"/>
      <c r="AFZ271" s="376"/>
      <c r="AGA271" s="376"/>
      <c r="AGB271" s="377"/>
      <c r="AGC271" s="377"/>
      <c r="AGD271" s="376"/>
      <c r="AGE271" s="376"/>
      <c r="AGF271" s="376"/>
      <c r="AGG271" s="376"/>
      <c r="AGH271" s="376"/>
      <c r="AGI271" s="376"/>
      <c r="AGJ271" s="376"/>
      <c r="AGK271" s="377"/>
      <c r="AGL271" s="377"/>
      <c r="AGM271" s="376"/>
      <c r="AGN271" s="376"/>
      <c r="AGO271" s="377"/>
      <c r="AGP271" s="377"/>
      <c r="AGQ271" s="376"/>
      <c r="AGR271" s="376"/>
      <c r="AGS271" s="376"/>
      <c r="AGT271" s="376"/>
      <c r="AGU271" s="376"/>
      <c r="AGV271" s="370"/>
      <c r="AGW271" s="396"/>
      <c r="AGX271" s="376"/>
      <c r="AGY271" s="376"/>
      <c r="AGZ271" s="376"/>
      <c r="AHA271" s="376"/>
      <c r="AHB271" s="376"/>
      <c r="AHC271" s="376"/>
      <c r="AHD271" s="376"/>
      <c r="AHE271" s="375"/>
      <c r="AHF271" s="375"/>
      <c r="AHG271" s="375"/>
      <c r="AHH271" s="375"/>
      <c r="AHI271" s="375"/>
      <c r="AHJ271" s="375"/>
      <c r="AHK271" s="375"/>
      <c r="AHL271" s="375"/>
      <c r="AHM271" s="375"/>
      <c r="AHN271" s="375"/>
      <c r="AHO271" s="375"/>
      <c r="AHP271" s="375"/>
      <c r="AHQ271" s="375"/>
      <c r="AHR271" s="375"/>
      <c r="AHS271" s="375"/>
      <c r="AHT271" s="375"/>
      <c r="AHU271" s="375"/>
      <c r="AHV271" s="375"/>
      <c r="AHW271" s="375"/>
      <c r="AHX271" s="375"/>
      <c r="AHY271" s="375"/>
      <c r="AHZ271" s="375"/>
      <c r="AIA271" s="375"/>
      <c r="AIB271" s="375"/>
      <c r="AIC271" s="375"/>
      <c r="AID271" s="375"/>
      <c r="AIE271" s="375"/>
      <c r="AIF271" s="375"/>
      <c r="AIG271" s="375"/>
      <c r="AIH271" s="375"/>
      <c r="AII271" s="375"/>
      <c r="AIJ271" s="375"/>
      <c r="AIK271" s="375"/>
      <c r="AIL271" s="375"/>
      <c r="AIM271" s="375"/>
      <c r="AIN271" s="375"/>
      <c r="AIO271" s="375"/>
      <c r="AIP271" s="375"/>
      <c r="AIQ271" s="375"/>
      <c r="AIR271" s="375"/>
      <c r="AIS271" s="375"/>
      <c r="AIT271" s="375"/>
      <c r="AIU271" s="375"/>
      <c r="AIV271" s="375"/>
      <c r="AIW271" s="376"/>
      <c r="AIX271" s="376"/>
      <c r="AIY271" s="376"/>
      <c r="AIZ271" s="376"/>
      <c r="AJA271" s="376"/>
      <c r="AJB271" s="376"/>
      <c r="AJC271" s="376"/>
      <c r="AJD271" s="376"/>
      <c r="AJE271" s="376"/>
      <c r="AJF271" s="376"/>
      <c r="AJG271" s="376"/>
      <c r="AJH271" s="376"/>
      <c r="AJI271" s="376"/>
      <c r="AJJ271" s="376"/>
      <c r="AJK271" s="376"/>
      <c r="AJL271" s="376"/>
      <c r="AJM271" s="376"/>
      <c r="AJN271" s="376"/>
      <c r="AJO271" s="376"/>
      <c r="AJP271" s="376"/>
      <c r="AJQ271" s="376"/>
      <c r="AJR271" s="376"/>
      <c r="AJS271" s="376"/>
      <c r="AJT271" s="376"/>
      <c r="AJU271" s="377"/>
      <c r="AJV271" s="377"/>
      <c r="AJW271" s="377"/>
      <c r="AJX271" s="377"/>
      <c r="AJY271" s="377"/>
      <c r="AJZ271" s="376"/>
      <c r="AKA271" s="376"/>
      <c r="AKB271" s="377"/>
      <c r="AKC271" s="377"/>
      <c r="AKD271" s="376"/>
      <c r="AKE271" s="376"/>
      <c r="AKF271" s="377"/>
      <c r="AKG271" s="377"/>
      <c r="AKH271" s="376"/>
      <c r="AKI271" s="376"/>
      <c r="AKJ271" s="376"/>
      <c r="AKK271" s="376"/>
      <c r="AKL271" s="376"/>
      <c r="AKM271" s="376"/>
      <c r="AKN271" s="376"/>
      <c r="AKO271" s="377"/>
      <c r="AKP271" s="377"/>
      <c r="AKQ271" s="376"/>
      <c r="AKR271" s="376"/>
      <c r="AKS271" s="377"/>
      <c r="AKT271" s="377"/>
      <c r="AKU271" s="376"/>
      <c r="AKV271" s="376"/>
      <c r="AKW271" s="376"/>
      <c r="AKX271" s="376"/>
      <c r="AKY271" s="376"/>
      <c r="AKZ271" s="370"/>
      <c r="ALA271" s="396"/>
      <c r="ALB271" s="376"/>
      <c r="ALC271" s="376"/>
      <c r="ALD271" s="376"/>
      <c r="ALE271" s="376"/>
      <c r="ALF271" s="376"/>
      <c r="ALG271" s="376"/>
      <c r="ALH271" s="376"/>
      <c r="ALI271" s="375"/>
      <c r="ALJ271" s="375"/>
      <c r="ALK271" s="375"/>
      <c r="ALL271" s="375"/>
      <c r="ALM271" s="375"/>
      <c r="ALN271" s="375"/>
      <c r="ALO271" s="375"/>
      <c r="ALP271" s="375"/>
      <c r="ALQ271" s="375"/>
      <c r="ALR271" s="375"/>
      <c r="ALS271" s="375"/>
      <c r="ALT271" s="375"/>
      <c r="ALU271" s="375"/>
      <c r="ALV271" s="375"/>
      <c r="ALW271" s="375"/>
      <c r="ALX271" s="375"/>
      <c r="ALY271" s="375"/>
      <c r="ALZ271" s="375"/>
      <c r="AMA271" s="375"/>
      <c r="AMB271" s="375"/>
      <c r="AMC271" s="375"/>
      <c r="AMD271" s="375"/>
      <c r="AME271" s="375"/>
      <c r="AMF271" s="375"/>
      <c r="AMG271" s="375"/>
      <c r="AMH271" s="375"/>
      <c r="AMI271" s="375"/>
      <c r="AMJ271" s="375"/>
      <c r="AMK271" s="375"/>
      <c r="AML271" s="375"/>
      <c r="AMM271" s="375"/>
      <c r="AMN271" s="375"/>
      <c r="AMO271" s="375"/>
      <c r="AMP271" s="375"/>
      <c r="AMQ271" s="375"/>
      <c r="AMR271" s="375"/>
      <c r="AMS271" s="375"/>
      <c r="AMT271" s="375"/>
      <c r="AMU271" s="375"/>
      <c r="AMV271" s="375"/>
      <c r="AMW271" s="375"/>
      <c r="AMX271" s="375"/>
      <c r="AMY271" s="375"/>
      <c r="AMZ271" s="375"/>
      <c r="ANA271" s="376"/>
      <c r="ANB271" s="376"/>
      <c r="ANC271" s="376"/>
      <c r="AND271" s="376"/>
      <c r="ANE271" s="376"/>
      <c r="ANF271" s="376"/>
      <c r="ANG271" s="376"/>
      <c r="ANH271" s="376"/>
      <c r="ANI271" s="376"/>
      <c r="ANJ271" s="376"/>
      <c r="ANK271" s="376"/>
      <c r="ANL271" s="376"/>
      <c r="ANM271" s="376"/>
      <c r="ANN271" s="376"/>
      <c r="ANO271" s="376"/>
      <c r="ANP271" s="376"/>
      <c r="ANQ271" s="376"/>
      <c r="ANR271" s="376"/>
      <c r="ANS271" s="376"/>
      <c r="ANT271" s="376"/>
      <c r="ANU271" s="376"/>
      <c r="ANV271" s="376"/>
      <c r="ANW271" s="376"/>
      <c r="ANX271" s="376"/>
      <c r="ANY271" s="377"/>
      <c r="ANZ271" s="377"/>
      <c r="AOA271" s="377"/>
      <c r="AOB271" s="377"/>
      <c r="AOC271" s="377"/>
      <c r="AOD271" s="376"/>
      <c r="AOE271" s="376"/>
      <c r="AOF271" s="377"/>
      <c r="AOG271" s="377"/>
      <c r="AOH271" s="376"/>
      <c r="AOI271" s="376"/>
      <c r="AOJ271" s="377"/>
      <c r="AOK271" s="377"/>
      <c r="AOL271" s="376"/>
      <c r="AOM271" s="376"/>
      <c r="AON271" s="376"/>
      <c r="AOO271" s="376"/>
      <c r="AOP271" s="376"/>
      <c r="AOQ271" s="376"/>
      <c r="AOR271" s="376"/>
      <c r="AOS271" s="377"/>
      <c r="AOT271" s="377"/>
      <c r="AOU271" s="376"/>
      <c r="AOV271" s="376"/>
      <c r="AOW271" s="377"/>
      <c r="AOX271" s="377"/>
      <c r="AOY271" s="376"/>
      <c r="AOZ271" s="376"/>
      <c r="APA271" s="376"/>
      <c r="APB271" s="376"/>
      <c r="APC271" s="376"/>
      <c r="APD271" s="370"/>
      <c r="APE271" s="396"/>
      <c r="APF271" s="376"/>
      <c r="APG271" s="376"/>
      <c r="APH271" s="376"/>
      <c r="API271" s="376"/>
      <c r="APJ271" s="376"/>
      <c r="APK271" s="376"/>
      <c r="APL271" s="376"/>
      <c r="APM271" s="375"/>
      <c r="APN271" s="375"/>
      <c r="APO271" s="375"/>
      <c r="APP271" s="375"/>
      <c r="APQ271" s="375"/>
      <c r="APR271" s="375"/>
      <c r="APS271" s="375"/>
      <c r="APT271" s="375"/>
      <c r="APU271" s="375"/>
      <c r="APV271" s="375"/>
      <c r="APW271" s="375"/>
      <c r="APX271" s="375"/>
      <c r="APY271" s="375"/>
      <c r="APZ271" s="375"/>
      <c r="AQA271" s="375"/>
      <c r="AQB271" s="375"/>
      <c r="AQC271" s="375"/>
      <c r="AQD271" s="375"/>
      <c r="AQE271" s="375"/>
      <c r="AQF271" s="375"/>
      <c r="AQG271" s="375"/>
      <c r="AQH271" s="375"/>
      <c r="AQI271" s="375"/>
      <c r="AQJ271" s="375"/>
      <c r="AQK271" s="375"/>
      <c r="AQL271" s="375"/>
      <c r="AQM271" s="375"/>
      <c r="AQN271" s="375"/>
      <c r="AQO271" s="375"/>
      <c r="AQP271" s="375"/>
      <c r="AQQ271" s="375"/>
      <c r="AQR271" s="375"/>
      <c r="AQS271" s="375"/>
      <c r="AQT271" s="375"/>
      <c r="AQU271" s="375"/>
      <c r="AQV271" s="375"/>
      <c r="AQW271" s="375"/>
      <c r="AQX271" s="375"/>
      <c r="AQY271" s="375"/>
      <c r="AQZ271" s="375"/>
      <c r="ARA271" s="375"/>
      <c r="ARB271" s="375"/>
      <c r="ARC271" s="375"/>
      <c r="ARD271" s="375"/>
      <c r="ARE271" s="376"/>
      <c r="ARF271" s="376"/>
      <c r="ARG271" s="376"/>
      <c r="ARH271" s="376"/>
      <c r="ARI271" s="376"/>
      <c r="ARJ271" s="376"/>
      <c r="ARK271" s="376"/>
      <c r="ARL271" s="376"/>
      <c r="ARM271" s="376"/>
      <c r="ARN271" s="376"/>
      <c r="ARO271" s="376"/>
      <c r="ARP271" s="376"/>
      <c r="ARQ271" s="376"/>
      <c r="ARR271" s="376"/>
      <c r="ARS271" s="376"/>
      <c r="ART271" s="376"/>
      <c r="ARU271" s="376"/>
      <c r="ARV271" s="376"/>
      <c r="ARW271" s="376"/>
      <c r="ARX271" s="376"/>
      <c r="ARY271" s="376"/>
      <c r="ARZ271" s="376"/>
      <c r="ASA271" s="376"/>
      <c r="ASB271" s="376"/>
      <c r="ASC271" s="377"/>
      <c r="ASD271" s="377"/>
      <c r="ASE271" s="377"/>
      <c r="ASF271" s="377"/>
      <c r="ASG271" s="377"/>
      <c r="ASH271" s="376"/>
      <c r="ASI271" s="376"/>
      <c r="ASJ271" s="377"/>
      <c r="ASK271" s="377"/>
      <c r="ASL271" s="376"/>
      <c r="ASM271" s="376"/>
      <c r="ASN271" s="377"/>
      <c r="ASO271" s="377"/>
      <c r="ASP271" s="376"/>
      <c r="ASQ271" s="376"/>
      <c r="ASR271" s="376"/>
      <c r="ASS271" s="376"/>
      <c r="AST271" s="376"/>
      <c r="ASU271" s="376"/>
      <c r="ASV271" s="376"/>
      <c r="ASW271" s="377"/>
      <c r="ASX271" s="377"/>
      <c r="ASY271" s="376"/>
      <c r="ASZ271" s="376"/>
      <c r="ATA271" s="377"/>
      <c r="ATB271" s="377"/>
      <c r="ATC271" s="376"/>
      <c r="ATD271" s="376"/>
      <c r="ATE271" s="376"/>
      <c r="ATF271" s="376"/>
      <c r="ATG271" s="376"/>
      <c r="ATH271" s="370"/>
      <c r="ATI271" s="396"/>
      <c r="ATJ271" s="376"/>
      <c r="ATK271" s="376"/>
      <c r="ATL271" s="376"/>
      <c r="ATM271" s="376"/>
      <c r="ATN271" s="376"/>
      <c r="ATO271" s="376"/>
      <c r="ATP271" s="376"/>
      <c r="ATQ271" s="375"/>
      <c r="ATR271" s="375"/>
      <c r="ATS271" s="375"/>
      <c r="ATT271" s="375"/>
      <c r="ATU271" s="375"/>
      <c r="ATV271" s="375"/>
      <c r="ATW271" s="375"/>
      <c r="ATX271" s="375"/>
      <c r="ATY271" s="375"/>
      <c r="ATZ271" s="375"/>
      <c r="AUA271" s="375"/>
      <c r="AUB271" s="375"/>
      <c r="AUC271" s="375"/>
      <c r="AUD271" s="375"/>
      <c r="AUE271" s="375"/>
      <c r="AUF271" s="375"/>
      <c r="AUG271" s="375"/>
      <c r="AUH271" s="375"/>
      <c r="AUI271" s="375"/>
      <c r="AUJ271" s="375"/>
      <c r="AUK271" s="375"/>
      <c r="AUL271" s="375"/>
      <c r="AUM271" s="375"/>
      <c r="AUN271" s="375"/>
      <c r="AUO271" s="375"/>
      <c r="AUP271" s="375"/>
      <c r="AUQ271" s="375"/>
      <c r="AUR271" s="375"/>
      <c r="AUS271" s="375"/>
      <c r="AUT271" s="375"/>
      <c r="AUU271" s="375"/>
      <c r="AUV271" s="375"/>
      <c r="AUW271" s="375"/>
      <c r="AUX271" s="375"/>
      <c r="AUY271" s="375"/>
      <c r="AUZ271" s="375"/>
      <c r="AVA271" s="375"/>
      <c r="AVB271" s="375"/>
      <c r="AVC271" s="375"/>
      <c r="AVD271" s="375"/>
      <c r="AVE271" s="375"/>
      <c r="AVF271" s="375"/>
      <c r="AVG271" s="375"/>
      <c r="AVH271" s="375"/>
      <c r="AVI271" s="376"/>
      <c r="AVJ271" s="376"/>
      <c r="AVK271" s="376"/>
      <c r="AVL271" s="376"/>
      <c r="AVM271" s="376"/>
      <c r="AVN271" s="376"/>
      <c r="AVO271" s="376"/>
      <c r="AVP271" s="376"/>
      <c r="AVQ271" s="376"/>
      <c r="AVR271" s="376"/>
      <c r="AVS271" s="376"/>
      <c r="AVT271" s="376"/>
      <c r="AVU271" s="376"/>
      <c r="AVV271" s="376"/>
      <c r="AVW271" s="376"/>
      <c r="AVX271" s="376"/>
      <c r="AVY271" s="376"/>
      <c r="AVZ271" s="376"/>
      <c r="AWA271" s="376"/>
      <c r="AWB271" s="376"/>
      <c r="AWC271" s="376"/>
      <c r="AWD271" s="376"/>
      <c r="AWE271" s="376"/>
      <c r="AWF271" s="376"/>
      <c r="AWG271" s="377"/>
      <c r="AWH271" s="377"/>
      <c r="AWI271" s="377"/>
      <c r="AWJ271" s="377"/>
      <c r="AWK271" s="377"/>
      <c r="AWL271" s="376"/>
      <c r="AWM271" s="376"/>
      <c r="AWN271" s="377"/>
      <c r="AWO271" s="377"/>
      <c r="AWP271" s="376"/>
      <c r="AWQ271" s="376"/>
      <c r="AWR271" s="377"/>
      <c r="AWS271" s="377"/>
      <c r="AWT271" s="376"/>
      <c r="AWU271" s="376"/>
      <c r="AWV271" s="376"/>
      <c r="AWW271" s="376"/>
      <c r="AWX271" s="376"/>
      <c r="AWY271" s="376"/>
      <c r="AWZ271" s="376"/>
      <c r="AXA271" s="377"/>
      <c r="AXB271" s="377"/>
      <c r="AXC271" s="376"/>
      <c r="AXD271" s="376"/>
      <c r="AXE271" s="377"/>
      <c r="AXF271" s="377"/>
      <c r="AXG271" s="376"/>
      <c r="AXH271" s="376"/>
      <c r="AXI271" s="376"/>
      <c r="AXJ271" s="376"/>
      <c r="AXK271" s="376"/>
      <c r="AXL271" s="370"/>
      <c r="AXM271" s="396"/>
      <c r="AXN271" s="376"/>
      <c r="AXO271" s="376"/>
      <c r="AXP271" s="376"/>
      <c r="AXQ271" s="376"/>
      <c r="AXR271" s="376"/>
      <c r="AXS271" s="376"/>
      <c r="AXT271" s="376"/>
      <c r="AXU271" s="375"/>
      <c r="AXV271" s="375"/>
      <c r="AXW271" s="375"/>
      <c r="AXX271" s="375"/>
      <c r="AXY271" s="375"/>
      <c r="AXZ271" s="375"/>
      <c r="AYA271" s="375"/>
      <c r="AYB271" s="375"/>
      <c r="AYC271" s="375"/>
      <c r="AYD271" s="375"/>
      <c r="AYE271" s="375"/>
      <c r="AYF271" s="375"/>
      <c r="AYG271" s="375"/>
      <c r="AYH271" s="375"/>
      <c r="AYI271" s="375"/>
      <c r="AYJ271" s="375"/>
      <c r="AYK271" s="375"/>
      <c r="AYL271" s="375"/>
      <c r="AYM271" s="375"/>
      <c r="AYN271" s="375"/>
      <c r="AYO271" s="375"/>
      <c r="AYP271" s="375"/>
      <c r="AYQ271" s="375"/>
      <c r="AYR271" s="375"/>
      <c r="AYS271" s="375"/>
      <c r="AYT271" s="375"/>
      <c r="AYU271" s="375"/>
      <c r="AYV271" s="375"/>
      <c r="AYW271" s="375"/>
      <c r="AYX271" s="375"/>
      <c r="AYY271" s="375"/>
      <c r="AYZ271" s="375"/>
      <c r="AZA271" s="375"/>
      <c r="AZB271" s="375"/>
      <c r="AZC271" s="375"/>
      <c r="AZD271" s="375"/>
      <c r="AZE271" s="375"/>
      <c r="AZF271" s="375"/>
      <c r="AZG271" s="375"/>
      <c r="AZH271" s="375"/>
      <c r="AZI271" s="375"/>
      <c r="AZJ271" s="375"/>
      <c r="AZK271" s="375"/>
      <c r="AZL271" s="375"/>
      <c r="AZM271" s="376"/>
      <c r="AZN271" s="376"/>
      <c r="AZO271" s="376"/>
      <c r="AZP271" s="376"/>
      <c r="AZQ271" s="376"/>
      <c r="AZR271" s="376"/>
      <c r="AZS271" s="376"/>
      <c r="AZT271" s="376"/>
      <c r="AZU271" s="376"/>
      <c r="AZV271" s="376"/>
      <c r="AZW271" s="376"/>
      <c r="AZX271" s="376"/>
      <c r="AZY271" s="376"/>
      <c r="AZZ271" s="376"/>
      <c r="BAA271" s="376"/>
      <c r="BAB271" s="376"/>
      <c r="BAC271" s="376"/>
      <c r="BAD271" s="376"/>
      <c r="BAE271" s="376"/>
      <c r="BAF271" s="376"/>
      <c r="BAG271" s="376"/>
      <c r="BAH271" s="376"/>
      <c r="BAI271" s="376"/>
      <c r="BAJ271" s="376"/>
      <c r="BAK271" s="377"/>
      <c r="BAL271" s="377"/>
      <c r="BAM271" s="377"/>
      <c r="BAN271" s="377"/>
      <c r="BAO271" s="377"/>
      <c r="BAP271" s="376"/>
      <c r="BAQ271" s="376"/>
      <c r="BAR271" s="377"/>
      <c r="BAS271" s="377"/>
      <c r="BAT271" s="376"/>
      <c r="BAU271" s="376"/>
      <c r="BAV271" s="377"/>
      <c r="BAW271" s="377"/>
      <c r="BAX271" s="376"/>
      <c r="BAY271" s="376"/>
      <c r="BAZ271" s="376"/>
      <c r="BBA271" s="376"/>
      <c r="BBB271" s="376"/>
      <c r="BBC271" s="376"/>
      <c r="BBD271" s="376"/>
      <c r="BBE271" s="377"/>
      <c r="BBF271" s="377"/>
      <c r="BBG271" s="376"/>
      <c r="BBH271" s="376"/>
      <c r="BBI271" s="377"/>
      <c r="BBJ271" s="377"/>
      <c r="BBK271" s="376"/>
      <c r="BBL271" s="376"/>
      <c r="BBM271" s="376"/>
      <c r="BBN271" s="376"/>
      <c r="BBO271" s="376"/>
      <c r="BBP271" s="370"/>
      <c r="BBQ271" s="396"/>
      <c r="BBR271" s="376"/>
      <c r="BBS271" s="376"/>
      <c r="BBT271" s="376"/>
      <c r="BBU271" s="376"/>
      <c r="BBV271" s="376"/>
      <c r="BBW271" s="376"/>
      <c r="BBX271" s="376"/>
      <c r="BBY271" s="375"/>
      <c r="BBZ271" s="375"/>
      <c r="BCA271" s="375"/>
      <c r="BCB271" s="375"/>
      <c r="BCC271" s="375"/>
      <c r="BCD271" s="375"/>
      <c r="BCE271" s="375"/>
      <c r="BCF271" s="375"/>
      <c r="BCG271" s="375"/>
      <c r="BCH271" s="375"/>
      <c r="BCI271" s="375"/>
      <c r="BCJ271" s="375"/>
      <c r="BCK271" s="375"/>
      <c r="BCL271" s="375"/>
      <c r="BCM271" s="375"/>
      <c r="BCN271" s="375"/>
      <c r="BCO271" s="375"/>
      <c r="BCP271" s="375"/>
      <c r="BCQ271" s="375"/>
      <c r="BCR271" s="375"/>
      <c r="BCS271" s="375"/>
      <c r="BCT271" s="375"/>
      <c r="BCU271" s="375"/>
      <c r="BCV271" s="375"/>
      <c r="BCW271" s="375"/>
      <c r="BCX271" s="375"/>
      <c r="BCY271" s="375"/>
      <c r="BCZ271" s="375"/>
      <c r="BDA271" s="375"/>
      <c r="BDB271" s="375"/>
      <c r="BDC271" s="375"/>
      <c r="BDD271" s="375"/>
      <c r="BDE271" s="375"/>
      <c r="BDF271" s="375"/>
      <c r="BDG271" s="375"/>
      <c r="BDH271" s="375"/>
      <c r="BDI271" s="375"/>
      <c r="BDJ271" s="375"/>
      <c r="BDK271" s="375"/>
      <c r="BDL271" s="375"/>
      <c r="BDM271" s="375"/>
      <c r="BDN271" s="375"/>
      <c r="BDO271" s="375"/>
      <c r="BDP271" s="375"/>
      <c r="BDQ271" s="376"/>
      <c r="BDR271" s="376"/>
      <c r="BDS271" s="376"/>
      <c r="BDT271" s="376"/>
      <c r="BDU271" s="376"/>
      <c r="BDV271" s="376"/>
      <c r="BDW271" s="376"/>
      <c r="BDX271" s="376"/>
      <c r="BDY271" s="376"/>
      <c r="BDZ271" s="376"/>
      <c r="BEA271" s="376"/>
      <c r="BEB271" s="376"/>
      <c r="BEC271" s="376"/>
      <c r="BED271" s="376"/>
      <c r="BEE271" s="376"/>
      <c r="BEF271" s="376"/>
      <c r="BEG271" s="376"/>
      <c r="BEH271" s="376"/>
      <c r="BEI271" s="376"/>
      <c r="BEJ271" s="376"/>
      <c r="BEK271" s="376"/>
      <c r="BEL271" s="376"/>
      <c r="BEM271" s="376"/>
      <c r="BEN271" s="376"/>
      <c r="BEO271" s="377"/>
      <c r="BEP271" s="377"/>
      <c r="BEQ271" s="377"/>
      <c r="BER271" s="377"/>
      <c r="BES271" s="377"/>
      <c r="BET271" s="376"/>
      <c r="BEU271" s="376"/>
      <c r="BEV271" s="377"/>
      <c r="BEW271" s="377"/>
      <c r="BEX271" s="376"/>
      <c r="BEY271" s="376"/>
      <c r="BEZ271" s="377"/>
      <c r="BFA271" s="377"/>
      <c r="BFB271" s="376"/>
      <c r="BFC271" s="376"/>
      <c r="BFD271" s="376"/>
      <c r="BFE271" s="376"/>
      <c r="BFF271" s="376"/>
      <c r="BFG271" s="376"/>
      <c r="BFH271" s="376"/>
      <c r="BFI271" s="377"/>
      <c r="BFJ271" s="377"/>
      <c r="BFK271" s="376"/>
      <c r="BFL271" s="376"/>
      <c r="BFM271" s="377"/>
      <c r="BFN271" s="377"/>
      <c r="BFO271" s="376"/>
      <c r="BFP271" s="376"/>
      <c r="BFQ271" s="376"/>
      <c r="BFR271" s="376"/>
      <c r="BFS271" s="376"/>
      <c r="BFT271" s="370"/>
      <c r="BFU271" s="396"/>
      <c r="BFV271" s="376"/>
      <c r="BFW271" s="376"/>
      <c r="BFX271" s="376"/>
      <c r="BFY271" s="376"/>
      <c r="BFZ271" s="376"/>
      <c r="BGA271" s="376"/>
      <c r="BGB271" s="376"/>
      <c r="BGC271" s="375"/>
      <c r="BGD271" s="375"/>
      <c r="BGE271" s="375"/>
      <c r="BGF271" s="375"/>
      <c r="BGG271" s="375"/>
      <c r="BGH271" s="375"/>
      <c r="BGI271" s="375"/>
      <c r="BGJ271" s="375"/>
      <c r="BGK271" s="375"/>
      <c r="BGL271" s="375"/>
      <c r="BGM271" s="375"/>
      <c r="BGN271" s="375"/>
      <c r="BGO271" s="375"/>
      <c r="BGP271" s="375"/>
      <c r="BGQ271" s="375"/>
      <c r="BGR271" s="375"/>
      <c r="BGS271" s="375"/>
      <c r="BGT271" s="375"/>
      <c r="BGU271" s="375"/>
      <c r="BGV271" s="375"/>
      <c r="BGW271" s="375"/>
      <c r="BGX271" s="375"/>
      <c r="BGY271" s="375"/>
      <c r="BGZ271" s="375"/>
      <c r="BHA271" s="375"/>
      <c r="BHB271" s="375"/>
      <c r="BHC271" s="375"/>
      <c r="BHD271" s="375"/>
      <c r="BHE271" s="375"/>
      <c r="BHF271" s="375"/>
      <c r="BHG271" s="375"/>
      <c r="BHH271" s="375"/>
      <c r="BHI271" s="375"/>
      <c r="BHJ271" s="375"/>
      <c r="BHK271" s="375"/>
      <c r="BHL271" s="375"/>
      <c r="BHM271" s="375"/>
      <c r="BHN271" s="375"/>
      <c r="BHO271" s="375"/>
      <c r="BHP271" s="375"/>
      <c r="BHQ271" s="375"/>
      <c r="BHR271" s="375"/>
      <c r="BHS271" s="375"/>
      <c r="BHT271" s="375"/>
      <c r="BHU271" s="376"/>
      <c r="BHV271" s="376"/>
      <c r="BHW271" s="376"/>
      <c r="BHX271" s="376"/>
      <c r="BHY271" s="376"/>
      <c r="BHZ271" s="376"/>
      <c r="BIA271" s="376"/>
      <c r="BIB271" s="376"/>
      <c r="BIC271" s="376"/>
      <c r="BID271" s="376"/>
      <c r="BIE271" s="376"/>
      <c r="BIF271" s="376"/>
      <c r="BIG271" s="376"/>
      <c r="BIH271" s="376"/>
      <c r="BII271" s="376"/>
      <c r="BIJ271" s="376"/>
      <c r="BIK271" s="376"/>
      <c r="BIL271" s="376"/>
      <c r="BIM271" s="376"/>
      <c r="BIN271" s="376"/>
      <c r="BIO271" s="376"/>
      <c r="BIP271" s="376"/>
      <c r="BIQ271" s="376"/>
      <c r="BIR271" s="376"/>
      <c r="BIS271" s="377"/>
      <c r="BIT271" s="377"/>
      <c r="BIU271" s="377"/>
      <c r="BIV271" s="377"/>
      <c r="BIW271" s="377"/>
      <c r="BIX271" s="376"/>
      <c r="BIY271" s="376"/>
      <c r="BIZ271" s="377"/>
      <c r="BJA271" s="377"/>
      <c r="BJB271" s="376"/>
      <c r="BJC271" s="376"/>
      <c r="BJD271" s="377"/>
      <c r="BJE271" s="377"/>
      <c r="BJF271" s="376"/>
      <c r="BJG271" s="376"/>
      <c r="BJH271" s="376"/>
      <c r="BJI271" s="376"/>
      <c r="BJJ271" s="376"/>
      <c r="BJK271" s="376"/>
      <c r="BJL271" s="376"/>
      <c r="BJM271" s="377"/>
      <c r="BJN271" s="377"/>
      <c r="BJO271" s="376"/>
      <c r="BJP271" s="376"/>
      <c r="BJQ271" s="377"/>
      <c r="BJR271" s="377"/>
      <c r="BJS271" s="376"/>
      <c r="BJT271" s="376"/>
      <c r="BJU271" s="376"/>
      <c r="BJV271" s="376"/>
      <c r="BJW271" s="376"/>
      <c r="BJX271" s="370"/>
      <c r="BJY271" s="396"/>
      <c r="BJZ271" s="376"/>
      <c r="BKA271" s="376"/>
      <c r="BKB271" s="376"/>
      <c r="BKC271" s="376"/>
      <c r="BKD271" s="376"/>
      <c r="BKE271" s="376"/>
      <c r="BKF271" s="376"/>
      <c r="BKG271" s="375"/>
      <c r="BKH271" s="375"/>
      <c r="BKI271" s="375"/>
      <c r="BKJ271" s="375"/>
      <c r="BKK271" s="375"/>
      <c r="BKL271" s="375"/>
      <c r="BKM271" s="375"/>
      <c r="BKN271" s="375"/>
      <c r="BKO271" s="375"/>
      <c r="BKP271" s="375"/>
      <c r="BKQ271" s="375"/>
      <c r="BKR271" s="375"/>
      <c r="BKS271" s="375"/>
      <c r="BKT271" s="375"/>
      <c r="BKU271" s="375"/>
      <c r="BKV271" s="375"/>
      <c r="BKW271" s="375"/>
      <c r="BKX271" s="375"/>
      <c r="BKY271" s="375"/>
      <c r="BKZ271" s="375"/>
      <c r="BLA271" s="375"/>
      <c r="BLB271" s="375"/>
      <c r="BLC271" s="375"/>
      <c r="BLD271" s="375"/>
      <c r="BLE271" s="375"/>
      <c r="BLF271" s="375"/>
      <c r="BLG271" s="375"/>
      <c r="BLH271" s="375"/>
      <c r="BLI271" s="375"/>
      <c r="BLJ271" s="375"/>
      <c r="BLK271" s="375"/>
      <c r="BLL271" s="375"/>
      <c r="BLM271" s="375"/>
      <c r="BLN271" s="375"/>
      <c r="BLO271" s="375"/>
      <c r="BLP271" s="375"/>
      <c r="BLQ271" s="375"/>
      <c r="BLR271" s="375"/>
      <c r="BLS271" s="375"/>
      <c r="BLT271" s="375"/>
      <c r="BLU271" s="375"/>
      <c r="BLV271" s="375"/>
      <c r="BLW271" s="375"/>
      <c r="BLX271" s="375"/>
      <c r="BLY271" s="376"/>
      <c r="BLZ271" s="376"/>
      <c r="BMA271" s="376"/>
      <c r="BMB271" s="376"/>
      <c r="BMC271" s="376"/>
      <c r="BMD271" s="376"/>
      <c r="BME271" s="376"/>
      <c r="BMF271" s="376"/>
      <c r="BMG271" s="376"/>
      <c r="BMH271" s="376"/>
      <c r="BMI271" s="376"/>
      <c r="BMJ271" s="376"/>
      <c r="BMK271" s="376"/>
      <c r="BML271" s="376"/>
      <c r="BMM271" s="376"/>
      <c r="BMN271" s="376"/>
      <c r="BMO271" s="376"/>
      <c r="BMP271" s="376"/>
      <c r="BMQ271" s="376"/>
      <c r="BMR271" s="376"/>
      <c r="BMS271" s="376"/>
      <c r="BMT271" s="376"/>
      <c r="BMU271" s="376"/>
      <c r="BMV271" s="376"/>
      <c r="BMW271" s="377"/>
      <c r="BMX271" s="377"/>
      <c r="BMY271" s="377"/>
      <c r="BMZ271" s="377"/>
      <c r="BNA271" s="377"/>
      <c r="BNB271" s="376"/>
      <c r="BNC271" s="376"/>
      <c r="BND271" s="377"/>
      <c r="BNE271" s="377"/>
      <c r="BNF271" s="376"/>
      <c r="BNG271" s="376"/>
      <c r="BNH271" s="377"/>
      <c r="BNI271" s="377"/>
      <c r="BNJ271" s="376"/>
      <c r="BNK271" s="376"/>
      <c r="BNL271" s="376"/>
      <c r="BNM271" s="376"/>
      <c r="BNN271" s="376"/>
      <c r="BNO271" s="376"/>
      <c r="BNP271" s="376"/>
      <c r="BNQ271" s="377"/>
      <c r="BNR271" s="377"/>
      <c r="BNS271" s="376"/>
      <c r="BNT271" s="376"/>
      <c r="BNU271" s="377"/>
      <c r="BNV271" s="377"/>
      <c r="BNW271" s="376"/>
      <c r="BNX271" s="376"/>
      <c r="BNY271" s="376"/>
      <c r="BNZ271" s="376"/>
      <c r="BOA271" s="376"/>
      <c r="BOB271" s="370"/>
      <c r="BOC271" s="396"/>
      <c r="BOD271" s="376"/>
      <c r="BOE271" s="376"/>
      <c r="BOF271" s="376"/>
      <c r="BOG271" s="376"/>
      <c r="BOH271" s="376"/>
      <c r="BOI271" s="376"/>
      <c r="BOJ271" s="376"/>
      <c r="BOK271" s="375"/>
      <c r="BOL271" s="375"/>
      <c r="BOM271" s="375"/>
      <c r="BON271" s="375"/>
      <c r="BOO271" s="375"/>
      <c r="BOP271" s="375"/>
      <c r="BOQ271" s="375"/>
      <c r="BOR271" s="375"/>
      <c r="BOS271" s="375"/>
      <c r="BOT271" s="375"/>
      <c r="BOU271" s="375"/>
      <c r="BOV271" s="375"/>
      <c r="BOW271" s="375"/>
      <c r="BOX271" s="375"/>
      <c r="BOY271" s="375"/>
      <c r="BOZ271" s="375"/>
      <c r="BPA271" s="375"/>
      <c r="BPB271" s="375"/>
      <c r="BPC271" s="375"/>
      <c r="BPD271" s="375"/>
      <c r="BPE271" s="375"/>
      <c r="BPF271" s="375"/>
      <c r="BPG271" s="375"/>
      <c r="BPH271" s="375"/>
      <c r="BPI271" s="375"/>
      <c r="BPJ271" s="375"/>
      <c r="BPK271" s="375"/>
      <c r="BPL271" s="375"/>
      <c r="BPM271" s="375"/>
      <c r="BPN271" s="375"/>
      <c r="BPO271" s="375"/>
      <c r="BPP271" s="375"/>
      <c r="BPQ271" s="375"/>
      <c r="BPR271" s="375"/>
      <c r="BPS271" s="375"/>
      <c r="BPT271" s="375"/>
      <c r="BPU271" s="375"/>
      <c r="BPV271" s="375"/>
      <c r="BPW271" s="375"/>
      <c r="BPX271" s="375"/>
      <c r="BPY271" s="375"/>
      <c r="BPZ271" s="375"/>
      <c r="BQA271" s="375"/>
      <c r="BQB271" s="375"/>
      <c r="BQC271" s="376"/>
      <c r="BQD271" s="376"/>
      <c r="BQE271" s="376"/>
      <c r="BQF271" s="376"/>
      <c r="BQG271" s="376"/>
      <c r="BQH271" s="376"/>
      <c r="BQI271" s="376"/>
      <c r="BQJ271" s="376"/>
      <c r="BQK271" s="376"/>
      <c r="BQL271" s="376"/>
      <c r="BQM271" s="376"/>
      <c r="BQN271" s="376"/>
      <c r="BQO271" s="376"/>
      <c r="BQP271" s="376"/>
      <c r="BQQ271" s="376"/>
      <c r="BQR271" s="376"/>
      <c r="BQS271" s="376"/>
      <c r="BQT271" s="376"/>
      <c r="BQU271" s="376"/>
      <c r="BQV271" s="376"/>
      <c r="BQW271" s="376"/>
      <c r="BQX271" s="376"/>
      <c r="BQY271" s="376"/>
      <c r="BQZ271" s="376"/>
      <c r="BRA271" s="377"/>
      <c r="BRB271" s="377"/>
      <c r="BRC271" s="377"/>
      <c r="BRD271" s="377"/>
      <c r="BRE271" s="377"/>
      <c r="BRF271" s="376"/>
      <c r="BRG271" s="376"/>
      <c r="BRH271" s="377"/>
      <c r="BRI271" s="377"/>
      <c r="BRJ271" s="376"/>
      <c r="BRK271" s="376"/>
      <c r="BRL271" s="377"/>
      <c r="BRM271" s="377"/>
      <c r="BRN271" s="376"/>
      <c r="BRO271" s="376"/>
      <c r="BRP271" s="376"/>
      <c r="BRQ271" s="376"/>
      <c r="BRR271" s="376"/>
      <c r="BRS271" s="376"/>
      <c r="BRT271" s="376"/>
      <c r="BRU271" s="377"/>
      <c r="BRV271" s="377"/>
      <c r="BRW271" s="376"/>
      <c r="BRX271" s="376"/>
      <c r="BRY271" s="377"/>
      <c r="BRZ271" s="377"/>
      <c r="BSA271" s="376"/>
      <c r="BSB271" s="376"/>
      <c r="BSC271" s="376"/>
      <c r="BSD271" s="376"/>
      <c r="BSE271" s="376"/>
      <c r="BSF271" s="370"/>
      <c r="BSG271" s="396"/>
      <c r="BSH271" s="376"/>
      <c r="BSI271" s="376"/>
      <c r="BSJ271" s="376"/>
      <c r="BSK271" s="376"/>
      <c r="BSL271" s="376"/>
      <c r="BSM271" s="376"/>
      <c r="BSN271" s="376"/>
      <c r="BSO271" s="375"/>
      <c r="BSP271" s="375"/>
      <c r="BSQ271" s="375"/>
      <c r="BSR271" s="375"/>
      <c r="BSS271" s="375"/>
      <c r="BST271" s="375"/>
      <c r="BSU271" s="375"/>
      <c r="BSV271" s="375"/>
      <c r="BSW271" s="375"/>
      <c r="BSX271" s="375"/>
      <c r="BSY271" s="375"/>
      <c r="BSZ271" s="375"/>
      <c r="BTA271" s="375"/>
      <c r="BTB271" s="375"/>
      <c r="BTC271" s="375"/>
      <c r="BTD271" s="375"/>
      <c r="BTE271" s="375"/>
      <c r="BTF271" s="375"/>
      <c r="BTG271" s="375"/>
      <c r="BTH271" s="375"/>
      <c r="BTI271" s="375"/>
      <c r="BTJ271" s="375"/>
      <c r="BTK271" s="375"/>
      <c r="BTL271" s="375"/>
      <c r="BTM271" s="375"/>
      <c r="BTN271" s="375"/>
      <c r="BTO271" s="375"/>
      <c r="BTP271" s="375"/>
      <c r="BTQ271" s="375"/>
      <c r="BTR271" s="375"/>
      <c r="BTS271" s="375"/>
      <c r="BTT271" s="375"/>
      <c r="BTU271" s="375"/>
      <c r="BTV271" s="375"/>
      <c r="BTW271" s="375"/>
      <c r="BTX271" s="375"/>
      <c r="BTY271" s="375"/>
      <c r="BTZ271" s="375"/>
      <c r="BUA271" s="375"/>
      <c r="BUB271" s="375"/>
      <c r="BUC271" s="375"/>
      <c r="BUD271" s="375"/>
      <c r="BUE271" s="375"/>
      <c r="BUF271" s="375"/>
      <c r="BUG271" s="376"/>
      <c r="BUH271" s="376"/>
      <c r="BUI271" s="376"/>
      <c r="BUJ271" s="376"/>
      <c r="BUK271" s="376"/>
      <c r="BUL271" s="376"/>
      <c r="BUM271" s="376"/>
      <c r="BUN271" s="376"/>
      <c r="BUO271" s="376"/>
      <c r="BUP271" s="376"/>
      <c r="BUQ271" s="376"/>
      <c r="BUR271" s="376"/>
      <c r="BUS271" s="376"/>
      <c r="BUT271" s="376"/>
      <c r="BUU271" s="376"/>
      <c r="BUV271" s="376"/>
      <c r="BUW271" s="376"/>
      <c r="BUX271" s="376"/>
      <c r="BUY271" s="376"/>
      <c r="BUZ271" s="376"/>
      <c r="BVA271" s="376"/>
      <c r="BVB271" s="376"/>
      <c r="BVC271" s="376"/>
      <c r="BVD271" s="376"/>
      <c r="BVE271" s="377"/>
      <c r="BVF271" s="377"/>
      <c r="BVG271" s="377"/>
      <c r="BVH271" s="377"/>
      <c r="BVI271" s="377"/>
      <c r="BVJ271" s="376"/>
      <c r="BVK271" s="376"/>
      <c r="BVL271" s="377"/>
      <c r="BVM271" s="377"/>
      <c r="BVN271" s="376"/>
      <c r="BVO271" s="376"/>
      <c r="BVP271" s="377"/>
      <c r="BVQ271" s="377"/>
      <c r="BVR271" s="376"/>
      <c r="BVS271" s="376"/>
      <c r="BVT271" s="376"/>
      <c r="BVU271" s="376"/>
      <c r="BVV271" s="376"/>
      <c r="BVW271" s="376"/>
      <c r="BVX271" s="376"/>
      <c r="BVY271" s="377"/>
      <c r="BVZ271" s="377"/>
      <c r="BWA271" s="376"/>
      <c r="BWB271" s="376"/>
      <c r="BWC271" s="377"/>
      <c r="BWD271" s="377"/>
      <c r="BWE271" s="376"/>
      <c r="BWF271" s="376"/>
      <c r="BWG271" s="376"/>
      <c r="BWH271" s="376"/>
      <c r="BWI271" s="376"/>
      <c r="BWJ271" s="370"/>
      <c r="BWK271" s="396"/>
      <c r="BWL271" s="376"/>
      <c r="BWM271" s="376"/>
      <c r="BWN271" s="376"/>
      <c r="BWO271" s="376"/>
      <c r="BWP271" s="376"/>
      <c r="BWQ271" s="376"/>
      <c r="BWR271" s="376"/>
      <c r="BWS271" s="375"/>
      <c r="BWT271" s="375"/>
      <c r="BWU271" s="375"/>
      <c r="BWV271" s="375"/>
      <c r="BWW271" s="375"/>
      <c r="BWX271" s="375"/>
      <c r="BWY271" s="375"/>
      <c r="BWZ271" s="375"/>
      <c r="BXA271" s="375"/>
      <c r="BXB271" s="375"/>
      <c r="BXC271" s="375"/>
      <c r="BXD271" s="375"/>
      <c r="BXE271" s="375"/>
      <c r="BXF271" s="375"/>
      <c r="BXG271" s="375"/>
      <c r="BXH271" s="375"/>
      <c r="BXI271" s="375"/>
      <c r="BXJ271" s="375"/>
      <c r="BXK271" s="375"/>
      <c r="BXL271" s="375"/>
      <c r="BXM271" s="375"/>
      <c r="BXN271" s="375"/>
      <c r="BXO271" s="375"/>
      <c r="BXP271" s="375"/>
      <c r="BXQ271" s="375"/>
      <c r="BXR271" s="375"/>
      <c r="BXS271" s="375"/>
      <c r="BXT271" s="375"/>
      <c r="BXU271" s="375"/>
      <c r="BXV271" s="375"/>
      <c r="BXW271" s="375"/>
      <c r="BXX271" s="375"/>
      <c r="BXY271" s="375"/>
      <c r="BXZ271" s="375"/>
      <c r="BYA271" s="375"/>
      <c r="BYB271" s="375"/>
      <c r="BYC271" s="375"/>
      <c r="BYD271" s="375"/>
      <c r="BYE271" s="375"/>
      <c r="BYF271" s="375"/>
      <c r="BYG271" s="375"/>
      <c r="BYH271" s="375"/>
      <c r="BYI271" s="375"/>
      <c r="BYJ271" s="375"/>
      <c r="BYK271" s="376"/>
      <c r="BYL271" s="376"/>
      <c r="BYM271" s="376"/>
      <c r="BYN271" s="376"/>
      <c r="BYO271" s="376"/>
      <c r="BYP271" s="376"/>
      <c r="BYQ271" s="376"/>
      <c r="BYR271" s="376"/>
      <c r="BYS271" s="376"/>
      <c r="BYT271" s="376"/>
      <c r="BYU271" s="376"/>
      <c r="BYV271" s="376"/>
      <c r="BYW271" s="376"/>
      <c r="BYX271" s="376"/>
      <c r="BYY271" s="376"/>
      <c r="BYZ271" s="376"/>
      <c r="BZA271" s="376"/>
      <c r="BZB271" s="376"/>
      <c r="BZC271" s="376"/>
      <c r="BZD271" s="376"/>
      <c r="BZE271" s="376"/>
      <c r="BZF271" s="376"/>
      <c r="BZG271" s="376"/>
      <c r="BZH271" s="376"/>
      <c r="BZI271" s="377"/>
      <c r="BZJ271" s="377"/>
      <c r="BZK271" s="377"/>
      <c r="BZL271" s="377"/>
      <c r="BZM271" s="377"/>
      <c r="BZN271" s="376"/>
      <c r="BZO271" s="376"/>
      <c r="BZP271" s="377"/>
      <c r="BZQ271" s="377"/>
      <c r="BZR271" s="376"/>
      <c r="BZS271" s="376"/>
      <c r="BZT271" s="377"/>
      <c r="BZU271" s="377"/>
      <c r="BZV271" s="376"/>
      <c r="BZW271" s="376"/>
      <c r="BZX271" s="376"/>
      <c r="BZY271" s="376"/>
      <c r="BZZ271" s="376"/>
      <c r="CAA271" s="376"/>
      <c r="CAB271" s="376"/>
      <c r="CAC271" s="377"/>
      <c r="CAD271" s="377"/>
      <c r="CAE271" s="376"/>
      <c r="CAF271" s="376"/>
      <c r="CAG271" s="377"/>
      <c r="CAH271" s="377"/>
      <c r="CAI271" s="376"/>
      <c r="CAJ271" s="376"/>
      <c r="CAK271" s="376"/>
      <c r="CAL271" s="376"/>
      <c r="CAM271" s="376"/>
      <c r="CAN271" s="370"/>
      <c r="CAO271" s="396"/>
      <c r="CAP271" s="376"/>
      <c r="CAQ271" s="376"/>
      <c r="CAR271" s="376"/>
      <c r="CAS271" s="376"/>
      <c r="CAT271" s="376"/>
      <c r="CAU271" s="376"/>
      <c r="CAV271" s="376"/>
      <c r="CAW271" s="375"/>
      <c r="CAX271" s="375"/>
      <c r="CAY271" s="375"/>
      <c r="CAZ271" s="375"/>
      <c r="CBA271" s="375"/>
      <c r="CBB271" s="375"/>
      <c r="CBC271" s="375"/>
      <c r="CBD271" s="375"/>
      <c r="CBE271" s="375"/>
      <c r="CBF271" s="375"/>
      <c r="CBG271" s="375"/>
      <c r="CBH271" s="375"/>
      <c r="CBI271" s="375"/>
      <c r="CBJ271" s="375"/>
      <c r="CBK271" s="375"/>
      <c r="CBL271" s="375"/>
      <c r="CBM271" s="375"/>
      <c r="CBN271" s="375"/>
      <c r="CBO271" s="375"/>
      <c r="CBP271" s="375"/>
      <c r="CBQ271" s="375"/>
      <c r="CBR271" s="375"/>
      <c r="CBS271" s="375"/>
      <c r="CBT271" s="375"/>
      <c r="CBU271" s="375"/>
      <c r="CBV271" s="375"/>
      <c r="CBW271" s="375"/>
      <c r="CBX271" s="375"/>
      <c r="CBY271" s="375"/>
      <c r="CBZ271" s="375"/>
      <c r="CCA271" s="375"/>
      <c r="CCB271" s="375"/>
      <c r="CCC271" s="375"/>
      <c r="CCD271" s="375"/>
      <c r="CCE271" s="375"/>
      <c r="CCF271" s="375"/>
      <c r="CCG271" s="375"/>
      <c r="CCH271" s="375"/>
      <c r="CCI271" s="375"/>
      <c r="CCJ271" s="375"/>
      <c r="CCK271" s="375"/>
      <c r="CCL271" s="375"/>
      <c r="CCM271" s="375"/>
      <c r="CCN271" s="375"/>
      <c r="CCO271" s="376"/>
      <c r="CCP271" s="376"/>
      <c r="CCQ271" s="376"/>
      <c r="CCR271" s="376"/>
      <c r="CCS271" s="376"/>
      <c r="CCT271" s="376"/>
      <c r="CCU271" s="376"/>
      <c r="CCV271" s="376"/>
      <c r="CCW271" s="376"/>
      <c r="CCX271" s="376"/>
      <c r="CCY271" s="376"/>
      <c r="CCZ271" s="376"/>
      <c r="CDA271" s="376"/>
      <c r="CDB271" s="376"/>
      <c r="CDC271" s="376"/>
      <c r="CDD271" s="376"/>
      <c r="CDE271" s="376"/>
      <c r="CDF271" s="376"/>
      <c r="CDG271" s="376"/>
      <c r="CDH271" s="376"/>
      <c r="CDI271" s="376"/>
      <c r="CDJ271" s="376"/>
      <c r="CDK271" s="376"/>
      <c r="CDL271" s="376"/>
      <c r="CDM271" s="377"/>
      <c r="CDN271" s="377"/>
      <c r="CDO271" s="377"/>
      <c r="CDP271" s="377"/>
      <c r="CDQ271" s="377"/>
      <c r="CDR271" s="376"/>
      <c r="CDS271" s="376"/>
      <c r="CDT271" s="377"/>
      <c r="CDU271" s="377"/>
      <c r="CDV271" s="376"/>
      <c r="CDW271" s="376"/>
      <c r="CDX271" s="377"/>
      <c r="CDY271" s="377"/>
      <c r="CDZ271" s="376"/>
      <c r="CEA271" s="376"/>
      <c r="CEB271" s="376"/>
      <c r="CEC271" s="376"/>
      <c r="CED271" s="376"/>
      <c r="CEE271" s="376"/>
      <c r="CEF271" s="376"/>
      <c r="CEG271" s="377"/>
      <c r="CEH271" s="377"/>
      <c r="CEI271" s="376"/>
      <c r="CEJ271" s="376"/>
      <c r="CEK271" s="377"/>
      <c r="CEL271" s="377"/>
      <c r="CEM271" s="376"/>
      <c r="CEN271" s="376"/>
      <c r="CEO271" s="376"/>
      <c r="CEP271" s="376"/>
      <c r="CEQ271" s="376"/>
      <c r="CER271" s="370"/>
      <c r="CES271" s="396"/>
      <c r="CET271" s="376"/>
      <c r="CEU271" s="376"/>
      <c r="CEV271" s="376"/>
      <c r="CEW271" s="376"/>
      <c r="CEX271" s="376"/>
      <c r="CEY271" s="376"/>
      <c r="CEZ271" s="376"/>
      <c r="CFA271" s="375"/>
      <c r="CFB271" s="375"/>
      <c r="CFC271" s="375"/>
      <c r="CFD271" s="375"/>
      <c r="CFE271" s="375"/>
      <c r="CFF271" s="375"/>
      <c r="CFG271" s="375"/>
      <c r="CFH271" s="375"/>
      <c r="CFI271" s="375"/>
      <c r="CFJ271" s="375"/>
      <c r="CFK271" s="375"/>
      <c r="CFL271" s="375"/>
      <c r="CFM271" s="375"/>
      <c r="CFN271" s="375"/>
      <c r="CFO271" s="375"/>
      <c r="CFP271" s="375"/>
      <c r="CFQ271" s="375"/>
      <c r="CFR271" s="375"/>
      <c r="CFS271" s="375"/>
      <c r="CFT271" s="375"/>
      <c r="CFU271" s="375"/>
      <c r="CFV271" s="375"/>
      <c r="CFW271" s="375"/>
      <c r="CFX271" s="375"/>
      <c r="CFY271" s="375"/>
      <c r="CFZ271" s="375"/>
      <c r="CGA271" s="375"/>
      <c r="CGB271" s="375"/>
      <c r="CGC271" s="375"/>
      <c r="CGD271" s="375"/>
      <c r="CGE271" s="375"/>
      <c r="CGF271" s="375"/>
      <c r="CGG271" s="375"/>
      <c r="CGH271" s="375"/>
      <c r="CGI271" s="375"/>
      <c r="CGJ271" s="375"/>
      <c r="CGK271" s="375"/>
      <c r="CGL271" s="375"/>
      <c r="CGM271" s="375"/>
      <c r="CGN271" s="375"/>
      <c r="CGO271" s="375"/>
      <c r="CGP271" s="375"/>
      <c r="CGQ271" s="375"/>
      <c r="CGR271" s="375"/>
      <c r="CGS271" s="376"/>
      <c r="CGT271" s="376"/>
      <c r="CGU271" s="376"/>
      <c r="CGV271" s="376"/>
      <c r="CGW271" s="376"/>
      <c r="CGX271" s="376"/>
      <c r="CGY271" s="376"/>
      <c r="CGZ271" s="376"/>
      <c r="CHA271" s="376"/>
      <c r="CHB271" s="376"/>
      <c r="CHC271" s="376"/>
      <c r="CHD271" s="376"/>
      <c r="CHE271" s="376"/>
      <c r="CHF271" s="376"/>
      <c r="CHG271" s="376"/>
      <c r="CHH271" s="376"/>
      <c r="CHI271" s="376"/>
      <c r="CHJ271" s="376"/>
      <c r="CHK271" s="376"/>
      <c r="CHL271" s="376"/>
      <c r="CHM271" s="376"/>
      <c r="CHN271" s="376"/>
      <c r="CHO271" s="376"/>
      <c r="CHP271" s="376"/>
      <c r="CHQ271" s="377"/>
      <c r="CHR271" s="377"/>
      <c r="CHS271" s="377"/>
      <c r="CHT271" s="377"/>
      <c r="CHU271" s="377"/>
      <c r="CHV271" s="376"/>
      <c r="CHW271" s="376"/>
      <c r="CHX271" s="377"/>
      <c r="CHY271" s="377"/>
      <c r="CHZ271" s="376"/>
      <c r="CIA271" s="376"/>
      <c r="CIB271" s="377"/>
      <c r="CIC271" s="377"/>
      <c r="CID271" s="376"/>
      <c r="CIE271" s="376"/>
      <c r="CIF271" s="376"/>
      <c r="CIG271" s="376"/>
      <c r="CIH271" s="376"/>
      <c r="CII271" s="376"/>
      <c r="CIJ271" s="376"/>
      <c r="CIK271" s="377"/>
      <c r="CIL271" s="377"/>
      <c r="CIM271" s="376"/>
      <c r="CIN271" s="376"/>
      <c r="CIO271" s="377"/>
      <c r="CIP271" s="377"/>
      <c r="CIQ271" s="376"/>
      <c r="CIR271" s="376"/>
      <c r="CIS271" s="376"/>
      <c r="CIT271" s="376"/>
      <c r="CIU271" s="376"/>
      <c r="CIV271" s="370"/>
      <c r="CIW271" s="396"/>
      <c r="CIX271" s="376"/>
      <c r="CIY271" s="376"/>
      <c r="CIZ271" s="376"/>
      <c r="CJA271" s="376"/>
      <c r="CJB271" s="376"/>
      <c r="CJC271" s="376"/>
      <c r="CJD271" s="376"/>
      <c r="CJE271" s="375"/>
      <c r="CJF271" s="375"/>
      <c r="CJG271" s="375"/>
      <c r="CJH271" s="375"/>
      <c r="CJI271" s="375"/>
      <c r="CJJ271" s="375"/>
      <c r="CJK271" s="375"/>
      <c r="CJL271" s="375"/>
      <c r="CJM271" s="375"/>
      <c r="CJN271" s="375"/>
      <c r="CJO271" s="375"/>
      <c r="CJP271" s="375"/>
      <c r="CJQ271" s="375"/>
      <c r="CJR271" s="375"/>
      <c r="CJS271" s="375"/>
      <c r="CJT271" s="375"/>
      <c r="CJU271" s="375"/>
      <c r="CJV271" s="375"/>
      <c r="CJW271" s="375"/>
      <c r="CJX271" s="375"/>
      <c r="CJY271" s="375"/>
      <c r="CJZ271" s="375"/>
      <c r="CKA271" s="375"/>
      <c r="CKB271" s="375"/>
      <c r="CKC271" s="375"/>
      <c r="CKD271" s="375"/>
      <c r="CKE271" s="375"/>
      <c r="CKF271" s="375"/>
      <c r="CKG271" s="375"/>
      <c r="CKH271" s="375"/>
      <c r="CKI271" s="375"/>
      <c r="CKJ271" s="375"/>
      <c r="CKK271" s="375"/>
      <c r="CKL271" s="375"/>
      <c r="CKM271" s="375"/>
      <c r="CKN271" s="375"/>
      <c r="CKO271" s="375"/>
      <c r="CKP271" s="375"/>
      <c r="CKQ271" s="375"/>
      <c r="CKR271" s="375"/>
      <c r="CKS271" s="375"/>
      <c r="CKT271" s="375"/>
      <c r="CKU271" s="375"/>
      <c r="CKV271" s="375"/>
      <c r="CKW271" s="376"/>
      <c r="CKX271" s="376"/>
      <c r="CKY271" s="376"/>
      <c r="CKZ271" s="376"/>
      <c r="CLA271" s="376"/>
      <c r="CLB271" s="376"/>
      <c r="CLC271" s="376"/>
      <c r="CLD271" s="376"/>
      <c r="CLE271" s="376"/>
      <c r="CLF271" s="376"/>
      <c r="CLG271" s="376"/>
      <c r="CLH271" s="376"/>
      <c r="CLI271" s="376"/>
      <c r="CLJ271" s="376"/>
      <c r="CLK271" s="376"/>
      <c r="CLL271" s="376"/>
      <c r="CLM271" s="376"/>
      <c r="CLN271" s="376"/>
      <c r="CLO271" s="376"/>
      <c r="CLP271" s="376"/>
      <c r="CLQ271" s="376"/>
      <c r="CLR271" s="376"/>
      <c r="CLS271" s="376"/>
      <c r="CLT271" s="376"/>
      <c r="CLU271" s="377"/>
      <c r="CLV271" s="377"/>
      <c r="CLW271" s="377"/>
      <c r="CLX271" s="377"/>
      <c r="CLY271" s="377"/>
      <c r="CLZ271" s="376"/>
      <c r="CMA271" s="376"/>
      <c r="CMB271" s="377"/>
      <c r="CMC271" s="377"/>
      <c r="CMD271" s="376"/>
      <c r="CME271" s="376"/>
      <c r="CMF271" s="377"/>
      <c r="CMG271" s="377"/>
      <c r="CMH271" s="376"/>
      <c r="CMI271" s="376"/>
      <c r="CMJ271" s="376"/>
      <c r="CMK271" s="376"/>
      <c r="CML271" s="376"/>
      <c r="CMM271" s="376"/>
      <c r="CMN271" s="376"/>
      <c r="CMO271" s="377"/>
      <c r="CMP271" s="377"/>
      <c r="CMQ271" s="376"/>
      <c r="CMR271" s="376"/>
      <c r="CMS271" s="377"/>
      <c r="CMT271" s="377"/>
      <c r="CMU271" s="376"/>
      <c r="CMV271" s="376"/>
      <c r="CMW271" s="376"/>
      <c r="CMX271" s="376"/>
      <c r="CMY271" s="376"/>
      <c r="CMZ271" s="370"/>
      <c r="CNA271" s="396"/>
      <c r="CNB271" s="376"/>
      <c r="CNC271" s="376"/>
      <c r="CND271" s="376"/>
      <c r="CNE271" s="376"/>
      <c r="CNF271" s="376"/>
      <c r="CNG271" s="376"/>
      <c r="CNH271" s="376"/>
      <c r="CNI271" s="375"/>
      <c r="CNJ271" s="375"/>
      <c r="CNK271" s="375"/>
      <c r="CNL271" s="375"/>
      <c r="CNM271" s="375"/>
      <c r="CNN271" s="375"/>
      <c r="CNO271" s="375"/>
      <c r="CNP271" s="375"/>
      <c r="CNQ271" s="375"/>
      <c r="CNR271" s="375"/>
      <c r="CNS271" s="375"/>
      <c r="CNT271" s="375"/>
      <c r="CNU271" s="375"/>
      <c r="CNV271" s="375"/>
      <c r="CNW271" s="375"/>
      <c r="CNX271" s="375"/>
      <c r="CNY271" s="375"/>
      <c r="CNZ271" s="375"/>
      <c r="COA271" s="375"/>
      <c r="COB271" s="375"/>
      <c r="COC271" s="375"/>
      <c r="COD271" s="375"/>
      <c r="COE271" s="375"/>
      <c r="COF271" s="375"/>
      <c r="COG271" s="375"/>
      <c r="COH271" s="375"/>
      <c r="COI271" s="375"/>
      <c r="COJ271" s="375"/>
      <c r="COK271" s="375"/>
      <c r="COL271" s="375"/>
      <c r="COM271" s="375"/>
      <c r="CON271" s="375"/>
      <c r="COO271" s="375"/>
      <c r="COP271" s="375"/>
      <c r="COQ271" s="375"/>
      <c r="COR271" s="375"/>
      <c r="COS271" s="375"/>
      <c r="COT271" s="375"/>
      <c r="COU271" s="375"/>
      <c r="COV271" s="375"/>
      <c r="COW271" s="375"/>
      <c r="COX271" s="375"/>
      <c r="COY271" s="375"/>
      <c r="COZ271" s="375"/>
      <c r="CPA271" s="376"/>
      <c r="CPB271" s="376"/>
      <c r="CPC271" s="376"/>
      <c r="CPD271" s="376"/>
      <c r="CPE271" s="376"/>
      <c r="CPF271" s="376"/>
      <c r="CPG271" s="376"/>
      <c r="CPH271" s="376"/>
      <c r="CPI271" s="376"/>
      <c r="CPJ271" s="376"/>
      <c r="CPK271" s="376"/>
      <c r="CPL271" s="376"/>
      <c r="CPM271" s="376"/>
      <c r="CPN271" s="376"/>
      <c r="CPO271" s="376"/>
      <c r="CPP271" s="376"/>
      <c r="CPQ271" s="376"/>
      <c r="CPR271" s="376"/>
      <c r="CPS271" s="376"/>
      <c r="CPT271" s="376"/>
      <c r="CPU271" s="376"/>
      <c r="CPV271" s="376"/>
      <c r="CPW271" s="376"/>
      <c r="CPX271" s="376"/>
      <c r="CPY271" s="377"/>
      <c r="CPZ271" s="377"/>
      <c r="CQA271" s="377"/>
      <c r="CQB271" s="377"/>
      <c r="CQC271" s="377"/>
      <c r="CQD271" s="376"/>
      <c r="CQE271" s="376"/>
      <c r="CQF271" s="377"/>
      <c r="CQG271" s="377"/>
      <c r="CQH271" s="376"/>
      <c r="CQI271" s="376"/>
      <c r="CQJ271" s="377"/>
      <c r="CQK271" s="377"/>
      <c r="CQL271" s="376"/>
      <c r="CQM271" s="376"/>
      <c r="CQN271" s="376"/>
      <c r="CQO271" s="376"/>
      <c r="CQP271" s="376"/>
      <c r="CQQ271" s="376"/>
      <c r="CQR271" s="376"/>
      <c r="CQS271" s="377"/>
      <c r="CQT271" s="377"/>
      <c r="CQU271" s="376"/>
      <c r="CQV271" s="376"/>
      <c r="CQW271" s="377"/>
      <c r="CQX271" s="377"/>
      <c r="CQY271" s="376"/>
      <c r="CQZ271" s="376"/>
      <c r="CRA271" s="376"/>
      <c r="CRB271" s="376"/>
      <c r="CRC271" s="376"/>
      <c r="CRD271" s="370"/>
      <c r="CRE271" s="396"/>
      <c r="CRF271" s="376"/>
      <c r="CRG271" s="376"/>
      <c r="CRH271" s="376"/>
      <c r="CRI271" s="376"/>
      <c r="CRJ271" s="376"/>
      <c r="CRK271" s="376"/>
      <c r="CRL271" s="376"/>
      <c r="CRM271" s="375"/>
      <c r="CRN271" s="375"/>
      <c r="CRO271" s="375"/>
      <c r="CRP271" s="375"/>
      <c r="CRQ271" s="375"/>
      <c r="CRR271" s="375"/>
      <c r="CRS271" s="375"/>
      <c r="CRT271" s="375"/>
      <c r="CRU271" s="375"/>
      <c r="CRV271" s="375"/>
      <c r="CRW271" s="375"/>
      <c r="CRX271" s="375"/>
      <c r="CRY271" s="375"/>
      <c r="CRZ271" s="375"/>
      <c r="CSA271" s="375"/>
      <c r="CSB271" s="375"/>
      <c r="CSC271" s="375"/>
      <c r="CSD271" s="375"/>
      <c r="CSE271" s="375"/>
      <c r="CSF271" s="375"/>
      <c r="CSG271" s="375"/>
      <c r="CSH271" s="375"/>
      <c r="CSI271" s="375"/>
      <c r="CSJ271" s="375"/>
      <c r="CSK271" s="375"/>
      <c r="CSL271" s="375"/>
      <c r="CSM271" s="375"/>
      <c r="CSN271" s="375"/>
      <c r="CSO271" s="375"/>
      <c r="CSP271" s="375"/>
      <c r="CSQ271" s="375"/>
      <c r="CSR271" s="375"/>
      <c r="CSS271" s="375"/>
      <c r="CST271" s="375"/>
      <c r="CSU271" s="375"/>
      <c r="CSV271" s="375"/>
      <c r="CSW271" s="375"/>
      <c r="CSX271" s="375"/>
      <c r="CSY271" s="375"/>
      <c r="CSZ271" s="375"/>
      <c r="CTA271" s="375"/>
      <c r="CTB271" s="375"/>
      <c r="CTC271" s="375"/>
      <c r="CTD271" s="375"/>
      <c r="CTE271" s="376"/>
      <c r="CTF271" s="376"/>
      <c r="CTG271" s="376"/>
      <c r="CTH271" s="376"/>
      <c r="CTI271" s="376"/>
      <c r="CTJ271" s="376"/>
      <c r="CTK271" s="376"/>
      <c r="CTL271" s="376"/>
      <c r="CTM271" s="376"/>
      <c r="CTN271" s="376"/>
      <c r="CTO271" s="376"/>
      <c r="CTP271" s="376"/>
      <c r="CTQ271" s="376"/>
      <c r="CTR271" s="376"/>
      <c r="CTS271" s="376"/>
      <c r="CTT271" s="376"/>
      <c r="CTU271" s="376"/>
      <c r="CTV271" s="376"/>
      <c r="CTW271" s="376"/>
      <c r="CTX271" s="376"/>
      <c r="CTY271" s="376"/>
      <c r="CTZ271" s="376"/>
      <c r="CUA271" s="376"/>
      <c r="CUB271" s="376"/>
      <c r="CUC271" s="377"/>
      <c r="CUD271" s="377"/>
      <c r="CUE271" s="377"/>
      <c r="CUF271" s="377"/>
      <c r="CUG271" s="377"/>
      <c r="CUH271" s="376"/>
      <c r="CUI271" s="376"/>
      <c r="CUJ271" s="377"/>
      <c r="CUK271" s="377"/>
      <c r="CUL271" s="376"/>
      <c r="CUM271" s="376"/>
      <c r="CUN271" s="377"/>
      <c r="CUO271" s="377"/>
      <c r="CUP271" s="376"/>
      <c r="CUQ271" s="376"/>
      <c r="CUR271" s="376"/>
      <c r="CUS271" s="376"/>
      <c r="CUT271" s="376"/>
      <c r="CUU271" s="376"/>
      <c r="CUV271" s="376"/>
      <c r="CUW271" s="377"/>
      <c r="CUX271" s="377"/>
      <c r="CUY271" s="376"/>
      <c r="CUZ271" s="376"/>
      <c r="CVA271" s="377"/>
      <c r="CVB271" s="377"/>
      <c r="CVC271" s="376"/>
      <c r="CVD271" s="376"/>
      <c r="CVE271" s="376"/>
      <c r="CVF271" s="376"/>
      <c r="CVG271" s="376"/>
      <c r="CVH271" s="370"/>
      <c r="CVI271" s="396"/>
      <c r="CVJ271" s="376"/>
      <c r="CVK271" s="376"/>
      <c r="CVL271" s="376"/>
      <c r="CVM271" s="376"/>
      <c r="CVN271" s="376"/>
      <c r="CVO271" s="376"/>
      <c r="CVP271" s="376"/>
      <c r="CVQ271" s="375"/>
      <c r="CVR271" s="375"/>
      <c r="CVS271" s="375"/>
      <c r="CVT271" s="375"/>
      <c r="CVU271" s="375"/>
      <c r="CVV271" s="375"/>
      <c r="CVW271" s="375"/>
      <c r="CVX271" s="375"/>
      <c r="CVY271" s="375"/>
      <c r="CVZ271" s="375"/>
      <c r="CWA271" s="375"/>
      <c r="CWB271" s="375"/>
      <c r="CWC271" s="375"/>
      <c r="CWD271" s="375"/>
      <c r="CWE271" s="375"/>
      <c r="CWF271" s="375"/>
      <c r="CWG271" s="375"/>
      <c r="CWH271" s="375"/>
      <c r="CWI271" s="375"/>
      <c r="CWJ271" s="375"/>
      <c r="CWK271" s="375"/>
      <c r="CWL271" s="375"/>
      <c r="CWM271" s="375"/>
      <c r="CWN271" s="375"/>
      <c r="CWO271" s="375"/>
      <c r="CWP271" s="375"/>
      <c r="CWQ271" s="375"/>
      <c r="CWR271" s="375"/>
      <c r="CWS271" s="375"/>
      <c r="CWT271" s="375"/>
      <c r="CWU271" s="375"/>
      <c r="CWV271" s="375"/>
      <c r="CWW271" s="375"/>
      <c r="CWX271" s="375"/>
      <c r="CWY271" s="375"/>
      <c r="CWZ271" s="375"/>
      <c r="CXA271" s="375"/>
      <c r="CXB271" s="375"/>
      <c r="CXC271" s="375"/>
      <c r="CXD271" s="375"/>
      <c r="CXE271" s="375"/>
      <c r="CXF271" s="375"/>
      <c r="CXG271" s="375"/>
      <c r="CXH271" s="375"/>
      <c r="CXI271" s="376"/>
      <c r="CXJ271" s="376"/>
      <c r="CXK271" s="376"/>
      <c r="CXL271" s="376"/>
      <c r="CXM271" s="376"/>
      <c r="CXN271" s="376"/>
      <c r="CXO271" s="376"/>
      <c r="CXP271" s="376"/>
      <c r="CXQ271" s="376"/>
      <c r="CXR271" s="376"/>
      <c r="CXS271" s="376"/>
      <c r="CXT271" s="376"/>
      <c r="CXU271" s="376"/>
      <c r="CXV271" s="376"/>
      <c r="CXW271" s="376"/>
      <c r="CXX271" s="376"/>
      <c r="CXY271" s="376"/>
      <c r="CXZ271" s="376"/>
      <c r="CYA271" s="376"/>
      <c r="CYB271" s="376"/>
      <c r="CYC271" s="376"/>
      <c r="CYD271" s="376"/>
      <c r="CYE271" s="376"/>
      <c r="CYF271" s="376"/>
      <c r="CYG271" s="377"/>
      <c r="CYH271" s="377"/>
      <c r="CYI271" s="377"/>
      <c r="CYJ271" s="377"/>
      <c r="CYK271" s="377"/>
      <c r="CYL271" s="376"/>
      <c r="CYM271" s="376"/>
      <c r="CYN271" s="377"/>
      <c r="CYO271" s="377"/>
      <c r="CYP271" s="376"/>
      <c r="CYQ271" s="376"/>
      <c r="CYR271" s="377"/>
      <c r="CYS271" s="377"/>
      <c r="CYT271" s="376"/>
      <c r="CYU271" s="376"/>
      <c r="CYV271" s="376"/>
      <c r="CYW271" s="376"/>
      <c r="CYX271" s="376"/>
      <c r="CYY271" s="376"/>
      <c r="CYZ271" s="376"/>
      <c r="CZA271" s="377"/>
      <c r="CZB271" s="377"/>
      <c r="CZC271" s="376"/>
      <c r="CZD271" s="376"/>
      <c r="CZE271" s="377"/>
      <c r="CZF271" s="377"/>
      <c r="CZG271" s="376"/>
      <c r="CZH271" s="376"/>
      <c r="CZI271" s="376"/>
      <c r="CZJ271" s="376"/>
      <c r="CZK271" s="376"/>
      <c r="CZL271" s="370"/>
      <c r="CZM271" s="396"/>
      <c r="CZN271" s="376"/>
      <c r="CZO271" s="376"/>
      <c r="CZP271" s="376"/>
      <c r="CZQ271" s="376"/>
      <c r="CZR271" s="376"/>
      <c r="CZS271" s="376"/>
      <c r="CZT271" s="376"/>
      <c r="CZU271" s="375"/>
      <c r="CZV271" s="375"/>
      <c r="CZW271" s="375"/>
      <c r="CZX271" s="375"/>
      <c r="CZY271" s="375"/>
      <c r="CZZ271" s="375"/>
      <c r="DAA271" s="375"/>
      <c r="DAB271" s="375"/>
      <c r="DAC271" s="375"/>
      <c r="DAD271" s="375"/>
      <c r="DAE271" s="375"/>
      <c r="DAF271" s="375"/>
      <c r="DAG271" s="375"/>
      <c r="DAH271" s="375"/>
      <c r="DAI271" s="375"/>
      <c r="DAJ271" s="375"/>
      <c r="DAK271" s="375"/>
      <c r="DAL271" s="375"/>
      <c r="DAM271" s="375"/>
      <c r="DAN271" s="375"/>
      <c r="DAO271" s="375"/>
      <c r="DAP271" s="375"/>
      <c r="DAQ271" s="375"/>
      <c r="DAR271" s="375"/>
      <c r="DAS271" s="375"/>
      <c r="DAT271" s="375"/>
      <c r="DAU271" s="375"/>
      <c r="DAV271" s="375"/>
      <c r="DAW271" s="375"/>
      <c r="DAX271" s="375"/>
      <c r="DAY271" s="375"/>
      <c r="DAZ271" s="375"/>
      <c r="DBA271" s="375"/>
      <c r="DBB271" s="375"/>
      <c r="DBC271" s="375"/>
      <c r="DBD271" s="375"/>
      <c r="DBE271" s="375"/>
      <c r="DBF271" s="375"/>
      <c r="DBG271" s="375"/>
      <c r="DBH271" s="375"/>
      <c r="DBI271" s="375"/>
      <c r="DBJ271" s="375"/>
      <c r="DBK271" s="375"/>
      <c r="DBL271" s="375"/>
      <c r="DBM271" s="376"/>
      <c r="DBN271" s="376"/>
      <c r="DBO271" s="376"/>
      <c r="DBP271" s="376"/>
      <c r="DBQ271" s="376"/>
      <c r="DBR271" s="376"/>
      <c r="DBS271" s="376"/>
      <c r="DBT271" s="376"/>
      <c r="DBU271" s="376"/>
      <c r="DBV271" s="376"/>
      <c r="DBW271" s="376"/>
      <c r="DBX271" s="376"/>
      <c r="DBY271" s="376"/>
      <c r="DBZ271" s="376"/>
      <c r="DCA271" s="376"/>
      <c r="DCB271" s="376"/>
      <c r="DCC271" s="376"/>
      <c r="DCD271" s="376"/>
      <c r="DCE271" s="376"/>
      <c r="DCF271" s="376"/>
      <c r="DCG271" s="376"/>
      <c r="DCH271" s="376"/>
      <c r="DCI271" s="376"/>
      <c r="DCJ271" s="376"/>
      <c r="DCK271" s="377"/>
      <c r="DCL271" s="377"/>
      <c r="DCM271" s="377"/>
      <c r="DCN271" s="377"/>
      <c r="DCO271" s="377"/>
      <c r="DCP271" s="376"/>
      <c r="DCQ271" s="376"/>
      <c r="DCR271" s="377"/>
      <c r="DCS271" s="377"/>
      <c r="DCT271" s="376"/>
      <c r="DCU271" s="376"/>
      <c r="DCV271" s="377"/>
      <c r="DCW271" s="377"/>
      <c r="DCX271" s="376"/>
      <c r="DCY271" s="376"/>
      <c r="DCZ271" s="376"/>
      <c r="DDA271" s="376"/>
      <c r="DDB271" s="376"/>
      <c r="DDC271" s="376"/>
      <c r="DDD271" s="376"/>
      <c r="DDE271" s="377"/>
      <c r="DDF271" s="377"/>
      <c r="DDG271" s="376"/>
      <c r="DDH271" s="376"/>
      <c r="DDI271" s="377"/>
      <c r="DDJ271" s="377"/>
      <c r="DDK271" s="376"/>
      <c r="DDL271" s="376"/>
      <c r="DDM271" s="376"/>
      <c r="DDN271" s="376"/>
      <c r="DDO271" s="376"/>
      <c r="DDP271" s="370"/>
      <c r="DDQ271" s="396"/>
      <c r="DDR271" s="376"/>
      <c r="DDS271" s="376"/>
      <c r="DDT271" s="376"/>
      <c r="DDU271" s="376"/>
      <c r="DDV271" s="376"/>
      <c r="DDW271" s="376"/>
      <c r="DDX271" s="376"/>
      <c r="DDY271" s="375"/>
      <c r="DDZ271" s="375"/>
      <c r="DEA271" s="375"/>
      <c r="DEB271" s="375"/>
      <c r="DEC271" s="375"/>
      <c r="DED271" s="375"/>
      <c r="DEE271" s="375"/>
      <c r="DEF271" s="375"/>
      <c r="DEG271" s="375"/>
      <c r="DEH271" s="375"/>
      <c r="DEI271" s="375"/>
      <c r="DEJ271" s="375"/>
      <c r="DEK271" s="375"/>
      <c r="DEL271" s="375"/>
      <c r="DEM271" s="375"/>
      <c r="DEN271" s="375"/>
      <c r="DEO271" s="375"/>
      <c r="DEP271" s="375"/>
      <c r="DEQ271" s="375"/>
      <c r="DER271" s="375"/>
      <c r="DES271" s="375"/>
      <c r="DET271" s="375"/>
      <c r="DEU271" s="375"/>
      <c r="DEV271" s="375"/>
      <c r="DEW271" s="375"/>
      <c r="DEX271" s="375"/>
      <c r="DEY271" s="375"/>
      <c r="DEZ271" s="375"/>
      <c r="DFA271" s="375"/>
      <c r="DFB271" s="375"/>
      <c r="DFC271" s="375"/>
      <c r="DFD271" s="375"/>
      <c r="DFE271" s="375"/>
      <c r="DFF271" s="375"/>
      <c r="DFG271" s="375"/>
      <c r="DFH271" s="375"/>
      <c r="DFI271" s="375"/>
      <c r="DFJ271" s="375"/>
      <c r="DFK271" s="375"/>
      <c r="DFL271" s="375"/>
      <c r="DFM271" s="375"/>
      <c r="DFN271" s="375"/>
      <c r="DFO271" s="375"/>
      <c r="DFP271" s="375"/>
      <c r="DFQ271" s="376"/>
      <c r="DFR271" s="376"/>
      <c r="DFS271" s="376"/>
      <c r="DFT271" s="376"/>
      <c r="DFU271" s="376"/>
      <c r="DFV271" s="376"/>
      <c r="DFW271" s="376"/>
      <c r="DFX271" s="376"/>
      <c r="DFY271" s="376"/>
      <c r="DFZ271" s="376"/>
      <c r="DGA271" s="376"/>
      <c r="DGB271" s="376"/>
      <c r="DGC271" s="376"/>
      <c r="DGD271" s="376"/>
      <c r="DGE271" s="376"/>
      <c r="DGF271" s="376"/>
      <c r="DGG271" s="376"/>
      <c r="DGH271" s="376"/>
      <c r="DGI271" s="376"/>
      <c r="DGJ271" s="376"/>
      <c r="DGK271" s="376"/>
      <c r="DGL271" s="376"/>
      <c r="DGM271" s="376"/>
      <c r="DGN271" s="376"/>
      <c r="DGO271" s="377"/>
      <c r="DGP271" s="377"/>
      <c r="DGQ271" s="377"/>
      <c r="DGR271" s="377"/>
      <c r="DGS271" s="377"/>
      <c r="DGT271" s="376"/>
      <c r="DGU271" s="376"/>
      <c r="DGV271" s="377"/>
      <c r="DGW271" s="377"/>
      <c r="DGX271" s="376"/>
      <c r="DGY271" s="376"/>
      <c r="DGZ271" s="377"/>
      <c r="DHA271" s="377"/>
      <c r="DHB271" s="376"/>
      <c r="DHC271" s="376"/>
      <c r="DHD271" s="376"/>
      <c r="DHE271" s="376"/>
      <c r="DHF271" s="376"/>
      <c r="DHG271" s="376"/>
      <c r="DHH271" s="376"/>
      <c r="DHI271" s="377"/>
      <c r="DHJ271" s="377"/>
      <c r="DHK271" s="376"/>
      <c r="DHL271" s="376"/>
      <c r="DHM271" s="377"/>
      <c r="DHN271" s="377"/>
      <c r="DHO271" s="376"/>
      <c r="DHP271" s="376"/>
      <c r="DHQ271" s="376"/>
      <c r="DHR271" s="376"/>
      <c r="DHS271" s="376"/>
      <c r="DHT271" s="370"/>
      <c r="DHU271" s="396"/>
      <c r="DHV271" s="376"/>
      <c r="DHW271" s="376"/>
      <c r="DHX271" s="376"/>
      <c r="DHY271" s="376"/>
      <c r="DHZ271" s="376"/>
      <c r="DIA271" s="376"/>
      <c r="DIB271" s="376"/>
      <c r="DIC271" s="375"/>
      <c r="DID271" s="375"/>
      <c r="DIE271" s="375"/>
      <c r="DIF271" s="375"/>
      <c r="DIG271" s="375"/>
      <c r="DIH271" s="375"/>
      <c r="DII271" s="375"/>
      <c r="DIJ271" s="375"/>
      <c r="DIK271" s="375"/>
      <c r="DIL271" s="375"/>
      <c r="DIM271" s="375"/>
      <c r="DIN271" s="375"/>
      <c r="DIO271" s="375"/>
      <c r="DIP271" s="375"/>
      <c r="DIQ271" s="375"/>
      <c r="DIR271" s="375"/>
      <c r="DIS271" s="375"/>
      <c r="DIT271" s="375"/>
      <c r="DIU271" s="375"/>
      <c r="DIV271" s="375"/>
      <c r="DIW271" s="375"/>
      <c r="DIX271" s="375"/>
      <c r="DIY271" s="375"/>
      <c r="DIZ271" s="375"/>
      <c r="DJA271" s="375"/>
      <c r="DJB271" s="375"/>
      <c r="DJC271" s="375"/>
      <c r="DJD271" s="375"/>
      <c r="DJE271" s="375"/>
      <c r="DJF271" s="375"/>
      <c r="DJG271" s="375"/>
      <c r="DJH271" s="375"/>
      <c r="DJI271" s="375"/>
      <c r="DJJ271" s="375"/>
      <c r="DJK271" s="375"/>
      <c r="DJL271" s="375"/>
      <c r="DJM271" s="375"/>
      <c r="DJN271" s="375"/>
      <c r="DJO271" s="375"/>
      <c r="DJP271" s="375"/>
      <c r="DJQ271" s="375"/>
      <c r="DJR271" s="375"/>
      <c r="DJS271" s="375"/>
      <c r="DJT271" s="375"/>
      <c r="DJU271" s="376"/>
      <c r="DJV271" s="376"/>
      <c r="DJW271" s="376"/>
      <c r="DJX271" s="376"/>
      <c r="DJY271" s="376"/>
      <c r="DJZ271" s="376"/>
      <c r="DKA271" s="376"/>
      <c r="DKB271" s="376"/>
      <c r="DKC271" s="376"/>
      <c r="DKD271" s="376"/>
      <c r="DKE271" s="376"/>
      <c r="DKF271" s="376"/>
      <c r="DKG271" s="376"/>
      <c r="DKH271" s="376"/>
      <c r="DKI271" s="376"/>
      <c r="DKJ271" s="376"/>
      <c r="DKK271" s="376"/>
      <c r="DKL271" s="376"/>
      <c r="DKM271" s="376"/>
      <c r="DKN271" s="376"/>
      <c r="DKO271" s="376"/>
      <c r="DKP271" s="376"/>
      <c r="DKQ271" s="376"/>
      <c r="DKR271" s="376"/>
      <c r="DKS271" s="377"/>
      <c r="DKT271" s="377"/>
      <c r="DKU271" s="377"/>
      <c r="DKV271" s="377"/>
      <c r="DKW271" s="377"/>
      <c r="DKX271" s="376"/>
      <c r="DKY271" s="376"/>
      <c r="DKZ271" s="377"/>
      <c r="DLA271" s="377"/>
      <c r="DLB271" s="376"/>
      <c r="DLC271" s="376"/>
      <c r="DLD271" s="377"/>
      <c r="DLE271" s="377"/>
      <c r="DLF271" s="376"/>
      <c r="DLG271" s="376"/>
      <c r="DLH271" s="376"/>
      <c r="DLI271" s="376"/>
      <c r="DLJ271" s="376"/>
      <c r="DLK271" s="376"/>
      <c r="DLL271" s="376"/>
      <c r="DLM271" s="377"/>
      <c r="DLN271" s="377"/>
      <c r="DLO271" s="376"/>
      <c r="DLP271" s="376"/>
      <c r="DLQ271" s="377"/>
      <c r="DLR271" s="377"/>
      <c r="DLS271" s="376"/>
      <c r="DLT271" s="376"/>
      <c r="DLU271" s="376"/>
      <c r="DLV271" s="376"/>
      <c r="DLW271" s="376"/>
      <c r="DLX271" s="370"/>
      <c r="DLY271" s="396"/>
      <c r="DLZ271" s="376"/>
      <c r="DMA271" s="376"/>
      <c r="DMB271" s="376"/>
      <c r="DMC271" s="376"/>
      <c r="DMD271" s="376"/>
      <c r="DME271" s="376"/>
      <c r="DMF271" s="376"/>
      <c r="DMG271" s="375"/>
      <c r="DMH271" s="375"/>
      <c r="DMI271" s="375"/>
      <c r="DMJ271" s="375"/>
      <c r="DMK271" s="375"/>
      <c r="DML271" s="375"/>
      <c r="DMM271" s="375"/>
      <c r="DMN271" s="375"/>
      <c r="DMO271" s="375"/>
      <c r="DMP271" s="375"/>
      <c r="DMQ271" s="375"/>
      <c r="DMR271" s="375"/>
      <c r="DMS271" s="375"/>
      <c r="DMT271" s="375"/>
      <c r="DMU271" s="375"/>
      <c r="DMV271" s="375"/>
      <c r="DMW271" s="375"/>
      <c r="DMX271" s="375"/>
      <c r="DMY271" s="375"/>
      <c r="DMZ271" s="375"/>
      <c r="DNA271" s="375"/>
      <c r="DNB271" s="375"/>
      <c r="DNC271" s="375"/>
      <c r="DND271" s="375"/>
      <c r="DNE271" s="375"/>
      <c r="DNF271" s="375"/>
      <c r="DNG271" s="375"/>
      <c r="DNH271" s="375"/>
      <c r="DNI271" s="375"/>
      <c r="DNJ271" s="375"/>
      <c r="DNK271" s="375"/>
      <c r="DNL271" s="375"/>
      <c r="DNM271" s="375"/>
      <c r="DNN271" s="375"/>
      <c r="DNO271" s="375"/>
      <c r="DNP271" s="375"/>
      <c r="DNQ271" s="375"/>
      <c r="DNR271" s="375"/>
      <c r="DNS271" s="375"/>
      <c r="DNT271" s="375"/>
      <c r="DNU271" s="375"/>
      <c r="DNV271" s="375"/>
      <c r="DNW271" s="375"/>
      <c r="DNX271" s="375"/>
      <c r="DNY271" s="376"/>
      <c r="DNZ271" s="376"/>
      <c r="DOA271" s="376"/>
      <c r="DOB271" s="376"/>
      <c r="DOC271" s="376"/>
      <c r="DOD271" s="376"/>
      <c r="DOE271" s="376"/>
      <c r="DOF271" s="376"/>
      <c r="DOG271" s="376"/>
      <c r="DOH271" s="376"/>
      <c r="DOI271" s="376"/>
      <c r="DOJ271" s="376"/>
      <c r="DOK271" s="376"/>
      <c r="DOL271" s="376"/>
      <c r="DOM271" s="376"/>
      <c r="DON271" s="376"/>
      <c r="DOO271" s="376"/>
      <c r="DOP271" s="376"/>
      <c r="DOQ271" s="376"/>
      <c r="DOR271" s="376"/>
      <c r="DOS271" s="376"/>
      <c r="DOT271" s="376"/>
      <c r="DOU271" s="376"/>
      <c r="DOV271" s="376"/>
      <c r="DOW271" s="377"/>
      <c r="DOX271" s="377"/>
      <c r="DOY271" s="377"/>
      <c r="DOZ271" s="377"/>
      <c r="DPA271" s="377"/>
      <c r="DPB271" s="376"/>
      <c r="DPC271" s="376"/>
      <c r="DPD271" s="377"/>
      <c r="DPE271" s="377"/>
      <c r="DPF271" s="376"/>
      <c r="DPG271" s="376"/>
      <c r="DPH271" s="377"/>
      <c r="DPI271" s="377"/>
      <c r="DPJ271" s="376"/>
      <c r="DPK271" s="376"/>
      <c r="DPL271" s="376"/>
      <c r="DPM271" s="376"/>
      <c r="DPN271" s="376"/>
      <c r="DPO271" s="376"/>
      <c r="DPP271" s="376"/>
      <c r="DPQ271" s="377"/>
      <c r="DPR271" s="377"/>
      <c r="DPS271" s="376"/>
      <c r="DPT271" s="376"/>
      <c r="DPU271" s="377"/>
      <c r="DPV271" s="377"/>
      <c r="DPW271" s="376"/>
      <c r="DPX271" s="376"/>
      <c r="DPY271" s="376"/>
      <c r="DPZ271" s="376"/>
      <c r="DQA271" s="376"/>
      <c r="DQB271" s="370"/>
      <c r="DQC271" s="396"/>
      <c r="DQD271" s="376"/>
      <c r="DQE271" s="376"/>
      <c r="DQF271" s="376"/>
      <c r="DQG271" s="376"/>
      <c r="DQH271" s="376"/>
      <c r="DQI271" s="376"/>
      <c r="DQJ271" s="376"/>
      <c r="DQK271" s="375"/>
      <c r="DQL271" s="375"/>
      <c r="DQM271" s="375"/>
      <c r="DQN271" s="375"/>
      <c r="DQO271" s="375"/>
      <c r="DQP271" s="375"/>
      <c r="DQQ271" s="375"/>
      <c r="DQR271" s="375"/>
      <c r="DQS271" s="375"/>
      <c r="DQT271" s="375"/>
      <c r="DQU271" s="375"/>
      <c r="DQV271" s="375"/>
      <c r="DQW271" s="375"/>
      <c r="DQX271" s="375"/>
      <c r="DQY271" s="375"/>
      <c r="DQZ271" s="375"/>
      <c r="DRA271" s="375"/>
      <c r="DRB271" s="375"/>
      <c r="DRC271" s="375"/>
      <c r="DRD271" s="375"/>
      <c r="DRE271" s="375"/>
      <c r="DRF271" s="375"/>
      <c r="DRG271" s="375"/>
      <c r="DRH271" s="375"/>
      <c r="DRI271" s="375"/>
      <c r="DRJ271" s="375"/>
      <c r="DRK271" s="375"/>
      <c r="DRL271" s="375"/>
      <c r="DRM271" s="375"/>
      <c r="DRN271" s="375"/>
      <c r="DRO271" s="375"/>
      <c r="DRP271" s="375"/>
      <c r="DRQ271" s="375"/>
      <c r="DRR271" s="375"/>
      <c r="DRS271" s="375"/>
      <c r="DRT271" s="375"/>
      <c r="DRU271" s="375"/>
      <c r="DRV271" s="375"/>
      <c r="DRW271" s="375"/>
      <c r="DRX271" s="375"/>
      <c r="DRY271" s="375"/>
      <c r="DRZ271" s="375"/>
      <c r="DSA271" s="375"/>
      <c r="DSB271" s="375"/>
      <c r="DSC271" s="376"/>
      <c r="DSD271" s="376"/>
      <c r="DSE271" s="376"/>
      <c r="DSF271" s="376"/>
      <c r="DSG271" s="376"/>
      <c r="DSH271" s="376"/>
      <c r="DSI271" s="376"/>
      <c r="DSJ271" s="376"/>
      <c r="DSK271" s="376"/>
      <c r="DSL271" s="376"/>
      <c r="DSM271" s="376"/>
      <c r="DSN271" s="376"/>
      <c r="DSO271" s="376"/>
      <c r="DSP271" s="376"/>
      <c r="DSQ271" s="376"/>
      <c r="DSR271" s="376"/>
      <c r="DSS271" s="376"/>
      <c r="DST271" s="376"/>
      <c r="DSU271" s="376"/>
      <c r="DSV271" s="376"/>
      <c r="DSW271" s="376"/>
      <c r="DSX271" s="376"/>
      <c r="DSY271" s="376"/>
      <c r="DSZ271" s="376"/>
      <c r="DTA271" s="377"/>
      <c r="DTB271" s="377"/>
      <c r="DTC271" s="377"/>
      <c r="DTD271" s="377"/>
      <c r="DTE271" s="377"/>
      <c r="DTF271" s="376"/>
      <c r="DTG271" s="376"/>
      <c r="DTH271" s="377"/>
      <c r="DTI271" s="377"/>
      <c r="DTJ271" s="376"/>
      <c r="DTK271" s="376"/>
      <c r="DTL271" s="377"/>
      <c r="DTM271" s="377"/>
      <c r="DTN271" s="376"/>
      <c r="DTO271" s="376"/>
      <c r="DTP271" s="376"/>
      <c r="DTQ271" s="376"/>
      <c r="DTR271" s="376"/>
      <c r="DTS271" s="376"/>
      <c r="DTT271" s="376"/>
      <c r="DTU271" s="377"/>
      <c r="DTV271" s="377"/>
      <c r="DTW271" s="376"/>
      <c r="DTX271" s="376"/>
      <c r="DTY271" s="377"/>
      <c r="DTZ271" s="377"/>
      <c r="DUA271" s="376"/>
      <c r="DUB271" s="376"/>
      <c r="DUC271" s="376"/>
      <c r="DUD271" s="376"/>
      <c r="DUE271" s="376"/>
      <c r="DUF271" s="370"/>
      <c r="DUG271" s="396"/>
      <c r="DUH271" s="376"/>
      <c r="DUI271" s="376"/>
      <c r="DUJ271" s="376"/>
      <c r="DUK271" s="376"/>
      <c r="DUL271" s="376"/>
      <c r="DUM271" s="376"/>
      <c r="DUN271" s="376"/>
      <c r="DUO271" s="375"/>
      <c r="DUP271" s="375"/>
      <c r="DUQ271" s="375"/>
      <c r="DUR271" s="375"/>
      <c r="DUS271" s="375"/>
      <c r="DUT271" s="375"/>
      <c r="DUU271" s="375"/>
      <c r="DUV271" s="375"/>
      <c r="DUW271" s="375"/>
      <c r="DUX271" s="375"/>
      <c r="DUY271" s="375"/>
      <c r="DUZ271" s="375"/>
      <c r="DVA271" s="375"/>
      <c r="DVB271" s="375"/>
      <c r="DVC271" s="375"/>
      <c r="DVD271" s="375"/>
      <c r="DVE271" s="375"/>
      <c r="DVF271" s="375"/>
      <c r="DVG271" s="375"/>
      <c r="DVH271" s="375"/>
      <c r="DVI271" s="375"/>
      <c r="DVJ271" s="375"/>
      <c r="DVK271" s="375"/>
      <c r="DVL271" s="375"/>
      <c r="DVM271" s="375"/>
      <c r="DVN271" s="375"/>
      <c r="DVO271" s="375"/>
      <c r="DVP271" s="375"/>
      <c r="DVQ271" s="375"/>
      <c r="DVR271" s="375"/>
      <c r="DVS271" s="375"/>
      <c r="DVT271" s="375"/>
      <c r="DVU271" s="375"/>
      <c r="DVV271" s="375"/>
      <c r="DVW271" s="375"/>
      <c r="DVX271" s="375"/>
      <c r="DVY271" s="375"/>
      <c r="DVZ271" s="375"/>
      <c r="DWA271" s="375"/>
      <c r="DWB271" s="375"/>
      <c r="DWC271" s="375"/>
      <c r="DWD271" s="375"/>
      <c r="DWE271" s="375"/>
      <c r="DWF271" s="375"/>
      <c r="DWG271" s="376"/>
      <c r="DWH271" s="376"/>
      <c r="DWI271" s="376"/>
      <c r="DWJ271" s="376"/>
      <c r="DWK271" s="376"/>
      <c r="DWL271" s="376"/>
      <c r="DWM271" s="376"/>
      <c r="DWN271" s="376"/>
      <c r="DWO271" s="376"/>
      <c r="DWP271" s="376"/>
      <c r="DWQ271" s="376"/>
      <c r="DWR271" s="376"/>
      <c r="DWS271" s="376"/>
      <c r="DWT271" s="376"/>
      <c r="DWU271" s="376"/>
      <c r="DWV271" s="376"/>
      <c r="DWW271" s="376"/>
      <c r="DWX271" s="376"/>
      <c r="DWY271" s="376"/>
      <c r="DWZ271" s="376"/>
      <c r="DXA271" s="376"/>
      <c r="DXB271" s="376"/>
      <c r="DXC271" s="376"/>
      <c r="DXD271" s="376"/>
      <c r="DXE271" s="377"/>
      <c r="DXF271" s="377"/>
      <c r="DXG271" s="377"/>
      <c r="DXH271" s="377"/>
      <c r="DXI271" s="377"/>
      <c r="DXJ271" s="376"/>
      <c r="DXK271" s="376"/>
      <c r="DXL271" s="377"/>
      <c r="DXM271" s="377"/>
      <c r="DXN271" s="376"/>
      <c r="DXO271" s="376"/>
      <c r="DXP271" s="377"/>
      <c r="DXQ271" s="377"/>
      <c r="DXR271" s="376"/>
      <c r="DXS271" s="376"/>
      <c r="DXT271" s="376"/>
      <c r="DXU271" s="376"/>
      <c r="DXV271" s="376"/>
      <c r="DXW271" s="376"/>
      <c r="DXX271" s="376"/>
      <c r="DXY271" s="377"/>
      <c r="DXZ271" s="377"/>
      <c r="DYA271" s="376"/>
      <c r="DYB271" s="376"/>
      <c r="DYC271" s="377"/>
      <c r="DYD271" s="377"/>
      <c r="DYE271" s="376"/>
      <c r="DYF271" s="376"/>
      <c r="DYG271" s="376"/>
      <c r="DYH271" s="376"/>
      <c r="DYI271" s="376"/>
      <c r="DYJ271" s="370"/>
      <c r="DYK271" s="396"/>
      <c r="DYL271" s="376"/>
      <c r="DYM271" s="376"/>
      <c r="DYN271" s="376"/>
      <c r="DYO271" s="376"/>
      <c r="DYP271" s="376"/>
      <c r="DYQ271" s="376"/>
      <c r="DYR271" s="376"/>
      <c r="DYS271" s="375"/>
      <c r="DYT271" s="375"/>
      <c r="DYU271" s="375"/>
      <c r="DYV271" s="375"/>
      <c r="DYW271" s="375"/>
      <c r="DYX271" s="375"/>
      <c r="DYY271" s="375"/>
      <c r="DYZ271" s="375"/>
      <c r="DZA271" s="375"/>
      <c r="DZB271" s="375"/>
      <c r="DZC271" s="375"/>
      <c r="DZD271" s="375"/>
      <c r="DZE271" s="375"/>
      <c r="DZF271" s="375"/>
      <c r="DZG271" s="375"/>
      <c r="DZH271" s="375"/>
      <c r="DZI271" s="375"/>
      <c r="DZJ271" s="375"/>
      <c r="DZK271" s="375"/>
      <c r="DZL271" s="375"/>
      <c r="DZM271" s="375"/>
      <c r="DZN271" s="375"/>
      <c r="DZO271" s="375"/>
      <c r="DZP271" s="375"/>
      <c r="DZQ271" s="375"/>
      <c r="DZR271" s="375"/>
      <c r="DZS271" s="375"/>
      <c r="DZT271" s="375"/>
      <c r="DZU271" s="375"/>
      <c r="DZV271" s="375"/>
      <c r="DZW271" s="375"/>
      <c r="DZX271" s="375"/>
      <c r="DZY271" s="375"/>
      <c r="DZZ271" s="375"/>
      <c r="EAA271" s="375"/>
      <c r="EAB271" s="375"/>
      <c r="EAC271" s="375"/>
      <c r="EAD271" s="375"/>
      <c r="EAE271" s="375"/>
      <c r="EAF271" s="375"/>
      <c r="EAG271" s="375"/>
      <c r="EAH271" s="375"/>
      <c r="EAI271" s="375"/>
      <c r="EAJ271" s="375"/>
      <c r="EAK271" s="376"/>
      <c r="EAL271" s="376"/>
      <c r="EAM271" s="376"/>
      <c r="EAN271" s="376"/>
      <c r="EAO271" s="376"/>
      <c r="EAP271" s="376"/>
      <c r="EAQ271" s="376"/>
      <c r="EAR271" s="376"/>
      <c r="EAS271" s="376"/>
      <c r="EAT271" s="376"/>
      <c r="EAU271" s="376"/>
      <c r="EAV271" s="376"/>
      <c r="EAW271" s="376"/>
      <c r="EAX271" s="376"/>
      <c r="EAY271" s="376"/>
      <c r="EAZ271" s="376"/>
      <c r="EBA271" s="376"/>
      <c r="EBB271" s="376"/>
      <c r="EBC271" s="376"/>
      <c r="EBD271" s="376"/>
      <c r="EBE271" s="376"/>
      <c r="EBF271" s="376"/>
      <c r="EBG271" s="376"/>
      <c r="EBH271" s="376"/>
      <c r="EBI271" s="377"/>
      <c r="EBJ271" s="377"/>
      <c r="EBK271" s="377"/>
      <c r="EBL271" s="377"/>
      <c r="EBM271" s="377"/>
      <c r="EBN271" s="376"/>
      <c r="EBO271" s="376"/>
      <c r="EBP271" s="377"/>
      <c r="EBQ271" s="377"/>
      <c r="EBR271" s="376"/>
      <c r="EBS271" s="376"/>
      <c r="EBT271" s="377"/>
      <c r="EBU271" s="377"/>
      <c r="EBV271" s="376"/>
      <c r="EBW271" s="376"/>
      <c r="EBX271" s="376"/>
      <c r="EBY271" s="376"/>
      <c r="EBZ271" s="376"/>
      <c r="ECA271" s="376"/>
      <c r="ECB271" s="376"/>
      <c r="ECC271" s="377"/>
      <c r="ECD271" s="377"/>
      <c r="ECE271" s="376"/>
      <c r="ECF271" s="376"/>
      <c r="ECG271" s="377"/>
      <c r="ECH271" s="377"/>
      <c r="ECI271" s="376"/>
      <c r="ECJ271" s="376"/>
      <c r="ECK271" s="376"/>
      <c r="ECL271" s="376"/>
      <c r="ECM271" s="376"/>
      <c r="ECN271" s="370"/>
      <c r="ECO271" s="396"/>
      <c r="ECP271" s="376"/>
      <c r="ECQ271" s="376"/>
      <c r="ECR271" s="376"/>
      <c r="ECS271" s="376"/>
      <c r="ECT271" s="376"/>
      <c r="ECU271" s="376"/>
      <c r="ECV271" s="376"/>
      <c r="ECW271" s="375"/>
      <c r="ECX271" s="375"/>
      <c r="ECY271" s="375"/>
      <c r="ECZ271" s="375"/>
      <c r="EDA271" s="375"/>
      <c r="EDB271" s="375"/>
      <c r="EDC271" s="375"/>
      <c r="EDD271" s="375"/>
      <c r="EDE271" s="375"/>
      <c r="EDF271" s="375"/>
      <c r="EDG271" s="375"/>
      <c r="EDH271" s="375"/>
      <c r="EDI271" s="375"/>
      <c r="EDJ271" s="375"/>
      <c r="EDK271" s="375"/>
      <c r="EDL271" s="375"/>
      <c r="EDM271" s="375"/>
      <c r="EDN271" s="375"/>
      <c r="EDO271" s="375"/>
      <c r="EDP271" s="375"/>
      <c r="EDQ271" s="375"/>
      <c r="EDR271" s="375"/>
      <c r="EDS271" s="375"/>
      <c r="EDT271" s="375"/>
      <c r="EDU271" s="375"/>
      <c r="EDV271" s="375"/>
      <c r="EDW271" s="375"/>
      <c r="EDX271" s="375"/>
      <c r="EDY271" s="375"/>
      <c r="EDZ271" s="375"/>
      <c r="EEA271" s="375"/>
      <c r="EEB271" s="375"/>
      <c r="EEC271" s="375"/>
      <c r="EED271" s="375"/>
      <c r="EEE271" s="375"/>
      <c r="EEF271" s="375"/>
      <c r="EEG271" s="375"/>
      <c r="EEH271" s="375"/>
      <c r="EEI271" s="375"/>
      <c r="EEJ271" s="375"/>
      <c r="EEK271" s="375"/>
      <c r="EEL271" s="375"/>
      <c r="EEM271" s="375"/>
      <c r="EEN271" s="375"/>
      <c r="EEO271" s="376"/>
      <c r="EEP271" s="376"/>
      <c r="EEQ271" s="376"/>
      <c r="EER271" s="376"/>
      <c r="EES271" s="376"/>
      <c r="EET271" s="376"/>
      <c r="EEU271" s="376"/>
      <c r="EEV271" s="376"/>
      <c r="EEW271" s="376"/>
      <c r="EEX271" s="376"/>
      <c r="EEY271" s="376"/>
      <c r="EEZ271" s="376"/>
      <c r="EFA271" s="376"/>
      <c r="EFB271" s="376"/>
      <c r="EFC271" s="376"/>
      <c r="EFD271" s="376"/>
      <c r="EFE271" s="376"/>
      <c r="EFF271" s="376"/>
      <c r="EFG271" s="376"/>
      <c r="EFH271" s="376"/>
      <c r="EFI271" s="376"/>
      <c r="EFJ271" s="376"/>
      <c r="EFK271" s="376"/>
      <c r="EFL271" s="376"/>
      <c r="EFM271" s="377"/>
      <c r="EFN271" s="377"/>
      <c r="EFO271" s="377"/>
      <c r="EFP271" s="377"/>
      <c r="EFQ271" s="377"/>
      <c r="EFR271" s="376"/>
      <c r="EFS271" s="376"/>
      <c r="EFT271" s="377"/>
      <c r="EFU271" s="377"/>
      <c r="EFV271" s="376"/>
      <c r="EFW271" s="376"/>
      <c r="EFX271" s="377"/>
      <c r="EFY271" s="377"/>
      <c r="EFZ271" s="376"/>
      <c r="EGA271" s="376"/>
      <c r="EGB271" s="376"/>
      <c r="EGC271" s="376"/>
      <c r="EGD271" s="376"/>
      <c r="EGE271" s="376"/>
      <c r="EGF271" s="376"/>
      <c r="EGG271" s="377"/>
      <c r="EGH271" s="377"/>
      <c r="EGI271" s="376"/>
      <c r="EGJ271" s="376"/>
      <c r="EGK271" s="377"/>
      <c r="EGL271" s="377"/>
      <c r="EGM271" s="376"/>
      <c r="EGN271" s="376"/>
      <c r="EGO271" s="376"/>
      <c r="EGP271" s="376"/>
      <c r="EGQ271" s="376"/>
      <c r="EGR271" s="370"/>
      <c r="EGS271" s="396"/>
      <c r="EGT271" s="376"/>
      <c r="EGU271" s="376"/>
      <c r="EGV271" s="376"/>
      <c r="EGW271" s="376"/>
      <c r="EGX271" s="376"/>
      <c r="EGY271" s="376"/>
      <c r="EGZ271" s="376"/>
      <c r="EHA271" s="375"/>
      <c r="EHB271" s="375"/>
      <c r="EHC271" s="375"/>
      <c r="EHD271" s="375"/>
      <c r="EHE271" s="375"/>
      <c r="EHF271" s="375"/>
      <c r="EHG271" s="375"/>
      <c r="EHH271" s="375"/>
      <c r="EHI271" s="375"/>
      <c r="EHJ271" s="375"/>
      <c r="EHK271" s="375"/>
      <c r="EHL271" s="375"/>
      <c r="EHM271" s="375"/>
      <c r="EHN271" s="375"/>
      <c r="EHO271" s="375"/>
      <c r="EHP271" s="375"/>
      <c r="EHQ271" s="375"/>
      <c r="EHR271" s="375"/>
      <c r="EHS271" s="375"/>
      <c r="EHT271" s="375"/>
      <c r="EHU271" s="375"/>
      <c r="EHV271" s="375"/>
      <c r="EHW271" s="375"/>
      <c r="EHX271" s="375"/>
      <c r="EHY271" s="375"/>
      <c r="EHZ271" s="375"/>
      <c r="EIA271" s="375"/>
      <c r="EIB271" s="375"/>
      <c r="EIC271" s="375"/>
      <c r="EID271" s="375"/>
      <c r="EIE271" s="375"/>
      <c r="EIF271" s="375"/>
      <c r="EIG271" s="375"/>
      <c r="EIH271" s="375"/>
      <c r="EII271" s="375"/>
      <c r="EIJ271" s="375"/>
      <c r="EIK271" s="375"/>
      <c r="EIL271" s="375"/>
      <c r="EIM271" s="375"/>
      <c r="EIN271" s="375"/>
      <c r="EIO271" s="375"/>
      <c r="EIP271" s="375"/>
      <c r="EIQ271" s="375"/>
      <c r="EIR271" s="375"/>
      <c r="EIS271" s="376"/>
      <c r="EIT271" s="376"/>
      <c r="EIU271" s="376"/>
      <c r="EIV271" s="376"/>
      <c r="EIW271" s="376"/>
      <c r="EIX271" s="376"/>
      <c r="EIY271" s="376"/>
      <c r="EIZ271" s="376"/>
      <c r="EJA271" s="376"/>
      <c r="EJB271" s="376"/>
      <c r="EJC271" s="376"/>
      <c r="EJD271" s="376"/>
      <c r="EJE271" s="376"/>
      <c r="EJF271" s="376"/>
      <c r="EJG271" s="376"/>
      <c r="EJH271" s="376"/>
      <c r="EJI271" s="376"/>
      <c r="EJJ271" s="376"/>
      <c r="EJK271" s="376"/>
      <c r="EJL271" s="376"/>
      <c r="EJM271" s="376"/>
      <c r="EJN271" s="376"/>
      <c r="EJO271" s="376"/>
      <c r="EJP271" s="376"/>
      <c r="EJQ271" s="377"/>
      <c r="EJR271" s="377"/>
      <c r="EJS271" s="377"/>
      <c r="EJT271" s="377"/>
      <c r="EJU271" s="377"/>
      <c r="EJV271" s="376"/>
      <c r="EJW271" s="376"/>
      <c r="EJX271" s="377"/>
      <c r="EJY271" s="377"/>
      <c r="EJZ271" s="376"/>
      <c r="EKA271" s="376"/>
      <c r="EKB271" s="377"/>
      <c r="EKC271" s="377"/>
      <c r="EKD271" s="376"/>
      <c r="EKE271" s="376"/>
      <c r="EKF271" s="376"/>
      <c r="EKG271" s="376"/>
      <c r="EKH271" s="376"/>
      <c r="EKI271" s="376"/>
      <c r="EKJ271" s="376"/>
      <c r="EKK271" s="377"/>
      <c r="EKL271" s="377"/>
      <c r="EKM271" s="376"/>
      <c r="EKN271" s="376"/>
      <c r="EKO271" s="377"/>
      <c r="EKP271" s="377"/>
      <c r="EKQ271" s="376"/>
      <c r="EKR271" s="376"/>
      <c r="EKS271" s="376"/>
      <c r="EKT271" s="376"/>
      <c r="EKU271" s="376"/>
      <c r="EKV271" s="370"/>
      <c r="EKW271" s="396"/>
      <c r="EKX271" s="376"/>
      <c r="EKY271" s="376"/>
      <c r="EKZ271" s="376"/>
      <c r="ELA271" s="376"/>
      <c r="ELB271" s="376"/>
      <c r="ELC271" s="376"/>
      <c r="ELD271" s="376"/>
      <c r="ELE271" s="375"/>
      <c r="ELF271" s="375"/>
      <c r="ELG271" s="375"/>
      <c r="ELH271" s="375"/>
      <c r="ELI271" s="375"/>
      <c r="ELJ271" s="375"/>
      <c r="ELK271" s="375"/>
      <c r="ELL271" s="375"/>
      <c r="ELM271" s="375"/>
      <c r="ELN271" s="375"/>
      <c r="ELO271" s="375"/>
      <c r="ELP271" s="375"/>
      <c r="ELQ271" s="375"/>
      <c r="ELR271" s="375"/>
      <c r="ELS271" s="375"/>
      <c r="ELT271" s="375"/>
      <c r="ELU271" s="375"/>
      <c r="ELV271" s="375"/>
      <c r="ELW271" s="375"/>
      <c r="ELX271" s="375"/>
      <c r="ELY271" s="375"/>
      <c r="ELZ271" s="375"/>
      <c r="EMA271" s="375"/>
      <c r="EMB271" s="375"/>
      <c r="EMC271" s="375"/>
      <c r="EMD271" s="375"/>
      <c r="EME271" s="375"/>
      <c r="EMF271" s="375"/>
      <c r="EMG271" s="375"/>
      <c r="EMH271" s="375"/>
      <c r="EMI271" s="375"/>
      <c r="EMJ271" s="375"/>
      <c r="EMK271" s="375"/>
      <c r="EML271" s="375"/>
      <c r="EMM271" s="375"/>
      <c r="EMN271" s="375"/>
      <c r="EMO271" s="375"/>
      <c r="EMP271" s="375"/>
      <c r="EMQ271" s="375"/>
      <c r="EMR271" s="375"/>
      <c r="EMS271" s="375"/>
      <c r="EMT271" s="375"/>
      <c r="EMU271" s="375"/>
      <c r="EMV271" s="375"/>
      <c r="EMW271" s="376"/>
      <c r="EMX271" s="376"/>
      <c r="EMY271" s="376"/>
      <c r="EMZ271" s="376"/>
      <c r="ENA271" s="376"/>
      <c r="ENB271" s="376"/>
      <c r="ENC271" s="376"/>
      <c r="END271" s="376"/>
      <c r="ENE271" s="376"/>
      <c r="ENF271" s="376"/>
      <c r="ENG271" s="376"/>
      <c r="ENH271" s="376"/>
      <c r="ENI271" s="376"/>
      <c r="ENJ271" s="376"/>
      <c r="ENK271" s="376"/>
      <c r="ENL271" s="376"/>
      <c r="ENM271" s="376"/>
      <c r="ENN271" s="376"/>
      <c r="ENO271" s="376"/>
      <c r="ENP271" s="376"/>
      <c r="ENQ271" s="376"/>
      <c r="ENR271" s="376"/>
      <c r="ENS271" s="376"/>
      <c r="ENT271" s="376"/>
      <c r="ENU271" s="377"/>
      <c r="ENV271" s="377"/>
      <c r="ENW271" s="377"/>
      <c r="ENX271" s="377"/>
      <c r="ENY271" s="377"/>
      <c r="ENZ271" s="376"/>
      <c r="EOA271" s="376"/>
      <c r="EOB271" s="377"/>
      <c r="EOC271" s="377"/>
      <c r="EOD271" s="376"/>
      <c r="EOE271" s="376"/>
      <c r="EOF271" s="377"/>
      <c r="EOG271" s="377"/>
      <c r="EOH271" s="376"/>
      <c r="EOI271" s="376"/>
      <c r="EOJ271" s="376"/>
      <c r="EOK271" s="376"/>
      <c r="EOL271" s="376"/>
      <c r="EOM271" s="376"/>
      <c r="EON271" s="376"/>
      <c r="EOO271" s="377"/>
      <c r="EOP271" s="377"/>
      <c r="EOQ271" s="376"/>
      <c r="EOR271" s="376"/>
      <c r="EOS271" s="377"/>
      <c r="EOT271" s="377"/>
      <c r="EOU271" s="376"/>
      <c r="EOV271" s="376"/>
      <c r="EOW271" s="376"/>
      <c r="EOX271" s="376"/>
      <c r="EOY271" s="376"/>
      <c r="EOZ271" s="370"/>
      <c r="EPA271" s="396"/>
      <c r="EPB271" s="376"/>
      <c r="EPC271" s="376"/>
      <c r="EPD271" s="376"/>
      <c r="EPE271" s="376"/>
      <c r="EPF271" s="376"/>
      <c r="EPG271" s="376"/>
      <c r="EPH271" s="376"/>
      <c r="EPI271" s="375"/>
      <c r="EPJ271" s="375"/>
      <c r="EPK271" s="375"/>
      <c r="EPL271" s="375"/>
      <c r="EPM271" s="375"/>
      <c r="EPN271" s="375"/>
      <c r="EPO271" s="375"/>
      <c r="EPP271" s="375"/>
      <c r="EPQ271" s="375"/>
      <c r="EPR271" s="375"/>
      <c r="EPS271" s="375"/>
      <c r="EPT271" s="375"/>
      <c r="EPU271" s="375"/>
      <c r="EPV271" s="375"/>
      <c r="EPW271" s="375"/>
      <c r="EPX271" s="375"/>
      <c r="EPY271" s="375"/>
      <c r="EPZ271" s="375"/>
      <c r="EQA271" s="375"/>
      <c r="EQB271" s="375"/>
      <c r="EQC271" s="375"/>
      <c r="EQD271" s="375"/>
      <c r="EQE271" s="375"/>
      <c r="EQF271" s="375"/>
      <c r="EQG271" s="375"/>
      <c r="EQH271" s="375"/>
      <c r="EQI271" s="375"/>
      <c r="EQJ271" s="375"/>
      <c r="EQK271" s="375"/>
      <c r="EQL271" s="375"/>
      <c r="EQM271" s="375"/>
      <c r="EQN271" s="375"/>
      <c r="EQO271" s="375"/>
      <c r="EQP271" s="375"/>
      <c r="EQQ271" s="375"/>
      <c r="EQR271" s="375"/>
      <c r="EQS271" s="375"/>
      <c r="EQT271" s="375"/>
      <c r="EQU271" s="375"/>
      <c r="EQV271" s="375"/>
      <c r="EQW271" s="375"/>
      <c r="EQX271" s="375"/>
      <c r="EQY271" s="375"/>
      <c r="EQZ271" s="375"/>
      <c r="ERA271" s="376"/>
      <c r="ERB271" s="376"/>
      <c r="ERC271" s="376"/>
      <c r="ERD271" s="376"/>
      <c r="ERE271" s="376"/>
      <c r="ERF271" s="376"/>
      <c r="ERG271" s="376"/>
      <c r="ERH271" s="376"/>
      <c r="ERI271" s="376"/>
      <c r="ERJ271" s="376"/>
      <c r="ERK271" s="376"/>
      <c r="ERL271" s="376"/>
      <c r="ERM271" s="376"/>
      <c r="ERN271" s="376"/>
      <c r="ERO271" s="376"/>
      <c r="ERP271" s="376"/>
      <c r="ERQ271" s="376"/>
      <c r="ERR271" s="376"/>
      <c r="ERS271" s="376"/>
      <c r="ERT271" s="376"/>
      <c r="ERU271" s="376"/>
      <c r="ERV271" s="376"/>
      <c r="ERW271" s="376"/>
      <c r="ERX271" s="376"/>
      <c r="ERY271" s="377"/>
      <c r="ERZ271" s="377"/>
      <c r="ESA271" s="377"/>
      <c r="ESB271" s="377"/>
      <c r="ESC271" s="377"/>
      <c r="ESD271" s="376"/>
      <c r="ESE271" s="376"/>
      <c r="ESF271" s="377"/>
      <c r="ESG271" s="377"/>
      <c r="ESH271" s="376"/>
      <c r="ESI271" s="376"/>
      <c r="ESJ271" s="377"/>
      <c r="ESK271" s="377"/>
      <c r="ESL271" s="376"/>
      <c r="ESM271" s="376"/>
      <c r="ESN271" s="376"/>
      <c r="ESO271" s="376"/>
      <c r="ESP271" s="376"/>
      <c r="ESQ271" s="376"/>
      <c r="ESR271" s="376"/>
      <c r="ESS271" s="377"/>
      <c r="EST271" s="377"/>
      <c r="ESU271" s="376"/>
      <c r="ESV271" s="376"/>
      <c r="ESW271" s="377"/>
      <c r="ESX271" s="377"/>
      <c r="ESY271" s="376"/>
      <c r="ESZ271" s="376"/>
      <c r="ETA271" s="376"/>
      <c r="ETB271" s="376"/>
      <c r="ETC271" s="376"/>
      <c r="ETD271" s="370"/>
      <c r="ETE271" s="396"/>
      <c r="ETF271" s="376"/>
      <c r="ETG271" s="376"/>
      <c r="ETH271" s="376"/>
      <c r="ETI271" s="376"/>
      <c r="ETJ271" s="376"/>
      <c r="ETK271" s="376"/>
      <c r="ETL271" s="376"/>
      <c r="ETM271" s="375"/>
      <c r="ETN271" s="375"/>
      <c r="ETO271" s="375"/>
      <c r="ETP271" s="375"/>
      <c r="ETQ271" s="375"/>
      <c r="ETR271" s="375"/>
      <c r="ETS271" s="375"/>
      <c r="ETT271" s="375"/>
      <c r="ETU271" s="375"/>
      <c r="ETV271" s="375"/>
      <c r="ETW271" s="375"/>
      <c r="ETX271" s="375"/>
      <c r="ETY271" s="375"/>
      <c r="ETZ271" s="375"/>
      <c r="EUA271" s="375"/>
      <c r="EUB271" s="375"/>
      <c r="EUC271" s="375"/>
      <c r="EUD271" s="375"/>
      <c r="EUE271" s="375"/>
      <c r="EUF271" s="375"/>
      <c r="EUG271" s="375"/>
      <c r="EUH271" s="375"/>
      <c r="EUI271" s="375"/>
      <c r="EUJ271" s="375"/>
      <c r="EUK271" s="375"/>
      <c r="EUL271" s="375"/>
      <c r="EUM271" s="375"/>
      <c r="EUN271" s="375"/>
      <c r="EUO271" s="375"/>
      <c r="EUP271" s="375"/>
      <c r="EUQ271" s="375"/>
      <c r="EUR271" s="375"/>
      <c r="EUS271" s="375"/>
      <c r="EUT271" s="375"/>
      <c r="EUU271" s="375"/>
      <c r="EUV271" s="375"/>
      <c r="EUW271" s="375"/>
      <c r="EUX271" s="375"/>
      <c r="EUY271" s="375"/>
      <c r="EUZ271" s="375"/>
      <c r="EVA271" s="375"/>
      <c r="EVB271" s="375"/>
      <c r="EVC271" s="375"/>
      <c r="EVD271" s="375"/>
      <c r="EVE271" s="376"/>
      <c r="EVF271" s="376"/>
      <c r="EVG271" s="376"/>
      <c r="EVH271" s="376"/>
      <c r="EVI271" s="376"/>
      <c r="EVJ271" s="376"/>
      <c r="EVK271" s="376"/>
      <c r="EVL271" s="376"/>
      <c r="EVM271" s="376"/>
      <c r="EVN271" s="376"/>
      <c r="EVO271" s="376"/>
      <c r="EVP271" s="376"/>
      <c r="EVQ271" s="376"/>
      <c r="EVR271" s="376"/>
      <c r="EVS271" s="376"/>
      <c r="EVT271" s="376"/>
      <c r="EVU271" s="376"/>
      <c r="EVV271" s="376"/>
      <c r="EVW271" s="376"/>
      <c r="EVX271" s="376"/>
      <c r="EVY271" s="376"/>
      <c r="EVZ271" s="376"/>
      <c r="EWA271" s="376"/>
      <c r="EWB271" s="376"/>
      <c r="EWC271" s="377"/>
      <c r="EWD271" s="377"/>
      <c r="EWE271" s="377"/>
      <c r="EWF271" s="377"/>
      <c r="EWG271" s="377"/>
      <c r="EWH271" s="376"/>
      <c r="EWI271" s="376"/>
      <c r="EWJ271" s="377"/>
      <c r="EWK271" s="377"/>
      <c r="EWL271" s="376"/>
      <c r="EWM271" s="376"/>
      <c r="EWN271" s="377"/>
      <c r="EWO271" s="377"/>
      <c r="EWP271" s="376"/>
      <c r="EWQ271" s="376"/>
      <c r="EWR271" s="376"/>
      <c r="EWS271" s="376"/>
      <c r="EWT271" s="376"/>
      <c r="EWU271" s="376"/>
      <c r="EWV271" s="376"/>
      <c r="EWW271" s="377"/>
      <c r="EWX271" s="377"/>
      <c r="EWY271" s="376"/>
      <c r="EWZ271" s="376"/>
      <c r="EXA271" s="377"/>
      <c r="EXB271" s="377"/>
      <c r="EXC271" s="376"/>
      <c r="EXD271" s="376"/>
      <c r="EXE271" s="376"/>
      <c r="EXF271" s="376"/>
      <c r="EXG271" s="376"/>
      <c r="EXH271" s="370"/>
      <c r="EXI271" s="396"/>
      <c r="EXJ271" s="376"/>
      <c r="EXK271" s="376"/>
      <c r="EXL271" s="376"/>
      <c r="EXM271" s="376"/>
      <c r="EXN271" s="376"/>
      <c r="EXO271" s="376"/>
      <c r="EXP271" s="376"/>
      <c r="EXQ271" s="375"/>
      <c r="EXR271" s="375"/>
      <c r="EXS271" s="375"/>
      <c r="EXT271" s="375"/>
      <c r="EXU271" s="375"/>
      <c r="EXV271" s="375"/>
      <c r="EXW271" s="375"/>
      <c r="EXX271" s="375"/>
      <c r="EXY271" s="375"/>
      <c r="EXZ271" s="375"/>
      <c r="EYA271" s="375"/>
      <c r="EYB271" s="375"/>
      <c r="EYC271" s="375"/>
      <c r="EYD271" s="375"/>
      <c r="EYE271" s="375"/>
      <c r="EYF271" s="375"/>
      <c r="EYG271" s="375"/>
      <c r="EYH271" s="375"/>
      <c r="EYI271" s="375"/>
      <c r="EYJ271" s="375"/>
      <c r="EYK271" s="375"/>
      <c r="EYL271" s="375"/>
      <c r="EYM271" s="375"/>
      <c r="EYN271" s="375"/>
      <c r="EYO271" s="375"/>
      <c r="EYP271" s="375"/>
      <c r="EYQ271" s="375"/>
      <c r="EYR271" s="375"/>
      <c r="EYS271" s="375"/>
      <c r="EYT271" s="375"/>
      <c r="EYU271" s="375"/>
      <c r="EYV271" s="375"/>
      <c r="EYW271" s="375"/>
      <c r="EYX271" s="375"/>
      <c r="EYY271" s="375"/>
      <c r="EYZ271" s="375"/>
      <c r="EZA271" s="375"/>
      <c r="EZB271" s="375"/>
      <c r="EZC271" s="375"/>
      <c r="EZD271" s="375"/>
      <c r="EZE271" s="375"/>
      <c r="EZF271" s="375"/>
      <c r="EZG271" s="375"/>
      <c r="EZH271" s="375"/>
      <c r="EZI271" s="376"/>
      <c r="EZJ271" s="376"/>
      <c r="EZK271" s="376"/>
      <c r="EZL271" s="376"/>
      <c r="EZM271" s="376"/>
      <c r="EZN271" s="376"/>
      <c r="EZO271" s="376"/>
      <c r="EZP271" s="376"/>
      <c r="EZQ271" s="376"/>
      <c r="EZR271" s="376"/>
      <c r="EZS271" s="376"/>
      <c r="EZT271" s="376"/>
      <c r="EZU271" s="376"/>
      <c r="EZV271" s="376"/>
      <c r="EZW271" s="376"/>
      <c r="EZX271" s="376"/>
      <c r="EZY271" s="376"/>
      <c r="EZZ271" s="376"/>
      <c r="FAA271" s="376"/>
      <c r="FAB271" s="376"/>
      <c r="FAC271" s="376"/>
      <c r="FAD271" s="376"/>
      <c r="FAE271" s="376"/>
      <c r="FAF271" s="376"/>
      <c r="FAG271" s="377"/>
      <c r="FAH271" s="377"/>
      <c r="FAI271" s="377"/>
      <c r="FAJ271" s="377"/>
      <c r="FAK271" s="377"/>
      <c r="FAL271" s="376"/>
      <c r="FAM271" s="376"/>
      <c r="FAN271" s="377"/>
      <c r="FAO271" s="377"/>
      <c r="FAP271" s="376"/>
      <c r="FAQ271" s="376"/>
      <c r="FAR271" s="377"/>
      <c r="FAS271" s="377"/>
      <c r="FAT271" s="376"/>
      <c r="FAU271" s="376"/>
      <c r="FAV271" s="376"/>
      <c r="FAW271" s="376"/>
      <c r="FAX271" s="376"/>
      <c r="FAY271" s="376"/>
      <c r="FAZ271" s="376"/>
      <c r="FBA271" s="377"/>
      <c r="FBB271" s="377"/>
      <c r="FBC271" s="376"/>
      <c r="FBD271" s="376"/>
      <c r="FBE271" s="377"/>
      <c r="FBF271" s="377"/>
      <c r="FBG271" s="376"/>
      <c r="FBH271" s="376"/>
      <c r="FBI271" s="376"/>
      <c r="FBJ271" s="376"/>
      <c r="FBK271" s="376"/>
      <c r="FBL271" s="370"/>
      <c r="FBM271" s="396"/>
      <c r="FBN271" s="376"/>
      <c r="FBO271" s="376"/>
      <c r="FBP271" s="376"/>
      <c r="FBQ271" s="376"/>
      <c r="FBR271" s="376"/>
      <c r="FBS271" s="376"/>
      <c r="FBT271" s="376"/>
      <c r="FBU271" s="375"/>
      <c r="FBV271" s="375"/>
      <c r="FBW271" s="375"/>
      <c r="FBX271" s="375"/>
      <c r="FBY271" s="375"/>
      <c r="FBZ271" s="375"/>
      <c r="FCA271" s="375"/>
      <c r="FCB271" s="375"/>
      <c r="FCC271" s="375"/>
      <c r="FCD271" s="375"/>
      <c r="FCE271" s="375"/>
      <c r="FCF271" s="375"/>
      <c r="FCG271" s="375"/>
      <c r="FCH271" s="375"/>
      <c r="FCI271" s="375"/>
      <c r="FCJ271" s="375"/>
      <c r="FCK271" s="375"/>
      <c r="FCL271" s="375"/>
      <c r="FCM271" s="375"/>
      <c r="FCN271" s="375"/>
      <c r="FCO271" s="375"/>
      <c r="FCP271" s="375"/>
      <c r="FCQ271" s="375"/>
      <c r="FCR271" s="375"/>
      <c r="FCS271" s="375"/>
      <c r="FCT271" s="375"/>
      <c r="FCU271" s="375"/>
      <c r="FCV271" s="375"/>
      <c r="FCW271" s="375"/>
      <c r="FCX271" s="375"/>
      <c r="FCY271" s="375"/>
      <c r="FCZ271" s="375"/>
      <c r="FDA271" s="375"/>
      <c r="FDB271" s="375"/>
      <c r="FDC271" s="375"/>
      <c r="FDD271" s="375"/>
      <c r="FDE271" s="375"/>
      <c r="FDF271" s="375"/>
      <c r="FDG271" s="375"/>
      <c r="FDH271" s="375"/>
      <c r="FDI271" s="375"/>
      <c r="FDJ271" s="375"/>
      <c r="FDK271" s="375"/>
      <c r="FDL271" s="375"/>
      <c r="FDM271" s="376"/>
      <c r="FDN271" s="376"/>
      <c r="FDO271" s="376"/>
      <c r="FDP271" s="376"/>
      <c r="FDQ271" s="376"/>
      <c r="FDR271" s="376"/>
      <c r="FDS271" s="376"/>
      <c r="FDT271" s="376"/>
      <c r="FDU271" s="376"/>
      <c r="FDV271" s="376"/>
      <c r="FDW271" s="376"/>
      <c r="FDX271" s="376"/>
      <c r="FDY271" s="376"/>
      <c r="FDZ271" s="376"/>
      <c r="FEA271" s="376"/>
      <c r="FEB271" s="376"/>
      <c r="FEC271" s="376"/>
      <c r="FED271" s="376"/>
      <c r="FEE271" s="376"/>
      <c r="FEF271" s="376"/>
      <c r="FEG271" s="376"/>
      <c r="FEH271" s="376"/>
      <c r="FEI271" s="376"/>
      <c r="FEJ271" s="376"/>
      <c r="FEK271" s="377"/>
      <c r="FEL271" s="377"/>
      <c r="FEM271" s="377"/>
      <c r="FEN271" s="377"/>
      <c r="FEO271" s="377"/>
      <c r="FEP271" s="376"/>
      <c r="FEQ271" s="376"/>
      <c r="FER271" s="377"/>
      <c r="FES271" s="377"/>
      <c r="FET271" s="376"/>
      <c r="FEU271" s="376"/>
      <c r="FEV271" s="377"/>
      <c r="FEW271" s="377"/>
      <c r="FEX271" s="376"/>
      <c r="FEY271" s="376"/>
      <c r="FEZ271" s="376"/>
      <c r="FFA271" s="376"/>
      <c r="FFB271" s="376"/>
      <c r="FFC271" s="376"/>
      <c r="FFD271" s="376"/>
      <c r="FFE271" s="377"/>
      <c r="FFF271" s="377"/>
      <c r="FFG271" s="376"/>
      <c r="FFH271" s="376"/>
      <c r="FFI271" s="377"/>
      <c r="FFJ271" s="377"/>
      <c r="FFK271" s="376"/>
      <c r="FFL271" s="376"/>
      <c r="FFM271" s="376"/>
      <c r="FFN271" s="376"/>
      <c r="FFO271" s="376"/>
      <c r="FFP271" s="370"/>
      <c r="FFQ271" s="396"/>
      <c r="FFR271" s="376"/>
      <c r="FFS271" s="376"/>
      <c r="FFT271" s="376"/>
      <c r="FFU271" s="376"/>
      <c r="FFV271" s="376"/>
      <c r="FFW271" s="376"/>
      <c r="FFX271" s="376"/>
      <c r="FFY271" s="375"/>
      <c r="FFZ271" s="375"/>
      <c r="FGA271" s="375"/>
      <c r="FGB271" s="375"/>
      <c r="FGC271" s="375"/>
      <c r="FGD271" s="375"/>
      <c r="FGE271" s="375"/>
      <c r="FGF271" s="375"/>
      <c r="FGG271" s="375"/>
      <c r="FGH271" s="375"/>
      <c r="FGI271" s="375"/>
      <c r="FGJ271" s="375"/>
      <c r="FGK271" s="375"/>
      <c r="FGL271" s="375"/>
      <c r="FGM271" s="375"/>
      <c r="FGN271" s="375"/>
      <c r="FGO271" s="375"/>
      <c r="FGP271" s="375"/>
      <c r="FGQ271" s="375"/>
      <c r="FGR271" s="375"/>
      <c r="FGS271" s="375"/>
      <c r="FGT271" s="375"/>
      <c r="FGU271" s="375"/>
      <c r="FGV271" s="375"/>
      <c r="FGW271" s="375"/>
      <c r="FGX271" s="375"/>
      <c r="FGY271" s="375"/>
      <c r="FGZ271" s="375"/>
      <c r="FHA271" s="375"/>
      <c r="FHB271" s="375"/>
      <c r="FHC271" s="375"/>
      <c r="FHD271" s="375"/>
      <c r="FHE271" s="375"/>
      <c r="FHF271" s="375"/>
      <c r="FHG271" s="375"/>
      <c r="FHH271" s="375"/>
      <c r="FHI271" s="375"/>
      <c r="FHJ271" s="375"/>
      <c r="FHK271" s="375"/>
      <c r="FHL271" s="375"/>
      <c r="FHM271" s="375"/>
      <c r="FHN271" s="375"/>
      <c r="FHO271" s="375"/>
      <c r="FHP271" s="375"/>
      <c r="FHQ271" s="376"/>
      <c r="FHR271" s="376"/>
      <c r="FHS271" s="376"/>
      <c r="FHT271" s="376"/>
      <c r="FHU271" s="376"/>
      <c r="FHV271" s="376"/>
      <c r="FHW271" s="376"/>
      <c r="FHX271" s="376"/>
      <c r="FHY271" s="376"/>
      <c r="FHZ271" s="376"/>
      <c r="FIA271" s="376"/>
      <c r="FIB271" s="376"/>
      <c r="FIC271" s="376"/>
      <c r="FID271" s="376"/>
      <c r="FIE271" s="376"/>
      <c r="FIF271" s="376"/>
      <c r="FIG271" s="376"/>
      <c r="FIH271" s="376"/>
      <c r="FII271" s="376"/>
      <c r="FIJ271" s="376"/>
      <c r="FIK271" s="376"/>
      <c r="FIL271" s="376"/>
      <c r="FIM271" s="376"/>
      <c r="FIN271" s="376"/>
      <c r="FIO271" s="377"/>
      <c r="FIP271" s="377"/>
      <c r="FIQ271" s="377"/>
      <c r="FIR271" s="377"/>
      <c r="FIS271" s="377"/>
      <c r="FIT271" s="376"/>
      <c r="FIU271" s="376"/>
      <c r="FIV271" s="377"/>
      <c r="FIW271" s="377"/>
      <c r="FIX271" s="376"/>
      <c r="FIY271" s="376"/>
      <c r="FIZ271" s="377"/>
      <c r="FJA271" s="377"/>
      <c r="FJB271" s="376"/>
      <c r="FJC271" s="376"/>
      <c r="FJD271" s="376"/>
      <c r="FJE271" s="376"/>
      <c r="FJF271" s="376"/>
      <c r="FJG271" s="376"/>
      <c r="FJH271" s="376"/>
      <c r="FJI271" s="377"/>
      <c r="FJJ271" s="377"/>
      <c r="FJK271" s="376"/>
      <c r="FJL271" s="376"/>
      <c r="FJM271" s="377"/>
      <c r="FJN271" s="377"/>
      <c r="FJO271" s="376"/>
      <c r="FJP271" s="376"/>
      <c r="FJQ271" s="376"/>
      <c r="FJR271" s="376"/>
      <c r="FJS271" s="376"/>
      <c r="FJT271" s="370"/>
      <c r="FJU271" s="396"/>
      <c r="FJV271" s="376"/>
      <c r="FJW271" s="376"/>
      <c r="FJX271" s="376"/>
      <c r="FJY271" s="376"/>
      <c r="FJZ271" s="376"/>
      <c r="FKA271" s="376"/>
      <c r="FKB271" s="376"/>
      <c r="FKC271" s="375"/>
      <c r="FKD271" s="375"/>
      <c r="FKE271" s="375"/>
      <c r="FKF271" s="375"/>
      <c r="FKG271" s="375"/>
      <c r="FKH271" s="375"/>
      <c r="FKI271" s="375"/>
      <c r="FKJ271" s="375"/>
      <c r="FKK271" s="375"/>
      <c r="FKL271" s="375"/>
      <c r="FKM271" s="375"/>
      <c r="FKN271" s="375"/>
      <c r="FKO271" s="375"/>
      <c r="FKP271" s="375"/>
      <c r="FKQ271" s="375"/>
      <c r="FKR271" s="375"/>
      <c r="FKS271" s="375"/>
      <c r="FKT271" s="375"/>
      <c r="FKU271" s="375"/>
      <c r="FKV271" s="375"/>
      <c r="FKW271" s="375"/>
      <c r="FKX271" s="375"/>
      <c r="FKY271" s="375"/>
      <c r="FKZ271" s="375"/>
      <c r="FLA271" s="375"/>
      <c r="FLB271" s="375"/>
      <c r="FLC271" s="375"/>
      <c r="FLD271" s="375"/>
      <c r="FLE271" s="375"/>
      <c r="FLF271" s="375"/>
      <c r="FLG271" s="375"/>
      <c r="FLH271" s="375"/>
      <c r="FLI271" s="375"/>
      <c r="FLJ271" s="375"/>
      <c r="FLK271" s="375"/>
      <c r="FLL271" s="375"/>
      <c r="FLM271" s="375"/>
      <c r="FLN271" s="375"/>
      <c r="FLO271" s="375"/>
      <c r="FLP271" s="375"/>
      <c r="FLQ271" s="375"/>
      <c r="FLR271" s="375"/>
      <c r="FLS271" s="375"/>
      <c r="FLT271" s="375"/>
      <c r="FLU271" s="376"/>
      <c r="FLV271" s="376"/>
      <c r="FLW271" s="376"/>
      <c r="FLX271" s="376"/>
      <c r="FLY271" s="376"/>
      <c r="FLZ271" s="376"/>
      <c r="FMA271" s="376"/>
      <c r="FMB271" s="376"/>
      <c r="FMC271" s="376"/>
      <c r="FMD271" s="376"/>
      <c r="FME271" s="376"/>
      <c r="FMF271" s="376"/>
      <c r="FMG271" s="376"/>
      <c r="FMH271" s="376"/>
      <c r="FMI271" s="376"/>
      <c r="FMJ271" s="376"/>
      <c r="FMK271" s="376"/>
      <c r="FML271" s="376"/>
      <c r="FMM271" s="376"/>
      <c r="FMN271" s="376"/>
      <c r="FMO271" s="376"/>
      <c r="FMP271" s="376"/>
      <c r="FMQ271" s="376"/>
      <c r="FMR271" s="376"/>
      <c r="FMS271" s="377"/>
      <c r="FMT271" s="377"/>
      <c r="FMU271" s="377"/>
      <c r="FMV271" s="377"/>
      <c r="FMW271" s="377"/>
      <c r="FMX271" s="376"/>
      <c r="FMY271" s="376"/>
      <c r="FMZ271" s="377"/>
      <c r="FNA271" s="377"/>
      <c r="FNB271" s="376"/>
      <c r="FNC271" s="376"/>
      <c r="FND271" s="377"/>
      <c r="FNE271" s="377"/>
      <c r="FNF271" s="376"/>
      <c r="FNG271" s="376"/>
      <c r="FNH271" s="376"/>
      <c r="FNI271" s="376"/>
      <c r="FNJ271" s="376"/>
      <c r="FNK271" s="376"/>
      <c r="FNL271" s="376"/>
      <c r="FNM271" s="377"/>
      <c r="FNN271" s="377"/>
      <c r="FNO271" s="376"/>
      <c r="FNP271" s="376"/>
      <c r="FNQ271" s="377"/>
      <c r="FNR271" s="377"/>
      <c r="FNS271" s="376"/>
      <c r="FNT271" s="376"/>
      <c r="FNU271" s="376"/>
      <c r="FNV271" s="376"/>
      <c r="FNW271" s="376"/>
      <c r="FNX271" s="370"/>
      <c r="FNY271" s="396"/>
      <c r="FNZ271" s="376"/>
      <c r="FOA271" s="376"/>
      <c r="FOB271" s="376"/>
      <c r="FOC271" s="376"/>
      <c r="FOD271" s="376"/>
      <c r="FOE271" s="376"/>
      <c r="FOF271" s="376"/>
      <c r="FOG271" s="375"/>
      <c r="FOH271" s="375"/>
      <c r="FOI271" s="375"/>
      <c r="FOJ271" s="375"/>
      <c r="FOK271" s="375"/>
      <c r="FOL271" s="375"/>
      <c r="FOM271" s="375"/>
      <c r="FON271" s="375"/>
      <c r="FOO271" s="375"/>
      <c r="FOP271" s="375"/>
      <c r="FOQ271" s="375"/>
      <c r="FOR271" s="375"/>
      <c r="FOS271" s="375"/>
      <c r="FOT271" s="375"/>
      <c r="FOU271" s="375"/>
      <c r="FOV271" s="375"/>
      <c r="FOW271" s="375"/>
      <c r="FOX271" s="375"/>
      <c r="FOY271" s="375"/>
      <c r="FOZ271" s="375"/>
      <c r="FPA271" s="375"/>
      <c r="FPB271" s="375"/>
      <c r="FPC271" s="375"/>
      <c r="FPD271" s="375"/>
      <c r="FPE271" s="375"/>
      <c r="FPF271" s="375"/>
      <c r="FPG271" s="375"/>
      <c r="FPH271" s="375"/>
      <c r="FPI271" s="375"/>
      <c r="FPJ271" s="375"/>
      <c r="FPK271" s="375"/>
      <c r="FPL271" s="375"/>
      <c r="FPM271" s="375"/>
      <c r="FPN271" s="375"/>
      <c r="FPO271" s="375"/>
      <c r="FPP271" s="375"/>
      <c r="FPQ271" s="375"/>
      <c r="FPR271" s="375"/>
      <c r="FPS271" s="375"/>
      <c r="FPT271" s="375"/>
      <c r="FPU271" s="375"/>
      <c r="FPV271" s="375"/>
      <c r="FPW271" s="375"/>
      <c r="FPX271" s="375"/>
      <c r="FPY271" s="376"/>
      <c r="FPZ271" s="376"/>
      <c r="FQA271" s="376"/>
      <c r="FQB271" s="376"/>
      <c r="FQC271" s="376"/>
      <c r="FQD271" s="376"/>
      <c r="FQE271" s="376"/>
      <c r="FQF271" s="376"/>
      <c r="FQG271" s="376"/>
      <c r="FQH271" s="376"/>
      <c r="FQI271" s="376"/>
      <c r="FQJ271" s="376"/>
      <c r="FQK271" s="376"/>
      <c r="FQL271" s="376"/>
      <c r="FQM271" s="376"/>
      <c r="FQN271" s="376"/>
      <c r="FQO271" s="376"/>
      <c r="FQP271" s="376"/>
      <c r="FQQ271" s="376"/>
      <c r="FQR271" s="376"/>
      <c r="FQS271" s="376"/>
      <c r="FQT271" s="376"/>
      <c r="FQU271" s="376"/>
      <c r="FQV271" s="376"/>
      <c r="FQW271" s="377"/>
      <c r="FQX271" s="377"/>
      <c r="FQY271" s="377"/>
      <c r="FQZ271" s="377"/>
      <c r="FRA271" s="377"/>
      <c r="FRB271" s="376"/>
      <c r="FRC271" s="376"/>
      <c r="FRD271" s="377"/>
      <c r="FRE271" s="377"/>
      <c r="FRF271" s="376"/>
      <c r="FRG271" s="376"/>
      <c r="FRH271" s="377"/>
      <c r="FRI271" s="377"/>
      <c r="FRJ271" s="376"/>
      <c r="FRK271" s="376"/>
      <c r="FRL271" s="376"/>
      <c r="FRM271" s="376"/>
      <c r="FRN271" s="376"/>
      <c r="FRO271" s="376"/>
      <c r="FRP271" s="376"/>
      <c r="FRQ271" s="377"/>
      <c r="FRR271" s="377"/>
      <c r="FRS271" s="376"/>
      <c r="FRT271" s="376"/>
      <c r="FRU271" s="377"/>
      <c r="FRV271" s="377"/>
      <c r="FRW271" s="376"/>
      <c r="FRX271" s="376"/>
      <c r="FRY271" s="376"/>
      <c r="FRZ271" s="376"/>
      <c r="FSA271" s="376"/>
      <c r="FSB271" s="370"/>
      <c r="FSC271" s="396"/>
      <c r="FSD271" s="376"/>
      <c r="FSE271" s="376"/>
      <c r="FSF271" s="376"/>
      <c r="FSG271" s="376"/>
      <c r="FSH271" s="376"/>
      <c r="FSI271" s="376"/>
      <c r="FSJ271" s="376"/>
      <c r="FSK271" s="375"/>
      <c r="FSL271" s="375"/>
      <c r="FSM271" s="375"/>
      <c r="FSN271" s="375"/>
      <c r="FSO271" s="375"/>
      <c r="FSP271" s="375"/>
      <c r="FSQ271" s="375"/>
      <c r="FSR271" s="375"/>
      <c r="FSS271" s="375"/>
      <c r="FST271" s="375"/>
      <c r="FSU271" s="375"/>
      <c r="FSV271" s="375"/>
      <c r="FSW271" s="375"/>
      <c r="FSX271" s="375"/>
      <c r="FSY271" s="375"/>
      <c r="FSZ271" s="375"/>
      <c r="FTA271" s="375"/>
      <c r="FTB271" s="375"/>
      <c r="FTC271" s="375"/>
      <c r="FTD271" s="375"/>
      <c r="FTE271" s="375"/>
      <c r="FTF271" s="375"/>
      <c r="FTG271" s="375"/>
      <c r="FTH271" s="375"/>
      <c r="FTI271" s="375"/>
      <c r="FTJ271" s="375"/>
      <c r="FTK271" s="375"/>
      <c r="FTL271" s="375"/>
      <c r="FTM271" s="375"/>
      <c r="FTN271" s="375"/>
      <c r="FTO271" s="375"/>
      <c r="FTP271" s="375"/>
      <c r="FTQ271" s="375"/>
      <c r="FTR271" s="375"/>
      <c r="FTS271" s="375"/>
      <c r="FTT271" s="375"/>
      <c r="FTU271" s="375"/>
      <c r="FTV271" s="375"/>
      <c r="FTW271" s="375"/>
      <c r="FTX271" s="375"/>
      <c r="FTY271" s="375"/>
      <c r="FTZ271" s="375"/>
      <c r="FUA271" s="375"/>
      <c r="FUB271" s="375"/>
      <c r="FUC271" s="376"/>
      <c r="FUD271" s="376"/>
      <c r="FUE271" s="376"/>
      <c r="FUF271" s="376"/>
      <c r="FUG271" s="376"/>
      <c r="FUH271" s="376"/>
      <c r="FUI271" s="376"/>
      <c r="FUJ271" s="376"/>
      <c r="FUK271" s="376"/>
      <c r="FUL271" s="376"/>
      <c r="FUM271" s="376"/>
      <c r="FUN271" s="376"/>
      <c r="FUO271" s="376"/>
      <c r="FUP271" s="376"/>
      <c r="FUQ271" s="376"/>
      <c r="FUR271" s="376"/>
      <c r="FUS271" s="376"/>
      <c r="FUT271" s="376"/>
      <c r="FUU271" s="376"/>
      <c r="FUV271" s="376"/>
      <c r="FUW271" s="376"/>
      <c r="FUX271" s="376"/>
      <c r="FUY271" s="376"/>
      <c r="FUZ271" s="376"/>
      <c r="FVA271" s="377"/>
      <c r="FVB271" s="377"/>
      <c r="FVC271" s="377"/>
      <c r="FVD271" s="377"/>
      <c r="FVE271" s="377"/>
      <c r="FVF271" s="376"/>
      <c r="FVG271" s="376"/>
      <c r="FVH271" s="377"/>
      <c r="FVI271" s="377"/>
      <c r="FVJ271" s="376"/>
      <c r="FVK271" s="376"/>
      <c r="FVL271" s="377"/>
      <c r="FVM271" s="377"/>
      <c r="FVN271" s="376"/>
      <c r="FVO271" s="376"/>
      <c r="FVP271" s="376"/>
      <c r="FVQ271" s="376"/>
      <c r="FVR271" s="376"/>
      <c r="FVS271" s="376"/>
      <c r="FVT271" s="376"/>
      <c r="FVU271" s="377"/>
      <c r="FVV271" s="377"/>
      <c r="FVW271" s="376"/>
      <c r="FVX271" s="376"/>
      <c r="FVY271" s="377"/>
      <c r="FVZ271" s="377"/>
      <c r="FWA271" s="376"/>
      <c r="FWB271" s="376"/>
      <c r="FWC271" s="376"/>
      <c r="FWD271" s="376"/>
      <c r="FWE271" s="376"/>
      <c r="FWF271" s="370"/>
      <c r="FWG271" s="396"/>
      <c r="FWH271" s="376"/>
      <c r="FWI271" s="376"/>
      <c r="FWJ271" s="376"/>
      <c r="FWK271" s="376"/>
      <c r="FWL271" s="376"/>
      <c r="FWM271" s="376"/>
      <c r="FWN271" s="376"/>
      <c r="FWO271" s="375"/>
      <c r="FWP271" s="375"/>
      <c r="FWQ271" s="375"/>
      <c r="FWR271" s="375"/>
      <c r="FWS271" s="375"/>
      <c r="FWT271" s="375"/>
      <c r="FWU271" s="375"/>
      <c r="FWV271" s="375"/>
      <c r="FWW271" s="375"/>
      <c r="FWX271" s="375"/>
      <c r="FWY271" s="375"/>
      <c r="FWZ271" s="375"/>
      <c r="FXA271" s="375"/>
      <c r="FXB271" s="375"/>
      <c r="FXC271" s="375"/>
      <c r="FXD271" s="375"/>
      <c r="FXE271" s="375"/>
      <c r="FXF271" s="375"/>
      <c r="FXG271" s="375"/>
      <c r="FXH271" s="375"/>
      <c r="FXI271" s="375"/>
      <c r="FXJ271" s="375"/>
      <c r="FXK271" s="375"/>
      <c r="FXL271" s="375"/>
      <c r="FXM271" s="375"/>
      <c r="FXN271" s="375"/>
      <c r="FXO271" s="375"/>
      <c r="FXP271" s="375"/>
      <c r="FXQ271" s="375"/>
      <c r="FXR271" s="375"/>
      <c r="FXS271" s="375"/>
      <c r="FXT271" s="375"/>
      <c r="FXU271" s="375"/>
      <c r="FXV271" s="375"/>
      <c r="FXW271" s="375"/>
      <c r="FXX271" s="375"/>
      <c r="FXY271" s="375"/>
      <c r="FXZ271" s="375"/>
      <c r="FYA271" s="375"/>
      <c r="FYB271" s="375"/>
      <c r="FYC271" s="375"/>
      <c r="FYD271" s="375"/>
      <c r="FYE271" s="375"/>
      <c r="FYF271" s="375"/>
      <c r="FYG271" s="376"/>
      <c r="FYH271" s="376"/>
      <c r="FYI271" s="376"/>
      <c r="FYJ271" s="376"/>
      <c r="FYK271" s="376"/>
      <c r="FYL271" s="376"/>
      <c r="FYM271" s="376"/>
      <c r="FYN271" s="376"/>
      <c r="FYO271" s="376"/>
      <c r="FYP271" s="376"/>
      <c r="FYQ271" s="376"/>
      <c r="FYR271" s="376"/>
      <c r="FYS271" s="376"/>
      <c r="FYT271" s="376"/>
      <c r="FYU271" s="376"/>
      <c r="FYV271" s="376"/>
      <c r="FYW271" s="376"/>
      <c r="FYX271" s="376"/>
      <c r="FYY271" s="376"/>
      <c r="FYZ271" s="376"/>
      <c r="FZA271" s="376"/>
      <c r="FZB271" s="376"/>
      <c r="FZC271" s="376"/>
      <c r="FZD271" s="376"/>
      <c r="FZE271" s="377"/>
      <c r="FZF271" s="377"/>
      <c r="FZG271" s="377"/>
      <c r="FZH271" s="377"/>
      <c r="FZI271" s="377"/>
      <c r="FZJ271" s="376"/>
      <c r="FZK271" s="376"/>
      <c r="FZL271" s="377"/>
      <c r="FZM271" s="377"/>
      <c r="FZN271" s="376"/>
      <c r="FZO271" s="376"/>
      <c r="FZP271" s="377"/>
      <c r="FZQ271" s="377"/>
      <c r="FZR271" s="376"/>
      <c r="FZS271" s="376"/>
      <c r="FZT271" s="376"/>
      <c r="FZU271" s="376"/>
      <c r="FZV271" s="376"/>
      <c r="FZW271" s="376"/>
      <c r="FZX271" s="376"/>
      <c r="FZY271" s="377"/>
      <c r="FZZ271" s="377"/>
      <c r="GAA271" s="376"/>
      <c r="GAB271" s="376"/>
      <c r="GAC271" s="377"/>
      <c r="GAD271" s="377"/>
      <c r="GAE271" s="376"/>
      <c r="GAF271" s="376"/>
      <c r="GAG271" s="376"/>
      <c r="GAH271" s="376"/>
      <c r="GAI271" s="376"/>
      <c r="GAJ271" s="370"/>
      <c r="GAK271" s="396"/>
      <c r="GAL271" s="376"/>
      <c r="GAM271" s="376"/>
      <c r="GAN271" s="376"/>
      <c r="GAO271" s="376"/>
      <c r="GAP271" s="376"/>
      <c r="GAQ271" s="376"/>
      <c r="GAR271" s="376"/>
      <c r="GAS271" s="375"/>
      <c r="GAT271" s="375"/>
      <c r="GAU271" s="375"/>
      <c r="GAV271" s="375"/>
      <c r="GAW271" s="375"/>
      <c r="GAX271" s="375"/>
      <c r="GAY271" s="375"/>
      <c r="GAZ271" s="375"/>
      <c r="GBA271" s="375"/>
      <c r="GBB271" s="375"/>
      <c r="GBC271" s="375"/>
      <c r="GBD271" s="375"/>
      <c r="GBE271" s="375"/>
      <c r="GBF271" s="375"/>
      <c r="GBG271" s="375"/>
      <c r="GBH271" s="375"/>
      <c r="GBI271" s="375"/>
      <c r="GBJ271" s="375"/>
      <c r="GBK271" s="375"/>
      <c r="GBL271" s="375"/>
      <c r="GBM271" s="375"/>
      <c r="GBN271" s="375"/>
      <c r="GBO271" s="375"/>
      <c r="GBP271" s="375"/>
      <c r="GBQ271" s="375"/>
      <c r="GBR271" s="375"/>
      <c r="GBS271" s="375"/>
      <c r="GBT271" s="375"/>
      <c r="GBU271" s="375"/>
      <c r="GBV271" s="375"/>
      <c r="GBW271" s="375"/>
      <c r="GBX271" s="375"/>
      <c r="GBY271" s="375"/>
      <c r="GBZ271" s="375"/>
      <c r="GCA271" s="375"/>
      <c r="GCB271" s="375"/>
      <c r="GCC271" s="375"/>
      <c r="GCD271" s="375"/>
      <c r="GCE271" s="375"/>
      <c r="GCF271" s="375"/>
      <c r="GCG271" s="375"/>
      <c r="GCH271" s="375"/>
      <c r="GCI271" s="375"/>
      <c r="GCJ271" s="375"/>
      <c r="GCK271" s="376"/>
      <c r="GCL271" s="376"/>
      <c r="GCM271" s="376"/>
      <c r="GCN271" s="376"/>
      <c r="GCO271" s="376"/>
      <c r="GCP271" s="376"/>
      <c r="GCQ271" s="376"/>
      <c r="GCR271" s="376"/>
      <c r="GCS271" s="376"/>
      <c r="GCT271" s="376"/>
      <c r="GCU271" s="376"/>
      <c r="GCV271" s="376"/>
      <c r="GCW271" s="376"/>
      <c r="GCX271" s="376"/>
      <c r="GCY271" s="376"/>
      <c r="GCZ271" s="376"/>
      <c r="GDA271" s="376"/>
      <c r="GDB271" s="376"/>
      <c r="GDC271" s="376"/>
      <c r="GDD271" s="376"/>
      <c r="GDE271" s="376"/>
      <c r="GDF271" s="376"/>
      <c r="GDG271" s="376"/>
      <c r="GDH271" s="376"/>
      <c r="GDI271" s="377"/>
      <c r="GDJ271" s="377"/>
      <c r="GDK271" s="377"/>
      <c r="GDL271" s="377"/>
      <c r="GDM271" s="377"/>
      <c r="GDN271" s="376"/>
      <c r="GDO271" s="376"/>
      <c r="GDP271" s="377"/>
      <c r="GDQ271" s="377"/>
      <c r="GDR271" s="376"/>
      <c r="GDS271" s="376"/>
      <c r="GDT271" s="377"/>
      <c r="GDU271" s="377"/>
      <c r="GDV271" s="376"/>
      <c r="GDW271" s="376"/>
      <c r="GDX271" s="376"/>
      <c r="GDY271" s="376"/>
      <c r="GDZ271" s="376"/>
      <c r="GEA271" s="376"/>
      <c r="GEB271" s="376"/>
      <c r="GEC271" s="377"/>
      <c r="GED271" s="377"/>
      <c r="GEE271" s="376"/>
      <c r="GEF271" s="376"/>
      <c r="GEG271" s="377"/>
      <c r="GEH271" s="377"/>
      <c r="GEI271" s="376"/>
      <c r="GEJ271" s="376"/>
      <c r="GEK271" s="376"/>
      <c r="GEL271" s="376"/>
      <c r="GEM271" s="376"/>
      <c r="GEN271" s="370"/>
      <c r="GEO271" s="396"/>
      <c r="GEP271" s="376"/>
      <c r="GEQ271" s="376"/>
      <c r="GER271" s="376"/>
      <c r="GES271" s="376"/>
      <c r="GET271" s="376"/>
      <c r="GEU271" s="376"/>
      <c r="GEV271" s="376"/>
      <c r="GEW271" s="375"/>
      <c r="GEX271" s="375"/>
      <c r="GEY271" s="375"/>
      <c r="GEZ271" s="375"/>
      <c r="GFA271" s="375"/>
      <c r="GFB271" s="375"/>
      <c r="GFC271" s="375"/>
      <c r="GFD271" s="375"/>
      <c r="GFE271" s="375"/>
      <c r="GFF271" s="375"/>
      <c r="GFG271" s="375"/>
      <c r="GFH271" s="375"/>
      <c r="GFI271" s="375"/>
      <c r="GFJ271" s="375"/>
      <c r="GFK271" s="375"/>
      <c r="GFL271" s="375"/>
      <c r="GFM271" s="375"/>
      <c r="GFN271" s="375"/>
      <c r="GFO271" s="375"/>
      <c r="GFP271" s="375"/>
      <c r="GFQ271" s="375"/>
      <c r="GFR271" s="375"/>
      <c r="GFS271" s="375"/>
      <c r="GFT271" s="375"/>
      <c r="GFU271" s="375"/>
      <c r="GFV271" s="375"/>
      <c r="GFW271" s="375"/>
      <c r="GFX271" s="375"/>
      <c r="GFY271" s="375"/>
      <c r="GFZ271" s="375"/>
      <c r="GGA271" s="375"/>
      <c r="GGB271" s="375"/>
      <c r="GGC271" s="375"/>
      <c r="GGD271" s="375"/>
      <c r="GGE271" s="375"/>
      <c r="GGF271" s="375"/>
      <c r="GGG271" s="375"/>
      <c r="GGH271" s="375"/>
      <c r="GGI271" s="375"/>
      <c r="GGJ271" s="375"/>
      <c r="GGK271" s="375"/>
      <c r="GGL271" s="375"/>
      <c r="GGM271" s="375"/>
      <c r="GGN271" s="375"/>
      <c r="GGO271" s="376"/>
      <c r="GGP271" s="376"/>
      <c r="GGQ271" s="376"/>
      <c r="GGR271" s="376"/>
      <c r="GGS271" s="376"/>
      <c r="GGT271" s="376"/>
      <c r="GGU271" s="376"/>
      <c r="GGV271" s="376"/>
      <c r="GGW271" s="376"/>
      <c r="GGX271" s="376"/>
      <c r="GGY271" s="376"/>
      <c r="GGZ271" s="376"/>
      <c r="GHA271" s="376"/>
      <c r="GHB271" s="376"/>
      <c r="GHC271" s="376"/>
      <c r="GHD271" s="376"/>
      <c r="GHE271" s="376"/>
      <c r="GHF271" s="376"/>
      <c r="GHG271" s="376"/>
      <c r="GHH271" s="376"/>
      <c r="GHI271" s="376"/>
      <c r="GHJ271" s="376"/>
      <c r="GHK271" s="376"/>
      <c r="GHL271" s="376"/>
      <c r="GHM271" s="377"/>
      <c r="GHN271" s="377"/>
      <c r="GHO271" s="377"/>
      <c r="GHP271" s="377"/>
      <c r="GHQ271" s="377"/>
      <c r="GHR271" s="376"/>
      <c r="GHS271" s="376"/>
      <c r="GHT271" s="377"/>
      <c r="GHU271" s="377"/>
      <c r="GHV271" s="376"/>
      <c r="GHW271" s="376"/>
      <c r="GHX271" s="377"/>
      <c r="GHY271" s="377"/>
      <c r="GHZ271" s="376"/>
      <c r="GIA271" s="376"/>
      <c r="GIB271" s="376"/>
      <c r="GIC271" s="376"/>
      <c r="GID271" s="376"/>
      <c r="GIE271" s="376"/>
      <c r="GIF271" s="376"/>
      <c r="GIG271" s="377"/>
      <c r="GIH271" s="377"/>
      <c r="GII271" s="376"/>
      <c r="GIJ271" s="376"/>
      <c r="GIK271" s="377"/>
      <c r="GIL271" s="377"/>
      <c r="GIM271" s="376"/>
      <c r="GIN271" s="376"/>
      <c r="GIO271" s="376"/>
      <c r="GIP271" s="376"/>
      <c r="GIQ271" s="376"/>
      <c r="GIR271" s="370"/>
      <c r="GIS271" s="396"/>
      <c r="GIT271" s="376"/>
      <c r="GIU271" s="376"/>
      <c r="GIV271" s="376"/>
      <c r="GIW271" s="376"/>
      <c r="GIX271" s="376"/>
      <c r="GIY271" s="376"/>
      <c r="GIZ271" s="376"/>
      <c r="GJA271" s="375"/>
      <c r="GJB271" s="375"/>
      <c r="GJC271" s="375"/>
      <c r="GJD271" s="375"/>
      <c r="GJE271" s="375"/>
      <c r="GJF271" s="375"/>
      <c r="GJG271" s="375"/>
      <c r="GJH271" s="375"/>
      <c r="GJI271" s="375"/>
      <c r="GJJ271" s="375"/>
      <c r="GJK271" s="375"/>
      <c r="GJL271" s="375"/>
      <c r="GJM271" s="375"/>
      <c r="GJN271" s="375"/>
      <c r="GJO271" s="375"/>
      <c r="GJP271" s="375"/>
      <c r="GJQ271" s="375"/>
      <c r="GJR271" s="375"/>
      <c r="GJS271" s="375"/>
      <c r="GJT271" s="375"/>
      <c r="GJU271" s="375"/>
      <c r="GJV271" s="375"/>
      <c r="GJW271" s="375"/>
      <c r="GJX271" s="375"/>
      <c r="GJY271" s="375"/>
      <c r="GJZ271" s="375"/>
      <c r="GKA271" s="375"/>
      <c r="GKB271" s="375"/>
      <c r="GKC271" s="375"/>
      <c r="GKD271" s="375"/>
      <c r="GKE271" s="375"/>
      <c r="GKF271" s="375"/>
      <c r="GKG271" s="375"/>
      <c r="GKH271" s="375"/>
      <c r="GKI271" s="375"/>
      <c r="GKJ271" s="375"/>
      <c r="GKK271" s="375"/>
      <c r="GKL271" s="375"/>
      <c r="GKM271" s="375"/>
      <c r="GKN271" s="375"/>
      <c r="GKO271" s="375"/>
      <c r="GKP271" s="375"/>
      <c r="GKQ271" s="375"/>
      <c r="GKR271" s="375"/>
      <c r="GKS271" s="376"/>
      <c r="GKT271" s="376"/>
      <c r="GKU271" s="376"/>
      <c r="GKV271" s="376"/>
      <c r="GKW271" s="376"/>
      <c r="GKX271" s="376"/>
      <c r="GKY271" s="376"/>
      <c r="GKZ271" s="376"/>
      <c r="GLA271" s="376"/>
      <c r="GLB271" s="376"/>
      <c r="GLC271" s="376"/>
      <c r="GLD271" s="376"/>
      <c r="GLE271" s="376"/>
      <c r="GLF271" s="376"/>
      <c r="GLG271" s="376"/>
      <c r="GLH271" s="376"/>
      <c r="GLI271" s="376"/>
      <c r="GLJ271" s="376"/>
      <c r="GLK271" s="376"/>
      <c r="GLL271" s="376"/>
      <c r="GLM271" s="376"/>
      <c r="GLN271" s="376"/>
      <c r="GLO271" s="376"/>
      <c r="GLP271" s="376"/>
      <c r="GLQ271" s="377"/>
      <c r="GLR271" s="377"/>
      <c r="GLS271" s="377"/>
      <c r="GLT271" s="377"/>
      <c r="GLU271" s="377"/>
      <c r="GLV271" s="376"/>
      <c r="GLW271" s="376"/>
      <c r="GLX271" s="377"/>
      <c r="GLY271" s="377"/>
      <c r="GLZ271" s="376"/>
      <c r="GMA271" s="376"/>
      <c r="GMB271" s="377"/>
      <c r="GMC271" s="377"/>
      <c r="GMD271" s="376"/>
      <c r="GME271" s="376"/>
      <c r="GMF271" s="376"/>
      <c r="GMG271" s="376"/>
      <c r="GMH271" s="376"/>
      <c r="GMI271" s="376"/>
      <c r="GMJ271" s="376"/>
      <c r="GMK271" s="377"/>
      <c r="GML271" s="377"/>
      <c r="GMM271" s="376"/>
      <c r="GMN271" s="376"/>
      <c r="GMO271" s="377"/>
      <c r="GMP271" s="377"/>
      <c r="GMQ271" s="376"/>
      <c r="GMR271" s="376"/>
      <c r="GMS271" s="376"/>
      <c r="GMT271" s="376"/>
      <c r="GMU271" s="376"/>
      <c r="GMV271" s="370"/>
      <c r="GMW271" s="396"/>
      <c r="GMX271" s="376"/>
      <c r="GMY271" s="376"/>
      <c r="GMZ271" s="376"/>
      <c r="GNA271" s="376"/>
      <c r="GNB271" s="376"/>
      <c r="GNC271" s="376"/>
      <c r="GND271" s="376"/>
      <c r="GNE271" s="375"/>
      <c r="GNF271" s="375"/>
      <c r="GNG271" s="375"/>
      <c r="GNH271" s="375"/>
      <c r="GNI271" s="375"/>
      <c r="GNJ271" s="375"/>
      <c r="GNK271" s="375"/>
      <c r="GNL271" s="375"/>
      <c r="GNM271" s="375"/>
      <c r="GNN271" s="375"/>
      <c r="GNO271" s="375"/>
      <c r="GNP271" s="375"/>
      <c r="GNQ271" s="375"/>
      <c r="GNR271" s="375"/>
      <c r="GNS271" s="375"/>
      <c r="GNT271" s="375"/>
      <c r="GNU271" s="375"/>
      <c r="GNV271" s="375"/>
      <c r="GNW271" s="375"/>
      <c r="GNX271" s="375"/>
      <c r="GNY271" s="375"/>
      <c r="GNZ271" s="375"/>
      <c r="GOA271" s="375"/>
      <c r="GOB271" s="375"/>
      <c r="GOC271" s="375"/>
      <c r="GOD271" s="375"/>
      <c r="GOE271" s="375"/>
      <c r="GOF271" s="375"/>
      <c r="GOG271" s="375"/>
      <c r="GOH271" s="375"/>
      <c r="GOI271" s="375"/>
      <c r="GOJ271" s="375"/>
      <c r="GOK271" s="375"/>
      <c r="GOL271" s="375"/>
      <c r="GOM271" s="375"/>
      <c r="GON271" s="375"/>
      <c r="GOO271" s="375"/>
      <c r="GOP271" s="375"/>
      <c r="GOQ271" s="375"/>
      <c r="GOR271" s="375"/>
      <c r="GOS271" s="375"/>
      <c r="GOT271" s="375"/>
      <c r="GOU271" s="375"/>
      <c r="GOV271" s="375"/>
      <c r="GOW271" s="376"/>
      <c r="GOX271" s="376"/>
      <c r="GOY271" s="376"/>
      <c r="GOZ271" s="376"/>
      <c r="GPA271" s="376"/>
      <c r="GPB271" s="376"/>
      <c r="GPC271" s="376"/>
      <c r="GPD271" s="376"/>
      <c r="GPE271" s="376"/>
      <c r="GPF271" s="376"/>
      <c r="GPG271" s="376"/>
      <c r="GPH271" s="376"/>
      <c r="GPI271" s="376"/>
      <c r="GPJ271" s="376"/>
      <c r="GPK271" s="376"/>
      <c r="GPL271" s="376"/>
      <c r="GPM271" s="376"/>
      <c r="GPN271" s="376"/>
      <c r="GPO271" s="376"/>
      <c r="GPP271" s="376"/>
      <c r="GPQ271" s="376"/>
      <c r="GPR271" s="376"/>
      <c r="GPS271" s="376"/>
      <c r="GPT271" s="376"/>
      <c r="GPU271" s="377"/>
      <c r="GPV271" s="377"/>
      <c r="GPW271" s="377"/>
      <c r="GPX271" s="377"/>
      <c r="GPY271" s="377"/>
      <c r="GPZ271" s="376"/>
      <c r="GQA271" s="376"/>
      <c r="GQB271" s="377"/>
      <c r="GQC271" s="377"/>
      <c r="GQD271" s="376"/>
      <c r="GQE271" s="376"/>
      <c r="GQF271" s="377"/>
      <c r="GQG271" s="377"/>
      <c r="GQH271" s="376"/>
      <c r="GQI271" s="376"/>
      <c r="GQJ271" s="376"/>
      <c r="GQK271" s="376"/>
      <c r="GQL271" s="376"/>
      <c r="GQM271" s="376"/>
      <c r="GQN271" s="376"/>
      <c r="GQO271" s="377"/>
      <c r="GQP271" s="377"/>
      <c r="GQQ271" s="376"/>
      <c r="GQR271" s="376"/>
      <c r="GQS271" s="377"/>
      <c r="GQT271" s="377"/>
      <c r="GQU271" s="376"/>
      <c r="GQV271" s="376"/>
      <c r="GQW271" s="376"/>
      <c r="GQX271" s="376"/>
      <c r="GQY271" s="376"/>
      <c r="GQZ271" s="370"/>
      <c r="GRA271" s="396"/>
      <c r="GRB271" s="376"/>
      <c r="GRC271" s="376"/>
      <c r="GRD271" s="376"/>
      <c r="GRE271" s="376"/>
      <c r="GRF271" s="376"/>
      <c r="GRG271" s="376"/>
      <c r="GRH271" s="376"/>
      <c r="GRI271" s="375"/>
      <c r="GRJ271" s="375"/>
      <c r="GRK271" s="375"/>
      <c r="GRL271" s="375"/>
      <c r="GRM271" s="375"/>
      <c r="GRN271" s="375"/>
      <c r="GRO271" s="375"/>
      <c r="GRP271" s="375"/>
      <c r="GRQ271" s="375"/>
      <c r="GRR271" s="375"/>
      <c r="GRS271" s="375"/>
      <c r="GRT271" s="375"/>
      <c r="GRU271" s="375"/>
      <c r="GRV271" s="375"/>
      <c r="GRW271" s="375"/>
      <c r="GRX271" s="375"/>
      <c r="GRY271" s="375"/>
      <c r="GRZ271" s="375"/>
      <c r="GSA271" s="375"/>
      <c r="GSB271" s="375"/>
      <c r="GSC271" s="375"/>
      <c r="GSD271" s="375"/>
      <c r="GSE271" s="375"/>
      <c r="GSF271" s="375"/>
      <c r="GSG271" s="375"/>
      <c r="GSH271" s="375"/>
      <c r="GSI271" s="375"/>
      <c r="GSJ271" s="375"/>
      <c r="GSK271" s="375"/>
      <c r="GSL271" s="375"/>
      <c r="GSM271" s="375"/>
      <c r="GSN271" s="375"/>
      <c r="GSO271" s="375"/>
      <c r="GSP271" s="375"/>
      <c r="GSQ271" s="375"/>
      <c r="GSR271" s="375"/>
      <c r="GSS271" s="375"/>
      <c r="GST271" s="375"/>
      <c r="GSU271" s="375"/>
      <c r="GSV271" s="375"/>
      <c r="GSW271" s="375"/>
      <c r="GSX271" s="375"/>
      <c r="GSY271" s="375"/>
      <c r="GSZ271" s="375"/>
      <c r="GTA271" s="376"/>
      <c r="GTB271" s="376"/>
      <c r="GTC271" s="376"/>
      <c r="GTD271" s="376"/>
      <c r="GTE271" s="376"/>
      <c r="GTF271" s="376"/>
      <c r="GTG271" s="376"/>
      <c r="GTH271" s="376"/>
      <c r="GTI271" s="376"/>
      <c r="GTJ271" s="376"/>
      <c r="GTK271" s="376"/>
      <c r="GTL271" s="376"/>
      <c r="GTM271" s="376"/>
      <c r="GTN271" s="376"/>
      <c r="GTO271" s="376"/>
      <c r="GTP271" s="376"/>
      <c r="GTQ271" s="376"/>
      <c r="GTR271" s="376"/>
      <c r="GTS271" s="376"/>
      <c r="GTT271" s="376"/>
      <c r="GTU271" s="376"/>
      <c r="GTV271" s="376"/>
      <c r="GTW271" s="376"/>
      <c r="GTX271" s="376"/>
      <c r="GTY271" s="377"/>
      <c r="GTZ271" s="377"/>
      <c r="GUA271" s="377"/>
      <c r="GUB271" s="377"/>
      <c r="GUC271" s="377"/>
      <c r="GUD271" s="376"/>
      <c r="GUE271" s="376"/>
      <c r="GUF271" s="377"/>
      <c r="GUG271" s="377"/>
      <c r="GUH271" s="376"/>
      <c r="GUI271" s="376"/>
      <c r="GUJ271" s="377"/>
      <c r="GUK271" s="377"/>
      <c r="GUL271" s="376"/>
      <c r="GUM271" s="376"/>
      <c r="GUN271" s="376"/>
      <c r="GUO271" s="376"/>
      <c r="GUP271" s="376"/>
      <c r="GUQ271" s="376"/>
      <c r="GUR271" s="376"/>
      <c r="GUS271" s="377"/>
      <c r="GUT271" s="377"/>
      <c r="GUU271" s="376"/>
      <c r="GUV271" s="376"/>
      <c r="GUW271" s="377"/>
      <c r="GUX271" s="377"/>
      <c r="GUY271" s="376"/>
      <c r="GUZ271" s="376"/>
      <c r="GVA271" s="376"/>
      <c r="GVB271" s="376"/>
      <c r="GVC271" s="376"/>
      <c r="GVD271" s="370"/>
      <c r="GVE271" s="396"/>
      <c r="GVF271" s="376"/>
      <c r="GVG271" s="376"/>
      <c r="GVH271" s="376"/>
      <c r="GVI271" s="376"/>
      <c r="GVJ271" s="376"/>
      <c r="GVK271" s="376"/>
      <c r="GVL271" s="376"/>
      <c r="GVM271" s="375"/>
      <c r="GVN271" s="375"/>
      <c r="GVO271" s="375"/>
      <c r="GVP271" s="375"/>
      <c r="GVQ271" s="375"/>
      <c r="GVR271" s="375"/>
      <c r="GVS271" s="375"/>
      <c r="GVT271" s="375"/>
      <c r="GVU271" s="375"/>
      <c r="GVV271" s="375"/>
      <c r="GVW271" s="375"/>
      <c r="GVX271" s="375"/>
      <c r="GVY271" s="375"/>
      <c r="GVZ271" s="375"/>
      <c r="GWA271" s="375"/>
      <c r="GWB271" s="375"/>
      <c r="GWC271" s="375"/>
      <c r="GWD271" s="375"/>
      <c r="GWE271" s="375"/>
      <c r="GWF271" s="375"/>
      <c r="GWG271" s="375"/>
      <c r="GWH271" s="375"/>
      <c r="GWI271" s="375"/>
      <c r="GWJ271" s="375"/>
      <c r="GWK271" s="375"/>
      <c r="GWL271" s="375"/>
      <c r="GWM271" s="375"/>
      <c r="GWN271" s="375"/>
      <c r="GWO271" s="375"/>
      <c r="GWP271" s="375"/>
      <c r="GWQ271" s="375"/>
      <c r="GWR271" s="375"/>
      <c r="GWS271" s="375"/>
      <c r="GWT271" s="375"/>
      <c r="GWU271" s="375"/>
      <c r="GWV271" s="375"/>
      <c r="GWW271" s="375"/>
      <c r="GWX271" s="375"/>
      <c r="GWY271" s="375"/>
      <c r="GWZ271" s="375"/>
      <c r="GXA271" s="375"/>
      <c r="GXB271" s="375"/>
      <c r="GXC271" s="375"/>
      <c r="GXD271" s="375"/>
      <c r="GXE271" s="376"/>
      <c r="GXF271" s="376"/>
      <c r="GXG271" s="376"/>
      <c r="GXH271" s="376"/>
      <c r="GXI271" s="376"/>
      <c r="GXJ271" s="376"/>
      <c r="GXK271" s="376"/>
      <c r="GXL271" s="376"/>
      <c r="GXM271" s="376"/>
      <c r="GXN271" s="376"/>
      <c r="GXO271" s="376"/>
      <c r="GXP271" s="376"/>
      <c r="GXQ271" s="376"/>
      <c r="GXR271" s="376"/>
      <c r="GXS271" s="376"/>
      <c r="GXT271" s="376"/>
      <c r="GXU271" s="376"/>
      <c r="GXV271" s="376"/>
      <c r="GXW271" s="376"/>
      <c r="GXX271" s="376"/>
      <c r="GXY271" s="376"/>
      <c r="GXZ271" s="376"/>
      <c r="GYA271" s="376"/>
      <c r="GYB271" s="376"/>
      <c r="GYC271" s="377"/>
      <c r="GYD271" s="377"/>
      <c r="GYE271" s="377"/>
      <c r="GYF271" s="377"/>
      <c r="GYG271" s="377"/>
      <c r="GYH271" s="376"/>
      <c r="GYI271" s="376"/>
      <c r="GYJ271" s="377"/>
      <c r="GYK271" s="377"/>
      <c r="GYL271" s="376"/>
      <c r="GYM271" s="376"/>
      <c r="GYN271" s="377"/>
      <c r="GYO271" s="377"/>
      <c r="GYP271" s="376"/>
      <c r="GYQ271" s="376"/>
      <c r="GYR271" s="376"/>
      <c r="GYS271" s="376"/>
      <c r="GYT271" s="376"/>
      <c r="GYU271" s="376"/>
      <c r="GYV271" s="376"/>
      <c r="GYW271" s="377"/>
      <c r="GYX271" s="377"/>
      <c r="GYY271" s="376"/>
      <c r="GYZ271" s="376"/>
      <c r="GZA271" s="377"/>
      <c r="GZB271" s="377"/>
      <c r="GZC271" s="376"/>
      <c r="GZD271" s="376"/>
      <c r="GZE271" s="376"/>
      <c r="GZF271" s="376"/>
      <c r="GZG271" s="376"/>
      <c r="GZH271" s="370"/>
      <c r="GZI271" s="396"/>
      <c r="GZJ271" s="376"/>
      <c r="GZK271" s="376"/>
      <c r="GZL271" s="376"/>
      <c r="GZM271" s="376"/>
      <c r="GZN271" s="376"/>
      <c r="GZO271" s="376"/>
      <c r="GZP271" s="376"/>
      <c r="GZQ271" s="375"/>
      <c r="GZR271" s="375"/>
      <c r="GZS271" s="375"/>
      <c r="GZT271" s="375"/>
      <c r="GZU271" s="375"/>
      <c r="GZV271" s="375"/>
      <c r="GZW271" s="375"/>
      <c r="GZX271" s="375"/>
      <c r="GZY271" s="375"/>
      <c r="GZZ271" s="375"/>
      <c r="HAA271" s="375"/>
      <c r="HAB271" s="375"/>
      <c r="HAC271" s="375"/>
      <c r="HAD271" s="375"/>
      <c r="HAE271" s="375"/>
      <c r="HAF271" s="375"/>
      <c r="HAG271" s="375"/>
      <c r="HAH271" s="375"/>
      <c r="HAI271" s="375"/>
      <c r="HAJ271" s="375"/>
      <c r="HAK271" s="375"/>
      <c r="HAL271" s="375"/>
      <c r="HAM271" s="375"/>
      <c r="HAN271" s="375"/>
      <c r="HAO271" s="375"/>
      <c r="HAP271" s="375"/>
      <c r="HAQ271" s="375"/>
      <c r="HAR271" s="375"/>
      <c r="HAS271" s="375"/>
      <c r="HAT271" s="375"/>
      <c r="HAU271" s="375"/>
      <c r="HAV271" s="375"/>
      <c r="HAW271" s="375"/>
      <c r="HAX271" s="375"/>
      <c r="HAY271" s="375"/>
      <c r="HAZ271" s="375"/>
      <c r="HBA271" s="375"/>
      <c r="HBB271" s="375"/>
      <c r="HBC271" s="375"/>
      <c r="HBD271" s="375"/>
      <c r="HBE271" s="375"/>
      <c r="HBF271" s="375"/>
      <c r="HBG271" s="375"/>
      <c r="HBH271" s="375"/>
      <c r="HBI271" s="376"/>
      <c r="HBJ271" s="376"/>
      <c r="HBK271" s="376"/>
      <c r="HBL271" s="376"/>
      <c r="HBM271" s="376"/>
      <c r="HBN271" s="376"/>
      <c r="HBO271" s="376"/>
      <c r="HBP271" s="376"/>
      <c r="HBQ271" s="376"/>
      <c r="HBR271" s="376"/>
      <c r="HBS271" s="376"/>
      <c r="HBT271" s="376"/>
      <c r="HBU271" s="376"/>
      <c r="HBV271" s="376"/>
      <c r="HBW271" s="376"/>
      <c r="HBX271" s="376"/>
      <c r="HBY271" s="376"/>
      <c r="HBZ271" s="376"/>
      <c r="HCA271" s="376"/>
      <c r="HCB271" s="376"/>
      <c r="HCC271" s="376"/>
      <c r="HCD271" s="376"/>
      <c r="HCE271" s="376"/>
      <c r="HCF271" s="376"/>
      <c r="HCG271" s="377"/>
      <c r="HCH271" s="377"/>
      <c r="HCI271" s="377"/>
      <c r="HCJ271" s="377"/>
      <c r="HCK271" s="377"/>
      <c r="HCL271" s="376"/>
      <c r="HCM271" s="376"/>
      <c r="HCN271" s="377"/>
      <c r="HCO271" s="377"/>
      <c r="HCP271" s="376"/>
      <c r="HCQ271" s="376"/>
      <c r="HCR271" s="377"/>
      <c r="HCS271" s="377"/>
      <c r="HCT271" s="376"/>
      <c r="HCU271" s="376"/>
      <c r="HCV271" s="376"/>
      <c r="HCW271" s="376"/>
      <c r="HCX271" s="376"/>
      <c r="HCY271" s="376"/>
      <c r="HCZ271" s="376"/>
      <c r="HDA271" s="377"/>
      <c r="HDB271" s="377"/>
      <c r="HDC271" s="376"/>
      <c r="HDD271" s="376"/>
      <c r="HDE271" s="377"/>
      <c r="HDF271" s="377"/>
      <c r="HDG271" s="376"/>
      <c r="HDH271" s="376"/>
      <c r="HDI271" s="376"/>
      <c r="HDJ271" s="376"/>
      <c r="HDK271" s="376"/>
      <c r="HDL271" s="370"/>
      <c r="HDM271" s="396"/>
      <c r="HDN271" s="376"/>
      <c r="HDO271" s="376"/>
      <c r="HDP271" s="376"/>
      <c r="HDQ271" s="376"/>
      <c r="HDR271" s="376"/>
      <c r="HDS271" s="376"/>
      <c r="HDT271" s="376"/>
      <c r="HDU271" s="375"/>
      <c r="HDV271" s="375"/>
      <c r="HDW271" s="375"/>
      <c r="HDX271" s="375"/>
      <c r="HDY271" s="375"/>
      <c r="HDZ271" s="375"/>
      <c r="HEA271" s="375"/>
      <c r="HEB271" s="375"/>
      <c r="HEC271" s="375"/>
      <c r="HED271" s="375"/>
      <c r="HEE271" s="375"/>
      <c r="HEF271" s="375"/>
      <c r="HEG271" s="375"/>
      <c r="HEH271" s="375"/>
      <c r="HEI271" s="375"/>
      <c r="HEJ271" s="375"/>
      <c r="HEK271" s="375"/>
      <c r="HEL271" s="375"/>
      <c r="HEM271" s="375"/>
      <c r="HEN271" s="375"/>
      <c r="HEO271" s="375"/>
      <c r="HEP271" s="375"/>
      <c r="HEQ271" s="375"/>
      <c r="HER271" s="375"/>
      <c r="HES271" s="375"/>
      <c r="HET271" s="375"/>
      <c r="HEU271" s="375"/>
      <c r="HEV271" s="375"/>
      <c r="HEW271" s="375"/>
      <c r="HEX271" s="375"/>
      <c r="HEY271" s="375"/>
      <c r="HEZ271" s="375"/>
      <c r="HFA271" s="375"/>
      <c r="HFB271" s="375"/>
      <c r="HFC271" s="375"/>
      <c r="HFD271" s="375"/>
      <c r="HFE271" s="375"/>
      <c r="HFF271" s="375"/>
      <c r="HFG271" s="375"/>
      <c r="HFH271" s="375"/>
      <c r="HFI271" s="375"/>
      <c r="HFJ271" s="375"/>
      <c r="HFK271" s="375"/>
      <c r="HFL271" s="375"/>
      <c r="HFM271" s="376"/>
      <c r="HFN271" s="376"/>
      <c r="HFO271" s="376"/>
      <c r="HFP271" s="376"/>
      <c r="HFQ271" s="376"/>
      <c r="HFR271" s="376"/>
      <c r="HFS271" s="376"/>
      <c r="HFT271" s="376"/>
      <c r="HFU271" s="376"/>
      <c r="HFV271" s="376"/>
      <c r="HFW271" s="376"/>
      <c r="HFX271" s="376"/>
      <c r="HFY271" s="376"/>
      <c r="HFZ271" s="376"/>
      <c r="HGA271" s="376"/>
      <c r="HGB271" s="376"/>
      <c r="HGC271" s="376"/>
      <c r="HGD271" s="376"/>
      <c r="HGE271" s="376"/>
      <c r="HGF271" s="376"/>
      <c r="HGG271" s="376"/>
      <c r="HGH271" s="376"/>
      <c r="HGI271" s="376"/>
      <c r="HGJ271" s="376"/>
      <c r="HGK271" s="377"/>
      <c r="HGL271" s="377"/>
      <c r="HGM271" s="377"/>
      <c r="HGN271" s="377"/>
      <c r="HGO271" s="377"/>
      <c r="HGP271" s="376"/>
      <c r="HGQ271" s="376"/>
      <c r="HGR271" s="377"/>
      <c r="HGS271" s="377"/>
      <c r="HGT271" s="376"/>
      <c r="HGU271" s="376"/>
      <c r="HGV271" s="377"/>
      <c r="HGW271" s="377"/>
      <c r="HGX271" s="376"/>
      <c r="HGY271" s="376"/>
      <c r="HGZ271" s="376"/>
      <c r="HHA271" s="376"/>
      <c r="HHB271" s="376"/>
      <c r="HHC271" s="376"/>
      <c r="HHD271" s="376"/>
      <c r="HHE271" s="377"/>
      <c r="HHF271" s="377"/>
      <c r="HHG271" s="376"/>
      <c r="HHH271" s="376"/>
      <c r="HHI271" s="377"/>
      <c r="HHJ271" s="377"/>
      <c r="HHK271" s="376"/>
      <c r="HHL271" s="376"/>
      <c r="HHM271" s="376"/>
      <c r="HHN271" s="376"/>
      <c r="HHO271" s="376"/>
      <c r="HHP271" s="370"/>
      <c r="HHQ271" s="396"/>
      <c r="HHR271" s="376"/>
      <c r="HHS271" s="376"/>
      <c r="HHT271" s="376"/>
      <c r="HHU271" s="376"/>
      <c r="HHV271" s="376"/>
      <c r="HHW271" s="376"/>
      <c r="HHX271" s="376"/>
      <c r="HHY271" s="375"/>
      <c r="HHZ271" s="375"/>
      <c r="HIA271" s="375"/>
      <c r="HIB271" s="375"/>
      <c r="HIC271" s="375"/>
      <c r="HID271" s="375"/>
      <c r="HIE271" s="375"/>
      <c r="HIF271" s="375"/>
      <c r="HIG271" s="375"/>
      <c r="HIH271" s="375"/>
      <c r="HII271" s="375"/>
      <c r="HIJ271" s="375"/>
      <c r="HIK271" s="375"/>
      <c r="HIL271" s="375"/>
      <c r="HIM271" s="375"/>
      <c r="HIN271" s="375"/>
      <c r="HIO271" s="375"/>
      <c r="HIP271" s="375"/>
      <c r="HIQ271" s="375"/>
      <c r="HIR271" s="375"/>
      <c r="HIS271" s="375"/>
      <c r="HIT271" s="375"/>
      <c r="HIU271" s="375"/>
      <c r="HIV271" s="375"/>
      <c r="HIW271" s="375"/>
      <c r="HIX271" s="375"/>
      <c r="HIY271" s="375"/>
      <c r="HIZ271" s="375"/>
      <c r="HJA271" s="375"/>
      <c r="HJB271" s="375"/>
      <c r="HJC271" s="375"/>
      <c r="HJD271" s="375"/>
      <c r="HJE271" s="375"/>
      <c r="HJF271" s="375"/>
      <c r="HJG271" s="375"/>
      <c r="HJH271" s="375"/>
      <c r="HJI271" s="375"/>
      <c r="HJJ271" s="375"/>
      <c r="HJK271" s="375"/>
      <c r="HJL271" s="375"/>
      <c r="HJM271" s="375"/>
      <c r="HJN271" s="375"/>
      <c r="HJO271" s="375"/>
      <c r="HJP271" s="375"/>
      <c r="HJQ271" s="376"/>
      <c r="HJR271" s="376"/>
      <c r="HJS271" s="376"/>
      <c r="HJT271" s="376"/>
      <c r="HJU271" s="376"/>
      <c r="HJV271" s="376"/>
      <c r="HJW271" s="376"/>
      <c r="HJX271" s="376"/>
      <c r="HJY271" s="376"/>
      <c r="HJZ271" s="376"/>
      <c r="HKA271" s="376"/>
      <c r="HKB271" s="376"/>
      <c r="HKC271" s="376"/>
      <c r="HKD271" s="376"/>
      <c r="HKE271" s="376"/>
      <c r="HKF271" s="376"/>
      <c r="HKG271" s="376"/>
      <c r="HKH271" s="376"/>
      <c r="HKI271" s="376"/>
      <c r="HKJ271" s="376"/>
      <c r="HKK271" s="376"/>
      <c r="HKL271" s="376"/>
      <c r="HKM271" s="376"/>
      <c r="HKN271" s="376"/>
      <c r="HKO271" s="377"/>
      <c r="HKP271" s="377"/>
      <c r="HKQ271" s="377"/>
      <c r="HKR271" s="377"/>
      <c r="HKS271" s="377"/>
      <c r="HKT271" s="376"/>
      <c r="HKU271" s="376"/>
      <c r="HKV271" s="377"/>
      <c r="HKW271" s="377"/>
      <c r="HKX271" s="376"/>
      <c r="HKY271" s="376"/>
      <c r="HKZ271" s="377"/>
      <c r="HLA271" s="377"/>
      <c r="HLB271" s="376"/>
      <c r="HLC271" s="376"/>
      <c r="HLD271" s="376"/>
      <c r="HLE271" s="376"/>
      <c r="HLF271" s="376"/>
      <c r="HLG271" s="376"/>
      <c r="HLH271" s="376"/>
      <c r="HLI271" s="377"/>
      <c r="HLJ271" s="377"/>
      <c r="HLK271" s="376"/>
      <c r="HLL271" s="376"/>
      <c r="HLM271" s="377"/>
      <c r="HLN271" s="377"/>
      <c r="HLO271" s="376"/>
      <c r="HLP271" s="376"/>
      <c r="HLQ271" s="376"/>
      <c r="HLR271" s="376"/>
      <c r="HLS271" s="376"/>
      <c r="HLT271" s="370"/>
      <c r="HLU271" s="396"/>
      <c r="HLV271" s="376"/>
      <c r="HLW271" s="376"/>
      <c r="HLX271" s="376"/>
      <c r="HLY271" s="376"/>
      <c r="HLZ271" s="376"/>
      <c r="HMA271" s="376"/>
      <c r="HMB271" s="376"/>
      <c r="HMC271" s="375"/>
      <c r="HMD271" s="375"/>
      <c r="HME271" s="375"/>
      <c r="HMF271" s="375"/>
      <c r="HMG271" s="375"/>
      <c r="HMH271" s="375"/>
      <c r="HMI271" s="375"/>
      <c r="HMJ271" s="375"/>
      <c r="HMK271" s="375"/>
      <c r="HML271" s="375"/>
      <c r="HMM271" s="375"/>
      <c r="HMN271" s="375"/>
      <c r="HMO271" s="375"/>
      <c r="HMP271" s="375"/>
      <c r="HMQ271" s="375"/>
      <c r="HMR271" s="375"/>
      <c r="HMS271" s="375"/>
      <c r="HMT271" s="375"/>
      <c r="HMU271" s="375"/>
      <c r="HMV271" s="375"/>
      <c r="HMW271" s="375"/>
      <c r="HMX271" s="375"/>
      <c r="HMY271" s="375"/>
      <c r="HMZ271" s="375"/>
      <c r="HNA271" s="375"/>
      <c r="HNB271" s="375"/>
      <c r="HNC271" s="375"/>
      <c r="HND271" s="375"/>
      <c r="HNE271" s="375"/>
      <c r="HNF271" s="375"/>
      <c r="HNG271" s="375"/>
      <c r="HNH271" s="375"/>
      <c r="HNI271" s="375"/>
      <c r="HNJ271" s="375"/>
      <c r="HNK271" s="375"/>
      <c r="HNL271" s="375"/>
      <c r="HNM271" s="375"/>
      <c r="HNN271" s="375"/>
      <c r="HNO271" s="375"/>
      <c r="HNP271" s="375"/>
      <c r="HNQ271" s="375"/>
      <c r="HNR271" s="375"/>
      <c r="HNS271" s="375"/>
      <c r="HNT271" s="375"/>
      <c r="HNU271" s="376"/>
      <c r="HNV271" s="376"/>
      <c r="HNW271" s="376"/>
      <c r="HNX271" s="376"/>
      <c r="HNY271" s="376"/>
      <c r="HNZ271" s="376"/>
      <c r="HOA271" s="376"/>
      <c r="HOB271" s="376"/>
      <c r="HOC271" s="376"/>
      <c r="HOD271" s="376"/>
      <c r="HOE271" s="376"/>
      <c r="HOF271" s="376"/>
      <c r="HOG271" s="376"/>
      <c r="HOH271" s="376"/>
      <c r="HOI271" s="376"/>
      <c r="HOJ271" s="376"/>
      <c r="HOK271" s="376"/>
      <c r="HOL271" s="376"/>
      <c r="HOM271" s="376"/>
      <c r="HON271" s="376"/>
      <c r="HOO271" s="376"/>
      <c r="HOP271" s="376"/>
      <c r="HOQ271" s="376"/>
      <c r="HOR271" s="376"/>
      <c r="HOS271" s="377"/>
      <c r="HOT271" s="377"/>
      <c r="HOU271" s="377"/>
      <c r="HOV271" s="377"/>
      <c r="HOW271" s="377"/>
      <c r="HOX271" s="376"/>
      <c r="HOY271" s="376"/>
      <c r="HOZ271" s="377"/>
      <c r="HPA271" s="377"/>
      <c r="HPB271" s="376"/>
      <c r="HPC271" s="376"/>
      <c r="HPD271" s="377"/>
      <c r="HPE271" s="377"/>
      <c r="HPF271" s="376"/>
      <c r="HPG271" s="376"/>
      <c r="HPH271" s="376"/>
      <c r="HPI271" s="376"/>
      <c r="HPJ271" s="376"/>
      <c r="HPK271" s="376"/>
      <c r="HPL271" s="376"/>
      <c r="HPM271" s="377"/>
      <c r="HPN271" s="377"/>
      <c r="HPO271" s="376"/>
      <c r="HPP271" s="376"/>
      <c r="HPQ271" s="377"/>
      <c r="HPR271" s="377"/>
      <c r="HPS271" s="376"/>
      <c r="HPT271" s="376"/>
      <c r="HPU271" s="376"/>
      <c r="HPV271" s="376"/>
      <c r="HPW271" s="376"/>
      <c r="HPX271" s="370"/>
      <c r="HPY271" s="396"/>
      <c r="HPZ271" s="376"/>
      <c r="HQA271" s="376"/>
      <c r="HQB271" s="376"/>
      <c r="HQC271" s="376"/>
      <c r="HQD271" s="376"/>
      <c r="HQE271" s="376"/>
      <c r="HQF271" s="376"/>
      <c r="HQG271" s="375"/>
      <c r="HQH271" s="375"/>
      <c r="HQI271" s="375"/>
      <c r="HQJ271" s="375"/>
      <c r="HQK271" s="375"/>
      <c r="HQL271" s="375"/>
      <c r="HQM271" s="375"/>
      <c r="HQN271" s="375"/>
      <c r="HQO271" s="375"/>
      <c r="HQP271" s="375"/>
      <c r="HQQ271" s="375"/>
      <c r="HQR271" s="375"/>
      <c r="HQS271" s="375"/>
      <c r="HQT271" s="375"/>
      <c r="HQU271" s="375"/>
      <c r="HQV271" s="375"/>
      <c r="HQW271" s="375"/>
      <c r="HQX271" s="375"/>
      <c r="HQY271" s="375"/>
      <c r="HQZ271" s="375"/>
      <c r="HRA271" s="375"/>
      <c r="HRB271" s="375"/>
      <c r="HRC271" s="375"/>
      <c r="HRD271" s="375"/>
      <c r="HRE271" s="375"/>
      <c r="HRF271" s="375"/>
      <c r="HRG271" s="375"/>
      <c r="HRH271" s="375"/>
      <c r="HRI271" s="375"/>
      <c r="HRJ271" s="375"/>
      <c r="HRK271" s="375"/>
      <c r="HRL271" s="375"/>
      <c r="HRM271" s="375"/>
      <c r="HRN271" s="375"/>
      <c r="HRO271" s="375"/>
      <c r="HRP271" s="375"/>
      <c r="HRQ271" s="375"/>
      <c r="HRR271" s="375"/>
      <c r="HRS271" s="375"/>
      <c r="HRT271" s="375"/>
      <c r="HRU271" s="375"/>
      <c r="HRV271" s="375"/>
      <c r="HRW271" s="375"/>
      <c r="HRX271" s="375"/>
      <c r="HRY271" s="376"/>
      <c r="HRZ271" s="376"/>
      <c r="HSA271" s="376"/>
      <c r="HSB271" s="376"/>
      <c r="HSC271" s="376"/>
      <c r="HSD271" s="376"/>
      <c r="HSE271" s="376"/>
      <c r="HSF271" s="376"/>
      <c r="HSG271" s="376"/>
      <c r="HSH271" s="376"/>
      <c r="HSI271" s="376"/>
      <c r="HSJ271" s="376"/>
      <c r="HSK271" s="376"/>
      <c r="HSL271" s="376"/>
      <c r="HSM271" s="376"/>
      <c r="HSN271" s="376"/>
      <c r="HSO271" s="376"/>
      <c r="HSP271" s="376"/>
      <c r="HSQ271" s="376"/>
      <c r="HSR271" s="376"/>
      <c r="HSS271" s="376"/>
      <c r="HST271" s="376"/>
      <c r="HSU271" s="376"/>
      <c r="HSV271" s="376"/>
      <c r="HSW271" s="377"/>
      <c r="HSX271" s="377"/>
      <c r="HSY271" s="377"/>
      <c r="HSZ271" s="377"/>
      <c r="HTA271" s="377"/>
      <c r="HTB271" s="376"/>
      <c r="HTC271" s="376"/>
      <c r="HTD271" s="377"/>
      <c r="HTE271" s="377"/>
      <c r="HTF271" s="376"/>
      <c r="HTG271" s="376"/>
      <c r="HTH271" s="377"/>
      <c r="HTI271" s="377"/>
      <c r="HTJ271" s="376"/>
      <c r="HTK271" s="376"/>
      <c r="HTL271" s="376"/>
      <c r="HTM271" s="376"/>
      <c r="HTN271" s="376"/>
      <c r="HTO271" s="376"/>
      <c r="HTP271" s="376"/>
      <c r="HTQ271" s="377"/>
      <c r="HTR271" s="377"/>
      <c r="HTS271" s="376"/>
      <c r="HTT271" s="376"/>
      <c r="HTU271" s="377"/>
      <c r="HTV271" s="377"/>
      <c r="HTW271" s="376"/>
      <c r="HTX271" s="376"/>
      <c r="HTY271" s="376"/>
      <c r="HTZ271" s="376"/>
      <c r="HUA271" s="376"/>
      <c r="HUB271" s="370"/>
      <c r="HUC271" s="396"/>
      <c r="HUD271" s="376"/>
      <c r="HUE271" s="376"/>
      <c r="HUF271" s="376"/>
      <c r="HUG271" s="376"/>
      <c r="HUH271" s="376"/>
      <c r="HUI271" s="376"/>
      <c r="HUJ271" s="376"/>
      <c r="HUK271" s="375"/>
      <c r="HUL271" s="375"/>
      <c r="HUM271" s="375"/>
      <c r="HUN271" s="375"/>
      <c r="HUO271" s="375"/>
      <c r="HUP271" s="375"/>
      <c r="HUQ271" s="375"/>
      <c r="HUR271" s="375"/>
      <c r="HUS271" s="375"/>
      <c r="HUT271" s="375"/>
      <c r="HUU271" s="375"/>
      <c r="HUV271" s="375"/>
      <c r="HUW271" s="375"/>
      <c r="HUX271" s="375"/>
      <c r="HUY271" s="375"/>
      <c r="HUZ271" s="375"/>
      <c r="HVA271" s="375"/>
      <c r="HVB271" s="375"/>
      <c r="HVC271" s="375"/>
      <c r="HVD271" s="375"/>
      <c r="HVE271" s="375"/>
      <c r="HVF271" s="375"/>
      <c r="HVG271" s="375"/>
      <c r="HVH271" s="375"/>
      <c r="HVI271" s="375"/>
      <c r="HVJ271" s="375"/>
      <c r="HVK271" s="375"/>
      <c r="HVL271" s="375"/>
      <c r="HVM271" s="375"/>
      <c r="HVN271" s="375"/>
      <c r="HVO271" s="375"/>
      <c r="HVP271" s="375"/>
      <c r="HVQ271" s="375"/>
      <c r="HVR271" s="375"/>
      <c r="HVS271" s="375"/>
      <c r="HVT271" s="375"/>
      <c r="HVU271" s="375"/>
      <c r="HVV271" s="375"/>
      <c r="HVW271" s="375"/>
      <c r="HVX271" s="375"/>
      <c r="HVY271" s="375"/>
      <c r="HVZ271" s="375"/>
      <c r="HWA271" s="375"/>
      <c r="HWB271" s="375"/>
      <c r="HWC271" s="376"/>
      <c r="HWD271" s="376"/>
      <c r="HWE271" s="376"/>
      <c r="HWF271" s="376"/>
      <c r="HWG271" s="376"/>
      <c r="HWH271" s="376"/>
      <c r="HWI271" s="376"/>
      <c r="HWJ271" s="376"/>
      <c r="HWK271" s="376"/>
      <c r="HWL271" s="376"/>
      <c r="HWM271" s="376"/>
      <c r="HWN271" s="376"/>
      <c r="HWO271" s="376"/>
      <c r="HWP271" s="376"/>
      <c r="HWQ271" s="376"/>
      <c r="HWR271" s="376"/>
      <c r="HWS271" s="376"/>
      <c r="HWT271" s="376"/>
      <c r="HWU271" s="376"/>
      <c r="HWV271" s="376"/>
      <c r="HWW271" s="376"/>
      <c r="HWX271" s="376"/>
      <c r="HWY271" s="376"/>
      <c r="HWZ271" s="376"/>
      <c r="HXA271" s="377"/>
      <c r="HXB271" s="377"/>
      <c r="HXC271" s="377"/>
      <c r="HXD271" s="377"/>
      <c r="HXE271" s="377"/>
      <c r="HXF271" s="376"/>
      <c r="HXG271" s="376"/>
      <c r="HXH271" s="377"/>
      <c r="HXI271" s="377"/>
      <c r="HXJ271" s="376"/>
      <c r="HXK271" s="376"/>
      <c r="HXL271" s="377"/>
      <c r="HXM271" s="377"/>
      <c r="HXN271" s="376"/>
      <c r="HXO271" s="376"/>
      <c r="HXP271" s="376"/>
      <c r="HXQ271" s="376"/>
      <c r="HXR271" s="376"/>
      <c r="HXS271" s="376"/>
      <c r="HXT271" s="376"/>
      <c r="HXU271" s="377"/>
      <c r="HXV271" s="377"/>
      <c r="HXW271" s="376"/>
      <c r="HXX271" s="376"/>
      <c r="HXY271" s="377"/>
      <c r="HXZ271" s="377"/>
      <c r="HYA271" s="376"/>
      <c r="HYB271" s="376"/>
      <c r="HYC271" s="376"/>
      <c r="HYD271" s="376"/>
      <c r="HYE271" s="376"/>
      <c r="HYF271" s="370"/>
      <c r="HYG271" s="396"/>
      <c r="HYH271" s="376"/>
      <c r="HYI271" s="376"/>
      <c r="HYJ271" s="376"/>
      <c r="HYK271" s="376"/>
      <c r="HYL271" s="376"/>
      <c r="HYM271" s="376"/>
      <c r="HYN271" s="376"/>
      <c r="HYO271" s="375"/>
      <c r="HYP271" s="375"/>
      <c r="HYQ271" s="375"/>
      <c r="HYR271" s="375"/>
      <c r="HYS271" s="375"/>
      <c r="HYT271" s="375"/>
      <c r="HYU271" s="375"/>
      <c r="HYV271" s="375"/>
      <c r="HYW271" s="375"/>
      <c r="HYX271" s="375"/>
      <c r="HYY271" s="375"/>
      <c r="HYZ271" s="375"/>
      <c r="HZA271" s="375"/>
      <c r="HZB271" s="375"/>
      <c r="HZC271" s="375"/>
      <c r="HZD271" s="375"/>
      <c r="HZE271" s="375"/>
      <c r="HZF271" s="375"/>
      <c r="HZG271" s="375"/>
      <c r="HZH271" s="375"/>
      <c r="HZI271" s="375"/>
      <c r="HZJ271" s="375"/>
      <c r="HZK271" s="375"/>
      <c r="HZL271" s="375"/>
      <c r="HZM271" s="375"/>
      <c r="HZN271" s="375"/>
      <c r="HZO271" s="375"/>
      <c r="HZP271" s="375"/>
      <c r="HZQ271" s="375"/>
      <c r="HZR271" s="375"/>
      <c r="HZS271" s="375"/>
      <c r="HZT271" s="375"/>
      <c r="HZU271" s="375"/>
      <c r="HZV271" s="375"/>
      <c r="HZW271" s="375"/>
      <c r="HZX271" s="375"/>
      <c r="HZY271" s="375"/>
      <c r="HZZ271" s="375"/>
      <c r="IAA271" s="375"/>
      <c r="IAB271" s="375"/>
      <c r="IAC271" s="375"/>
      <c r="IAD271" s="375"/>
      <c r="IAE271" s="375"/>
      <c r="IAF271" s="375"/>
      <c r="IAG271" s="376"/>
      <c r="IAH271" s="376"/>
      <c r="IAI271" s="376"/>
      <c r="IAJ271" s="376"/>
      <c r="IAK271" s="376"/>
      <c r="IAL271" s="376"/>
      <c r="IAM271" s="376"/>
      <c r="IAN271" s="376"/>
      <c r="IAO271" s="376"/>
      <c r="IAP271" s="376"/>
      <c r="IAQ271" s="376"/>
      <c r="IAR271" s="376"/>
      <c r="IAS271" s="376"/>
      <c r="IAT271" s="376"/>
      <c r="IAU271" s="376"/>
      <c r="IAV271" s="376"/>
      <c r="IAW271" s="376"/>
      <c r="IAX271" s="376"/>
      <c r="IAY271" s="376"/>
      <c r="IAZ271" s="376"/>
      <c r="IBA271" s="376"/>
      <c r="IBB271" s="376"/>
      <c r="IBC271" s="376"/>
      <c r="IBD271" s="376"/>
      <c r="IBE271" s="377"/>
      <c r="IBF271" s="377"/>
      <c r="IBG271" s="377"/>
      <c r="IBH271" s="377"/>
      <c r="IBI271" s="377"/>
      <c r="IBJ271" s="376"/>
      <c r="IBK271" s="376"/>
      <c r="IBL271" s="377"/>
      <c r="IBM271" s="377"/>
      <c r="IBN271" s="376"/>
      <c r="IBO271" s="376"/>
      <c r="IBP271" s="377"/>
      <c r="IBQ271" s="377"/>
      <c r="IBR271" s="376"/>
      <c r="IBS271" s="376"/>
      <c r="IBT271" s="376"/>
      <c r="IBU271" s="376"/>
      <c r="IBV271" s="376"/>
      <c r="IBW271" s="376"/>
      <c r="IBX271" s="376"/>
      <c r="IBY271" s="377"/>
      <c r="IBZ271" s="377"/>
      <c r="ICA271" s="376"/>
      <c r="ICB271" s="376"/>
      <c r="ICC271" s="377"/>
      <c r="ICD271" s="377"/>
      <c r="ICE271" s="376"/>
      <c r="ICF271" s="376"/>
      <c r="ICG271" s="376"/>
      <c r="ICH271" s="376"/>
      <c r="ICI271" s="376"/>
      <c r="ICJ271" s="370"/>
      <c r="ICK271" s="396"/>
      <c r="ICL271" s="376"/>
      <c r="ICM271" s="376"/>
      <c r="ICN271" s="376"/>
      <c r="ICO271" s="376"/>
      <c r="ICP271" s="376"/>
      <c r="ICQ271" s="376"/>
      <c r="ICR271" s="376"/>
      <c r="ICS271" s="375"/>
      <c r="ICT271" s="375"/>
      <c r="ICU271" s="375"/>
      <c r="ICV271" s="375"/>
      <c r="ICW271" s="375"/>
      <c r="ICX271" s="375"/>
      <c r="ICY271" s="375"/>
      <c r="ICZ271" s="375"/>
      <c r="IDA271" s="375"/>
      <c r="IDB271" s="375"/>
      <c r="IDC271" s="375"/>
      <c r="IDD271" s="375"/>
      <c r="IDE271" s="375"/>
      <c r="IDF271" s="375"/>
      <c r="IDG271" s="375"/>
      <c r="IDH271" s="375"/>
      <c r="IDI271" s="375"/>
      <c r="IDJ271" s="375"/>
      <c r="IDK271" s="375"/>
      <c r="IDL271" s="375"/>
      <c r="IDM271" s="375"/>
      <c r="IDN271" s="375"/>
      <c r="IDO271" s="375"/>
      <c r="IDP271" s="375"/>
      <c r="IDQ271" s="375"/>
      <c r="IDR271" s="375"/>
      <c r="IDS271" s="375"/>
      <c r="IDT271" s="375"/>
      <c r="IDU271" s="375"/>
      <c r="IDV271" s="375"/>
      <c r="IDW271" s="375"/>
      <c r="IDX271" s="375"/>
      <c r="IDY271" s="375"/>
      <c r="IDZ271" s="375"/>
      <c r="IEA271" s="375"/>
      <c r="IEB271" s="375"/>
      <c r="IEC271" s="375"/>
      <c r="IED271" s="375"/>
      <c r="IEE271" s="375"/>
      <c r="IEF271" s="375"/>
      <c r="IEG271" s="375"/>
      <c r="IEH271" s="375"/>
      <c r="IEI271" s="375"/>
      <c r="IEJ271" s="375"/>
      <c r="IEK271" s="376"/>
      <c r="IEL271" s="376"/>
      <c r="IEM271" s="376"/>
      <c r="IEN271" s="376"/>
      <c r="IEO271" s="376"/>
      <c r="IEP271" s="376"/>
      <c r="IEQ271" s="376"/>
      <c r="IER271" s="376"/>
      <c r="IES271" s="376"/>
      <c r="IET271" s="376"/>
      <c r="IEU271" s="376"/>
      <c r="IEV271" s="376"/>
      <c r="IEW271" s="376"/>
      <c r="IEX271" s="376"/>
      <c r="IEY271" s="376"/>
      <c r="IEZ271" s="376"/>
      <c r="IFA271" s="376"/>
      <c r="IFB271" s="376"/>
      <c r="IFC271" s="376"/>
      <c r="IFD271" s="376"/>
      <c r="IFE271" s="376"/>
      <c r="IFF271" s="376"/>
      <c r="IFG271" s="376"/>
      <c r="IFH271" s="376"/>
      <c r="IFI271" s="377"/>
      <c r="IFJ271" s="377"/>
      <c r="IFK271" s="377"/>
      <c r="IFL271" s="377"/>
      <c r="IFM271" s="377"/>
      <c r="IFN271" s="376"/>
      <c r="IFO271" s="376"/>
      <c r="IFP271" s="377"/>
      <c r="IFQ271" s="377"/>
      <c r="IFR271" s="376"/>
      <c r="IFS271" s="376"/>
      <c r="IFT271" s="377"/>
      <c r="IFU271" s="377"/>
      <c r="IFV271" s="376"/>
      <c r="IFW271" s="376"/>
      <c r="IFX271" s="376"/>
      <c r="IFY271" s="376"/>
      <c r="IFZ271" s="376"/>
      <c r="IGA271" s="376"/>
      <c r="IGB271" s="376"/>
      <c r="IGC271" s="377"/>
      <c r="IGD271" s="377"/>
      <c r="IGE271" s="376"/>
      <c r="IGF271" s="376"/>
      <c r="IGG271" s="377"/>
      <c r="IGH271" s="377"/>
      <c r="IGI271" s="376"/>
      <c r="IGJ271" s="376"/>
      <c r="IGK271" s="376"/>
      <c r="IGL271" s="376"/>
      <c r="IGM271" s="376"/>
      <c r="IGN271" s="370"/>
      <c r="IGO271" s="396"/>
      <c r="IGP271" s="376"/>
      <c r="IGQ271" s="376"/>
      <c r="IGR271" s="376"/>
      <c r="IGS271" s="376"/>
      <c r="IGT271" s="376"/>
      <c r="IGU271" s="376"/>
      <c r="IGV271" s="376"/>
      <c r="IGW271" s="375"/>
      <c r="IGX271" s="375"/>
      <c r="IGY271" s="375"/>
      <c r="IGZ271" s="375"/>
      <c r="IHA271" s="375"/>
      <c r="IHB271" s="375"/>
      <c r="IHC271" s="375"/>
      <c r="IHD271" s="375"/>
      <c r="IHE271" s="375"/>
      <c r="IHF271" s="375"/>
      <c r="IHG271" s="375"/>
      <c r="IHH271" s="375"/>
      <c r="IHI271" s="375"/>
      <c r="IHJ271" s="375"/>
      <c r="IHK271" s="375"/>
      <c r="IHL271" s="375"/>
      <c r="IHM271" s="375"/>
      <c r="IHN271" s="375"/>
      <c r="IHO271" s="375"/>
      <c r="IHP271" s="375"/>
      <c r="IHQ271" s="375"/>
      <c r="IHR271" s="375"/>
      <c r="IHS271" s="375"/>
      <c r="IHT271" s="375"/>
      <c r="IHU271" s="375"/>
      <c r="IHV271" s="375"/>
      <c r="IHW271" s="375"/>
      <c r="IHX271" s="375"/>
      <c r="IHY271" s="375"/>
      <c r="IHZ271" s="375"/>
      <c r="IIA271" s="375"/>
      <c r="IIB271" s="375"/>
      <c r="IIC271" s="375"/>
      <c r="IID271" s="375"/>
      <c r="IIE271" s="375"/>
      <c r="IIF271" s="375"/>
      <c r="IIG271" s="375"/>
      <c r="IIH271" s="375"/>
      <c r="III271" s="375"/>
      <c r="IIJ271" s="375"/>
      <c r="IIK271" s="375"/>
      <c r="IIL271" s="375"/>
      <c r="IIM271" s="375"/>
      <c r="IIN271" s="375"/>
      <c r="IIO271" s="376"/>
      <c r="IIP271" s="376"/>
      <c r="IIQ271" s="376"/>
      <c r="IIR271" s="376"/>
      <c r="IIS271" s="376"/>
      <c r="IIT271" s="376"/>
      <c r="IIU271" s="376"/>
      <c r="IIV271" s="376"/>
      <c r="IIW271" s="376"/>
      <c r="IIX271" s="376"/>
      <c r="IIY271" s="376"/>
      <c r="IIZ271" s="376"/>
      <c r="IJA271" s="376"/>
      <c r="IJB271" s="376"/>
      <c r="IJC271" s="376"/>
      <c r="IJD271" s="376"/>
      <c r="IJE271" s="376"/>
      <c r="IJF271" s="376"/>
      <c r="IJG271" s="376"/>
      <c r="IJH271" s="376"/>
      <c r="IJI271" s="376"/>
      <c r="IJJ271" s="376"/>
      <c r="IJK271" s="376"/>
      <c r="IJL271" s="376"/>
      <c r="IJM271" s="377"/>
      <c r="IJN271" s="377"/>
      <c r="IJO271" s="377"/>
      <c r="IJP271" s="377"/>
      <c r="IJQ271" s="377"/>
      <c r="IJR271" s="376"/>
      <c r="IJS271" s="376"/>
      <c r="IJT271" s="377"/>
      <c r="IJU271" s="377"/>
      <c r="IJV271" s="376"/>
      <c r="IJW271" s="376"/>
      <c r="IJX271" s="377"/>
      <c r="IJY271" s="377"/>
      <c r="IJZ271" s="376"/>
      <c r="IKA271" s="376"/>
      <c r="IKB271" s="376"/>
      <c r="IKC271" s="376"/>
      <c r="IKD271" s="376"/>
      <c r="IKE271" s="376"/>
      <c r="IKF271" s="376"/>
      <c r="IKG271" s="377"/>
      <c r="IKH271" s="377"/>
      <c r="IKI271" s="376"/>
      <c r="IKJ271" s="376"/>
      <c r="IKK271" s="377"/>
      <c r="IKL271" s="377"/>
      <c r="IKM271" s="376"/>
      <c r="IKN271" s="376"/>
      <c r="IKO271" s="376"/>
      <c r="IKP271" s="376"/>
      <c r="IKQ271" s="376"/>
      <c r="IKR271" s="370"/>
      <c r="IKS271" s="396"/>
      <c r="IKT271" s="376"/>
      <c r="IKU271" s="376"/>
      <c r="IKV271" s="376"/>
      <c r="IKW271" s="376"/>
      <c r="IKX271" s="376"/>
      <c r="IKY271" s="376"/>
      <c r="IKZ271" s="376"/>
      <c r="ILA271" s="375"/>
      <c r="ILB271" s="375"/>
      <c r="ILC271" s="375"/>
      <c r="ILD271" s="375"/>
      <c r="ILE271" s="375"/>
      <c r="ILF271" s="375"/>
      <c r="ILG271" s="375"/>
      <c r="ILH271" s="375"/>
      <c r="ILI271" s="375"/>
      <c r="ILJ271" s="375"/>
      <c r="ILK271" s="375"/>
      <c r="ILL271" s="375"/>
      <c r="ILM271" s="375"/>
      <c r="ILN271" s="375"/>
      <c r="ILO271" s="375"/>
      <c r="ILP271" s="375"/>
      <c r="ILQ271" s="375"/>
      <c r="ILR271" s="375"/>
      <c r="ILS271" s="375"/>
      <c r="ILT271" s="375"/>
      <c r="ILU271" s="375"/>
      <c r="ILV271" s="375"/>
      <c r="ILW271" s="375"/>
      <c r="ILX271" s="375"/>
      <c r="ILY271" s="375"/>
      <c r="ILZ271" s="375"/>
      <c r="IMA271" s="375"/>
      <c r="IMB271" s="375"/>
      <c r="IMC271" s="375"/>
      <c r="IMD271" s="375"/>
      <c r="IME271" s="375"/>
      <c r="IMF271" s="375"/>
      <c r="IMG271" s="375"/>
      <c r="IMH271" s="375"/>
      <c r="IMI271" s="375"/>
      <c r="IMJ271" s="375"/>
      <c r="IMK271" s="375"/>
      <c r="IML271" s="375"/>
      <c r="IMM271" s="375"/>
      <c r="IMN271" s="375"/>
      <c r="IMO271" s="375"/>
      <c r="IMP271" s="375"/>
      <c r="IMQ271" s="375"/>
      <c r="IMR271" s="375"/>
      <c r="IMS271" s="376"/>
      <c r="IMT271" s="376"/>
      <c r="IMU271" s="376"/>
      <c r="IMV271" s="376"/>
      <c r="IMW271" s="376"/>
      <c r="IMX271" s="376"/>
      <c r="IMY271" s="376"/>
      <c r="IMZ271" s="376"/>
      <c r="INA271" s="376"/>
      <c r="INB271" s="376"/>
      <c r="INC271" s="376"/>
      <c r="IND271" s="376"/>
      <c r="INE271" s="376"/>
      <c r="INF271" s="376"/>
      <c r="ING271" s="376"/>
      <c r="INH271" s="376"/>
      <c r="INI271" s="376"/>
      <c r="INJ271" s="376"/>
      <c r="INK271" s="376"/>
      <c r="INL271" s="376"/>
      <c r="INM271" s="376"/>
      <c r="INN271" s="376"/>
      <c r="INO271" s="376"/>
      <c r="INP271" s="376"/>
      <c r="INQ271" s="377"/>
      <c r="INR271" s="377"/>
      <c r="INS271" s="377"/>
      <c r="INT271" s="377"/>
      <c r="INU271" s="377"/>
      <c r="INV271" s="376"/>
      <c r="INW271" s="376"/>
      <c r="INX271" s="377"/>
      <c r="INY271" s="377"/>
      <c r="INZ271" s="376"/>
      <c r="IOA271" s="376"/>
      <c r="IOB271" s="377"/>
      <c r="IOC271" s="377"/>
      <c r="IOD271" s="376"/>
      <c r="IOE271" s="376"/>
      <c r="IOF271" s="376"/>
      <c r="IOG271" s="376"/>
      <c r="IOH271" s="376"/>
      <c r="IOI271" s="376"/>
      <c r="IOJ271" s="376"/>
      <c r="IOK271" s="377"/>
      <c r="IOL271" s="377"/>
      <c r="IOM271" s="376"/>
      <c r="ION271" s="376"/>
      <c r="IOO271" s="377"/>
      <c r="IOP271" s="377"/>
      <c r="IOQ271" s="376"/>
      <c r="IOR271" s="376"/>
      <c r="IOS271" s="376"/>
      <c r="IOT271" s="376"/>
      <c r="IOU271" s="376"/>
      <c r="IOV271" s="370"/>
      <c r="IOW271" s="396"/>
      <c r="IOX271" s="376"/>
      <c r="IOY271" s="376"/>
      <c r="IOZ271" s="376"/>
      <c r="IPA271" s="376"/>
      <c r="IPB271" s="376"/>
      <c r="IPC271" s="376"/>
      <c r="IPD271" s="376"/>
      <c r="IPE271" s="375"/>
      <c r="IPF271" s="375"/>
      <c r="IPG271" s="375"/>
      <c r="IPH271" s="375"/>
      <c r="IPI271" s="375"/>
      <c r="IPJ271" s="375"/>
      <c r="IPK271" s="375"/>
      <c r="IPL271" s="375"/>
      <c r="IPM271" s="375"/>
      <c r="IPN271" s="375"/>
      <c r="IPO271" s="375"/>
      <c r="IPP271" s="375"/>
      <c r="IPQ271" s="375"/>
      <c r="IPR271" s="375"/>
      <c r="IPS271" s="375"/>
      <c r="IPT271" s="375"/>
      <c r="IPU271" s="375"/>
      <c r="IPV271" s="375"/>
      <c r="IPW271" s="375"/>
      <c r="IPX271" s="375"/>
      <c r="IPY271" s="375"/>
      <c r="IPZ271" s="375"/>
      <c r="IQA271" s="375"/>
      <c r="IQB271" s="375"/>
      <c r="IQC271" s="375"/>
      <c r="IQD271" s="375"/>
      <c r="IQE271" s="375"/>
      <c r="IQF271" s="375"/>
      <c r="IQG271" s="375"/>
      <c r="IQH271" s="375"/>
      <c r="IQI271" s="375"/>
      <c r="IQJ271" s="375"/>
      <c r="IQK271" s="375"/>
      <c r="IQL271" s="375"/>
      <c r="IQM271" s="375"/>
      <c r="IQN271" s="375"/>
      <c r="IQO271" s="375"/>
      <c r="IQP271" s="375"/>
      <c r="IQQ271" s="375"/>
      <c r="IQR271" s="375"/>
      <c r="IQS271" s="375"/>
      <c r="IQT271" s="375"/>
      <c r="IQU271" s="375"/>
      <c r="IQV271" s="375"/>
      <c r="IQW271" s="376"/>
      <c r="IQX271" s="376"/>
      <c r="IQY271" s="376"/>
      <c r="IQZ271" s="376"/>
      <c r="IRA271" s="376"/>
      <c r="IRB271" s="376"/>
      <c r="IRC271" s="376"/>
      <c r="IRD271" s="376"/>
      <c r="IRE271" s="376"/>
      <c r="IRF271" s="376"/>
      <c r="IRG271" s="376"/>
      <c r="IRH271" s="376"/>
      <c r="IRI271" s="376"/>
      <c r="IRJ271" s="376"/>
      <c r="IRK271" s="376"/>
      <c r="IRL271" s="376"/>
      <c r="IRM271" s="376"/>
      <c r="IRN271" s="376"/>
      <c r="IRO271" s="376"/>
      <c r="IRP271" s="376"/>
      <c r="IRQ271" s="376"/>
      <c r="IRR271" s="376"/>
      <c r="IRS271" s="376"/>
      <c r="IRT271" s="376"/>
      <c r="IRU271" s="377"/>
      <c r="IRV271" s="377"/>
      <c r="IRW271" s="377"/>
      <c r="IRX271" s="377"/>
      <c r="IRY271" s="377"/>
      <c r="IRZ271" s="376"/>
      <c r="ISA271" s="376"/>
      <c r="ISB271" s="377"/>
      <c r="ISC271" s="377"/>
      <c r="ISD271" s="376"/>
      <c r="ISE271" s="376"/>
      <c r="ISF271" s="377"/>
      <c r="ISG271" s="377"/>
      <c r="ISH271" s="376"/>
      <c r="ISI271" s="376"/>
      <c r="ISJ271" s="376"/>
      <c r="ISK271" s="376"/>
      <c r="ISL271" s="376"/>
      <c r="ISM271" s="376"/>
      <c r="ISN271" s="376"/>
      <c r="ISO271" s="377"/>
      <c r="ISP271" s="377"/>
      <c r="ISQ271" s="376"/>
      <c r="ISR271" s="376"/>
      <c r="ISS271" s="377"/>
      <c r="IST271" s="377"/>
      <c r="ISU271" s="376"/>
      <c r="ISV271" s="376"/>
      <c r="ISW271" s="376"/>
      <c r="ISX271" s="376"/>
      <c r="ISY271" s="376"/>
      <c r="ISZ271" s="370"/>
      <c r="ITA271" s="396"/>
      <c r="ITB271" s="376"/>
      <c r="ITC271" s="376"/>
      <c r="ITD271" s="376"/>
      <c r="ITE271" s="376"/>
      <c r="ITF271" s="376"/>
      <c r="ITG271" s="376"/>
      <c r="ITH271" s="376"/>
      <c r="ITI271" s="375"/>
      <c r="ITJ271" s="375"/>
      <c r="ITK271" s="375"/>
      <c r="ITL271" s="375"/>
      <c r="ITM271" s="375"/>
      <c r="ITN271" s="375"/>
      <c r="ITO271" s="375"/>
      <c r="ITP271" s="375"/>
      <c r="ITQ271" s="375"/>
      <c r="ITR271" s="375"/>
      <c r="ITS271" s="375"/>
      <c r="ITT271" s="375"/>
      <c r="ITU271" s="375"/>
      <c r="ITV271" s="375"/>
      <c r="ITW271" s="375"/>
      <c r="ITX271" s="375"/>
      <c r="ITY271" s="375"/>
      <c r="ITZ271" s="375"/>
      <c r="IUA271" s="375"/>
      <c r="IUB271" s="375"/>
      <c r="IUC271" s="375"/>
      <c r="IUD271" s="375"/>
      <c r="IUE271" s="375"/>
      <c r="IUF271" s="375"/>
      <c r="IUG271" s="375"/>
      <c r="IUH271" s="375"/>
      <c r="IUI271" s="375"/>
      <c r="IUJ271" s="375"/>
      <c r="IUK271" s="375"/>
      <c r="IUL271" s="375"/>
      <c r="IUM271" s="375"/>
      <c r="IUN271" s="375"/>
      <c r="IUO271" s="375"/>
      <c r="IUP271" s="375"/>
      <c r="IUQ271" s="375"/>
      <c r="IUR271" s="375"/>
      <c r="IUS271" s="375"/>
      <c r="IUT271" s="375"/>
      <c r="IUU271" s="375"/>
      <c r="IUV271" s="375"/>
      <c r="IUW271" s="375"/>
      <c r="IUX271" s="375"/>
      <c r="IUY271" s="375"/>
      <c r="IUZ271" s="375"/>
      <c r="IVA271" s="376"/>
      <c r="IVB271" s="376"/>
      <c r="IVC271" s="376"/>
      <c r="IVD271" s="376"/>
      <c r="IVE271" s="376"/>
      <c r="IVF271" s="376"/>
      <c r="IVG271" s="376"/>
      <c r="IVH271" s="376"/>
      <c r="IVI271" s="376"/>
      <c r="IVJ271" s="376"/>
      <c r="IVK271" s="376"/>
      <c r="IVL271" s="376"/>
      <c r="IVM271" s="376"/>
      <c r="IVN271" s="376"/>
      <c r="IVO271" s="376"/>
      <c r="IVP271" s="376"/>
      <c r="IVQ271" s="376"/>
      <c r="IVR271" s="376"/>
      <c r="IVS271" s="376"/>
      <c r="IVT271" s="376"/>
      <c r="IVU271" s="376"/>
      <c r="IVV271" s="376"/>
      <c r="IVW271" s="376"/>
      <c r="IVX271" s="376"/>
      <c r="IVY271" s="377"/>
      <c r="IVZ271" s="377"/>
      <c r="IWA271" s="377"/>
      <c r="IWB271" s="377"/>
      <c r="IWC271" s="377"/>
      <c r="IWD271" s="376"/>
      <c r="IWE271" s="376"/>
      <c r="IWF271" s="377"/>
      <c r="IWG271" s="377"/>
      <c r="IWH271" s="376"/>
      <c r="IWI271" s="376"/>
      <c r="IWJ271" s="377"/>
      <c r="IWK271" s="377"/>
      <c r="IWL271" s="376"/>
      <c r="IWM271" s="376"/>
      <c r="IWN271" s="376"/>
      <c r="IWO271" s="376"/>
      <c r="IWP271" s="376"/>
      <c r="IWQ271" s="376"/>
      <c r="IWR271" s="376"/>
      <c r="IWS271" s="377"/>
      <c r="IWT271" s="377"/>
      <c r="IWU271" s="376"/>
      <c r="IWV271" s="376"/>
      <c r="IWW271" s="377"/>
      <c r="IWX271" s="377"/>
      <c r="IWY271" s="376"/>
      <c r="IWZ271" s="376"/>
      <c r="IXA271" s="376"/>
      <c r="IXB271" s="376"/>
      <c r="IXC271" s="376"/>
      <c r="IXD271" s="370"/>
      <c r="IXE271" s="396"/>
      <c r="IXF271" s="376"/>
      <c r="IXG271" s="376"/>
      <c r="IXH271" s="376"/>
      <c r="IXI271" s="376"/>
      <c r="IXJ271" s="376"/>
      <c r="IXK271" s="376"/>
      <c r="IXL271" s="376"/>
      <c r="IXM271" s="375"/>
      <c r="IXN271" s="375"/>
      <c r="IXO271" s="375"/>
      <c r="IXP271" s="375"/>
      <c r="IXQ271" s="375"/>
      <c r="IXR271" s="375"/>
      <c r="IXS271" s="375"/>
      <c r="IXT271" s="375"/>
      <c r="IXU271" s="375"/>
      <c r="IXV271" s="375"/>
      <c r="IXW271" s="375"/>
      <c r="IXX271" s="375"/>
      <c r="IXY271" s="375"/>
      <c r="IXZ271" s="375"/>
      <c r="IYA271" s="375"/>
      <c r="IYB271" s="375"/>
      <c r="IYC271" s="375"/>
      <c r="IYD271" s="375"/>
      <c r="IYE271" s="375"/>
      <c r="IYF271" s="375"/>
      <c r="IYG271" s="375"/>
      <c r="IYH271" s="375"/>
      <c r="IYI271" s="375"/>
      <c r="IYJ271" s="375"/>
      <c r="IYK271" s="375"/>
      <c r="IYL271" s="375"/>
      <c r="IYM271" s="375"/>
      <c r="IYN271" s="375"/>
      <c r="IYO271" s="375"/>
      <c r="IYP271" s="375"/>
      <c r="IYQ271" s="375"/>
      <c r="IYR271" s="375"/>
      <c r="IYS271" s="375"/>
      <c r="IYT271" s="375"/>
      <c r="IYU271" s="375"/>
      <c r="IYV271" s="375"/>
      <c r="IYW271" s="375"/>
      <c r="IYX271" s="375"/>
      <c r="IYY271" s="375"/>
      <c r="IYZ271" s="375"/>
      <c r="IZA271" s="375"/>
      <c r="IZB271" s="375"/>
      <c r="IZC271" s="375"/>
      <c r="IZD271" s="375"/>
      <c r="IZE271" s="376"/>
      <c r="IZF271" s="376"/>
      <c r="IZG271" s="376"/>
      <c r="IZH271" s="376"/>
      <c r="IZI271" s="376"/>
      <c r="IZJ271" s="376"/>
      <c r="IZK271" s="376"/>
      <c r="IZL271" s="376"/>
      <c r="IZM271" s="376"/>
      <c r="IZN271" s="376"/>
      <c r="IZO271" s="376"/>
      <c r="IZP271" s="376"/>
      <c r="IZQ271" s="376"/>
      <c r="IZR271" s="376"/>
      <c r="IZS271" s="376"/>
      <c r="IZT271" s="376"/>
      <c r="IZU271" s="376"/>
      <c r="IZV271" s="376"/>
      <c r="IZW271" s="376"/>
      <c r="IZX271" s="376"/>
      <c r="IZY271" s="376"/>
      <c r="IZZ271" s="376"/>
      <c r="JAA271" s="376"/>
      <c r="JAB271" s="376"/>
      <c r="JAC271" s="377"/>
      <c r="JAD271" s="377"/>
      <c r="JAE271" s="377"/>
      <c r="JAF271" s="377"/>
      <c r="JAG271" s="377"/>
      <c r="JAH271" s="376"/>
      <c r="JAI271" s="376"/>
      <c r="JAJ271" s="377"/>
      <c r="JAK271" s="377"/>
      <c r="JAL271" s="376"/>
      <c r="JAM271" s="376"/>
      <c r="JAN271" s="377"/>
      <c r="JAO271" s="377"/>
      <c r="JAP271" s="376"/>
      <c r="JAQ271" s="376"/>
      <c r="JAR271" s="376"/>
      <c r="JAS271" s="376"/>
      <c r="JAT271" s="376"/>
      <c r="JAU271" s="376"/>
      <c r="JAV271" s="376"/>
      <c r="JAW271" s="377"/>
      <c r="JAX271" s="377"/>
      <c r="JAY271" s="376"/>
      <c r="JAZ271" s="376"/>
      <c r="JBA271" s="377"/>
      <c r="JBB271" s="377"/>
      <c r="JBC271" s="376"/>
      <c r="JBD271" s="376"/>
      <c r="JBE271" s="376"/>
      <c r="JBF271" s="376"/>
      <c r="JBG271" s="376"/>
      <c r="JBH271" s="370"/>
      <c r="JBI271" s="396"/>
      <c r="JBJ271" s="376"/>
      <c r="JBK271" s="376"/>
      <c r="JBL271" s="376"/>
      <c r="JBM271" s="376"/>
      <c r="JBN271" s="376"/>
      <c r="JBO271" s="376"/>
      <c r="JBP271" s="376"/>
      <c r="JBQ271" s="375"/>
      <c r="JBR271" s="375"/>
      <c r="JBS271" s="375"/>
      <c r="JBT271" s="375"/>
      <c r="JBU271" s="375"/>
      <c r="JBV271" s="375"/>
      <c r="JBW271" s="375"/>
      <c r="JBX271" s="375"/>
      <c r="JBY271" s="375"/>
      <c r="JBZ271" s="375"/>
      <c r="JCA271" s="375"/>
      <c r="JCB271" s="375"/>
      <c r="JCC271" s="375"/>
      <c r="JCD271" s="375"/>
      <c r="JCE271" s="375"/>
      <c r="JCF271" s="375"/>
      <c r="JCG271" s="375"/>
      <c r="JCH271" s="375"/>
      <c r="JCI271" s="375"/>
      <c r="JCJ271" s="375"/>
      <c r="JCK271" s="375"/>
      <c r="JCL271" s="375"/>
      <c r="JCM271" s="375"/>
      <c r="JCN271" s="375"/>
      <c r="JCO271" s="375"/>
      <c r="JCP271" s="375"/>
      <c r="JCQ271" s="375"/>
      <c r="JCR271" s="375"/>
      <c r="JCS271" s="375"/>
      <c r="JCT271" s="375"/>
      <c r="JCU271" s="375"/>
      <c r="JCV271" s="375"/>
      <c r="JCW271" s="375"/>
      <c r="JCX271" s="375"/>
      <c r="JCY271" s="375"/>
      <c r="JCZ271" s="375"/>
      <c r="JDA271" s="375"/>
      <c r="JDB271" s="375"/>
      <c r="JDC271" s="375"/>
      <c r="JDD271" s="375"/>
      <c r="JDE271" s="375"/>
      <c r="JDF271" s="375"/>
      <c r="JDG271" s="375"/>
      <c r="JDH271" s="375"/>
      <c r="JDI271" s="376"/>
      <c r="JDJ271" s="376"/>
      <c r="JDK271" s="376"/>
      <c r="JDL271" s="376"/>
      <c r="JDM271" s="376"/>
      <c r="JDN271" s="376"/>
      <c r="JDO271" s="376"/>
      <c r="JDP271" s="376"/>
      <c r="JDQ271" s="376"/>
      <c r="JDR271" s="376"/>
      <c r="JDS271" s="376"/>
      <c r="JDT271" s="376"/>
      <c r="JDU271" s="376"/>
      <c r="JDV271" s="376"/>
      <c r="JDW271" s="376"/>
      <c r="JDX271" s="376"/>
      <c r="JDY271" s="376"/>
      <c r="JDZ271" s="376"/>
      <c r="JEA271" s="376"/>
      <c r="JEB271" s="376"/>
      <c r="JEC271" s="376"/>
      <c r="JED271" s="376"/>
      <c r="JEE271" s="376"/>
      <c r="JEF271" s="376"/>
      <c r="JEG271" s="377"/>
      <c r="JEH271" s="377"/>
      <c r="JEI271" s="377"/>
      <c r="JEJ271" s="377"/>
      <c r="JEK271" s="377"/>
      <c r="JEL271" s="376"/>
      <c r="JEM271" s="376"/>
      <c r="JEN271" s="377"/>
      <c r="JEO271" s="377"/>
      <c r="JEP271" s="376"/>
      <c r="JEQ271" s="376"/>
      <c r="JER271" s="377"/>
      <c r="JES271" s="377"/>
      <c r="JET271" s="376"/>
      <c r="JEU271" s="376"/>
      <c r="JEV271" s="376"/>
      <c r="JEW271" s="376"/>
      <c r="JEX271" s="376"/>
      <c r="JEY271" s="376"/>
      <c r="JEZ271" s="376"/>
      <c r="JFA271" s="377"/>
      <c r="JFB271" s="377"/>
      <c r="JFC271" s="376"/>
      <c r="JFD271" s="376"/>
      <c r="JFE271" s="377"/>
      <c r="JFF271" s="377"/>
      <c r="JFG271" s="376"/>
      <c r="JFH271" s="376"/>
      <c r="JFI271" s="376"/>
      <c r="JFJ271" s="376"/>
      <c r="JFK271" s="376"/>
      <c r="JFL271" s="370"/>
      <c r="JFM271" s="396"/>
      <c r="JFN271" s="376"/>
      <c r="JFO271" s="376"/>
      <c r="JFP271" s="376"/>
      <c r="JFQ271" s="376"/>
      <c r="JFR271" s="376"/>
      <c r="JFS271" s="376"/>
      <c r="JFT271" s="376"/>
      <c r="JFU271" s="375"/>
      <c r="JFV271" s="375"/>
      <c r="JFW271" s="375"/>
      <c r="JFX271" s="375"/>
      <c r="JFY271" s="375"/>
      <c r="JFZ271" s="375"/>
      <c r="JGA271" s="375"/>
      <c r="JGB271" s="375"/>
      <c r="JGC271" s="375"/>
      <c r="JGD271" s="375"/>
      <c r="JGE271" s="375"/>
      <c r="JGF271" s="375"/>
      <c r="JGG271" s="375"/>
      <c r="JGH271" s="375"/>
      <c r="JGI271" s="375"/>
      <c r="JGJ271" s="375"/>
      <c r="JGK271" s="375"/>
      <c r="JGL271" s="375"/>
      <c r="JGM271" s="375"/>
      <c r="JGN271" s="375"/>
      <c r="JGO271" s="375"/>
      <c r="JGP271" s="375"/>
      <c r="JGQ271" s="375"/>
      <c r="JGR271" s="375"/>
      <c r="JGS271" s="375"/>
      <c r="JGT271" s="375"/>
      <c r="JGU271" s="375"/>
      <c r="JGV271" s="375"/>
      <c r="JGW271" s="375"/>
      <c r="JGX271" s="375"/>
      <c r="JGY271" s="375"/>
      <c r="JGZ271" s="375"/>
      <c r="JHA271" s="375"/>
      <c r="JHB271" s="375"/>
      <c r="JHC271" s="375"/>
      <c r="JHD271" s="375"/>
      <c r="JHE271" s="375"/>
      <c r="JHF271" s="375"/>
      <c r="JHG271" s="375"/>
      <c r="JHH271" s="375"/>
      <c r="JHI271" s="375"/>
      <c r="JHJ271" s="375"/>
      <c r="JHK271" s="375"/>
      <c r="JHL271" s="375"/>
      <c r="JHM271" s="376"/>
      <c r="JHN271" s="376"/>
      <c r="JHO271" s="376"/>
      <c r="JHP271" s="376"/>
      <c r="JHQ271" s="376"/>
      <c r="JHR271" s="376"/>
      <c r="JHS271" s="376"/>
      <c r="JHT271" s="376"/>
      <c r="JHU271" s="376"/>
      <c r="JHV271" s="376"/>
      <c r="JHW271" s="376"/>
      <c r="JHX271" s="376"/>
      <c r="JHY271" s="376"/>
      <c r="JHZ271" s="376"/>
      <c r="JIA271" s="376"/>
      <c r="JIB271" s="376"/>
      <c r="JIC271" s="376"/>
      <c r="JID271" s="376"/>
      <c r="JIE271" s="376"/>
      <c r="JIF271" s="376"/>
      <c r="JIG271" s="376"/>
      <c r="JIH271" s="376"/>
      <c r="JII271" s="376"/>
      <c r="JIJ271" s="376"/>
      <c r="JIK271" s="377"/>
      <c r="JIL271" s="377"/>
      <c r="JIM271" s="377"/>
      <c r="JIN271" s="377"/>
      <c r="JIO271" s="377"/>
      <c r="JIP271" s="376"/>
      <c r="JIQ271" s="376"/>
      <c r="JIR271" s="377"/>
      <c r="JIS271" s="377"/>
      <c r="JIT271" s="376"/>
      <c r="JIU271" s="376"/>
      <c r="JIV271" s="377"/>
      <c r="JIW271" s="377"/>
      <c r="JIX271" s="376"/>
      <c r="JIY271" s="376"/>
      <c r="JIZ271" s="376"/>
      <c r="JJA271" s="376"/>
      <c r="JJB271" s="376"/>
      <c r="JJC271" s="376"/>
      <c r="JJD271" s="376"/>
      <c r="JJE271" s="377"/>
      <c r="JJF271" s="377"/>
      <c r="JJG271" s="376"/>
      <c r="JJH271" s="376"/>
      <c r="JJI271" s="377"/>
      <c r="JJJ271" s="377"/>
      <c r="JJK271" s="376"/>
      <c r="JJL271" s="376"/>
      <c r="JJM271" s="376"/>
      <c r="JJN271" s="376"/>
      <c r="JJO271" s="376"/>
      <c r="JJP271" s="370"/>
      <c r="JJQ271" s="396"/>
      <c r="JJR271" s="376"/>
      <c r="JJS271" s="376"/>
      <c r="JJT271" s="376"/>
      <c r="JJU271" s="376"/>
      <c r="JJV271" s="376"/>
      <c r="JJW271" s="376"/>
      <c r="JJX271" s="376"/>
      <c r="JJY271" s="375"/>
      <c r="JJZ271" s="375"/>
      <c r="JKA271" s="375"/>
      <c r="JKB271" s="375"/>
      <c r="JKC271" s="375"/>
      <c r="JKD271" s="375"/>
      <c r="JKE271" s="375"/>
      <c r="JKF271" s="375"/>
      <c r="JKG271" s="375"/>
      <c r="JKH271" s="375"/>
      <c r="JKI271" s="375"/>
      <c r="JKJ271" s="375"/>
      <c r="JKK271" s="375"/>
      <c r="JKL271" s="375"/>
      <c r="JKM271" s="375"/>
      <c r="JKN271" s="375"/>
      <c r="JKO271" s="375"/>
      <c r="JKP271" s="375"/>
      <c r="JKQ271" s="375"/>
      <c r="JKR271" s="375"/>
      <c r="JKS271" s="375"/>
      <c r="JKT271" s="375"/>
      <c r="JKU271" s="375"/>
      <c r="JKV271" s="375"/>
      <c r="JKW271" s="375"/>
      <c r="JKX271" s="375"/>
      <c r="JKY271" s="375"/>
      <c r="JKZ271" s="375"/>
      <c r="JLA271" s="375"/>
      <c r="JLB271" s="375"/>
      <c r="JLC271" s="375"/>
      <c r="JLD271" s="375"/>
      <c r="JLE271" s="375"/>
      <c r="JLF271" s="375"/>
      <c r="JLG271" s="375"/>
      <c r="JLH271" s="375"/>
      <c r="JLI271" s="375"/>
      <c r="JLJ271" s="375"/>
      <c r="JLK271" s="375"/>
      <c r="JLL271" s="375"/>
      <c r="JLM271" s="375"/>
      <c r="JLN271" s="375"/>
      <c r="JLO271" s="375"/>
      <c r="JLP271" s="375"/>
      <c r="JLQ271" s="376"/>
      <c r="JLR271" s="376"/>
      <c r="JLS271" s="376"/>
      <c r="JLT271" s="376"/>
      <c r="JLU271" s="376"/>
      <c r="JLV271" s="376"/>
      <c r="JLW271" s="376"/>
      <c r="JLX271" s="376"/>
      <c r="JLY271" s="376"/>
      <c r="JLZ271" s="376"/>
      <c r="JMA271" s="376"/>
      <c r="JMB271" s="376"/>
      <c r="JMC271" s="376"/>
      <c r="JMD271" s="376"/>
      <c r="JME271" s="376"/>
      <c r="JMF271" s="376"/>
      <c r="JMG271" s="376"/>
      <c r="JMH271" s="376"/>
      <c r="JMI271" s="376"/>
      <c r="JMJ271" s="376"/>
      <c r="JMK271" s="376"/>
      <c r="JML271" s="376"/>
      <c r="JMM271" s="376"/>
      <c r="JMN271" s="376"/>
      <c r="JMO271" s="377"/>
      <c r="JMP271" s="377"/>
      <c r="JMQ271" s="377"/>
      <c r="JMR271" s="377"/>
      <c r="JMS271" s="377"/>
      <c r="JMT271" s="376"/>
      <c r="JMU271" s="376"/>
      <c r="JMV271" s="377"/>
      <c r="JMW271" s="377"/>
      <c r="JMX271" s="376"/>
      <c r="JMY271" s="376"/>
      <c r="JMZ271" s="377"/>
      <c r="JNA271" s="377"/>
      <c r="JNB271" s="376"/>
      <c r="JNC271" s="376"/>
      <c r="JND271" s="376"/>
      <c r="JNE271" s="376"/>
      <c r="JNF271" s="376"/>
      <c r="JNG271" s="376"/>
      <c r="JNH271" s="376"/>
      <c r="JNI271" s="377"/>
      <c r="JNJ271" s="377"/>
      <c r="JNK271" s="376"/>
      <c r="JNL271" s="376"/>
      <c r="JNM271" s="377"/>
      <c r="JNN271" s="377"/>
      <c r="JNO271" s="376"/>
      <c r="JNP271" s="376"/>
      <c r="JNQ271" s="376"/>
      <c r="JNR271" s="376"/>
      <c r="JNS271" s="376"/>
      <c r="JNT271" s="370"/>
      <c r="JNU271" s="396"/>
      <c r="JNV271" s="376"/>
      <c r="JNW271" s="376"/>
      <c r="JNX271" s="376"/>
      <c r="JNY271" s="376"/>
      <c r="JNZ271" s="376"/>
      <c r="JOA271" s="376"/>
      <c r="JOB271" s="376"/>
      <c r="JOC271" s="375"/>
      <c r="JOD271" s="375"/>
      <c r="JOE271" s="375"/>
      <c r="JOF271" s="375"/>
      <c r="JOG271" s="375"/>
      <c r="JOH271" s="375"/>
      <c r="JOI271" s="375"/>
      <c r="JOJ271" s="375"/>
      <c r="JOK271" s="375"/>
      <c r="JOL271" s="375"/>
      <c r="JOM271" s="375"/>
      <c r="JON271" s="375"/>
      <c r="JOO271" s="375"/>
      <c r="JOP271" s="375"/>
      <c r="JOQ271" s="375"/>
      <c r="JOR271" s="375"/>
      <c r="JOS271" s="375"/>
      <c r="JOT271" s="375"/>
      <c r="JOU271" s="375"/>
      <c r="JOV271" s="375"/>
      <c r="JOW271" s="375"/>
      <c r="JOX271" s="375"/>
      <c r="JOY271" s="375"/>
      <c r="JOZ271" s="375"/>
      <c r="JPA271" s="375"/>
      <c r="JPB271" s="375"/>
      <c r="JPC271" s="375"/>
      <c r="JPD271" s="375"/>
      <c r="JPE271" s="375"/>
      <c r="JPF271" s="375"/>
      <c r="JPG271" s="375"/>
      <c r="JPH271" s="375"/>
      <c r="JPI271" s="375"/>
      <c r="JPJ271" s="375"/>
      <c r="JPK271" s="375"/>
      <c r="JPL271" s="375"/>
      <c r="JPM271" s="375"/>
      <c r="JPN271" s="375"/>
      <c r="JPO271" s="375"/>
      <c r="JPP271" s="375"/>
      <c r="JPQ271" s="375"/>
      <c r="JPR271" s="375"/>
      <c r="JPS271" s="375"/>
      <c r="JPT271" s="375"/>
      <c r="JPU271" s="376"/>
      <c r="JPV271" s="376"/>
      <c r="JPW271" s="376"/>
      <c r="JPX271" s="376"/>
      <c r="JPY271" s="376"/>
      <c r="JPZ271" s="376"/>
      <c r="JQA271" s="376"/>
      <c r="JQB271" s="376"/>
      <c r="JQC271" s="376"/>
      <c r="JQD271" s="376"/>
      <c r="JQE271" s="376"/>
      <c r="JQF271" s="376"/>
      <c r="JQG271" s="376"/>
      <c r="JQH271" s="376"/>
      <c r="JQI271" s="376"/>
      <c r="JQJ271" s="376"/>
      <c r="JQK271" s="376"/>
      <c r="JQL271" s="376"/>
      <c r="JQM271" s="376"/>
      <c r="JQN271" s="376"/>
      <c r="JQO271" s="376"/>
      <c r="JQP271" s="376"/>
      <c r="JQQ271" s="376"/>
      <c r="JQR271" s="376"/>
      <c r="JQS271" s="377"/>
      <c r="JQT271" s="377"/>
      <c r="JQU271" s="377"/>
      <c r="JQV271" s="377"/>
      <c r="JQW271" s="377"/>
      <c r="JQX271" s="376"/>
      <c r="JQY271" s="376"/>
      <c r="JQZ271" s="377"/>
      <c r="JRA271" s="377"/>
      <c r="JRB271" s="376"/>
      <c r="JRC271" s="376"/>
      <c r="JRD271" s="377"/>
      <c r="JRE271" s="377"/>
      <c r="JRF271" s="376"/>
      <c r="JRG271" s="376"/>
      <c r="JRH271" s="376"/>
      <c r="JRI271" s="376"/>
      <c r="JRJ271" s="376"/>
      <c r="JRK271" s="376"/>
      <c r="JRL271" s="376"/>
      <c r="JRM271" s="377"/>
      <c r="JRN271" s="377"/>
      <c r="JRO271" s="376"/>
      <c r="JRP271" s="376"/>
      <c r="JRQ271" s="377"/>
      <c r="JRR271" s="377"/>
      <c r="JRS271" s="376"/>
      <c r="JRT271" s="376"/>
      <c r="JRU271" s="376"/>
      <c r="JRV271" s="376"/>
      <c r="JRW271" s="376"/>
      <c r="JRX271" s="370"/>
      <c r="JRY271" s="396"/>
      <c r="JRZ271" s="376"/>
      <c r="JSA271" s="376"/>
      <c r="JSB271" s="376"/>
      <c r="JSC271" s="376"/>
      <c r="JSD271" s="376"/>
      <c r="JSE271" s="376"/>
      <c r="JSF271" s="376"/>
      <c r="JSG271" s="375"/>
      <c r="JSH271" s="375"/>
      <c r="JSI271" s="375"/>
      <c r="JSJ271" s="375"/>
      <c r="JSK271" s="375"/>
      <c r="JSL271" s="375"/>
      <c r="JSM271" s="375"/>
      <c r="JSN271" s="375"/>
      <c r="JSO271" s="375"/>
      <c r="JSP271" s="375"/>
      <c r="JSQ271" s="375"/>
      <c r="JSR271" s="375"/>
      <c r="JSS271" s="375"/>
      <c r="JST271" s="375"/>
      <c r="JSU271" s="375"/>
      <c r="JSV271" s="375"/>
      <c r="JSW271" s="375"/>
      <c r="JSX271" s="375"/>
      <c r="JSY271" s="375"/>
      <c r="JSZ271" s="375"/>
      <c r="JTA271" s="375"/>
      <c r="JTB271" s="375"/>
      <c r="JTC271" s="375"/>
      <c r="JTD271" s="375"/>
      <c r="JTE271" s="375"/>
      <c r="JTF271" s="375"/>
      <c r="JTG271" s="375"/>
      <c r="JTH271" s="375"/>
      <c r="JTI271" s="375"/>
      <c r="JTJ271" s="375"/>
      <c r="JTK271" s="375"/>
      <c r="JTL271" s="375"/>
      <c r="JTM271" s="375"/>
      <c r="JTN271" s="375"/>
      <c r="JTO271" s="375"/>
      <c r="JTP271" s="375"/>
      <c r="JTQ271" s="375"/>
      <c r="JTR271" s="375"/>
      <c r="JTS271" s="375"/>
      <c r="JTT271" s="375"/>
      <c r="JTU271" s="375"/>
      <c r="JTV271" s="375"/>
      <c r="JTW271" s="375"/>
      <c r="JTX271" s="375"/>
      <c r="JTY271" s="376"/>
      <c r="JTZ271" s="376"/>
      <c r="JUA271" s="376"/>
      <c r="JUB271" s="376"/>
      <c r="JUC271" s="376"/>
      <c r="JUD271" s="376"/>
      <c r="JUE271" s="376"/>
      <c r="JUF271" s="376"/>
      <c r="JUG271" s="376"/>
      <c r="JUH271" s="376"/>
      <c r="JUI271" s="376"/>
      <c r="JUJ271" s="376"/>
      <c r="JUK271" s="376"/>
      <c r="JUL271" s="376"/>
      <c r="JUM271" s="376"/>
      <c r="JUN271" s="376"/>
      <c r="JUO271" s="376"/>
      <c r="JUP271" s="376"/>
      <c r="JUQ271" s="376"/>
      <c r="JUR271" s="376"/>
      <c r="JUS271" s="376"/>
      <c r="JUT271" s="376"/>
      <c r="JUU271" s="376"/>
      <c r="JUV271" s="376"/>
      <c r="JUW271" s="377"/>
      <c r="JUX271" s="377"/>
      <c r="JUY271" s="377"/>
      <c r="JUZ271" s="377"/>
      <c r="JVA271" s="377"/>
      <c r="JVB271" s="376"/>
      <c r="JVC271" s="376"/>
      <c r="JVD271" s="377"/>
      <c r="JVE271" s="377"/>
      <c r="JVF271" s="376"/>
      <c r="JVG271" s="376"/>
      <c r="JVH271" s="377"/>
      <c r="JVI271" s="377"/>
      <c r="JVJ271" s="376"/>
      <c r="JVK271" s="376"/>
      <c r="JVL271" s="376"/>
      <c r="JVM271" s="376"/>
      <c r="JVN271" s="376"/>
      <c r="JVO271" s="376"/>
      <c r="JVP271" s="376"/>
      <c r="JVQ271" s="377"/>
      <c r="JVR271" s="377"/>
      <c r="JVS271" s="376"/>
      <c r="JVT271" s="376"/>
      <c r="JVU271" s="377"/>
      <c r="JVV271" s="377"/>
      <c r="JVW271" s="376"/>
      <c r="JVX271" s="376"/>
      <c r="JVY271" s="376"/>
      <c r="JVZ271" s="376"/>
      <c r="JWA271" s="376"/>
      <c r="JWB271" s="370"/>
      <c r="JWC271" s="396"/>
      <c r="JWD271" s="376"/>
      <c r="JWE271" s="376"/>
      <c r="JWF271" s="376"/>
      <c r="JWG271" s="376"/>
      <c r="JWH271" s="376"/>
      <c r="JWI271" s="376"/>
      <c r="JWJ271" s="376"/>
      <c r="JWK271" s="375"/>
      <c r="JWL271" s="375"/>
      <c r="JWM271" s="375"/>
      <c r="JWN271" s="375"/>
      <c r="JWO271" s="375"/>
      <c r="JWP271" s="375"/>
      <c r="JWQ271" s="375"/>
      <c r="JWR271" s="375"/>
      <c r="JWS271" s="375"/>
      <c r="JWT271" s="375"/>
      <c r="JWU271" s="375"/>
      <c r="JWV271" s="375"/>
      <c r="JWW271" s="375"/>
      <c r="JWX271" s="375"/>
      <c r="JWY271" s="375"/>
      <c r="JWZ271" s="375"/>
      <c r="JXA271" s="375"/>
      <c r="JXB271" s="375"/>
      <c r="JXC271" s="375"/>
      <c r="JXD271" s="375"/>
      <c r="JXE271" s="375"/>
      <c r="JXF271" s="375"/>
      <c r="JXG271" s="375"/>
      <c r="JXH271" s="375"/>
      <c r="JXI271" s="375"/>
      <c r="JXJ271" s="375"/>
      <c r="JXK271" s="375"/>
      <c r="JXL271" s="375"/>
      <c r="JXM271" s="375"/>
      <c r="JXN271" s="375"/>
      <c r="JXO271" s="375"/>
      <c r="JXP271" s="375"/>
      <c r="JXQ271" s="375"/>
      <c r="JXR271" s="375"/>
      <c r="JXS271" s="375"/>
      <c r="JXT271" s="375"/>
      <c r="JXU271" s="375"/>
      <c r="JXV271" s="375"/>
      <c r="JXW271" s="375"/>
      <c r="JXX271" s="375"/>
      <c r="JXY271" s="375"/>
      <c r="JXZ271" s="375"/>
      <c r="JYA271" s="375"/>
      <c r="JYB271" s="375"/>
      <c r="JYC271" s="376"/>
      <c r="JYD271" s="376"/>
      <c r="JYE271" s="376"/>
      <c r="JYF271" s="376"/>
      <c r="JYG271" s="376"/>
      <c r="JYH271" s="376"/>
      <c r="JYI271" s="376"/>
      <c r="JYJ271" s="376"/>
      <c r="JYK271" s="376"/>
      <c r="JYL271" s="376"/>
      <c r="JYM271" s="376"/>
      <c r="JYN271" s="376"/>
      <c r="JYO271" s="376"/>
      <c r="JYP271" s="376"/>
      <c r="JYQ271" s="376"/>
      <c r="JYR271" s="376"/>
      <c r="JYS271" s="376"/>
      <c r="JYT271" s="376"/>
      <c r="JYU271" s="376"/>
      <c r="JYV271" s="376"/>
      <c r="JYW271" s="376"/>
      <c r="JYX271" s="376"/>
      <c r="JYY271" s="376"/>
      <c r="JYZ271" s="376"/>
      <c r="JZA271" s="377"/>
      <c r="JZB271" s="377"/>
      <c r="JZC271" s="377"/>
      <c r="JZD271" s="377"/>
      <c r="JZE271" s="377"/>
      <c r="JZF271" s="376"/>
      <c r="JZG271" s="376"/>
      <c r="JZH271" s="377"/>
      <c r="JZI271" s="377"/>
      <c r="JZJ271" s="376"/>
      <c r="JZK271" s="376"/>
      <c r="JZL271" s="377"/>
      <c r="JZM271" s="377"/>
      <c r="JZN271" s="376"/>
      <c r="JZO271" s="376"/>
      <c r="JZP271" s="376"/>
      <c r="JZQ271" s="376"/>
      <c r="JZR271" s="376"/>
      <c r="JZS271" s="376"/>
      <c r="JZT271" s="376"/>
      <c r="JZU271" s="377"/>
      <c r="JZV271" s="377"/>
      <c r="JZW271" s="376"/>
      <c r="JZX271" s="376"/>
      <c r="JZY271" s="377"/>
      <c r="JZZ271" s="377"/>
      <c r="KAA271" s="376"/>
      <c r="KAB271" s="376"/>
      <c r="KAC271" s="376"/>
      <c r="KAD271" s="376"/>
      <c r="KAE271" s="376"/>
      <c r="KAF271" s="370"/>
      <c r="KAG271" s="396"/>
      <c r="KAH271" s="376"/>
      <c r="KAI271" s="376"/>
      <c r="KAJ271" s="376"/>
      <c r="KAK271" s="376"/>
      <c r="KAL271" s="376"/>
      <c r="KAM271" s="376"/>
      <c r="KAN271" s="376"/>
      <c r="KAO271" s="375"/>
      <c r="KAP271" s="375"/>
      <c r="KAQ271" s="375"/>
      <c r="KAR271" s="375"/>
      <c r="KAS271" s="375"/>
      <c r="KAT271" s="375"/>
      <c r="KAU271" s="375"/>
      <c r="KAV271" s="375"/>
      <c r="KAW271" s="375"/>
      <c r="KAX271" s="375"/>
      <c r="KAY271" s="375"/>
      <c r="KAZ271" s="375"/>
      <c r="KBA271" s="375"/>
      <c r="KBB271" s="375"/>
      <c r="KBC271" s="375"/>
      <c r="KBD271" s="375"/>
      <c r="KBE271" s="375"/>
      <c r="KBF271" s="375"/>
      <c r="KBG271" s="375"/>
      <c r="KBH271" s="375"/>
      <c r="KBI271" s="375"/>
      <c r="KBJ271" s="375"/>
      <c r="KBK271" s="375"/>
      <c r="KBL271" s="375"/>
      <c r="KBM271" s="375"/>
      <c r="KBN271" s="375"/>
      <c r="KBO271" s="375"/>
      <c r="KBP271" s="375"/>
      <c r="KBQ271" s="375"/>
      <c r="KBR271" s="375"/>
      <c r="KBS271" s="375"/>
      <c r="KBT271" s="375"/>
      <c r="KBU271" s="375"/>
      <c r="KBV271" s="375"/>
      <c r="KBW271" s="375"/>
      <c r="KBX271" s="375"/>
      <c r="KBY271" s="375"/>
      <c r="KBZ271" s="375"/>
      <c r="KCA271" s="375"/>
      <c r="KCB271" s="375"/>
      <c r="KCC271" s="375"/>
      <c r="KCD271" s="375"/>
      <c r="KCE271" s="375"/>
      <c r="KCF271" s="375"/>
      <c r="KCG271" s="376"/>
      <c r="KCH271" s="376"/>
      <c r="KCI271" s="376"/>
      <c r="KCJ271" s="376"/>
      <c r="KCK271" s="376"/>
      <c r="KCL271" s="376"/>
      <c r="KCM271" s="376"/>
      <c r="KCN271" s="376"/>
      <c r="KCO271" s="376"/>
      <c r="KCP271" s="376"/>
      <c r="KCQ271" s="376"/>
      <c r="KCR271" s="376"/>
      <c r="KCS271" s="376"/>
      <c r="KCT271" s="376"/>
      <c r="KCU271" s="376"/>
      <c r="KCV271" s="376"/>
      <c r="KCW271" s="376"/>
      <c r="KCX271" s="376"/>
      <c r="KCY271" s="376"/>
      <c r="KCZ271" s="376"/>
      <c r="KDA271" s="376"/>
      <c r="KDB271" s="376"/>
      <c r="KDC271" s="376"/>
      <c r="KDD271" s="376"/>
      <c r="KDE271" s="377"/>
      <c r="KDF271" s="377"/>
      <c r="KDG271" s="377"/>
      <c r="KDH271" s="377"/>
      <c r="KDI271" s="377"/>
      <c r="KDJ271" s="376"/>
      <c r="KDK271" s="376"/>
      <c r="KDL271" s="377"/>
      <c r="KDM271" s="377"/>
      <c r="KDN271" s="376"/>
      <c r="KDO271" s="376"/>
      <c r="KDP271" s="377"/>
      <c r="KDQ271" s="377"/>
      <c r="KDR271" s="376"/>
      <c r="KDS271" s="376"/>
      <c r="KDT271" s="376"/>
      <c r="KDU271" s="376"/>
      <c r="KDV271" s="376"/>
      <c r="KDW271" s="376"/>
      <c r="KDX271" s="376"/>
      <c r="KDY271" s="377"/>
      <c r="KDZ271" s="377"/>
      <c r="KEA271" s="376"/>
      <c r="KEB271" s="376"/>
      <c r="KEC271" s="377"/>
      <c r="KED271" s="377"/>
      <c r="KEE271" s="376"/>
      <c r="KEF271" s="376"/>
      <c r="KEG271" s="376"/>
      <c r="KEH271" s="376"/>
      <c r="KEI271" s="376"/>
      <c r="KEJ271" s="370"/>
      <c r="KEK271" s="396"/>
      <c r="KEL271" s="376"/>
      <c r="KEM271" s="376"/>
      <c r="KEN271" s="376"/>
      <c r="KEO271" s="376"/>
      <c r="KEP271" s="376"/>
      <c r="KEQ271" s="376"/>
      <c r="KER271" s="376"/>
      <c r="KES271" s="375"/>
      <c r="KET271" s="375"/>
      <c r="KEU271" s="375"/>
      <c r="KEV271" s="375"/>
      <c r="KEW271" s="375"/>
      <c r="KEX271" s="375"/>
      <c r="KEY271" s="375"/>
      <c r="KEZ271" s="375"/>
      <c r="KFA271" s="375"/>
      <c r="KFB271" s="375"/>
      <c r="KFC271" s="375"/>
      <c r="KFD271" s="375"/>
      <c r="KFE271" s="375"/>
      <c r="KFF271" s="375"/>
      <c r="KFG271" s="375"/>
      <c r="KFH271" s="375"/>
      <c r="KFI271" s="375"/>
      <c r="KFJ271" s="375"/>
      <c r="KFK271" s="375"/>
      <c r="KFL271" s="375"/>
      <c r="KFM271" s="375"/>
      <c r="KFN271" s="375"/>
      <c r="KFO271" s="375"/>
      <c r="KFP271" s="375"/>
      <c r="KFQ271" s="375"/>
      <c r="KFR271" s="375"/>
      <c r="KFS271" s="375"/>
      <c r="KFT271" s="375"/>
      <c r="KFU271" s="375"/>
      <c r="KFV271" s="375"/>
      <c r="KFW271" s="375"/>
      <c r="KFX271" s="375"/>
      <c r="KFY271" s="375"/>
      <c r="KFZ271" s="375"/>
      <c r="KGA271" s="375"/>
      <c r="KGB271" s="375"/>
      <c r="KGC271" s="375"/>
      <c r="KGD271" s="375"/>
      <c r="KGE271" s="375"/>
      <c r="KGF271" s="375"/>
      <c r="KGG271" s="375"/>
      <c r="KGH271" s="375"/>
      <c r="KGI271" s="375"/>
      <c r="KGJ271" s="375"/>
      <c r="KGK271" s="376"/>
      <c r="KGL271" s="376"/>
      <c r="KGM271" s="376"/>
      <c r="KGN271" s="376"/>
      <c r="KGO271" s="376"/>
      <c r="KGP271" s="376"/>
      <c r="KGQ271" s="376"/>
      <c r="KGR271" s="376"/>
      <c r="KGS271" s="376"/>
      <c r="KGT271" s="376"/>
      <c r="KGU271" s="376"/>
      <c r="KGV271" s="376"/>
      <c r="KGW271" s="376"/>
      <c r="KGX271" s="376"/>
      <c r="KGY271" s="376"/>
      <c r="KGZ271" s="376"/>
      <c r="KHA271" s="376"/>
      <c r="KHB271" s="376"/>
      <c r="KHC271" s="376"/>
      <c r="KHD271" s="376"/>
      <c r="KHE271" s="376"/>
      <c r="KHF271" s="376"/>
      <c r="KHG271" s="376"/>
      <c r="KHH271" s="376"/>
      <c r="KHI271" s="377"/>
      <c r="KHJ271" s="377"/>
      <c r="KHK271" s="377"/>
      <c r="KHL271" s="377"/>
      <c r="KHM271" s="377"/>
      <c r="KHN271" s="376"/>
      <c r="KHO271" s="376"/>
      <c r="KHP271" s="377"/>
      <c r="KHQ271" s="377"/>
      <c r="KHR271" s="376"/>
      <c r="KHS271" s="376"/>
      <c r="KHT271" s="377"/>
      <c r="KHU271" s="377"/>
      <c r="KHV271" s="376"/>
      <c r="KHW271" s="376"/>
      <c r="KHX271" s="376"/>
      <c r="KHY271" s="376"/>
      <c r="KHZ271" s="376"/>
      <c r="KIA271" s="376"/>
      <c r="KIB271" s="376"/>
      <c r="KIC271" s="377"/>
      <c r="KID271" s="377"/>
      <c r="KIE271" s="376"/>
      <c r="KIF271" s="376"/>
      <c r="KIG271" s="377"/>
      <c r="KIH271" s="377"/>
      <c r="KII271" s="376"/>
      <c r="KIJ271" s="376"/>
      <c r="KIK271" s="376"/>
      <c r="KIL271" s="376"/>
      <c r="KIM271" s="376"/>
      <c r="KIN271" s="370"/>
      <c r="KIO271" s="396"/>
      <c r="KIP271" s="376"/>
      <c r="KIQ271" s="376"/>
      <c r="KIR271" s="376"/>
      <c r="KIS271" s="376"/>
      <c r="KIT271" s="376"/>
      <c r="KIU271" s="376"/>
      <c r="KIV271" s="376"/>
      <c r="KIW271" s="375"/>
      <c r="KIX271" s="375"/>
      <c r="KIY271" s="375"/>
      <c r="KIZ271" s="375"/>
      <c r="KJA271" s="375"/>
      <c r="KJB271" s="375"/>
      <c r="KJC271" s="375"/>
      <c r="KJD271" s="375"/>
      <c r="KJE271" s="375"/>
      <c r="KJF271" s="375"/>
      <c r="KJG271" s="375"/>
      <c r="KJH271" s="375"/>
      <c r="KJI271" s="375"/>
      <c r="KJJ271" s="375"/>
      <c r="KJK271" s="375"/>
      <c r="KJL271" s="375"/>
      <c r="KJM271" s="375"/>
      <c r="KJN271" s="375"/>
      <c r="KJO271" s="375"/>
      <c r="KJP271" s="375"/>
      <c r="KJQ271" s="375"/>
      <c r="KJR271" s="375"/>
      <c r="KJS271" s="375"/>
      <c r="KJT271" s="375"/>
      <c r="KJU271" s="375"/>
      <c r="KJV271" s="375"/>
      <c r="KJW271" s="375"/>
      <c r="KJX271" s="375"/>
      <c r="KJY271" s="375"/>
      <c r="KJZ271" s="375"/>
      <c r="KKA271" s="375"/>
      <c r="KKB271" s="375"/>
      <c r="KKC271" s="375"/>
      <c r="KKD271" s="375"/>
      <c r="KKE271" s="375"/>
      <c r="KKF271" s="375"/>
      <c r="KKG271" s="375"/>
      <c r="KKH271" s="375"/>
      <c r="KKI271" s="375"/>
      <c r="KKJ271" s="375"/>
      <c r="KKK271" s="375"/>
      <c r="KKL271" s="375"/>
      <c r="KKM271" s="375"/>
      <c r="KKN271" s="375"/>
      <c r="KKO271" s="376"/>
      <c r="KKP271" s="376"/>
      <c r="KKQ271" s="376"/>
      <c r="KKR271" s="376"/>
      <c r="KKS271" s="376"/>
      <c r="KKT271" s="376"/>
      <c r="KKU271" s="376"/>
      <c r="KKV271" s="376"/>
      <c r="KKW271" s="376"/>
      <c r="KKX271" s="376"/>
      <c r="KKY271" s="376"/>
      <c r="KKZ271" s="376"/>
      <c r="KLA271" s="376"/>
      <c r="KLB271" s="376"/>
      <c r="KLC271" s="376"/>
      <c r="KLD271" s="376"/>
      <c r="KLE271" s="376"/>
      <c r="KLF271" s="376"/>
      <c r="KLG271" s="376"/>
      <c r="KLH271" s="376"/>
      <c r="KLI271" s="376"/>
      <c r="KLJ271" s="376"/>
      <c r="KLK271" s="376"/>
      <c r="KLL271" s="376"/>
      <c r="KLM271" s="377"/>
      <c r="KLN271" s="377"/>
      <c r="KLO271" s="377"/>
      <c r="KLP271" s="377"/>
      <c r="KLQ271" s="377"/>
      <c r="KLR271" s="376"/>
      <c r="KLS271" s="376"/>
      <c r="KLT271" s="377"/>
      <c r="KLU271" s="377"/>
      <c r="KLV271" s="376"/>
      <c r="KLW271" s="376"/>
      <c r="KLX271" s="377"/>
      <c r="KLY271" s="377"/>
      <c r="KLZ271" s="376"/>
      <c r="KMA271" s="376"/>
      <c r="KMB271" s="376"/>
      <c r="KMC271" s="376"/>
      <c r="KMD271" s="376"/>
      <c r="KME271" s="376"/>
      <c r="KMF271" s="376"/>
      <c r="KMG271" s="377"/>
      <c r="KMH271" s="377"/>
      <c r="KMI271" s="376"/>
      <c r="KMJ271" s="376"/>
      <c r="KMK271" s="377"/>
      <c r="KML271" s="377"/>
      <c r="KMM271" s="376"/>
      <c r="KMN271" s="376"/>
      <c r="KMO271" s="376"/>
      <c r="KMP271" s="376"/>
      <c r="KMQ271" s="376"/>
      <c r="KMR271" s="370"/>
      <c r="KMS271" s="396"/>
      <c r="KMT271" s="376"/>
      <c r="KMU271" s="376"/>
      <c r="KMV271" s="376"/>
      <c r="KMW271" s="376"/>
      <c r="KMX271" s="376"/>
      <c r="KMY271" s="376"/>
      <c r="KMZ271" s="376"/>
      <c r="KNA271" s="375"/>
      <c r="KNB271" s="375"/>
      <c r="KNC271" s="375"/>
      <c r="KND271" s="375"/>
      <c r="KNE271" s="375"/>
      <c r="KNF271" s="375"/>
      <c r="KNG271" s="375"/>
      <c r="KNH271" s="375"/>
      <c r="KNI271" s="375"/>
      <c r="KNJ271" s="375"/>
      <c r="KNK271" s="375"/>
      <c r="KNL271" s="375"/>
      <c r="KNM271" s="375"/>
      <c r="KNN271" s="375"/>
      <c r="KNO271" s="375"/>
      <c r="KNP271" s="375"/>
      <c r="KNQ271" s="375"/>
      <c r="KNR271" s="375"/>
      <c r="KNS271" s="375"/>
      <c r="KNT271" s="375"/>
      <c r="KNU271" s="375"/>
      <c r="KNV271" s="375"/>
      <c r="KNW271" s="375"/>
      <c r="KNX271" s="375"/>
      <c r="KNY271" s="375"/>
      <c r="KNZ271" s="375"/>
      <c r="KOA271" s="375"/>
      <c r="KOB271" s="375"/>
      <c r="KOC271" s="375"/>
      <c r="KOD271" s="375"/>
      <c r="KOE271" s="375"/>
      <c r="KOF271" s="375"/>
      <c r="KOG271" s="375"/>
      <c r="KOH271" s="375"/>
      <c r="KOI271" s="375"/>
      <c r="KOJ271" s="375"/>
      <c r="KOK271" s="375"/>
      <c r="KOL271" s="375"/>
      <c r="KOM271" s="375"/>
      <c r="KON271" s="375"/>
      <c r="KOO271" s="375"/>
      <c r="KOP271" s="375"/>
      <c r="KOQ271" s="375"/>
      <c r="KOR271" s="375"/>
      <c r="KOS271" s="376"/>
      <c r="KOT271" s="376"/>
      <c r="KOU271" s="376"/>
      <c r="KOV271" s="376"/>
      <c r="KOW271" s="376"/>
      <c r="KOX271" s="376"/>
      <c r="KOY271" s="376"/>
      <c r="KOZ271" s="376"/>
      <c r="KPA271" s="376"/>
      <c r="KPB271" s="376"/>
      <c r="KPC271" s="376"/>
      <c r="KPD271" s="376"/>
      <c r="KPE271" s="376"/>
      <c r="KPF271" s="376"/>
      <c r="KPG271" s="376"/>
      <c r="KPH271" s="376"/>
      <c r="KPI271" s="376"/>
      <c r="KPJ271" s="376"/>
      <c r="KPK271" s="376"/>
      <c r="KPL271" s="376"/>
      <c r="KPM271" s="376"/>
      <c r="KPN271" s="376"/>
      <c r="KPO271" s="376"/>
      <c r="KPP271" s="376"/>
      <c r="KPQ271" s="377"/>
      <c r="KPR271" s="377"/>
      <c r="KPS271" s="377"/>
      <c r="KPT271" s="377"/>
      <c r="KPU271" s="377"/>
      <c r="KPV271" s="376"/>
      <c r="KPW271" s="376"/>
      <c r="KPX271" s="377"/>
      <c r="KPY271" s="377"/>
      <c r="KPZ271" s="376"/>
      <c r="KQA271" s="376"/>
      <c r="KQB271" s="377"/>
      <c r="KQC271" s="377"/>
      <c r="KQD271" s="376"/>
      <c r="KQE271" s="376"/>
      <c r="KQF271" s="376"/>
      <c r="KQG271" s="376"/>
      <c r="KQH271" s="376"/>
      <c r="KQI271" s="376"/>
      <c r="KQJ271" s="376"/>
      <c r="KQK271" s="377"/>
      <c r="KQL271" s="377"/>
      <c r="KQM271" s="376"/>
      <c r="KQN271" s="376"/>
      <c r="KQO271" s="377"/>
      <c r="KQP271" s="377"/>
      <c r="KQQ271" s="376"/>
      <c r="KQR271" s="376"/>
      <c r="KQS271" s="376"/>
      <c r="KQT271" s="376"/>
      <c r="KQU271" s="376"/>
      <c r="KQV271" s="370"/>
      <c r="KQW271" s="396"/>
      <c r="KQX271" s="376"/>
      <c r="KQY271" s="376"/>
      <c r="KQZ271" s="376"/>
      <c r="KRA271" s="376"/>
      <c r="KRB271" s="376"/>
      <c r="KRC271" s="376"/>
      <c r="KRD271" s="376"/>
      <c r="KRE271" s="375"/>
      <c r="KRF271" s="375"/>
      <c r="KRG271" s="375"/>
      <c r="KRH271" s="375"/>
      <c r="KRI271" s="375"/>
      <c r="KRJ271" s="375"/>
      <c r="KRK271" s="375"/>
      <c r="KRL271" s="375"/>
      <c r="KRM271" s="375"/>
      <c r="KRN271" s="375"/>
      <c r="KRO271" s="375"/>
      <c r="KRP271" s="375"/>
      <c r="KRQ271" s="375"/>
      <c r="KRR271" s="375"/>
      <c r="KRS271" s="375"/>
      <c r="KRT271" s="375"/>
      <c r="KRU271" s="375"/>
      <c r="KRV271" s="375"/>
      <c r="KRW271" s="375"/>
      <c r="KRX271" s="375"/>
      <c r="KRY271" s="375"/>
      <c r="KRZ271" s="375"/>
      <c r="KSA271" s="375"/>
      <c r="KSB271" s="375"/>
      <c r="KSC271" s="375"/>
      <c r="KSD271" s="375"/>
      <c r="KSE271" s="375"/>
      <c r="KSF271" s="375"/>
      <c r="KSG271" s="375"/>
      <c r="KSH271" s="375"/>
      <c r="KSI271" s="375"/>
      <c r="KSJ271" s="375"/>
      <c r="KSK271" s="375"/>
      <c r="KSL271" s="375"/>
      <c r="KSM271" s="375"/>
      <c r="KSN271" s="375"/>
      <c r="KSO271" s="375"/>
      <c r="KSP271" s="375"/>
      <c r="KSQ271" s="375"/>
      <c r="KSR271" s="375"/>
      <c r="KSS271" s="375"/>
      <c r="KST271" s="375"/>
      <c r="KSU271" s="375"/>
      <c r="KSV271" s="375"/>
      <c r="KSW271" s="376"/>
      <c r="KSX271" s="376"/>
      <c r="KSY271" s="376"/>
      <c r="KSZ271" s="376"/>
      <c r="KTA271" s="376"/>
      <c r="KTB271" s="376"/>
      <c r="KTC271" s="376"/>
      <c r="KTD271" s="376"/>
      <c r="KTE271" s="376"/>
      <c r="KTF271" s="376"/>
      <c r="KTG271" s="376"/>
      <c r="KTH271" s="376"/>
      <c r="KTI271" s="376"/>
      <c r="KTJ271" s="376"/>
      <c r="KTK271" s="376"/>
      <c r="KTL271" s="376"/>
      <c r="KTM271" s="376"/>
      <c r="KTN271" s="376"/>
      <c r="KTO271" s="376"/>
      <c r="KTP271" s="376"/>
      <c r="KTQ271" s="376"/>
      <c r="KTR271" s="376"/>
      <c r="KTS271" s="376"/>
      <c r="KTT271" s="376"/>
      <c r="KTU271" s="377"/>
      <c r="KTV271" s="377"/>
      <c r="KTW271" s="377"/>
      <c r="KTX271" s="377"/>
      <c r="KTY271" s="377"/>
      <c r="KTZ271" s="376"/>
      <c r="KUA271" s="376"/>
      <c r="KUB271" s="377"/>
      <c r="KUC271" s="377"/>
      <c r="KUD271" s="376"/>
      <c r="KUE271" s="376"/>
      <c r="KUF271" s="377"/>
      <c r="KUG271" s="377"/>
      <c r="KUH271" s="376"/>
      <c r="KUI271" s="376"/>
      <c r="KUJ271" s="376"/>
      <c r="KUK271" s="376"/>
      <c r="KUL271" s="376"/>
      <c r="KUM271" s="376"/>
      <c r="KUN271" s="376"/>
      <c r="KUO271" s="377"/>
      <c r="KUP271" s="377"/>
      <c r="KUQ271" s="376"/>
      <c r="KUR271" s="376"/>
      <c r="KUS271" s="377"/>
      <c r="KUT271" s="377"/>
      <c r="KUU271" s="376"/>
      <c r="KUV271" s="376"/>
      <c r="KUW271" s="376"/>
      <c r="KUX271" s="376"/>
      <c r="KUY271" s="376"/>
      <c r="KUZ271" s="370"/>
      <c r="KVA271" s="396"/>
      <c r="KVB271" s="376"/>
      <c r="KVC271" s="376"/>
      <c r="KVD271" s="376"/>
      <c r="KVE271" s="376"/>
      <c r="KVF271" s="376"/>
      <c r="KVG271" s="376"/>
      <c r="KVH271" s="376"/>
      <c r="KVI271" s="375"/>
      <c r="KVJ271" s="375"/>
      <c r="KVK271" s="375"/>
      <c r="KVL271" s="375"/>
      <c r="KVM271" s="375"/>
      <c r="KVN271" s="375"/>
      <c r="KVO271" s="375"/>
      <c r="KVP271" s="375"/>
      <c r="KVQ271" s="375"/>
      <c r="KVR271" s="375"/>
      <c r="KVS271" s="375"/>
      <c r="KVT271" s="375"/>
      <c r="KVU271" s="375"/>
      <c r="KVV271" s="375"/>
      <c r="KVW271" s="375"/>
      <c r="KVX271" s="375"/>
      <c r="KVY271" s="375"/>
      <c r="KVZ271" s="375"/>
      <c r="KWA271" s="375"/>
      <c r="KWB271" s="375"/>
      <c r="KWC271" s="375"/>
      <c r="KWD271" s="375"/>
      <c r="KWE271" s="375"/>
      <c r="KWF271" s="375"/>
      <c r="KWG271" s="375"/>
      <c r="KWH271" s="375"/>
      <c r="KWI271" s="375"/>
      <c r="KWJ271" s="375"/>
      <c r="KWK271" s="375"/>
      <c r="KWL271" s="375"/>
      <c r="KWM271" s="375"/>
      <c r="KWN271" s="375"/>
      <c r="KWO271" s="375"/>
      <c r="KWP271" s="375"/>
      <c r="KWQ271" s="375"/>
      <c r="KWR271" s="375"/>
      <c r="KWS271" s="375"/>
      <c r="KWT271" s="375"/>
      <c r="KWU271" s="375"/>
      <c r="KWV271" s="375"/>
      <c r="KWW271" s="375"/>
      <c r="KWX271" s="375"/>
      <c r="KWY271" s="375"/>
      <c r="KWZ271" s="375"/>
      <c r="KXA271" s="376"/>
      <c r="KXB271" s="376"/>
      <c r="KXC271" s="376"/>
      <c r="KXD271" s="376"/>
      <c r="KXE271" s="376"/>
      <c r="KXF271" s="376"/>
      <c r="KXG271" s="376"/>
      <c r="KXH271" s="376"/>
      <c r="KXI271" s="376"/>
      <c r="KXJ271" s="376"/>
      <c r="KXK271" s="376"/>
      <c r="KXL271" s="376"/>
      <c r="KXM271" s="376"/>
      <c r="KXN271" s="376"/>
      <c r="KXO271" s="376"/>
      <c r="KXP271" s="376"/>
      <c r="KXQ271" s="376"/>
      <c r="KXR271" s="376"/>
      <c r="KXS271" s="376"/>
      <c r="KXT271" s="376"/>
      <c r="KXU271" s="376"/>
      <c r="KXV271" s="376"/>
      <c r="KXW271" s="376"/>
      <c r="KXX271" s="376"/>
      <c r="KXY271" s="377"/>
      <c r="KXZ271" s="377"/>
      <c r="KYA271" s="377"/>
      <c r="KYB271" s="377"/>
      <c r="KYC271" s="377"/>
      <c r="KYD271" s="376"/>
      <c r="KYE271" s="376"/>
      <c r="KYF271" s="377"/>
      <c r="KYG271" s="377"/>
      <c r="KYH271" s="376"/>
      <c r="KYI271" s="376"/>
      <c r="KYJ271" s="377"/>
      <c r="KYK271" s="377"/>
      <c r="KYL271" s="376"/>
      <c r="KYM271" s="376"/>
      <c r="KYN271" s="376"/>
      <c r="KYO271" s="376"/>
      <c r="KYP271" s="376"/>
      <c r="KYQ271" s="376"/>
      <c r="KYR271" s="376"/>
      <c r="KYS271" s="377"/>
      <c r="KYT271" s="377"/>
      <c r="KYU271" s="376"/>
      <c r="KYV271" s="376"/>
      <c r="KYW271" s="377"/>
      <c r="KYX271" s="377"/>
      <c r="KYY271" s="376"/>
      <c r="KYZ271" s="376"/>
      <c r="KZA271" s="376"/>
      <c r="KZB271" s="376"/>
      <c r="KZC271" s="376"/>
      <c r="KZD271" s="370"/>
      <c r="KZE271" s="396"/>
      <c r="KZF271" s="376"/>
      <c r="KZG271" s="376"/>
      <c r="KZH271" s="376"/>
      <c r="KZI271" s="376"/>
      <c r="KZJ271" s="376"/>
      <c r="KZK271" s="376"/>
      <c r="KZL271" s="376"/>
      <c r="KZM271" s="375"/>
      <c r="KZN271" s="375"/>
      <c r="KZO271" s="375"/>
      <c r="KZP271" s="375"/>
      <c r="KZQ271" s="375"/>
      <c r="KZR271" s="375"/>
      <c r="KZS271" s="375"/>
      <c r="KZT271" s="375"/>
      <c r="KZU271" s="375"/>
      <c r="KZV271" s="375"/>
      <c r="KZW271" s="375"/>
      <c r="KZX271" s="375"/>
      <c r="KZY271" s="375"/>
      <c r="KZZ271" s="375"/>
      <c r="LAA271" s="375"/>
      <c r="LAB271" s="375"/>
      <c r="LAC271" s="375"/>
      <c r="LAD271" s="375"/>
      <c r="LAE271" s="375"/>
      <c r="LAF271" s="375"/>
      <c r="LAG271" s="375"/>
      <c r="LAH271" s="375"/>
      <c r="LAI271" s="375"/>
      <c r="LAJ271" s="375"/>
      <c r="LAK271" s="375"/>
      <c r="LAL271" s="375"/>
      <c r="LAM271" s="375"/>
      <c r="LAN271" s="375"/>
      <c r="LAO271" s="375"/>
      <c r="LAP271" s="375"/>
      <c r="LAQ271" s="375"/>
      <c r="LAR271" s="375"/>
      <c r="LAS271" s="375"/>
      <c r="LAT271" s="375"/>
      <c r="LAU271" s="375"/>
      <c r="LAV271" s="375"/>
      <c r="LAW271" s="375"/>
      <c r="LAX271" s="375"/>
      <c r="LAY271" s="375"/>
      <c r="LAZ271" s="375"/>
      <c r="LBA271" s="375"/>
      <c r="LBB271" s="375"/>
      <c r="LBC271" s="375"/>
      <c r="LBD271" s="375"/>
      <c r="LBE271" s="376"/>
      <c r="LBF271" s="376"/>
      <c r="LBG271" s="376"/>
      <c r="LBH271" s="376"/>
      <c r="LBI271" s="376"/>
      <c r="LBJ271" s="376"/>
      <c r="LBK271" s="376"/>
      <c r="LBL271" s="376"/>
      <c r="LBM271" s="376"/>
      <c r="LBN271" s="376"/>
      <c r="LBO271" s="376"/>
      <c r="LBP271" s="376"/>
      <c r="LBQ271" s="376"/>
      <c r="LBR271" s="376"/>
      <c r="LBS271" s="376"/>
      <c r="LBT271" s="376"/>
      <c r="LBU271" s="376"/>
      <c r="LBV271" s="376"/>
      <c r="LBW271" s="376"/>
      <c r="LBX271" s="376"/>
      <c r="LBY271" s="376"/>
      <c r="LBZ271" s="376"/>
      <c r="LCA271" s="376"/>
      <c r="LCB271" s="376"/>
      <c r="LCC271" s="377"/>
      <c r="LCD271" s="377"/>
      <c r="LCE271" s="377"/>
      <c r="LCF271" s="377"/>
      <c r="LCG271" s="377"/>
      <c r="LCH271" s="376"/>
      <c r="LCI271" s="376"/>
      <c r="LCJ271" s="377"/>
      <c r="LCK271" s="377"/>
      <c r="LCL271" s="376"/>
      <c r="LCM271" s="376"/>
      <c r="LCN271" s="377"/>
      <c r="LCO271" s="377"/>
      <c r="LCP271" s="376"/>
      <c r="LCQ271" s="376"/>
      <c r="LCR271" s="376"/>
      <c r="LCS271" s="376"/>
      <c r="LCT271" s="376"/>
      <c r="LCU271" s="376"/>
      <c r="LCV271" s="376"/>
      <c r="LCW271" s="377"/>
      <c r="LCX271" s="377"/>
      <c r="LCY271" s="376"/>
      <c r="LCZ271" s="376"/>
      <c r="LDA271" s="377"/>
      <c r="LDB271" s="377"/>
      <c r="LDC271" s="376"/>
      <c r="LDD271" s="376"/>
      <c r="LDE271" s="376"/>
      <c r="LDF271" s="376"/>
      <c r="LDG271" s="376"/>
      <c r="LDH271" s="370"/>
      <c r="LDI271" s="396"/>
      <c r="LDJ271" s="376"/>
      <c r="LDK271" s="376"/>
      <c r="LDL271" s="376"/>
      <c r="LDM271" s="376"/>
      <c r="LDN271" s="376"/>
      <c r="LDO271" s="376"/>
      <c r="LDP271" s="376"/>
      <c r="LDQ271" s="375"/>
      <c r="LDR271" s="375"/>
      <c r="LDS271" s="375"/>
      <c r="LDT271" s="375"/>
      <c r="LDU271" s="375"/>
      <c r="LDV271" s="375"/>
      <c r="LDW271" s="375"/>
      <c r="LDX271" s="375"/>
      <c r="LDY271" s="375"/>
      <c r="LDZ271" s="375"/>
      <c r="LEA271" s="375"/>
      <c r="LEB271" s="375"/>
      <c r="LEC271" s="375"/>
      <c r="LED271" s="375"/>
      <c r="LEE271" s="375"/>
      <c r="LEF271" s="375"/>
      <c r="LEG271" s="375"/>
      <c r="LEH271" s="375"/>
      <c r="LEI271" s="375"/>
      <c r="LEJ271" s="375"/>
      <c r="LEK271" s="375"/>
      <c r="LEL271" s="375"/>
      <c r="LEM271" s="375"/>
      <c r="LEN271" s="375"/>
      <c r="LEO271" s="375"/>
      <c r="LEP271" s="375"/>
      <c r="LEQ271" s="375"/>
      <c r="LER271" s="375"/>
      <c r="LES271" s="375"/>
      <c r="LET271" s="375"/>
      <c r="LEU271" s="375"/>
      <c r="LEV271" s="375"/>
      <c r="LEW271" s="375"/>
      <c r="LEX271" s="375"/>
      <c r="LEY271" s="375"/>
      <c r="LEZ271" s="375"/>
      <c r="LFA271" s="375"/>
      <c r="LFB271" s="375"/>
      <c r="LFC271" s="375"/>
      <c r="LFD271" s="375"/>
      <c r="LFE271" s="375"/>
      <c r="LFF271" s="375"/>
      <c r="LFG271" s="375"/>
      <c r="LFH271" s="375"/>
      <c r="LFI271" s="376"/>
      <c r="LFJ271" s="376"/>
      <c r="LFK271" s="376"/>
      <c r="LFL271" s="376"/>
      <c r="LFM271" s="376"/>
      <c r="LFN271" s="376"/>
      <c r="LFO271" s="376"/>
      <c r="LFP271" s="376"/>
      <c r="LFQ271" s="376"/>
      <c r="LFR271" s="376"/>
      <c r="LFS271" s="376"/>
      <c r="LFT271" s="376"/>
      <c r="LFU271" s="376"/>
      <c r="LFV271" s="376"/>
      <c r="LFW271" s="376"/>
      <c r="LFX271" s="376"/>
      <c r="LFY271" s="376"/>
      <c r="LFZ271" s="376"/>
      <c r="LGA271" s="376"/>
      <c r="LGB271" s="376"/>
      <c r="LGC271" s="376"/>
      <c r="LGD271" s="376"/>
      <c r="LGE271" s="376"/>
      <c r="LGF271" s="376"/>
      <c r="LGG271" s="377"/>
      <c r="LGH271" s="377"/>
      <c r="LGI271" s="377"/>
      <c r="LGJ271" s="377"/>
      <c r="LGK271" s="377"/>
      <c r="LGL271" s="376"/>
      <c r="LGM271" s="376"/>
      <c r="LGN271" s="377"/>
      <c r="LGO271" s="377"/>
      <c r="LGP271" s="376"/>
      <c r="LGQ271" s="376"/>
      <c r="LGR271" s="377"/>
      <c r="LGS271" s="377"/>
      <c r="LGT271" s="376"/>
      <c r="LGU271" s="376"/>
      <c r="LGV271" s="376"/>
      <c r="LGW271" s="376"/>
      <c r="LGX271" s="376"/>
      <c r="LGY271" s="376"/>
      <c r="LGZ271" s="376"/>
      <c r="LHA271" s="377"/>
      <c r="LHB271" s="377"/>
      <c r="LHC271" s="376"/>
      <c r="LHD271" s="376"/>
      <c r="LHE271" s="377"/>
      <c r="LHF271" s="377"/>
      <c r="LHG271" s="376"/>
      <c r="LHH271" s="376"/>
      <c r="LHI271" s="376"/>
      <c r="LHJ271" s="376"/>
      <c r="LHK271" s="376"/>
      <c r="LHL271" s="370"/>
      <c r="LHM271" s="396"/>
      <c r="LHN271" s="376"/>
      <c r="LHO271" s="376"/>
      <c r="LHP271" s="376"/>
      <c r="LHQ271" s="376"/>
      <c r="LHR271" s="376"/>
      <c r="LHS271" s="376"/>
      <c r="LHT271" s="376"/>
      <c r="LHU271" s="375"/>
      <c r="LHV271" s="375"/>
      <c r="LHW271" s="375"/>
      <c r="LHX271" s="375"/>
      <c r="LHY271" s="375"/>
      <c r="LHZ271" s="375"/>
      <c r="LIA271" s="375"/>
      <c r="LIB271" s="375"/>
      <c r="LIC271" s="375"/>
      <c r="LID271" s="375"/>
      <c r="LIE271" s="375"/>
      <c r="LIF271" s="375"/>
      <c r="LIG271" s="375"/>
      <c r="LIH271" s="375"/>
      <c r="LII271" s="375"/>
      <c r="LIJ271" s="375"/>
      <c r="LIK271" s="375"/>
      <c r="LIL271" s="375"/>
      <c r="LIM271" s="375"/>
      <c r="LIN271" s="375"/>
      <c r="LIO271" s="375"/>
      <c r="LIP271" s="375"/>
      <c r="LIQ271" s="375"/>
      <c r="LIR271" s="375"/>
      <c r="LIS271" s="375"/>
      <c r="LIT271" s="375"/>
      <c r="LIU271" s="375"/>
      <c r="LIV271" s="375"/>
      <c r="LIW271" s="375"/>
      <c r="LIX271" s="375"/>
      <c r="LIY271" s="375"/>
      <c r="LIZ271" s="375"/>
      <c r="LJA271" s="375"/>
      <c r="LJB271" s="375"/>
      <c r="LJC271" s="375"/>
      <c r="LJD271" s="375"/>
      <c r="LJE271" s="375"/>
      <c r="LJF271" s="375"/>
      <c r="LJG271" s="375"/>
      <c r="LJH271" s="375"/>
      <c r="LJI271" s="375"/>
      <c r="LJJ271" s="375"/>
      <c r="LJK271" s="375"/>
      <c r="LJL271" s="375"/>
      <c r="LJM271" s="376"/>
      <c r="LJN271" s="376"/>
      <c r="LJO271" s="376"/>
      <c r="LJP271" s="376"/>
      <c r="LJQ271" s="376"/>
      <c r="LJR271" s="376"/>
      <c r="LJS271" s="376"/>
      <c r="LJT271" s="376"/>
      <c r="LJU271" s="376"/>
      <c r="LJV271" s="376"/>
      <c r="LJW271" s="376"/>
      <c r="LJX271" s="376"/>
      <c r="LJY271" s="376"/>
      <c r="LJZ271" s="376"/>
      <c r="LKA271" s="376"/>
      <c r="LKB271" s="376"/>
      <c r="LKC271" s="376"/>
      <c r="LKD271" s="376"/>
      <c r="LKE271" s="376"/>
      <c r="LKF271" s="376"/>
      <c r="LKG271" s="376"/>
      <c r="LKH271" s="376"/>
      <c r="LKI271" s="376"/>
      <c r="LKJ271" s="376"/>
      <c r="LKK271" s="377"/>
      <c r="LKL271" s="377"/>
      <c r="LKM271" s="377"/>
      <c r="LKN271" s="377"/>
      <c r="LKO271" s="377"/>
      <c r="LKP271" s="376"/>
      <c r="LKQ271" s="376"/>
      <c r="LKR271" s="377"/>
      <c r="LKS271" s="377"/>
      <c r="LKT271" s="376"/>
      <c r="LKU271" s="376"/>
      <c r="LKV271" s="377"/>
      <c r="LKW271" s="377"/>
      <c r="LKX271" s="376"/>
      <c r="LKY271" s="376"/>
      <c r="LKZ271" s="376"/>
      <c r="LLA271" s="376"/>
      <c r="LLB271" s="376"/>
      <c r="LLC271" s="376"/>
      <c r="LLD271" s="376"/>
      <c r="LLE271" s="377"/>
      <c r="LLF271" s="377"/>
      <c r="LLG271" s="376"/>
      <c r="LLH271" s="376"/>
      <c r="LLI271" s="377"/>
      <c r="LLJ271" s="377"/>
      <c r="LLK271" s="376"/>
      <c r="LLL271" s="376"/>
      <c r="LLM271" s="376"/>
      <c r="LLN271" s="376"/>
      <c r="LLO271" s="376"/>
      <c r="LLP271" s="370"/>
      <c r="LLQ271" s="396"/>
      <c r="LLR271" s="376"/>
      <c r="LLS271" s="376"/>
      <c r="LLT271" s="376"/>
      <c r="LLU271" s="376"/>
      <c r="LLV271" s="376"/>
      <c r="LLW271" s="376"/>
      <c r="LLX271" s="376"/>
      <c r="LLY271" s="375"/>
      <c r="LLZ271" s="375"/>
      <c r="LMA271" s="375"/>
      <c r="LMB271" s="375"/>
      <c r="LMC271" s="375"/>
      <c r="LMD271" s="375"/>
      <c r="LME271" s="375"/>
      <c r="LMF271" s="375"/>
      <c r="LMG271" s="375"/>
      <c r="LMH271" s="375"/>
      <c r="LMI271" s="375"/>
      <c r="LMJ271" s="375"/>
      <c r="LMK271" s="375"/>
      <c r="LML271" s="375"/>
      <c r="LMM271" s="375"/>
      <c r="LMN271" s="375"/>
      <c r="LMO271" s="375"/>
      <c r="LMP271" s="375"/>
      <c r="LMQ271" s="375"/>
      <c r="LMR271" s="375"/>
      <c r="LMS271" s="375"/>
      <c r="LMT271" s="375"/>
      <c r="LMU271" s="375"/>
      <c r="LMV271" s="375"/>
      <c r="LMW271" s="375"/>
      <c r="LMX271" s="375"/>
      <c r="LMY271" s="375"/>
      <c r="LMZ271" s="375"/>
      <c r="LNA271" s="375"/>
      <c r="LNB271" s="375"/>
      <c r="LNC271" s="375"/>
      <c r="LND271" s="375"/>
      <c r="LNE271" s="375"/>
      <c r="LNF271" s="375"/>
      <c r="LNG271" s="375"/>
      <c r="LNH271" s="375"/>
      <c r="LNI271" s="375"/>
      <c r="LNJ271" s="375"/>
      <c r="LNK271" s="375"/>
      <c r="LNL271" s="375"/>
      <c r="LNM271" s="375"/>
      <c r="LNN271" s="375"/>
      <c r="LNO271" s="375"/>
      <c r="LNP271" s="375"/>
      <c r="LNQ271" s="376"/>
      <c r="LNR271" s="376"/>
      <c r="LNS271" s="376"/>
      <c r="LNT271" s="376"/>
      <c r="LNU271" s="376"/>
      <c r="LNV271" s="376"/>
      <c r="LNW271" s="376"/>
      <c r="LNX271" s="376"/>
      <c r="LNY271" s="376"/>
      <c r="LNZ271" s="376"/>
      <c r="LOA271" s="376"/>
      <c r="LOB271" s="376"/>
      <c r="LOC271" s="376"/>
      <c r="LOD271" s="376"/>
      <c r="LOE271" s="376"/>
      <c r="LOF271" s="376"/>
      <c r="LOG271" s="376"/>
      <c r="LOH271" s="376"/>
      <c r="LOI271" s="376"/>
      <c r="LOJ271" s="376"/>
      <c r="LOK271" s="376"/>
      <c r="LOL271" s="376"/>
      <c r="LOM271" s="376"/>
      <c r="LON271" s="376"/>
      <c r="LOO271" s="377"/>
      <c r="LOP271" s="377"/>
      <c r="LOQ271" s="377"/>
      <c r="LOR271" s="377"/>
      <c r="LOS271" s="377"/>
      <c r="LOT271" s="376"/>
      <c r="LOU271" s="376"/>
      <c r="LOV271" s="377"/>
      <c r="LOW271" s="377"/>
      <c r="LOX271" s="376"/>
      <c r="LOY271" s="376"/>
      <c r="LOZ271" s="377"/>
      <c r="LPA271" s="377"/>
      <c r="LPB271" s="376"/>
      <c r="LPC271" s="376"/>
      <c r="LPD271" s="376"/>
      <c r="LPE271" s="376"/>
      <c r="LPF271" s="376"/>
      <c r="LPG271" s="376"/>
      <c r="LPH271" s="376"/>
      <c r="LPI271" s="377"/>
      <c r="LPJ271" s="377"/>
      <c r="LPK271" s="376"/>
      <c r="LPL271" s="376"/>
      <c r="LPM271" s="377"/>
      <c r="LPN271" s="377"/>
      <c r="LPO271" s="376"/>
      <c r="LPP271" s="376"/>
      <c r="LPQ271" s="376"/>
      <c r="LPR271" s="376"/>
      <c r="LPS271" s="376"/>
      <c r="LPT271" s="370"/>
      <c r="LPU271" s="396"/>
      <c r="LPV271" s="376"/>
      <c r="LPW271" s="376"/>
      <c r="LPX271" s="376"/>
      <c r="LPY271" s="376"/>
      <c r="LPZ271" s="376"/>
      <c r="LQA271" s="376"/>
      <c r="LQB271" s="376"/>
      <c r="LQC271" s="375"/>
      <c r="LQD271" s="375"/>
      <c r="LQE271" s="375"/>
      <c r="LQF271" s="375"/>
      <c r="LQG271" s="375"/>
      <c r="LQH271" s="375"/>
      <c r="LQI271" s="375"/>
      <c r="LQJ271" s="375"/>
      <c r="LQK271" s="375"/>
      <c r="LQL271" s="375"/>
      <c r="LQM271" s="375"/>
      <c r="LQN271" s="375"/>
      <c r="LQO271" s="375"/>
      <c r="LQP271" s="375"/>
      <c r="LQQ271" s="375"/>
      <c r="LQR271" s="375"/>
      <c r="LQS271" s="375"/>
      <c r="LQT271" s="375"/>
      <c r="LQU271" s="375"/>
      <c r="LQV271" s="375"/>
      <c r="LQW271" s="375"/>
      <c r="LQX271" s="375"/>
      <c r="LQY271" s="375"/>
      <c r="LQZ271" s="375"/>
      <c r="LRA271" s="375"/>
      <c r="LRB271" s="375"/>
      <c r="LRC271" s="375"/>
      <c r="LRD271" s="375"/>
      <c r="LRE271" s="375"/>
      <c r="LRF271" s="375"/>
      <c r="LRG271" s="375"/>
      <c r="LRH271" s="375"/>
      <c r="LRI271" s="375"/>
      <c r="LRJ271" s="375"/>
      <c r="LRK271" s="375"/>
      <c r="LRL271" s="375"/>
      <c r="LRM271" s="375"/>
      <c r="LRN271" s="375"/>
      <c r="LRO271" s="375"/>
      <c r="LRP271" s="375"/>
      <c r="LRQ271" s="375"/>
      <c r="LRR271" s="375"/>
      <c r="LRS271" s="375"/>
      <c r="LRT271" s="375"/>
      <c r="LRU271" s="376"/>
      <c r="LRV271" s="376"/>
      <c r="LRW271" s="376"/>
      <c r="LRX271" s="376"/>
      <c r="LRY271" s="376"/>
      <c r="LRZ271" s="376"/>
      <c r="LSA271" s="376"/>
      <c r="LSB271" s="376"/>
      <c r="LSC271" s="376"/>
      <c r="LSD271" s="376"/>
      <c r="LSE271" s="376"/>
      <c r="LSF271" s="376"/>
      <c r="LSG271" s="376"/>
      <c r="LSH271" s="376"/>
      <c r="LSI271" s="376"/>
      <c r="LSJ271" s="376"/>
      <c r="LSK271" s="376"/>
      <c r="LSL271" s="376"/>
      <c r="LSM271" s="376"/>
      <c r="LSN271" s="376"/>
      <c r="LSO271" s="376"/>
      <c r="LSP271" s="376"/>
      <c r="LSQ271" s="376"/>
      <c r="LSR271" s="376"/>
      <c r="LSS271" s="377"/>
      <c r="LST271" s="377"/>
      <c r="LSU271" s="377"/>
      <c r="LSV271" s="377"/>
      <c r="LSW271" s="377"/>
      <c r="LSX271" s="376"/>
      <c r="LSY271" s="376"/>
      <c r="LSZ271" s="377"/>
      <c r="LTA271" s="377"/>
      <c r="LTB271" s="376"/>
      <c r="LTC271" s="376"/>
      <c r="LTD271" s="377"/>
      <c r="LTE271" s="377"/>
      <c r="LTF271" s="376"/>
      <c r="LTG271" s="376"/>
      <c r="LTH271" s="376"/>
      <c r="LTI271" s="376"/>
      <c r="LTJ271" s="376"/>
      <c r="LTK271" s="376"/>
      <c r="LTL271" s="376"/>
      <c r="LTM271" s="377"/>
      <c r="LTN271" s="377"/>
      <c r="LTO271" s="376"/>
      <c r="LTP271" s="376"/>
      <c r="LTQ271" s="377"/>
      <c r="LTR271" s="377"/>
      <c r="LTS271" s="376"/>
      <c r="LTT271" s="376"/>
      <c r="LTU271" s="376"/>
      <c r="LTV271" s="376"/>
      <c r="LTW271" s="376"/>
      <c r="LTX271" s="370"/>
      <c r="LTY271" s="396"/>
      <c r="LTZ271" s="376"/>
      <c r="LUA271" s="376"/>
      <c r="LUB271" s="376"/>
      <c r="LUC271" s="376"/>
      <c r="LUD271" s="376"/>
      <c r="LUE271" s="376"/>
      <c r="LUF271" s="376"/>
      <c r="LUG271" s="375"/>
      <c r="LUH271" s="375"/>
      <c r="LUI271" s="375"/>
      <c r="LUJ271" s="375"/>
      <c r="LUK271" s="375"/>
      <c r="LUL271" s="375"/>
      <c r="LUM271" s="375"/>
      <c r="LUN271" s="375"/>
      <c r="LUO271" s="375"/>
      <c r="LUP271" s="375"/>
      <c r="LUQ271" s="375"/>
      <c r="LUR271" s="375"/>
      <c r="LUS271" s="375"/>
      <c r="LUT271" s="375"/>
      <c r="LUU271" s="375"/>
      <c r="LUV271" s="375"/>
      <c r="LUW271" s="375"/>
      <c r="LUX271" s="375"/>
      <c r="LUY271" s="375"/>
      <c r="LUZ271" s="375"/>
      <c r="LVA271" s="375"/>
      <c r="LVB271" s="375"/>
      <c r="LVC271" s="375"/>
      <c r="LVD271" s="375"/>
      <c r="LVE271" s="375"/>
      <c r="LVF271" s="375"/>
      <c r="LVG271" s="375"/>
      <c r="LVH271" s="375"/>
      <c r="LVI271" s="375"/>
      <c r="LVJ271" s="375"/>
      <c r="LVK271" s="375"/>
      <c r="LVL271" s="375"/>
      <c r="LVM271" s="375"/>
      <c r="LVN271" s="375"/>
      <c r="LVO271" s="375"/>
      <c r="LVP271" s="375"/>
      <c r="LVQ271" s="375"/>
      <c r="LVR271" s="375"/>
      <c r="LVS271" s="375"/>
      <c r="LVT271" s="375"/>
      <c r="LVU271" s="375"/>
      <c r="LVV271" s="375"/>
      <c r="LVW271" s="375"/>
      <c r="LVX271" s="375"/>
      <c r="LVY271" s="376"/>
      <c r="LVZ271" s="376"/>
      <c r="LWA271" s="376"/>
      <c r="LWB271" s="376"/>
      <c r="LWC271" s="376"/>
      <c r="LWD271" s="376"/>
      <c r="LWE271" s="376"/>
      <c r="LWF271" s="376"/>
      <c r="LWG271" s="376"/>
      <c r="LWH271" s="376"/>
      <c r="LWI271" s="376"/>
      <c r="LWJ271" s="376"/>
      <c r="LWK271" s="376"/>
      <c r="LWL271" s="376"/>
      <c r="LWM271" s="376"/>
      <c r="LWN271" s="376"/>
      <c r="LWO271" s="376"/>
      <c r="LWP271" s="376"/>
      <c r="LWQ271" s="376"/>
      <c r="LWR271" s="376"/>
      <c r="LWS271" s="376"/>
      <c r="LWT271" s="376"/>
      <c r="LWU271" s="376"/>
      <c r="LWV271" s="376"/>
      <c r="LWW271" s="377"/>
      <c r="LWX271" s="377"/>
      <c r="LWY271" s="377"/>
      <c r="LWZ271" s="377"/>
      <c r="LXA271" s="377"/>
      <c r="LXB271" s="376"/>
      <c r="LXC271" s="376"/>
      <c r="LXD271" s="377"/>
      <c r="LXE271" s="377"/>
      <c r="LXF271" s="376"/>
      <c r="LXG271" s="376"/>
      <c r="LXH271" s="377"/>
      <c r="LXI271" s="377"/>
      <c r="LXJ271" s="376"/>
      <c r="LXK271" s="376"/>
      <c r="LXL271" s="376"/>
      <c r="LXM271" s="376"/>
      <c r="LXN271" s="376"/>
      <c r="LXO271" s="376"/>
      <c r="LXP271" s="376"/>
      <c r="LXQ271" s="377"/>
      <c r="LXR271" s="377"/>
      <c r="LXS271" s="376"/>
      <c r="LXT271" s="376"/>
      <c r="LXU271" s="377"/>
      <c r="LXV271" s="377"/>
      <c r="LXW271" s="376"/>
      <c r="LXX271" s="376"/>
      <c r="LXY271" s="376"/>
      <c r="LXZ271" s="376"/>
      <c r="LYA271" s="376"/>
      <c r="LYB271" s="370"/>
      <c r="LYC271" s="396"/>
      <c r="LYD271" s="376"/>
      <c r="LYE271" s="376"/>
      <c r="LYF271" s="376"/>
      <c r="LYG271" s="376"/>
      <c r="LYH271" s="376"/>
      <c r="LYI271" s="376"/>
      <c r="LYJ271" s="376"/>
      <c r="LYK271" s="375"/>
      <c r="LYL271" s="375"/>
      <c r="LYM271" s="375"/>
      <c r="LYN271" s="375"/>
      <c r="LYO271" s="375"/>
      <c r="LYP271" s="375"/>
      <c r="LYQ271" s="375"/>
      <c r="LYR271" s="375"/>
      <c r="LYS271" s="375"/>
      <c r="LYT271" s="375"/>
      <c r="LYU271" s="375"/>
      <c r="LYV271" s="375"/>
      <c r="LYW271" s="375"/>
      <c r="LYX271" s="375"/>
      <c r="LYY271" s="375"/>
      <c r="LYZ271" s="375"/>
      <c r="LZA271" s="375"/>
      <c r="LZB271" s="375"/>
      <c r="LZC271" s="375"/>
      <c r="LZD271" s="375"/>
      <c r="LZE271" s="375"/>
      <c r="LZF271" s="375"/>
      <c r="LZG271" s="375"/>
      <c r="LZH271" s="375"/>
      <c r="LZI271" s="375"/>
      <c r="LZJ271" s="375"/>
      <c r="LZK271" s="375"/>
      <c r="LZL271" s="375"/>
      <c r="LZM271" s="375"/>
      <c r="LZN271" s="375"/>
      <c r="LZO271" s="375"/>
      <c r="LZP271" s="375"/>
      <c r="LZQ271" s="375"/>
      <c r="LZR271" s="375"/>
      <c r="LZS271" s="375"/>
      <c r="LZT271" s="375"/>
      <c r="LZU271" s="375"/>
      <c r="LZV271" s="375"/>
      <c r="LZW271" s="375"/>
      <c r="LZX271" s="375"/>
      <c r="LZY271" s="375"/>
      <c r="LZZ271" s="375"/>
      <c r="MAA271" s="375"/>
      <c r="MAB271" s="375"/>
      <c r="MAC271" s="376"/>
      <c r="MAD271" s="376"/>
      <c r="MAE271" s="376"/>
      <c r="MAF271" s="376"/>
      <c r="MAG271" s="376"/>
      <c r="MAH271" s="376"/>
      <c r="MAI271" s="376"/>
      <c r="MAJ271" s="376"/>
      <c r="MAK271" s="376"/>
      <c r="MAL271" s="376"/>
      <c r="MAM271" s="376"/>
      <c r="MAN271" s="376"/>
      <c r="MAO271" s="376"/>
      <c r="MAP271" s="376"/>
      <c r="MAQ271" s="376"/>
      <c r="MAR271" s="376"/>
      <c r="MAS271" s="376"/>
      <c r="MAT271" s="376"/>
      <c r="MAU271" s="376"/>
      <c r="MAV271" s="376"/>
      <c r="MAW271" s="376"/>
      <c r="MAX271" s="376"/>
      <c r="MAY271" s="376"/>
      <c r="MAZ271" s="376"/>
      <c r="MBA271" s="377"/>
      <c r="MBB271" s="377"/>
      <c r="MBC271" s="377"/>
      <c r="MBD271" s="377"/>
      <c r="MBE271" s="377"/>
      <c r="MBF271" s="376"/>
      <c r="MBG271" s="376"/>
      <c r="MBH271" s="377"/>
      <c r="MBI271" s="377"/>
      <c r="MBJ271" s="376"/>
      <c r="MBK271" s="376"/>
      <c r="MBL271" s="377"/>
      <c r="MBM271" s="377"/>
      <c r="MBN271" s="376"/>
      <c r="MBO271" s="376"/>
      <c r="MBP271" s="376"/>
      <c r="MBQ271" s="376"/>
      <c r="MBR271" s="376"/>
      <c r="MBS271" s="376"/>
      <c r="MBT271" s="376"/>
      <c r="MBU271" s="377"/>
      <c r="MBV271" s="377"/>
      <c r="MBW271" s="376"/>
      <c r="MBX271" s="376"/>
      <c r="MBY271" s="377"/>
      <c r="MBZ271" s="377"/>
      <c r="MCA271" s="376"/>
      <c r="MCB271" s="376"/>
      <c r="MCC271" s="376"/>
      <c r="MCD271" s="376"/>
      <c r="MCE271" s="376"/>
      <c r="MCF271" s="370"/>
      <c r="MCG271" s="396"/>
      <c r="MCH271" s="376"/>
      <c r="MCI271" s="376"/>
      <c r="MCJ271" s="376"/>
      <c r="MCK271" s="376"/>
      <c r="MCL271" s="376"/>
      <c r="MCM271" s="376"/>
      <c r="MCN271" s="376"/>
      <c r="MCO271" s="375"/>
      <c r="MCP271" s="375"/>
      <c r="MCQ271" s="375"/>
      <c r="MCR271" s="375"/>
      <c r="MCS271" s="375"/>
      <c r="MCT271" s="375"/>
      <c r="MCU271" s="375"/>
      <c r="MCV271" s="375"/>
      <c r="MCW271" s="375"/>
      <c r="MCX271" s="375"/>
      <c r="MCY271" s="375"/>
      <c r="MCZ271" s="375"/>
      <c r="MDA271" s="375"/>
      <c r="MDB271" s="375"/>
      <c r="MDC271" s="375"/>
      <c r="MDD271" s="375"/>
      <c r="MDE271" s="375"/>
      <c r="MDF271" s="375"/>
      <c r="MDG271" s="375"/>
      <c r="MDH271" s="375"/>
      <c r="MDI271" s="375"/>
      <c r="MDJ271" s="375"/>
      <c r="MDK271" s="375"/>
      <c r="MDL271" s="375"/>
      <c r="MDM271" s="375"/>
      <c r="MDN271" s="375"/>
      <c r="MDO271" s="375"/>
      <c r="MDP271" s="375"/>
      <c r="MDQ271" s="375"/>
      <c r="MDR271" s="375"/>
      <c r="MDS271" s="375"/>
      <c r="MDT271" s="375"/>
      <c r="MDU271" s="375"/>
      <c r="MDV271" s="375"/>
      <c r="MDW271" s="375"/>
      <c r="MDX271" s="375"/>
      <c r="MDY271" s="375"/>
      <c r="MDZ271" s="375"/>
      <c r="MEA271" s="375"/>
      <c r="MEB271" s="375"/>
      <c r="MEC271" s="375"/>
      <c r="MED271" s="375"/>
      <c r="MEE271" s="375"/>
      <c r="MEF271" s="375"/>
      <c r="MEG271" s="376"/>
      <c r="MEH271" s="376"/>
      <c r="MEI271" s="376"/>
      <c r="MEJ271" s="376"/>
      <c r="MEK271" s="376"/>
      <c r="MEL271" s="376"/>
      <c r="MEM271" s="376"/>
      <c r="MEN271" s="376"/>
      <c r="MEO271" s="376"/>
      <c r="MEP271" s="376"/>
      <c r="MEQ271" s="376"/>
      <c r="MER271" s="376"/>
      <c r="MES271" s="376"/>
      <c r="MET271" s="376"/>
      <c r="MEU271" s="376"/>
      <c r="MEV271" s="376"/>
      <c r="MEW271" s="376"/>
      <c r="MEX271" s="376"/>
      <c r="MEY271" s="376"/>
      <c r="MEZ271" s="376"/>
      <c r="MFA271" s="376"/>
      <c r="MFB271" s="376"/>
      <c r="MFC271" s="376"/>
      <c r="MFD271" s="376"/>
      <c r="MFE271" s="377"/>
      <c r="MFF271" s="377"/>
      <c r="MFG271" s="377"/>
      <c r="MFH271" s="377"/>
      <c r="MFI271" s="377"/>
      <c r="MFJ271" s="376"/>
      <c r="MFK271" s="376"/>
      <c r="MFL271" s="377"/>
      <c r="MFM271" s="377"/>
      <c r="MFN271" s="376"/>
      <c r="MFO271" s="376"/>
      <c r="MFP271" s="377"/>
      <c r="MFQ271" s="377"/>
      <c r="MFR271" s="376"/>
      <c r="MFS271" s="376"/>
      <c r="MFT271" s="376"/>
      <c r="MFU271" s="376"/>
      <c r="MFV271" s="376"/>
      <c r="MFW271" s="376"/>
      <c r="MFX271" s="376"/>
      <c r="MFY271" s="377"/>
      <c r="MFZ271" s="377"/>
      <c r="MGA271" s="376"/>
      <c r="MGB271" s="376"/>
      <c r="MGC271" s="377"/>
      <c r="MGD271" s="377"/>
      <c r="MGE271" s="376"/>
      <c r="MGF271" s="376"/>
      <c r="MGG271" s="376"/>
      <c r="MGH271" s="376"/>
      <c r="MGI271" s="376"/>
      <c r="MGJ271" s="370"/>
      <c r="MGK271" s="396"/>
      <c r="MGL271" s="376"/>
      <c r="MGM271" s="376"/>
      <c r="MGN271" s="376"/>
      <c r="MGO271" s="376"/>
      <c r="MGP271" s="376"/>
      <c r="MGQ271" s="376"/>
      <c r="MGR271" s="376"/>
      <c r="MGS271" s="375"/>
      <c r="MGT271" s="375"/>
      <c r="MGU271" s="375"/>
      <c r="MGV271" s="375"/>
      <c r="MGW271" s="375"/>
      <c r="MGX271" s="375"/>
      <c r="MGY271" s="375"/>
      <c r="MGZ271" s="375"/>
      <c r="MHA271" s="375"/>
      <c r="MHB271" s="375"/>
      <c r="MHC271" s="375"/>
      <c r="MHD271" s="375"/>
      <c r="MHE271" s="375"/>
      <c r="MHF271" s="375"/>
      <c r="MHG271" s="375"/>
      <c r="MHH271" s="375"/>
      <c r="MHI271" s="375"/>
      <c r="MHJ271" s="375"/>
      <c r="MHK271" s="375"/>
      <c r="MHL271" s="375"/>
      <c r="MHM271" s="375"/>
      <c r="MHN271" s="375"/>
      <c r="MHO271" s="375"/>
      <c r="MHP271" s="375"/>
      <c r="MHQ271" s="375"/>
      <c r="MHR271" s="375"/>
      <c r="MHS271" s="375"/>
      <c r="MHT271" s="375"/>
      <c r="MHU271" s="375"/>
      <c r="MHV271" s="375"/>
      <c r="MHW271" s="375"/>
      <c r="MHX271" s="375"/>
      <c r="MHY271" s="375"/>
      <c r="MHZ271" s="375"/>
      <c r="MIA271" s="375"/>
      <c r="MIB271" s="375"/>
      <c r="MIC271" s="375"/>
      <c r="MID271" s="375"/>
      <c r="MIE271" s="375"/>
      <c r="MIF271" s="375"/>
      <c r="MIG271" s="375"/>
      <c r="MIH271" s="375"/>
      <c r="MII271" s="375"/>
      <c r="MIJ271" s="375"/>
      <c r="MIK271" s="376"/>
      <c r="MIL271" s="376"/>
      <c r="MIM271" s="376"/>
      <c r="MIN271" s="376"/>
      <c r="MIO271" s="376"/>
      <c r="MIP271" s="376"/>
      <c r="MIQ271" s="376"/>
      <c r="MIR271" s="376"/>
      <c r="MIS271" s="376"/>
      <c r="MIT271" s="376"/>
      <c r="MIU271" s="376"/>
      <c r="MIV271" s="376"/>
      <c r="MIW271" s="376"/>
      <c r="MIX271" s="376"/>
      <c r="MIY271" s="376"/>
      <c r="MIZ271" s="376"/>
      <c r="MJA271" s="376"/>
      <c r="MJB271" s="376"/>
      <c r="MJC271" s="376"/>
      <c r="MJD271" s="376"/>
      <c r="MJE271" s="376"/>
      <c r="MJF271" s="376"/>
      <c r="MJG271" s="376"/>
      <c r="MJH271" s="376"/>
      <c r="MJI271" s="377"/>
      <c r="MJJ271" s="377"/>
      <c r="MJK271" s="377"/>
      <c r="MJL271" s="377"/>
      <c r="MJM271" s="377"/>
      <c r="MJN271" s="376"/>
      <c r="MJO271" s="376"/>
      <c r="MJP271" s="377"/>
      <c r="MJQ271" s="377"/>
      <c r="MJR271" s="376"/>
      <c r="MJS271" s="376"/>
      <c r="MJT271" s="377"/>
      <c r="MJU271" s="377"/>
      <c r="MJV271" s="376"/>
      <c r="MJW271" s="376"/>
      <c r="MJX271" s="376"/>
      <c r="MJY271" s="376"/>
      <c r="MJZ271" s="376"/>
      <c r="MKA271" s="376"/>
      <c r="MKB271" s="376"/>
      <c r="MKC271" s="377"/>
      <c r="MKD271" s="377"/>
      <c r="MKE271" s="376"/>
      <c r="MKF271" s="376"/>
      <c r="MKG271" s="377"/>
      <c r="MKH271" s="377"/>
      <c r="MKI271" s="376"/>
      <c r="MKJ271" s="376"/>
      <c r="MKK271" s="376"/>
      <c r="MKL271" s="376"/>
      <c r="MKM271" s="376"/>
      <c r="MKN271" s="370"/>
      <c r="MKO271" s="396"/>
      <c r="MKP271" s="376"/>
      <c r="MKQ271" s="376"/>
      <c r="MKR271" s="376"/>
      <c r="MKS271" s="376"/>
      <c r="MKT271" s="376"/>
      <c r="MKU271" s="376"/>
      <c r="MKV271" s="376"/>
      <c r="MKW271" s="375"/>
      <c r="MKX271" s="375"/>
      <c r="MKY271" s="375"/>
      <c r="MKZ271" s="375"/>
      <c r="MLA271" s="375"/>
      <c r="MLB271" s="375"/>
      <c r="MLC271" s="375"/>
      <c r="MLD271" s="375"/>
      <c r="MLE271" s="375"/>
      <c r="MLF271" s="375"/>
      <c r="MLG271" s="375"/>
      <c r="MLH271" s="375"/>
      <c r="MLI271" s="375"/>
      <c r="MLJ271" s="375"/>
      <c r="MLK271" s="375"/>
      <c r="MLL271" s="375"/>
      <c r="MLM271" s="375"/>
      <c r="MLN271" s="375"/>
      <c r="MLO271" s="375"/>
      <c r="MLP271" s="375"/>
      <c r="MLQ271" s="375"/>
      <c r="MLR271" s="375"/>
      <c r="MLS271" s="375"/>
      <c r="MLT271" s="375"/>
      <c r="MLU271" s="375"/>
      <c r="MLV271" s="375"/>
      <c r="MLW271" s="375"/>
      <c r="MLX271" s="375"/>
      <c r="MLY271" s="375"/>
      <c r="MLZ271" s="375"/>
      <c r="MMA271" s="375"/>
      <c r="MMB271" s="375"/>
      <c r="MMC271" s="375"/>
      <c r="MMD271" s="375"/>
      <c r="MME271" s="375"/>
      <c r="MMF271" s="375"/>
      <c r="MMG271" s="375"/>
      <c r="MMH271" s="375"/>
      <c r="MMI271" s="375"/>
      <c r="MMJ271" s="375"/>
      <c r="MMK271" s="375"/>
      <c r="MML271" s="375"/>
      <c r="MMM271" s="375"/>
      <c r="MMN271" s="375"/>
      <c r="MMO271" s="376"/>
      <c r="MMP271" s="376"/>
      <c r="MMQ271" s="376"/>
      <c r="MMR271" s="376"/>
      <c r="MMS271" s="376"/>
      <c r="MMT271" s="376"/>
      <c r="MMU271" s="376"/>
      <c r="MMV271" s="376"/>
      <c r="MMW271" s="376"/>
      <c r="MMX271" s="376"/>
      <c r="MMY271" s="376"/>
      <c r="MMZ271" s="376"/>
      <c r="MNA271" s="376"/>
      <c r="MNB271" s="376"/>
      <c r="MNC271" s="376"/>
      <c r="MND271" s="376"/>
      <c r="MNE271" s="376"/>
      <c r="MNF271" s="376"/>
      <c r="MNG271" s="376"/>
      <c r="MNH271" s="376"/>
      <c r="MNI271" s="376"/>
      <c r="MNJ271" s="376"/>
      <c r="MNK271" s="376"/>
      <c r="MNL271" s="376"/>
      <c r="MNM271" s="377"/>
      <c r="MNN271" s="377"/>
      <c r="MNO271" s="377"/>
      <c r="MNP271" s="377"/>
      <c r="MNQ271" s="377"/>
      <c r="MNR271" s="376"/>
      <c r="MNS271" s="376"/>
      <c r="MNT271" s="377"/>
      <c r="MNU271" s="377"/>
      <c r="MNV271" s="376"/>
      <c r="MNW271" s="376"/>
      <c r="MNX271" s="377"/>
      <c r="MNY271" s="377"/>
      <c r="MNZ271" s="376"/>
      <c r="MOA271" s="376"/>
      <c r="MOB271" s="376"/>
      <c r="MOC271" s="376"/>
      <c r="MOD271" s="376"/>
      <c r="MOE271" s="376"/>
      <c r="MOF271" s="376"/>
      <c r="MOG271" s="377"/>
      <c r="MOH271" s="377"/>
      <c r="MOI271" s="376"/>
      <c r="MOJ271" s="376"/>
      <c r="MOK271" s="377"/>
      <c r="MOL271" s="377"/>
      <c r="MOM271" s="376"/>
      <c r="MON271" s="376"/>
      <c r="MOO271" s="376"/>
      <c r="MOP271" s="376"/>
      <c r="MOQ271" s="376"/>
      <c r="MOR271" s="370"/>
      <c r="MOS271" s="396"/>
      <c r="MOT271" s="376"/>
      <c r="MOU271" s="376"/>
      <c r="MOV271" s="376"/>
      <c r="MOW271" s="376"/>
      <c r="MOX271" s="376"/>
      <c r="MOY271" s="376"/>
      <c r="MOZ271" s="376"/>
      <c r="MPA271" s="375"/>
      <c r="MPB271" s="375"/>
      <c r="MPC271" s="375"/>
      <c r="MPD271" s="375"/>
      <c r="MPE271" s="375"/>
      <c r="MPF271" s="375"/>
      <c r="MPG271" s="375"/>
      <c r="MPH271" s="375"/>
      <c r="MPI271" s="375"/>
      <c r="MPJ271" s="375"/>
      <c r="MPK271" s="375"/>
      <c r="MPL271" s="375"/>
      <c r="MPM271" s="375"/>
      <c r="MPN271" s="375"/>
      <c r="MPO271" s="375"/>
      <c r="MPP271" s="375"/>
      <c r="MPQ271" s="375"/>
      <c r="MPR271" s="375"/>
      <c r="MPS271" s="375"/>
      <c r="MPT271" s="375"/>
      <c r="MPU271" s="375"/>
      <c r="MPV271" s="375"/>
      <c r="MPW271" s="375"/>
      <c r="MPX271" s="375"/>
      <c r="MPY271" s="375"/>
      <c r="MPZ271" s="375"/>
      <c r="MQA271" s="375"/>
      <c r="MQB271" s="375"/>
      <c r="MQC271" s="375"/>
      <c r="MQD271" s="375"/>
      <c r="MQE271" s="375"/>
      <c r="MQF271" s="375"/>
      <c r="MQG271" s="375"/>
      <c r="MQH271" s="375"/>
      <c r="MQI271" s="375"/>
      <c r="MQJ271" s="375"/>
      <c r="MQK271" s="375"/>
      <c r="MQL271" s="375"/>
      <c r="MQM271" s="375"/>
      <c r="MQN271" s="375"/>
      <c r="MQO271" s="375"/>
      <c r="MQP271" s="375"/>
      <c r="MQQ271" s="375"/>
      <c r="MQR271" s="375"/>
      <c r="MQS271" s="376"/>
      <c r="MQT271" s="376"/>
      <c r="MQU271" s="376"/>
      <c r="MQV271" s="376"/>
      <c r="MQW271" s="376"/>
      <c r="MQX271" s="376"/>
      <c r="MQY271" s="376"/>
      <c r="MQZ271" s="376"/>
      <c r="MRA271" s="376"/>
      <c r="MRB271" s="376"/>
      <c r="MRC271" s="376"/>
      <c r="MRD271" s="376"/>
      <c r="MRE271" s="376"/>
      <c r="MRF271" s="376"/>
      <c r="MRG271" s="376"/>
      <c r="MRH271" s="376"/>
      <c r="MRI271" s="376"/>
      <c r="MRJ271" s="376"/>
      <c r="MRK271" s="376"/>
      <c r="MRL271" s="376"/>
      <c r="MRM271" s="376"/>
      <c r="MRN271" s="376"/>
      <c r="MRO271" s="376"/>
      <c r="MRP271" s="376"/>
      <c r="MRQ271" s="377"/>
      <c r="MRR271" s="377"/>
      <c r="MRS271" s="377"/>
      <c r="MRT271" s="377"/>
      <c r="MRU271" s="377"/>
      <c r="MRV271" s="376"/>
      <c r="MRW271" s="376"/>
      <c r="MRX271" s="377"/>
      <c r="MRY271" s="377"/>
      <c r="MRZ271" s="376"/>
      <c r="MSA271" s="376"/>
      <c r="MSB271" s="377"/>
      <c r="MSC271" s="377"/>
      <c r="MSD271" s="376"/>
      <c r="MSE271" s="376"/>
      <c r="MSF271" s="376"/>
      <c r="MSG271" s="376"/>
      <c r="MSH271" s="376"/>
      <c r="MSI271" s="376"/>
      <c r="MSJ271" s="376"/>
      <c r="MSK271" s="377"/>
      <c r="MSL271" s="377"/>
      <c r="MSM271" s="376"/>
      <c r="MSN271" s="376"/>
      <c r="MSO271" s="377"/>
      <c r="MSP271" s="377"/>
      <c r="MSQ271" s="376"/>
      <c r="MSR271" s="376"/>
      <c r="MSS271" s="376"/>
      <c r="MST271" s="376"/>
      <c r="MSU271" s="376"/>
      <c r="MSV271" s="370"/>
      <c r="MSW271" s="396"/>
      <c r="MSX271" s="376"/>
      <c r="MSY271" s="376"/>
      <c r="MSZ271" s="376"/>
      <c r="MTA271" s="376"/>
      <c r="MTB271" s="376"/>
      <c r="MTC271" s="376"/>
      <c r="MTD271" s="376"/>
      <c r="MTE271" s="375"/>
      <c r="MTF271" s="375"/>
      <c r="MTG271" s="375"/>
      <c r="MTH271" s="375"/>
      <c r="MTI271" s="375"/>
      <c r="MTJ271" s="375"/>
      <c r="MTK271" s="375"/>
      <c r="MTL271" s="375"/>
      <c r="MTM271" s="375"/>
      <c r="MTN271" s="375"/>
      <c r="MTO271" s="375"/>
      <c r="MTP271" s="375"/>
      <c r="MTQ271" s="375"/>
      <c r="MTR271" s="375"/>
      <c r="MTS271" s="375"/>
      <c r="MTT271" s="375"/>
      <c r="MTU271" s="375"/>
      <c r="MTV271" s="375"/>
      <c r="MTW271" s="375"/>
      <c r="MTX271" s="375"/>
      <c r="MTY271" s="375"/>
      <c r="MTZ271" s="375"/>
      <c r="MUA271" s="375"/>
      <c r="MUB271" s="375"/>
      <c r="MUC271" s="375"/>
      <c r="MUD271" s="375"/>
      <c r="MUE271" s="375"/>
      <c r="MUF271" s="375"/>
      <c r="MUG271" s="375"/>
      <c r="MUH271" s="375"/>
      <c r="MUI271" s="375"/>
      <c r="MUJ271" s="375"/>
      <c r="MUK271" s="375"/>
      <c r="MUL271" s="375"/>
      <c r="MUM271" s="375"/>
      <c r="MUN271" s="375"/>
      <c r="MUO271" s="375"/>
      <c r="MUP271" s="375"/>
      <c r="MUQ271" s="375"/>
      <c r="MUR271" s="375"/>
      <c r="MUS271" s="375"/>
      <c r="MUT271" s="375"/>
      <c r="MUU271" s="375"/>
      <c r="MUV271" s="375"/>
      <c r="MUW271" s="376"/>
      <c r="MUX271" s="376"/>
      <c r="MUY271" s="376"/>
      <c r="MUZ271" s="376"/>
      <c r="MVA271" s="376"/>
      <c r="MVB271" s="376"/>
      <c r="MVC271" s="376"/>
      <c r="MVD271" s="376"/>
      <c r="MVE271" s="376"/>
      <c r="MVF271" s="376"/>
      <c r="MVG271" s="376"/>
      <c r="MVH271" s="376"/>
      <c r="MVI271" s="376"/>
      <c r="MVJ271" s="376"/>
      <c r="MVK271" s="376"/>
      <c r="MVL271" s="376"/>
      <c r="MVM271" s="376"/>
      <c r="MVN271" s="376"/>
      <c r="MVO271" s="376"/>
      <c r="MVP271" s="376"/>
      <c r="MVQ271" s="376"/>
      <c r="MVR271" s="376"/>
      <c r="MVS271" s="376"/>
      <c r="MVT271" s="376"/>
      <c r="MVU271" s="377"/>
      <c r="MVV271" s="377"/>
      <c r="MVW271" s="377"/>
      <c r="MVX271" s="377"/>
      <c r="MVY271" s="377"/>
      <c r="MVZ271" s="376"/>
      <c r="MWA271" s="376"/>
      <c r="MWB271" s="377"/>
      <c r="MWC271" s="377"/>
      <c r="MWD271" s="376"/>
      <c r="MWE271" s="376"/>
      <c r="MWF271" s="377"/>
      <c r="MWG271" s="377"/>
      <c r="MWH271" s="376"/>
      <c r="MWI271" s="376"/>
      <c r="MWJ271" s="376"/>
      <c r="MWK271" s="376"/>
      <c r="MWL271" s="376"/>
      <c r="MWM271" s="376"/>
      <c r="MWN271" s="376"/>
      <c r="MWO271" s="377"/>
      <c r="MWP271" s="377"/>
      <c r="MWQ271" s="376"/>
      <c r="MWR271" s="376"/>
      <c r="MWS271" s="377"/>
      <c r="MWT271" s="377"/>
      <c r="MWU271" s="376"/>
      <c r="MWV271" s="376"/>
      <c r="MWW271" s="376"/>
      <c r="MWX271" s="376"/>
      <c r="MWY271" s="376"/>
      <c r="MWZ271" s="370"/>
      <c r="MXA271" s="396"/>
      <c r="MXB271" s="376"/>
      <c r="MXC271" s="376"/>
      <c r="MXD271" s="376"/>
      <c r="MXE271" s="376"/>
      <c r="MXF271" s="376"/>
      <c r="MXG271" s="376"/>
      <c r="MXH271" s="376"/>
      <c r="MXI271" s="375"/>
      <c r="MXJ271" s="375"/>
      <c r="MXK271" s="375"/>
      <c r="MXL271" s="375"/>
      <c r="MXM271" s="375"/>
      <c r="MXN271" s="375"/>
      <c r="MXO271" s="375"/>
      <c r="MXP271" s="375"/>
      <c r="MXQ271" s="375"/>
      <c r="MXR271" s="375"/>
      <c r="MXS271" s="375"/>
      <c r="MXT271" s="375"/>
      <c r="MXU271" s="375"/>
      <c r="MXV271" s="375"/>
      <c r="MXW271" s="375"/>
      <c r="MXX271" s="375"/>
      <c r="MXY271" s="375"/>
      <c r="MXZ271" s="375"/>
      <c r="MYA271" s="375"/>
      <c r="MYB271" s="375"/>
      <c r="MYC271" s="375"/>
      <c r="MYD271" s="375"/>
      <c r="MYE271" s="375"/>
      <c r="MYF271" s="375"/>
      <c r="MYG271" s="375"/>
      <c r="MYH271" s="375"/>
      <c r="MYI271" s="375"/>
      <c r="MYJ271" s="375"/>
      <c r="MYK271" s="375"/>
      <c r="MYL271" s="375"/>
      <c r="MYM271" s="375"/>
      <c r="MYN271" s="375"/>
      <c r="MYO271" s="375"/>
      <c r="MYP271" s="375"/>
      <c r="MYQ271" s="375"/>
      <c r="MYR271" s="375"/>
      <c r="MYS271" s="375"/>
      <c r="MYT271" s="375"/>
      <c r="MYU271" s="375"/>
      <c r="MYV271" s="375"/>
      <c r="MYW271" s="375"/>
      <c r="MYX271" s="375"/>
      <c r="MYY271" s="375"/>
      <c r="MYZ271" s="375"/>
      <c r="MZA271" s="376"/>
      <c r="MZB271" s="376"/>
      <c r="MZC271" s="376"/>
      <c r="MZD271" s="376"/>
      <c r="MZE271" s="376"/>
      <c r="MZF271" s="376"/>
      <c r="MZG271" s="376"/>
      <c r="MZH271" s="376"/>
      <c r="MZI271" s="376"/>
      <c r="MZJ271" s="376"/>
      <c r="MZK271" s="376"/>
      <c r="MZL271" s="376"/>
      <c r="MZM271" s="376"/>
      <c r="MZN271" s="376"/>
      <c r="MZO271" s="376"/>
      <c r="MZP271" s="376"/>
      <c r="MZQ271" s="376"/>
      <c r="MZR271" s="376"/>
      <c r="MZS271" s="376"/>
      <c r="MZT271" s="376"/>
      <c r="MZU271" s="376"/>
      <c r="MZV271" s="376"/>
      <c r="MZW271" s="376"/>
      <c r="MZX271" s="376"/>
      <c r="MZY271" s="377"/>
      <c r="MZZ271" s="377"/>
      <c r="NAA271" s="377"/>
      <c r="NAB271" s="377"/>
      <c r="NAC271" s="377"/>
      <c r="NAD271" s="376"/>
      <c r="NAE271" s="376"/>
      <c r="NAF271" s="377"/>
      <c r="NAG271" s="377"/>
      <c r="NAH271" s="376"/>
      <c r="NAI271" s="376"/>
      <c r="NAJ271" s="377"/>
      <c r="NAK271" s="377"/>
      <c r="NAL271" s="376"/>
      <c r="NAM271" s="376"/>
      <c r="NAN271" s="376"/>
      <c r="NAO271" s="376"/>
      <c r="NAP271" s="376"/>
      <c r="NAQ271" s="376"/>
      <c r="NAR271" s="376"/>
      <c r="NAS271" s="377"/>
      <c r="NAT271" s="377"/>
      <c r="NAU271" s="376"/>
      <c r="NAV271" s="376"/>
      <c r="NAW271" s="377"/>
      <c r="NAX271" s="377"/>
      <c r="NAY271" s="376"/>
      <c r="NAZ271" s="376"/>
      <c r="NBA271" s="376"/>
      <c r="NBB271" s="376"/>
      <c r="NBC271" s="376"/>
      <c r="NBD271" s="370"/>
      <c r="NBE271" s="396"/>
      <c r="NBF271" s="376"/>
      <c r="NBG271" s="376"/>
      <c r="NBH271" s="376"/>
      <c r="NBI271" s="376"/>
      <c r="NBJ271" s="376"/>
      <c r="NBK271" s="376"/>
      <c r="NBL271" s="376"/>
      <c r="NBM271" s="375"/>
      <c r="NBN271" s="375"/>
      <c r="NBO271" s="375"/>
      <c r="NBP271" s="375"/>
      <c r="NBQ271" s="375"/>
      <c r="NBR271" s="375"/>
      <c r="NBS271" s="375"/>
      <c r="NBT271" s="375"/>
      <c r="NBU271" s="375"/>
      <c r="NBV271" s="375"/>
      <c r="NBW271" s="375"/>
      <c r="NBX271" s="375"/>
      <c r="NBY271" s="375"/>
      <c r="NBZ271" s="375"/>
      <c r="NCA271" s="375"/>
      <c r="NCB271" s="375"/>
      <c r="NCC271" s="375"/>
      <c r="NCD271" s="375"/>
      <c r="NCE271" s="375"/>
      <c r="NCF271" s="375"/>
      <c r="NCG271" s="375"/>
      <c r="NCH271" s="375"/>
      <c r="NCI271" s="375"/>
      <c r="NCJ271" s="375"/>
      <c r="NCK271" s="375"/>
      <c r="NCL271" s="375"/>
      <c r="NCM271" s="375"/>
      <c r="NCN271" s="375"/>
      <c r="NCO271" s="375"/>
      <c r="NCP271" s="375"/>
      <c r="NCQ271" s="375"/>
      <c r="NCR271" s="375"/>
      <c r="NCS271" s="375"/>
      <c r="NCT271" s="375"/>
      <c r="NCU271" s="375"/>
      <c r="NCV271" s="375"/>
      <c r="NCW271" s="375"/>
      <c r="NCX271" s="375"/>
      <c r="NCY271" s="375"/>
      <c r="NCZ271" s="375"/>
      <c r="NDA271" s="375"/>
      <c r="NDB271" s="375"/>
      <c r="NDC271" s="375"/>
      <c r="NDD271" s="375"/>
      <c r="NDE271" s="376"/>
      <c r="NDF271" s="376"/>
      <c r="NDG271" s="376"/>
      <c r="NDH271" s="376"/>
      <c r="NDI271" s="376"/>
      <c r="NDJ271" s="376"/>
      <c r="NDK271" s="376"/>
      <c r="NDL271" s="376"/>
      <c r="NDM271" s="376"/>
      <c r="NDN271" s="376"/>
      <c r="NDO271" s="376"/>
      <c r="NDP271" s="376"/>
      <c r="NDQ271" s="376"/>
      <c r="NDR271" s="376"/>
      <c r="NDS271" s="376"/>
      <c r="NDT271" s="376"/>
      <c r="NDU271" s="376"/>
      <c r="NDV271" s="376"/>
      <c r="NDW271" s="376"/>
      <c r="NDX271" s="376"/>
      <c r="NDY271" s="376"/>
      <c r="NDZ271" s="376"/>
      <c r="NEA271" s="376"/>
      <c r="NEB271" s="376"/>
      <c r="NEC271" s="377"/>
      <c r="NED271" s="377"/>
      <c r="NEE271" s="377"/>
      <c r="NEF271" s="377"/>
      <c r="NEG271" s="377"/>
      <c r="NEH271" s="376"/>
      <c r="NEI271" s="376"/>
      <c r="NEJ271" s="377"/>
      <c r="NEK271" s="377"/>
      <c r="NEL271" s="376"/>
      <c r="NEM271" s="376"/>
      <c r="NEN271" s="377"/>
      <c r="NEO271" s="377"/>
      <c r="NEP271" s="376"/>
      <c r="NEQ271" s="376"/>
      <c r="NER271" s="376"/>
      <c r="NES271" s="376"/>
      <c r="NET271" s="376"/>
      <c r="NEU271" s="376"/>
      <c r="NEV271" s="376"/>
      <c r="NEW271" s="377"/>
      <c r="NEX271" s="377"/>
      <c r="NEY271" s="376"/>
      <c r="NEZ271" s="376"/>
      <c r="NFA271" s="377"/>
      <c r="NFB271" s="377"/>
      <c r="NFC271" s="376"/>
      <c r="NFD271" s="376"/>
      <c r="NFE271" s="376"/>
      <c r="NFF271" s="376"/>
      <c r="NFG271" s="376"/>
      <c r="NFH271" s="370"/>
      <c r="NFI271" s="396"/>
      <c r="NFJ271" s="376"/>
      <c r="NFK271" s="376"/>
      <c r="NFL271" s="376"/>
      <c r="NFM271" s="376"/>
      <c r="NFN271" s="376"/>
      <c r="NFO271" s="376"/>
      <c r="NFP271" s="376"/>
      <c r="NFQ271" s="375"/>
      <c r="NFR271" s="375"/>
      <c r="NFS271" s="375"/>
      <c r="NFT271" s="375"/>
      <c r="NFU271" s="375"/>
      <c r="NFV271" s="375"/>
      <c r="NFW271" s="375"/>
      <c r="NFX271" s="375"/>
      <c r="NFY271" s="375"/>
      <c r="NFZ271" s="375"/>
      <c r="NGA271" s="375"/>
      <c r="NGB271" s="375"/>
      <c r="NGC271" s="375"/>
      <c r="NGD271" s="375"/>
      <c r="NGE271" s="375"/>
      <c r="NGF271" s="375"/>
      <c r="NGG271" s="375"/>
      <c r="NGH271" s="375"/>
      <c r="NGI271" s="375"/>
      <c r="NGJ271" s="375"/>
      <c r="NGK271" s="375"/>
      <c r="NGL271" s="375"/>
      <c r="NGM271" s="375"/>
      <c r="NGN271" s="375"/>
      <c r="NGO271" s="375"/>
      <c r="NGP271" s="375"/>
      <c r="NGQ271" s="375"/>
      <c r="NGR271" s="375"/>
      <c r="NGS271" s="375"/>
      <c r="NGT271" s="375"/>
      <c r="NGU271" s="375"/>
      <c r="NGV271" s="375"/>
      <c r="NGW271" s="375"/>
      <c r="NGX271" s="375"/>
      <c r="NGY271" s="375"/>
      <c r="NGZ271" s="375"/>
      <c r="NHA271" s="375"/>
      <c r="NHB271" s="375"/>
      <c r="NHC271" s="375"/>
      <c r="NHD271" s="375"/>
      <c r="NHE271" s="375"/>
      <c r="NHF271" s="375"/>
      <c r="NHG271" s="375"/>
      <c r="NHH271" s="375"/>
      <c r="NHI271" s="376"/>
      <c r="NHJ271" s="376"/>
      <c r="NHK271" s="376"/>
      <c r="NHL271" s="376"/>
      <c r="NHM271" s="376"/>
      <c r="NHN271" s="376"/>
      <c r="NHO271" s="376"/>
      <c r="NHP271" s="376"/>
      <c r="NHQ271" s="376"/>
      <c r="NHR271" s="376"/>
      <c r="NHS271" s="376"/>
      <c r="NHT271" s="376"/>
      <c r="NHU271" s="376"/>
      <c r="NHV271" s="376"/>
      <c r="NHW271" s="376"/>
      <c r="NHX271" s="376"/>
      <c r="NHY271" s="376"/>
      <c r="NHZ271" s="376"/>
      <c r="NIA271" s="376"/>
      <c r="NIB271" s="376"/>
      <c r="NIC271" s="376"/>
      <c r="NID271" s="376"/>
      <c r="NIE271" s="376"/>
      <c r="NIF271" s="376"/>
      <c r="NIG271" s="377"/>
      <c r="NIH271" s="377"/>
      <c r="NII271" s="377"/>
      <c r="NIJ271" s="377"/>
      <c r="NIK271" s="377"/>
      <c r="NIL271" s="376"/>
      <c r="NIM271" s="376"/>
      <c r="NIN271" s="377"/>
      <c r="NIO271" s="377"/>
      <c r="NIP271" s="376"/>
      <c r="NIQ271" s="376"/>
      <c r="NIR271" s="377"/>
      <c r="NIS271" s="377"/>
      <c r="NIT271" s="376"/>
      <c r="NIU271" s="376"/>
      <c r="NIV271" s="376"/>
      <c r="NIW271" s="376"/>
      <c r="NIX271" s="376"/>
      <c r="NIY271" s="376"/>
      <c r="NIZ271" s="376"/>
      <c r="NJA271" s="377"/>
      <c r="NJB271" s="377"/>
      <c r="NJC271" s="376"/>
      <c r="NJD271" s="376"/>
      <c r="NJE271" s="377"/>
      <c r="NJF271" s="377"/>
      <c r="NJG271" s="376"/>
      <c r="NJH271" s="376"/>
      <c r="NJI271" s="376"/>
      <c r="NJJ271" s="376"/>
      <c r="NJK271" s="376"/>
      <c r="NJL271" s="370"/>
      <c r="NJM271" s="396"/>
      <c r="NJN271" s="376"/>
      <c r="NJO271" s="376"/>
      <c r="NJP271" s="376"/>
      <c r="NJQ271" s="376"/>
      <c r="NJR271" s="376"/>
      <c r="NJS271" s="376"/>
      <c r="NJT271" s="376"/>
      <c r="NJU271" s="375"/>
      <c r="NJV271" s="375"/>
      <c r="NJW271" s="375"/>
      <c r="NJX271" s="375"/>
      <c r="NJY271" s="375"/>
      <c r="NJZ271" s="375"/>
      <c r="NKA271" s="375"/>
      <c r="NKB271" s="375"/>
      <c r="NKC271" s="375"/>
      <c r="NKD271" s="375"/>
      <c r="NKE271" s="375"/>
      <c r="NKF271" s="375"/>
      <c r="NKG271" s="375"/>
      <c r="NKH271" s="375"/>
      <c r="NKI271" s="375"/>
      <c r="NKJ271" s="375"/>
      <c r="NKK271" s="375"/>
      <c r="NKL271" s="375"/>
      <c r="NKM271" s="375"/>
      <c r="NKN271" s="375"/>
      <c r="NKO271" s="375"/>
      <c r="NKP271" s="375"/>
      <c r="NKQ271" s="375"/>
      <c r="NKR271" s="375"/>
      <c r="NKS271" s="375"/>
      <c r="NKT271" s="375"/>
      <c r="NKU271" s="375"/>
      <c r="NKV271" s="375"/>
      <c r="NKW271" s="375"/>
      <c r="NKX271" s="375"/>
      <c r="NKY271" s="375"/>
      <c r="NKZ271" s="375"/>
      <c r="NLA271" s="375"/>
      <c r="NLB271" s="375"/>
      <c r="NLC271" s="375"/>
      <c r="NLD271" s="375"/>
      <c r="NLE271" s="375"/>
      <c r="NLF271" s="375"/>
      <c r="NLG271" s="375"/>
      <c r="NLH271" s="375"/>
      <c r="NLI271" s="375"/>
      <c r="NLJ271" s="375"/>
      <c r="NLK271" s="375"/>
      <c r="NLL271" s="375"/>
      <c r="NLM271" s="376"/>
      <c r="NLN271" s="376"/>
      <c r="NLO271" s="376"/>
      <c r="NLP271" s="376"/>
      <c r="NLQ271" s="376"/>
      <c r="NLR271" s="376"/>
      <c r="NLS271" s="376"/>
      <c r="NLT271" s="376"/>
      <c r="NLU271" s="376"/>
      <c r="NLV271" s="376"/>
      <c r="NLW271" s="376"/>
      <c r="NLX271" s="376"/>
      <c r="NLY271" s="376"/>
      <c r="NLZ271" s="376"/>
      <c r="NMA271" s="376"/>
      <c r="NMB271" s="376"/>
      <c r="NMC271" s="376"/>
      <c r="NMD271" s="376"/>
      <c r="NME271" s="376"/>
      <c r="NMF271" s="376"/>
      <c r="NMG271" s="376"/>
      <c r="NMH271" s="376"/>
      <c r="NMI271" s="376"/>
      <c r="NMJ271" s="376"/>
      <c r="NMK271" s="377"/>
      <c r="NML271" s="377"/>
      <c r="NMM271" s="377"/>
      <c r="NMN271" s="377"/>
      <c r="NMO271" s="377"/>
      <c r="NMP271" s="376"/>
      <c r="NMQ271" s="376"/>
      <c r="NMR271" s="377"/>
      <c r="NMS271" s="377"/>
      <c r="NMT271" s="376"/>
      <c r="NMU271" s="376"/>
      <c r="NMV271" s="377"/>
      <c r="NMW271" s="377"/>
      <c r="NMX271" s="376"/>
      <c r="NMY271" s="376"/>
      <c r="NMZ271" s="376"/>
      <c r="NNA271" s="376"/>
      <c r="NNB271" s="376"/>
      <c r="NNC271" s="376"/>
      <c r="NND271" s="376"/>
      <c r="NNE271" s="377"/>
      <c r="NNF271" s="377"/>
      <c r="NNG271" s="376"/>
      <c r="NNH271" s="376"/>
      <c r="NNI271" s="377"/>
      <c r="NNJ271" s="377"/>
      <c r="NNK271" s="376"/>
      <c r="NNL271" s="376"/>
      <c r="NNM271" s="376"/>
      <c r="NNN271" s="376"/>
      <c r="NNO271" s="376"/>
      <c r="NNP271" s="370"/>
      <c r="NNQ271" s="396"/>
      <c r="NNR271" s="376"/>
      <c r="NNS271" s="376"/>
      <c r="NNT271" s="376"/>
      <c r="NNU271" s="376"/>
      <c r="NNV271" s="376"/>
      <c r="NNW271" s="376"/>
      <c r="NNX271" s="376"/>
      <c r="NNY271" s="375"/>
      <c r="NNZ271" s="375"/>
      <c r="NOA271" s="375"/>
      <c r="NOB271" s="375"/>
      <c r="NOC271" s="375"/>
      <c r="NOD271" s="375"/>
      <c r="NOE271" s="375"/>
      <c r="NOF271" s="375"/>
      <c r="NOG271" s="375"/>
      <c r="NOH271" s="375"/>
      <c r="NOI271" s="375"/>
      <c r="NOJ271" s="375"/>
      <c r="NOK271" s="375"/>
      <c r="NOL271" s="375"/>
      <c r="NOM271" s="375"/>
      <c r="NON271" s="375"/>
      <c r="NOO271" s="375"/>
      <c r="NOP271" s="375"/>
      <c r="NOQ271" s="375"/>
      <c r="NOR271" s="375"/>
      <c r="NOS271" s="375"/>
      <c r="NOT271" s="375"/>
      <c r="NOU271" s="375"/>
      <c r="NOV271" s="375"/>
      <c r="NOW271" s="375"/>
      <c r="NOX271" s="375"/>
      <c r="NOY271" s="375"/>
      <c r="NOZ271" s="375"/>
      <c r="NPA271" s="375"/>
      <c r="NPB271" s="375"/>
      <c r="NPC271" s="375"/>
      <c r="NPD271" s="375"/>
      <c r="NPE271" s="375"/>
      <c r="NPF271" s="375"/>
      <c r="NPG271" s="375"/>
      <c r="NPH271" s="375"/>
      <c r="NPI271" s="375"/>
      <c r="NPJ271" s="375"/>
      <c r="NPK271" s="375"/>
      <c r="NPL271" s="375"/>
      <c r="NPM271" s="375"/>
      <c r="NPN271" s="375"/>
      <c r="NPO271" s="375"/>
      <c r="NPP271" s="375"/>
      <c r="NPQ271" s="376"/>
      <c r="NPR271" s="376"/>
      <c r="NPS271" s="376"/>
      <c r="NPT271" s="376"/>
      <c r="NPU271" s="376"/>
      <c r="NPV271" s="376"/>
      <c r="NPW271" s="376"/>
      <c r="NPX271" s="376"/>
      <c r="NPY271" s="376"/>
      <c r="NPZ271" s="376"/>
      <c r="NQA271" s="376"/>
      <c r="NQB271" s="376"/>
      <c r="NQC271" s="376"/>
      <c r="NQD271" s="376"/>
      <c r="NQE271" s="376"/>
      <c r="NQF271" s="376"/>
      <c r="NQG271" s="376"/>
      <c r="NQH271" s="376"/>
      <c r="NQI271" s="376"/>
      <c r="NQJ271" s="376"/>
      <c r="NQK271" s="376"/>
      <c r="NQL271" s="376"/>
      <c r="NQM271" s="376"/>
      <c r="NQN271" s="376"/>
      <c r="NQO271" s="377"/>
      <c r="NQP271" s="377"/>
      <c r="NQQ271" s="377"/>
      <c r="NQR271" s="377"/>
      <c r="NQS271" s="377"/>
      <c r="NQT271" s="376"/>
      <c r="NQU271" s="376"/>
      <c r="NQV271" s="377"/>
      <c r="NQW271" s="377"/>
      <c r="NQX271" s="376"/>
      <c r="NQY271" s="376"/>
      <c r="NQZ271" s="377"/>
      <c r="NRA271" s="377"/>
      <c r="NRB271" s="376"/>
      <c r="NRC271" s="376"/>
      <c r="NRD271" s="376"/>
      <c r="NRE271" s="376"/>
      <c r="NRF271" s="376"/>
      <c r="NRG271" s="376"/>
      <c r="NRH271" s="376"/>
      <c r="NRI271" s="377"/>
      <c r="NRJ271" s="377"/>
      <c r="NRK271" s="376"/>
      <c r="NRL271" s="376"/>
      <c r="NRM271" s="377"/>
      <c r="NRN271" s="377"/>
      <c r="NRO271" s="376"/>
      <c r="NRP271" s="376"/>
      <c r="NRQ271" s="376"/>
      <c r="NRR271" s="376"/>
      <c r="NRS271" s="376"/>
      <c r="NRT271" s="370"/>
      <c r="NRU271" s="396"/>
      <c r="NRV271" s="376"/>
      <c r="NRW271" s="376"/>
      <c r="NRX271" s="376"/>
      <c r="NRY271" s="376"/>
      <c r="NRZ271" s="376"/>
      <c r="NSA271" s="376"/>
      <c r="NSB271" s="376"/>
      <c r="NSC271" s="375"/>
      <c r="NSD271" s="375"/>
      <c r="NSE271" s="375"/>
      <c r="NSF271" s="375"/>
      <c r="NSG271" s="375"/>
      <c r="NSH271" s="375"/>
      <c r="NSI271" s="375"/>
      <c r="NSJ271" s="375"/>
      <c r="NSK271" s="375"/>
      <c r="NSL271" s="375"/>
      <c r="NSM271" s="375"/>
      <c r="NSN271" s="375"/>
      <c r="NSO271" s="375"/>
      <c r="NSP271" s="375"/>
      <c r="NSQ271" s="375"/>
      <c r="NSR271" s="375"/>
      <c r="NSS271" s="375"/>
      <c r="NST271" s="375"/>
      <c r="NSU271" s="375"/>
      <c r="NSV271" s="375"/>
      <c r="NSW271" s="375"/>
      <c r="NSX271" s="375"/>
      <c r="NSY271" s="375"/>
      <c r="NSZ271" s="375"/>
      <c r="NTA271" s="375"/>
      <c r="NTB271" s="375"/>
      <c r="NTC271" s="375"/>
      <c r="NTD271" s="375"/>
      <c r="NTE271" s="375"/>
      <c r="NTF271" s="375"/>
      <c r="NTG271" s="375"/>
      <c r="NTH271" s="375"/>
      <c r="NTI271" s="375"/>
      <c r="NTJ271" s="375"/>
      <c r="NTK271" s="375"/>
      <c r="NTL271" s="375"/>
      <c r="NTM271" s="375"/>
      <c r="NTN271" s="375"/>
      <c r="NTO271" s="375"/>
      <c r="NTP271" s="375"/>
      <c r="NTQ271" s="375"/>
      <c r="NTR271" s="375"/>
      <c r="NTS271" s="375"/>
      <c r="NTT271" s="375"/>
      <c r="NTU271" s="376"/>
      <c r="NTV271" s="376"/>
      <c r="NTW271" s="376"/>
      <c r="NTX271" s="376"/>
      <c r="NTY271" s="376"/>
      <c r="NTZ271" s="376"/>
      <c r="NUA271" s="376"/>
      <c r="NUB271" s="376"/>
      <c r="NUC271" s="376"/>
      <c r="NUD271" s="376"/>
      <c r="NUE271" s="376"/>
      <c r="NUF271" s="376"/>
      <c r="NUG271" s="376"/>
      <c r="NUH271" s="376"/>
      <c r="NUI271" s="376"/>
      <c r="NUJ271" s="376"/>
      <c r="NUK271" s="376"/>
      <c r="NUL271" s="376"/>
      <c r="NUM271" s="376"/>
      <c r="NUN271" s="376"/>
      <c r="NUO271" s="376"/>
      <c r="NUP271" s="376"/>
      <c r="NUQ271" s="376"/>
      <c r="NUR271" s="376"/>
      <c r="NUS271" s="377"/>
      <c r="NUT271" s="377"/>
      <c r="NUU271" s="377"/>
      <c r="NUV271" s="377"/>
      <c r="NUW271" s="377"/>
      <c r="NUX271" s="376"/>
      <c r="NUY271" s="376"/>
      <c r="NUZ271" s="377"/>
      <c r="NVA271" s="377"/>
      <c r="NVB271" s="376"/>
      <c r="NVC271" s="376"/>
      <c r="NVD271" s="377"/>
      <c r="NVE271" s="377"/>
      <c r="NVF271" s="376"/>
      <c r="NVG271" s="376"/>
      <c r="NVH271" s="376"/>
      <c r="NVI271" s="376"/>
      <c r="NVJ271" s="376"/>
      <c r="NVK271" s="376"/>
      <c r="NVL271" s="376"/>
      <c r="NVM271" s="377"/>
      <c r="NVN271" s="377"/>
      <c r="NVO271" s="376"/>
      <c r="NVP271" s="376"/>
      <c r="NVQ271" s="377"/>
      <c r="NVR271" s="377"/>
      <c r="NVS271" s="376"/>
      <c r="NVT271" s="376"/>
      <c r="NVU271" s="376"/>
      <c r="NVV271" s="376"/>
      <c r="NVW271" s="376"/>
      <c r="NVX271" s="370"/>
      <c r="NVY271" s="396"/>
      <c r="NVZ271" s="376"/>
      <c r="NWA271" s="376"/>
      <c r="NWB271" s="376"/>
      <c r="NWC271" s="376"/>
      <c r="NWD271" s="376"/>
      <c r="NWE271" s="376"/>
      <c r="NWF271" s="376"/>
      <c r="NWG271" s="375"/>
      <c r="NWH271" s="375"/>
      <c r="NWI271" s="375"/>
      <c r="NWJ271" s="375"/>
      <c r="NWK271" s="375"/>
      <c r="NWL271" s="375"/>
      <c r="NWM271" s="375"/>
      <c r="NWN271" s="375"/>
      <c r="NWO271" s="375"/>
      <c r="NWP271" s="375"/>
      <c r="NWQ271" s="375"/>
      <c r="NWR271" s="375"/>
      <c r="NWS271" s="375"/>
      <c r="NWT271" s="375"/>
      <c r="NWU271" s="375"/>
      <c r="NWV271" s="375"/>
      <c r="NWW271" s="375"/>
      <c r="NWX271" s="375"/>
      <c r="NWY271" s="375"/>
      <c r="NWZ271" s="375"/>
      <c r="NXA271" s="375"/>
      <c r="NXB271" s="375"/>
      <c r="NXC271" s="375"/>
      <c r="NXD271" s="375"/>
      <c r="NXE271" s="375"/>
      <c r="NXF271" s="375"/>
      <c r="NXG271" s="375"/>
      <c r="NXH271" s="375"/>
      <c r="NXI271" s="375"/>
      <c r="NXJ271" s="375"/>
      <c r="NXK271" s="375"/>
      <c r="NXL271" s="375"/>
      <c r="NXM271" s="375"/>
      <c r="NXN271" s="375"/>
      <c r="NXO271" s="375"/>
      <c r="NXP271" s="375"/>
      <c r="NXQ271" s="375"/>
      <c r="NXR271" s="375"/>
      <c r="NXS271" s="375"/>
      <c r="NXT271" s="375"/>
      <c r="NXU271" s="375"/>
      <c r="NXV271" s="375"/>
      <c r="NXW271" s="375"/>
      <c r="NXX271" s="375"/>
      <c r="NXY271" s="376"/>
      <c r="NXZ271" s="376"/>
      <c r="NYA271" s="376"/>
      <c r="NYB271" s="376"/>
      <c r="NYC271" s="376"/>
      <c r="NYD271" s="376"/>
      <c r="NYE271" s="376"/>
      <c r="NYF271" s="376"/>
      <c r="NYG271" s="376"/>
      <c r="NYH271" s="376"/>
      <c r="NYI271" s="376"/>
      <c r="NYJ271" s="376"/>
      <c r="NYK271" s="376"/>
      <c r="NYL271" s="376"/>
      <c r="NYM271" s="376"/>
      <c r="NYN271" s="376"/>
      <c r="NYO271" s="376"/>
      <c r="NYP271" s="376"/>
      <c r="NYQ271" s="376"/>
      <c r="NYR271" s="376"/>
      <c r="NYS271" s="376"/>
      <c r="NYT271" s="376"/>
      <c r="NYU271" s="376"/>
      <c r="NYV271" s="376"/>
      <c r="NYW271" s="377"/>
      <c r="NYX271" s="377"/>
      <c r="NYY271" s="377"/>
      <c r="NYZ271" s="377"/>
      <c r="NZA271" s="377"/>
      <c r="NZB271" s="376"/>
      <c r="NZC271" s="376"/>
      <c r="NZD271" s="377"/>
      <c r="NZE271" s="377"/>
      <c r="NZF271" s="376"/>
      <c r="NZG271" s="376"/>
      <c r="NZH271" s="377"/>
      <c r="NZI271" s="377"/>
      <c r="NZJ271" s="376"/>
      <c r="NZK271" s="376"/>
      <c r="NZL271" s="376"/>
      <c r="NZM271" s="376"/>
      <c r="NZN271" s="376"/>
      <c r="NZO271" s="376"/>
      <c r="NZP271" s="376"/>
      <c r="NZQ271" s="377"/>
      <c r="NZR271" s="377"/>
      <c r="NZS271" s="376"/>
      <c r="NZT271" s="376"/>
      <c r="NZU271" s="377"/>
      <c r="NZV271" s="377"/>
      <c r="NZW271" s="376"/>
      <c r="NZX271" s="376"/>
      <c r="NZY271" s="376"/>
      <c r="NZZ271" s="376"/>
      <c r="OAA271" s="376"/>
      <c r="OAB271" s="370"/>
      <c r="OAC271" s="396"/>
      <c r="OAD271" s="376"/>
      <c r="OAE271" s="376"/>
      <c r="OAF271" s="376"/>
      <c r="OAG271" s="376"/>
      <c r="OAH271" s="376"/>
      <c r="OAI271" s="376"/>
      <c r="OAJ271" s="376"/>
      <c r="OAK271" s="375"/>
      <c r="OAL271" s="375"/>
      <c r="OAM271" s="375"/>
      <c r="OAN271" s="375"/>
      <c r="OAO271" s="375"/>
      <c r="OAP271" s="375"/>
      <c r="OAQ271" s="375"/>
      <c r="OAR271" s="375"/>
      <c r="OAS271" s="375"/>
      <c r="OAT271" s="375"/>
      <c r="OAU271" s="375"/>
      <c r="OAV271" s="375"/>
      <c r="OAW271" s="375"/>
      <c r="OAX271" s="375"/>
      <c r="OAY271" s="375"/>
      <c r="OAZ271" s="375"/>
      <c r="OBA271" s="375"/>
      <c r="OBB271" s="375"/>
      <c r="OBC271" s="375"/>
      <c r="OBD271" s="375"/>
      <c r="OBE271" s="375"/>
      <c r="OBF271" s="375"/>
      <c r="OBG271" s="375"/>
      <c r="OBH271" s="375"/>
      <c r="OBI271" s="375"/>
      <c r="OBJ271" s="375"/>
      <c r="OBK271" s="375"/>
      <c r="OBL271" s="375"/>
      <c r="OBM271" s="375"/>
      <c r="OBN271" s="375"/>
      <c r="OBO271" s="375"/>
      <c r="OBP271" s="375"/>
      <c r="OBQ271" s="375"/>
      <c r="OBR271" s="375"/>
      <c r="OBS271" s="375"/>
      <c r="OBT271" s="375"/>
      <c r="OBU271" s="375"/>
      <c r="OBV271" s="375"/>
      <c r="OBW271" s="375"/>
      <c r="OBX271" s="375"/>
      <c r="OBY271" s="375"/>
      <c r="OBZ271" s="375"/>
      <c r="OCA271" s="375"/>
      <c r="OCB271" s="375"/>
      <c r="OCC271" s="376"/>
      <c r="OCD271" s="376"/>
      <c r="OCE271" s="376"/>
      <c r="OCF271" s="376"/>
      <c r="OCG271" s="376"/>
      <c r="OCH271" s="376"/>
      <c r="OCI271" s="376"/>
      <c r="OCJ271" s="376"/>
      <c r="OCK271" s="376"/>
      <c r="OCL271" s="376"/>
      <c r="OCM271" s="376"/>
      <c r="OCN271" s="376"/>
      <c r="OCO271" s="376"/>
      <c r="OCP271" s="376"/>
      <c r="OCQ271" s="376"/>
      <c r="OCR271" s="376"/>
      <c r="OCS271" s="376"/>
      <c r="OCT271" s="376"/>
      <c r="OCU271" s="376"/>
      <c r="OCV271" s="376"/>
      <c r="OCW271" s="376"/>
      <c r="OCX271" s="376"/>
      <c r="OCY271" s="376"/>
      <c r="OCZ271" s="376"/>
      <c r="ODA271" s="377"/>
      <c r="ODB271" s="377"/>
      <c r="ODC271" s="377"/>
      <c r="ODD271" s="377"/>
      <c r="ODE271" s="377"/>
      <c r="ODF271" s="376"/>
      <c r="ODG271" s="376"/>
      <c r="ODH271" s="377"/>
      <c r="ODI271" s="377"/>
      <c r="ODJ271" s="376"/>
      <c r="ODK271" s="376"/>
      <c r="ODL271" s="377"/>
      <c r="ODM271" s="377"/>
      <c r="ODN271" s="376"/>
      <c r="ODO271" s="376"/>
      <c r="ODP271" s="376"/>
      <c r="ODQ271" s="376"/>
      <c r="ODR271" s="376"/>
      <c r="ODS271" s="376"/>
      <c r="ODT271" s="376"/>
      <c r="ODU271" s="377"/>
      <c r="ODV271" s="377"/>
      <c r="ODW271" s="376"/>
      <c r="ODX271" s="376"/>
      <c r="ODY271" s="377"/>
      <c r="ODZ271" s="377"/>
      <c r="OEA271" s="376"/>
      <c r="OEB271" s="376"/>
      <c r="OEC271" s="376"/>
      <c r="OED271" s="376"/>
      <c r="OEE271" s="376"/>
      <c r="OEF271" s="370"/>
      <c r="OEG271" s="396"/>
      <c r="OEH271" s="376"/>
      <c r="OEI271" s="376"/>
      <c r="OEJ271" s="376"/>
      <c r="OEK271" s="376"/>
      <c r="OEL271" s="376"/>
      <c r="OEM271" s="376"/>
      <c r="OEN271" s="376"/>
      <c r="OEO271" s="375"/>
      <c r="OEP271" s="375"/>
      <c r="OEQ271" s="375"/>
      <c r="OER271" s="375"/>
      <c r="OES271" s="375"/>
      <c r="OET271" s="375"/>
      <c r="OEU271" s="375"/>
      <c r="OEV271" s="375"/>
      <c r="OEW271" s="375"/>
      <c r="OEX271" s="375"/>
      <c r="OEY271" s="375"/>
      <c r="OEZ271" s="375"/>
      <c r="OFA271" s="375"/>
      <c r="OFB271" s="375"/>
      <c r="OFC271" s="375"/>
      <c r="OFD271" s="375"/>
      <c r="OFE271" s="375"/>
      <c r="OFF271" s="375"/>
      <c r="OFG271" s="375"/>
      <c r="OFH271" s="375"/>
      <c r="OFI271" s="375"/>
      <c r="OFJ271" s="375"/>
      <c r="OFK271" s="375"/>
      <c r="OFL271" s="375"/>
      <c r="OFM271" s="375"/>
      <c r="OFN271" s="375"/>
      <c r="OFO271" s="375"/>
      <c r="OFP271" s="375"/>
      <c r="OFQ271" s="375"/>
      <c r="OFR271" s="375"/>
      <c r="OFS271" s="375"/>
      <c r="OFT271" s="375"/>
      <c r="OFU271" s="375"/>
      <c r="OFV271" s="375"/>
      <c r="OFW271" s="375"/>
      <c r="OFX271" s="375"/>
      <c r="OFY271" s="375"/>
      <c r="OFZ271" s="375"/>
      <c r="OGA271" s="375"/>
      <c r="OGB271" s="375"/>
      <c r="OGC271" s="375"/>
      <c r="OGD271" s="375"/>
      <c r="OGE271" s="375"/>
      <c r="OGF271" s="375"/>
      <c r="OGG271" s="376"/>
      <c r="OGH271" s="376"/>
      <c r="OGI271" s="376"/>
      <c r="OGJ271" s="376"/>
      <c r="OGK271" s="376"/>
      <c r="OGL271" s="376"/>
      <c r="OGM271" s="376"/>
      <c r="OGN271" s="376"/>
      <c r="OGO271" s="376"/>
      <c r="OGP271" s="376"/>
      <c r="OGQ271" s="376"/>
      <c r="OGR271" s="376"/>
      <c r="OGS271" s="376"/>
      <c r="OGT271" s="376"/>
      <c r="OGU271" s="376"/>
      <c r="OGV271" s="376"/>
      <c r="OGW271" s="376"/>
      <c r="OGX271" s="376"/>
      <c r="OGY271" s="376"/>
      <c r="OGZ271" s="376"/>
      <c r="OHA271" s="376"/>
      <c r="OHB271" s="376"/>
      <c r="OHC271" s="376"/>
      <c r="OHD271" s="376"/>
      <c r="OHE271" s="377"/>
      <c r="OHF271" s="377"/>
      <c r="OHG271" s="377"/>
      <c r="OHH271" s="377"/>
      <c r="OHI271" s="377"/>
      <c r="OHJ271" s="376"/>
      <c r="OHK271" s="376"/>
      <c r="OHL271" s="377"/>
      <c r="OHM271" s="377"/>
      <c r="OHN271" s="376"/>
      <c r="OHO271" s="376"/>
      <c r="OHP271" s="377"/>
      <c r="OHQ271" s="377"/>
      <c r="OHR271" s="376"/>
      <c r="OHS271" s="376"/>
      <c r="OHT271" s="376"/>
      <c r="OHU271" s="376"/>
      <c r="OHV271" s="376"/>
      <c r="OHW271" s="376"/>
      <c r="OHX271" s="376"/>
      <c r="OHY271" s="377"/>
      <c r="OHZ271" s="377"/>
      <c r="OIA271" s="376"/>
      <c r="OIB271" s="376"/>
      <c r="OIC271" s="377"/>
      <c r="OID271" s="377"/>
      <c r="OIE271" s="376"/>
      <c r="OIF271" s="376"/>
      <c r="OIG271" s="376"/>
      <c r="OIH271" s="376"/>
      <c r="OII271" s="376"/>
      <c r="OIJ271" s="370"/>
      <c r="OIK271" s="396"/>
      <c r="OIL271" s="376"/>
      <c r="OIM271" s="376"/>
      <c r="OIN271" s="376"/>
      <c r="OIO271" s="376"/>
      <c r="OIP271" s="376"/>
      <c r="OIQ271" s="376"/>
      <c r="OIR271" s="376"/>
      <c r="OIS271" s="375"/>
      <c r="OIT271" s="375"/>
      <c r="OIU271" s="375"/>
      <c r="OIV271" s="375"/>
      <c r="OIW271" s="375"/>
      <c r="OIX271" s="375"/>
      <c r="OIY271" s="375"/>
      <c r="OIZ271" s="375"/>
      <c r="OJA271" s="375"/>
      <c r="OJB271" s="375"/>
      <c r="OJC271" s="375"/>
      <c r="OJD271" s="375"/>
      <c r="OJE271" s="375"/>
      <c r="OJF271" s="375"/>
      <c r="OJG271" s="375"/>
      <c r="OJH271" s="375"/>
      <c r="OJI271" s="375"/>
      <c r="OJJ271" s="375"/>
      <c r="OJK271" s="375"/>
      <c r="OJL271" s="375"/>
      <c r="OJM271" s="375"/>
      <c r="OJN271" s="375"/>
      <c r="OJO271" s="375"/>
      <c r="OJP271" s="375"/>
      <c r="OJQ271" s="375"/>
      <c r="OJR271" s="375"/>
      <c r="OJS271" s="375"/>
      <c r="OJT271" s="375"/>
      <c r="OJU271" s="375"/>
      <c r="OJV271" s="375"/>
      <c r="OJW271" s="375"/>
      <c r="OJX271" s="375"/>
      <c r="OJY271" s="375"/>
      <c r="OJZ271" s="375"/>
      <c r="OKA271" s="375"/>
      <c r="OKB271" s="375"/>
      <c r="OKC271" s="375"/>
      <c r="OKD271" s="375"/>
      <c r="OKE271" s="375"/>
      <c r="OKF271" s="375"/>
      <c r="OKG271" s="375"/>
      <c r="OKH271" s="375"/>
      <c r="OKI271" s="375"/>
      <c r="OKJ271" s="375"/>
      <c r="OKK271" s="376"/>
      <c r="OKL271" s="376"/>
      <c r="OKM271" s="376"/>
      <c r="OKN271" s="376"/>
      <c r="OKO271" s="376"/>
      <c r="OKP271" s="376"/>
      <c r="OKQ271" s="376"/>
      <c r="OKR271" s="376"/>
      <c r="OKS271" s="376"/>
      <c r="OKT271" s="376"/>
      <c r="OKU271" s="376"/>
      <c r="OKV271" s="376"/>
      <c r="OKW271" s="376"/>
      <c r="OKX271" s="376"/>
      <c r="OKY271" s="376"/>
      <c r="OKZ271" s="376"/>
      <c r="OLA271" s="376"/>
      <c r="OLB271" s="376"/>
      <c r="OLC271" s="376"/>
      <c r="OLD271" s="376"/>
      <c r="OLE271" s="376"/>
      <c r="OLF271" s="376"/>
      <c r="OLG271" s="376"/>
      <c r="OLH271" s="376"/>
      <c r="OLI271" s="377"/>
      <c r="OLJ271" s="377"/>
      <c r="OLK271" s="377"/>
      <c r="OLL271" s="377"/>
      <c r="OLM271" s="377"/>
      <c r="OLN271" s="376"/>
      <c r="OLO271" s="376"/>
      <c r="OLP271" s="377"/>
      <c r="OLQ271" s="377"/>
      <c r="OLR271" s="376"/>
      <c r="OLS271" s="376"/>
      <c r="OLT271" s="377"/>
      <c r="OLU271" s="377"/>
      <c r="OLV271" s="376"/>
      <c r="OLW271" s="376"/>
      <c r="OLX271" s="376"/>
      <c r="OLY271" s="376"/>
      <c r="OLZ271" s="376"/>
      <c r="OMA271" s="376"/>
      <c r="OMB271" s="376"/>
      <c r="OMC271" s="377"/>
      <c r="OMD271" s="377"/>
      <c r="OME271" s="376"/>
      <c r="OMF271" s="376"/>
      <c r="OMG271" s="377"/>
      <c r="OMH271" s="377"/>
      <c r="OMI271" s="376"/>
      <c r="OMJ271" s="376"/>
      <c r="OMK271" s="376"/>
      <c r="OML271" s="376"/>
      <c r="OMM271" s="376"/>
      <c r="OMN271" s="370"/>
      <c r="OMO271" s="396"/>
      <c r="OMP271" s="376"/>
      <c r="OMQ271" s="376"/>
      <c r="OMR271" s="376"/>
      <c r="OMS271" s="376"/>
      <c r="OMT271" s="376"/>
      <c r="OMU271" s="376"/>
      <c r="OMV271" s="376"/>
      <c r="OMW271" s="375"/>
      <c r="OMX271" s="375"/>
      <c r="OMY271" s="375"/>
      <c r="OMZ271" s="375"/>
      <c r="ONA271" s="375"/>
      <c r="ONB271" s="375"/>
      <c r="ONC271" s="375"/>
      <c r="OND271" s="375"/>
      <c r="ONE271" s="375"/>
      <c r="ONF271" s="375"/>
      <c r="ONG271" s="375"/>
      <c r="ONH271" s="375"/>
      <c r="ONI271" s="375"/>
      <c r="ONJ271" s="375"/>
      <c r="ONK271" s="375"/>
      <c r="ONL271" s="375"/>
      <c r="ONM271" s="375"/>
      <c r="ONN271" s="375"/>
      <c r="ONO271" s="375"/>
      <c r="ONP271" s="375"/>
      <c r="ONQ271" s="375"/>
      <c r="ONR271" s="375"/>
      <c r="ONS271" s="375"/>
      <c r="ONT271" s="375"/>
      <c r="ONU271" s="375"/>
      <c r="ONV271" s="375"/>
      <c r="ONW271" s="375"/>
      <c r="ONX271" s="375"/>
      <c r="ONY271" s="375"/>
      <c r="ONZ271" s="375"/>
      <c r="OOA271" s="375"/>
      <c r="OOB271" s="375"/>
      <c r="OOC271" s="375"/>
      <c r="OOD271" s="375"/>
      <c r="OOE271" s="375"/>
      <c r="OOF271" s="375"/>
      <c r="OOG271" s="375"/>
      <c r="OOH271" s="375"/>
      <c r="OOI271" s="375"/>
      <c r="OOJ271" s="375"/>
      <c r="OOK271" s="375"/>
      <c r="OOL271" s="375"/>
      <c r="OOM271" s="375"/>
      <c r="OON271" s="375"/>
      <c r="OOO271" s="376"/>
      <c r="OOP271" s="376"/>
      <c r="OOQ271" s="376"/>
      <c r="OOR271" s="376"/>
      <c r="OOS271" s="376"/>
      <c r="OOT271" s="376"/>
      <c r="OOU271" s="376"/>
      <c r="OOV271" s="376"/>
      <c r="OOW271" s="376"/>
      <c r="OOX271" s="376"/>
      <c r="OOY271" s="376"/>
      <c r="OOZ271" s="376"/>
      <c r="OPA271" s="376"/>
      <c r="OPB271" s="376"/>
      <c r="OPC271" s="376"/>
      <c r="OPD271" s="376"/>
      <c r="OPE271" s="376"/>
      <c r="OPF271" s="376"/>
      <c r="OPG271" s="376"/>
      <c r="OPH271" s="376"/>
      <c r="OPI271" s="376"/>
      <c r="OPJ271" s="376"/>
      <c r="OPK271" s="376"/>
      <c r="OPL271" s="376"/>
      <c r="OPM271" s="377"/>
      <c r="OPN271" s="377"/>
      <c r="OPO271" s="377"/>
      <c r="OPP271" s="377"/>
      <c r="OPQ271" s="377"/>
      <c r="OPR271" s="376"/>
      <c r="OPS271" s="376"/>
      <c r="OPT271" s="377"/>
      <c r="OPU271" s="377"/>
      <c r="OPV271" s="376"/>
      <c r="OPW271" s="376"/>
      <c r="OPX271" s="377"/>
      <c r="OPY271" s="377"/>
      <c r="OPZ271" s="376"/>
      <c r="OQA271" s="376"/>
      <c r="OQB271" s="376"/>
      <c r="OQC271" s="376"/>
      <c r="OQD271" s="376"/>
      <c r="OQE271" s="376"/>
      <c r="OQF271" s="376"/>
      <c r="OQG271" s="377"/>
      <c r="OQH271" s="377"/>
      <c r="OQI271" s="376"/>
      <c r="OQJ271" s="376"/>
      <c r="OQK271" s="377"/>
      <c r="OQL271" s="377"/>
      <c r="OQM271" s="376"/>
      <c r="OQN271" s="376"/>
      <c r="OQO271" s="376"/>
      <c r="OQP271" s="376"/>
      <c r="OQQ271" s="376"/>
      <c r="OQR271" s="370"/>
      <c r="OQS271" s="396"/>
      <c r="OQT271" s="376"/>
      <c r="OQU271" s="376"/>
      <c r="OQV271" s="376"/>
      <c r="OQW271" s="376"/>
      <c r="OQX271" s="376"/>
      <c r="OQY271" s="376"/>
      <c r="OQZ271" s="376"/>
      <c r="ORA271" s="375"/>
      <c r="ORB271" s="375"/>
      <c r="ORC271" s="375"/>
      <c r="ORD271" s="375"/>
      <c r="ORE271" s="375"/>
      <c r="ORF271" s="375"/>
      <c r="ORG271" s="375"/>
      <c r="ORH271" s="375"/>
      <c r="ORI271" s="375"/>
      <c r="ORJ271" s="375"/>
      <c r="ORK271" s="375"/>
      <c r="ORL271" s="375"/>
      <c r="ORM271" s="375"/>
      <c r="ORN271" s="375"/>
      <c r="ORO271" s="375"/>
      <c r="ORP271" s="375"/>
      <c r="ORQ271" s="375"/>
      <c r="ORR271" s="375"/>
      <c r="ORS271" s="375"/>
      <c r="ORT271" s="375"/>
      <c r="ORU271" s="375"/>
      <c r="ORV271" s="375"/>
      <c r="ORW271" s="375"/>
      <c r="ORX271" s="375"/>
      <c r="ORY271" s="375"/>
      <c r="ORZ271" s="375"/>
      <c r="OSA271" s="375"/>
      <c r="OSB271" s="375"/>
      <c r="OSC271" s="375"/>
      <c r="OSD271" s="375"/>
      <c r="OSE271" s="375"/>
      <c r="OSF271" s="375"/>
      <c r="OSG271" s="375"/>
      <c r="OSH271" s="375"/>
      <c r="OSI271" s="375"/>
      <c r="OSJ271" s="375"/>
      <c r="OSK271" s="375"/>
      <c r="OSL271" s="375"/>
      <c r="OSM271" s="375"/>
      <c r="OSN271" s="375"/>
      <c r="OSO271" s="375"/>
      <c r="OSP271" s="375"/>
      <c r="OSQ271" s="375"/>
      <c r="OSR271" s="375"/>
      <c r="OSS271" s="376"/>
      <c r="OST271" s="376"/>
      <c r="OSU271" s="376"/>
      <c r="OSV271" s="376"/>
      <c r="OSW271" s="376"/>
      <c r="OSX271" s="376"/>
      <c r="OSY271" s="376"/>
      <c r="OSZ271" s="376"/>
      <c r="OTA271" s="376"/>
      <c r="OTB271" s="376"/>
      <c r="OTC271" s="376"/>
      <c r="OTD271" s="376"/>
      <c r="OTE271" s="376"/>
      <c r="OTF271" s="376"/>
      <c r="OTG271" s="376"/>
      <c r="OTH271" s="376"/>
      <c r="OTI271" s="376"/>
      <c r="OTJ271" s="376"/>
      <c r="OTK271" s="376"/>
      <c r="OTL271" s="376"/>
      <c r="OTM271" s="376"/>
      <c r="OTN271" s="376"/>
      <c r="OTO271" s="376"/>
      <c r="OTP271" s="376"/>
      <c r="OTQ271" s="377"/>
      <c r="OTR271" s="377"/>
      <c r="OTS271" s="377"/>
      <c r="OTT271" s="377"/>
      <c r="OTU271" s="377"/>
      <c r="OTV271" s="376"/>
      <c r="OTW271" s="376"/>
      <c r="OTX271" s="377"/>
      <c r="OTY271" s="377"/>
      <c r="OTZ271" s="376"/>
      <c r="OUA271" s="376"/>
      <c r="OUB271" s="377"/>
      <c r="OUC271" s="377"/>
      <c r="OUD271" s="376"/>
      <c r="OUE271" s="376"/>
      <c r="OUF271" s="376"/>
      <c r="OUG271" s="376"/>
      <c r="OUH271" s="376"/>
      <c r="OUI271" s="376"/>
      <c r="OUJ271" s="376"/>
      <c r="OUK271" s="377"/>
      <c r="OUL271" s="377"/>
      <c r="OUM271" s="376"/>
      <c r="OUN271" s="376"/>
      <c r="OUO271" s="377"/>
      <c r="OUP271" s="377"/>
      <c r="OUQ271" s="376"/>
      <c r="OUR271" s="376"/>
      <c r="OUS271" s="376"/>
      <c r="OUT271" s="376"/>
      <c r="OUU271" s="376"/>
      <c r="OUV271" s="370"/>
      <c r="OUW271" s="396"/>
      <c r="OUX271" s="376"/>
      <c r="OUY271" s="376"/>
      <c r="OUZ271" s="376"/>
      <c r="OVA271" s="376"/>
      <c r="OVB271" s="376"/>
      <c r="OVC271" s="376"/>
      <c r="OVD271" s="376"/>
      <c r="OVE271" s="375"/>
      <c r="OVF271" s="375"/>
      <c r="OVG271" s="375"/>
      <c r="OVH271" s="375"/>
      <c r="OVI271" s="375"/>
      <c r="OVJ271" s="375"/>
      <c r="OVK271" s="375"/>
      <c r="OVL271" s="375"/>
      <c r="OVM271" s="375"/>
      <c r="OVN271" s="375"/>
      <c r="OVO271" s="375"/>
      <c r="OVP271" s="375"/>
      <c r="OVQ271" s="375"/>
      <c r="OVR271" s="375"/>
      <c r="OVS271" s="375"/>
      <c r="OVT271" s="375"/>
      <c r="OVU271" s="375"/>
      <c r="OVV271" s="375"/>
      <c r="OVW271" s="375"/>
      <c r="OVX271" s="375"/>
      <c r="OVY271" s="375"/>
      <c r="OVZ271" s="375"/>
      <c r="OWA271" s="375"/>
      <c r="OWB271" s="375"/>
      <c r="OWC271" s="375"/>
      <c r="OWD271" s="375"/>
      <c r="OWE271" s="375"/>
      <c r="OWF271" s="375"/>
      <c r="OWG271" s="375"/>
      <c r="OWH271" s="375"/>
      <c r="OWI271" s="375"/>
      <c r="OWJ271" s="375"/>
      <c r="OWK271" s="375"/>
      <c r="OWL271" s="375"/>
      <c r="OWM271" s="375"/>
      <c r="OWN271" s="375"/>
      <c r="OWO271" s="375"/>
      <c r="OWP271" s="375"/>
      <c r="OWQ271" s="375"/>
      <c r="OWR271" s="375"/>
      <c r="OWS271" s="375"/>
      <c r="OWT271" s="375"/>
      <c r="OWU271" s="375"/>
      <c r="OWV271" s="375"/>
      <c r="OWW271" s="376"/>
      <c r="OWX271" s="376"/>
      <c r="OWY271" s="376"/>
      <c r="OWZ271" s="376"/>
      <c r="OXA271" s="376"/>
      <c r="OXB271" s="376"/>
      <c r="OXC271" s="376"/>
      <c r="OXD271" s="376"/>
      <c r="OXE271" s="376"/>
      <c r="OXF271" s="376"/>
      <c r="OXG271" s="376"/>
      <c r="OXH271" s="376"/>
      <c r="OXI271" s="376"/>
      <c r="OXJ271" s="376"/>
      <c r="OXK271" s="376"/>
      <c r="OXL271" s="376"/>
      <c r="OXM271" s="376"/>
      <c r="OXN271" s="376"/>
      <c r="OXO271" s="376"/>
      <c r="OXP271" s="376"/>
      <c r="OXQ271" s="376"/>
      <c r="OXR271" s="376"/>
      <c r="OXS271" s="376"/>
      <c r="OXT271" s="376"/>
      <c r="OXU271" s="377"/>
      <c r="OXV271" s="377"/>
      <c r="OXW271" s="377"/>
      <c r="OXX271" s="377"/>
      <c r="OXY271" s="377"/>
      <c r="OXZ271" s="376"/>
      <c r="OYA271" s="376"/>
      <c r="OYB271" s="377"/>
      <c r="OYC271" s="377"/>
      <c r="OYD271" s="376"/>
      <c r="OYE271" s="376"/>
      <c r="OYF271" s="377"/>
      <c r="OYG271" s="377"/>
      <c r="OYH271" s="376"/>
      <c r="OYI271" s="376"/>
      <c r="OYJ271" s="376"/>
      <c r="OYK271" s="376"/>
      <c r="OYL271" s="376"/>
      <c r="OYM271" s="376"/>
      <c r="OYN271" s="376"/>
      <c r="OYO271" s="377"/>
      <c r="OYP271" s="377"/>
      <c r="OYQ271" s="376"/>
      <c r="OYR271" s="376"/>
      <c r="OYS271" s="377"/>
      <c r="OYT271" s="377"/>
      <c r="OYU271" s="376"/>
      <c r="OYV271" s="376"/>
      <c r="OYW271" s="376"/>
      <c r="OYX271" s="376"/>
      <c r="OYY271" s="376"/>
      <c r="OYZ271" s="370"/>
      <c r="OZA271" s="396"/>
      <c r="OZB271" s="376"/>
      <c r="OZC271" s="376"/>
      <c r="OZD271" s="376"/>
      <c r="OZE271" s="376"/>
      <c r="OZF271" s="376"/>
      <c r="OZG271" s="376"/>
      <c r="OZH271" s="376"/>
      <c r="OZI271" s="375"/>
      <c r="OZJ271" s="375"/>
      <c r="OZK271" s="375"/>
      <c r="OZL271" s="375"/>
      <c r="OZM271" s="375"/>
      <c r="OZN271" s="375"/>
      <c r="OZO271" s="375"/>
      <c r="OZP271" s="375"/>
      <c r="OZQ271" s="375"/>
      <c r="OZR271" s="375"/>
      <c r="OZS271" s="375"/>
      <c r="OZT271" s="375"/>
      <c r="OZU271" s="375"/>
      <c r="OZV271" s="375"/>
      <c r="OZW271" s="375"/>
      <c r="OZX271" s="375"/>
      <c r="OZY271" s="375"/>
      <c r="OZZ271" s="375"/>
      <c r="PAA271" s="375"/>
      <c r="PAB271" s="375"/>
      <c r="PAC271" s="375"/>
      <c r="PAD271" s="375"/>
      <c r="PAE271" s="375"/>
      <c r="PAF271" s="375"/>
      <c r="PAG271" s="375"/>
      <c r="PAH271" s="375"/>
      <c r="PAI271" s="375"/>
      <c r="PAJ271" s="375"/>
      <c r="PAK271" s="375"/>
      <c r="PAL271" s="375"/>
      <c r="PAM271" s="375"/>
      <c r="PAN271" s="375"/>
      <c r="PAO271" s="375"/>
      <c r="PAP271" s="375"/>
      <c r="PAQ271" s="375"/>
      <c r="PAR271" s="375"/>
      <c r="PAS271" s="375"/>
      <c r="PAT271" s="375"/>
      <c r="PAU271" s="375"/>
      <c r="PAV271" s="375"/>
      <c r="PAW271" s="375"/>
      <c r="PAX271" s="375"/>
      <c r="PAY271" s="375"/>
      <c r="PAZ271" s="375"/>
      <c r="PBA271" s="376"/>
      <c r="PBB271" s="376"/>
      <c r="PBC271" s="376"/>
      <c r="PBD271" s="376"/>
      <c r="PBE271" s="376"/>
      <c r="PBF271" s="376"/>
      <c r="PBG271" s="376"/>
      <c r="PBH271" s="376"/>
      <c r="PBI271" s="376"/>
      <c r="PBJ271" s="376"/>
      <c r="PBK271" s="376"/>
      <c r="PBL271" s="376"/>
      <c r="PBM271" s="376"/>
      <c r="PBN271" s="376"/>
      <c r="PBO271" s="376"/>
      <c r="PBP271" s="376"/>
      <c r="PBQ271" s="376"/>
      <c r="PBR271" s="376"/>
      <c r="PBS271" s="376"/>
      <c r="PBT271" s="376"/>
      <c r="PBU271" s="376"/>
      <c r="PBV271" s="376"/>
      <c r="PBW271" s="376"/>
      <c r="PBX271" s="376"/>
      <c r="PBY271" s="377"/>
      <c r="PBZ271" s="377"/>
      <c r="PCA271" s="377"/>
      <c r="PCB271" s="377"/>
      <c r="PCC271" s="377"/>
      <c r="PCD271" s="376"/>
      <c r="PCE271" s="376"/>
      <c r="PCF271" s="377"/>
      <c r="PCG271" s="377"/>
      <c r="PCH271" s="376"/>
      <c r="PCI271" s="376"/>
      <c r="PCJ271" s="377"/>
      <c r="PCK271" s="377"/>
      <c r="PCL271" s="376"/>
      <c r="PCM271" s="376"/>
      <c r="PCN271" s="376"/>
      <c r="PCO271" s="376"/>
      <c r="PCP271" s="376"/>
      <c r="PCQ271" s="376"/>
      <c r="PCR271" s="376"/>
      <c r="PCS271" s="377"/>
      <c r="PCT271" s="377"/>
      <c r="PCU271" s="376"/>
      <c r="PCV271" s="376"/>
      <c r="PCW271" s="377"/>
      <c r="PCX271" s="377"/>
      <c r="PCY271" s="376"/>
      <c r="PCZ271" s="376"/>
      <c r="PDA271" s="376"/>
      <c r="PDB271" s="376"/>
      <c r="PDC271" s="376"/>
      <c r="PDD271" s="370"/>
      <c r="PDE271" s="396"/>
      <c r="PDF271" s="376"/>
      <c r="PDG271" s="376"/>
      <c r="PDH271" s="376"/>
      <c r="PDI271" s="376"/>
      <c r="PDJ271" s="376"/>
      <c r="PDK271" s="376"/>
      <c r="PDL271" s="376"/>
      <c r="PDM271" s="375"/>
      <c r="PDN271" s="375"/>
      <c r="PDO271" s="375"/>
      <c r="PDP271" s="375"/>
      <c r="PDQ271" s="375"/>
      <c r="PDR271" s="375"/>
      <c r="PDS271" s="375"/>
      <c r="PDT271" s="375"/>
      <c r="PDU271" s="375"/>
      <c r="PDV271" s="375"/>
      <c r="PDW271" s="375"/>
      <c r="PDX271" s="375"/>
      <c r="PDY271" s="375"/>
      <c r="PDZ271" s="375"/>
      <c r="PEA271" s="375"/>
      <c r="PEB271" s="375"/>
      <c r="PEC271" s="375"/>
      <c r="PED271" s="375"/>
      <c r="PEE271" s="375"/>
      <c r="PEF271" s="375"/>
      <c r="PEG271" s="375"/>
      <c r="PEH271" s="375"/>
      <c r="PEI271" s="375"/>
      <c r="PEJ271" s="375"/>
      <c r="PEK271" s="375"/>
      <c r="PEL271" s="375"/>
      <c r="PEM271" s="375"/>
      <c r="PEN271" s="375"/>
      <c r="PEO271" s="375"/>
      <c r="PEP271" s="375"/>
      <c r="PEQ271" s="375"/>
      <c r="PER271" s="375"/>
      <c r="PES271" s="375"/>
      <c r="PET271" s="375"/>
      <c r="PEU271" s="375"/>
      <c r="PEV271" s="375"/>
      <c r="PEW271" s="375"/>
      <c r="PEX271" s="375"/>
      <c r="PEY271" s="375"/>
      <c r="PEZ271" s="375"/>
      <c r="PFA271" s="375"/>
      <c r="PFB271" s="375"/>
      <c r="PFC271" s="375"/>
      <c r="PFD271" s="375"/>
      <c r="PFE271" s="376"/>
      <c r="PFF271" s="376"/>
      <c r="PFG271" s="376"/>
      <c r="PFH271" s="376"/>
      <c r="PFI271" s="376"/>
      <c r="PFJ271" s="376"/>
      <c r="PFK271" s="376"/>
      <c r="PFL271" s="376"/>
      <c r="PFM271" s="376"/>
      <c r="PFN271" s="376"/>
      <c r="PFO271" s="376"/>
      <c r="PFP271" s="376"/>
      <c r="PFQ271" s="376"/>
      <c r="PFR271" s="376"/>
      <c r="PFS271" s="376"/>
      <c r="PFT271" s="376"/>
      <c r="PFU271" s="376"/>
      <c r="PFV271" s="376"/>
      <c r="PFW271" s="376"/>
      <c r="PFX271" s="376"/>
      <c r="PFY271" s="376"/>
      <c r="PFZ271" s="376"/>
      <c r="PGA271" s="376"/>
      <c r="PGB271" s="376"/>
      <c r="PGC271" s="377"/>
      <c r="PGD271" s="377"/>
      <c r="PGE271" s="377"/>
      <c r="PGF271" s="377"/>
      <c r="PGG271" s="377"/>
      <c r="PGH271" s="376"/>
      <c r="PGI271" s="376"/>
      <c r="PGJ271" s="377"/>
      <c r="PGK271" s="377"/>
      <c r="PGL271" s="376"/>
      <c r="PGM271" s="376"/>
      <c r="PGN271" s="377"/>
      <c r="PGO271" s="377"/>
      <c r="PGP271" s="376"/>
      <c r="PGQ271" s="376"/>
      <c r="PGR271" s="376"/>
      <c r="PGS271" s="376"/>
      <c r="PGT271" s="376"/>
      <c r="PGU271" s="376"/>
      <c r="PGV271" s="376"/>
      <c r="PGW271" s="377"/>
      <c r="PGX271" s="377"/>
      <c r="PGY271" s="376"/>
      <c r="PGZ271" s="376"/>
      <c r="PHA271" s="377"/>
      <c r="PHB271" s="377"/>
      <c r="PHC271" s="376"/>
      <c r="PHD271" s="376"/>
      <c r="PHE271" s="376"/>
      <c r="PHF271" s="376"/>
      <c r="PHG271" s="376"/>
      <c r="PHH271" s="370"/>
      <c r="PHI271" s="396"/>
      <c r="PHJ271" s="376"/>
      <c r="PHK271" s="376"/>
      <c r="PHL271" s="376"/>
      <c r="PHM271" s="376"/>
      <c r="PHN271" s="376"/>
      <c r="PHO271" s="376"/>
      <c r="PHP271" s="376"/>
      <c r="PHQ271" s="375"/>
      <c r="PHR271" s="375"/>
      <c r="PHS271" s="375"/>
      <c r="PHT271" s="375"/>
      <c r="PHU271" s="375"/>
      <c r="PHV271" s="375"/>
      <c r="PHW271" s="375"/>
      <c r="PHX271" s="375"/>
      <c r="PHY271" s="375"/>
      <c r="PHZ271" s="375"/>
      <c r="PIA271" s="375"/>
      <c r="PIB271" s="375"/>
      <c r="PIC271" s="375"/>
      <c r="PID271" s="375"/>
      <c r="PIE271" s="375"/>
      <c r="PIF271" s="375"/>
      <c r="PIG271" s="375"/>
      <c r="PIH271" s="375"/>
      <c r="PII271" s="375"/>
      <c r="PIJ271" s="375"/>
      <c r="PIK271" s="375"/>
      <c r="PIL271" s="375"/>
      <c r="PIM271" s="375"/>
      <c r="PIN271" s="375"/>
      <c r="PIO271" s="375"/>
      <c r="PIP271" s="375"/>
      <c r="PIQ271" s="375"/>
      <c r="PIR271" s="375"/>
      <c r="PIS271" s="375"/>
      <c r="PIT271" s="375"/>
      <c r="PIU271" s="375"/>
      <c r="PIV271" s="375"/>
      <c r="PIW271" s="375"/>
      <c r="PIX271" s="375"/>
      <c r="PIY271" s="375"/>
      <c r="PIZ271" s="375"/>
      <c r="PJA271" s="375"/>
      <c r="PJB271" s="375"/>
      <c r="PJC271" s="375"/>
      <c r="PJD271" s="375"/>
      <c r="PJE271" s="375"/>
      <c r="PJF271" s="375"/>
      <c r="PJG271" s="375"/>
      <c r="PJH271" s="375"/>
      <c r="PJI271" s="376"/>
      <c r="PJJ271" s="376"/>
      <c r="PJK271" s="376"/>
      <c r="PJL271" s="376"/>
      <c r="PJM271" s="376"/>
      <c r="PJN271" s="376"/>
      <c r="PJO271" s="376"/>
      <c r="PJP271" s="376"/>
      <c r="PJQ271" s="376"/>
      <c r="PJR271" s="376"/>
      <c r="PJS271" s="376"/>
      <c r="PJT271" s="376"/>
      <c r="PJU271" s="376"/>
      <c r="PJV271" s="376"/>
      <c r="PJW271" s="376"/>
      <c r="PJX271" s="376"/>
      <c r="PJY271" s="376"/>
      <c r="PJZ271" s="376"/>
      <c r="PKA271" s="376"/>
      <c r="PKB271" s="376"/>
      <c r="PKC271" s="376"/>
      <c r="PKD271" s="376"/>
      <c r="PKE271" s="376"/>
      <c r="PKF271" s="376"/>
      <c r="PKG271" s="377"/>
      <c r="PKH271" s="377"/>
      <c r="PKI271" s="377"/>
      <c r="PKJ271" s="377"/>
      <c r="PKK271" s="377"/>
      <c r="PKL271" s="376"/>
      <c r="PKM271" s="376"/>
      <c r="PKN271" s="377"/>
      <c r="PKO271" s="377"/>
      <c r="PKP271" s="376"/>
      <c r="PKQ271" s="376"/>
      <c r="PKR271" s="377"/>
      <c r="PKS271" s="377"/>
      <c r="PKT271" s="376"/>
      <c r="PKU271" s="376"/>
      <c r="PKV271" s="376"/>
      <c r="PKW271" s="376"/>
      <c r="PKX271" s="376"/>
      <c r="PKY271" s="376"/>
      <c r="PKZ271" s="376"/>
      <c r="PLA271" s="377"/>
      <c r="PLB271" s="377"/>
      <c r="PLC271" s="376"/>
      <c r="PLD271" s="376"/>
      <c r="PLE271" s="377"/>
      <c r="PLF271" s="377"/>
      <c r="PLG271" s="376"/>
      <c r="PLH271" s="376"/>
      <c r="PLI271" s="376"/>
      <c r="PLJ271" s="376"/>
      <c r="PLK271" s="376"/>
      <c r="PLL271" s="370"/>
      <c r="PLM271" s="396"/>
      <c r="PLN271" s="376"/>
      <c r="PLO271" s="376"/>
      <c r="PLP271" s="376"/>
      <c r="PLQ271" s="376"/>
      <c r="PLR271" s="376"/>
      <c r="PLS271" s="376"/>
      <c r="PLT271" s="376"/>
      <c r="PLU271" s="375"/>
      <c r="PLV271" s="375"/>
      <c r="PLW271" s="375"/>
      <c r="PLX271" s="375"/>
      <c r="PLY271" s="375"/>
      <c r="PLZ271" s="375"/>
      <c r="PMA271" s="375"/>
      <c r="PMB271" s="375"/>
      <c r="PMC271" s="375"/>
      <c r="PMD271" s="375"/>
      <c r="PME271" s="375"/>
      <c r="PMF271" s="375"/>
      <c r="PMG271" s="375"/>
      <c r="PMH271" s="375"/>
      <c r="PMI271" s="375"/>
      <c r="PMJ271" s="375"/>
      <c r="PMK271" s="375"/>
      <c r="PML271" s="375"/>
      <c r="PMM271" s="375"/>
      <c r="PMN271" s="375"/>
      <c r="PMO271" s="375"/>
      <c r="PMP271" s="375"/>
      <c r="PMQ271" s="375"/>
      <c r="PMR271" s="375"/>
      <c r="PMS271" s="375"/>
      <c r="PMT271" s="375"/>
      <c r="PMU271" s="375"/>
      <c r="PMV271" s="375"/>
      <c r="PMW271" s="375"/>
      <c r="PMX271" s="375"/>
      <c r="PMY271" s="375"/>
      <c r="PMZ271" s="375"/>
      <c r="PNA271" s="375"/>
      <c r="PNB271" s="375"/>
      <c r="PNC271" s="375"/>
      <c r="PND271" s="375"/>
      <c r="PNE271" s="375"/>
      <c r="PNF271" s="375"/>
      <c r="PNG271" s="375"/>
      <c r="PNH271" s="375"/>
      <c r="PNI271" s="375"/>
      <c r="PNJ271" s="375"/>
      <c r="PNK271" s="375"/>
      <c r="PNL271" s="375"/>
      <c r="PNM271" s="376"/>
      <c r="PNN271" s="376"/>
      <c r="PNO271" s="376"/>
      <c r="PNP271" s="376"/>
      <c r="PNQ271" s="376"/>
      <c r="PNR271" s="376"/>
      <c r="PNS271" s="376"/>
      <c r="PNT271" s="376"/>
      <c r="PNU271" s="376"/>
      <c r="PNV271" s="376"/>
      <c r="PNW271" s="376"/>
      <c r="PNX271" s="376"/>
      <c r="PNY271" s="376"/>
      <c r="PNZ271" s="376"/>
      <c r="POA271" s="376"/>
      <c r="POB271" s="376"/>
      <c r="POC271" s="376"/>
      <c r="POD271" s="376"/>
      <c r="POE271" s="376"/>
      <c r="POF271" s="376"/>
      <c r="POG271" s="376"/>
      <c r="POH271" s="376"/>
      <c r="POI271" s="376"/>
      <c r="POJ271" s="376"/>
      <c r="POK271" s="377"/>
      <c r="POL271" s="377"/>
      <c r="POM271" s="377"/>
      <c r="PON271" s="377"/>
      <c r="POO271" s="377"/>
      <c r="POP271" s="376"/>
      <c r="POQ271" s="376"/>
      <c r="POR271" s="377"/>
      <c r="POS271" s="377"/>
      <c r="POT271" s="376"/>
      <c r="POU271" s="376"/>
      <c r="POV271" s="377"/>
      <c r="POW271" s="377"/>
      <c r="POX271" s="376"/>
      <c r="POY271" s="376"/>
      <c r="POZ271" s="376"/>
      <c r="PPA271" s="376"/>
      <c r="PPB271" s="376"/>
      <c r="PPC271" s="376"/>
      <c r="PPD271" s="376"/>
      <c r="PPE271" s="377"/>
      <c r="PPF271" s="377"/>
      <c r="PPG271" s="376"/>
      <c r="PPH271" s="376"/>
      <c r="PPI271" s="377"/>
      <c r="PPJ271" s="377"/>
      <c r="PPK271" s="376"/>
      <c r="PPL271" s="376"/>
      <c r="PPM271" s="376"/>
      <c r="PPN271" s="376"/>
      <c r="PPO271" s="376"/>
      <c r="PPP271" s="370"/>
      <c r="PPQ271" s="396"/>
      <c r="PPR271" s="376"/>
      <c r="PPS271" s="376"/>
      <c r="PPT271" s="376"/>
      <c r="PPU271" s="376"/>
      <c r="PPV271" s="376"/>
      <c r="PPW271" s="376"/>
      <c r="PPX271" s="376"/>
      <c r="PPY271" s="375"/>
      <c r="PPZ271" s="375"/>
      <c r="PQA271" s="375"/>
      <c r="PQB271" s="375"/>
      <c r="PQC271" s="375"/>
      <c r="PQD271" s="375"/>
      <c r="PQE271" s="375"/>
      <c r="PQF271" s="375"/>
      <c r="PQG271" s="375"/>
      <c r="PQH271" s="375"/>
      <c r="PQI271" s="375"/>
      <c r="PQJ271" s="375"/>
      <c r="PQK271" s="375"/>
      <c r="PQL271" s="375"/>
      <c r="PQM271" s="375"/>
      <c r="PQN271" s="375"/>
      <c r="PQO271" s="375"/>
      <c r="PQP271" s="375"/>
      <c r="PQQ271" s="375"/>
      <c r="PQR271" s="375"/>
      <c r="PQS271" s="375"/>
      <c r="PQT271" s="375"/>
      <c r="PQU271" s="375"/>
      <c r="PQV271" s="375"/>
      <c r="PQW271" s="375"/>
      <c r="PQX271" s="375"/>
      <c r="PQY271" s="375"/>
      <c r="PQZ271" s="375"/>
      <c r="PRA271" s="375"/>
      <c r="PRB271" s="375"/>
      <c r="PRC271" s="375"/>
      <c r="PRD271" s="375"/>
      <c r="PRE271" s="375"/>
      <c r="PRF271" s="375"/>
      <c r="PRG271" s="375"/>
      <c r="PRH271" s="375"/>
      <c r="PRI271" s="375"/>
      <c r="PRJ271" s="375"/>
      <c r="PRK271" s="375"/>
      <c r="PRL271" s="375"/>
      <c r="PRM271" s="375"/>
      <c r="PRN271" s="375"/>
      <c r="PRO271" s="375"/>
      <c r="PRP271" s="375"/>
      <c r="PRQ271" s="376"/>
      <c r="PRR271" s="376"/>
      <c r="PRS271" s="376"/>
      <c r="PRT271" s="376"/>
      <c r="PRU271" s="376"/>
      <c r="PRV271" s="376"/>
      <c r="PRW271" s="376"/>
      <c r="PRX271" s="376"/>
      <c r="PRY271" s="376"/>
      <c r="PRZ271" s="376"/>
      <c r="PSA271" s="376"/>
      <c r="PSB271" s="376"/>
      <c r="PSC271" s="376"/>
      <c r="PSD271" s="376"/>
      <c r="PSE271" s="376"/>
      <c r="PSF271" s="376"/>
      <c r="PSG271" s="376"/>
      <c r="PSH271" s="376"/>
      <c r="PSI271" s="376"/>
      <c r="PSJ271" s="376"/>
      <c r="PSK271" s="376"/>
      <c r="PSL271" s="376"/>
      <c r="PSM271" s="376"/>
      <c r="PSN271" s="376"/>
      <c r="PSO271" s="377"/>
      <c r="PSP271" s="377"/>
      <c r="PSQ271" s="377"/>
      <c r="PSR271" s="377"/>
      <c r="PSS271" s="377"/>
      <c r="PST271" s="376"/>
      <c r="PSU271" s="376"/>
      <c r="PSV271" s="377"/>
      <c r="PSW271" s="377"/>
      <c r="PSX271" s="376"/>
      <c r="PSY271" s="376"/>
      <c r="PSZ271" s="377"/>
      <c r="PTA271" s="377"/>
      <c r="PTB271" s="376"/>
      <c r="PTC271" s="376"/>
      <c r="PTD271" s="376"/>
      <c r="PTE271" s="376"/>
      <c r="PTF271" s="376"/>
      <c r="PTG271" s="376"/>
      <c r="PTH271" s="376"/>
      <c r="PTI271" s="377"/>
      <c r="PTJ271" s="377"/>
      <c r="PTK271" s="376"/>
      <c r="PTL271" s="376"/>
      <c r="PTM271" s="377"/>
      <c r="PTN271" s="377"/>
      <c r="PTO271" s="376"/>
      <c r="PTP271" s="376"/>
      <c r="PTQ271" s="376"/>
      <c r="PTR271" s="376"/>
      <c r="PTS271" s="376"/>
      <c r="PTT271" s="370"/>
      <c r="PTU271" s="396"/>
      <c r="PTV271" s="376"/>
      <c r="PTW271" s="376"/>
      <c r="PTX271" s="376"/>
      <c r="PTY271" s="376"/>
      <c r="PTZ271" s="376"/>
      <c r="PUA271" s="376"/>
      <c r="PUB271" s="376"/>
      <c r="PUC271" s="375"/>
      <c r="PUD271" s="375"/>
      <c r="PUE271" s="375"/>
      <c r="PUF271" s="375"/>
      <c r="PUG271" s="375"/>
      <c r="PUH271" s="375"/>
      <c r="PUI271" s="375"/>
      <c r="PUJ271" s="375"/>
      <c r="PUK271" s="375"/>
      <c r="PUL271" s="375"/>
      <c r="PUM271" s="375"/>
      <c r="PUN271" s="375"/>
      <c r="PUO271" s="375"/>
      <c r="PUP271" s="375"/>
      <c r="PUQ271" s="375"/>
      <c r="PUR271" s="375"/>
      <c r="PUS271" s="375"/>
      <c r="PUT271" s="375"/>
      <c r="PUU271" s="375"/>
      <c r="PUV271" s="375"/>
      <c r="PUW271" s="375"/>
      <c r="PUX271" s="375"/>
      <c r="PUY271" s="375"/>
      <c r="PUZ271" s="375"/>
      <c r="PVA271" s="375"/>
      <c r="PVB271" s="375"/>
      <c r="PVC271" s="375"/>
      <c r="PVD271" s="375"/>
      <c r="PVE271" s="375"/>
      <c r="PVF271" s="375"/>
      <c r="PVG271" s="375"/>
      <c r="PVH271" s="375"/>
      <c r="PVI271" s="375"/>
      <c r="PVJ271" s="375"/>
      <c r="PVK271" s="375"/>
      <c r="PVL271" s="375"/>
      <c r="PVM271" s="375"/>
      <c r="PVN271" s="375"/>
      <c r="PVO271" s="375"/>
      <c r="PVP271" s="375"/>
      <c r="PVQ271" s="375"/>
      <c r="PVR271" s="375"/>
      <c r="PVS271" s="375"/>
      <c r="PVT271" s="375"/>
      <c r="PVU271" s="376"/>
      <c r="PVV271" s="376"/>
      <c r="PVW271" s="376"/>
      <c r="PVX271" s="376"/>
      <c r="PVY271" s="376"/>
      <c r="PVZ271" s="376"/>
      <c r="PWA271" s="376"/>
      <c r="PWB271" s="376"/>
      <c r="PWC271" s="376"/>
      <c r="PWD271" s="376"/>
      <c r="PWE271" s="376"/>
      <c r="PWF271" s="376"/>
      <c r="PWG271" s="376"/>
      <c r="PWH271" s="376"/>
      <c r="PWI271" s="376"/>
      <c r="PWJ271" s="376"/>
      <c r="PWK271" s="376"/>
      <c r="PWL271" s="376"/>
      <c r="PWM271" s="376"/>
      <c r="PWN271" s="376"/>
      <c r="PWO271" s="376"/>
      <c r="PWP271" s="376"/>
      <c r="PWQ271" s="376"/>
      <c r="PWR271" s="376"/>
      <c r="PWS271" s="377"/>
      <c r="PWT271" s="377"/>
      <c r="PWU271" s="377"/>
      <c r="PWV271" s="377"/>
      <c r="PWW271" s="377"/>
      <c r="PWX271" s="376"/>
      <c r="PWY271" s="376"/>
      <c r="PWZ271" s="377"/>
      <c r="PXA271" s="377"/>
      <c r="PXB271" s="376"/>
      <c r="PXC271" s="376"/>
      <c r="PXD271" s="377"/>
      <c r="PXE271" s="377"/>
      <c r="PXF271" s="376"/>
      <c r="PXG271" s="376"/>
      <c r="PXH271" s="376"/>
      <c r="PXI271" s="376"/>
      <c r="PXJ271" s="376"/>
      <c r="PXK271" s="376"/>
      <c r="PXL271" s="376"/>
      <c r="PXM271" s="377"/>
      <c r="PXN271" s="377"/>
      <c r="PXO271" s="376"/>
      <c r="PXP271" s="376"/>
      <c r="PXQ271" s="377"/>
      <c r="PXR271" s="377"/>
      <c r="PXS271" s="376"/>
      <c r="PXT271" s="376"/>
      <c r="PXU271" s="376"/>
      <c r="PXV271" s="376"/>
      <c r="PXW271" s="376"/>
      <c r="PXX271" s="370"/>
      <c r="PXY271" s="396"/>
      <c r="PXZ271" s="376"/>
      <c r="PYA271" s="376"/>
      <c r="PYB271" s="376"/>
      <c r="PYC271" s="376"/>
      <c r="PYD271" s="376"/>
      <c r="PYE271" s="376"/>
      <c r="PYF271" s="376"/>
      <c r="PYG271" s="375"/>
      <c r="PYH271" s="375"/>
      <c r="PYI271" s="375"/>
      <c r="PYJ271" s="375"/>
      <c r="PYK271" s="375"/>
      <c r="PYL271" s="375"/>
      <c r="PYM271" s="375"/>
      <c r="PYN271" s="375"/>
      <c r="PYO271" s="375"/>
      <c r="PYP271" s="375"/>
      <c r="PYQ271" s="375"/>
      <c r="PYR271" s="375"/>
      <c r="PYS271" s="375"/>
      <c r="PYT271" s="375"/>
      <c r="PYU271" s="375"/>
      <c r="PYV271" s="375"/>
      <c r="PYW271" s="375"/>
      <c r="PYX271" s="375"/>
      <c r="PYY271" s="375"/>
      <c r="PYZ271" s="375"/>
      <c r="PZA271" s="375"/>
      <c r="PZB271" s="375"/>
      <c r="PZC271" s="375"/>
      <c r="PZD271" s="375"/>
      <c r="PZE271" s="375"/>
      <c r="PZF271" s="375"/>
      <c r="PZG271" s="375"/>
      <c r="PZH271" s="375"/>
      <c r="PZI271" s="375"/>
      <c r="PZJ271" s="375"/>
      <c r="PZK271" s="375"/>
      <c r="PZL271" s="375"/>
      <c r="PZM271" s="375"/>
      <c r="PZN271" s="375"/>
      <c r="PZO271" s="375"/>
      <c r="PZP271" s="375"/>
      <c r="PZQ271" s="375"/>
      <c r="PZR271" s="375"/>
      <c r="PZS271" s="375"/>
      <c r="PZT271" s="375"/>
      <c r="PZU271" s="375"/>
      <c r="PZV271" s="375"/>
      <c r="PZW271" s="375"/>
      <c r="PZX271" s="375"/>
      <c r="PZY271" s="376"/>
      <c r="PZZ271" s="376"/>
      <c r="QAA271" s="376"/>
      <c r="QAB271" s="376"/>
      <c r="QAC271" s="376"/>
      <c r="QAD271" s="376"/>
      <c r="QAE271" s="376"/>
      <c r="QAF271" s="376"/>
      <c r="QAG271" s="376"/>
      <c r="QAH271" s="376"/>
      <c r="QAI271" s="376"/>
      <c r="QAJ271" s="376"/>
      <c r="QAK271" s="376"/>
      <c r="QAL271" s="376"/>
      <c r="QAM271" s="376"/>
      <c r="QAN271" s="376"/>
      <c r="QAO271" s="376"/>
      <c r="QAP271" s="376"/>
      <c r="QAQ271" s="376"/>
      <c r="QAR271" s="376"/>
      <c r="QAS271" s="376"/>
      <c r="QAT271" s="376"/>
      <c r="QAU271" s="376"/>
      <c r="QAV271" s="376"/>
      <c r="QAW271" s="377"/>
      <c r="QAX271" s="377"/>
      <c r="QAY271" s="377"/>
      <c r="QAZ271" s="377"/>
      <c r="QBA271" s="377"/>
      <c r="QBB271" s="376"/>
      <c r="QBC271" s="376"/>
      <c r="QBD271" s="377"/>
      <c r="QBE271" s="377"/>
      <c r="QBF271" s="376"/>
      <c r="QBG271" s="376"/>
      <c r="QBH271" s="377"/>
      <c r="QBI271" s="377"/>
      <c r="QBJ271" s="376"/>
      <c r="QBK271" s="376"/>
      <c r="QBL271" s="376"/>
      <c r="QBM271" s="376"/>
      <c r="QBN271" s="376"/>
      <c r="QBO271" s="376"/>
      <c r="QBP271" s="376"/>
      <c r="QBQ271" s="377"/>
      <c r="QBR271" s="377"/>
      <c r="QBS271" s="376"/>
      <c r="QBT271" s="376"/>
      <c r="QBU271" s="377"/>
      <c r="QBV271" s="377"/>
      <c r="QBW271" s="376"/>
      <c r="QBX271" s="376"/>
      <c r="QBY271" s="376"/>
      <c r="QBZ271" s="376"/>
      <c r="QCA271" s="376"/>
      <c r="QCB271" s="370"/>
      <c r="QCC271" s="396"/>
      <c r="QCD271" s="376"/>
      <c r="QCE271" s="376"/>
      <c r="QCF271" s="376"/>
      <c r="QCG271" s="376"/>
      <c r="QCH271" s="376"/>
      <c r="QCI271" s="376"/>
      <c r="QCJ271" s="376"/>
      <c r="QCK271" s="375"/>
      <c r="QCL271" s="375"/>
      <c r="QCM271" s="375"/>
      <c r="QCN271" s="375"/>
      <c r="QCO271" s="375"/>
      <c r="QCP271" s="375"/>
      <c r="QCQ271" s="375"/>
      <c r="QCR271" s="375"/>
      <c r="QCS271" s="375"/>
      <c r="QCT271" s="375"/>
      <c r="QCU271" s="375"/>
      <c r="QCV271" s="375"/>
      <c r="QCW271" s="375"/>
      <c r="QCX271" s="375"/>
      <c r="QCY271" s="375"/>
      <c r="QCZ271" s="375"/>
      <c r="QDA271" s="375"/>
      <c r="QDB271" s="375"/>
      <c r="QDC271" s="375"/>
      <c r="QDD271" s="375"/>
      <c r="QDE271" s="375"/>
      <c r="QDF271" s="375"/>
      <c r="QDG271" s="375"/>
      <c r="QDH271" s="375"/>
      <c r="QDI271" s="375"/>
      <c r="QDJ271" s="375"/>
      <c r="QDK271" s="375"/>
      <c r="QDL271" s="375"/>
      <c r="QDM271" s="375"/>
      <c r="QDN271" s="375"/>
      <c r="QDO271" s="375"/>
      <c r="QDP271" s="375"/>
      <c r="QDQ271" s="375"/>
      <c r="QDR271" s="375"/>
      <c r="QDS271" s="375"/>
      <c r="QDT271" s="375"/>
      <c r="QDU271" s="375"/>
      <c r="QDV271" s="375"/>
      <c r="QDW271" s="375"/>
      <c r="QDX271" s="375"/>
      <c r="QDY271" s="375"/>
      <c r="QDZ271" s="375"/>
      <c r="QEA271" s="375"/>
      <c r="QEB271" s="375"/>
      <c r="QEC271" s="376"/>
      <c r="QED271" s="376"/>
      <c r="QEE271" s="376"/>
      <c r="QEF271" s="376"/>
      <c r="QEG271" s="376"/>
      <c r="QEH271" s="376"/>
      <c r="QEI271" s="376"/>
      <c r="QEJ271" s="376"/>
      <c r="QEK271" s="376"/>
      <c r="QEL271" s="376"/>
      <c r="QEM271" s="376"/>
      <c r="QEN271" s="376"/>
      <c r="QEO271" s="376"/>
      <c r="QEP271" s="376"/>
      <c r="QEQ271" s="376"/>
      <c r="QER271" s="376"/>
      <c r="QES271" s="376"/>
      <c r="QET271" s="376"/>
      <c r="QEU271" s="376"/>
      <c r="QEV271" s="376"/>
      <c r="QEW271" s="376"/>
      <c r="QEX271" s="376"/>
      <c r="QEY271" s="376"/>
      <c r="QEZ271" s="376"/>
      <c r="QFA271" s="377"/>
      <c r="QFB271" s="377"/>
      <c r="QFC271" s="377"/>
      <c r="QFD271" s="377"/>
      <c r="QFE271" s="377"/>
      <c r="QFF271" s="376"/>
      <c r="QFG271" s="376"/>
      <c r="QFH271" s="377"/>
      <c r="QFI271" s="377"/>
      <c r="QFJ271" s="376"/>
      <c r="QFK271" s="376"/>
      <c r="QFL271" s="377"/>
      <c r="QFM271" s="377"/>
      <c r="QFN271" s="376"/>
      <c r="QFO271" s="376"/>
      <c r="QFP271" s="376"/>
      <c r="QFQ271" s="376"/>
      <c r="QFR271" s="376"/>
      <c r="QFS271" s="376"/>
      <c r="QFT271" s="376"/>
      <c r="QFU271" s="377"/>
      <c r="QFV271" s="377"/>
      <c r="QFW271" s="376"/>
      <c r="QFX271" s="376"/>
      <c r="QFY271" s="377"/>
      <c r="QFZ271" s="377"/>
      <c r="QGA271" s="376"/>
      <c r="QGB271" s="376"/>
      <c r="QGC271" s="376"/>
      <c r="QGD271" s="376"/>
      <c r="QGE271" s="376"/>
      <c r="QGF271" s="370"/>
      <c r="QGG271" s="396"/>
      <c r="QGH271" s="376"/>
      <c r="QGI271" s="376"/>
      <c r="QGJ271" s="376"/>
      <c r="QGK271" s="376"/>
      <c r="QGL271" s="376"/>
      <c r="QGM271" s="376"/>
      <c r="QGN271" s="376"/>
      <c r="QGO271" s="375"/>
      <c r="QGP271" s="375"/>
      <c r="QGQ271" s="375"/>
      <c r="QGR271" s="375"/>
      <c r="QGS271" s="375"/>
      <c r="QGT271" s="375"/>
      <c r="QGU271" s="375"/>
      <c r="QGV271" s="375"/>
      <c r="QGW271" s="375"/>
      <c r="QGX271" s="375"/>
      <c r="QGY271" s="375"/>
      <c r="QGZ271" s="375"/>
      <c r="QHA271" s="375"/>
      <c r="QHB271" s="375"/>
      <c r="QHC271" s="375"/>
      <c r="QHD271" s="375"/>
      <c r="QHE271" s="375"/>
      <c r="QHF271" s="375"/>
      <c r="QHG271" s="375"/>
      <c r="QHH271" s="375"/>
      <c r="QHI271" s="375"/>
      <c r="QHJ271" s="375"/>
      <c r="QHK271" s="375"/>
      <c r="QHL271" s="375"/>
      <c r="QHM271" s="375"/>
      <c r="QHN271" s="375"/>
      <c r="QHO271" s="375"/>
      <c r="QHP271" s="375"/>
      <c r="QHQ271" s="375"/>
      <c r="QHR271" s="375"/>
      <c r="QHS271" s="375"/>
      <c r="QHT271" s="375"/>
      <c r="QHU271" s="375"/>
      <c r="QHV271" s="375"/>
      <c r="QHW271" s="375"/>
      <c r="QHX271" s="375"/>
      <c r="QHY271" s="375"/>
      <c r="QHZ271" s="375"/>
      <c r="QIA271" s="375"/>
      <c r="QIB271" s="375"/>
      <c r="QIC271" s="375"/>
      <c r="QID271" s="375"/>
      <c r="QIE271" s="375"/>
      <c r="QIF271" s="375"/>
      <c r="QIG271" s="376"/>
      <c r="QIH271" s="376"/>
      <c r="QII271" s="376"/>
      <c r="QIJ271" s="376"/>
      <c r="QIK271" s="376"/>
      <c r="QIL271" s="376"/>
      <c r="QIM271" s="376"/>
      <c r="QIN271" s="376"/>
      <c r="QIO271" s="376"/>
      <c r="QIP271" s="376"/>
      <c r="QIQ271" s="376"/>
      <c r="QIR271" s="376"/>
      <c r="QIS271" s="376"/>
      <c r="QIT271" s="376"/>
      <c r="QIU271" s="376"/>
      <c r="QIV271" s="376"/>
      <c r="QIW271" s="376"/>
      <c r="QIX271" s="376"/>
      <c r="QIY271" s="376"/>
      <c r="QIZ271" s="376"/>
      <c r="QJA271" s="376"/>
      <c r="QJB271" s="376"/>
      <c r="QJC271" s="376"/>
      <c r="QJD271" s="376"/>
      <c r="QJE271" s="377"/>
      <c r="QJF271" s="377"/>
      <c r="QJG271" s="377"/>
      <c r="QJH271" s="377"/>
      <c r="QJI271" s="377"/>
      <c r="QJJ271" s="376"/>
      <c r="QJK271" s="376"/>
      <c r="QJL271" s="377"/>
      <c r="QJM271" s="377"/>
      <c r="QJN271" s="376"/>
      <c r="QJO271" s="376"/>
      <c r="QJP271" s="377"/>
      <c r="QJQ271" s="377"/>
      <c r="QJR271" s="376"/>
      <c r="QJS271" s="376"/>
      <c r="QJT271" s="376"/>
      <c r="QJU271" s="376"/>
      <c r="QJV271" s="376"/>
      <c r="QJW271" s="376"/>
      <c r="QJX271" s="376"/>
      <c r="QJY271" s="377"/>
      <c r="QJZ271" s="377"/>
      <c r="QKA271" s="376"/>
      <c r="QKB271" s="376"/>
      <c r="QKC271" s="377"/>
      <c r="QKD271" s="377"/>
      <c r="QKE271" s="376"/>
      <c r="QKF271" s="376"/>
      <c r="QKG271" s="376"/>
      <c r="QKH271" s="376"/>
      <c r="QKI271" s="376"/>
      <c r="QKJ271" s="370"/>
      <c r="QKK271" s="396"/>
      <c r="QKL271" s="376"/>
      <c r="QKM271" s="376"/>
      <c r="QKN271" s="376"/>
      <c r="QKO271" s="376"/>
      <c r="QKP271" s="376"/>
      <c r="QKQ271" s="376"/>
      <c r="QKR271" s="376"/>
      <c r="QKS271" s="375"/>
      <c r="QKT271" s="375"/>
      <c r="QKU271" s="375"/>
      <c r="QKV271" s="375"/>
      <c r="QKW271" s="375"/>
      <c r="QKX271" s="375"/>
      <c r="QKY271" s="375"/>
      <c r="QKZ271" s="375"/>
      <c r="QLA271" s="375"/>
      <c r="QLB271" s="375"/>
      <c r="QLC271" s="375"/>
      <c r="QLD271" s="375"/>
      <c r="QLE271" s="375"/>
      <c r="QLF271" s="375"/>
      <c r="QLG271" s="375"/>
      <c r="QLH271" s="375"/>
      <c r="QLI271" s="375"/>
      <c r="QLJ271" s="375"/>
      <c r="QLK271" s="375"/>
      <c r="QLL271" s="375"/>
      <c r="QLM271" s="375"/>
      <c r="QLN271" s="375"/>
      <c r="QLO271" s="375"/>
      <c r="QLP271" s="375"/>
      <c r="QLQ271" s="375"/>
      <c r="QLR271" s="375"/>
      <c r="QLS271" s="375"/>
      <c r="QLT271" s="375"/>
      <c r="QLU271" s="375"/>
      <c r="QLV271" s="375"/>
      <c r="QLW271" s="375"/>
      <c r="QLX271" s="375"/>
      <c r="QLY271" s="375"/>
      <c r="QLZ271" s="375"/>
      <c r="QMA271" s="375"/>
      <c r="QMB271" s="375"/>
      <c r="QMC271" s="375"/>
      <c r="QMD271" s="375"/>
      <c r="QME271" s="375"/>
      <c r="QMF271" s="375"/>
      <c r="QMG271" s="375"/>
      <c r="QMH271" s="375"/>
      <c r="QMI271" s="375"/>
      <c r="QMJ271" s="375"/>
      <c r="QMK271" s="376"/>
      <c r="QML271" s="376"/>
      <c r="QMM271" s="376"/>
      <c r="QMN271" s="376"/>
      <c r="QMO271" s="376"/>
      <c r="QMP271" s="376"/>
      <c r="QMQ271" s="376"/>
      <c r="QMR271" s="376"/>
      <c r="QMS271" s="376"/>
      <c r="QMT271" s="376"/>
      <c r="QMU271" s="376"/>
      <c r="QMV271" s="376"/>
      <c r="QMW271" s="376"/>
      <c r="QMX271" s="376"/>
      <c r="QMY271" s="376"/>
      <c r="QMZ271" s="376"/>
      <c r="QNA271" s="376"/>
      <c r="QNB271" s="376"/>
      <c r="QNC271" s="376"/>
      <c r="QND271" s="376"/>
      <c r="QNE271" s="376"/>
      <c r="QNF271" s="376"/>
      <c r="QNG271" s="376"/>
      <c r="QNH271" s="376"/>
      <c r="QNI271" s="377"/>
      <c r="QNJ271" s="377"/>
      <c r="QNK271" s="377"/>
      <c r="QNL271" s="377"/>
      <c r="QNM271" s="377"/>
      <c r="QNN271" s="376"/>
      <c r="QNO271" s="376"/>
      <c r="QNP271" s="377"/>
      <c r="QNQ271" s="377"/>
      <c r="QNR271" s="376"/>
      <c r="QNS271" s="376"/>
      <c r="QNT271" s="377"/>
      <c r="QNU271" s="377"/>
      <c r="QNV271" s="376"/>
      <c r="QNW271" s="376"/>
      <c r="QNX271" s="376"/>
      <c r="QNY271" s="376"/>
      <c r="QNZ271" s="376"/>
      <c r="QOA271" s="376"/>
      <c r="QOB271" s="376"/>
      <c r="QOC271" s="377"/>
      <c r="QOD271" s="377"/>
      <c r="QOE271" s="376"/>
      <c r="QOF271" s="376"/>
      <c r="QOG271" s="377"/>
      <c r="QOH271" s="377"/>
      <c r="QOI271" s="376"/>
      <c r="QOJ271" s="376"/>
      <c r="QOK271" s="376"/>
      <c r="QOL271" s="376"/>
      <c r="QOM271" s="376"/>
      <c r="QON271" s="370"/>
      <c r="QOO271" s="396"/>
      <c r="QOP271" s="376"/>
      <c r="QOQ271" s="376"/>
      <c r="QOR271" s="376"/>
      <c r="QOS271" s="376"/>
      <c r="QOT271" s="376"/>
      <c r="QOU271" s="376"/>
      <c r="QOV271" s="376"/>
      <c r="QOW271" s="375"/>
      <c r="QOX271" s="375"/>
      <c r="QOY271" s="375"/>
      <c r="QOZ271" s="375"/>
      <c r="QPA271" s="375"/>
      <c r="QPB271" s="375"/>
      <c r="QPC271" s="375"/>
      <c r="QPD271" s="375"/>
      <c r="QPE271" s="375"/>
      <c r="QPF271" s="375"/>
      <c r="QPG271" s="375"/>
      <c r="QPH271" s="375"/>
      <c r="QPI271" s="375"/>
      <c r="QPJ271" s="375"/>
      <c r="QPK271" s="375"/>
      <c r="QPL271" s="375"/>
      <c r="QPM271" s="375"/>
      <c r="QPN271" s="375"/>
      <c r="QPO271" s="375"/>
      <c r="QPP271" s="375"/>
      <c r="QPQ271" s="375"/>
      <c r="QPR271" s="375"/>
      <c r="QPS271" s="375"/>
      <c r="QPT271" s="375"/>
      <c r="QPU271" s="375"/>
      <c r="QPV271" s="375"/>
      <c r="QPW271" s="375"/>
      <c r="QPX271" s="375"/>
      <c r="QPY271" s="375"/>
      <c r="QPZ271" s="375"/>
      <c r="QQA271" s="375"/>
      <c r="QQB271" s="375"/>
      <c r="QQC271" s="375"/>
      <c r="QQD271" s="375"/>
      <c r="QQE271" s="375"/>
      <c r="QQF271" s="375"/>
      <c r="QQG271" s="375"/>
      <c r="QQH271" s="375"/>
      <c r="QQI271" s="375"/>
      <c r="QQJ271" s="375"/>
      <c r="QQK271" s="375"/>
      <c r="QQL271" s="375"/>
      <c r="QQM271" s="375"/>
      <c r="QQN271" s="375"/>
      <c r="QQO271" s="376"/>
      <c r="QQP271" s="376"/>
      <c r="QQQ271" s="376"/>
      <c r="QQR271" s="376"/>
      <c r="QQS271" s="376"/>
      <c r="QQT271" s="376"/>
      <c r="QQU271" s="376"/>
      <c r="QQV271" s="376"/>
      <c r="QQW271" s="376"/>
      <c r="QQX271" s="376"/>
      <c r="QQY271" s="376"/>
      <c r="QQZ271" s="376"/>
      <c r="QRA271" s="376"/>
      <c r="QRB271" s="376"/>
      <c r="QRC271" s="376"/>
      <c r="QRD271" s="376"/>
      <c r="QRE271" s="376"/>
      <c r="QRF271" s="376"/>
      <c r="QRG271" s="376"/>
      <c r="QRH271" s="376"/>
      <c r="QRI271" s="376"/>
      <c r="QRJ271" s="376"/>
      <c r="QRK271" s="376"/>
      <c r="QRL271" s="376"/>
      <c r="QRM271" s="377"/>
      <c r="QRN271" s="377"/>
      <c r="QRO271" s="377"/>
      <c r="QRP271" s="377"/>
      <c r="QRQ271" s="377"/>
      <c r="QRR271" s="376"/>
      <c r="QRS271" s="376"/>
      <c r="QRT271" s="377"/>
      <c r="QRU271" s="377"/>
      <c r="QRV271" s="376"/>
      <c r="QRW271" s="376"/>
      <c r="QRX271" s="377"/>
      <c r="QRY271" s="377"/>
      <c r="QRZ271" s="376"/>
      <c r="QSA271" s="376"/>
      <c r="QSB271" s="376"/>
      <c r="QSC271" s="376"/>
      <c r="QSD271" s="376"/>
      <c r="QSE271" s="376"/>
      <c r="QSF271" s="376"/>
      <c r="QSG271" s="377"/>
      <c r="QSH271" s="377"/>
      <c r="QSI271" s="376"/>
      <c r="QSJ271" s="376"/>
      <c r="QSK271" s="377"/>
      <c r="QSL271" s="377"/>
      <c r="QSM271" s="376"/>
      <c r="QSN271" s="376"/>
      <c r="QSO271" s="376"/>
      <c r="QSP271" s="376"/>
      <c r="QSQ271" s="376"/>
      <c r="QSR271" s="370"/>
      <c r="QSS271" s="396"/>
      <c r="QST271" s="376"/>
      <c r="QSU271" s="376"/>
      <c r="QSV271" s="376"/>
      <c r="QSW271" s="376"/>
      <c r="QSX271" s="376"/>
      <c r="QSY271" s="376"/>
      <c r="QSZ271" s="376"/>
      <c r="QTA271" s="375"/>
      <c r="QTB271" s="375"/>
      <c r="QTC271" s="375"/>
      <c r="QTD271" s="375"/>
      <c r="QTE271" s="375"/>
      <c r="QTF271" s="375"/>
      <c r="QTG271" s="375"/>
      <c r="QTH271" s="375"/>
      <c r="QTI271" s="375"/>
      <c r="QTJ271" s="375"/>
      <c r="QTK271" s="375"/>
      <c r="QTL271" s="375"/>
      <c r="QTM271" s="375"/>
      <c r="QTN271" s="375"/>
      <c r="QTO271" s="375"/>
      <c r="QTP271" s="375"/>
      <c r="QTQ271" s="375"/>
      <c r="QTR271" s="375"/>
      <c r="QTS271" s="375"/>
      <c r="QTT271" s="375"/>
      <c r="QTU271" s="375"/>
      <c r="QTV271" s="375"/>
      <c r="QTW271" s="375"/>
      <c r="QTX271" s="375"/>
      <c r="QTY271" s="375"/>
      <c r="QTZ271" s="375"/>
      <c r="QUA271" s="375"/>
      <c r="QUB271" s="375"/>
      <c r="QUC271" s="375"/>
      <c r="QUD271" s="375"/>
      <c r="QUE271" s="375"/>
      <c r="QUF271" s="375"/>
      <c r="QUG271" s="375"/>
      <c r="QUH271" s="375"/>
      <c r="QUI271" s="375"/>
      <c r="QUJ271" s="375"/>
      <c r="QUK271" s="375"/>
      <c r="QUL271" s="375"/>
      <c r="QUM271" s="375"/>
      <c r="QUN271" s="375"/>
      <c r="QUO271" s="375"/>
      <c r="QUP271" s="375"/>
      <c r="QUQ271" s="375"/>
      <c r="QUR271" s="375"/>
      <c r="QUS271" s="376"/>
      <c r="QUT271" s="376"/>
      <c r="QUU271" s="376"/>
      <c r="QUV271" s="376"/>
      <c r="QUW271" s="376"/>
      <c r="QUX271" s="376"/>
      <c r="QUY271" s="376"/>
      <c r="QUZ271" s="376"/>
      <c r="QVA271" s="376"/>
      <c r="QVB271" s="376"/>
      <c r="QVC271" s="376"/>
      <c r="QVD271" s="376"/>
      <c r="QVE271" s="376"/>
      <c r="QVF271" s="376"/>
      <c r="QVG271" s="376"/>
      <c r="QVH271" s="376"/>
      <c r="QVI271" s="376"/>
      <c r="QVJ271" s="376"/>
      <c r="QVK271" s="376"/>
      <c r="QVL271" s="376"/>
      <c r="QVM271" s="376"/>
      <c r="QVN271" s="376"/>
      <c r="QVO271" s="376"/>
      <c r="QVP271" s="376"/>
      <c r="QVQ271" s="377"/>
      <c r="QVR271" s="377"/>
      <c r="QVS271" s="377"/>
      <c r="QVT271" s="377"/>
      <c r="QVU271" s="377"/>
      <c r="QVV271" s="376"/>
      <c r="QVW271" s="376"/>
      <c r="QVX271" s="377"/>
      <c r="QVY271" s="377"/>
      <c r="QVZ271" s="376"/>
      <c r="QWA271" s="376"/>
      <c r="QWB271" s="377"/>
      <c r="QWC271" s="377"/>
      <c r="QWD271" s="376"/>
      <c r="QWE271" s="376"/>
      <c r="QWF271" s="376"/>
      <c r="QWG271" s="376"/>
      <c r="QWH271" s="376"/>
      <c r="QWI271" s="376"/>
      <c r="QWJ271" s="376"/>
      <c r="QWK271" s="377"/>
      <c r="QWL271" s="377"/>
      <c r="QWM271" s="376"/>
      <c r="QWN271" s="376"/>
      <c r="QWO271" s="377"/>
      <c r="QWP271" s="377"/>
      <c r="QWQ271" s="376"/>
      <c r="QWR271" s="376"/>
      <c r="QWS271" s="376"/>
      <c r="QWT271" s="376"/>
      <c r="QWU271" s="376"/>
      <c r="QWV271" s="370"/>
      <c r="QWW271" s="396"/>
      <c r="QWX271" s="376"/>
      <c r="QWY271" s="376"/>
      <c r="QWZ271" s="376"/>
      <c r="QXA271" s="376"/>
      <c r="QXB271" s="376"/>
      <c r="QXC271" s="376"/>
      <c r="QXD271" s="376"/>
      <c r="QXE271" s="375"/>
      <c r="QXF271" s="375"/>
      <c r="QXG271" s="375"/>
      <c r="QXH271" s="375"/>
      <c r="QXI271" s="375"/>
      <c r="QXJ271" s="375"/>
      <c r="QXK271" s="375"/>
      <c r="QXL271" s="375"/>
      <c r="QXM271" s="375"/>
      <c r="QXN271" s="375"/>
      <c r="QXO271" s="375"/>
      <c r="QXP271" s="375"/>
      <c r="QXQ271" s="375"/>
      <c r="QXR271" s="375"/>
      <c r="QXS271" s="375"/>
      <c r="QXT271" s="375"/>
      <c r="QXU271" s="375"/>
      <c r="QXV271" s="375"/>
      <c r="QXW271" s="375"/>
      <c r="QXX271" s="375"/>
      <c r="QXY271" s="375"/>
      <c r="QXZ271" s="375"/>
      <c r="QYA271" s="375"/>
      <c r="QYB271" s="375"/>
      <c r="QYC271" s="375"/>
      <c r="QYD271" s="375"/>
      <c r="QYE271" s="375"/>
      <c r="QYF271" s="375"/>
      <c r="QYG271" s="375"/>
      <c r="QYH271" s="375"/>
      <c r="QYI271" s="375"/>
      <c r="QYJ271" s="375"/>
      <c r="QYK271" s="375"/>
      <c r="QYL271" s="375"/>
      <c r="QYM271" s="375"/>
      <c r="QYN271" s="375"/>
      <c r="QYO271" s="375"/>
      <c r="QYP271" s="375"/>
      <c r="QYQ271" s="375"/>
      <c r="QYR271" s="375"/>
      <c r="QYS271" s="375"/>
      <c r="QYT271" s="375"/>
      <c r="QYU271" s="375"/>
      <c r="QYV271" s="375"/>
      <c r="QYW271" s="376"/>
      <c r="QYX271" s="376"/>
      <c r="QYY271" s="376"/>
      <c r="QYZ271" s="376"/>
      <c r="QZA271" s="376"/>
      <c r="QZB271" s="376"/>
      <c r="QZC271" s="376"/>
      <c r="QZD271" s="376"/>
      <c r="QZE271" s="376"/>
      <c r="QZF271" s="376"/>
      <c r="QZG271" s="376"/>
      <c r="QZH271" s="376"/>
      <c r="QZI271" s="376"/>
      <c r="QZJ271" s="376"/>
      <c r="QZK271" s="376"/>
      <c r="QZL271" s="376"/>
      <c r="QZM271" s="376"/>
      <c r="QZN271" s="376"/>
      <c r="QZO271" s="376"/>
      <c r="QZP271" s="376"/>
      <c r="QZQ271" s="376"/>
      <c r="QZR271" s="376"/>
      <c r="QZS271" s="376"/>
      <c r="QZT271" s="376"/>
      <c r="QZU271" s="377"/>
      <c r="QZV271" s="377"/>
      <c r="QZW271" s="377"/>
      <c r="QZX271" s="377"/>
      <c r="QZY271" s="377"/>
      <c r="QZZ271" s="376"/>
      <c r="RAA271" s="376"/>
      <c r="RAB271" s="377"/>
      <c r="RAC271" s="377"/>
      <c r="RAD271" s="376"/>
      <c r="RAE271" s="376"/>
      <c r="RAF271" s="377"/>
      <c r="RAG271" s="377"/>
      <c r="RAH271" s="376"/>
      <c r="RAI271" s="376"/>
      <c r="RAJ271" s="376"/>
      <c r="RAK271" s="376"/>
      <c r="RAL271" s="376"/>
      <c r="RAM271" s="376"/>
      <c r="RAN271" s="376"/>
      <c r="RAO271" s="377"/>
      <c r="RAP271" s="377"/>
      <c r="RAQ271" s="376"/>
      <c r="RAR271" s="376"/>
      <c r="RAS271" s="377"/>
      <c r="RAT271" s="377"/>
      <c r="RAU271" s="376"/>
      <c r="RAV271" s="376"/>
      <c r="RAW271" s="376"/>
      <c r="RAX271" s="376"/>
      <c r="RAY271" s="376"/>
      <c r="RAZ271" s="370"/>
      <c r="RBA271" s="396"/>
      <c r="RBB271" s="376"/>
      <c r="RBC271" s="376"/>
      <c r="RBD271" s="376"/>
      <c r="RBE271" s="376"/>
      <c r="RBF271" s="376"/>
      <c r="RBG271" s="376"/>
      <c r="RBH271" s="376"/>
      <c r="RBI271" s="375"/>
      <c r="RBJ271" s="375"/>
      <c r="RBK271" s="375"/>
      <c r="RBL271" s="375"/>
      <c r="RBM271" s="375"/>
      <c r="RBN271" s="375"/>
      <c r="RBO271" s="375"/>
      <c r="RBP271" s="375"/>
      <c r="RBQ271" s="375"/>
      <c r="RBR271" s="375"/>
      <c r="RBS271" s="375"/>
      <c r="RBT271" s="375"/>
      <c r="RBU271" s="375"/>
      <c r="RBV271" s="375"/>
      <c r="RBW271" s="375"/>
      <c r="RBX271" s="375"/>
      <c r="RBY271" s="375"/>
      <c r="RBZ271" s="375"/>
      <c r="RCA271" s="375"/>
      <c r="RCB271" s="375"/>
      <c r="RCC271" s="375"/>
      <c r="RCD271" s="375"/>
      <c r="RCE271" s="375"/>
      <c r="RCF271" s="375"/>
      <c r="RCG271" s="375"/>
      <c r="RCH271" s="375"/>
      <c r="RCI271" s="375"/>
      <c r="RCJ271" s="375"/>
      <c r="RCK271" s="375"/>
      <c r="RCL271" s="375"/>
      <c r="RCM271" s="375"/>
      <c r="RCN271" s="375"/>
      <c r="RCO271" s="375"/>
      <c r="RCP271" s="375"/>
      <c r="RCQ271" s="375"/>
      <c r="RCR271" s="375"/>
      <c r="RCS271" s="375"/>
      <c r="RCT271" s="375"/>
      <c r="RCU271" s="375"/>
      <c r="RCV271" s="375"/>
      <c r="RCW271" s="375"/>
      <c r="RCX271" s="375"/>
      <c r="RCY271" s="375"/>
      <c r="RCZ271" s="375"/>
      <c r="RDA271" s="376"/>
      <c r="RDB271" s="376"/>
      <c r="RDC271" s="376"/>
      <c r="RDD271" s="376"/>
      <c r="RDE271" s="376"/>
      <c r="RDF271" s="376"/>
      <c r="RDG271" s="376"/>
      <c r="RDH271" s="376"/>
      <c r="RDI271" s="376"/>
      <c r="RDJ271" s="376"/>
      <c r="RDK271" s="376"/>
      <c r="RDL271" s="376"/>
      <c r="RDM271" s="376"/>
      <c r="RDN271" s="376"/>
      <c r="RDO271" s="376"/>
      <c r="RDP271" s="376"/>
      <c r="RDQ271" s="376"/>
      <c r="RDR271" s="376"/>
      <c r="RDS271" s="376"/>
      <c r="RDT271" s="376"/>
      <c r="RDU271" s="376"/>
      <c r="RDV271" s="376"/>
      <c r="RDW271" s="376"/>
    </row>
    <row r="272" spans="1:12295" s="70" customFormat="1" ht="158.25" customHeight="1" x14ac:dyDescent="0.3">
      <c r="A272" s="843"/>
      <c r="B272" s="826" t="s">
        <v>72</v>
      </c>
      <c r="C272" s="97" t="s">
        <v>265</v>
      </c>
      <c r="D272" s="166">
        <f t="shared" ref="D272:D274" si="833">G272</f>
        <v>782936.55738000001</v>
      </c>
      <c r="E272" s="166"/>
      <c r="F272" s="166"/>
      <c r="G272" s="166">
        <f t="shared" ref="G272" si="834">G273+G274</f>
        <v>782936.55738000001</v>
      </c>
      <c r="H272" s="168"/>
      <c r="I272" s="168"/>
      <c r="J272" s="168"/>
      <c r="K272" s="166">
        <f>Q272</f>
        <v>204705.32951000001</v>
      </c>
      <c r="L272" s="695">
        <f t="shared" si="826"/>
        <v>0.26145838712017866</v>
      </c>
      <c r="M272" s="168"/>
      <c r="N272" s="823"/>
      <c r="O272" s="825"/>
      <c r="P272" s="823"/>
      <c r="Q272" s="1016">
        <f t="shared" ref="Q272" si="835">Q273+Q274</f>
        <v>204705.32951000001</v>
      </c>
      <c r="R272" s="695">
        <f t="shared" ref="R272:R274" si="836">Q272/G272</f>
        <v>0.26145838712017866</v>
      </c>
      <c r="S272" s="825"/>
      <c r="T272" s="823"/>
      <c r="U272" s="825"/>
      <c r="V272" s="825"/>
      <c r="W272" s="825"/>
      <c r="X272" s="825"/>
      <c r="Y272" s="825"/>
      <c r="Z272" s="825"/>
      <c r="AA272" s="825"/>
      <c r="AB272" s="825"/>
      <c r="AC272" s="825"/>
      <c r="AD272" s="823"/>
      <c r="AE272" s="166">
        <f t="shared" ref="AE272" si="837">AE273+AE274</f>
        <v>0</v>
      </c>
      <c r="AF272" s="695">
        <v>0</v>
      </c>
      <c r="AG272" s="166">
        <f t="shared" ref="AG272" si="838">AG273+AG274</f>
        <v>0</v>
      </c>
      <c r="AH272" s="695"/>
      <c r="AI272" s="945"/>
      <c r="AJ272" s="945"/>
      <c r="AK272" s="945">
        <f>AK273+AK274</f>
        <v>0</v>
      </c>
      <c r="AL272" s="695">
        <v>0</v>
      </c>
      <c r="AM272" s="825"/>
      <c r="AN272" s="823"/>
      <c r="AO272" s="825"/>
      <c r="AP272" s="825"/>
      <c r="AQ272" s="823"/>
      <c r="AR272" s="166">
        <f t="shared" ref="AR272" si="839">AR273+AR274</f>
        <v>776935.91665000003</v>
      </c>
      <c r="AS272" s="695">
        <f t="shared" si="824"/>
        <v>0.99233572545126725</v>
      </c>
      <c r="AT272" s="168"/>
      <c r="AU272" s="695"/>
      <c r="AV272" s="825"/>
      <c r="AW272" s="695"/>
      <c r="AX272" s="166">
        <f>AX273+AX274</f>
        <v>776935.91665000003</v>
      </c>
      <c r="AY272" s="695">
        <f t="shared" si="825"/>
        <v>0.99233572545126725</v>
      </c>
      <c r="AZ272" s="825"/>
      <c r="BA272" s="695"/>
      <c r="BB272" s="825"/>
      <c r="BC272" s="825"/>
      <c r="BD272" s="825"/>
      <c r="BE272" s="825"/>
      <c r="BF272" s="825"/>
      <c r="BG272" s="825"/>
      <c r="BH272" s="825"/>
      <c r="BI272" s="825"/>
      <c r="BJ272" s="825"/>
      <c r="BK272" s="825"/>
      <c r="BL272" s="825"/>
      <c r="BM272" s="825"/>
      <c r="BN272" s="825"/>
      <c r="BO272" s="825"/>
      <c r="BP272" s="825"/>
      <c r="BQ272" s="825"/>
      <c r="BR272" s="825"/>
      <c r="BS272" s="825"/>
      <c r="BT272" s="825"/>
      <c r="BU272" s="825"/>
      <c r="BV272" s="825"/>
      <c r="BW272" s="825"/>
      <c r="BX272" s="825"/>
      <c r="BY272" s="825"/>
      <c r="BZ272" s="203"/>
      <c r="CA272" s="827"/>
      <c r="CB272" s="827"/>
      <c r="CC272" s="827"/>
      <c r="CD272" s="827"/>
      <c r="CE272" s="695"/>
      <c r="CF272" s="827"/>
      <c r="CG272" s="827"/>
      <c r="CH272" s="827"/>
      <c r="CI272" s="827"/>
      <c r="CJ272" s="827"/>
      <c r="CK272" s="827"/>
      <c r="CL272" s="827"/>
      <c r="CM272" s="827"/>
      <c r="CN272" s="827"/>
      <c r="CO272" s="844"/>
      <c r="CP272" s="844"/>
      <c r="CQ272" s="844"/>
      <c r="CR272" s="844"/>
      <c r="CS272" s="844"/>
      <c r="CT272" s="827"/>
      <c r="CU272" s="827"/>
      <c r="CV272" s="844"/>
      <c r="CW272" s="844"/>
      <c r="CX272" s="827"/>
      <c r="CY272" s="827"/>
      <c r="CZ272" s="844"/>
      <c r="DA272" s="844"/>
      <c r="DB272" s="827"/>
      <c r="DC272" s="827"/>
      <c r="DD272" s="827"/>
      <c r="DE272" s="827"/>
      <c r="DF272" s="827"/>
      <c r="DG272" s="827"/>
      <c r="DH272" s="827"/>
      <c r="DI272" s="844"/>
      <c r="DJ272" s="844"/>
      <c r="DK272" s="827"/>
      <c r="DL272" s="827"/>
      <c r="DM272" s="844"/>
      <c r="DN272" s="844"/>
      <c r="DO272" s="827"/>
      <c r="DP272" s="827"/>
      <c r="DQ272" s="827"/>
      <c r="DR272" s="827"/>
      <c r="DS272" s="827"/>
      <c r="DT272" s="843"/>
      <c r="DU272" s="845"/>
      <c r="DV272" s="827"/>
      <c r="DW272" s="827"/>
      <c r="DX272" s="827"/>
      <c r="DY272" s="827"/>
      <c r="DZ272" s="827"/>
      <c r="EA272" s="827"/>
      <c r="EB272" s="827"/>
      <c r="EC272" s="846"/>
      <c r="ED272" s="846"/>
      <c r="EE272" s="846"/>
      <c r="EF272" s="846"/>
      <c r="EG272" s="846"/>
      <c r="EH272" s="846"/>
      <c r="EI272" s="846"/>
      <c r="EJ272" s="846"/>
      <c r="EK272" s="846"/>
      <c r="EL272" s="846"/>
      <c r="EM272" s="846"/>
      <c r="EN272" s="846"/>
      <c r="EO272" s="846"/>
      <c r="EP272" s="846"/>
      <c r="EQ272" s="846"/>
      <c r="ER272" s="846"/>
      <c r="ES272" s="846"/>
      <c r="ET272" s="846"/>
      <c r="EU272" s="846"/>
      <c r="EV272" s="846"/>
      <c r="EW272" s="846"/>
      <c r="EX272" s="846"/>
      <c r="EY272" s="846"/>
      <c r="EZ272" s="846"/>
      <c r="FA272" s="846"/>
      <c r="FB272" s="846"/>
      <c r="FC272" s="846"/>
      <c r="FD272" s="846"/>
      <c r="FE272" s="846"/>
      <c r="FF272" s="846"/>
      <c r="FG272" s="846"/>
      <c r="FH272" s="846"/>
      <c r="FI272" s="846"/>
      <c r="FJ272" s="846"/>
      <c r="FK272" s="846"/>
      <c r="FL272" s="846"/>
      <c r="FM272" s="846"/>
      <c r="FN272" s="846"/>
      <c r="FO272" s="846"/>
      <c r="FP272" s="846"/>
      <c r="FQ272" s="846"/>
      <c r="FR272" s="846"/>
      <c r="FS272" s="846"/>
      <c r="FT272" s="846"/>
      <c r="FU272" s="827"/>
      <c r="FV272" s="827"/>
      <c r="FW272" s="827"/>
      <c r="FX272" s="827"/>
      <c r="FY272" s="827"/>
      <c r="FZ272" s="827"/>
      <c r="GA272" s="827"/>
      <c r="GB272" s="827"/>
      <c r="GC272" s="827"/>
      <c r="GD272" s="827"/>
      <c r="GE272" s="827"/>
      <c r="GF272" s="827"/>
      <c r="GG272" s="827"/>
      <c r="GH272" s="827"/>
      <c r="GI272" s="827"/>
      <c r="GJ272" s="827"/>
      <c r="GK272" s="827"/>
      <c r="GL272" s="827"/>
      <c r="GM272" s="827"/>
      <c r="GN272" s="827"/>
      <c r="GO272" s="827"/>
      <c r="GP272" s="827"/>
      <c r="GQ272" s="827"/>
      <c r="GR272" s="827"/>
      <c r="GS272" s="844"/>
      <c r="GT272" s="844"/>
      <c r="GU272" s="844"/>
      <c r="GV272" s="844"/>
      <c r="GW272" s="844"/>
      <c r="GX272" s="827"/>
      <c r="GY272" s="827"/>
      <c r="GZ272" s="844"/>
      <c r="HA272" s="844"/>
      <c r="HB272" s="827"/>
      <c r="HC272" s="827"/>
      <c r="HD272" s="844"/>
      <c r="HE272" s="844"/>
      <c r="HF272" s="827"/>
      <c r="HG272" s="827"/>
      <c r="HH272" s="827"/>
      <c r="HI272" s="827"/>
      <c r="HJ272" s="827"/>
      <c r="HK272" s="827"/>
      <c r="HL272" s="827"/>
      <c r="HM272" s="844"/>
      <c r="HN272" s="844"/>
      <c r="HO272" s="827"/>
      <c r="HP272" s="827"/>
      <c r="HQ272" s="844"/>
      <c r="HR272" s="844"/>
      <c r="HS272" s="827"/>
      <c r="HT272" s="827"/>
      <c r="HU272" s="827"/>
      <c r="HV272" s="827"/>
      <c r="HW272" s="827"/>
      <c r="HX272" s="843"/>
      <c r="HY272" s="845"/>
      <c r="HZ272" s="827"/>
      <c r="IA272" s="827"/>
      <c r="IB272" s="827"/>
      <c r="IC272" s="827"/>
      <c r="ID272" s="827"/>
      <c r="IE272" s="827"/>
      <c r="IF272" s="827"/>
      <c r="IG272" s="846"/>
      <c r="IH272" s="846"/>
      <c r="II272" s="846"/>
      <c r="IJ272" s="846"/>
      <c r="IK272" s="846"/>
      <c r="IL272" s="846"/>
      <c r="IM272" s="846"/>
      <c r="IN272" s="846"/>
      <c r="IO272" s="846"/>
      <c r="IP272" s="846"/>
      <c r="IQ272" s="846"/>
      <c r="IR272" s="846"/>
      <c r="IS272" s="846"/>
      <c r="IT272" s="846"/>
      <c r="IU272" s="846"/>
      <c r="IV272" s="846"/>
      <c r="IW272" s="846"/>
      <c r="IX272" s="846"/>
      <c r="IY272" s="846"/>
      <c r="IZ272" s="846"/>
      <c r="JA272" s="846"/>
      <c r="JB272" s="846"/>
      <c r="JC272" s="846"/>
      <c r="JD272" s="846"/>
      <c r="JE272" s="846"/>
      <c r="JF272" s="846"/>
      <c r="JG272" s="846"/>
      <c r="JH272" s="846"/>
      <c r="JI272" s="846"/>
      <c r="JJ272" s="846"/>
      <c r="JK272" s="846"/>
      <c r="JL272" s="846"/>
      <c r="JM272" s="846"/>
      <c r="JN272" s="846"/>
      <c r="JO272" s="846"/>
      <c r="JP272" s="846"/>
      <c r="JQ272" s="846"/>
      <c r="JR272" s="846"/>
      <c r="JS272" s="846"/>
      <c r="JT272" s="846"/>
      <c r="JU272" s="846"/>
      <c r="JV272" s="846"/>
      <c r="JW272" s="846"/>
      <c r="JX272" s="846"/>
      <c r="JY272" s="827"/>
      <c r="JZ272" s="827"/>
      <c r="KA272" s="827"/>
      <c r="KB272" s="827"/>
      <c r="KC272" s="827"/>
      <c r="KD272" s="827"/>
      <c r="KE272" s="827"/>
      <c r="KF272" s="827"/>
      <c r="KG272" s="827"/>
      <c r="KH272" s="827"/>
      <c r="KI272" s="827"/>
      <c r="KJ272" s="827"/>
      <c r="KK272" s="827"/>
      <c r="KL272" s="827"/>
      <c r="KM272" s="827"/>
      <c r="KN272" s="827"/>
      <c r="KO272" s="827"/>
      <c r="KP272" s="827"/>
      <c r="KQ272" s="827"/>
      <c r="KR272" s="827"/>
      <c r="KS272" s="827"/>
      <c r="KT272" s="827"/>
      <c r="KU272" s="827"/>
      <c r="KV272" s="827"/>
      <c r="KW272" s="844"/>
      <c r="KX272" s="844"/>
      <c r="KY272" s="844"/>
      <c r="KZ272" s="844"/>
      <c r="LA272" s="844"/>
      <c r="LB272" s="827"/>
      <c r="LC272" s="827"/>
      <c r="LD272" s="844"/>
      <c r="LE272" s="844"/>
      <c r="LF272" s="827"/>
      <c r="LG272" s="827"/>
      <c r="LH272" s="844"/>
      <c r="LI272" s="844"/>
      <c r="LJ272" s="827"/>
      <c r="LK272" s="827"/>
      <c r="LL272" s="827"/>
      <c r="LM272" s="827"/>
      <c r="LN272" s="827"/>
      <c r="LO272" s="827"/>
      <c r="LP272" s="827"/>
      <c r="LQ272" s="844"/>
      <c r="LR272" s="844"/>
      <c r="LS272" s="827"/>
      <c r="LT272" s="827"/>
      <c r="LU272" s="844"/>
      <c r="LV272" s="844"/>
      <c r="LW272" s="827"/>
      <c r="LX272" s="827"/>
      <c r="LY272" s="827"/>
      <c r="LZ272" s="827"/>
      <c r="MA272" s="827"/>
      <c r="MB272" s="843"/>
      <c r="MC272" s="845"/>
      <c r="MD272" s="827"/>
      <c r="ME272" s="827"/>
      <c r="MF272" s="827"/>
      <c r="MG272" s="827"/>
      <c r="MH272" s="827"/>
      <c r="MI272" s="827"/>
      <c r="MJ272" s="827"/>
      <c r="MK272" s="846"/>
      <c r="ML272" s="846"/>
      <c r="MM272" s="846"/>
      <c r="MN272" s="846"/>
      <c r="MO272" s="846"/>
      <c r="MP272" s="846"/>
      <c r="MQ272" s="846"/>
      <c r="MR272" s="846"/>
      <c r="MS272" s="846"/>
      <c r="MT272" s="846"/>
      <c r="MU272" s="846"/>
      <c r="MV272" s="846"/>
      <c r="MW272" s="846"/>
      <c r="MX272" s="846"/>
      <c r="MY272" s="846"/>
      <c r="MZ272" s="846"/>
      <c r="NA272" s="846"/>
      <c r="NB272" s="846"/>
      <c r="NC272" s="846"/>
      <c r="ND272" s="846"/>
      <c r="NE272" s="846"/>
      <c r="NF272" s="846"/>
      <c r="NG272" s="846"/>
      <c r="NH272" s="846"/>
      <c r="NI272" s="846"/>
      <c r="NJ272" s="846"/>
      <c r="NK272" s="846"/>
      <c r="NL272" s="846"/>
      <c r="NM272" s="846"/>
      <c r="NN272" s="846"/>
      <c r="NO272" s="846"/>
      <c r="NP272" s="846"/>
      <c r="NQ272" s="846"/>
      <c r="NR272" s="846"/>
      <c r="NS272" s="846"/>
      <c r="NT272" s="846"/>
      <c r="NU272" s="846"/>
      <c r="NV272" s="846"/>
      <c r="NW272" s="846"/>
      <c r="NX272" s="846"/>
      <c r="NY272" s="846"/>
      <c r="NZ272" s="846"/>
      <c r="OA272" s="846"/>
      <c r="OB272" s="846"/>
      <c r="OC272" s="827"/>
      <c r="OD272" s="827"/>
      <c r="OE272" s="827"/>
      <c r="OF272" s="827"/>
      <c r="OG272" s="827"/>
      <c r="OH272" s="827"/>
      <c r="OI272" s="827"/>
      <c r="OJ272" s="827"/>
      <c r="OK272" s="827"/>
      <c r="OL272" s="827"/>
      <c r="OM272" s="827"/>
      <c r="ON272" s="827"/>
      <c r="OO272" s="827"/>
      <c r="OP272" s="827"/>
      <c r="OQ272" s="827"/>
      <c r="OR272" s="827"/>
      <c r="OS272" s="827"/>
      <c r="OT272" s="827"/>
      <c r="OU272" s="827"/>
      <c r="OV272" s="827"/>
      <c r="OW272" s="827"/>
      <c r="OX272" s="827"/>
      <c r="OY272" s="827"/>
      <c r="OZ272" s="827"/>
      <c r="PA272" s="844"/>
      <c r="PB272" s="844"/>
      <c r="PC272" s="844"/>
      <c r="PD272" s="844"/>
      <c r="PE272" s="844"/>
      <c r="PF272" s="827"/>
      <c r="PG272" s="827"/>
      <c r="PH272" s="844"/>
      <c r="PI272" s="844"/>
      <c r="PJ272" s="827"/>
      <c r="PK272" s="827"/>
      <c r="PL272" s="844"/>
      <c r="PM272" s="844"/>
      <c r="PN272" s="827"/>
      <c r="PO272" s="827"/>
      <c r="PP272" s="827"/>
      <c r="PQ272" s="827"/>
      <c r="PR272" s="827"/>
      <c r="PS272" s="827"/>
      <c r="PT272" s="827"/>
      <c r="PU272" s="844"/>
      <c r="PV272" s="844"/>
      <c r="PW272" s="827"/>
      <c r="PX272" s="827"/>
      <c r="PY272" s="844"/>
      <c r="PZ272" s="844"/>
      <c r="QA272" s="827"/>
      <c r="QB272" s="827"/>
      <c r="QC272" s="827"/>
      <c r="QD272" s="827"/>
      <c r="QE272" s="827"/>
      <c r="QF272" s="843"/>
      <c r="QG272" s="845"/>
      <c r="QH272" s="827"/>
      <c r="QI272" s="827"/>
      <c r="QJ272" s="827"/>
      <c r="QK272" s="827"/>
      <c r="QL272" s="827"/>
      <c r="QM272" s="827"/>
      <c r="QN272" s="827"/>
      <c r="QO272" s="846"/>
      <c r="QP272" s="846"/>
      <c r="QQ272" s="846"/>
      <c r="QR272" s="846"/>
      <c r="QS272" s="846"/>
      <c r="QT272" s="846"/>
      <c r="QU272" s="846"/>
      <c r="QV272" s="846"/>
      <c r="QW272" s="846"/>
      <c r="QX272" s="846"/>
      <c r="QY272" s="846"/>
      <c r="QZ272" s="846"/>
      <c r="RA272" s="846"/>
      <c r="RB272" s="846"/>
      <c r="RC272" s="846"/>
      <c r="RD272" s="846"/>
      <c r="RE272" s="846"/>
      <c r="RF272" s="846"/>
      <c r="RG272" s="846"/>
      <c r="RH272" s="846"/>
      <c r="RI272" s="846"/>
      <c r="RJ272" s="846"/>
      <c r="RK272" s="846"/>
      <c r="RL272" s="846"/>
      <c r="RM272" s="846"/>
      <c r="RN272" s="846"/>
      <c r="RO272" s="846"/>
      <c r="RP272" s="846"/>
      <c r="RQ272" s="846"/>
      <c r="RR272" s="846"/>
      <c r="RS272" s="846"/>
      <c r="RT272" s="846"/>
      <c r="RU272" s="846"/>
      <c r="RV272" s="846"/>
      <c r="RW272" s="846"/>
      <c r="RX272" s="846"/>
      <c r="RY272" s="846"/>
      <c r="RZ272" s="846"/>
      <c r="SA272" s="846"/>
      <c r="SB272" s="846"/>
      <c r="SC272" s="846"/>
      <c r="SD272" s="846"/>
      <c r="SE272" s="846"/>
      <c r="SF272" s="846"/>
      <c r="SG272" s="827"/>
      <c r="SH272" s="827"/>
      <c r="SI272" s="827"/>
      <c r="SJ272" s="827"/>
      <c r="SK272" s="827"/>
      <c r="SL272" s="827"/>
      <c r="SM272" s="827"/>
      <c r="SN272" s="827"/>
      <c r="SO272" s="827"/>
      <c r="SP272" s="827"/>
      <c r="SQ272" s="827"/>
      <c r="SR272" s="827"/>
      <c r="SS272" s="827"/>
      <c r="ST272" s="827"/>
      <c r="SU272" s="827"/>
      <c r="SV272" s="827"/>
      <c r="SW272" s="827"/>
      <c r="SX272" s="827"/>
      <c r="SY272" s="827"/>
      <c r="SZ272" s="827"/>
      <c r="TA272" s="827"/>
      <c r="TB272" s="827"/>
      <c r="TC272" s="827"/>
      <c r="TD272" s="827"/>
      <c r="TE272" s="844"/>
      <c r="TF272" s="844"/>
      <c r="TG272" s="844"/>
      <c r="TH272" s="844"/>
      <c r="TI272" s="844"/>
      <c r="TJ272" s="827"/>
      <c r="TK272" s="827"/>
      <c r="TL272" s="844"/>
      <c r="TM272" s="844"/>
      <c r="TN272" s="827"/>
      <c r="TO272" s="827"/>
      <c r="TP272" s="844"/>
      <c r="TQ272" s="844"/>
      <c r="TR272" s="827"/>
      <c r="TS272" s="827"/>
      <c r="TT272" s="827"/>
      <c r="TU272" s="827"/>
      <c r="TV272" s="827"/>
      <c r="TW272" s="827"/>
      <c r="TX272" s="827"/>
      <c r="TY272" s="844"/>
      <c r="TZ272" s="844"/>
      <c r="UA272" s="827"/>
      <c r="UB272" s="827"/>
      <c r="UC272" s="844"/>
      <c r="UD272" s="844"/>
      <c r="UE272" s="827"/>
      <c r="UF272" s="827"/>
      <c r="UG272" s="827"/>
      <c r="UH272" s="827"/>
      <c r="UI272" s="827"/>
      <c r="UJ272" s="843"/>
      <c r="UK272" s="845"/>
      <c r="UL272" s="827"/>
      <c r="UM272" s="827"/>
      <c r="UN272" s="827"/>
      <c r="UO272" s="827"/>
      <c r="UP272" s="827"/>
      <c r="UQ272" s="827"/>
      <c r="UR272" s="827"/>
      <c r="US272" s="846"/>
      <c r="UT272" s="846"/>
      <c r="UU272" s="846"/>
      <c r="UV272" s="846"/>
      <c r="UW272" s="846"/>
      <c r="UX272" s="846"/>
      <c r="UY272" s="846"/>
      <c r="UZ272" s="846"/>
      <c r="VA272" s="846"/>
      <c r="VB272" s="846"/>
      <c r="VC272" s="846"/>
      <c r="VD272" s="846"/>
      <c r="VE272" s="846"/>
      <c r="VF272" s="846"/>
      <c r="VG272" s="846"/>
      <c r="VH272" s="846"/>
      <c r="VI272" s="846"/>
      <c r="VJ272" s="846"/>
      <c r="VK272" s="846"/>
      <c r="VL272" s="846"/>
      <c r="VM272" s="846"/>
      <c r="VN272" s="846"/>
      <c r="VO272" s="846"/>
      <c r="VP272" s="846"/>
      <c r="VQ272" s="846"/>
      <c r="VR272" s="846"/>
      <c r="VS272" s="846"/>
      <c r="VT272" s="846"/>
      <c r="VU272" s="846"/>
      <c r="VV272" s="846"/>
      <c r="VW272" s="846"/>
      <c r="VX272" s="846"/>
      <c r="VY272" s="846"/>
      <c r="VZ272" s="846"/>
      <c r="WA272" s="846"/>
      <c r="WB272" s="846"/>
      <c r="WC272" s="846"/>
      <c r="WD272" s="846"/>
      <c r="WE272" s="846"/>
      <c r="WF272" s="846"/>
      <c r="WG272" s="846"/>
      <c r="WH272" s="846"/>
      <c r="WI272" s="846"/>
      <c r="WJ272" s="846"/>
      <c r="WK272" s="827"/>
      <c r="WL272" s="827"/>
      <c r="WM272" s="827"/>
      <c r="WN272" s="827"/>
      <c r="WO272" s="827"/>
      <c r="WP272" s="827"/>
      <c r="WQ272" s="827"/>
      <c r="WR272" s="827"/>
      <c r="WS272" s="827"/>
      <c r="WT272" s="827"/>
      <c r="WU272" s="827"/>
      <c r="WV272" s="827"/>
      <c r="WW272" s="827"/>
      <c r="WX272" s="827"/>
      <c r="WY272" s="827"/>
      <c r="WZ272" s="827"/>
      <c r="XA272" s="827"/>
      <c r="XB272" s="827"/>
      <c r="XC272" s="827"/>
      <c r="XD272" s="827"/>
      <c r="XE272" s="827"/>
      <c r="XF272" s="827"/>
      <c r="XG272" s="827"/>
      <c r="XH272" s="827"/>
      <c r="XI272" s="844"/>
      <c r="XJ272" s="844"/>
      <c r="XK272" s="844"/>
      <c r="XL272" s="844"/>
      <c r="XM272" s="844"/>
      <c r="XN272" s="827"/>
      <c r="XO272" s="827"/>
      <c r="XP272" s="844"/>
      <c r="XQ272" s="844"/>
      <c r="XR272" s="827"/>
      <c r="XS272" s="827"/>
      <c r="XT272" s="844"/>
      <c r="XU272" s="844"/>
      <c r="XV272" s="827"/>
      <c r="XW272" s="827"/>
      <c r="XX272" s="827"/>
      <c r="XY272" s="827"/>
      <c r="XZ272" s="827"/>
      <c r="YA272" s="827"/>
      <c r="YB272" s="827"/>
      <c r="YC272" s="844"/>
      <c r="YD272" s="844"/>
      <c r="YE272" s="827"/>
      <c r="YF272" s="827"/>
      <c r="YG272" s="844"/>
      <c r="YH272" s="844"/>
      <c r="YI272" s="827"/>
      <c r="YJ272" s="827"/>
      <c r="YK272" s="827"/>
      <c r="YL272" s="827"/>
      <c r="YM272" s="827"/>
      <c r="YN272" s="843"/>
      <c r="YO272" s="845"/>
      <c r="YP272" s="827"/>
      <c r="YQ272" s="827"/>
      <c r="YR272" s="827"/>
      <c r="YS272" s="827"/>
      <c r="YT272" s="827"/>
      <c r="YU272" s="827"/>
      <c r="YV272" s="827"/>
      <c r="YW272" s="846"/>
      <c r="YX272" s="846"/>
      <c r="YY272" s="846"/>
      <c r="YZ272" s="846"/>
      <c r="ZA272" s="846"/>
      <c r="ZB272" s="846"/>
      <c r="ZC272" s="846"/>
      <c r="ZD272" s="846"/>
      <c r="ZE272" s="846"/>
      <c r="ZF272" s="846"/>
      <c r="ZG272" s="846"/>
      <c r="ZH272" s="846"/>
      <c r="ZI272" s="846"/>
      <c r="ZJ272" s="846"/>
      <c r="ZK272" s="846"/>
      <c r="ZL272" s="846"/>
      <c r="ZM272" s="846"/>
      <c r="ZN272" s="846"/>
      <c r="ZO272" s="846"/>
      <c r="ZP272" s="846"/>
      <c r="ZQ272" s="846"/>
      <c r="ZR272" s="846"/>
      <c r="ZS272" s="846"/>
      <c r="ZT272" s="846"/>
      <c r="ZU272" s="846"/>
      <c r="ZV272" s="846"/>
      <c r="ZW272" s="846"/>
      <c r="ZX272" s="846"/>
      <c r="ZY272" s="846"/>
      <c r="ZZ272" s="846"/>
      <c r="AAA272" s="846"/>
      <c r="AAB272" s="846"/>
      <c r="AAC272" s="846"/>
      <c r="AAD272" s="846"/>
      <c r="AAE272" s="846"/>
      <c r="AAF272" s="846"/>
      <c r="AAG272" s="846"/>
      <c r="AAH272" s="846"/>
      <c r="AAI272" s="846"/>
      <c r="AAJ272" s="846"/>
      <c r="AAK272" s="846"/>
      <c r="AAL272" s="846"/>
      <c r="AAM272" s="846"/>
      <c r="AAN272" s="846"/>
      <c r="AAO272" s="827"/>
      <c r="AAP272" s="827"/>
      <c r="AAQ272" s="827"/>
      <c r="AAR272" s="827"/>
      <c r="AAS272" s="827"/>
      <c r="AAT272" s="827"/>
      <c r="AAU272" s="827"/>
      <c r="AAV272" s="827"/>
      <c r="AAW272" s="827"/>
      <c r="AAX272" s="827"/>
      <c r="AAY272" s="827"/>
      <c r="AAZ272" s="827"/>
      <c r="ABA272" s="827"/>
      <c r="ABB272" s="827"/>
      <c r="ABC272" s="827"/>
      <c r="ABD272" s="827"/>
      <c r="ABE272" s="827"/>
      <c r="ABF272" s="827"/>
      <c r="ABG272" s="827"/>
      <c r="ABH272" s="827"/>
      <c r="ABI272" s="827"/>
      <c r="ABJ272" s="827"/>
      <c r="ABK272" s="827"/>
      <c r="ABL272" s="827"/>
      <c r="ABM272" s="844"/>
      <c r="ABN272" s="844"/>
      <c r="ABO272" s="844"/>
      <c r="ABP272" s="844"/>
      <c r="ABQ272" s="844"/>
      <c r="ABR272" s="827"/>
      <c r="ABS272" s="827"/>
      <c r="ABT272" s="844"/>
      <c r="ABU272" s="844"/>
      <c r="ABV272" s="827"/>
      <c r="ABW272" s="827"/>
      <c r="ABX272" s="844"/>
      <c r="ABY272" s="844"/>
      <c r="ABZ272" s="827"/>
      <c r="ACA272" s="827"/>
      <c r="ACB272" s="827"/>
      <c r="ACC272" s="827"/>
      <c r="ACD272" s="827"/>
      <c r="ACE272" s="827"/>
      <c r="ACF272" s="827"/>
      <c r="ACG272" s="844"/>
      <c r="ACH272" s="844"/>
      <c r="ACI272" s="827"/>
      <c r="ACJ272" s="827"/>
      <c r="ACK272" s="844"/>
      <c r="ACL272" s="844"/>
      <c r="ACM272" s="827"/>
      <c r="ACN272" s="827"/>
      <c r="ACO272" s="827"/>
      <c r="ACP272" s="827"/>
      <c r="ACQ272" s="827"/>
      <c r="ACR272" s="843"/>
      <c r="ACS272" s="845"/>
      <c r="ACT272" s="827"/>
      <c r="ACU272" s="827"/>
      <c r="ACV272" s="827"/>
      <c r="ACW272" s="827"/>
      <c r="ACX272" s="827"/>
      <c r="ACY272" s="827"/>
      <c r="ACZ272" s="827"/>
      <c r="ADA272" s="846"/>
      <c r="ADB272" s="846"/>
      <c r="ADC272" s="846"/>
      <c r="ADD272" s="846"/>
      <c r="ADE272" s="846"/>
      <c r="ADF272" s="846"/>
      <c r="ADG272" s="846"/>
      <c r="ADH272" s="846"/>
      <c r="ADI272" s="846"/>
      <c r="ADJ272" s="846"/>
      <c r="ADK272" s="846"/>
      <c r="ADL272" s="846"/>
      <c r="ADM272" s="846"/>
      <c r="ADN272" s="846"/>
      <c r="ADO272" s="846"/>
      <c r="ADP272" s="846"/>
      <c r="ADQ272" s="846"/>
      <c r="ADR272" s="846"/>
      <c r="ADS272" s="846"/>
      <c r="ADT272" s="846"/>
      <c r="ADU272" s="846"/>
      <c r="ADV272" s="846"/>
      <c r="ADW272" s="846"/>
      <c r="ADX272" s="846"/>
      <c r="ADY272" s="846"/>
      <c r="ADZ272" s="846"/>
      <c r="AEA272" s="846"/>
      <c r="AEB272" s="846"/>
      <c r="AEC272" s="846"/>
      <c r="AED272" s="846"/>
      <c r="AEE272" s="846"/>
      <c r="AEF272" s="846"/>
      <c r="AEG272" s="846"/>
      <c r="AEH272" s="846"/>
      <c r="AEI272" s="846"/>
      <c r="AEJ272" s="846"/>
      <c r="AEK272" s="846"/>
      <c r="AEL272" s="846"/>
      <c r="AEM272" s="846"/>
      <c r="AEN272" s="846"/>
      <c r="AEO272" s="846"/>
      <c r="AEP272" s="846"/>
      <c r="AEQ272" s="846"/>
      <c r="AER272" s="846"/>
      <c r="AES272" s="827"/>
      <c r="AET272" s="827"/>
      <c r="AEU272" s="827"/>
      <c r="AEV272" s="827"/>
      <c r="AEW272" s="827"/>
      <c r="AEX272" s="827"/>
      <c r="AEY272" s="827"/>
      <c r="AEZ272" s="827"/>
      <c r="AFA272" s="827"/>
      <c r="AFB272" s="827"/>
      <c r="AFC272" s="827"/>
      <c r="AFD272" s="827"/>
      <c r="AFE272" s="827"/>
      <c r="AFF272" s="827"/>
      <c r="AFG272" s="827"/>
      <c r="AFH272" s="827"/>
      <c r="AFI272" s="827"/>
      <c r="AFJ272" s="827"/>
      <c r="AFK272" s="827"/>
      <c r="AFL272" s="827"/>
      <c r="AFM272" s="827"/>
      <c r="AFN272" s="827"/>
      <c r="AFO272" s="827"/>
      <c r="AFP272" s="827"/>
      <c r="AFQ272" s="844"/>
      <c r="AFR272" s="844"/>
      <c r="AFS272" s="844"/>
      <c r="AFT272" s="844"/>
      <c r="AFU272" s="844"/>
      <c r="AFV272" s="827"/>
      <c r="AFW272" s="827"/>
      <c r="AFX272" s="844"/>
      <c r="AFY272" s="844"/>
      <c r="AFZ272" s="827"/>
      <c r="AGA272" s="827"/>
      <c r="AGB272" s="844"/>
      <c r="AGC272" s="844"/>
      <c r="AGD272" s="827"/>
      <c r="AGE272" s="827"/>
      <c r="AGF272" s="827"/>
      <c r="AGG272" s="827"/>
      <c r="AGH272" s="827"/>
      <c r="AGI272" s="827"/>
      <c r="AGJ272" s="827"/>
      <c r="AGK272" s="844"/>
      <c r="AGL272" s="844"/>
      <c r="AGM272" s="827"/>
      <c r="AGN272" s="827"/>
      <c r="AGO272" s="844"/>
      <c r="AGP272" s="844"/>
      <c r="AGQ272" s="827"/>
      <c r="AGR272" s="827"/>
      <c r="AGS272" s="827"/>
      <c r="AGT272" s="827"/>
      <c r="AGU272" s="827"/>
      <c r="AGV272" s="843"/>
      <c r="AGW272" s="845"/>
      <c r="AGX272" s="827"/>
      <c r="AGY272" s="827"/>
      <c r="AGZ272" s="827"/>
      <c r="AHA272" s="827"/>
      <c r="AHB272" s="827"/>
      <c r="AHC272" s="827"/>
      <c r="AHD272" s="827"/>
      <c r="AHE272" s="846"/>
      <c r="AHF272" s="846"/>
      <c r="AHG272" s="846"/>
      <c r="AHH272" s="846"/>
      <c r="AHI272" s="846"/>
      <c r="AHJ272" s="846"/>
      <c r="AHK272" s="846"/>
      <c r="AHL272" s="846"/>
      <c r="AHM272" s="846"/>
      <c r="AHN272" s="846"/>
      <c r="AHO272" s="846"/>
      <c r="AHP272" s="846"/>
      <c r="AHQ272" s="846"/>
      <c r="AHR272" s="846"/>
      <c r="AHS272" s="846"/>
      <c r="AHT272" s="846"/>
      <c r="AHU272" s="846"/>
      <c r="AHV272" s="846"/>
      <c r="AHW272" s="846"/>
      <c r="AHX272" s="846"/>
      <c r="AHY272" s="846"/>
      <c r="AHZ272" s="846"/>
      <c r="AIA272" s="846"/>
      <c r="AIB272" s="846"/>
      <c r="AIC272" s="846"/>
      <c r="AID272" s="846"/>
      <c r="AIE272" s="846"/>
      <c r="AIF272" s="846"/>
      <c r="AIG272" s="846"/>
      <c r="AIH272" s="846"/>
      <c r="AII272" s="846"/>
      <c r="AIJ272" s="846"/>
      <c r="AIK272" s="846"/>
      <c r="AIL272" s="846"/>
      <c r="AIM272" s="846"/>
      <c r="AIN272" s="846"/>
      <c r="AIO272" s="846"/>
      <c r="AIP272" s="846"/>
      <c r="AIQ272" s="846"/>
      <c r="AIR272" s="846"/>
      <c r="AIS272" s="846"/>
      <c r="AIT272" s="846"/>
      <c r="AIU272" s="846"/>
      <c r="AIV272" s="846"/>
      <c r="AIW272" s="827"/>
      <c r="AIX272" s="827"/>
      <c r="AIY272" s="827"/>
      <c r="AIZ272" s="827"/>
      <c r="AJA272" s="827"/>
      <c r="AJB272" s="827"/>
      <c r="AJC272" s="827"/>
      <c r="AJD272" s="827"/>
      <c r="AJE272" s="827"/>
      <c r="AJF272" s="827"/>
      <c r="AJG272" s="827"/>
      <c r="AJH272" s="827"/>
      <c r="AJI272" s="827"/>
      <c r="AJJ272" s="827"/>
      <c r="AJK272" s="827"/>
      <c r="AJL272" s="827"/>
      <c r="AJM272" s="827"/>
      <c r="AJN272" s="827"/>
      <c r="AJO272" s="827"/>
      <c r="AJP272" s="827"/>
      <c r="AJQ272" s="827"/>
      <c r="AJR272" s="827"/>
      <c r="AJS272" s="827"/>
      <c r="AJT272" s="827"/>
      <c r="AJU272" s="844"/>
      <c r="AJV272" s="844"/>
      <c r="AJW272" s="844"/>
      <c r="AJX272" s="844"/>
      <c r="AJY272" s="844"/>
      <c r="AJZ272" s="827"/>
      <c r="AKA272" s="827"/>
      <c r="AKB272" s="844"/>
      <c r="AKC272" s="844"/>
      <c r="AKD272" s="827"/>
      <c r="AKE272" s="827"/>
      <c r="AKF272" s="844"/>
      <c r="AKG272" s="844"/>
      <c r="AKH272" s="827"/>
      <c r="AKI272" s="827"/>
      <c r="AKJ272" s="827"/>
      <c r="AKK272" s="827"/>
      <c r="AKL272" s="827"/>
      <c r="AKM272" s="827"/>
      <c r="AKN272" s="827"/>
      <c r="AKO272" s="844"/>
      <c r="AKP272" s="844"/>
      <c r="AKQ272" s="827"/>
      <c r="AKR272" s="827"/>
      <c r="AKS272" s="844"/>
      <c r="AKT272" s="844"/>
      <c r="AKU272" s="827"/>
      <c r="AKV272" s="827"/>
      <c r="AKW272" s="827"/>
      <c r="AKX272" s="827"/>
      <c r="AKY272" s="827"/>
      <c r="AKZ272" s="843"/>
      <c r="ALA272" s="845"/>
      <c r="ALB272" s="827"/>
      <c r="ALC272" s="827"/>
      <c r="ALD272" s="827"/>
      <c r="ALE272" s="827"/>
      <c r="ALF272" s="827"/>
      <c r="ALG272" s="827"/>
      <c r="ALH272" s="827"/>
      <c r="ALI272" s="846"/>
      <c r="ALJ272" s="846"/>
      <c r="ALK272" s="846"/>
      <c r="ALL272" s="846"/>
      <c r="ALM272" s="846"/>
      <c r="ALN272" s="846"/>
      <c r="ALO272" s="846"/>
      <c r="ALP272" s="846"/>
      <c r="ALQ272" s="846"/>
      <c r="ALR272" s="846"/>
      <c r="ALS272" s="846"/>
      <c r="ALT272" s="846"/>
      <c r="ALU272" s="846"/>
      <c r="ALV272" s="846"/>
      <c r="ALW272" s="846"/>
      <c r="ALX272" s="846"/>
      <c r="ALY272" s="846"/>
      <c r="ALZ272" s="846"/>
      <c r="AMA272" s="846"/>
      <c r="AMB272" s="846"/>
      <c r="AMC272" s="846"/>
      <c r="AMD272" s="846"/>
      <c r="AME272" s="846"/>
      <c r="AMF272" s="846"/>
      <c r="AMG272" s="846"/>
      <c r="AMH272" s="846"/>
      <c r="AMI272" s="846"/>
      <c r="AMJ272" s="846"/>
      <c r="AMK272" s="846"/>
      <c r="AML272" s="846"/>
      <c r="AMM272" s="846"/>
      <c r="AMN272" s="846"/>
      <c r="AMO272" s="846"/>
      <c r="AMP272" s="846"/>
      <c r="AMQ272" s="846"/>
      <c r="AMR272" s="846"/>
      <c r="AMS272" s="846"/>
      <c r="AMT272" s="846"/>
      <c r="AMU272" s="846"/>
      <c r="AMV272" s="846"/>
      <c r="AMW272" s="846"/>
      <c r="AMX272" s="846"/>
      <c r="AMY272" s="846"/>
      <c r="AMZ272" s="846"/>
      <c r="ANA272" s="827"/>
      <c r="ANB272" s="827"/>
      <c r="ANC272" s="827"/>
      <c r="AND272" s="827"/>
      <c r="ANE272" s="827"/>
      <c r="ANF272" s="827"/>
      <c r="ANG272" s="827"/>
      <c r="ANH272" s="827"/>
      <c r="ANI272" s="827"/>
      <c r="ANJ272" s="827"/>
      <c r="ANK272" s="827"/>
      <c r="ANL272" s="827"/>
      <c r="ANM272" s="827"/>
      <c r="ANN272" s="827"/>
      <c r="ANO272" s="827"/>
      <c r="ANP272" s="827"/>
      <c r="ANQ272" s="827"/>
      <c r="ANR272" s="827"/>
      <c r="ANS272" s="827"/>
      <c r="ANT272" s="827"/>
      <c r="ANU272" s="827"/>
      <c r="ANV272" s="827"/>
      <c r="ANW272" s="827"/>
      <c r="ANX272" s="827"/>
      <c r="ANY272" s="844"/>
      <c r="ANZ272" s="844"/>
      <c r="AOA272" s="844"/>
      <c r="AOB272" s="844"/>
      <c r="AOC272" s="844"/>
      <c r="AOD272" s="827"/>
      <c r="AOE272" s="827"/>
      <c r="AOF272" s="844"/>
      <c r="AOG272" s="844"/>
      <c r="AOH272" s="827"/>
      <c r="AOI272" s="827"/>
      <c r="AOJ272" s="844"/>
      <c r="AOK272" s="844"/>
      <c r="AOL272" s="827"/>
      <c r="AOM272" s="827"/>
      <c r="AON272" s="827"/>
      <c r="AOO272" s="827"/>
      <c r="AOP272" s="827"/>
      <c r="AOQ272" s="827"/>
      <c r="AOR272" s="827"/>
      <c r="AOS272" s="844"/>
      <c r="AOT272" s="844"/>
      <c r="AOU272" s="827"/>
      <c r="AOV272" s="827"/>
      <c r="AOW272" s="844"/>
      <c r="AOX272" s="844"/>
      <c r="AOY272" s="827"/>
      <c r="AOZ272" s="827"/>
      <c r="APA272" s="827"/>
      <c r="APB272" s="827"/>
      <c r="APC272" s="827"/>
      <c r="APD272" s="843"/>
      <c r="APE272" s="845"/>
      <c r="APF272" s="827"/>
      <c r="APG272" s="827"/>
      <c r="APH272" s="827"/>
      <c r="API272" s="827"/>
      <c r="APJ272" s="827"/>
      <c r="APK272" s="827"/>
      <c r="APL272" s="827"/>
      <c r="APM272" s="846"/>
      <c r="APN272" s="846"/>
      <c r="APO272" s="846"/>
      <c r="APP272" s="846"/>
      <c r="APQ272" s="846"/>
      <c r="APR272" s="846"/>
      <c r="APS272" s="846"/>
      <c r="APT272" s="846"/>
      <c r="APU272" s="846"/>
      <c r="APV272" s="846"/>
      <c r="APW272" s="846"/>
      <c r="APX272" s="846"/>
      <c r="APY272" s="846"/>
      <c r="APZ272" s="846"/>
      <c r="AQA272" s="846"/>
      <c r="AQB272" s="846"/>
      <c r="AQC272" s="846"/>
      <c r="AQD272" s="846"/>
      <c r="AQE272" s="846"/>
      <c r="AQF272" s="846"/>
      <c r="AQG272" s="846"/>
      <c r="AQH272" s="846"/>
      <c r="AQI272" s="846"/>
      <c r="AQJ272" s="846"/>
      <c r="AQK272" s="846"/>
      <c r="AQL272" s="846"/>
      <c r="AQM272" s="846"/>
      <c r="AQN272" s="846"/>
      <c r="AQO272" s="846"/>
      <c r="AQP272" s="846"/>
      <c r="AQQ272" s="846"/>
      <c r="AQR272" s="846"/>
      <c r="AQS272" s="846"/>
      <c r="AQT272" s="846"/>
      <c r="AQU272" s="846"/>
      <c r="AQV272" s="846"/>
      <c r="AQW272" s="846"/>
      <c r="AQX272" s="846"/>
      <c r="AQY272" s="846"/>
      <c r="AQZ272" s="846"/>
      <c r="ARA272" s="846"/>
      <c r="ARB272" s="846"/>
      <c r="ARC272" s="846"/>
      <c r="ARD272" s="846"/>
      <c r="ARE272" s="827"/>
      <c r="ARF272" s="827"/>
      <c r="ARG272" s="827"/>
      <c r="ARH272" s="827"/>
      <c r="ARI272" s="827"/>
      <c r="ARJ272" s="827"/>
      <c r="ARK272" s="827"/>
      <c r="ARL272" s="827"/>
      <c r="ARM272" s="827"/>
      <c r="ARN272" s="827"/>
      <c r="ARO272" s="827"/>
      <c r="ARP272" s="827"/>
      <c r="ARQ272" s="827"/>
      <c r="ARR272" s="827"/>
      <c r="ARS272" s="827"/>
      <c r="ART272" s="827"/>
      <c r="ARU272" s="827"/>
      <c r="ARV272" s="827"/>
      <c r="ARW272" s="827"/>
      <c r="ARX272" s="827"/>
      <c r="ARY272" s="827"/>
      <c r="ARZ272" s="827"/>
      <c r="ASA272" s="827"/>
      <c r="ASB272" s="827"/>
      <c r="ASC272" s="844"/>
      <c r="ASD272" s="844"/>
      <c r="ASE272" s="844"/>
      <c r="ASF272" s="844"/>
      <c r="ASG272" s="844"/>
      <c r="ASH272" s="827"/>
      <c r="ASI272" s="827"/>
      <c r="ASJ272" s="844"/>
      <c r="ASK272" s="844"/>
      <c r="ASL272" s="827"/>
      <c r="ASM272" s="827"/>
      <c r="ASN272" s="844"/>
      <c r="ASO272" s="844"/>
      <c r="ASP272" s="827"/>
      <c r="ASQ272" s="827"/>
      <c r="ASR272" s="827"/>
      <c r="ASS272" s="827"/>
      <c r="AST272" s="827"/>
      <c r="ASU272" s="827"/>
      <c r="ASV272" s="827"/>
      <c r="ASW272" s="844"/>
      <c r="ASX272" s="844"/>
      <c r="ASY272" s="827"/>
      <c r="ASZ272" s="827"/>
      <c r="ATA272" s="844"/>
      <c r="ATB272" s="844"/>
      <c r="ATC272" s="827"/>
      <c r="ATD272" s="827"/>
      <c r="ATE272" s="827"/>
      <c r="ATF272" s="827"/>
      <c r="ATG272" s="827"/>
      <c r="ATH272" s="843"/>
      <c r="ATI272" s="845"/>
      <c r="ATJ272" s="827"/>
      <c r="ATK272" s="827"/>
      <c r="ATL272" s="827"/>
      <c r="ATM272" s="827"/>
      <c r="ATN272" s="827"/>
      <c r="ATO272" s="827"/>
      <c r="ATP272" s="827"/>
      <c r="ATQ272" s="846"/>
      <c r="ATR272" s="846"/>
      <c r="ATS272" s="846"/>
      <c r="ATT272" s="846"/>
      <c r="ATU272" s="846"/>
      <c r="ATV272" s="846"/>
      <c r="ATW272" s="846"/>
      <c r="ATX272" s="846"/>
      <c r="ATY272" s="846"/>
      <c r="ATZ272" s="846"/>
      <c r="AUA272" s="846"/>
      <c r="AUB272" s="846"/>
      <c r="AUC272" s="846"/>
      <c r="AUD272" s="846"/>
      <c r="AUE272" s="846"/>
      <c r="AUF272" s="846"/>
      <c r="AUG272" s="846"/>
      <c r="AUH272" s="846"/>
      <c r="AUI272" s="846"/>
      <c r="AUJ272" s="846"/>
      <c r="AUK272" s="846"/>
      <c r="AUL272" s="846"/>
      <c r="AUM272" s="846"/>
      <c r="AUN272" s="846"/>
      <c r="AUO272" s="846"/>
      <c r="AUP272" s="846"/>
      <c r="AUQ272" s="846"/>
      <c r="AUR272" s="846"/>
      <c r="AUS272" s="846"/>
      <c r="AUT272" s="846"/>
      <c r="AUU272" s="846"/>
      <c r="AUV272" s="846"/>
      <c r="AUW272" s="846"/>
      <c r="AUX272" s="846"/>
      <c r="AUY272" s="846"/>
      <c r="AUZ272" s="846"/>
      <c r="AVA272" s="846"/>
      <c r="AVB272" s="846"/>
      <c r="AVC272" s="846"/>
      <c r="AVD272" s="846"/>
      <c r="AVE272" s="846"/>
      <c r="AVF272" s="846"/>
      <c r="AVG272" s="846"/>
      <c r="AVH272" s="846"/>
      <c r="AVI272" s="827"/>
      <c r="AVJ272" s="827"/>
      <c r="AVK272" s="827"/>
      <c r="AVL272" s="827"/>
      <c r="AVM272" s="827"/>
      <c r="AVN272" s="827"/>
      <c r="AVO272" s="827"/>
      <c r="AVP272" s="827"/>
      <c r="AVQ272" s="827"/>
      <c r="AVR272" s="827"/>
      <c r="AVS272" s="827"/>
      <c r="AVT272" s="827"/>
      <c r="AVU272" s="827"/>
      <c r="AVV272" s="827"/>
      <c r="AVW272" s="827"/>
      <c r="AVX272" s="827"/>
      <c r="AVY272" s="827"/>
      <c r="AVZ272" s="827"/>
      <c r="AWA272" s="827"/>
      <c r="AWB272" s="827"/>
      <c r="AWC272" s="827"/>
      <c r="AWD272" s="827"/>
      <c r="AWE272" s="827"/>
      <c r="AWF272" s="827"/>
      <c r="AWG272" s="844"/>
      <c r="AWH272" s="844"/>
      <c r="AWI272" s="844"/>
      <c r="AWJ272" s="844"/>
      <c r="AWK272" s="844"/>
      <c r="AWL272" s="827"/>
      <c r="AWM272" s="827"/>
      <c r="AWN272" s="844"/>
      <c r="AWO272" s="844"/>
      <c r="AWP272" s="827"/>
      <c r="AWQ272" s="827"/>
      <c r="AWR272" s="844"/>
      <c r="AWS272" s="844"/>
      <c r="AWT272" s="827"/>
      <c r="AWU272" s="827"/>
      <c r="AWV272" s="827"/>
      <c r="AWW272" s="827"/>
      <c r="AWX272" s="827"/>
      <c r="AWY272" s="827"/>
      <c r="AWZ272" s="827"/>
      <c r="AXA272" s="844"/>
      <c r="AXB272" s="844"/>
      <c r="AXC272" s="827"/>
      <c r="AXD272" s="827"/>
      <c r="AXE272" s="844"/>
      <c r="AXF272" s="844"/>
      <c r="AXG272" s="827"/>
      <c r="AXH272" s="827"/>
      <c r="AXI272" s="827"/>
      <c r="AXJ272" s="827"/>
      <c r="AXK272" s="827"/>
      <c r="AXL272" s="843"/>
      <c r="AXM272" s="845"/>
      <c r="AXN272" s="827"/>
      <c r="AXO272" s="827"/>
      <c r="AXP272" s="827"/>
      <c r="AXQ272" s="827"/>
      <c r="AXR272" s="827"/>
      <c r="AXS272" s="827"/>
      <c r="AXT272" s="827"/>
      <c r="AXU272" s="846"/>
      <c r="AXV272" s="846"/>
      <c r="AXW272" s="846"/>
      <c r="AXX272" s="846"/>
      <c r="AXY272" s="846"/>
      <c r="AXZ272" s="846"/>
      <c r="AYA272" s="846"/>
      <c r="AYB272" s="846"/>
      <c r="AYC272" s="846"/>
      <c r="AYD272" s="846"/>
      <c r="AYE272" s="846"/>
      <c r="AYF272" s="846"/>
      <c r="AYG272" s="846"/>
      <c r="AYH272" s="846"/>
      <c r="AYI272" s="846"/>
      <c r="AYJ272" s="846"/>
      <c r="AYK272" s="846"/>
      <c r="AYL272" s="846"/>
      <c r="AYM272" s="846"/>
      <c r="AYN272" s="846"/>
      <c r="AYO272" s="846"/>
      <c r="AYP272" s="846"/>
      <c r="AYQ272" s="846"/>
      <c r="AYR272" s="846"/>
      <c r="AYS272" s="846"/>
      <c r="AYT272" s="846"/>
      <c r="AYU272" s="846"/>
      <c r="AYV272" s="846"/>
      <c r="AYW272" s="846"/>
      <c r="AYX272" s="846"/>
      <c r="AYY272" s="846"/>
      <c r="AYZ272" s="846"/>
      <c r="AZA272" s="846"/>
      <c r="AZB272" s="846"/>
      <c r="AZC272" s="846"/>
      <c r="AZD272" s="846"/>
      <c r="AZE272" s="846"/>
      <c r="AZF272" s="846"/>
      <c r="AZG272" s="846"/>
      <c r="AZH272" s="846"/>
      <c r="AZI272" s="846"/>
      <c r="AZJ272" s="846"/>
      <c r="AZK272" s="846"/>
      <c r="AZL272" s="846"/>
      <c r="AZM272" s="827"/>
      <c r="AZN272" s="827"/>
      <c r="AZO272" s="827"/>
      <c r="AZP272" s="827"/>
      <c r="AZQ272" s="827"/>
      <c r="AZR272" s="827"/>
      <c r="AZS272" s="827"/>
      <c r="AZT272" s="827"/>
      <c r="AZU272" s="827"/>
      <c r="AZV272" s="827"/>
      <c r="AZW272" s="827"/>
      <c r="AZX272" s="827"/>
      <c r="AZY272" s="827"/>
      <c r="AZZ272" s="827"/>
      <c r="BAA272" s="827"/>
      <c r="BAB272" s="827"/>
      <c r="BAC272" s="827"/>
      <c r="BAD272" s="827"/>
      <c r="BAE272" s="827"/>
      <c r="BAF272" s="827"/>
      <c r="BAG272" s="827"/>
      <c r="BAH272" s="827"/>
      <c r="BAI272" s="827"/>
      <c r="BAJ272" s="827"/>
      <c r="BAK272" s="844"/>
      <c r="BAL272" s="844"/>
      <c r="BAM272" s="844"/>
      <c r="BAN272" s="844"/>
      <c r="BAO272" s="844"/>
      <c r="BAP272" s="827"/>
      <c r="BAQ272" s="827"/>
      <c r="BAR272" s="844"/>
      <c r="BAS272" s="844"/>
      <c r="BAT272" s="827"/>
      <c r="BAU272" s="827"/>
      <c r="BAV272" s="844"/>
      <c r="BAW272" s="844"/>
      <c r="BAX272" s="827"/>
      <c r="BAY272" s="827"/>
      <c r="BAZ272" s="827"/>
      <c r="BBA272" s="827"/>
      <c r="BBB272" s="827"/>
      <c r="BBC272" s="827"/>
      <c r="BBD272" s="827"/>
      <c r="BBE272" s="844"/>
      <c r="BBF272" s="844"/>
      <c r="BBG272" s="827"/>
      <c r="BBH272" s="827"/>
      <c r="BBI272" s="844"/>
      <c r="BBJ272" s="844"/>
      <c r="BBK272" s="827"/>
      <c r="BBL272" s="827"/>
      <c r="BBM272" s="827"/>
      <c r="BBN272" s="827"/>
      <c r="BBO272" s="827"/>
      <c r="BBP272" s="843"/>
      <c r="BBQ272" s="845"/>
      <c r="BBR272" s="827"/>
      <c r="BBS272" s="827"/>
      <c r="BBT272" s="827"/>
      <c r="BBU272" s="827"/>
      <c r="BBV272" s="827"/>
      <c r="BBW272" s="827"/>
      <c r="BBX272" s="827"/>
      <c r="BBY272" s="846"/>
      <c r="BBZ272" s="846"/>
      <c r="BCA272" s="846"/>
      <c r="BCB272" s="846"/>
      <c r="BCC272" s="846"/>
      <c r="BCD272" s="846"/>
      <c r="BCE272" s="846"/>
      <c r="BCF272" s="846"/>
      <c r="BCG272" s="846"/>
      <c r="BCH272" s="846"/>
      <c r="BCI272" s="846"/>
      <c r="BCJ272" s="846"/>
      <c r="BCK272" s="846"/>
      <c r="BCL272" s="846"/>
      <c r="BCM272" s="846"/>
      <c r="BCN272" s="846"/>
      <c r="BCO272" s="846"/>
      <c r="BCP272" s="846"/>
      <c r="BCQ272" s="846"/>
      <c r="BCR272" s="846"/>
      <c r="BCS272" s="846"/>
      <c r="BCT272" s="846"/>
      <c r="BCU272" s="846"/>
      <c r="BCV272" s="846"/>
      <c r="BCW272" s="846"/>
      <c r="BCX272" s="846"/>
      <c r="BCY272" s="846"/>
      <c r="BCZ272" s="846"/>
      <c r="BDA272" s="846"/>
      <c r="BDB272" s="846"/>
      <c r="BDC272" s="846"/>
      <c r="BDD272" s="846"/>
      <c r="BDE272" s="846"/>
      <c r="BDF272" s="846"/>
      <c r="BDG272" s="846"/>
      <c r="BDH272" s="846"/>
      <c r="BDI272" s="846"/>
      <c r="BDJ272" s="846"/>
      <c r="BDK272" s="846"/>
      <c r="BDL272" s="846"/>
      <c r="BDM272" s="846"/>
      <c r="BDN272" s="846"/>
      <c r="BDO272" s="846"/>
      <c r="BDP272" s="846"/>
      <c r="BDQ272" s="827"/>
      <c r="BDR272" s="827"/>
      <c r="BDS272" s="827"/>
      <c r="BDT272" s="827"/>
      <c r="BDU272" s="827"/>
      <c r="BDV272" s="827"/>
      <c r="BDW272" s="827"/>
      <c r="BDX272" s="827"/>
      <c r="BDY272" s="827"/>
      <c r="BDZ272" s="827"/>
      <c r="BEA272" s="827"/>
      <c r="BEB272" s="827"/>
      <c r="BEC272" s="827"/>
      <c r="BED272" s="827"/>
      <c r="BEE272" s="827"/>
      <c r="BEF272" s="827"/>
      <c r="BEG272" s="827"/>
      <c r="BEH272" s="827"/>
      <c r="BEI272" s="827"/>
      <c r="BEJ272" s="827"/>
      <c r="BEK272" s="827"/>
      <c r="BEL272" s="827"/>
      <c r="BEM272" s="827"/>
      <c r="BEN272" s="827"/>
      <c r="BEO272" s="844"/>
      <c r="BEP272" s="844"/>
      <c r="BEQ272" s="844"/>
      <c r="BER272" s="844"/>
      <c r="BES272" s="844"/>
      <c r="BET272" s="827"/>
      <c r="BEU272" s="827"/>
      <c r="BEV272" s="844"/>
      <c r="BEW272" s="844"/>
      <c r="BEX272" s="827"/>
      <c r="BEY272" s="827"/>
      <c r="BEZ272" s="844"/>
      <c r="BFA272" s="844"/>
      <c r="BFB272" s="827"/>
      <c r="BFC272" s="827"/>
      <c r="BFD272" s="827"/>
      <c r="BFE272" s="827"/>
      <c r="BFF272" s="827"/>
      <c r="BFG272" s="827"/>
      <c r="BFH272" s="827"/>
      <c r="BFI272" s="844"/>
      <c r="BFJ272" s="844"/>
      <c r="BFK272" s="827"/>
      <c r="BFL272" s="827"/>
      <c r="BFM272" s="844"/>
      <c r="BFN272" s="844"/>
      <c r="BFO272" s="827"/>
      <c r="BFP272" s="827"/>
      <c r="BFQ272" s="827"/>
      <c r="BFR272" s="827"/>
      <c r="BFS272" s="827"/>
      <c r="BFT272" s="843"/>
      <c r="BFU272" s="845"/>
      <c r="BFV272" s="827"/>
      <c r="BFW272" s="827"/>
      <c r="BFX272" s="827"/>
      <c r="BFY272" s="827"/>
      <c r="BFZ272" s="827"/>
      <c r="BGA272" s="827"/>
      <c r="BGB272" s="827"/>
      <c r="BGC272" s="846"/>
      <c r="BGD272" s="846"/>
      <c r="BGE272" s="846"/>
      <c r="BGF272" s="846"/>
      <c r="BGG272" s="846"/>
      <c r="BGH272" s="846"/>
      <c r="BGI272" s="846"/>
      <c r="BGJ272" s="846"/>
      <c r="BGK272" s="846"/>
      <c r="BGL272" s="846"/>
      <c r="BGM272" s="846"/>
      <c r="BGN272" s="846"/>
      <c r="BGO272" s="846"/>
      <c r="BGP272" s="846"/>
      <c r="BGQ272" s="846"/>
      <c r="BGR272" s="846"/>
      <c r="BGS272" s="846"/>
      <c r="BGT272" s="846"/>
      <c r="BGU272" s="846"/>
      <c r="BGV272" s="846"/>
      <c r="BGW272" s="846"/>
      <c r="BGX272" s="846"/>
      <c r="BGY272" s="846"/>
      <c r="BGZ272" s="846"/>
      <c r="BHA272" s="846"/>
      <c r="BHB272" s="846"/>
      <c r="BHC272" s="846"/>
      <c r="BHD272" s="846"/>
      <c r="BHE272" s="846"/>
      <c r="BHF272" s="846"/>
      <c r="BHG272" s="846"/>
      <c r="BHH272" s="846"/>
      <c r="BHI272" s="846"/>
      <c r="BHJ272" s="846"/>
      <c r="BHK272" s="846"/>
      <c r="BHL272" s="846"/>
      <c r="BHM272" s="846"/>
      <c r="BHN272" s="846"/>
      <c r="BHO272" s="846"/>
      <c r="BHP272" s="846"/>
      <c r="BHQ272" s="846"/>
      <c r="BHR272" s="846"/>
      <c r="BHS272" s="846"/>
      <c r="BHT272" s="846"/>
      <c r="BHU272" s="827"/>
      <c r="BHV272" s="827"/>
      <c r="BHW272" s="827"/>
      <c r="BHX272" s="827"/>
      <c r="BHY272" s="827"/>
      <c r="BHZ272" s="827"/>
      <c r="BIA272" s="827"/>
      <c r="BIB272" s="827"/>
      <c r="BIC272" s="827"/>
      <c r="BID272" s="827"/>
      <c r="BIE272" s="827"/>
      <c r="BIF272" s="827"/>
      <c r="BIG272" s="827"/>
      <c r="BIH272" s="827"/>
      <c r="BII272" s="827"/>
      <c r="BIJ272" s="827"/>
      <c r="BIK272" s="827"/>
      <c r="BIL272" s="827"/>
      <c r="BIM272" s="827"/>
      <c r="BIN272" s="827"/>
      <c r="BIO272" s="827"/>
      <c r="BIP272" s="827"/>
      <c r="BIQ272" s="827"/>
      <c r="BIR272" s="827"/>
      <c r="BIS272" s="844"/>
      <c r="BIT272" s="844"/>
      <c r="BIU272" s="844"/>
      <c r="BIV272" s="844"/>
      <c r="BIW272" s="844"/>
      <c r="BIX272" s="827"/>
      <c r="BIY272" s="827"/>
      <c r="BIZ272" s="844"/>
      <c r="BJA272" s="844"/>
      <c r="BJB272" s="827"/>
      <c r="BJC272" s="827"/>
      <c r="BJD272" s="844"/>
      <c r="BJE272" s="844"/>
      <c r="BJF272" s="827"/>
      <c r="BJG272" s="827"/>
      <c r="BJH272" s="827"/>
      <c r="BJI272" s="827"/>
      <c r="BJJ272" s="827"/>
      <c r="BJK272" s="827"/>
      <c r="BJL272" s="827"/>
      <c r="BJM272" s="844"/>
      <c r="BJN272" s="844"/>
      <c r="BJO272" s="827"/>
      <c r="BJP272" s="827"/>
      <c r="BJQ272" s="844"/>
      <c r="BJR272" s="844"/>
      <c r="BJS272" s="827"/>
      <c r="BJT272" s="827"/>
      <c r="BJU272" s="827"/>
      <c r="BJV272" s="827"/>
      <c r="BJW272" s="827"/>
      <c r="BJX272" s="843"/>
      <c r="BJY272" s="845"/>
      <c r="BJZ272" s="827"/>
      <c r="BKA272" s="827"/>
      <c r="BKB272" s="827"/>
      <c r="BKC272" s="827"/>
      <c r="BKD272" s="827"/>
      <c r="BKE272" s="827"/>
      <c r="BKF272" s="827"/>
      <c r="BKG272" s="846"/>
      <c r="BKH272" s="846"/>
      <c r="BKI272" s="846"/>
      <c r="BKJ272" s="846"/>
      <c r="BKK272" s="846"/>
      <c r="BKL272" s="846"/>
      <c r="BKM272" s="846"/>
      <c r="BKN272" s="846"/>
      <c r="BKO272" s="846"/>
      <c r="BKP272" s="846"/>
      <c r="BKQ272" s="846"/>
      <c r="BKR272" s="846"/>
      <c r="BKS272" s="846"/>
      <c r="BKT272" s="846"/>
      <c r="BKU272" s="846"/>
      <c r="BKV272" s="846"/>
      <c r="BKW272" s="846"/>
      <c r="BKX272" s="846"/>
      <c r="BKY272" s="846"/>
      <c r="BKZ272" s="846"/>
      <c r="BLA272" s="846"/>
      <c r="BLB272" s="846"/>
      <c r="BLC272" s="846"/>
      <c r="BLD272" s="846"/>
      <c r="BLE272" s="846"/>
      <c r="BLF272" s="846"/>
      <c r="BLG272" s="846"/>
      <c r="BLH272" s="846"/>
      <c r="BLI272" s="846"/>
      <c r="BLJ272" s="846"/>
      <c r="BLK272" s="846"/>
      <c r="BLL272" s="846"/>
      <c r="BLM272" s="846"/>
      <c r="BLN272" s="846"/>
      <c r="BLO272" s="846"/>
      <c r="BLP272" s="846"/>
      <c r="BLQ272" s="846"/>
      <c r="BLR272" s="846"/>
      <c r="BLS272" s="846"/>
      <c r="BLT272" s="846"/>
      <c r="BLU272" s="846"/>
      <c r="BLV272" s="846"/>
      <c r="BLW272" s="846"/>
      <c r="BLX272" s="846"/>
      <c r="BLY272" s="827"/>
      <c r="BLZ272" s="827"/>
      <c r="BMA272" s="827"/>
      <c r="BMB272" s="827"/>
      <c r="BMC272" s="827"/>
      <c r="BMD272" s="827"/>
      <c r="BME272" s="827"/>
      <c r="BMF272" s="827"/>
      <c r="BMG272" s="827"/>
      <c r="BMH272" s="827"/>
      <c r="BMI272" s="827"/>
      <c r="BMJ272" s="827"/>
      <c r="BMK272" s="827"/>
      <c r="BML272" s="827"/>
      <c r="BMM272" s="827"/>
      <c r="BMN272" s="827"/>
      <c r="BMO272" s="827"/>
      <c r="BMP272" s="827"/>
      <c r="BMQ272" s="827"/>
      <c r="BMR272" s="827"/>
      <c r="BMS272" s="827"/>
      <c r="BMT272" s="827"/>
      <c r="BMU272" s="827"/>
      <c r="BMV272" s="827"/>
      <c r="BMW272" s="844"/>
      <c r="BMX272" s="844"/>
      <c r="BMY272" s="844"/>
      <c r="BMZ272" s="844"/>
      <c r="BNA272" s="844"/>
      <c r="BNB272" s="827"/>
      <c r="BNC272" s="827"/>
      <c r="BND272" s="844"/>
      <c r="BNE272" s="844"/>
      <c r="BNF272" s="827"/>
      <c r="BNG272" s="827"/>
      <c r="BNH272" s="844"/>
      <c r="BNI272" s="844"/>
      <c r="BNJ272" s="827"/>
      <c r="BNK272" s="827"/>
      <c r="BNL272" s="827"/>
      <c r="BNM272" s="827"/>
      <c r="BNN272" s="827"/>
      <c r="BNO272" s="827"/>
      <c r="BNP272" s="827"/>
      <c r="BNQ272" s="844"/>
      <c r="BNR272" s="844"/>
      <c r="BNS272" s="827"/>
      <c r="BNT272" s="827"/>
      <c r="BNU272" s="844"/>
      <c r="BNV272" s="844"/>
      <c r="BNW272" s="827"/>
      <c r="BNX272" s="827"/>
      <c r="BNY272" s="827"/>
      <c r="BNZ272" s="827"/>
      <c r="BOA272" s="827"/>
      <c r="BOB272" s="843"/>
      <c r="BOC272" s="845"/>
      <c r="BOD272" s="827"/>
      <c r="BOE272" s="827"/>
      <c r="BOF272" s="827"/>
      <c r="BOG272" s="827"/>
      <c r="BOH272" s="827"/>
      <c r="BOI272" s="827"/>
      <c r="BOJ272" s="827"/>
      <c r="BOK272" s="846"/>
      <c r="BOL272" s="846"/>
      <c r="BOM272" s="846"/>
      <c r="BON272" s="846"/>
      <c r="BOO272" s="846"/>
      <c r="BOP272" s="846"/>
      <c r="BOQ272" s="846"/>
      <c r="BOR272" s="846"/>
      <c r="BOS272" s="846"/>
      <c r="BOT272" s="846"/>
      <c r="BOU272" s="846"/>
      <c r="BOV272" s="846"/>
      <c r="BOW272" s="846"/>
      <c r="BOX272" s="846"/>
      <c r="BOY272" s="846"/>
      <c r="BOZ272" s="846"/>
      <c r="BPA272" s="846"/>
      <c r="BPB272" s="846"/>
      <c r="BPC272" s="846"/>
      <c r="BPD272" s="846"/>
      <c r="BPE272" s="846"/>
      <c r="BPF272" s="846"/>
      <c r="BPG272" s="846"/>
      <c r="BPH272" s="846"/>
      <c r="BPI272" s="846"/>
      <c r="BPJ272" s="846"/>
      <c r="BPK272" s="846"/>
      <c r="BPL272" s="846"/>
      <c r="BPM272" s="846"/>
      <c r="BPN272" s="846"/>
      <c r="BPO272" s="846"/>
      <c r="BPP272" s="846"/>
      <c r="BPQ272" s="846"/>
      <c r="BPR272" s="846"/>
      <c r="BPS272" s="846"/>
      <c r="BPT272" s="846"/>
      <c r="BPU272" s="846"/>
      <c r="BPV272" s="846"/>
      <c r="BPW272" s="846"/>
      <c r="BPX272" s="846"/>
      <c r="BPY272" s="846"/>
      <c r="BPZ272" s="846"/>
      <c r="BQA272" s="846"/>
      <c r="BQB272" s="846"/>
      <c r="BQC272" s="827"/>
      <c r="BQD272" s="827"/>
      <c r="BQE272" s="827"/>
      <c r="BQF272" s="827"/>
      <c r="BQG272" s="827"/>
      <c r="BQH272" s="827"/>
      <c r="BQI272" s="827"/>
      <c r="BQJ272" s="827"/>
      <c r="BQK272" s="827"/>
      <c r="BQL272" s="827"/>
      <c r="BQM272" s="827"/>
      <c r="BQN272" s="827"/>
      <c r="BQO272" s="827"/>
      <c r="BQP272" s="827"/>
      <c r="BQQ272" s="827"/>
      <c r="BQR272" s="827"/>
      <c r="BQS272" s="827"/>
      <c r="BQT272" s="827"/>
      <c r="BQU272" s="827"/>
      <c r="BQV272" s="827"/>
      <c r="BQW272" s="827"/>
      <c r="BQX272" s="827"/>
      <c r="BQY272" s="827"/>
      <c r="BQZ272" s="827"/>
      <c r="BRA272" s="844"/>
      <c r="BRB272" s="844"/>
      <c r="BRC272" s="844"/>
      <c r="BRD272" s="844"/>
      <c r="BRE272" s="844"/>
      <c r="BRF272" s="827"/>
      <c r="BRG272" s="827"/>
      <c r="BRH272" s="844"/>
      <c r="BRI272" s="844"/>
      <c r="BRJ272" s="827"/>
      <c r="BRK272" s="827"/>
      <c r="BRL272" s="844"/>
      <c r="BRM272" s="844"/>
      <c r="BRN272" s="827"/>
      <c r="BRO272" s="827"/>
      <c r="BRP272" s="827"/>
      <c r="BRQ272" s="827"/>
      <c r="BRR272" s="827"/>
      <c r="BRS272" s="827"/>
      <c r="BRT272" s="827"/>
      <c r="BRU272" s="844"/>
      <c r="BRV272" s="844"/>
      <c r="BRW272" s="827"/>
      <c r="BRX272" s="827"/>
      <c r="BRY272" s="844"/>
      <c r="BRZ272" s="844"/>
      <c r="BSA272" s="827"/>
      <c r="BSB272" s="827"/>
      <c r="BSC272" s="827"/>
      <c r="BSD272" s="827"/>
      <c r="BSE272" s="827"/>
      <c r="BSF272" s="843"/>
      <c r="BSG272" s="845"/>
      <c r="BSH272" s="827"/>
      <c r="BSI272" s="827"/>
      <c r="BSJ272" s="827"/>
      <c r="BSK272" s="827"/>
      <c r="BSL272" s="827"/>
      <c r="BSM272" s="827"/>
      <c r="BSN272" s="827"/>
      <c r="BSO272" s="846"/>
      <c r="BSP272" s="846"/>
      <c r="BSQ272" s="846"/>
      <c r="BSR272" s="846"/>
      <c r="BSS272" s="846"/>
      <c r="BST272" s="846"/>
      <c r="BSU272" s="846"/>
      <c r="BSV272" s="846"/>
      <c r="BSW272" s="846"/>
      <c r="BSX272" s="846"/>
      <c r="BSY272" s="846"/>
      <c r="BSZ272" s="846"/>
      <c r="BTA272" s="846"/>
      <c r="BTB272" s="846"/>
      <c r="BTC272" s="846"/>
      <c r="BTD272" s="846"/>
      <c r="BTE272" s="846"/>
      <c r="BTF272" s="846"/>
      <c r="BTG272" s="846"/>
      <c r="BTH272" s="846"/>
      <c r="BTI272" s="846"/>
      <c r="BTJ272" s="846"/>
      <c r="BTK272" s="846"/>
      <c r="BTL272" s="846"/>
      <c r="BTM272" s="846"/>
      <c r="BTN272" s="846"/>
      <c r="BTO272" s="846"/>
      <c r="BTP272" s="846"/>
      <c r="BTQ272" s="846"/>
      <c r="BTR272" s="846"/>
      <c r="BTS272" s="846"/>
      <c r="BTT272" s="846"/>
      <c r="BTU272" s="846"/>
      <c r="BTV272" s="846"/>
      <c r="BTW272" s="846"/>
      <c r="BTX272" s="846"/>
      <c r="BTY272" s="846"/>
      <c r="BTZ272" s="846"/>
      <c r="BUA272" s="846"/>
      <c r="BUB272" s="846"/>
      <c r="BUC272" s="846"/>
      <c r="BUD272" s="846"/>
      <c r="BUE272" s="846"/>
      <c r="BUF272" s="846"/>
      <c r="BUG272" s="827"/>
      <c r="BUH272" s="827"/>
      <c r="BUI272" s="827"/>
      <c r="BUJ272" s="827"/>
      <c r="BUK272" s="827"/>
      <c r="BUL272" s="827"/>
      <c r="BUM272" s="827"/>
      <c r="BUN272" s="827"/>
      <c r="BUO272" s="827"/>
      <c r="BUP272" s="827"/>
      <c r="BUQ272" s="827"/>
      <c r="BUR272" s="827"/>
      <c r="BUS272" s="827"/>
      <c r="BUT272" s="827"/>
      <c r="BUU272" s="827"/>
      <c r="BUV272" s="827"/>
      <c r="BUW272" s="827"/>
      <c r="BUX272" s="827"/>
      <c r="BUY272" s="827"/>
      <c r="BUZ272" s="827"/>
      <c r="BVA272" s="827"/>
      <c r="BVB272" s="827"/>
      <c r="BVC272" s="827"/>
      <c r="BVD272" s="827"/>
      <c r="BVE272" s="844"/>
      <c r="BVF272" s="844"/>
      <c r="BVG272" s="844"/>
      <c r="BVH272" s="844"/>
      <c r="BVI272" s="844"/>
      <c r="BVJ272" s="827"/>
      <c r="BVK272" s="827"/>
      <c r="BVL272" s="844"/>
      <c r="BVM272" s="844"/>
      <c r="BVN272" s="827"/>
      <c r="BVO272" s="827"/>
      <c r="BVP272" s="844"/>
      <c r="BVQ272" s="844"/>
      <c r="BVR272" s="827"/>
      <c r="BVS272" s="827"/>
      <c r="BVT272" s="827"/>
      <c r="BVU272" s="827"/>
      <c r="BVV272" s="827"/>
      <c r="BVW272" s="827"/>
      <c r="BVX272" s="827"/>
      <c r="BVY272" s="844"/>
      <c r="BVZ272" s="844"/>
      <c r="BWA272" s="827"/>
      <c r="BWB272" s="827"/>
      <c r="BWC272" s="844"/>
      <c r="BWD272" s="844"/>
      <c r="BWE272" s="827"/>
      <c r="BWF272" s="827"/>
      <c r="BWG272" s="827"/>
      <c r="BWH272" s="827"/>
      <c r="BWI272" s="827"/>
      <c r="BWJ272" s="843"/>
      <c r="BWK272" s="845"/>
      <c r="BWL272" s="827"/>
      <c r="BWM272" s="827"/>
      <c r="BWN272" s="827"/>
      <c r="BWO272" s="827"/>
      <c r="BWP272" s="827"/>
      <c r="BWQ272" s="827"/>
      <c r="BWR272" s="827"/>
      <c r="BWS272" s="846"/>
      <c r="BWT272" s="846"/>
      <c r="BWU272" s="846"/>
      <c r="BWV272" s="846"/>
      <c r="BWW272" s="846"/>
      <c r="BWX272" s="846"/>
      <c r="BWY272" s="846"/>
      <c r="BWZ272" s="846"/>
      <c r="BXA272" s="846"/>
      <c r="BXB272" s="846"/>
      <c r="BXC272" s="846"/>
      <c r="BXD272" s="846"/>
      <c r="BXE272" s="846"/>
      <c r="BXF272" s="846"/>
      <c r="BXG272" s="846"/>
      <c r="BXH272" s="846"/>
      <c r="BXI272" s="846"/>
      <c r="BXJ272" s="846"/>
      <c r="BXK272" s="846"/>
      <c r="BXL272" s="846"/>
      <c r="BXM272" s="846"/>
      <c r="BXN272" s="846"/>
      <c r="BXO272" s="846"/>
      <c r="BXP272" s="846"/>
      <c r="BXQ272" s="846"/>
      <c r="BXR272" s="846"/>
      <c r="BXS272" s="846"/>
      <c r="BXT272" s="846"/>
      <c r="BXU272" s="846"/>
      <c r="BXV272" s="846"/>
      <c r="BXW272" s="846"/>
      <c r="BXX272" s="846"/>
      <c r="BXY272" s="846"/>
      <c r="BXZ272" s="846"/>
      <c r="BYA272" s="846"/>
      <c r="BYB272" s="846"/>
      <c r="BYC272" s="846"/>
      <c r="BYD272" s="846"/>
      <c r="BYE272" s="846"/>
      <c r="BYF272" s="846"/>
      <c r="BYG272" s="846"/>
      <c r="BYH272" s="846"/>
      <c r="BYI272" s="846"/>
      <c r="BYJ272" s="846"/>
      <c r="BYK272" s="827"/>
      <c r="BYL272" s="827"/>
      <c r="BYM272" s="827"/>
      <c r="BYN272" s="827"/>
      <c r="BYO272" s="827"/>
      <c r="BYP272" s="827"/>
      <c r="BYQ272" s="827"/>
      <c r="BYR272" s="827"/>
      <c r="BYS272" s="827"/>
      <c r="BYT272" s="827"/>
      <c r="BYU272" s="827"/>
      <c r="BYV272" s="827"/>
      <c r="BYW272" s="827"/>
      <c r="BYX272" s="827"/>
      <c r="BYY272" s="827"/>
      <c r="BYZ272" s="827"/>
      <c r="BZA272" s="827"/>
      <c r="BZB272" s="827"/>
      <c r="BZC272" s="827"/>
      <c r="BZD272" s="827"/>
      <c r="BZE272" s="827"/>
      <c r="BZF272" s="827"/>
      <c r="BZG272" s="827"/>
      <c r="BZH272" s="827"/>
      <c r="BZI272" s="844"/>
      <c r="BZJ272" s="844"/>
      <c r="BZK272" s="844"/>
      <c r="BZL272" s="844"/>
      <c r="BZM272" s="844"/>
      <c r="BZN272" s="827"/>
      <c r="BZO272" s="827"/>
      <c r="BZP272" s="844"/>
      <c r="BZQ272" s="844"/>
      <c r="BZR272" s="827"/>
      <c r="BZS272" s="827"/>
      <c r="BZT272" s="844"/>
      <c r="BZU272" s="844"/>
      <c r="BZV272" s="827"/>
      <c r="BZW272" s="827"/>
      <c r="BZX272" s="827"/>
      <c r="BZY272" s="827"/>
      <c r="BZZ272" s="827"/>
      <c r="CAA272" s="827"/>
      <c r="CAB272" s="827"/>
      <c r="CAC272" s="844"/>
      <c r="CAD272" s="844"/>
      <c r="CAE272" s="827"/>
      <c r="CAF272" s="827"/>
      <c r="CAG272" s="844"/>
      <c r="CAH272" s="844"/>
      <c r="CAI272" s="827"/>
      <c r="CAJ272" s="827"/>
      <c r="CAK272" s="827"/>
      <c r="CAL272" s="827"/>
      <c r="CAM272" s="827"/>
      <c r="CAN272" s="843"/>
      <c r="CAO272" s="845"/>
      <c r="CAP272" s="827"/>
      <c r="CAQ272" s="827"/>
      <c r="CAR272" s="827"/>
      <c r="CAS272" s="827"/>
      <c r="CAT272" s="827"/>
      <c r="CAU272" s="827"/>
      <c r="CAV272" s="827"/>
      <c r="CAW272" s="846"/>
      <c r="CAX272" s="846"/>
      <c r="CAY272" s="846"/>
      <c r="CAZ272" s="846"/>
      <c r="CBA272" s="846"/>
      <c r="CBB272" s="846"/>
      <c r="CBC272" s="846"/>
      <c r="CBD272" s="846"/>
      <c r="CBE272" s="846"/>
      <c r="CBF272" s="846"/>
      <c r="CBG272" s="846"/>
      <c r="CBH272" s="846"/>
      <c r="CBI272" s="846"/>
      <c r="CBJ272" s="846"/>
      <c r="CBK272" s="846"/>
      <c r="CBL272" s="846"/>
      <c r="CBM272" s="846"/>
      <c r="CBN272" s="846"/>
      <c r="CBO272" s="846"/>
      <c r="CBP272" s="846"/>
      <c r="CBQ272" s="846"/>
      <c r="CBR272" s="846"/>
      <c r="CBS272" s="846"/>
      <c r="CBT272" s="846"/>
      <c r="CBU272" s="846"/>
      <c r="CBV272" s="846"/>
      <c r="CBW272" s="846"/>
      <c r="CBX272" s="846"/>
      <c r="CBY272" s="846"/>
      <c r="CBZ272" s="846"/>
      <c r="CCA272" s="846"/>
      <c r="CCB272" s="846"/>
      <c r="CCC272" s="846"/>
      <c r="CCD272" s="846"/>
      <c r="CCE272" s="846"/>
      <c r="CCF272" s="846"/>
      <c r="CCG272" s="846"/>
      <c r="CCH272" s="846"/>
      <c r="CCI272" s="846"/>
      <c r="CCJ272" s="846"/>
      <c r="CCK272" s="846"/>
      <c r="CCL272" s="846"/>
      <c r="CCM272" s="846"/>
      <c r="CCN272" s="846"/>
      <c r="CCO272" s="827"/>
      <c r="CCP272" s="827"/>
      <c r="CCQ272" s="827"/>
      <c r="CCR272" s="827"/>
      <c r="CCS272" s="827"/>
      <c r="CCT272" s="827"/>
      <c r="CCU272" s="827"/>
      <c r="CCV272" s="827"/>
      <c r="CCW272" s="827"/>
      <c r="CCX272" s="827"/>
      <c r="CCY272" s="827"/>
      <c r="CCZ272" s="827"/>
      <c r="CDA272" s="827"/>
      <c r="CDB272" s="827"/>
      <c r="CDC272" s="827"/>
      <c r="CDD272" s="827"/>
      <c r="CDE272" s="827"/>
      <c r="CDF272" s="827"/>
      <c r="CDG272" s="827"/>
      <c r="CDH272" s="827"/>
      <c r="CDI272" s="827"/>
      <c r="CDJ272" s="827"/>
      <c r="CDK272" s="827"/>
      <c r="CDL272" s="827"/>
      <c r="CDM272" s="844"/>
      <c r="CDN272" s="844"/>
      <c r="CDO272" s="844"/>
      <c r="CDP272" s="844"/>
      <c r="CDQ272" s="844"/>
      <c r="CDR272" s="827"/>
      <c r="CDS272" s="827"/>
      <c r="CDT272" s="844"/>
      <c r="CDU272" s="844"/>
      <c r="CDV272" s="827"/>
      <c r="CDW272" s="827"/>
      <c r="CDX272" s="844"/>
      <c r="CDY272" s="844"/>
      <c r="CDZ272" s="827"/>
      <c r="CEA272" s="827"/>
      <c r="CEB272" s="827"/>
      <c r="CEC272" s="827"/>
      <c r="CED272" s="827"/>
      <c r="CEE272" s="827"/>
      <c r="CEF272" s="827"/>
      <c r="CEG272" s="844"/>
      <c r="CEH272" s="844"/>
      <c r="CEI272" s="827"/>
      <c r="CEJ272" s="827"/>
      <c r="CEK272" s="844"/>
      <c r="CEL272" s="844"/>
      <c r="CEM272" s="827"/>
      <c r="CEN272" s="827"/>
      <c r="CEO272" s="827"/>
      <c r="CEP272" s="827"/>
      <c r="CEQ272" s="827"/>
      <c r="CER272" s="843"/>
      <c r="CES272" s="845"/>
      <c r="CET272" s="827"/>
      <c r="CEU272" s="827"/>
      <c r="CEV272" s="827"/>
      <c r="CEW272" s="827"/>
      <c r="CEX272" s="827"/>
      <c r="CEY272" s="827"/>
      <c r="CEZ272" s="827"/>
      <c r="CFA272" s="846"/>
      <c r="CFB272" s="846"/>
      <c r="CFC272" s="846"/>
      <c r="CFD272" s="846"/>
      <c r="CFE272" s="846"/>
      <c r="CFF272" s="846"/>
      <c r="CFG272" s="846"/>
      <c r="CFH272" s="846"/>
      <c r="CFI272" s="846"/>
      <c r="CFJ272" s="846"/>
      <c r="CFK272" s="846"/>
      <c r="CFL272" s="846"/>
      <c r="CFM272" s="846"/>
      <c r="CFN272" s="846"/>
      <c r="CFO272" s="846"/>
      <c r="CFP272" s="846"/>
      <c r="CFQ272" s="846"/>
      <c r="CFR272" s="846"/>
      <c r="CFS272" s="846"/>
      <c r="CFT272" s="846"/>
      <c r="CFU272" s="846"/>
      <c r="CFV272" s="846"/>
      <c r="CFW272" s="846"/>
      <c r="CFX272" s="846"/>
      <c r="CFY272" s="846"/>
      <c r="CFZ272" s="846"/>
      <c r="CGA272" s="846"/>
      <c r="CGB272" s="846"/>
      <c r="CGC272" s="846"/>
      <c r="CGD272" s="846"/>
      <c r="CGE272" s="846"/>
      <c r="CGF272" s="846"/>
      <c r="CGG272" s="846"/>
      <c r="CGH272" s="846"/>
      <c r="CGI272" s="846"/>
      <c r="CGJ272" s="846"/>
      <c r="CGK272" s="846"/>
      <c r="CGL272" s="846"/>
      <c r="CGM272" s="846"/>
      <c r="CGN272" s="846"/>
      <c r="CGO272" s="846"/>
      <c r="CGP272" s="846"/>
      <c r="CGQ272" s="846"/>
      <c r="CGR272" s="846"/>
      <c r="CGS272" s="827"/>
      <c r="CGT272" s="827"/>
      <c r="CGU272" s="827"/>
      <c r="CGV272" s="827"/>
      <c r="CGW272" s="827"/>
      <c r="CGX272" s="827"/>
      <c r="CGY272" s="827"/>
      <c r="CGZ272" s="827"/>
      <c r="CHA272" s="827"/>
      <c r="CHB272" s="827"/>
      <c r="CHC272" s="827"/>
      <c r="CHD272" s="827"/>
      <c r="CHE272" s="827"/>
      <c r="CHF272" s="827"/>
      <c r="CHG272" s="827"/>
      <c r="CHH272" s="827"/>
      <c r="CHI272" s="827"/>
      <c r="CHJ272" s="827"/>
      <c r="CHK272" s="827"/>
      <c r="CHL272" s="827"/>
      <c r="CHM272" s="827"/>
      <c r="CHN272" s="827"/>
      <c r="CHO272" s="827"/>
      <c r="CHP272" s="827"/>
      <c r="CHQ272" s="844"/>
      <c r="CHR272" s="844"/>
      <c r="CHS272" s="844"/>
      <c r="CHT272" s="844"/>
      <c r="CHU272" s="844"/>
      <c r="CHV272" s="827"/>
      <c r="CHW272" s="827"/>
      <c r="CHX272" s="844"/>
      <c r="CHY272" s="844"/>
      <c r="CHZ272" s="827"/>
      <c r="CIA272" s="827"/>
      <c r="CIB272" s="844"/>
      <c r="CIC272" s="844"/>
      <c r="CID272" s="827"/>
      <c r="CIE272" s="827"/>
      <c r="CIF272" s="827"/>
      <c r="CIG272" s="827"/>
      <c r="CIH272" s="827"/>
      <c r="CII272" s="827"/>
      <c r="CIJ272" s="827"/>
      <c r="CIK272" s="844"/>
      <c r="CIL272" s="844"/>
      <c r="CIM272" s="827"/>
      <c r="CIN272" s="827"/>
      <c r="CIO272" s="844"/>
      <c r="CIP272" s="844"/>
      <c r="CIQ272" s="827"/>
      <c r="CIR272" s="827"/>
      <c r="CIS272" s="827"/>
      <c r="CIT272" s="827"/>
      <c r="CIU272" s="827"/>
      <c r="CIV272" s="843"/>
      <c r="CIW272" s="845"/>
      <c r="CIX272" s="827"/>
      <c r="CIY272" s="827"/>
      <c r="CIZ272" s="827"/>
      <c r="CJA272" s="827"/>
      <c r="CJB272" s="827"/>
      <c r="CJC272" s="827"/>
      <c r="CJD272" s="827"/>
      <c r="CJE272" s="846"/>
      <c r="CJF272" s="846"/>
      <c r="CJG272" s="846"/>
      <c r="CJH272" s="846"/>
      <c r="CJI272" s="846"/>
      <c r="CJJ272" s="846"/>
      <c r="CJK272" s="846"/>
      <c r="CJL272" s="846"/>
      <c r="CJM272" s="846"/>
      <c r="CJN272" s="846"/>
      <c r="CJO272" s="846"/>
      <c r="CJP272" s="846"/>
      <c r="CJQ272" s="846"/>
      <c r="CJR272" s="846"/>
      <c r="CJS272" s="846"/>
      <c r="CJT272" s="846"/>
      <c r="CJU272" s="846"/>
      <c r="CJV272" s="846"/>
      <c r="CJW272" s="846"/>
      <c r="CJX272" s="846"/>
      <c r="CJY272" s="846"/>
      <c r="CJZ272" s="846"/>
      <c r="CKA272" s="846"/>
      <c r="CKB272" s="846"/>
      <c r="CKC272" s="846"/>
      <c r="CKD272" s="846"/>
      <c r="CKE272" s="846"/>
      <c r="CKF272" s="846"/>
      <c r="CKG272" s="846"/>
      <c r="CKH272" s="846"/>
      <c r="CKI272" s="846"/>
      <c r="CKJ272" s="846"/>
      <c r="CKK272" s="846"/>
      <c r="CKL272" s="846"/>
      <c r="CKM272" s="846"/>
      <c r="CKN272" s="846"/>
      <c r="CKO272" s="846"/>
      <c r="CKP272" s="846"/>
      <c r="CKQ272" s="846"/>
      <c r="CKR272" s="846"/>
      <c r="CKS272" s="846"/>
      <c r="CKT272" s="846"/>
      <c r="CKU272" s="846"/>
      <c r="CKV272" s="846"/>
      <c r="CKW272" s="827"/>
      <c r="CKX272" s="827"/>
      <c r="CKY272" s="827"/>
      <c r="CKZ272" s="827"/>
      <c r="CLA272" s="827"/>
      <c r="CLB272" s="827"/>
      <c r="CLC272" s="827"/>
      <c r="CLD272" s="827"/>
      <c r="CLE272" s="827"/>
      <c r="CLF272" s="827"/>
      <c r="CLG272" s="827"/>
      <c r="CLH272" s="827"/>
      <c r="CLI272" s="827"/>
      <c r="CLJ272" s="827"/>
      <c r="CLK272" s="827"/>
      <c r="CLL272" s="827"/>
      <c r="CLM272" s="827"/>
      <c r="CLN272" s="827"/>
      <c r="CLO272" s="827"/>
      <c r="CLP272" s="827"/>
      <c r="CLQ272" s="827"/>
      <c r="CLR272" s="827"/>
      <c r="CLS272" s="827"/>
      <c r="CLT272" s="827"/>
      <c r="CLU272" s="844"/>
      <c r="CLV272" s="844"/>
      <c r="CLW272" s="844"/>
      <c r="CLX272" s="844"/>
      <c r="CLY272" s="844"/>
      <c r="CLZ272" s="827"/>
      <c r="CMA272" s="827"/>
      <c r="CMB272" s="844"/>
      <c r="CMC272" s="844"/>
      <c r="CMD272" s="827"/>
      <c r="CME272" s="827"/>
      <c r="CMF272" s="844"/>
      <c r="CMG272" s="844"/>
      <c r="CMH272" s="827"/>
      <c r="CMI272" s="827"/>
      <c r="CMJ272" s="827"/>
      <c r="CMK272" s="827"/>
      <c r="CML272" s="827"/>
      <c r="CMM272" s="827"/>
      <c r="CMN272" s="827"/>
      <c r="CMO272" s="844"/>
      <c r="CMP272" s="844"/>
      <c r="CMQ272" s="827"/>
      <c r="CMR272" s="827"/>
      <c r="CMS272" s="844"/>
      <c r="CMT272" s="844"/>
      <c r="CMU272" s="827"/>
      <c r="CMV272" s="827"/>
      <c r="CMW272" s="827"/>
      <c r="CMX272" s="827"/>
      <c r="CMY272" s="827"/>
      <c r="CMZ272" s="843"/>
      <c r="CNA272" s="845"/>
      <c r="CNB272" s="827"/>
      <c r="CNC272" s="827"/>
      <c r="CND272" s="827"/>
      <c r="CNE272" s="827"/>
      <c r="CNF272" s="827"/>
      <c r="CNG272" s="827"/>
      <c r="CNH272" s="827"/>
      <c r="CNI272" s="846"/>
      <c r="CNJ272" s="846"/>
      <c r="CNK272" s="846"/>
      <c r="CNL272" s="846"/>
      <c r="CNM272" s="846"/>
      <c r="CNN272" s="846"/>
      <c r="CNO272" s="846"/>
      <c r="CNP272" s="846"/>
      <c r="CNQ272" s="846"/>
      <c r="CNR272" s="846"/>
      <c r="CNS272" s="846"/>
      <c r="CNT272" s="846"/>
      <c r="CNU272" s="846"/>
      <c r="CNV272" s="846"/>
      <c r="CNW272" s="846"/>
      <c r="CNX272" s="846"/>
      <c r="CNY272" s="846"/>
      <c r="CNZ272" s="846"/>
      <c r="COA272" s="846"/>
      <c r="COB272" s="846"/>
      <c r="COC272" s="846"/>
      <c r="COD272" s="846"/>
      <c r="COE272" s="846"/>
      <c r="COF272" s="846"/>
      <c r="COG272" s="846"/>
      <c r="COH272" s="846"/>
      <c r="COI272" s="846"/>
      <c r="COJ272" s="846"/>
      <c r="COK272" s="846"/>
      <c r="COL272" s="846"/>
      <c r="COM272" s="846"/>
      <c r="CON272" s="846"/>
      <c r="COO272" s="846"/>
      <c r="COP272" s="846"/>
      <c r="COQ272" s="846"/>
      <c r="COR272" s="846"/>
      <c r="COS272" s="846"/>
      <c r="COT272" s="846"/>
      <c r="COU272" s="846"/>
      <c r="COV272" s="846"/>
      <c r="COW272" s="846"/>
      <c r="COX272" s="846"/>
      <c r="COY272" s="846"/>
      <c r="COZ272" s="846"/>
      <c r="CPA272" s="827"/>
      <c r="CPB272" s="827"/>
      <c r="CPC272" s="827"/>
      <c r="CPD272" s="827"/>
      <c r="CPE272" s="827"/>
      <c r="CPF272" s="827"/>
      <c r="CPG272" s="827"/>
      <c r="CPH272" s="827"/>
      <c r="CPI272" s="827"/>
      <c r="CPJ272" s="827"/>
      <c r="CPK272" s="827"/>
      <c r="CPL272" s="827"/>
      <c r="CPM272" s="827"/>
      <c r="CPN272" s="827"/>
      <c r="CPO272" s="827"/>
      <c r="CPP272" s="827"/>
      <c r="CPQ272" s="827"/>
      <c r="CPR272" s="827"/>
      <c r="CPS272" s="827"/>
      <c r="CPT272" s="827"/>
      <c r="CPU272" s="827"/>
      <c r="CPV272" s="827"/>
      <c r="CPW272" s="827"/>
      <c r="CPX272" s="827"/>
      <c r="CPY272" s="844"/>
      <c r="CPZ272" s="844"/>
      <c r="CQA272" s="844"/>
      <c r="CQB272" s="844"/>
      <c r="CQC272" s="844"/>
      <c r="CQD272" s="827"/>
      <c r="CQE272" s="827"/>
      <c r="CQF272" s="844"/>
      <c r="CQG272" s="844"/>
      <c r="CQH272" s="827"/>
      <c r="CQI272" s="827"/>
      <c r="CQJ272" s="844"/>
      <c r="CQK272" s="844"/>
      <c r="CQL272" s="827"/>
      <c r="CQM272" s="827"/>
      <c r="CQN272" s="827"/>
      <c r="CQO272" s="827"/>
      <c r="CQP272" s="827"/>
      <c r="CQQ272" s="827"/>
      <c r="CQR272" s="827"/>
      <c r="CQS272" s="844"/>
      <c r="CQT272" s="844"/>
      <c r="CQU272" s="827"/>
      <c r="CQV272" s="827"/>
      <c r="CQW272" s="844"/>
      <c r="CQX272" s="844"/>
      <c r="CQY272" s="827"/>
      <c r="CQZ272" s="827"/>
      <c r="CRA272" s="827"/>
      <c r="CRB272" s="827"/>
      <c r="CRC272" s="827"/>
      <c r="CRD272" s="843"/>
      <c r="CRE272" s="845"/>
      <c r="CRF272" s="827"/>
      <c r="CRG272" s="827"/>
      <c r="CRH272" s="827"/>
      <c r="CRI272" s="827"/>
      <c r="CRJ272" s="827"/>
      <c r="CRK272" s="827"/>
      <c r="CRL272" s="827"/>
      <c r="CRM272" s="846"/>
      <c r="CRN272" s="846"/>
      <c r="CRO272" s="846"/>
      <c r="CRP272" s="846"/>
      <c r="CRQ272" s="846"/>
      <c r="CRR272" s="846"/>
      <c r="CRS272" s="846"/>
      <c r="CRT272" s="846"/>
      <c r="CRU272" s="846"/>
      <c r="CRV272" s="846"/>
      <c r="CRW272" s="846"/>
      <c r="CRX272" s="846"/>
      <c r="CRY272" s="846"/>
      <c r="CRZ272" s="846"/>
      <c r="CSA272" s="846"/>
      <c r="CSB272" s="846"/>
      <c r="CSC272" s="846"/>
      <c r="CSD272" s="846"/>
      <c r="CSE272" s="846"/>
      <c r="CSF272" s="846"/>
      <c r="CSG272" s="846"/>
      <c r="CSH272" s="846"/>
      <c r="CSI272" s="846"/>
      <c r="CSJ272" s="846"/>
      <c r="CSK272" s="846"/>
      <c r="CSL272" s="846"/>
      <c r="CSM272" s="846"/>
      <c r="CSN272" s="846"/>
      <c r="CSO272" s="846"/>
      <c r="CSP272" s="846"/>
      <c r="CSQ272" s="846"/>
      <c r="CSR272" s="846"/>
      <c r="CSS272" s="846"/>
      <c r="CST272" s="846"/>
      <c r="CSU272" s="846"/>
      <c r="CSV272" s="846"/>
      <c r="CSW272" s="846"/>
      <c r="CSX272" s="846"/>
      <c r="CSY272" s="846"/>
      <c r="CSZ272" s="846"/>
      <c r="CTA272" s="846"/>
      <c r="CTB272" s="846"/>
      <c r="CTC272" s="846"/>
      <c r="CTD272" s="846"/>
      <c r="CTE272" s="827"/>
      <c r="CTF272" s="827"/>
      <c r="CTG272" s="827"/>
      <c r="CTH272" s="827"/>
      <c r="CTI272" s="827"/>
      <c r="CTJ272" s="827"/>
      <c r="CTK272" s="827"/>
      <c r="CTL272" s="827"/>
      <c r="CTM272" s="827"/>
      <c r="CTN272" s="827"/>
      <c r="CTO272" s="827"/>
      <c r="CTP272" s="827"/>
      <c r="CTQ272" s="827"/>
      <c r="CTR272" s="827"/>
      <c r="CTS272" s="827"/>
      <c r="CTT272" s="827"/>
      <c r="CTU272" s="827"/>
      <c r="CTV272" s="827"/>
      <c r="CTW272" s="827"/>
      <c r="CTX272" s="827"/>
      <c r="CTY272" s="827"/>
      <c r="CTZ272" s="827"/>
      <c r="CUA272" s="827"/>
      <c r="CUB272" s="827"/>
      <c r="CUC272" s="844"/>
      <c r="CUD272" s="844"/>
      <c r="CUE272" s="844"/>
      <c r="CUF272" s="844"/>
      <c r="CUG272" s="844"/>
      <c r="CUH272" s="827"/>
      <c r="CUI272" s="827"/>
      <c r="CUJ272" s="844"/>
      <c r="CUK272" s="844"/>
      <c r="CUL272" s="827"/>
      <c r="CUM272" s="827"/>
      <c r="CUN272" s="844"/>
      <c r="CUO272" s="844"/>
      <c r="CUP272" s="827"/>
      <c r="CUQ272" s="827"/>
      <c r="CUR272" s="827"/>
      <c r="CUS272" s="827"/>
      <c r="CUT272" s="827"/>
      <c r="CUU272" s="827"/>
      <c r="CUV272" s="827"/>
      <c r="CUW272" s="844"/>
      <c r="CUX272" s="844"/>
      <c r="CUY272" s="827"/>
      <c r="CUZ272" s="827"/>
      <c r="CVA272" s="844"/>
      <c r="CVB272" s="844"/>
      <c r="CVC272" s="827"/>
      <c r="CVD272" s="827"/>
      <c r="CVE272" s="827"/>
      <c r="CVF272" s="827"/>
      <c r="CVG272" s="827"/>
      <c r="CVH272" s="843"/>
      <c r="CVI272" s="845"/>
      <c r="CVJ272" s="827"/>
      <c r="CVK272" s="827"/>
      <c r="CVL272" s="827"/>
      <c r="CVM272" s="827"/>
      <c r="CVN272" s="827"/>
      <c r="CVO272" s="827"/>
      <c r="CVP272" s="827"/>
      <c r="CVQ272" s="846"/>
      <c r="CVR272" s="846"/>
      <c r="CVS272" s="846"/>
      <c r="CVT272" s="846"/>
      <c r="CVU272" s="846"/>
      <c r="CVV272" s="846"/>
      <c r="CVW272" s="846"/>
      <c r="CVX272" s="846"/>
      <c r="CVY272" s="846"/>
      <c r="CVZ272" s="846"/>
      <c r="CWA272" s="846"/>
      <c r="CWB272" s="846"/>
      <c r="CWC272" s="846"/>
      <c r="CWD272" s="846"/>
      <c r="CWE272" s="846"/>
      <c r="CWF272" s="846"/>
      <c r="CWG272" s="846"/>
      <c r="CWH272" s="846"/>
      <c r="CWI272" s="846"/>
      <c r="CWJ272" s="846"/>
      <c r="CWK272" s="846"/>
      <c r="CWL272" s="846"/>
      <c r="CWM272" s="846"/>
      <c r="CWN272" s="846"/>
      <c r="CWO272" s="846"/>
      <c r="CWP272" s="846"/>
      <c r="CWQ272" s="846"/>
      <c r="CWR272" s="846"/>
      <c r="CWS272" s="846"/>
      <c r="CWT272" s="846"/>
      <c r="CWU272" s="846"/>
      <c r="CWV272" s="846"/>
      <c r="CWW272" s="846"/>
      <c r="CWX272" s="846"/>
      <c r="CWY272" s="846"/>
      <c r="CWZ272" s="846"/>
      <c r="CXA272" s="846"/>
      <c r="CXB272" s="846"/>
      <c r="CXC272" s="846"/>
      <c r="CXD272" s="846"/>
      <c r="CXE272" s="846"/>
      <c r="CXF272" s="846"/>
      <c r="CXG272" s="846"/>
      <c r="CXH272" s="846"/>
      <c r="CXI272" s="827"/>
      <c r="CXJ272" s="827"/>
      <c r="CXK272" s="827"/>
      <c r="CXL272" s="827"/>
      <c r="CXM272" s="827"/>
      <c r="CXN272" s="827"/>
      <c r="CXO272" s="827"/>
      <c r="CXP272" s="827"/>
      <c r="CXQ272" s="827"/>
      <c r="CXR272" s="827"/>
      <c r="CXS272" s="827"/>
      <c r="CXT272" s="827"/>
      <c r="CXU272" s="827"/>
      <c r="CXV272" s="827"/>
      <c r="CXW272" s="827"/>
      <c r="CXX272" s="827"/>
      <c r="CXY272" s="827"/>
      <c r="CXZ272" s="827"/>
      <c r="CYA272" s="827"/>
      <c r="CYB272" s="827"/>
      <c r="CYC272" s="827"/>
      <c r="CYD272" s="827"/>
      <c r="CYE272" s="827"/>
      <c r="CYF272" s="827"/>
      <c r="CYG272" s="844"/>
      <c r="CYH272" s="844"/>
      <c r="CYI272" s="844"/>
      <c r="CYJ272" s="844"/>
      <c r="CYK272" s="844"/>
      <c r="CYL272" s="827"/>
      <c r="CYM272" s="827"/>
      <c r="CYN272" s="844"/>
      <c r="CYO272" s="844"/>
      <c r="CYP272" s="827"/>
      <c r="CYQ272" s="827"/>
      <c r="CYR272" s="844"/>
      <c r="CYS272" s="844"/>
      <c r="CYT272" s="827"/>
      <c r="CYU272" s="827"/>
      <c r="CYV272" s="827"/>
      <c r="CYW272" s="827"/>
      <c r="CYX272" s="827"/>
      <c r="CYY272" s="827"/>
      <c r="CYZ272" s="827"/>
      <c r="CZA272" s="844"/>
      <c r="CZB272" s="844"/>
      <c r="CZC272" s="827"/>
      <c r="CZD272" s="827"/>
      <c r="CZE272" s="844"/>
      <c r="CZF272" s="844"/>
      <c r="CZG272" s="827"/>
      <c r="CZH272" s="827"/>
      <c r="CZI272" s="827"/>
      <c r="CZJ272" s="827"/>
      <c r="CZK272" s="827"/>
      <c r="CZL272" s="843"/>
      <c r="CZM272" s="845"/>
      <c r="CZN272" s="827"/>
      <c r="CZO272" s="827"/>
      <c r="CZP272" s="827"/>
      <c r="CZQ272" s="827"/>
      <c r="CZR272" s="827"/>
      <c r="CZS272" s="827"/>
      <c r="CZT272" s="827"/>
      <c r="CZU272" s="846"/>
      <c r="CZV272" s="846"/>
      <c r="CZW272" s="846"/>
      <c r="CZX272" s="846"/>
      <c r="CZY272" s="846"/>
      <c r="CZZ272" s="846"/>
      <c r="DAA272" s="846"/>
      <c r="DAB272" s="846"/>
      <c r="DAC272" s="846"/>
      <c r="DAD272" s="846"/>
      <c r="DAE272" s="846"/>
      <c r="DAF272" s="846"/>
      <c r="DAG272" s="846"/>
      <c r="DAH272" s="846"/>
      <c r="DAI272" s="846"/>
      <c r="DAJ272" s="846"/>
      <c r="DAK272" s="846"/>
      <c r="DAL272" s="846"/>
      <c r="DAM272" s="846"/>
      <c r="DAN272" s="846"/>
      <c r="DAO272" s="846"/>
      <c r="DAP272" s="846"/>
      <c r="DAQ272" s="846"/>
      <c r="DAR272" s="846"/>
      <c r="DAS272" s="846"/>
      <c r="DAT272" s="846"/>
      <c r="DAU272" s="846"/>
      <c r="DAV272" s="846"/>
      <c r="DAW272" s="846"/>
      <c r="DAX272" s="846"/>
      <c r="DAY272" s="846"/>
      <c r="DAZ272" s="846"/>
      <c r="DBA272" s="846"/>
      <c r="DBB272" s="846"/>
      <c r="DBC272" s="846"/>
      <c r="DBD272" s="846"/>
      <c r="DBE272" s="846"/>
      <c r="DBF272" s="846"/>
      <c r="DBG272" s="846"/>
      <c r="DBH272" s="846"/>
      <c r="DBI272" s="846"/>
      <c r="DBJ272" s="846"/>
      <c r="DBK272" s="846"/>
      <c r="DBL272" s="846"/>
      <c r="DBM272" s="827"/>
      <c r="DBN272" s="827"/>
      <c r="DBO272" s="827"/>
      <c r="DBP272" s="827"/>
      <c r="DBQ272" s="827"/>
      <c r="DBR272" s="827"/>
      <c r="DBS272" s="827"/>
      <c r="DBT272" s="827"/>
      <c r="DBU272" s="827"/>
      <c r="DBV272" s="827"/>
      <c r="DBW272" s="827"/>
      <c r="DBX272" s="827"/>
      <c r="DBY272" s="827"/>
      <c r="DBZ272" s="827"/>
      <c r="DCA272" s="827"/>
      <c r="DCB272" s="827"/>
      <c r="DCC272" s="827"/>
      <c r="DCD272" s="827"/>
      <c r="DCE272" s="827"/>
      <c r="DCF272" s="827"/>
      <c r="DCG272" s="827"/>
      <c r="DCH272" s="827"/>
      <c r="DCI272" s="827"/>
      <c r="DCJ272" s="827"/>
      <c r="DCK272" s="844"/>
      <c r="DCL272" s="844"/>
      <c r="DCM272" s="844"/>
      <c r="DCN272" s="844"/>
      <c r="DCO272" s="844"/>
      <c r="DCP272" s="827"/>
      <c r="DCQ272" s="827"/>
      <c r="DCR272" s="844"/>
      <c r="DCS272" s="844"/>
      <c r="DCT272" s="827"/>
      <c r="DCU272" s="827"/>
      <c r="DCV272" s="844"/>
      <c r="DCW272" s="844"/>
      <c r="DCX272" s="827"/>
      <c r="DCY272" s="827"/>
      <c r="DCZ272" s="827"/>
      <c r="DDA272" s="827"/>
      <c r="DDB272" s="827"/>
      <c r="DDC272" s="827"/>
      <c r="DDD272" s="827"/>
      <c r="DDE272" s="844"/>
      <c r="DDF272" s="844"/>
      <c r="DDG272" s="827"/>
      <c r="DDH272" s="827"/>
      <c r="DDI272" s="844"/>
      <c r="DDJ272" s="844"/>
      <c r="DDK272" s="827"/>
      <c r="DDL272" s="827"/>
      <c r="DDM272" s="827"/>
      <c r="DDN272" s="827"/>
      <c r="DDO272" s="827"/>
      <c r="DDP272" s="843"/>
      <c r="DDQ272" s="845"/>
      <c r="DDR272" s="827"/>
      <c r="DDS272" s="827"/>
      <c r="DDT272" s="827"/>
      <c r="DDU272" s="827"/>
      <c r="DDV272" s="827"/>
      <c r="DDW272" s="827"/>
      <c r="DDX272" s="827"/>
      <c r="DDY272" s="846"/>
      <c r="DDZ272" s="846"/>
      <c r="DEA272" s="846"/>
      <c r="DEB272" s="846"/>
      <c r="DEC272" s="846"/>
      <c r="DED272" s="846"/>
      <c r="DEE272" s="846"/>
      <c r="DEF272" s="846"/>
      <c r="DEG272" s="846"/>
      <c r="DEH272" s="846"/>
      <c r="DEI272" s="846"/>
      <c r="DEJ272" s="846"/>
      <c r="DEK272" s="846"/>
      <c r="DEL272" s="846"/>
      <c r="DEM272" s="846"/>
      <c r="DEN272" s="846"/>
      <c r="DEO272" s="846"/>
      <c r="DEP272" s="846"/>
      <c r="DEQ272" s="846"/>
      <c r="DER272" s="846"/>
      <c r="DES272" s="846"/>
      <c r="DET272" s="846"/>
      <c r="DEU272" s="846"/>
      <c r="DEV272" s="846"/>
      <c r="DEW272" s="846"/>
      <c r="DEX272" s="846"/>
      <c r="DEY272" s="846"/>
      <c r="DEZ272" s="846"/>
      <c r="DFA272" s="846"/>
      <c r="DFB272" s="846"/>
      <c r="DFC272" s="846"/>
      <c r="DFD272" s="846"/>
      <c r="DFE272" s="846"/>
      <c r="DFF272" s="846"/>
      <c r="DFG272" s="846"/>
      <c r="DFH272" s="846"/>
      <c r="DFI272" s="846"/>
      <c r="DFJ272" s="846"/>
      <c r="DFK272" s="846"/>
      <c r="DFL272" s="846"/>
      <c r="DFM272" s="846"/>
      <c r="DFN272" s="846"/>
      <c r="DFO272" s="846"/>
      <c r="DFP272" s="846"/>
      <c r="DFQ272" s="827"/>
      <c r="DFR272" s="827"/>
      <c r="DFS272" s="827"/>
      <c r="DFT272" s="827"/>
      <c r="DFU272" s="827"/>
      <c r="DFV272" s="827"/>
      <c r="DFW272" s="827"/>
      <c r="DFX272" s="827"/>
      <c r="DFY272" s="827"/>
      <c r="DFZ272" s="827"/>
      <c r="DGA272" s="827"/>
      <c r="DGB272" s="827"/>
      <c r="DGC272" s="827"/>
      <c r="DGD272" s="827"/>
      <c r="DGE272" s="827"/>
      <c r="DGF272" s="827"/>
      <c r="DGG272" s="827"/>
      <c r="DGH272" s="827"/>
      <c r="DGI272" s="827"/>
      <c r="DGJ272" s="827"/>
      <c r="DGK272" s="827"/>
      <c r="DGL272" s="827"/>
      <c r="DGM272" s="827"/>
      <c r="DGN272" s="827"/>
      <c r="DGO272" s="844"/>
      <c r="DGP272" s="844"/>
      <c r="DGQ272" s="844"/>
      <c r="DGR272" s="844"/>
      <c r="DGS272" s="844"/>
      <c r="DGT272" s="827"/>
      <c r="DGU272" s="827"/>
      <c r="DGV272" s="844"/>
      <c r="DGW272" s="844"/>
      <c r="DGX272" s="827"/>
      <c r="DGY272" s="827"/>
      <c r="DGZ272" s="844"/>
      <c r="DHA272" s="844"/>
      <c r="DHB272" s="827"/>
      <c r="DHC272" s="827"/>
      <c r="DHD272" s="827"/>
      <c r="DHE272" s="827"/>
      <c r="DHF272" s="827"/>
      <c r="DHG272" s="827"/>
      <c r="DHH272" s="827"/>
      <c r="DHI272" s="844"/>
      <c r="DHJ272" s="844"/>
      <c r="DHK272" s="827"/>
      <c r="DHL272" s="827"/>
      <c r="DHM272" s="844"/>
      <c r="DHN272" s="844"/>
      <c r="DHO272" s="827"/>
      <c r="DHP272" s="827"/>
      <c r="DHQ272" s="827"/>
      <c r="DHR272" s="827"/>
      <c r="DHS272" s="827"/>
      <c r="DHT272" s="843"/>
      <c r="DHU272" s="845"/>
      <c r="DHV272" s="827"/>
      <c r="DHW272" s="827"/>
      <c r="DHX272" s="827"/>
      <c r="DHY272" s="827"/>
      <c r="DHZ272" s="827"/>
      <c r="DIA272" s="827"/>
      <c r="DIB272" s="827"/>
      <c r="DIC272" s="846"/>
      <c r="DID272" s="846"/>
      <c r="DIE272" s="846"/>
      <c r="DIF272" s="846"/>
      <c r="DIG272" s="846"/>
      <c r="DIH272" s="846"/>
      <c r="DII272" s="846"/>
      <c r="DIJ272" s="846"/>
      <c r="DIK272" s="846"/>
      <c r="DIL272" s="846"/>
      <c r="DIM272" s="846"/>
      <c r="DIN272" s="846"/>
      <c r="DIO272" s="846"/>
      <c r="DIP272" s="846"/>
      <c r="DIQ272" s="846"/>
      <c r="DIR272" s="846"/>
      <c r="DIS272" s="846"/>
      <c r="DIT272" s="846"/>
      <c r="DIU272" s="846"/>
      <c r="DIV272" s="846"/>
      <c r="DIW272" s="846"/>
      <c r="DIX272" s="846"/>
      <c r="DIY272" s="846"/>
      <c r="DIZ272" s="846"/>
      <c r="DJA272" s="846"/>
      <c r="DJB272" s="846"/>
      <c r="DJC272" s="846"/>
      <c r="DJD272" s="846"/>
      <c r="DJE272" s="846"/>
      <c r="DJF272" s="846"/>
      <c r="DJG272" s="846"/>
      <c r="DJH272" s="846"/>
      <c r="DJI272" s="846"/>
      <c r="DJJ272" s="846"/>
      <c r="DJK272" s="846"/>
      <c r="DJL272" s="846"/>
      <c r="DJM272" s="846"/>
      <c r="DJN272" s="846"/>
      <c r="DJO272" s="846"/>
      <c r="DJP272" s="846"/>
      <c r="DJQ272" s="846"/>
      <c r="DJR272" s="846"/>
      <c r="DJS272" s="846"/>
      <c r="DJT272" s="846"/>
      <c r="DJU272" s="827"/>
      <c r="DJV272" s="827"/>
      <c r="DJW272" s="827"/>
      <c r="DJX272" s="827"/>
      <c r="DJY272" s="827"/>
      <c r="DJZ272" s="827"/>
      <c r="DKA272" s="827"/>
      <c r="DKB272" s="827"/>
      <c r="DKC272" s="827"/>
      <c r="DKD272" s="827"/>
      <c r="DKE272" s="827"/>
      <c r="DKF272" s="827"/>
      <c r="DKG272" s="827"/>
      <c r="DKH272" s="827"/>
      <c r="DKI272" s="827"/>
      <c r="DKJ272" s="827"/>
      <c r="DKK272" s="827"/>
      <c r="DKL272" s="827"/>
      <c r="DKM272" s="827"/>
      <c r="DKN272" s="827"/>
      <c r="DKO272" s="827"/>
      <c r="DKP272" s="827"/>
      <c r="DKQ272" s="827"/>
      <c r="DKR272" s="827"/>
      <c r="DKS272" s="844"/>
      <c r="DKT272" s="844"/>
      <c r="DKU272" s="844"/>
      <c r="DKV272" s="844"/>
      <c r="DKW272" s="844"/>
      <c r="DKX272" s="827"/>
      <c r="DKY272" s="827"/>
      <c r="DKZ272" s="844"/>
      <c r="DLA272" s="844"/>
      <c r="DLB272" s="827"/>
      <c r="DLC272" s="827"/>
      <c r="DLD272" s="844"/>
      <c r="DLE272" s="844"/>
      <c r="DLF272" s="827"/>
      <c r="DLG272" s="827"/>
      <c r="DLH272" s="827"/>
      <c r="DLI272" s="827"/>
      <c r="DLJ272" s="827"/>
      <c r="DLK272" s="827"/>
      <c r="DLL272" s="827"/>
      <c r="DLM272" s="844"/>
      <c r="DLN272" s="844"/>
      <c r="DLO272" s="827"/>
      <c r="DLP272" s="827"/>
      <c r="DLQ272" s="844"/>
      <c r="DLR272" s="844"/>
      <c r="DLS272" s="827"/>
      <c r="DLT272" s="827"/>
      <c r="DLU272" s="827"/>
      <c r="DLV272" s="827"/>
      <c r="DLW272" s="827"/>
      <c r="DLX272" s="843"/>
      <c r="DLY272" s="845"/>
      <c r="DLZ272" s="827"/>
      <c r="DMA272" s="827"/>
      <c r="DMB272" s="827"/>
      <c r="DMC272" s="827"/>
      <c r="DMD272" s="827"/>
      <c r="DME272" s="827"/>
      <c r="DMF272" s="827"/>
      <c r="DMG272" s="846"/>
      <c r="DMH272" s="846"/>
      <c r="DMI272" s="846"/>
      <c r="DMJ272" s="846"/>
      <c r="DMK272" s="846"/>
      <c r="DML272" s="846"/>
      <c r="DMM272" s="846"/>
      <c r="DMN272" s="846"/>
      <c r="DMO272" s="846"/>
      <c r="DMP272" s="846"/>
      <c r="DMQ272" s="846"/>
      <c r="DMR272" s="846"/>
      <c r="DMS272" s="846"/>
      <c r="DMT272" s="846"/>
      <c r="DMU272" s="846"/>
      <c r="DMV272" s="846"/>
      <c r="DMW272" s="846"/>
      <c r="DMX272" s="846"/>
      <c r="DMY272" s="846"/>
      <c r="DMZ272" s="846"/>
      <c r="DNA272" s="846"/>
      <c r="DNB272" s="846"/>
      <c r="DNC272" s="846"/>
      <c r="DND272" s="846"/>
      <c r="DNE272" s="846"/>
      <c r="DNF272" s="846"/>
      <c r="DNG272" s="846"/>
      <c r="DNH272" s="846"/>
      <c r="DNI272" s="846"/>
      <c r="DNJ272" s="846"/>
      <c r="DNK272" s="846"/>
      <c r="DNL272" s="846"/>
      <c r="DNM272" s="846"/>
      <c r="DNN272" s="846"/>
      <c r="DNO272" s="846"/>
      <c r="DNP272" s="846"/>
      <c r="DNQ272" s="846"/>
      <c r="DNR272" s="846"/>
      <c r="DNS272" s="846"/>
      <c r="DNT272" s="846"/>
      <c r="DNU272" s="846"/>
      <c r="DNV272" s="846"/>
      <c r="DNW272" s="846"/>
      <c r="DNX272" s="846"/>
      <c r="DNY272" s="827"/>
      <c r="DNZ272" s="827"/>
      <c r="DOA272" s="827"/>
      <c r="DOB272" s="827"/>
      <c r="DOC272" s="827"/>
      <c r="DOD272" s="827"/>
      <c r="DOE272" s="827"/>
      <c r="DOF272" s="827"/>
      <c r="DOG272" s="827"/>
      <c r="DOH272" s="827"/>
      <c r="DOI272" s="827"/>
      <c r="DOJ272" s="827"/>
      <c r="DOK272" s="827"/>
      <c r="DOL272" s="827"/>
      <c r="DOM272" s="827"/>
      <c r="DON272" s="827"/>
      <c r="DOO272" s="827"/>
      <c r="DOP272" s="827"/>
      <c r="DOQ272" s="827"/>
      <c r="DOR272" s="827"/>
      <c r="DOS272" s="827"/>
      <c r="DOT272" s="827"/>
      <c r="DOU272" s="827"/>
      <c r="DOV272" s="827"/>
      <c r="DOW272" s="844"/>
      <c r="DOX272" s="844"/>
      <c r="DOY272" s="844"/>
      <c r="DOZ272" s="844"/>
      <c r="DPA272" s="844"/>
      <c r="DPB272" s="827"/>
      <c r="DPC272" s="827"/>
      <c r="DPD272" s="844"/>
      <c r="DPE272" s="844"/>
      <c r="DPF272" s="827"/>
      <c r="DPG272" s="827"/>
      <c r="DPH272" s="844"/>
      <c r="DPI272" s="844"/>
      <c r="DPJ272" s="827"/>
      <c r="DPK272" s="827"/>
      <c r="DPL272" s="827"/>
      <c r="DPM272" s="827"/>
      <c r="DPN272" s="827"/>
      <c r="DPO272" s="827"/>
      <c r="DPP272" s="827"/>
      <c r="DPQ272" s="844"/>
      <c r="DPR272" s="844"/>
      <c r="DPS272" s="827"/>
      <c r="DPT272" s="827"/>
      <c r="DPU272" s="844"/>
      <c r="DPV272" s="844"/>
      <c r="DPW272" s="827"/>
      <c r="DPX272" s="827"/>
      <c r="DPY272" s="827"/>
      <c r="DPZ272" s="827"/>
      <c r="DQA272" s="827"/>
      <c r="DQB272" s="843"/>
      <c r="DQC272" s="845"/>
      <c r="DQD272" s="827"/>
      <c r="DQE272" s="827"/>
      <c r="DQF272" s="827"/>
      <c r="DQG272" s="827"/>
      <c r="DQH272" s="827"/>
      <c r="DQI272" s="827"/>
      <c r="DQJ272" s="827"/>
      <c r="DQK272" s="846"/>
      <c r="DQL272" s="846"/>
      <c r="DQM272" s="846"/>
      <c r="DQN272" s="846"/>
      <c r="DQO272" s="846"/>
      <c r="DQP272" s="846"/>
      <c r="DQQ272" s="846"/>
      <c r="DQR272" s="846"/>
      <c r="DQS272" s="846"/>
      <c r="DQT272" s="846"/>
      <c r="DQU272" s="846"/>
      <c r="DQV272" s="846"/>
      <c r="DQW272" s="846"/>
      <c r="DQX272" s="846"/>
      <c r="DQY272" s="846"/>
      <c r="DQZ272" s="846"/>
      <c r="DRA272" s="846"/>
      <c r="DRB272" s="846"/>
      <c r="DRC272" s="846"/>
      <c r="DRD272" s="846"/>
      <c r="DRE272" s="846"/>
      <c r="DRF272" s="846"/>
      <c r="DRG272" s="846"/>
      <c r="DRH272" s="846"/>
      <c r="DRI272" s="846"/>
      <c r="DRJ272" s="846"/>
      <c r="DRK272" s="846"/>
      <c r="DRL272" s="846"/>
      <c r="DRM272" s="846"/>
      <c r="DRN272" s="846"/>
      <c r="DRO272" s="846"/>
      <c r="DRP272" s="846"/>
      <c r="DRQ272" s="846"/>
      <c r="DRR272" s="846"/>
      <c r="DRS272" s="846"/>
      <c r="DRT272" s="846"/>
      <c r="DRU272" s="846"/>
      <c r="DRV272" s="846"/>
      <c r="DRW272" s="846"/>
      <c r="DRX272" s="846"/>
      <c r="DRY272" s="846"/>
      <c r="DRZ272" s="846"/>
      <c r="DSA272" s="846"/>
      <c r="DSB272" s="846"/>
      <c r="DSC272" s="827"/>
      <c r="DSD272" s="827"/>
      <c r="DSE272" s="827"/>
      <c r="DSF272" s="827"/>
      <c r="DSG272" s="827"/>
      <c r="DSH272" s="827"/>
      <c r="DSI272" s="827"/>
      <c r="DSJ272" s="827"/>
      <c r="DSK272" s="827"/>
      <c r="DSL272" s="827"/>
      <c r="DSM272" s="827"/>
      <c r="DSN272" s="827"/>
      <c r="DSO272" s="827"/>
      <c r="DSP272" s="827"/>
      <c r="DSQ272" s="827"/>
      <c r="DSR272" s="827"/>
      <c r="DSS272" s="827"/>
      <c r="DST272" s="827"/>
      <c r="DSU272" s="827"/>
      <c r="DSV272" s="827"/>
      <c r="DSW272" s="827"/>
      <c r="DSX272" s="827"/>
      <c r="DSY272" s="827"/>
      <c r="DSZ272" s="827"/>
      <c r="DTA272" s="844"/>
      <c r="DTB272" s="844"/>
      <c r="DTC272" s="844"/>
      <c r="DTD272" s="844"/>
      <c r="DTE272" s="844"/>
      <c r="DTF272" s="827"/>
      <c r="DTG272" s="827"/>
      <c r="DTH272" s="844"/>
      <c r="DTI272" s="844"/>
      <c r="DTJ272" s="827"/>
      <c r="DTK272" s="827"/>
      <c r="DTL272" s="844"/>
      <c r="DTM272" s="844"/>
      <c r="DTN272" s="827"/>
      <c r="DTO272" s="827"/>
      <c r="DTP272" s="827"/>
      <c r="DTQ272" s="827"/>
      <c r="DTR272" s="827"/>
      <c r="DTS272" s="827"/>
      <c r="DTT272" s="827"/>
      <c r="DTU272" s="844"/>
      <c r="DTV272" s="844"/>
      <c r="DTW272" s="827"/>
      <c r="DTX272" s="827"/>
      <c r="DTY272" s="844"/>
      <c r="DTZ272" s="844"/>
      <c r="DUA272" s="827"/>
      <c r="DUB272" s="827"/>
      <c r="DUC272" s="827"/>
      <c r="DUD272" s="827"/>
      <c r="DUE272" s="827"/>
      <c r="DUF272" s="843"/>
      <c r="DUG272" s="845"/>
      <c r="DUH272" s="827"/>
      <c r="DUI272" s="827"/>
      <c r="DUJ272" s="827"/>
      <c r="DUK272" s="827"/>
      <c r="DUL272" s="827"/>
      <c r="DUM272" s="827"/>
      <c r="DUN272" s="827"/>
      <c r="DUO272" s="846"/>
      <c r="DUP272" s="846"/>
      <c r="DUQ272" s="846"/>
      <c r="DUR272" s="846"/>
      <c r="DUS272" s="846"/>
      <c r="DUT272" s="846"/>
      <c r="DUU272" s="846"/>
      <c r="DUV272" s="846"/>
      <c r="DUW272" s="846"/>
      <c r="DUX272" s="846"/>
      <c r="DUY272" s="846"/>
      <c r="DUZ272" s="846"/>
      <c r="DVA272" s="846"/>
      <c r="DVB272" s="846"/>
      <c r="DVC272" s="846"/>
      <c r="DVD272" s="846"/>
      <c r="DVE272" s="846"/>
      <c r="DVF272" s="846"/>
      <c r="DVG272" s="846"/>
      <c r="DVH272" s="846"/>
      <c r="DVI272" s="846"/>
      <c r="DVJ272" s="846"/>
      <c r="DVK272" s="846"/>
      <c r="DVL272" s="846"/>
      <c r="DVM272" s="846"/>
      <c r="DVN272" s="846"/>
      <c r="DVO272" s="846"/>
      <c r="DVP272" s="846"/>
      <c r="DVQ272" s="846"/>
      <c r="DVR272" s="846"/>
      <c r="DVS272" s="846"/>
      <c r="DVT272" s="846"/>
      <c r="DVU272" s="846"/>
      <c r="DVV272" s="846"/>
      <c r="DVW272" s="846"/>
      <c r="DVX272" s="846"/>
      <c r="DVY272" s="846"/>
      <c r="DVZ272" s="846"/>
      <c r="DWA272" s="846"/>
      <c r="DWB272" s="846"/>
      <c r="DWC272" s="846"/>
      <c r="DWD272" s="846"/>
      <c r="DWE272" s="846"/>
      <c r="DWF272" s="846"/>
      <c r="DWG272" s="827"/>
      <c r="DWH272" s="827"/>
      <c r="DWI272" s="827"/>
      <c r="DWJ272" s="827"/>
      <c r="DWK272" s="827"/>
      <c r="DWL272" s="827"/>
      <c r="DWM272" s="827"/>
      <c r="DWN272" s="827"/>
      <c r="DWO272" s="827"/>
      <c r="DWP272" s="827"/>
      <c r="DWQ272" s="827"/>
      <c r="DWR272" s="827"/>
      <c r="DWS272" s="827"/>
      <c r="DWT272" s="827"/>
      <c r="DWU272" s="827"/>
      <c r="DWV272" s="827"/>
      <c r="DWW272" s="827"/>
      <c r="DWX272" s="827"/>
      <c r="DWY272" s="827"/>
      <c r="DWZ272" s="827"/>
      <c r="DXA272" s="827"/>
      <c r="DXB272" s="827"/>
      <c r="DXC272" s="827"/>
      <c r="DXD272" s="827"/>
      <c r="DXE272" s="844"/>
      <c r="DXF272" s="844"/>
      <c r="DXG272" s="844"/>
      <c r="DXH272" s="844"/>
      <c r="DXI272" s="844"/>
      <c r="DXJ272" s="827"/>
      <c r="DXK272" s="827"/>
      <c r="DXL272" s="844"/>
      <c r="DXM272" s="844"/>
      <c r="DXN272" s="827"/>
      <c r="DXO272" s="827"/>
      <c r="DXP272" s="844"/>
      <c r="DXQ272" s="844"/>
      <c r="DXR272" s="827"/>
      <c r="DXS272" s="827"/>
      <c r="DXT272" s="827"/>
      <c r="DXU272" s="827"/>
      <c r="DXV272" s="827"/>
      <c r="DXW272" s="827"/>
      <c r="DXX272" s="827"/>
      <c r="DXY272" s="844"/>
      <c r="DXZ272" s="844"/>
      <c r="DYA272" s="827"/>
      <c r="DYB272" s="827"/>
      <c r="DYC272" s="844"/>
      <c r="DYD272" s="844"/>
      <c r="DYE272" s="827"/>
      <c r="DYF272" s="827"/>
      <c r="DYG272" s="827"/>
      <c r="DYH272" s="827"/>
      <c r="DYI272" s="827"/>
      <c r="DYJ272" s="843"/>
      <c r="DYK272" s="845"/>
      <c r="DYL272" s="827"/>
      <c r="DYM272" s="827"/>
      <c r="DYN272" s="827"/>
      <c r="DYO272" s="827"/>
      <c r="DYP272" s="827"/>
      <c r="DYQ272" s="827"/>
      <c r="DYR272" s="827"/>
      <c r="DYS272" s="846"/>
      <c r="DYT272" s="846"/>
      <c r="DYU272" s="846"/>
      <c r="DYV272" s="846"/>
      <c r="DYW272" s="846"/>
      <c r="DYX272" s="846"/>
      <c r="DYY272" s="846"/>
      <c r="DYZ272" s="846"/>
      <c r="DZA272" s="846"/>
      <c r="DZB272" s="846"/>
      <c r="DZC272" s="846"/>
      <c r="DZD272" s="846"/>
      <c r="DZE272" s="846"/>
      <c r="DZF272" s="846"/>
      <c r="DZG272" s="846"/>
      <c r="DZH272" s="846"/>
      <c r="DZI272" s="846"/>
      <c r="DZJ272" s="846"/>
      <c r="DZK272" s="846"/>
      <c r="DZL272" s="846"/>
      <c r="DZM272" s="846"/>
      <c r="DZN272" s="846"/>
      <c r="DZO272" s="846"/>
      <c r="DZP272" s="846"/>
      <c r="DZQ272" s="846"/>
      <c r="DZR272" s="846"/>
      <c r="DZS272" s="846"/>
      <c r="DZT272" s="846"/>
      <c r="DZU272" s="846"/>
      <c r="DZV272" s="846"/>
      <c r="DZW272" s="846"/>
      <c r="DZX272" s="846"/>
      <c r="DZY272" s="846"/>
      <c r="DZZ272" s="846"/>
      <c r="EAA272" s="846"/>
      <c r="EAB272" s="846"/>
      <c r="EAC272" s="846"/>
      <c r="EAD272" s="846"/>
      <c r="EAE272" s="846"/>
      <c r="EAF272" s="846"/>
      <c r="EAG272" s="846"/>
      <c r="EAH272" s="846"/>
      <c r="EAI272" s="846"/>
      <c r="EAJ272" s="846"/>
      <c r="EAK272" s="827"/>
      <c r="EAL272" s="827"/>
      <c r="EAM272" s="827"/>
      <c r="EAN272" s="827"/>
      <c r="EAO272" s="827"/>
      <c r="EAP272" s="827"/>
      <c r="EAQ272" s="827"/>
      <c r="EAR272" s="827"/>
      <c r="EAS272" s="827"/>
      <c r="EAT272" s="827"/>
      <c r="EAU272" s="827"/>
      <c r="EAV272" s="827"/>
      <c r="EAW272" s="827"/>
      <c r="EAX272" s="827"/>
      <c r="EAY272" s="827"/>
      <c r="EAZ272" s="827"/>
      <c r="EBA272" s="827"/>
      <c r="EBB272" s="827"/>
      <c r="EBC272" s="827"/>
      <c r="EBD272" s="827"/>
      <c r="EBE272" s="827"/>
      <c r="EBF272" s="827"/>
      <c r="EBG272" s="827"/>
      <c r="EBH272" s="827"/>
      <c r="EBI272" s="844"/>
      <c r="EBJ272" s="844"/>
      <c r="EBK272" s="844"/>
      <c r="EBL272" s="844"/>
      <c r="EBM272" s="844"/>
      <c r="EBN272" s="827"/>
      <c r="EBO272" s="827"/>
      <c r="EBP272" s="844"/>
      <c r="EBQ272" s="844"/>
      <c r="EBR272" s="827"/>
      <c r="EBS272" s="827"/>
      <c r="EBT272" s="844"/>
      <c r="EBU272" s="844"/>
      <c r="EBV272" s="827"/>
      <c r="EBW272" s="827"/>
      <c r="EBX272" s="827"/>
      <c r="EBY272" s="827"/>
      <c r="EBZ272" s="827"/>
      <c r="ECA272" s="827"/>
      <c r="ECB272" s="827"/>
      <c r="ECC272" s="844"/>
      <c r="ECD272" s="844"/>
      <c r="ECE272" s="827"/>
      <c r="ECF272" s="827"/>
      <c r="ECG272" s="844"/>
      <c r="ECH272" s="844"/>
      <c r="ECI272" s="827"/>
      <c r="ECJ272" s="827"/>
      <c r="ECK272" s="827"/>
      <c r="ECL272" s="827"/>
      <c r="ECM272" s="827"/>
      <c r="ECN272" s="843"/>
      <c r="ECO272" s="845"/>
      <c r="ECP272" s="827"/>
      <c r="ECQ272" s="827"/>
      <c r="ECR272" s="827"/>
      <c r="ECS272" s="827"/>
      <c r="ECT272" s="827"/>
      <c r="ECU272" s="827"/>
      <c r="ECV272" s="827"/>
      <c r="ECW272" s="846"/>
      <c r="ECX272" s="846"/>
      <c r="ECY272" s="846"/>
      <c r="ECZ272" s="846"/>
      <c r="EDA272" s="846"/>
      <c r="EDB272" s="846"/>
      <c r="EDC272" s="846"/>
      <c r="EDD272" s="846"/>
      <c r="EDE272" s="846"/>
      <c r="EDF272" s="846"/>
      <c r="EDG272" s="846"/>
      <c r="EDH272" s="846"/>
      <c r="EDI272" s="846"/>
      <c r="EDJ272" s="846"/>
      <c r="EDK272" s="846"/>
      <c r="EDL272" s="846"/>
      <c r="EDM272" s="846"/>
      <c r="EDN272" s="846"/>
      <c r="EDO272" s="846"/>
      <c r="EDP272" s="846"/>
      <c r="EDQ272" s="846"/>
      <c r="EDR272" s="846"/>
      <c r="EDS272" s="846"/>
      <c r="EDT272" s="846"/>
      <c r="EDU272" s="846"/>
      <c r="EDV272" s="846"/>
      <c r="EDW272" s="846"/>
      <c r="EDX272" s="846"/>
      <c r="EDY272" s="846"/>
      <c r="EDZ272" s="846"/>
      <c r="EEA272" s="846"/>
      <c r="EEB272" s="846"/>
      <c r="EEC272" s="846"/>
      <c r="EED272" s="846"/>
      <c r="EEE272" s="846"/>
      <c r="EEF272" s="846"/>
      <c r="EEG272" s="846"/>
      <c r="EEH272" s="846"/>
      <c r="EEI272" s="846"/>
      <c r="EEJ272" s="846"/>
      <c r="EEK272" s="846"/>
      <c r="EEL272" s="846"/>
      <c r="EEM272" s="846"/>
      <c r="EEN272" s="846"/>
      <c r="EEO272" s="827"/>
      <c r="EEP272" s="827"/>
      <c r="EEQ272" s="827"/>
      <c r="EER272" s="827"/>
      <c r="EES272" s="827"/>
      <c r="EET272" s="827"/>
      <c r="EEU272" s="827"/>
      <c r="EEV272" s="827"/>
      <c r="EEW272" s="827"/>
      <c r="EEX272" s="827"/>
      <c r="EEY272" s="827"/>
      <c r="EEZ272" s="827"/>
      <c r="EFA272" s="827"/>
      <c r="EFB272" s="827"/>
      <c r="EFC272" s="827"/>
      <c r="EFD272" s="827"/>
      <c r="EFE272" s="827"/>
      <c r="EFF272" s="827"/>
      <c r="EFG272" s="827"/>
      <c r="EFH272" s="827"/>
      <c r="EFI272" s="827"/>
      <c r="EFJ272" s="827"/>
      <c r="EFK272" s="827"/>
      <c r="EFL272" s="827"/>
      <c r="EFM272" s="844"/>
      <c r="EFN272" s="844"/>
      <c r="EFO272" s="844"/>
      <c r="EFP272" s="844"/>
      <c r="EFQ272" s="844"/>
      <c r="EFR272" s="827"/>
      <c r="EFS272" s="827"/>
      <c r="EFT272" s="844"/>
      <c r="EFU272" s="844"/>
      <c r="EFV272" s="827"/>
      <c r="EFW272" s="827"/>
      <c r="EFX272" s="844"/>
      <c r="EFY272" s="844"/>
      <c r="EFZ272" s="827"/>
      <c r="EGA272" s="827"/>
      <c r="EGB272" s="827"/>
      <c r="EGC272" s="827"/>
      <c r="EGD272" s="827"/>
      <c r="EGE272" s="827"/>
      <c r="EGF272" s="827"/>
      <c r="EGG272" s="844"/>
      <c r="EGH272" s="844"/>
      <c r="EGI272" s="827"/>
      <c r="EGJ272" s="827"/>
      <c r="EGK272" s="844"/>
      <c r="EGL272" s="844"/>
      <c r="EGM272" s="827"/>
      <c r="EGN272" s="827"/>
      <c r="EGO272" s="827"/>
      <c r="EGP272" s="827"/>
      <c r="EGQ272" s="827"/>
      <c r="EGR272" s="843"/>
      <c r="EGS272" s="845"/>
      <c r="EGT272" s="827"/>
      <c r="EGU272" s="827"/>
      <c r="EGV272" s="827"/>
      <c r="EGW272" s="827"/>
      <c r="EGX272" s="827"/>
      <c r="EGY272" s="827"/>
      <c r="EGZ272" s="827"/>
      <c r="EHA272" s="846"/>
      <c r="EHB272" s="846"/>
      <c r="EHC272" s="846"/>
      <c r="EHD272" s="846"/>
      <c r="EHE272" s="846"/>
      <c r="EHF272" s="846"/>
      <c r="EHG272" s="846"/>
      <c r="EHH272" s="846"/>
      <c r="EHI272" s="846"/>
      <c r="EHJ272" s="846"/>
      <c r="EHK272" s="846"/>
      <c r="EHL272" s="846"/>
      <c r="EHM272" s="846"/>
      <c r="EHN272" s="846"/>
      <c r="EHO272" s="846"/>
      <c r="EHP272" s="846"/>
      <c r="EHQ272" s="846"/>
      <c r="EHR272" s="846"/>
      <c r="EHS272" s="846"/>
      <c r="EHT272" s="846"/>
      <c r="EHU272" s="846"/>
      <c r="EHV272" s="846"/>
      <c r="EHW272" s="846"/>
      <c r="EHX272" s="846"/>
      <c r="EHY272" s="846"/>
      <c r="EHZ272" s="846"/>
      <c r="EIA272" s="846"/>
      <c r="EIB272" s="846"/>
      <c r="EIC272" s="846"/>
      <c r="EID272" s="846"/>
      <c r="EIE272" s="846"/>
      <c r="EIF272" s="846"/>
      <c r="EIG272" s="846"/>
      <c r="EIH272" s="846"/>
      <c r="EII272" s="846"/>
      <c r="EIJ272" s="846"/>
      <c r="EIK272" s="846"/>
      <c r="EIL272" s="846"/>
      <c r="EIM272" s="846"/>
      <c r="EIN272" s="846"/>
      <c r="EIO272" s="846"/>
      <c r="EIP272" s="846"/>
      <c r="EIQ272" s="846"/>
      <c r="EIR272" s="846"/>
      <c r="EIS272" s="827"/>
      <c r="EIT272" s="827"/>
      <c r="EIU272" s="827"/>
      <c r="EIV272" s="827"/>
      <c r="EIW272" s="827"/>
      <c r="EIX272" s="827"/>
      <c r="EIY272" s="827"/>
      <c r="EIZ272" s="827"/>
      <c r="EJA272" s="827"/>
      <c r="EJB272" s="827"/>
      <c r="EJC272" s="827"/>
      <c r="EJD272" s="827"/>
      <c r="EJE272" s="827"/>
      <c r="EJF272" s="827"/>
      <c r="EJG272" s="827"/>
      <c r="EJH272" s="827"/>
      <c r="EJI272" s="827"/>
      <c r="EJJ272" s="827"/>
      <c r="EJK272" s="827"/>
      <c r="EJL272" s="827"/>
      <c r="EJM272" s="827"/>
      <c r="EJN272" s="827"/>
      <c r="EJO272" s="827"/>
      <c r="EJP272" s="827"/>
      <c r="EJQ272" s="844"/>
      <c r="EJR272" s="844"/>
      <c r="EJS272" s="844"/>
      <c r="EJT272" s="844"/>
      <c r="EJU272" s="844"/>
      <c r="EJV272" s="827"/>
      <c r="EJW272" s="827"/>
      <c r="EJX272" s="844"/>
      <c r="EJY272" s="844"/>
      <c r="EJZ272" s="827"/>
      <c r="EKA272" s="827"/>
      <c r="EKB272" s="844"/>
      <c r="EKC272" s="844"/>
      <c r="EKD272" s="827"/>
      <c r="EKE272" s="827"/>
      <c r="EKF272" s="827"/>
      <c r="EKG272" s="827"/>
      <c r="EKH272" s="827"/>
      <c r="EKI272" s="827"/>
      <c r="EKJ272" s="827"/>
      <c r="EKK272" s="844"/>
      <c r="EKL272" s="844"/>
      <c r="EKM272" s="827"/>
      <c r="EKN272" s="827"/>
      <c r="EKO272" s="844"/>
      <c r="EKP272" s="844"/>
      <c r="EKQ272" s="827"/>
      <c r="EKR272" s="827"/>
      <c r="EKS272" s="827"/>
      <c r="EKT272" s="827"/>
      <c r="EKU272" s="827"/>
      <c r="EKV272" s="843"/>
      <c r="EKW272" s="845"/>
      <c r="EKX272" s="827"/>
      <c r="EKY272" s="827"/>
      <c r="EKZ272" s="827"/>
      <c r="ELA272" s="827"/>
      <c r="ELB272" s="827"/>
      <c r="ELC272" s="827"/>
      <c r="ELD272" s="827"/>
      <c r="ELE272" s="846"/>
      <c r="ELF272" s="846"/>
      <c r="ELG272" s="846"/>
      <c r="ELH272" s="846"/>
      <c r="ELI272" s="846"/>
      <c r="ELJ272" s="846"/>
      <c r="ELK272" s="846"/>
      <c r="ELL272" s="846"/>
      <c r="ELM272" s="846"/>
      <c r="ELN272" s="846"/>
      <c r="ELO272" s="846"/>
      <c r="ELP272" s="846"/>
      <c r="ELQ272" s="846"/>
      <c r="ELR272" s="846"/>
      <c r="ELS272" s="846"/>
      <c r="ELT272" s="846"/>
      <c r="ELU272" s="846"/>
      <c r="ELV272" s="846"/>
      <c r="ELW272" s="846"/>
      <c r="ELX272" s="846"/>
      <c r="ELY272" s="846"/>
      <c r="ELZ272" s="846"/>
      <c r="EMA272" s="846"/>
      <c r="EMB272" s="846"/>
      <c r="EMC272" s="846"/>
      <c r="EMD272" s="846"/>
      <c r="EME272" s="846"/>
      <c r="EMF272" s="846"/>
      <c r="EMG272" s="846"/>
      <c r="EMH272" s="846"/>
      <c r="EMI272" s="846"/>
      <c r="EMJ272" s="846"/>
      <c r="EMK272" s="846"/>
      <c r="EML272" s="846"/>
      <c r="EMM272" s="846"/>
      <c r="EMN272" s="846"/>
      <c r="EMO272" s="846"/>
      <c r="EMP272" s="846"/>
      <c r="EMQ272" s="846"/>
      <c r="EMR272" s="846"/>
      <c r="EMS272" s="846"/>
      <c r="EMT272" s="846"/>
      <c r="EMU272" s="846"/>
      <c r="EMV272" s="846"/>
      <c r="EMW272" s="827"/>
      <c r="EMX272" s="827"/>
      <c r="EMY272" s="827"/>
      <c r="EMZ272" s="827"/>
      <c r="ENA272" s="827"/>
      <c r="ENB272" s="827"/>
      <c r="ENC272" s="827"/>
      <c r="END272" s="827"/>
      <c r="ENE272" s="827"/>
      <c r="ENF272" s="827"/>
      <c r="ENG272" s="827"/>
      <c r="ENH272" s="827"/>
      <c r="ENI272" s="827"/>
      <c r="ENJ272" s="827"/>
      <c r="ENK272" s="827"/>
      <c r="ENL272" s="827"/>
      <c r="ENM272" s="827"/>
      <c r="ENN272" s="827"/>
      <c r="ENO272" s="827"/>
      <c r="ENP272" s="827"/>
      <c r="ENQ272" s="827"/>
      <c r="ENR272" s="827"/>
      <c r="ENS272" s="827"/>
      <c r="ENT272" s="827"/>
      <c r="ENU272" s="844"/>
      <c r="ENV272" s="844"/>
      <c r="ENW272" s="844"/>
      <c r="ENX272" s="844"/>
      <c r="ENY272" s="844"/>
      <c r="ENZ272" s="827"/>
      <c r="EOA272" s="827"/>
      <c r="EOB272" s="844"/>
      <c r="EOC272" s="844"/>
      <c r="EOD272" s="827"/>
      <c r="EOE272" s="827"/>
      <c r="EOF272" s="844"/>
      <c r="EOG272" s="844"/>
      <c r="EOH272" s="827"/>
      <c r="EOI272" s="827"/>
      <c r="EOJ272" s="827"/>
      <c r="EOK272" s="827"/>
      <c r="EOL272" s="827"/>
      <c r="EOM272" s="827"/>
      <c r="EON272" s="827"/>
      <c r="EOO272" s="844"/>
      <c r="EOP272" s="844"/>
      <c r="EOQ272" s="827"/>
      <c r="EOR272" s="827"/>
      <c r="EOS272" s="844"/>
      <c r="EOT272" s="844"/>
      <c r="EOU272" s="827"/>
      <c r="EOV272" s="827"/>
      <c r="EOW272" s="827"/>
      <c r="EOX272" s="827"/>
      <c r="EOY272" s="827"/>
      <c r="EOZ272" s="843"/>
      <c r="EPA272" s="845"/>
      <c r="EPB272" s="827"/>
      <c r="EPC272" s="827"/>
      <c r="EPD272" s="827"/>
      <c r="EPE272" s="827"/>
      <c r="EPF272" s="827"/>
      <c r="EPG272" s="827"/>
      <c r="EPH272" s="827"/>
      <c r="EPI272" s="846"/>
      <c r="EPJ272" s="846"/>
      <c r="EPK272" s="846"/>
      <c r="EPL272" s="846"/>
      <c r="EPM272" s="846"/>
      <c r="EPN272" s="846"/>
      <c r="EPO272" s="846"/>
      <c r="EPP272" s="846"/>
      <c r="EPQ272" s="846"/>
      <c r="EPR272" s="846"/>
      <c r="EPS272" s="846"/>
      <c r="EPT272" s="846"/>
      <c r="EPU272" s="846"/>
      <c r="EPV272" s="846"/>
      <c r="EPW272" s="846"/>
      <c r="EPX272" s="846"/>
      <c r="EPY272" s="846"/>
      <c r="EPZ272" s="846"/>
      <c r="EQA272" s="846"/>
      <c r="EQB272" s="846"/>
      <c r="EQC272" s="846"/>
      <c r="EQD272" s="846"/>
      <c r="EQE272" s="846"/>
      <c r="EQF272" s="846"/>
      <c r="EQG272" s="846"/>
      <c r="EQH272" s="846"/>
      <c r="EQI272" s="846"/>
      <c r="EQJ272" s="846"/>
      <c r="EQK272" s="846"/>
      <c r="EQL272" s="846"/>
      <c r="EQM272" s="846"/>
      <c r="EQN272" s="846"/>
      <c r="EQO272" s="846"/>
      <c r="EQP272" s="846"/>
      <c r="EQQ272" s="846"/>
      <c r="EQR272" s="846"/>
      <c r="EQS272" s="846"/>
      <c r="EQT272" s="846"/>
      <c r="EQU272" s="846"/>
      <c r="EQV272" s="846"/>
      <c r="EQW272" s="846"/>
      <c r="EQX272" s="846"/>
      <c r="EQY272" s="846"/>
      <c r="EQZ272" s="846"/>
      <c r="ERA272" s="827"/>
      <c r="ERB272" s="827"/>
      <c r="ERC272" s="827"/>
      <c r="ERD272" s="827"/>
      <c r="ERE272" s="827"/>
      <c r="ERF272" s="827"/>
      <c r="ERG272" s="827"/>
      <c r="ERH272" s="827"/>
      <c r="ERI272" s="827"/>
      <c r="ERJ272" s="827"/>
      <c r="ERK272" s="827"/>
      <c r="ERL272" s="827"/>
      <c r="ERM272" s="827"/>
      <c r="ERN272" s="827"/>
      <c r="ERO272" s="827"/>
      <c r="ERP272" s="827"/>
      <c r="ERQ272" s="827"/>
      <c r="ERR272" s="827"/>
      <c r="ERS272" s="827"/>
      <c r="ERT272" s="827"/>
      <c r="ERU272" s="827"/>
      <c r="ERV272" s="827"/>
      <c r="ERW272" s="827"/>
      <c r="ERX272" s="827"/>
      <c r="ERY272" s="844"/>
      <c r="ERZ272" s="844"/>
      <c r="ESA272" s="844"/>
      <c r="ESB272" s="844"/>
      <c r="ESC272" s="844"/>
      <c r="ESD272" s="827"/>
      <c r="ESE272" s="827"/>
      <c r="ESF272" s="844"/>
      <c r="ESG272" s="844"/>
      <c r="ESH272" s="827"/>
      <c r="ESI272" s="827"/>
      <c r="ESJ272" s="844"/>
      <c r="ESK272" s="844"/>
      <c r="ESL272" s="827"/>
      <c r="ESM272" s="827"/>
      <c r="ESN272" s="827"/>
      <c r="ESO272" s="827"/>
      <c r="ESP272" s="827"/>
      <c r="ESQ272" s="827"/>
      <c r="ESR272" s="827"/>
      <c r="ESS272" s="844"/>
      <c r="EST272" s="844"/>
      <c r="ESU272" s="827"/>
      <c r="ESV272" s="827"/>
      <c r="ESW272" s="844"/>
      <c r="ESX272" s="844"/>
      <c r="ESY272" s="827"/>
      <c r="ESZ272" s="827"/>
      <c r="ETA272" s="827"/>
      <c r="ETB272" s="827"/>
      <c r="ETC272" s="827"/>
      <c r="ETD272" s="843"/>
      <c r="ETE272" s="845"/>
      <c r="ETF272" s="827"/>
      <c r="ETG272" s="827"/>
      <c r="ETH272" s="827"/>
      <c r="ETI272" s="827"/>
      <c r="ETJ272" s="827"/>
      <c r="ETK272" s="827"/>
      <c r="ETL272" s="827"/>
      <c r="ETM272" s="846"/>
      <c r="ETN272" s="846"/>
      <c r="ETO272" s="846"/>
      <c r="ETP272" s="846"/>
      <c r="ETQ272" s="846"/>
      <c r="ETR272" s="846"/>
      <c r="ETS272" s="846"/>
      <c r="ETT272" s="846"/>
      <c r="ETU272" s="846"/>
      <c r="ETV272" s="846"/>
      <c r="ETW272" s="846"/>
      <c r="ETX272" s="846"/>
      <c r="ETY272" s="846"/>
      <c r="ETZ272" s="846"/>
      <c r="EUA272" s="846"/>
      <c r="EUB272" s="846"/>
      <c r="EUC272" s="846"/>
      <c r="EUD272" s="846"/>
      <c r="EUE272" s="846"/>
      <c r="EUF272" s="846"/>
      <c r="EUG272" s="846"/>
      <c r="EUH272" s="846"/>
      <c r="EUI272" s="846"/>
      <c r="EUJ272" s="846"/>
      <c r="EUK272" s="846"/>
      <c r="EUL272" s="846"/>
      <c r="EUM272" s="846"/>
      <c r="EUN272" s="846"/>
      <c r="EUO272" s="846"/>
      <c r="EUP272" s="846"/>
      <c r="EUQ272" s="846"/>
      <c r="EUR272" s="846"/>
      <c r="EUS272" s="846"/>
      <c r="EUT272" s="846"/>
      <c r="EUU272" s="846"/>
      <c r="EUV272" s="846"/>
      <c r="EUW272" s="846"/>
      <c r="EUX272" s="846"/>
      <c r="EUY272" s="846"/>
      <c r="EUZ272" s="846"/>
      <c r="EVA272" s="846"/>
      <c r="EVB272" s="846"/>
      <c r="EVC272" s="846"/>
      <c r="EVD272" s="846"/>
      <c r="EVE272" s="827"/>
      <c r="EVF272" s="827"/>
      <c r="EVG272" s="827"/>
      <c r="EVH272" s="827"/>
      <c r="EVI272" s="827"/>
      <c r="EVJ272" s="827"/>
      <c r="EVK272" s="827"/>
      <c r="EVL272" s="827"/>
      <c r="EVM272" s="827"/>
      <c r="EVN272" s="827"/>
      <c r="EVO272" s="827"/>
      <c r="EVP272" s="827"/>
      <c r="EVQ272" s="827"/>
      <c r="EVR272" s="827"/>
      <c r="EVS272" s="827"/>
      <c r="EVT272" s="827"/>
      <c r="EVU272" s="827"/>
      <c r="EVV272" s="827"/>
      <c r="EVW272" s="827"/>
      <c r="EVX272" s="827"/>
      <c r="EVY272" s="827"/>
      <c r="EVZ272" s="827"/>
      <c r="EWA272" s="827"/>
      <c r="EWB272" s="827"/>
      <c r="EWC272" s="844"/>
      <c r="EWD272" s="844"/>
      <c r="EWE272" s="844"/>
      <c r="EWF272" s="844"/>
      <c r="EWG272" s="844"/>
      <c r="EWH272" s="827"/>
      <c r="EWI272" s="827"/>
      <c r="EWJ272" s="844"/>
      <c r="EWK272" s="844"/>
      <c r="EWL272" s="827"/>
      <c r="EWM272" s="827"/>
      <c r="EWN272" s="844"/>
      <c r="EWO272" s="844"/>
      <c r="EWP272" s="827"/>
      <c r="EWQ272" s="827"/>
      <c r="EWR272" s="827"/>
      <c r="EWS272" s="827"/>
      <c r="EWT272" s="827"/>
      <c r="EWU272" s="827"/>
      <c r="EWV272" s="827"/>
      <c r="EWW272" s="844"/>
      <c r="EWX272" s="844"/>
      <c r="EWY272" s="827"/>
      <c r="EWZ272" s="827"/>
      <c r="EXA272" s="844"/>
      <c r="EXB272" s="844"/>
      <c r="EXC272" s="827"/>
      <c r="EXD272" s="827"/>
      <c r="EXE272" s="827"/>
      <c r="EXF272" s="827"/>
      <c r="EXG272" s="827"/>
      <c r="EXH272" s="843"/>
      <c r="EXI272" s="845"/>
      <c r="EXJ272" s="827"/>
      <c r="EXK272" s="827"/>
      <c r="EXL272" s="827"/>
      <c r="EXM272" s="827"/>
      <c r="EXN272" s="827"/>
      <c r="EXO272" s="827"/>
      <c r="EXP272" s="827"/>
      <c r="EXQ272" s="846"/>
      <c r="EXR272" s="846"/>
      <c r="EXS272" s="846"/>
      <c r="EXT272" s="846"/>
      <c r="EXU272" s="846"/>
      <c r="EXV272" s="846"/>
      <c r="EXW272" s="846"/>
      <c r="EXX272" s="846"/>
      <c r="EXY272" s="846"/>
      <c r="EXZ272" s="846"/>
      <c r="EYA272" s="846"/>
      <c r="EYB272" s="846"/>
      <c r="EYC272" s="846"/>
      <c r="EYD272" s="846"/>
      <c r="EYE272" s="846"/>
      <c r="EYF272" s="846"/>
      <c r="EYG272" s="846"/>
      <c r="EYH272" s="846"/>
      <c r="EYI272" s="846"/>
      <c r="EYJ272" s="846"/>
      <c r="EYK272" s="846"/>
      <c r="EYL272" s="846"/>
      <c r="EYM272" s="846"/>
      <c r="EYN272" s="846"/>
      <c r="EYO272" s="846"/>
      <c r="EYP272" s="846"/>
      <c r="EYQ272" s="846"/>
      <c r="EYR272" s="846"/>
      <c r="EYS272" s="846"/>
      <c r="EYT272" s="846"/>
      <c r="EYU272" s="846"/>
      <c r="EYV272" s="846"/>
      <c r="EYW272" s="846"/>
      <c r="EYX272" s="846"/>
      <c r="EYY272" s="846"/>
      <c r="EYZ272" s="846"/>
      <c r="EZA272" s="846"/>
      <c r="EZB272" s="846"/>
      <c r="EZC272" s="846"/>
      <c r="EZD272" s="846"/>
      <c r="EZE272" s="846"/>
      <c r="EZF272" s="846"/>
      <c r="EZG272" s="846"/>
      <c r="EZH272" s="846"/>
      <c r="EZI272" s="827"/>
      <c r="EZJ272" s="827"/>
      <c r="EZK272" s="827"/>
      <c r="EZL272" s="827"/>
      <c r="EZM272" s="827"/>
      <c r="EZN272" s="827"/>
      <c r="EZO272" s="827"/>
      <c r="EZP272" s="827"/>
      <c r="EZQ272" s="827"/>
      <c r="EZR272" s="827"/>
      <c r="EZS272" s="827"/>
      <c r="EZT272" s="827"/>
      <c r="EZU272" s="827"/>
      <c r="EZV272" s="827"/>
      <c r="EZW272" s="827"/>
      <c r="EZX272" s="827"/>
      <c r="EZY272" s="827"/>
      <c r="EZZ272" s="827"/>
      <c r="FAA272" s="827"/>
      <c r="FAB272" s="827"/>
      <c r="FAC272" s="827"/>
      <c r="FAD272" s="827"/>
      <c r="FAE272" s="827"/>
      <c r="FAF272" s="827"/>
      <c r="FAG272" s="844"/>
      <c r="FAH272" s="844"/>
      <c r="FAI272" s="844"/>
      <c r="FAJ272" s="844"/>
      <c r="FAK272" s="844"/>
      <c r="FAL272" s="827"/>
      <c r="FAM272" s="827"/>
      <c r="FAN272" s="844"/>
      <c r="FAO272" s="844"/>
      <c r="FAP272" s="827"/>
      <c r="FAQ272" s="827"/>
      <c r="FAR272" s="844"/>
      <c r="FAS272" s="844"/>
      <c r="FAT272" s="827"/>
      <c r="FAU272" s="827"/>
      <c r="FAV272" s="827"/>
      <c r="FAW272" s="827"/>
      <c r="FAX272" s="827"/>
      <c r="FAY272" s="827"/>
      <c r="FAZ272" s="827"/>
      <c r="FBA272" s="844"/>
      <c r="FBB272" s="844"/>
      <c r="FBC272" s="827"/>
      <c r="FBD272" s="827"/>
      <c r="FBE272" s="844"/>
      <c r="FBF272" s="844"/>
      <c r="FBG272" s="827"/>
      <c r="FBH272" s="827"/>
      <c r="FBI272" s="827"/>
      <c r="FBJ272" s="827"/>
      <c r="FBK272" s="827"/>
      <c r="FBL272" s="843"/>
      <c r="FBM272" s="845"/>
      <c r="FBN272" s="827"/>
      <c r="FBO272" s="827"/>
      <c r="FBP272" s="827"/>
      <c r="FBQ272" s="827"/>
      <c r="FBR272" s="827"/>
      <c r="FBS272" s="827"/>
      <c r="FBT272" s="827"/>
      <c r="FBU272" s="846"/>
      <c r="FBV272" s="846"/>
      <c r="FBW272" s="846"/>
      <c r="FBX272" s="846"/>
      <c r="FBY272" s="846"/>
      <c r="FBZ272" s="846"/>
      <c r="FCA272" s="846"/>
      <c r="FCB272" s="846"/>
      <c r="FCC272" s="846"/>
      <c r="FCD272" s="846"/>
      <c r="FCE272" s="846"/>
      <c r="FCF272" s="846"/>
      <c r="FCG272" s="846"/>
      <c r="FCH272" s="846"/>
      <c r="FCI272" s="846"/>
      <c r="FCJ272" s="846"/>
      <c r="FCK272" s="846"/>
      <c r="FCL272" s="846"/>
      <c r="FCM272" s="846"/>
      <c r="FCN272" s="846"/>
      <c r="FCO272" s="846"/>
      <c r="FCP272" s="846"/>
      <c r="FCQ272" s="846"/>
      <c r="FCR272" s="846"/>
      <c r="FCS272" s="846"/>
      <c r="FCT272" s="846"/>
      <c r="FCU272" s="846"/>
      <c r="FCV272" s="846"/>
      <c r="FCW272" s="846"/>
      <c r="FCX272" s="846"/>
      <c r="FCY272" s="846"/>
      <c r="FCZ272" s="846"/>
      <c r="FDA272" s="846"/>
      <c r="FDB272" s="846"/>
      <c r="FDC272" s="846"/>
      <c r="FDD272" s="846"/>
      <c r="FDE272" s="846"/>
      <c r="FDF272" s="846"/>
      <c r="FDG272" s="846"/>
      <c r="FDH272" s="846"/>
      <c r="FDI272" s="846"/>
      <c r="FDJ272" s="846"/>
      <c r="FDK272" s="846"/>
      <c r="FDL272" s="846"/>
      <c r="FDM272" s="827"/>
      <c r="FDN272" s="827"/>
      <c r="FDO272" s="827"/>
      <c r="FDP272" s="827"/>
      <c r="FDQ272" s="827"/>
      <c r="FDR272" s="827"/>
      <c r="FDS272" s="827"/>
      <c r="FDT272" s="827"/>
      <c r="FDU272" s="827"/>
      <c r="FDV272" s="827"/>
      <c r="FDW272" s="827"/>
      <c r="FDX272" s="827"/>
      <c r="FDY272" s="827"/>
      <c r="FDZ272" s="827"/>
      <c r="FEA272" s="827"/>
      <c r="FEB272" s="827"/>
      <c r="FEC272" s="827"/>
      <c r="FED272" s="827"/>
      <c r="FEE272" s="827"/>
      <c r="FEF272" s="827"/>
      <c r="FEG272" s="827"/>
      <c r="FEH272" s="827"/>
      <c r="FEI272" s="827"/>
      <c r="FEJ272" s="827"/>
      <c r="FEK272" s="844"/>
      <c r="FEL272" s="844"/>
      <c r="FEM272" s="844"/>
      <c r="FEN272" s="844"/>
      <c r="FEO272" s="844"/>
      <c r="FEP272" s="827"/>
      <c r="FEQ272" s="827"/>
      <c r="FER272" s="844"/>
      <c r="FES272" s="844"/>
      <c r="FET272" s="827"/>
      <c r="FEU272" s="827"/>
      <c r="FEV272" s="844"/>
      <c r="FEW272" s="844"/>
      <c r="FEX272" s="827"/>
      <c r="FEY272" s="827"/>
      <c r="FEZ272" s="827"/>
      <c r="FFA272" s="827"/>
      <c r="FFB272" s="827"/>
      <c r="FFC272" s="827"/>
      <c r="FFD272" s="827"/>
      <c r="FFE272" s="844"/>
      <c r="FFF272" s="844"/>
      <c r="FFG272" s="827"/>
      <c r="FFH272" s="827"/>
      <c r="FFI272" s="844"/>
      <c r="FFJ272" s="844"/>
      <c r="FFK272" s="827"/>
      <c r="FFL272" s="827"/>
      <c r="FFM272" s="827"/>
      <c r="FFN272" s="827"/>
      <c r="FFO272" s="827"/>
      <c r="FFP272" s="843"/>
      <c r="FFQ272" s="845"/>
      <c r="FFR272" s="827"/>
      <c r="FFS272" s="827"/>
      <c r="FFT272" s="827"/>
      <c r="FFU272" s="827"/>
      <c r="FFV272" s="827"/>
      <c r="FFW272" s="827"/>
      <c r="FFX272" s="827"/>
      <c r="FFY272" s="846"/>
      <c r="FFZ272" s="846"/>
      <c r="FGA272" s="846"/>
      <c r="FGB272" s="846"/>
      <c r="FGC272" s="846"/>
      <c r="FGD272" s="846"/>
      <c r="FGE272" s="846"/>
      <c r="FGF272" s="846"/>
      <c r="FGG272" s="846"/>
      <c r="FGH272" s="846"/>
      <c r="FGI272" s="846"/>
      <c r="FGJ272" s="846"/>
      <c r="FGK272" s="846"/>
      <c r="FGL272" s="846"/>
      <c r="FGM272" s="846"/>
      <c r="FGN272" s="846"/>
      <c r="FGO272" s="846"/>
      <c r="FGP272" s="846"/>
      <c r="FGQ272" s="846"/>
      <c r="FGR272" s="846"/>
      <c r="FGS272" s="846"/>
      <c r="FGT272" s="846"/>
      <c r="FGU272" s="846"/>
      <c r="FGV272" s="846"/>
      <c r="FGW272" s="846"/>
      <c r="FGX272" s="846"/>
      <c r="FGY272" s="846"/>
      <c r="FGZ272" s="846"/>
      <c r="FHA272" s="846"/>
      <c r="FHB272" s="846"/>
      <c r="FHC272" s="846"/>
      <c r="FHD272" s="846"/>
      <c r="FHE272" s="846"/>
      <c r="FHF272" s="846"/>
      <c r="FHG272" s="846"/>
      <c r="FHH272" s="846"/>
      <c r="FHI272" s="846"/>
      <c r="FHJ272" s="846"/>
      <c r="FHK272" s="846"/>
      <c r="FHL272" s="846"/>
      <c r="FHM272" s="846"/>
      <c r="FHN272" s="846"/>
      <c r="FHO272" s="846"/>
      <c r="FHP272" s="846"/>
      <c r="FHQ272" s="827"/>
      <c r="FHR272" s="827"/>
      <c r="FHS272" s="827"/>
      <c r="FHT272" s="827"/>
      <c r="FHU272" s="827"/>
      <c r="FHV272" s="827"/>
      <c r="FHW272" s="827"/>
      <c r="FHX272" s="827"/>
      <c r="FHY272" s="827"/>
      <c r="FHZ272" s="827"/>
      <c r="FIA272" s="827"/>
      <c r="FIB272" s="827"/>
      <c r="FIC272" s="827"/>
      <c r="FID272" s="827"/>
      <c r="FIE272" s="827"/>
      <c r="FIF272" s="827"/>
      <c r="FIG272" s="827"/>
      <c r="FIH272" s="827"/>
      <c r="FII272" s="827"/>
      <c r="FIJ272" s="827"/>
      <c r="FIK272" s="827"/>
      <c r="FIL272" s="827"/>
      <c r="FIM272" s="827"/>
      <c r="FIN272" s="827"/>
      <c r="FIO272" s="844"/>
      <c r="FIP272" s="844"/>
      <c r="FIQ272" s="844"/>
      <c r="FIR272" s="844"/>
      <c r="FIS272" s="844"/>
      <c r="FIT272" s="827"/>
      <c r="FIU272" s="827"/>
      <c r="FIV272" s="844"/>
      <c r="FIW272" s="844"/>
      <c r="FIX272" s="827"/>
      <c r="FIY272" s="827"/>
      <c r="FIZ272" s="844"/>
      <c r="FJA272" s="844"/>
      <c r="FJB272" s="827"/>
      <c r="FJC272" s="827"/>
      <c r="FJD272" s="827"/>
      <c r="FJE272" s="827"/>
      <c r="FJF272" s="827"/>
      <c r="FJG272" s="827"/>
      <c r="FJH272" s="827"/>
      <c r="FJI272" s="844"/>
      <c r="FJJ272" s="844"/>
      <c r="FJK272" s="827"/>
      <c r="FJL272" s="827"/>
      <c r="FJM272" s="844"/>
      <c r="FJN272" s="844"/>
      <c r="FJO272" s="827"/>
      <c r="FJP272" s="827"/>
      <c r="FJQ272" s="827"/>
      <c r="FJR272" s="827"/>
      <c r="FJS272" s="827"/>
      <c r="FJT272" s="843"/>
      <c r="FJU272" s="845"/>
      <c r="FJV272" s="827"/>
      <c r="FJW272" s="827"/>
      <c r="FJX272" s="827"/>
      <c r="FJY272" s="827"/>
      <c r="FJZ272" s="827"/>
      <c r="FKA272" s="827"/>
      <c r="FKB272" s="827"/>
      <c r="FKC272" s="846"/>
      <c r="FKD272" s="846"/>
      <c r="FKE272" s="846"/>
      <c r="FKF272" s="846"/>
      <c r="FKG272" s="846"/>
      <c r="FKH272" s="846"/>
      <c r="FKI272" s="846"/>
      <c r="FKJ272" s="846"/>
      <c r="FKK272" s="846"/>
      <c r="FKL272" s="846"/>
      <c r="FKM272" s="846"/>
      <c r="FKN272" s="846"/>
      <c r="FKO272" s="846"/>
      <c r="FKP272" s="846"/>
      <c r="FKQ272" s="846"/>
      <c r="FKR272" s="846"/>
      <c r="FKS272" s="846"/>
      <c r="FKT272" s="846"/>
      <c r="FKU272" s="846"/>
      <c r="FKV272" s="846"/>
      <c r="FKW272" s="846"/>
      <c r="FKX272" s="846"/>
      <c r="FKY272" s="846"/>
      <c r="FKZ272" s="846"/>
      <c r="FLA272" s="846"/>
      <c r="FLB272" s="846"/>
      <c r="FLC272" s="846"/>
      <c r="FLD272" s="846"/>
      <c r="FLE272" s="846"/>
      <c r="FLF272" s="846"/>
      <c r="FLG272" s="846"/>
      <c r="FLH272" s="846"/>
      <c r="FLI272" s="846"/>
      <c r="FLJ272" s="846"/>
      <c r="FLK272" s="846"/>
      <c r="FLL272" s="846"/>
      <c r="FLM272" s="846"/>
      <c r="FLN272" s="846"/>
      <c r="FLO272" s="846"/>
      <c r="FLP272" s="846"/>
      <c r="FLQ272" s="846"/>
      <c r="FLR272" s="846"/>
      <c r="FLS272" s="846"/>
      <c r="FLT272" s="846"/>
      <c r="FLU272" s="827"/>
      <c r="FLV272" s="827"/>
      <c r="FLW272" s="827"/>
      <c r="FLX272" s="827"/>
      <c r="FLY272" s="827"/>
      <c r="FLZ272" s="827"/>
      <c r="FMA272" s="827"/>
      <c r="FMB272" s="827"/>
      <c r="FMC272" s="827"/>
      <c r="FMD272" s="827"/>
      <c r="FME272" s="827"/>
      <c r="FMF272" s="827"/>
      <c r="FMG272" s="827"/>
      <c r="FMH272" s="827"/>
      <c r="FMI272" s="827"/>
      <c r="FMJ272" s="827"/>
      <c r="FMK272" s="827"/>
      <c r="FML272" s="827"/>
      <c r="FMM272" s="827"/>
      <c r="FMN272" s="827"/>
      <c r="FMO272" s="827"/>
      <c r="FMP272" s="827"/>
      <c r="FMQ272" s="827"/>
      <c r="FMR272" s="827"/>
      <c r="FMS272" s="844"/>
      <c r="FMT272" s="844"/>
      <c r="FMU272" s="844"/>
      <c r="FMV272" s="844"/>
      <c r="FMW272" s="844"/>
      <c r="FMX272" s="827"/>
      <c r="FMY272" s="827"/>
      <c r="FMZ272" s="844"/>
      <c r="FNA272" s="844"/>
      <c r="FNB272" s="827"/>
      <c r="FNC272" s="827"/>
      <c r="FND272" s="844"/>
      <c r="FNE272" s="844"/>
      <c r="FNF272" s="827"/>
      <c r="FNG272" s="827"/>
      <c r="FNH272" s="827"/>
      <c r="FNI272" s="827"/>
      <c r="FNJ272" s="827"/>
      <c r="FNK272" s="827"/>
      <c r="FNL272" s="827"/>
      <c r="FNM272" s="844"/>
      <c r="FNN272" s="844"/>
      <c r="FNO272" s="827"/>
      <c r="FNP272" s="827"/>
      <c r="FNQ272" s="844"/>
      <c r="FNR272" s="844"/>
      <c r="FNS272" s="827"/>
      <c r="FNT272" s="827"/>
      <c r="FNU272" s="827"/>
      <c r="FNV272" s="827"/>
      <c r="FNW272" s="827"/>
      <c r="FNX272" s="843"/>
      <c r="FNY272" s="845"/>
      <c r="FNZ272" s="827"/>
      <c r="FOA272" s="827"/>
      <c r="FOB272" s="827"/>
      <c r="FOC272" s="827"/>
      <c r="FOD272" s="827"/>
      <c r="FOE272" s="827"/>
      <c r="FOF272" s="827"/>
      <c r="FOG272" s="846"/>
      <c r="FOH272" s="846"/>
      <c r="FOI272" s="846"/>
      <c r="FOJ272" s="846"/>
      <c r="FOK272" s="846"/>
      <c r="FOL272" s="846"/>
      <c r="FOM272" s="846"/>
      <c r="FON272" s="846"/>
      <c r="FOO272" s="846"/>
      <c r="FOP272" s="846"/>
      <c r="FOQ272" s="846"/>
      <c r="FOR272" s="846"/>
      <c r="FOS272" s="846"/>
      <c r="FOT272" s="846"/>
      <c r="FOU272" s="846"/>
      <c r="FOV272" s="846"/>
      <c r="FOW272" s="846"/>
      <c r="FOX272" s="846"/>
      <c r="FOY272" s="846"/>
      <c r="FOZ272" s="846"/>
      <c r="FPA272" s="846"/>
      <c r="FPB272" s="846"/>
      <c r="FPC272" s="846"/>
      <c r="FPD272" s="846"/>
      <c r="FPE272" s="846"/>
      <c r="FPF272" s="846"/>
      <c r="FPG272" s="846"/>
      <c r="FPH272" s="846"/>
      <c r="FPI272" s="846"/>
      <c r="FPJ272" s="846"/>
      <c r="FPK272" s="846"/>
      <c r="FPL272" s="846"/>
      <c r="FPM272" s="846"/>
      <c r="FPN272" s="846"/>
      <c r="FPO272" s="846"/>
      <c r="FPP272" s="846"/>
      <c r="FPQ272" s="846"/>
      <c r="FPR272" s="846"/>
      <c r="FPS272" s="846"/>
      <c r="FPT272" s="846"/>
      <c r="FPU272" s="846"/>
      <c r="FPV272" s="846"/>
      <c r="FPW272" s="846"/>
      <c r="FPX272" s="846"/>
      <c r="FPY272" s="827"/>
      <c r="FPZ272" s="827"/>
      <c r="FQA272" s="827"/>
      <c r="FQB272" s="827"/>
      <c r="FQC272" s="827"/>
      <c r="FQD272" s="827"/>
      <c r="FQE272" s="827"/>
      <c r="FQF272" s="827"/>
      <c r="FQG272" s="827"/>
      <c r="FQH272" s="827"/>
      <c r="FQI272" s="827"/>
      <c r="FQJ272" s="827"/>
      <c r="FQK272" s="827"/>
      <c r="FQL272" s="827"/>
      <c r="FQM272" s="827"/>
      <c r="FQN272" s="827"/>
      <c r="FQO272" s="827"/>
      <c r="FQP272" s="827"/>
      <c r="FQQ272" s="827"/>
      <c r="FQR272" s="827"/>
      <c r="FQS272" s="827"/>
      <c r="FQT272" s="827"/>
      <c r="FQU272" s="827"/>
      <c r="FQV272" s="827"/>
      <c r="FQW272" s="844"/>
      <c r="FQX272" s="844"/>
      <c r="FQY272" s="844"/>
      <c r="FQZ272" s="844"/>
      <c r="FRA272" s="844"/>
      <c r="FRB272" s="827"/>
      <c r="FRC272" s="827"/>
      <c r="FRD272" s="844"/>
      <c r="FRE272" s="844"/>
      <c r="FRF272" s="827"/>
      <c r="FRG272" s="827"/>
      <c r="FRH272" s="844"/>
      <c r="FRI272" s="844"/>
      <c r="FRJ272" s="827"/>
      <c r="FRK272" s="827"/>
      <c r="FRL272" s="827"/>
      <c r="FRM272" s="827"/>
      <c r="FRN272" s="827"/>
      <c r="FRO272" s="827"/>
      <c r="FRP272" s="827"/>
      <c r="FRQ272" s="844"/>
      <c r="FRR272" s="844"/>
      <c r="FRS272" s="827"/>
      <c r="FRT272" s="827"/>
      <c r="FRU272" s="844"/>
      <c r="FRV272" s="844"/>
      <c r="FRW272" s="827"/>
      <c r="FRX272" s="827"/>
      <c r="FRY272" s="827"/>
      <c r="FRZ272" s="827"/>
      <c r="FSA272" s="827"/>
      <c r="FSB272" s="843"/>
      <c r="FSC272" s="845"/>
      <c r="FSD272" s="827"/>
      <c r="FSE272" s="827"/>
      <c r="FSF272" s="827"/>
      <c r="FSG272" s="827"/>
      <c r="FSH272" s="827"/>
      <c r="FSI272" s="827"/>
      <c r="FSJ272" s="827"/>
      <c r="FSK272" s="846"/>
      <c r="FSL272" s="846"/>
      <c r="FSM272" s="846"/>
      <c r="FSN272" s="846"/>
      <c r="FSO272" s="846"/>
      <c r="FSP272" s="846"/>
      <c r="FSQ272" s="846"/>
      <c r="FSR272" s="846"/>
      <c r="FSS272" s="846"/>
      <c r="FST272" s="846"/>
      <c r="FSU272" s="846"/>
      <c r="FSV272" s="846"/>
      <c r="FSW272" s="846"/>
      <c r="FSX272" s="846"/>
      <c r="FSY272" s="846"/>
      <c r="FSZ272" s="846"/>
      <c r="FTA272" s="846"/>
      <c r="FTB272" s="846"/>
      <c r="FTC272" s="846"/>
      <c r="FTD272" s="846"/>
      <c r="FTE272" s="846"/>
      <c r="FTF272" s="846"/>
      <c r="FTG272" s="846"/>
      <c r="FTH272" s="846"/>
      <c r="FTI272" s="846"/>
      <c r="FTJ272" s="846"/>
      <c r="FTK272" s="846"/>
      <c r="FTL272" s="846"/>
      <c r="FTM272" s="846"/>
      <c r="FTN272" s="846"/>
      <c r="FTO272" s="846"/>
      <c r="FTP272" s="846"/>
      <c r="FTQ272" s="846"/>
      <c r="FTR272" s="846"/>
      <c r="FTS272" s="846"/>
      <c r="FTT272" s="846"/>
      <c r="FTU272" s="846"/>
      <c r="FTV272" s="846"/>
      <c r="FTW272" s="846"/>
      <c r="FTX272" s="846"/>
      <c r="FTY272" s="846"/>
      <c r="FTZ272" s="846"/>
      <c r="FUA272" s="846"/>
      <c r="FUB272" s="846"/>
      <c r="FUC272" s="827"/>
      <c r="FUD272" s="827"/>
      <c r="FUE272" s="827"/>
      <c r="FUF272" s="827"/>
      <c r="FUG272" s="827"/>
      <c r="FUH272" s="827"/>
      <c r="FUI272" s="827"/>
      <c r="FUJ272" s="827"/>
      <c r="FUK272" s="827"/>
      <c r="FUL272" s="827"/>
      <c r="FUM272" s="827"/>
      <c r="FUN272" s="827"/>
      <c r="FUO272" s="827"/>
      <c r="FUP272" s="827"/>
      <c r="FUQ272" s="827"/>
      <c r="FUR272" s="827"/>
      <c r="FUS272" s="827"/>
      <c r="FUT272" s="827"/>
      <c r="FUU272" s="827"/>
      <c r="FUV272" s="827"/>
      <c r="FUW272" s="827"/>
      <c r="FUX272" s="827"/>
      <c r="FUY272" s="827"/>
      <c r="FUZ272" s="827"/>
      <c r="FVA272" s="844"/>
      <c r="FVB272" s="844"/>
      <c r="FVC272" s="844"/>
      <c r="FVD272" s="844"/>
      <c r="FVE272" s="844"/>
      <c r="FVF272" s="827"/>
      <c r="FVG272" s="827"/>
      <c r="FVH272" s="844"/>
      <c r="FVI272" s="844"/>
      <c r="FVJ272" s="827"/>
      <c r="FVK272" s="827"/>
      <c r="FVL272" s="844"/>
      <c r="FVM272" s="844"/>
      <c r="FVN272" s="827"/>
      <c r="FVO272" s="827"/>
      <c r="FVP272" s="827"/>
      <c r="FVQ272" s="827"/>
      <c r="FVR272" s="827"/>
      <c r="FVS272" s="827"/>
      <c r="FVT272" s="827"/>
      <c r="FVU272" s="844"/>
      <c r="FVV272" s="844"/>
      <c r="FVW272" s="827"/>
      <c r="FVX272" s="827"/>
      <c r="FVY272" s="844"/>
      <c r="FVZ272" s="844"/>
      <c r="FWA272" s="827"/>
      <c r="FWB272" s="827"/>
      <c r="FWC272" s="827"/>
      <c r="FWD272" s="827"/>
      <c r="FWE272" s="827"/>
      <c r="FWF272" s="843"/>
      <c r="FWG272" s="845"/>
      <c r="FWH272" s="827"/>
      <c r="FWI272" s="827"/>
      <c r="FWJ272" s="827"/>
      <c r="FWK272" s="827"/>
      <c r="FWL272" s="827"/>
      <c r="FWM272" s="827"/>
      <c r="FWN272" s="827"/>
      <c r="FWO272" s="846"/>
      <c r="FWP272" s="846"/>
      <c r="FWQ272" s="846"/>
      <c r="FWR272" s="846"/>
      <c r="FWS272" s="846"/>
      <c r="FWT272" s="846"/>
      <c r="FWU272" s="846"/>
      <c r="FWV272" s="846"/>
      <c r="FWW272" s="846"/>
      <c r="FWX272" s="846"/>
      <c r="FWY272" s="846"/>
      <c r="FWZ272" s="846"/>
      <c r="FXA272" s="846"/>
      <c r="FXB272" s="846"/>
      <c r="FXC272" s="846"/>
      <c r="FXD272" s="846"/>
      <c r="FXE272" s="846"/>
      <c r="FXF272" s="846"/>
      <c r="FXG272" s="846"/>
      <c r="FXH272" s="846"/>
      <c r="FXI272" s="846"/>
      <c r="FXJ272" s="846"/>
      <c r="FXK272" s="846"/>
      <c r="FXL272" s="846"/>
      <c r="FXM272" s="846"/>
      <c r="FXN272" s="846"/>
      <c r="FXO272" s="846"/>
      <c r="FXP272" s="846"/>
      <c r="FXQ272" s="846"/>
      <c r="FXR272" s="846"/>
      <c r="FXS272" s="846"/>
      <c r="FXT272" s="846"/>
      <c r="FXU272" s="846"/>
      <c r="FXV272" s="846"/>
      <c r="FXW272" s="846"/>
      <c r="FXX272" s="846"/>
      <c r="FXY272" s="846"/>
      <c r="FXZ272" s="846"/>
      <c r="FYA272" s="846"/>
      <c r="FYB272" s="846"/>
      <c r="FYC272" s="846"/>
      <c r="FYD272" s="846"/>
      <c r="FYE272" s="846"/>
      <c r="FYF272" s="846"/>
      <c r="FYG272" s="827"/>
      <c r="FYH272" s="827"/>
      <c r="FYI272" s="827"/>
      <c r="FYJ272" s="827"/>
      <c r="FYK272" s="827"/>
      <c r="FYL272" s="827"/>
      <c r="FYM272" s="827"/>
      <c r="FYN272" s="827"/>
      <c r="FYO272" s="827"/>
      <c r="FYP272" s="827"/>
      <c r="FYQ272" s="827"/>
      <c r="FYR272" s="827"/>
      <c r="FYS272" s="827"/>
      <c r="FYT272" s="827"/>
      <c r="FYU272" s="827"/>
      <c r="FYV272" s="827"/>
      <c r="FYW272" s="827"/>
      <c r="FYX272" s="827"/>
      <c r="FYY272" s="827"/>
      <c r="FYZ272" s="827"/>
      <c r="FZA272" s="827"/>
      <c r="FZB272" s="827"/>
      <c r="FZC272" s="827"/>
      <c r="FZD272" s="827"/>
      <c r="FZE272" s="844"/>
      <c r="FZF272" s="844"/>
      <c r="FZG272" s="844"/>
      <c r="FZH272" s="844"/>
      <c r="FZI272" s="844"/>
      <c r="FZJ272" s="827"/>
      <c r="FZK272" s="827"/>
      <c r="FZL272" s="844"/>
      <c r="FZM272" s="844"/>
      <c r="FZN272" s="827"/>
      <c r="FZO272" s="827"/>
      <c r="FZP272" s="844"/>
      <c r="FZQ272" s="844"/>
      <c r="FZR272" s="827"/>
      <c r="FZS272" s="827"/>
      <c r="FZT272" s="827"/>
      <c r="FZU272" s="827"/>
      <c r="FZV272" s="827"/>
      <c r="FZW272" s="827"/>
      <c r="FZX272" s="827"/>
      <c r="FZY272" s="844"/>
      <c r="FZZ272" s="844"/>
      <c r="GAA272" s="827"/>
      <c r="GAB272" s="827"/>
      <c r="GAC272" s="844"/>
      <c r="GAD272" s="844"/>
      <c r="GAE272" s="827"/>
      <c r="GAF272" s="827"/>
      <c r="GAG272" s="827"/>
      <c r="GAH272" s="827"/>
      <c r="GAI272" s="827"/>
      <c r="GAJ272" s="843"/>
      <c r="GAK272" s="845"/>
      <c r="GAL272" s="827"/>
      <c r="GAM272" s="827"/>
      <c r="GAN272" s="827"/>
      <c r="GAO272" s="827"/>
      <c r="GAP272" s="827"/>
      <c r="GAQ272" s="827"/>
      <c r="GAR272" s="827"/>
      <c r="GAS272" s="846"/>
      <c r="GAT272" s="846"/>
      <c r="GAU272" s="846"/>
      <c r="GAV272" s="846"/>
      <c r="GAW272" s="846"/>
      <c r="GAX272" s="846"/>
      <c r="GAY272" s="846"/>
      <c r="GAZ272" s="846"/>
      <c r="GBA272" s="846"/>
      <c r="GBB272" s="846"/>
      <c r="GBC272" s="846"/>
      <c r="GBD272" s="846"/>
      <c r="GBE272" s="846"/>
      <c r="GBF272" s="846"/>
      <c r="GBG272" s="846"/>
      <c r="GBH272" s="846"/>
      <c r="GBI272" s="846"/>
      <c r="GBJ272" s="846"/>
      <c r="GBK272" s="846"/>
      <c r="GBL272" s="846"/>
      <c r="GBM272" s="846"/>
      <c r="GBN272" s="846"/>
      <c r="GBO272" s="846"/>
      <c r="GBP272" s="846"/>
      <c r="GBQ272" s="846"/>
      <c r="GBR272" s="846"/>
      <c r="GBS272" s="846"/>
      <c r="GBT272" s="846"/>
      <c r="GBU272" s="846"/>
      <c r="GBV272" s="846"/>
      <c r="GBW272" s="846"/>
      <c r="GBX272" s="846"/>
      <c r="GBY272" s="846"/>
      <c r="GBZ272" s="846"/>
      <c r="GCA272" s="846"/>
      <c r="GCB272" s="846"/>
      <c r="GCC272" s="846"/>
      <c r="GCD272" s="846"/>
      <c r="GCE272" s="846"/>
      <c r="GCF272" s="846"/>
      <c r="GCG272" s="846"/>
      <c r="GCH272" s="846"/>
      <c r="GCI272" s="846"/>
      <c r="GCJ272" s="846"/>
      <c r="GCK272" s="827"/>
      <c r="GCL272" s="827"/>
      <c r="GCM272" s="827"/>
      <c r="GCN272" s="827"/>
      <c r="GCO272" s="827"/>
      <c r="GCP272" s="827"/>
      <c r="GCQ272" s="827"/>
      <c r="GCR272" s="827"/>
      <c r="GCS272" s="827"/>
      <c r="GCT272" s="827"/>
      <c r="GCU272" s="827"/>
      <c r="GCV272" s="827"/>
      <c r="GCW272" s="827"/>
      <c r="GCX272" s="827"/>
      <c r="GCY272" s="827"/>
      <c r="GCZ272" s="827"/>
      <c r="GDA272" s="827"/>
      <c r="GDB272" s="827"/>
      <c r="GDC272" s="827"/>
      <c r="GDD272" s="827"/>
      <c r="GDE272" s="827"/>
      <c r="GDF272" s="827"/>
      <c r="GDG272" s="827"/>
      <c r="GDH272" s="827"/>
      <c r="GDI272" s="844"/>
      <c r="GDJ272" s="844"/>
      <c r="GDK272" s="844"/>
      <c r="GDL272" s="844"/>
      <c r="GDM272" s="844"/>
      <c r="GDN272" s="827"/>
      <c r="GDO272" s="827"/>
      <c r="GDP272" s="844"/>
      <c r="GDQ272" s="844"/>
      <c r="GDR272" s="827"/>
      <c r="GDS272" s="827"/>
      <c r="GDT272" s="844"/>
      <c r="GDU272" s="844"/>
      <c r="GDV272" s="827"/>
      <c r="GDW272" s="827"/>
      <c r="GDX272" s="827"/>
      <c r="GDY272" s="827"/>
      <c r="GDZ272" s="827"/>
      <c r="GEA272" s="827"/>
      <c r="GEB272" s="827"/>
      <c r="GEC272" s="844"/>
      <c r="GED272" s="844"/>
      <c r="GEE272" s="827"/>
      <c r="GEF272" s="827"/>
      <c r="GEG272" s="844"/>
      <c r="GEH272" s="844"/>
      <c r="GEI272" s="827"/>
      <c r="GEJ272" s="827"/>
      <c r="GEK272" s="827"/>
      <c r="GEL272" s="827"/>
      <c r="GEM272" s="827"/>
      <c r="GEN272" s="843"/>
      <c r="GEO272" s="845"/>
      <c r="GEP272" s="827"/>
      <c r="GEQ272" s="827"/>
      <c r="GER272" s="827"/>
      <c r="GES272" s="827"/>
      <c r="GET272" s="827"/>
      <c r="GEU272" s="827"/>
      <c r="GEV272" s="827"/>
      <c r="GEW272" s="846"/>
      <c r="GEX272" s="846"/>
      <c r="GEY272" s="846"/>
      <c r="GEZ272" s="846"/>
      <c r="GFA272" s="846"/>
      <c r="GFB272" s="846"/>
      <c r="GFC272" s="846"/>
      <c r="GFD272" s="846"/>
      <c r="GFE272" s="846"/>
      <c r="GFF272" s="846"/>
      <c r="GFG272" s="846"/>
      <c r="GFH272" s="846"/>
      <c r="GFI272" s="846"/>
      <c r="GFJ272" s="846"/>
      <c r="GFK272" s="846"/>
      <c r="GFL272" s="846"/>
      <c r="GFM272" s="846"/>
      <c r="GFN272" s="846"/>
      <c r="GFO272" s="846"/>
      <c r="GFP272" s="846"/>
      <c r="GFQ272" s="846"/>
      <c r="GFR272" s="846"/>
      <c r="GFS272" s="846"/>
      <c r="GFT272" s="846"/>
      <c r="GFU272" s="846"/>
      <c r="GFV272" s="846"/>
      <c r="GFW272" s="846"/>
      <c r="GFX272" s="846"/>
      <c r="GFY272" s="846"/>
      <c r="GFZ272" s="846"/>
      <c r="GGA272" s="846"/>
      <c r="GGB272" s="846"/>
      <c r="GGC272" s="846"/>
      <c r="GGD272" s="846"/>
      <c r="GGE272" s="846"/>
      <c r="GGF272" s="846"/>
      <c r="GGG272" s="846"/>
      <c r="GGH272" s="846"/>
      <c r="GGI272" s="846"/>
      <c r="GGJ272" s="846"/>
      <c r="GGK272" s="846"/>
      <c r="GGL272" s="846"/>
      <c r="GGM272" s="846"/>
      <c r="GGN272" s="846"/>
      <c r="GGO272" s="827"/>
      <c r="GGP272" s="827"/>
      <c r="GGQ272" s="827"/>
      <c r="GGR272" s="827"/>
      <c r="GGS272" s="827"/>
      <c r="GGT272" s="827"/>
      <c r="GGU272" s="827"/>
      <c r="GGV272" s="827"/>
      <c r="GGW272" s="827"/>
      <c r="GGX272" s="827"/>
      <c r="GGY272" s="827"/>
      <c r="GGZ272" s="827"/>
      <c r="GHA272" s="827"/>
      <c r="GHB272" s="827"/>
      <c r="GHC272" s="827"/>
      <c r="GHD272" s="827"/>
      <c r="GHE272" s="827"/>
      <c r="GHF272" s="827"/>
      <c r="GHG272" s="827"/>
      <c r="GHH272" s="827"/>
      <c r="GHI272" s="827"/>
      <c r="GHJ272" s="827"/>
      <c r="GHK272" s="827"/>
      <c r="GHL272" s="827"/>
      <c r="GHM272" s="844"/>
      <c r="GHN272" s="844"/>
      <c r="GHO272" s="844"/>
      <c r="GHP272" s="844"/>
      <c r="GHQ272" s="844"/>
      <c r="GHR272" s="827"/>
      <c r="GHS272" s="827"/>
      <c r="GHT272" s="844"/>
      <c r="GHU272" s="844"/>
      <c r="GHV272" s="827"/>
      <c r="GHW272" s="827"/>
      <c r="GHX272" s="844"/>
      <c r="GHY272" s="844"/>
      <c r="GHZ272" s="827"/>
      <c r="GIA272" s="827"/>
      <c r="GIB272" s="827"/>
      <c r="GIC272" s="827"/>
      <c r="GID272" s="827"/>
      <c r="GIE272" s="827"/>
      <c r="GIF272" s="827"/>
      <c r="GIG272" s="844"/>
      <c r="GIH272" s="844"/>
      <c r="GII272" s="827"/>
      <c r="GIJ272" s="827"/>
      <c r="GIK272" s="844"/>
      <c r="GIL272" s="844"/>
      <c r="GIM272" s="827"/>
      <c r="GIN272" s="827"/>
      <c r="GIO272" s="827"/>
      <c r="GIP272" s="827"/>
      <c r="GIQ272" s="827"/>
      <c r="GIR272" s="843"/>
      <c r="GIS272" s="845"/>
      <c r="GIT272" s="827"/>
      <c r="GIU272" s="827"/>
      <c r="GIV272" s="827"/>
      <c r="GIW272" s="827"/>
      <c r="GIX272" s="827"/>
      <c r="GIY272" s="827"/>
      <c r="GIZ272" s="827"/>
      <c r="GJA272" s="846"/>
      <c r="GJB272" s="846"/>
      <c r="GJC272" s="846"/>
      <c r="GJD272" s="846"/>
      <c r="GJE272" s="846"/>
      <c r="GJF272" s="846"/>
      <c r="GJG272" s="846"/>
      <c r="GJH272" s="846"/>
      <c r="GJI272" s="846"/>
      <c r="GJJ272" s="846"/>
      <c r="GJK272" s="846"/>
      <c r="GJL272" s="846"/>
      <c r="GJM272" s="846"/>
      <c r="GJN272" s="846"/>
      <c r="GJO272" s="846"/>
      <c r="GJP272" s="846"/>
      <c r="GJQ272" s="846"/>
      <c r="GJR272" s="846"/>
      <c r="GJS272" s="846"/>
      <c r="GJT272" s="846"/>
      <c r="GJU272" s="846"/>
      <c r="GJV272" s="846"/>
      <c r="GJW272" s="846"/>
      <c r="GJX272" s="846"/>
      <c r="GJY272" s="846"/>
      <c r="GJZ272" s="846"/>
      <c r="GKA272" s="846"/>
      <c r="GKB272" s="846"/>
      <c r="GKC272" s="846"/>
      <c r="GKD272" s="846"/>
      <c r="GKE272" s="846"/>
      <c r="GKF272" s="846"/>
      <c r="GKG272" s="846"/>
      <c r="GKH272" s="846"/>
      <c r="GKI272" s="846"/>
      <c r="GKJ272" s="846"/>
      <c r="GKK272" s="846"/>
      <c r="GKL272" s="846"/>
      <c r="GKM272" s="846"/>
      <c r="GKN272" s="846"/>
      <c r="GKO272" s="846"/>
      <c r="GKP272" s="846"/>
      <c r="GKQ272" s="846"/>
      <c r="GKR272" s="846"/>
      <c r="GKS272" s="827"/>
      <c r="GKT272" s="827"/>
      <c r="GKU272" s="827"/>
      <c r="GKV272" s="827"/>
      <c r="GKW272" s="827"/>
      <c r="GKX272" s="827"/>
      <c r="GKY272" s="827"/>
      <c r="GKZ272" s="827"/>
      <c r="GLA272" s="827"/>
      <c r="GLB272" s="827"/>
      <c r="GLC272" s="827"/>
      <c r="GLD272" s="827"/>
      <c r="GLE272" s="827"/>
      <c r="GLF272" s="827"/>
      <c r="GLG272" s="827"/>
      <c r="GLH272" s="827"/>
      <c r="GLI272" s="827"/>
      <c r="GLJ272" s="827"/>
      <c r="GLK272" s="827"/>
      <c r="GLL272" s="827"/>
      <c r="GLM272" s="827"/>
      <c r="GLN272" s="827"/>
      <c r="GLO272" s="827"/>
      <c r="GLP272" s="827"/>
      <c r="GLQ272" s="844"/>
      <c r="GLR272" s="844"/>
      <c r="GLS272" s="844"/>
      <c r="GLT272" s="844"/>
      <c r="GLU272" s="844"/>
      <c r="GLV272" s="827"/>
      <c r="GLW272" s="827"/>
      <c r="GLX272" s="844"/>
      <c r="GLY272" s="844"/>
      <c r="GLZ272" s="827"/>
      <c r="GMA272" s="827"/>
      <c r="GMB272" s="844"/>
      <c r="GMC272" s="844"/>
      <c r="GMD272" s="827"/>
      <c r="GME272" s="827"/>
      <c r="GMF272" s="827"/>
      <c r="GMG272" s="827"/>
      <c r="GMH272" s="827"/>
      <c r="GMI272" s="827"/>
      <c r="GMJ272" s="827"/>
      <c r="GMK272" s="844"/>
      <c r="GML272" s="844"/>
      <c r="GMM272" s="827"/>
      <c r="GMN272" s="827"/>
      <c r="GMO272" s="844"/>
      <c r="GMP272" s="844"/>
      <c r="GMQ272" s="827"/>
      <c r="GMR272" s="827"/>
      <c r="GMS272" s="827"/>
      <c r="GMT272" s="827"/>
      <c r="GMU272" s="827"/>
      <c r="GMV272" s="843"/>
      <c r="GMW272" s="845"/>
      <c r="GMX272" s="827"/>
      <c r="GMY272" s="827"/>
      <c r="GMZ272" s="827"/>
      <c r="GNA272" s="827"/>
      <c r="GNB272" s="827"/>
      <c r="GNC272" s="827"/>
      <c r="GND272" s="827"/>
      <c r="GNE272" s="846"/>
      <c r="GNF272" s="846"/>
      <c r="GNG272" s="846"/>
      <c r="GNH272" s="846"/>
      <c r="GNI272" s="846"/>
      <c r="GNJ272" s="846"/>
      <c r="GNK272" s="846"/>
      <c r="GNL272" s="846"/>
      <c r="GNM272" s="846"/>
      <c r="GNN272" s="846"/>
      <c r="GNO272" s="846"/>
      <c r="GNP272" s="846"/>
      <c r="GNQ272" s="846"/>
      <c r="GNR272" s="846"/>
      <c r="GNS272" s="846"/>
      <c r="GNT272" s="846"/>
      <c r="GNU272" s="846"/>
      <c r="GNV272" s="846"/>
      <c r="GNW272" s="846"/>
      <c r="GNX272" s="846"/>
      <c r="GNY272" s="846"/>
      <c r="GNZ272" s="846"/>
      <c r="GOA272" s="846"/>
      <c r="GOB272" s="846"/>
      <c r="GOC272" s="846"/>
      <c r="GOD272" s="846"/>
      <c r="GOE272" s="846"/>
      <c r="GOF272" s="846"/>
      <c r="GOG272" s="846"/>
      <c r="GOH272" s="846"/>
      <c r="GOI272" s="846"/>
      <c r="GOJ272" s="846"/>
      <c r="GOK272" s="846"/>
      <c r="GOL272" s="846"/>
      <c r="GOM272" s="846"/>
      <c r="GON272" s="846"/>
      <c r="GOO272" s="846"/>
      <c r="GOP272" s="846"/>
      <c r="GOQ272" s="846"/>
      <c r="GOR272" s="846"/>
      <c r="GOS272" s="846"/>
      <c r="GOT272" s="846"/>
      <c r="GOU272" s="846"/>
      <c r="GOV272" s="846"/>
      <c r="GOW272" s="827"/>
      <c r="GOX272" s="827"/>
      <c r="GOY272" s="827"/>
      <c r="GOZ272" s="827"/>
      <c r="GPA272" s="827"/>
      <c r="GPB272" s="827"/>
      <c r="GPC272" s="827"/>
      <c r="GPD272" s="827"/>
      <c r="GPE272" s="827"/>
      <c r="GPF272" s="827"/>
      <c r="GPG272" s="827"/>
      <c r="GPH272" s="827"/>
      <c r="GPI272" s="827"/>
      <c r="GPJ272" s="827"/>
      <c r="GPK272" s="827"/>
      <c r="GPL272" s="827"/>
      <c r="GPM272" s="827"/>
      <c r="GPN272" s="827"/>
      <c r="GPO272" s="827"/>
      <c r="GPP272" s="827"/>
      <c r="GPQ272" s="827"/>
      <c r="GPR272" s="827"/>
      <c r="GPS272" s="827"/>
      <c r="GPT272" s="827"/>
      <c r="GPU272" s="844"/>
      <c r="GPV272" s="844"/>
      <c r="GPW272" s="844"/>
      <c r="GPX272" s="844"/>
      <c r="GPY272" s="844"/>
      <c r="GPZ272" s="827"/>
      <c r="GQA272" s="827"/>
      <c r="GQB272" s="844"/>
      <c r="GQC272" s="844"/>
      <c r="GQD272" s="827"/>
      <c r="GQE272" s="827"/>
      <c r="GQF272" s="844"/>
      <c r="GQG272" s="844"/>
      <c r="GQH272" s="827"/>
      <c r="GQI272" s="827"/>
      <c r="GQJ272" s="827"/>
      <c r="GQK272" s="827"/>
      <c r="GQL272" s="827"/>
      <c r="GQM272" s="827"/>
      <c r="GQN272" s="827"/>
      <c r="GQO272" s="844"/>
      <c r="GQP272" s="844"/>
      <c r="GQQ272" s="827"/>
      <c r="GQR272" s="827"/>
      <c r="GQS272" s="844"/>
      <c r="GQT272" s="844"/>
      <c r="GQU272" s="827"/>
      <c r="GQV272" s="827"/>
      <c r="GQW272" s="827"/>
      <c r="GQX272" s="827"/>
      <c r="GQY272" s="827"/>
      <c r="GQZ272" s="843"/>
      <c r="GRA272" s="845"/>
      <c r="GRB272" s="827"/>
      <c r="GRC272" s="827"/>
      <c r="GRD272" s="827"/>
      <c r="GRE272" s="827"/>
      <c r="GRF272" s="827"/>
      <c r="GRG272" s="827"/>
      <c r="GRH272" s="827"/>
      <c r="GRI272" s="846"/>
      <c r="GRJ272" s="846"/>
      <c r="GRK272" s="846"/>
      <c r="GRL272" s="846"/>
      <c r="GRM272" s="846"/>
      <c r="GRN272" s="846"/>
      <c r="GRO272" s="846"/>
      <c r="GRP272" s="846"/>
      <c r="GRQ272" s="846"/>
      <c r="GRR272" s="846"/>
      <c r="GRS272" s="846"/>
      <c r="GRT272" s="846"/>
      <c r="GRU272" s="846"/>
      <c r="GRV272" s="846"/>
      <c r="GRW272" s="846"/>
      <c r="GRX272" s="846"/>
      <c r="GRY272" s="846"/>
      <c r="GRZ272" s="846"/>
      <c r="GSA272" s="846"/>
      <c r="GSB272" s="846"/>
      <c r="GSC272" s="846"/>
      <c r="GSD272" s="846"/>
      <c r="GSE272" s="846"/>
      <c r="GSF272" s="846"/>
      <c r="GSG272" s="846"/>
      <c r="GSH272" s="846"/>
      <c r="GSI272" s="846"/>
      <c r="GSJ272" s="846"/>
      <c r="GSK272" s="846"/>
      <c r="GSL272" s="846"/>
      <c r="GSM272" s="846"/>
      <c r="GSN272" s="846"/>
      <c r="GSO272" s="846"/>
      <c r="GSP272" s="846"/>
      <c r="GSQ272" s="846"/>
      <c r="GSR272" s="846"/>
      <c r="GSS272" s="846"/>
      <c r="GST272" s="846"/>
      <c r="GSU272" s="846"/>
      <c r="GSV272" s="846"/>
      <c r="GSW272" s="846"/>
      <c r="GSX272" s="846"/>
      <c r="GSY272" s="846"/>
      <c r="GSZ272" s="846"/>
      <c r="GTA272" s="827"/>
      <c r="GTB272" s="827"/>
      <c r="GTC272" s="827"/>
      <c r="GTD272" s="827"/>
      <c r="GTE272" s="827"/>
      <c r="GTF272" s="827"/>
      <c r="GTG272" s="827"/>
      <c r="GTH272" s="827"/>
      <c r="GTI272" s="827"/>
      <c r="GTJ272" s="827"/>
      <c r="GTK272" s="827"/>
      <c r="GTL272" s="827"/>
      <c r="GTM272" s="827"/>
      <c r="GTN272" s="827"/>
      <c r="GTO272" s="827"/>
      <c r="GTP272" s="827"/>
      <c r="GTQ272" s="827"/>
      <c r="GTR272" s="827"/>
      <c r="GTS272" s="827"/>
      <c r="GTT272" s="827"/>
      <c r="GTU272" s="827"/>
      <c r="GTV272" s="827"/>
      <c r="GTW272" s="827"/>
      <c r="GTX272" s="827"/>
      <c r="GTY272" s="844"/>
      <c r="GTZ272" s="844"/>
      <c r="GUA272" s="844"/>
      <c r="GUB272" s="844"/>
      <c r="GUC272" s="844"/>
      <c r="GUD272" s="827"/>
      <c r="GUE272" s="827"/>
      <c r="GUF272" s="844"/>
      <c r="GUG272" s="844"/>
      <c r="GUH272" s="827"/>
      <c r="GUI272" s="827"/>
      <c r="GUJ272" s="844"/>
      <c r="GUK272" s="844"/>
      <c r="GUL272" s="827"/>
      <c r="GUM272" s="827"/>
      <c r="GUN272" s="827"/>
      <c r="GUO272" s="827"/>
      <c r="GUP272" s="827"/>
      <c r="GUQ272" s="827"/>
      <c r="GUR272" s="827"/>
      <c r="GUS272" s="844"/>
      <c r="GUT272" s="844"/>
      <c r="GUU272" s="827"/>
      <c r="GUV272" s="827"/>
      <c r="GUW272" s="844"/>
      <c r="GUX272" s="844"/>
      <c r="GUY272" s="827"/>
      <c r="GUZ272" s="827"/>
      <c r="GVA272" s="827"/>
      <c r="GVB272" s="827"/>
      <c r="GVC272" s="827"/>
      <c r="GVD272" s="843"/>
      <c r="GVE272" s="845"/>
      <c r="GVF272" s="827"/>
      <c r="GVG272" s="827"/>
      <c r="GVH272" s="827"/>
      <c r="GVI272" s="827"/>
      <c r="GVJ272" s="827"/>
      <c r="GVK272" s="827"/>
      <c r="GVL272" s="827"/>
      <c r="GVM272" s="846"/>
      <c r="GVN272" s="846"/>
      <c r="GVO272" s="846"/>
      <c r="GVP272" s="846"/>
      <c r="GVQ272" s="846"/>
      <c r="GVR272" s="846"/>
      <c r="GVS272" s="846"/>
      <c r="GVT272" s="846"/>
      <c r="GVU272" s="846"/>
      <c r="GVV272" s="846"/>
      <c r="GVW272" s="846"/>
      <c r="GVX272" s="846"/>
      <c r="GVY272" s="846"/>
      <c r="GVZ272" s="846"/>
      <c r="GWA272" s="846"/>
      <c r="GWB272" s="846"/>
      <c r="GWC272" s="846"/>
      <c r="GWD272" s="846"/>
      <c r="GWE272" s="846"/>
      <c r="GWF272" s="846"/>
      <c r="GWG272" s="846"/>
      <c r="GWH272" s="846"/>
      <c r="GWI272" s="846"/>
      <c r="GWJ272" s="846"/>
      <c r="GWK272" s="846"/>
      <c r="GWL272" s="846"/>
      <c r="GWM272" s="846"/>
      <c r="GWN272" s="846"/>
      <c r="GWO272" s="846"/>
      <c r="GWP272" s="846"/>
      <c r="GWQ272" s="846"/>
      <c r="GWR272" s="846"/>
      <c r="GWS272" s="846"/>
      <c r="GWT272" s="846"/>
      <c r="GWU272" s="846"/>
      <c r="GWV272" s="846"/>
      <c r="GWW272" s="846"/>
      <c r="GWX272" s="846"/>
      <c r="GWY272" s="846"/>
      <c r="GWZ272" s="846"/>
      <c r="GXA272" s="846"/>
      <c r="GXB272" s="846"/>
      <c r="GXC272" s="846"/>
      <c r="GXD272" s="846"/>
      <c r="GXE272" s="827"/>
      <c r="GXF272" s="827"/>
      <c r="GXG272" s="827"/>
      <c r="GXH272" s="827"/>
      <c r="GXI272" s="827"/>
      <c r="GXJ272" s="827"/>
      <c r="GXK272" s="827"/>
      <c r="GXL272" s="827"/>
      <c r="GXM272" s="827"/>
      <c r="GXN272" s="827"/>
      <c r="GXO272" s="827"/>
      <c r="GXP272" s="827"/>
      <c r="GXQ272" s="827"/>
      <c r="GXR272" s="827"/>
      <c r="GXS272" s="827"/>
      <c r="GXT272" s="827"/>
      <c r="GXU272" s="827"/>
      <c r="GXV272" s="827"/>
      <c r="GXW272" s="827"/>
      <c r="GXX272" s="827"/>
      <c r="GXY272" s="827"/>
      <c r="GXZ272" s="827"/>
      <c r="GYA272" s="827"/>
      <c r="GYB272" s="827"/>
      <c r="GYC272" s="844"/>
      <c r="GYD272" s="844"/>
      <c r="GYE272" s="844"/>
      <c r="GYF272" s="844"/>
      <c r="GYG272" s="844"/>
      <c r="GYH272" s="827"/>
      <c r="GYI272" s="827"/>
      <c r="GYJ272" s="844"/>
      <c r="GYK272" s="844"/>
      <c r="GYL272" s="827"/>
      <c r="GYM272" s="827"/>
      <c r="GYN272" s="844"/>
      <c r="GYO272" s="844"/>
      <c r="GYP272" s="827"/>
      <c r="GYQ272" s="827"/>
      <c r="GYR272" s="827"/>
      <c r="GYS272" s="827"/>
      <c r="GYT272" s="827"/>
      <c r="GYU272" s="827"/>
      <c r="GYV272" s="827"/>
      <c r="GYW272" s="844"/>
      <c r="GYX272" s="844"/>
      <c r="GYY272" s="827"/>
      <c r="GYZ272" s="827"/>
      <c r="GZA272" s="844"/>
      <c r="GZB272" s="844"/>
      <c r="GZC272" s="827"/>
      <c r="GZD272" s="827"/>
      <c r="GZE272" s="827"/>
      <c r="GZF272" s="827"/>
      <c r="GZG272" s="827"/>
      <c r="GZH272" s="843"/>
      <c r="GZI272" s="845"/>
      <c r="GZJ272" s="827"/>
      <c r="GZK272" s="827"/>
      <c r="GZL272" s="827"/>
      <c r="GZM272" s="827"/>
      <c r="GZN272" s="827"/>
      <c r="GZO272" s="827"/>
      <c r="GZP272" s="827"/>
      <c r="GZQ272" s="846"/>
      <c r="GZR272" s="846"/>
      <c r="GZS272" s="846"/>
      <c r="GZT272" s="846"/>
      <c r="GZU272" s="846"/>
      <c r="GZV272" s="846"/>
      <c r="GZW272" s="846"/>
      <c r="GZX272" s="846"/>
      <c r="GZY272" s="846"/>
      <c r="GZZ272" s="846"/>
      <c r="HAA272" s="846"/>
      <c r="HAB272" s="846"/>
      <c r="HAC272" s="846"/>
      <c r="HAD272" s="846"/>
      <c r="HAE272" s="846"/>
      <c r="HAF272" s="846"/>
      <c r="HAG272" s="846"/>
      <c r="HAH272" s="846"/>
      <c r="HAI272" s="846"/>
      <c r="HAJ272" s="846"/>
      <c r="HAK272" s="846"/>
      <c r="HAL272" s="846"/>
      <c r="HAM272" s="846"/>
      <c r="HAN272" s="846"/>
      <c r="HAO272" s="846"/>
      <c r="HAP272" s="846"/>
      <c r="HAQ272" s="846"/>
      <c r="HAR272" s="846"/>
      <c r="HAS272" s="846"/>
      <c r="HAT272" s="846"/>
      <c r="HAU272" s="846"/>
      <c r="HAV272" s="846"/>
      <c r="HAW272" s="846"/>
      <c r="HAX272" s="846"/>
      <c r="HAY272" s="846"/>
      <c r="HAZ272" s="846"/>
      <c r="HBA272" s="846"/>
      <c r="HBB272" s="846"/>
      <c r="HBC272" s="846"/>
      <c r="HBD272" s="846"/>
      <c r="HBE272" s="846"/>
      <c r="HBF272" s="846"/>
      <c r="HBG272" s="846"/>
      <c r="HBH272" s="846"/>
      <c r="HBI272" s="827"/>
      <c r="HBJ272" s="827"/>
      <c r="HBK272" s="827"/>
      <c r="HBL272" s="827"/>
      <c r="HBM272" s="827"/>
      <c r="HBN272" s="827"/>
      <c r="HBO272" s="827"/>
      <c r="HBP272" s="827"/>
      <c r="HBQ272" s="827"/>
      <c r="HBR272" s="827"/>
      <c r="HBS272" s="827"/>
      <c r="HBT272" s="827"/>
      <c r="HBU272" s="827"/>
      <c r="HBV272" s="827"/>
      <c r="HBW272" s="827"/>
      <c r="HBX272" s="827"/>
      <c r="HBY272" s="827"/>
      <c r="HBZ272" s="827"/>
      <c r="HCA272" s="827"/>
      <c r="HCB272" s="827"/>
      <c r="HCC272" s="827"/>
      <c r="HCD272" s="827"/>
      <c r="HCE272" s="827"/>
      <c r="HCF272" s="827"/>
      <c r="HCG272" s="844"/>
      <c r="HCH272" s="844"/>
      <c r="HCI272" s="844"/>
      <c r="HCJ272" s="844"/>
      <c r="HCK272" s="844"/>
      <c r="HCL272" s="827"/>
      <c r="HCM272" s="827"/>
      <c r="HCN272" s="844"/>
      <c r="HCO272" s="844"/>
      <c r="HCP272" s="827"/>
      <c r="HCQ272" s="827"/>
      <c r="HCR272" s="844"/>
      <c r="HCS272" s="844"/>
      <c r="HCT272" s="827"/>
      <c r="HCU272" s="827"/>
      <c r="HCV272" s="827"/>
      <c r="HCW272" s="827"/>
      <c r="HCX272" s="827"/>
      <c r="HCY272" s="827"/>
      <c r="HCZ272" s="827"/>
      <c r="HDA272" s="844"/>
      <c r="HDB272" s="844"/>
      <c r="HDC272" s="827"/>
      <c r="HDD272" s="827"/>
      <c r="HDE272" s="844"/>
      <c r="HDF272" s="844"/>
      <c r="HDG272" s="827"/>
      <c r="HDH272" s="827"/>
      <c r="HDI272" s="827"/>
      <c r="HDJ272" s="827"/>
      <c r="HDK272" s="827"/>
      <c r="HDL272" s="843"/>
      <c r="HDM272" s="845"/>
      <c r="HDN272" s="827"/>
      <c r="HDO272" s="827"/>
      <c r="HDP272" s="827"/>
      <c r="HDQ272" s="827"/>
      <c r="HDR272" s="827"/>
      <c r="HDS272" s="827"/>
      <c r="HDT272" s="827"/>
      <c r="HDU272" s="846"/>
      <c r="HDV272" s="846"/>
      <c r="HDW272" s="846"/>
      <c r="HDX272" s="846"/>
      <c r="HDY272" s="846"/>
      <c r="HDZ272" s="846"/>
      <c r="HEA272" s="846"/>
      <c r="HEB272" s="846"/>
      <c r="HEC272" s="846"/>
      <c r="HED272" s="846"/>
      <c r="HEE272" s="846"/>
      <c r="HEF272" s="846"/>
      <c r="HEG272" s="846"/>
      <c r="HEH272" s="846"/>
      <c r="HEI272" s="846"/>
      <c r="HEJ272" s="846"/>
      <c r="HEK272" s="846"/>
      <c r="HEL272" s="846"/>
      <c r="HEM272" s="846"/>
      <c r="HEN272" s="846"/>
      <c r="HEO272" s="846"/>
      <c r="HEP272" s="846"/>
      <c r="HEQ272" s="846"/>
      <c r="HER272" s="846"/>
      <c r="HES272" s="846"/>
      <c r="HET272" s="846"/>
      <c r="HEU272" s="846"/>
      <c r="HEV272" s="846"/>
      <c r="HEW272" s="846"/>
      <c r="HEX272" s="846"/>
      <c r="HEY272" s="846"/>
      <c r="HEZ272" s="846"/>
      <c r="HFA272" s="846"/>
      <c r="HFB272" s="846"/>
      <c r="HFC272" s="846"/>
      <c r="HFD272" s="846"/>
      <c r="HFE272" s="846"/>
      <c r="HFF272" s="846"/>
      <c r="HFG272" s="846"/>
      <c r="HFH272" s="846"/>
      <c r="HFI272" s="846"/>
      <c r="HFJ272" s="846"/>
      <c r="HFK272" s="846"/>
      <c r="HFL272" s="846"/>
      <c r="HFM272" s="827"/>
      <c r="HFN272" s="827"/>
      <c r="HFO272" s="827"/>
      <c r="HFP272" s="827"/>
      <c r="HFQ272" s="827"/>
      <c r="HFR272" s="827"/>
      <c r="HFS272" s="827"/>
      <c r="HFT272" s="827"/>
      <c r="HFU272" s="827"/>
      <c r="HFV272" s="827"/>
      <c r="HFW272" s="827"/>
      <c r="HFX272" s="827"/>
      <c r="HFY272" s="827"/>
      <c r="HFZ272" s="827"/>
      <c r="HGA272" s="827"/>
      <c r="HGB272" s="827"/>
      <c r="HGC272" s="827"/>
      <c r="HGD272" s="827"/>
      <c r="HGE272" s="827"/>
      <c r="HGF272" s="827"/>
      <c r="HGG272" s="827"/>
      <c r="HGH272" s="827"/>
      <c r="HGI272" s="827"/>
      <c r="HGJ272" s="827"/>
      <c r="HGK272" s="844"/>
      <c r="HGL272" s="844"/>
      <c r="HGM272" s="844"/>
      <c r="HGN272" s="844"/>
      <c r="HGO272" s="844"/>
      <c r="HGP272" s="827"/>
      <c r="HGQ272" s="827"/>
      <c r="HGR272" s="844"/>
      <c r="HGS272" s="844"/>
      <c r="HGT272" s="827"/>
      <c r="HGU272" s="827"/>
      <c r="HGV272" s="844"/>
      <c r="HGW272" s="844"/>
      <c r="HGX272" s="827"/>
      <c r="HGY272" s="827"/>
      <c r="HGZ272" s="827"/>
      <c r="HHA272" s="827"/>
      <c r="HHB272" s="827"/>
      <c r="HHC272" s="827"/>
      <c r="HHD272" s="827"/>
      <c r="HHE272" s="844"/>
      <c r="HHF272" s="844"/>
      <c r="HHG272" s="827"/>
      <c r="HHH272" s="827"/>
      <c r="HHI272" s="844"/>
      <c r="HHJ272" s="844"/>
      <c r="HHK272" s="827"/>
      <c r="HHL272" s="827"/>
      <c r="HHM272" s="827"/>
      <c r="HHN272" s="827"/>
      <c r="HHO272" s="827"/>
      <c r="HHP272" s="843"/>
      <c r="HHQ272" s="845"/>
      <c r="HHR272" s="827"/>
      <c r="HHS272" s="827"/>
      <c r="HHT272" s="827"/>
      <c r="HHU272" s="827"/>
      <c r="HHV272" s="827"/>
      <c r="HHW272" s="827"/>
      <c r="HHX272" s="827"/>
      <c r="HHY272" s="846"/>
      <c r="HHZ272" s="846"/>
      <c r="HIA272" s="846"/>
      <c r="HIB272" s="846"/>
      <c r="HIC272" s="846"/>
      <c r="HID272" s="846"/>
      <c r="HIE272" s="846"/>
      <c r="HIF272" s="846"/>
      <c r="HIG272" s="846"/>
      <c r="HIH272" s="846"/>
      <c r="HII272" s="846"/>
      <c r="HIJ272" s="846"/>
      <c r="HIK272" s="846"/>
      <c r="HIL272" s="846"/>
      <c r="HIM272" s="846"/>
      <c r="HIN272" s="846"/>
      <c r="HIO272" s="846"/>
      <c r="HIP272" s="846"/>
      <c r="HIQ272" s="846"/>
      <c r="HIR272" s="846"/>
      <c r="HIS272" s="846"/>
      <c r="HIT272" s="846"/>
      <c r="HIU272" s="846"/>
      <c r="HIV272" s="846"/>
      <c r="HIW272" s="846"/>
      <c r="HIX272" s="846"/>
      <c r="HIY272" s="846"/>
      <c r="HIZ272" s="846"/>
      <c r="HJA272" s="846"/>
      <c r="HJB272" s="846"/>
      <c r="HJC272" s="846"/>
      <c r="HJD272" s="846"/>
      <c r="HJE272" s="846"/>
      <c r="HJF272" s="846"/>
      <c r="HJG272" s="846"/>
      <c r="HJH272" s="846"/>
      <c r="HJI272" s="846"/>
      <c r="HJJ272" s="846"/>
      <c r="HJK272" s="846"/>
      <c r="HJL272" s="846"/>
      <c r="HJM272" s="846"/>
      <c r="HJN272" s="846"/>
      <c r="HJO272" s="846"/>
      <c r="HJP272" s="846"/>
      <c r="HJQ272" s="827"/>
      <c r="HJR272" s="827"/>
      <c r="HJS272" s="827"/>
      <c r="HJT272" s="827"/>
      <c r="HJU272" s="827"/>
      <c r="HJV272" s="827"/>
      <c r="HJW272" s="827"/>
      <c r="HJX272" s="827"/>
      <c r="HJY272" s="827"/>
      <c r="HJZ272" s="827"/>
      <c r="HKA272" s="827"/>
      <c r="HKB272" s="827"/>
      <c r="HKC272" s="827"/>
      <c r="HKD272" s="827"/>
      <c r="HKE272" s="827"/>
      <c r="HKF272" s="827"/>
      <c r="HKG272" s="827"/>
      <c r="HKH272" s="827"/>
      <c r="HKI272" s="827"/>
      <c r="HKJ272" s="827"/>
      <c r="HKK272" s="827"/>
      <c r="HKL272" s="827"/>
      <c r="HKM272" s="827"/>
      <c r="HKN272" s="827"/>
      <c r="HKO272" s="844"/>
      <c r="HKP272" s="844"/>
      <c r="HKQ272" s="844"/>
      <c r="HKR272" s="844"/>
      <c r="HKS272" s="844"/>
      <c r="HKT272" s="827"/>
      <c r="HKU272" s="827"/>
      <c r="HKV272" s="844"/>
      <c r="HKW272" s="844"/>
      <c r="HKX272" s="827"/>
      <c r="HKY272" s="827"/>
      <c r="HKZ272" s="844"/>
      <c r="HLA272" s="844"/>
      <c r="HLB272" s="827"/>
      <c r="HLC272" s="827"/>
      <c r="HLD272" s="827"/>
      <c r="HLE272" s="827"/>
      <c r="HLF272" s="827"/>
      <c r="HLG272" s="827"/>
      <c r="HLH272" s="827"/>
      <c r="HLI272" s="844"/>
      <c r="HLJ272" s="844"/>
      <c r="HLK272" s="827"/>
      <c r="HLL272" s="827"/>
      <c r="HLM272" s="844"/>
      <c r="HLN272" s="844"/>
      <c r="HLO272" s="827"/>
      <c r="HLP272" s="827"/>
      <c r="HLQ272" s="827"/>
      <c r="HLR272" s="827"/>
      <c r="HLS272" s="827"/>
      <c r="HLT272" s="843"/>
      <c r="HLU272" s="845"/>
      <c r="HLV272" s="827"/>
      <c r="HLW272" s="827"/>
      <c r="HLX272" s="827"/>
      <c r="HLY272" s="827"/>
      <c r="HLZ272" s="827"/>
      <c r="HMA272" s="827"/>
      <c r="HMB272" s="827"/>
      <c r="HMC272" s="846"/>
      <c r="HMD272" s="846"/>
      <c r="HME272" s="846"/>
      <c r="HMF272" s="846"/>
      <c r="HMG272" s="846"/>
      <c r="HMH272" s="846"/>
      <c r="HMI272" s="846"/>
      <c r="HMJ272" s="846"/>
      <c r="HMK272" s="846"/>
      <c r="HML272" s="846"/>
      <c r="HMM272" s="846"/>
      <c r="HMN272" s="846"/>
      <c r="HMO272" s="846"/>
      <c r="HMP272" s="846"/>
      <c r="HMQ272" s="846"/>
      <c r="HMR272" s="846"/>
      <c r="HMS272" s="846"/>
      <c r="HMT272" s="846"/>
      <c r="HMU272" s="846"/>
      <c r="HMV272" s="846"/>
      <c r="HMW272" s="846"/>
      <c r="HMX272" s="846"/>
      <c r="HMY272" s="846"/>
      <c r="HMZ272" s="846"/>
      <c r="HNA272" s="846"/>
      <c r="HNB272" s="846"/>
      <c r="HNC272" s="846"/>
      <c r="HND272" s="846"/>
      <c r="HNE272" s="846"/>
      <c r="HNF272" s="846"/>
      <c r="HNG272" s="846"/>
      <c r="HNH272" s="846"/>
      <c r="HNI272" s="846"/>
      <c r="HNJ272" s="846"/>
      <c r="HNK272" s="846"/>
      <c r="HNL272" s="846"/>
      <c r="HNM272" s="846"/>
      <c r="HNN272" s="846"/>
      <c r="HNO272" s="846"/>
      <c r="HNP272" s="846"/>
      <c r="HNQ272" s="846"/>
      <c r="HNR272" s="846"/>
      <c r="HNS272" s="846"/>
      <c r="HNT272" s="846"/>
      <c r="HNU272" s="827"/>
      <c r="HNV272" s="827"/>
      <c r="HNW272" s="827"/>
      <c r="HNX272" s="827"/>
      <c r="HNY272" s="827"/>
      <c r="HNZ272" s="827"/>
      <c r="HOA272" s="827"/>
      <c r="HOB272" s="827"/>
      <c r="HOC272" s="827"/>
      <c r="HOD272" s="827"/>
      <c r="HOE272" s="827"/>
      <c r="HOF272" s="827"/>
      <c r="HOG272" s="827"/>
      <c r="HOH272" s="827"/>
      <c r="HOI272" s="827"/>
      <c r="HOJ272" s="827"/>
      <c r="HOK272" s="827"/>
      <c r="HOL272" s="827"/>
      <c r="HOM272" s="827"/>
      <c r="HON272" s="827"/>
      <c r="HOO272" s="827"/>
      <c r="HOP272" s="827"/>
      <c r="HOQ272" s="827"/>
      <c r="HOR272" s="827"/>
      <c r="HOS272" s="844"/>
      <c r="HOT272" s="844"/>
      <c r="HOU272" s="844"/>
      <c r="HOV272" s="844"/>
      <c r="HOW272" s="844"/>
      <c r="HOX272" s="827"/>
      <c r="HOY272" s="827"/>
      <c r="HOZ272" s="844"/>
      <c r="HPA272" s="844"/>
      <c r="HPB272" s="827"/>
      <c r="HPC272" s="827"/>
      <c r="HPD272" s="844"/>
      <c r="HPE272" s="844"/>
      <c r="HPF272" s="827"/>
      <c r="HPG272" s="827"/>
      <c r="HPH272" s="827"/>
      <c r="HPI272" s="827"/>
      <c r="HPJ272" s="827"/>
      <c r="HPK272" s="827"/>
      <c r="HPL272" s="827"/>
      <c r="HPM272" s="844"/>
      <c r="HPN272" s="844"/>
      <c r="HPO272" s="827"/>
      <c r="HPP272" s="827"/>
      <c r="HPQ272" s="844"/>
      <c r="HPR272" s="844"/>
      <c r="HPS272" s="827"/>
      <c r="HPT272" s="827"/>
      <c r="HPU272" s="827"/>
      <c r="HPV272" s="827"/>
      <c r="HPW272" s="827"/>
      <c r="HPX272" s="843"/>
      <c r="HPY272" s="845"/>
      <c r="HPZ272" s="827"/>
      <c r="HQA272" s="827"/>
      <c r="HQB272" s="827"/>
      <c r="HQC272" s="827"/>
      <c r="HQD272" s="827"/>
      <c r="HQE272" s="827"/>
      <c r="HQF272" s="827"/>
      <c r="HQG272" s="846"/>
      <c r="HQH272" s="846"/>
      <c r="HQI272" s="846"/>
      <c r="HQJ272" s="846"/>
      <c r="HQK272" s="846"/>
      <c r="HQL272" s="846"/>
      <c r="HQM272" s="846"/>
      <c r="HQN272" s="846"/>
      <c r="HQO272" s="846"/>
      <c r="HQP272" s="846"/>
      <c r="HQQ272" s="846"/>
      <c r="HQR272" s="846"/>
      <c r="HQS272" s="846"/>
      <c r="HQT272" s="846"/>
      <c r="HQU272" s="846"/>
      <c r="HQV272" s="846"/>
      <c r="HQW272" s="846"/>
      <c r="HQX272" s="846"/>
      <c r="HQY272" s="846"/>
      <c r="HQZ272" s="846"/>
      <c r="HRA272" s="846"/>
      <c r="HRB272" s="846"/>
      <c r="HRC272" s="846"/>
      <c r="HRD272" s="846"/>
      <c r="HRE272" s="846"/>
      <c r="HRF272" s="846"/>
      <c r="HRG272" s="846"/>
      <c r="HRH272" s="846"/>
      <c r="HRI272" s="846"/>
      <c r="HRJ272" s="846"/>
      <c r="HRK272" s="846"/>
      <c r="HRL272" s="846"/>
      <c r="HRM272" s="846"/>
      <c r="HRN272" s="846"/>
      <c r="HRO272" s="846"/>
      <c r="HRP272" s="846"/>
      <c r="HRQ272" s="846"/>
      <c r="HRR272" s="846"/>
      <c r="HRS272" s="846"/>
      <c r="HRT272" s="846"/>
      <c r="HRU272" s="846"/>
      <c r="HRV272" s="846"/>
      <c r="HRW272" s="846"/>
      <c r="HRX272" s="846"/>
      <c r="HRY272" s="827"/>
      <c r="HRZ272" s="827"/>
      <c r="HSA272" s="827"/>
      <c r="HSB272" s="827"/>
      <c r="HSC272" s="827"/>
      <c r="HSD272" s="827"/>
      <c r="HSE272" s="827"/>
      <c r="HSF272" s="827"/>
      <c r="HSG272" s="827"/>
      <c r="HSH272" s="827"/>
      <c r="HSI272" s="827"/>
      <c r="HSJ272" s="827"/>
      <c r="HSK272" s="827"/>
      <c r="HSL272" s="827"/>
      <c r="HSM272" s="827"/>
      <c r="HSN272" s="827"/>
      <c r="HSO272" s="827"/>
      <c r="HSP272" s="827"/>
      <c r="HSQ272" s="827"/>
      <c r="HSR272" s="827"/>
      <c r="HSS272" s="827"/>
      <c r="HST272" s="827"/>
      <c r="HSU272" s="827"/>
      <c r="HSV272" s="827"/>
      <c r="HSW272" s="844"/>
      <c r="HSX272" s="844"/>
      <c r="HSY272" s="844"/>
      <c r="HSZ272" s="844"/>
      <c r="HTA272" s="844"/>
      <c r="HTB272" s="827"/>
      <c r="HTC272" s="827"/>
      <c r="HTD272" s="844"/>
      <c r="HTE272" s="844"/>
      <c r="HTF272" s="827"/>
      <c r="HTG272" s="827"/>
      <c r="HTH272" s="844"/>
      <c r="HTI272" s="844"/>
      <c r="HTJ272" s="827"/>
      <c r="HTK272" s="827"/>
      <c r="HTL272" s="827"/>
      <c r="HTM272" s="827"/>
      <c r="HTN272" s="827"/>
      <c r="HTO272" s="827"/>
      <c r="HTP272" s="827"/>
      <c r="HTQ272" s="844"/>
      <c r="HTR272" s="844"/>
      <c r="HTS272" s="827"/>
      <c r="HTT272" s="827"/>
      <c r="HTU272" s="844"/>
      <c r="HTV272" s="844"/>
      <c r="HTW272" s="827"/>
      <c r="HTX272" s="827"/>
      <c r="HTY272" s="827"/>
      <c r="HTZ272" s="827"/>
      <c r="HUA272" s="827"/>
      <c r="HUB272" s="843"/>
      <c r="HUC272" s="845"/>
      <c r="HUD272" s="827"/>
      <c r="HUE272" s="827"/>
      <c r="HUF272" s="827"/>
      <c r="HUG272" s="827"/>
      <c r="HUH272" s="827"/>
      <c r="HUI272" s="827"/>
      <c r="HUJ272" s="827"/>
      <c r="HUK272" s="846"/>
      <c r="HUL272" s="846"/>
      <c r="HUM272" s="846"/>
      <c r="HUN272" s="846"/>
      <c r="HUO272" s="846"/>
      <c r="HUP272" s="846"/>
      <c r="HUQ272" s="846"/>
      <c r="HUR272" s="846"/>
      <c r="HUS272" s="846"/>
      <c r="HUT272" s="846"/>
      <c r="HUU272" s="846"/>
      <c r="HUV272" s="846"/>
      <c r="HUW272" s="846"/>
      <c r="HUX272" s="846"/>
      <c r="HUY272" s="846"/>
      <c r="HUZ272" s="846"/>
      <c r="HVA272" s="846"/>
      <c r="HVB272" s="846"/>
      <c r="HVC272" s="846"/>
      <c r="HVD272" s="846"/>
      <c r="HVE272" s="846"/>
      <c r="HVF272" s="846"/>
      <c r="HVG272" s="846"/>
      <c r="HVH272" s="846"/>
      <c r="HVI272" s="846"/>
      <c r="HVJ272" s="846"/>
      <c r="HVK272" s="846"/>
      <c r="HVL272" s="846"/>
      <c r="HVM272" s="846"/>
      <c r="HVN272" s="846"/>
      <c r="HVO272" s="846"/>
      <c r="HVP272" s="846"/>
      <c r="HVQ272" s="846"/>
      <c r="HVR272" s="846"/>
      <c r="HVS272" s="846"/>
      <c r="HVT272" s="846"/>
      <c r="HVU272" s="846"/>
      <c r="HVV272" s="846"/>
      <c r="HVW272" s="846"/>
      <c r="HVX272" s="846"/>
      <c r="HVY272" s="846"/>
      <c r="HVZ272" s="846"/>
      <c r="HWA272" s="846"/>
      <c r="HWB272" s="846"/>
      <c r="HWC272" s="827"/>
      <c r="HWD272" s="827"/>
      <c r="HWE272" s="827"/>
      <c r="HWF272" s="827"/>
      <c r="HWG272" s="827"/>
      <c r="HWH272" s="827"/>
      <c r="HWI272" s="827"/>
      <c r="HWJ272" s="827"/>
      <c r="HWK272" s="827"/>
      <c r="HWL272" s="827"/>
      <c r="HWM272" s="827"/>
      <c r="HWN272" s="827"/>
      <c r="HWO272" s="827"/>
      <c r="HWP272" s="827"/>
      <c r="HWQ272" s="827"/>
      <c r="HWR272" s="827"/>
      <c r="HWS272" s="827"/>
      <c r="HWT272" s="827"/>
      <c r="HWU272" s="827"/>
      <c r="HWV272" s="827"/>
      <c r="HWW272" s="827"/>
      <c r="HWX272" s="827"/>
      <c r="HWY272" s="827"/>
      <c r="HWZ272" s="827"/>
      <c r="HXA272" s="844"/>
      <c r="HXB272" s="844"/>
      <c r="HXC272" s="844"/>
      <c r="HXD272" s="844"/>
      <c r="HXE272" s="844"/>
      <c r="HXF272" s="827"/>
      <c r="HXG272" s="827"/>
      <c r="HXH272" s="844"/>
      <c r="HXI272" s="844"/>
      <c r="HXJ272" s="827"/>
      <c r="HXK272" s="827"/>
      <c r="HXL272" s="844"/>
      <c r="HXM272" s="844"/>
      <c r="HXN272" s="827"/>
      <c r="HXO272" s="827"/>
      <c r="HXP272" s="827"/>
      <c r="HXQ272" s="827"/>
      <c r="HXR272" s="827"/>
      <c r="HXS272" s="827"/>
      <c r="HXT272" s="827"/>
      <c r="HXU272" s="844"/>
      <c r="HXV272" s="844"/>
      <c r="HXW272" s="827"/>
      <c r="HXX272" s="827"/>
      <c r="HXY272" s="844"/>
      <c r="HXZ272" s="844"/>
      <c r="HYA272" s="827"/>
      <c r="HYB272" s="827"/>
      <c r="HYC272" s="827"/>
      <c r="HYD272" s="827"/>
      <c r="HYE272" s="827"/>
      <c r="HYF272" s="843"/>
      <c r="HYG272" s="845"/>
      <c r="HYH272" s="827"/>
      <c r="HYI272" s="827"/>
      <c r="HYJ272" s="827"/>
      <c r="HYK272" s="827"/>
      <c r="HYL272" s="827"/>
      <c r="HYM272" s="827"/>
      <c r="HYN272" s="827"/>
      <c r="HYO272" s="846"/>
      <c r="HYP272" s="846"/>
      <c r="HYQ272" s="846"/>
      <c r="HYR272" s="846"/>
      <c r="HYS272" s="846"/>
      <c r="HYT272" s="846"/>
      <c r="HYU272" s="846"/>
      <c r="HYV272" s="846"/>
      <c r="HYW272" s="846"/>
      <c r="HYX272" s="846"/>
      <c r="HYY272" s="846"/>
      <c r="HYZ272" s="846"/>
      <c r="HZA272" s="846"/>
      <c r="HZB272" s="846"/>
      <c r="HZC272" s="846"/>
      <c r="HZD272" s="846"/>
      <c r="HZE272" s="846"/>
      <c r="HZF272" s="846"/>
      <c r="HZG272" s="846"/>
      <c r="HZH272" s="846"/>
      <c r="HZI272" s="846"/>
      <c r="HZJ272" s="846"/>
      <c r="HZK272" s="846"/>
      <c r="HZL272" s="846"/>
      <c r="HZM272" s="846"/>
      <c r="HZN272" s="846"/>
      <c r="HZO272" s="846"/>
      <c r="HZP272" s="846"/>
      <c r="HZQ272" s="846"/>
      <c r="HZR272" s="846"/>
      <c r="HZS272" s="846"/>
      <c r="HZT272" s="846"/>
      <c r="HZU272" s="846"/>
      <c r="HZV272" s="846"/>
      <c r="HZW272" s="846"/>
      <c r="HZX272" s="846"/>
      <c r="HZY272" s="846"/>
      <c r="HZZ272" s="846"/>
      <c r="IAA272" s="846"/>
      <c r="IAB272" s="846"/>
      <c r="IAC272" s="846"/>
      <c r="IAD272" s="846"/>
      <c r="IAE272" s="846"/>
      <c r="IAF272" s="846"/>
      <c r="IAG272" s="827"/>
      <c r="IAH272" s="827"/>
      <c r="IAI272" s="827"/>
      <c r="IAJ272" s="827"/>
      <c r="IAK272" s="827"/>
      <c r="IAL272" s="827"/>
      <c r="IAM272" s="827"/>
      <c r="IAN272" s="827"/>
      <c r="IAO272" s="827"/>
      <c r="IAP272" s="827"/>
      <c r="IAQ272" s="827"/>
      <c r="IAR272" s="827"/>
      <c r="IAS272" s="827"/>
      <c r="IAT272" s="827"/>
      <c r="IAU272" s="827"/>
      <c r="IAV272" s="827"/>
      <c r="IAW272" s="827"/>
      <c r="IAX272" s="827"/>
      <c r="IAY272" s="827"/>
      <c r="IAZ272" s="827"/>
      <c r="IBA272" s="827"/>
      <c r="IBB272" s="827"/>
      <c r="IBC272" s="827"/>
      <c r="IBD272" s="827"/>
      <c r="IBE272" s="844"/>
      <c r="IBF272" s="844"/>
      <c r="IBG272" s="844"/>
      <c r="IBH272" s="844"/>
      <c r="IBI272" s="844"/>
      <c r="IBJ272" s="827"/>
      <c r="IBK272" s="827"/>
      <c r="IBL272" s="844"/>
      <c r="IBM272" s="844"/>
      <c r="IBN272" s="827"/>
      <c r="IBO272" s="827"/>
      <c r="IBP272" s="844"/>
      <c r="IBQ272" s="844"/>
      <c r="IBR272" s="827"/>
      <c r="IBS272" s="827"/>
      <c r="IBT272" s="827"/>
      <c r="IBU272" s="827"/>
      <c r="IBV272" s="827"/>
      <c r="IBW272" s="827"/>
      <c r="IBX272" s="827"/>
      <c r="IBY272" s="844"/>
      <c r="IBZ272" s="844"/>
      <c r="ICA272" s="827"/>
      <c r="ICB272" s="827"/>
      <c r="ICC272" s="844"/>
      <c r="ICD272" s="844"/>
      <c r="ICE272" s="827"/>
      <c r="ICF272" s="827"/>
      <c r="ICG272" s="827"/>
      <c r="ICH272" s="827"/>
      <c r="ICI272" s="827"/>
      <c r="ICJ272" s="843"/>
      <c r="ICK272" s="845"/>
      <c r="ICL272" s="827"/>
      <c r="ICM272" s="827"/>
      <c r="ICN272" s="827"/>
      <c r="ICO272" s="827"/>
      <c r="ICP272" s="827"/>
      <c r="ICQ272" s="827"/>
      <c r="ICR272" s="827"/>
      <c r="ICS272" s="846"/>
      <c r="ICT272" s="846"/>
      <c r="ICU272" s="846"/>
      <c r="ICV272" s="846"/>
      <c r="ICW272" s="846"/>
      <c r="ICX272" s="846"/>
      <c r="ICY272" s="846"/>
      <c r="ICZ272" s="846"/>
      <c r="IDA272" s="846"/>
      <c r="IDB272" s="846"/>
      <c r="IDC272" s="846"/>
      <c r="IDD272" s="846"/>
      <c r="IDE272" s="846"/>
      <c r="IDF272" s="846"/>
      <c r="IDG272" s="846"/>
      <c r="IDH272" s="846"/>
      <c r="IDI272" s="846"/>
      <c r="IDJ272" s="846"/>
      <c r="IDK272" s="846"/>
      <c r="IDL272" s="846"/>
      <c r="IDM272" s="846"/>
      <c r="IDN272" s="846"/>
      <c r="IDO272" s="846"/>
      <c r="IDP272" s="846"/>
      <c r="IDQ272" s="846"/>
      <c r="IDR272" s="846"/>
      <c r="IDS272" s="846"/>
      <c r="IDT272" s="846"/>
      <c r="IDU272" s="846"/>
      <c r="IDV272" s="846"/>
      <c r="IDW272" s="846"/>
      <c r="IDX272" s="846"/>
      <c r="IDY272" s="846"/>
      <c r="IDZ272" s="846"/>
      <c r="IEA272" s="846"/>
      <c r="IEB272" s="846"/>
      <c r="IEC272" s="846"/>
      <c r="IED272" s="846"/>
      <c r="IEE272" s="846"/>
      <c r="IEF272" s="846"/>
      <c r="IEG272" s="846"/>
      <c r="IEH272" s="846"/>
      <c r="IEI272" s="846"/>
      <c r="IEJ272" s="846"/>
      <c r="IEK272" s="827"/>
      <c r="IEL272" s="827"/>
      <c r="IEM272" s="827"/>
      <c r="IEN272" s="827"/>
      <c r="IEO272" s="827"/>
      <c r="IEP272" s="827"/>
      <c r="IEQ272" s="827"/>
      <c r="IER272" s="827"/>
      <c r="IES272" s="827"/>
      <c r="IET272" s="827"/>
      <c r="IEU272" s="827"/>
      <c r="IEV272" s="827"/>
      <c r="IEW272" s="827"/>
      <c r="IEX272" s="827"/>
      <c r="IEY272" s="827"/>
      <c r="IEZ272" s="827"/>
      <c r="IFA272" s="827"/>
      <c r="IFB272" s="827"/>
      <c r="IFC272" s="827"/>
      <c r="IFD272" s="827"/>
      <c r="IFE272" s="827"/>
      <c r="IFF272" s="827"/>
      <c r="IFG272" s="827"/>
      <c r="IFH272" s="827"/>
      <c r="IFI272" s="844"/>
      <c r="IFJ272" s="844"/>
      <c r="IFK272" s="844"/>
      <c r="IFL272" s="844"/>
      <c r="IFM272" s="844"/>
      <c r="IFN272" s="827"/>
      <c r="IFO272" s="827"/>
      <c r="IFP272" s="844"/>
      <c r="IFQ272" s="844"/>
      <c r="IFR272" s="827"/>
      <c r="IFS272" s="827"/>
      <c r="IFT272" s="844"/>
      <c r="IFU272" s="844"/>
      <c r="IFV272" s="827"/>
      <c r="IFW272" s="827"/>
      <c r="IFX272" s="827"/>
      <c r="IFY272" s="827"/>
      <c r="IFZ272" s="827"/>
      <c r="IGA272" s="827"/>
      <c r="IGB272" s="827"/>
      <c r="IGC272" s="844"/>
      <c r="IGD272" s="844"/>
      <c r="IGE272" s="827"/>
      <c r="IGF272" s="827"/>
      <c r="IGG272" s="844"/>
      <c r="IGH272" s="844"/>
      <c r="IGI272" s="827"/>
      <c r="IGJ272" s="827"/>
      <c r="IGK272" s="827"/>
      <c r="IGL272" s="827"/>
      <c r="IGM272" s="827"/>
      <c r="IGN272" s="843"/>
      <c r="IGO272" s="845"/>
      <c r="IGP272" s="827"/>
      <c r="IGQ272" s="827"/>
      <c r="IGR272" s="827"/>
      <c r="IGS272" s="827"/>
      <c r="IGT272" s="827"/>
      <c r="IGU272" s="827"/>
      <c r="IGV272" s="827"/>
      <c r="IGW272" s="846"/>
      <c r="IGX272" s="846"/>
      <c r="IGY272" s="846"/>
      <c r="IGZ272" s="846"/>
      <c r="IHA272" s="846"/>
      <c r="IHB272" s="846"/>
      <c r="IHC272" s="846"/>
      <c r="IHD272" s="846"/>
      <c r="IHE272" s="846"/>
      <c r="IHF272" s="846"/>
      <c r="IHG272" s="846"/>
      <c r="IHH272" s="846"/>
      <c r="IHI272" s="846"/>
      <c r="IHJ272" s="846"/>
      <c r="IHK272" s="846"/>
      <c r="IHL272" s="846"/>
      <c r="IHM272" s="846"/>
      <c r="IHN272" s="846"/>
      <c r="IHO272" s="846"/>
      <c r="IHP272" s="846"/>
      <c r="IHQ272" s="846"/>
      <c r="IHR272" s="846"/>
      <c r="IHS272" s="846"/>
      <c r="IHT272" s="846"/>
      <c r="IHU272" s="846"/>
      <c r="IHV272" s="846"/>
      <c r="IHW272" s="846"/>
      <c r="IHX272" s="846"/>
      <c r="IHY272" s="846"/>
      <c r="IHZ272" s="846"/>
      <c r="IIA272" s="846"/>
      <c r="IIB272" s="846"/>
      <c r="IIC272" s="846"/>
      <c r="IID272" s="846"/>
      <c r="IIE272" s="846"/>
      <c r="IIF272" s="846"/>
      <c r="IIG272" s="846"/>
      <c r="IIH272" s="846"/>
      <c r="III272" s="846"/>
      <c r="IIJ272" s="846"/>
      <c r="IIK272" s="846"/>
      <c r="IIL272" s="846"/>
      <c r="IIM272" s="846"/>
      <c r="IIN272" s="846"/>
      <c r="IIO272" s="827"/>
      <c r="IIP272" s="827"/>
      <c r="IIQ272" s="827"/>
      <c r="IIR272" s="827"/>
      <c r="IIS272" s="827"/>
      <c r="IIT272" s="827"/>
      <c r="IIU272" s="827"/>
      <c r="IIV272" s="827"/>
      <c r="IIW272" s="827"/>
      <c r="IIX272" s="827"/>
      <c r="IIY272" s="827"/>
      <c r="IIZ272" s="827"/>
      <c r="IJA272" s="827"/>
      <c r="IJB272" s="827"/>
      <c r="IJC272" s="827"/>
      <c r="IJD272" s="827"/>
      <c r="IJE272" s="827"/>
      <c r="IJF272" s="827"/>
      <c r="IJG272" s="827"/>
      <c r="IJH272" s="827"/>
      <c r="IJI272" s="827"/>
      <c r="IJJ272" s="827"/>
      <c r="IJK272" s="827"/>
      <c r="IJL272" s="827"/>
      <c r="IJM272" s="844"/>
      <c r="IJN272" s="844"/>
      <c r="IJO272" s="844"/>
      <c r="IJP272" s="844"/>
      <c r="IJQ272" s="844"/>
      <c r="IJR272" s="827"/>
      <c r="IJS272" s="827"/>
      <c r="IJT272" s="844"/>
      <c r="IJU272" s="844"/>
      <c r="IJV272" s="827"/>
      <c r="IJW272" s="827"/>
      <c r="IJX272" s="844"/>
      <c r="IJY272" s="844"/>
      <c r="IJZ272" s="827"/>
      <c r="IKA272" s="827"/>
      <c r="IKB272" s="827"/>
      <c r="IKC272" s="827"/>
      <c r="IKD272" s="827"/>
      <c r="IKE272" s="827"/>
      <c r="IKF272" s="827"/>
      <c r="IKG272" s="844"/>
      <c r="IKH272" s="844"/>
      <c r="IKI272" s="827"/>
      <c r="IKJ272" s="827"/>
      <c r="IKK272" s="844"/>
      <c r="IKL272" s="844"/>
      <c r="IKM272" s="827"/>
      <c r="IKN272" s="827"/>
      <c r="IKO272" s="827"/>
      <c r="IKP272" s="827"/>
      <c r="IKQ272" s="827"/>
      <c r="IKR272" s="843"/>
      <c r="IKS272" s="845"/>
      <c r="IKT272" s="827"/>
      <c r="IKU272" s="827"/>
      <c r="IKV272" s="827"/>
      <c r="IKW272" s="827"/>
      <c r="IKX272" s="827"/>
      <c r="IKY272" s="827"/>
      <c r="IKZ272" s="827"/>
      <c r="ILA272" s="846"/>
      <c r="ILB272" s="846"/>
      <c r="ILC272" s="846"/>
      <c r="ILD272" s="846"/>
      <c r="ILE272" s="846"/>
      <c r="ILF272" s="846"/>
      <c r="ILG272" s="846"/>
      <c r="ILH272" s="846"/>
      <c r="ILI272" s="846"/>
      <c r="ILJ272" s="846"/>
      <c r="ILK272" s="846"/>
      <c r="ILL272" s="846"/>
      <c r="ILM272" s="846"/>
      <c r="ILN272" s="846"/>
      <c r="ILO272" s="846"/>
      <c r="ILP272" s="846"/>
      <c r="ILQ272" s="846"/>
      <c r="ILR272" s="846"/>
      <c r="ILS272" s="846"/>
      <c r="ILT272" s="846"/>
      <c r="ILU272" s="846"/>
      <c r="ILV272" s="846"/>
      <c r="ILW272" s="846"/>
      <c r="ILX272" s="846"/>
      <c r="ILY272" s="846"/>
      <c r="ILZ272" s="846"/>
      <c r="IMA272" s="846"/>
      <c r="IMB272" s="846"/>
      <c r="IMC272" s="846"/>
      <c r="IMD272" s="846"/>
      <c r="IME272" s="846"/>
      <c r="IMF272" s="846"/>
      <c r="IMG272" s="846"/>
      <c r="IMH272" s="846"/>
      <c r="IMI272" s="846"/>
      <c r="IMJ272" s="846"/>
      <c r="IMK272" s="846"/>
      <c r="IML272" s="846"/>
      <c r="IMM272" s="846"/>
      <c r="IMN272" s="846"/>
      <c r="IMO272" s="846"/>
      <c r="IMP272" s="846"/>
      <c r="IMQ272" s="846"/>
      <c r="IMR272" s="846"/>
      <c r="IMS272" s="827"/>
      <c r="IMT272" s="827"/>
      <c r="IMU272" s="827"/>
      <c r="IMV272" s="827"/>
      <c r="IMW272" s="827"/>
      <c r="IMX272" s="827"/>
      <c r="IMY272" s="827"/>
      <c r="IMZ272" s="827"/>
      <c r="INA272" s="827"/>
      <c r="INB272" s="827"/>
      <c r="INC272" s="827"/>
      <c r="IND272" s="827"/>
      <c r="INE272" s="827"/>
      <c r="INF272" s="827"/>
      <c r="ING272" s="827"/>
      <c r="INH272" s="827"/>
      <c r="INI272" s="827"/>
      <c r="INJ272" s="827"/>
      <c r="INK272" s="827"/>
      <c r="INL272" s="827"/>
      <c r="INM272" s="827"/>
      <c r="INN272" s="827"/>
      <c r="INO272" s="827"/>
      <c r="INP272" s="827"/>
      <c r="INQ272" s="844"/>
      <c r="INR272" s="844"/>
      <c r="INS272" s="844"/>
      <c r="INT272" s="844"/>
      <c r="INU272" s="844"/>
      <c r="INV272" s="827"/>
      <c r="INW272" s="827"/>
      <c r="INX272" s="844"/>
      <c r="INY272" s="844"/>
      <c r="INZ272" s="827"/>
      <c r="IOA272" s="827"/>
      <c r="IOB272" s="844"/>
      <c r="IOC272" s="844"/>
      <c r="IOD272" s="827"/>
      <c r="IOE272" s="827"/>
      <c r="IOF272" s="827"/>
      <c r="IOG272" s="827"/>
      <c r="IOH272" s="827"/>
      <c r="IOI272" s="827"/>
      <c r="IOJ272" s="827"/>
      <c r="IOK272" s="844"/>
      <c r="IOL272" s="844"/>
      <c r="IOM272" s="827"/>
      <c r="ION272" s="827"/>
      <c r="IOO272" s="844"/>
      <c r="IOP272" s="844"/>
      <c r="IOQ272" s="827"/>
      <c r="IOR272" s="827"/>
      <c r="IOS272" s="827"/>
      <c r="IOT272" s="827"/>
      <c r="IOU272" s="827"/>
      <c r="IOV272" s="843"/>
      <c r="IOW272" s="845"/>
      <c r="IOX272" s="827"/>
      <c r="IOY272" s="827"/>
      <c r="IOZ272" s="827"/>
      <c r="IPA272" s="827"/>
      <c r="IPB272" s="827"/>
      <c r="IPC272" s="827"/>
      <c r="IPD272" s="827"/>
      <c r="IPE272" s="846"/>
      <c r="IPF272" s="846"/>
      <c r="IPG272" s="846"/>
      <c r="IPH272" s="846"/>
      <c r="IPI272" s="846"/>
      <c r="IPJ272" s="846"/>
      <c r="IPK272" s="846"/>
      <c r="IPL272" s="846"/>
      <c r="IPM272" s="846"/>
      <c r="IPN272" s="846"/>
      <c r="IPO272" s="846"/>
      <c r="IPP272" s="846"/>
      <c r="IPQ272" s="846"/>
      <c r="IPR272" s="846"/>
      <c r="IPS272" s="846"/>
      <c r="IPT272" s="846"/>
      <c r="IPU272" s="846"/>
      <c r="IPV272" s="846"/>
      <c r="IPW272" s="846"/>
      <c r="IPX272" s="846"/>
      <c r="IPY272" s="846"/>
      <c r="IPZ272" s="846"/>
      <c r="IQA272" s="846"/>
      <c r="IQB272" s="846"/>
      <c r="IQC272" s="846"/>
      <c r="IQD272" s="846"/>
      <c r="IQE272" s="846"/>
      <c r="IQF272" s="846"/>
      <c r="IQG272" s="846"/>
      <c r="IQH272" s="846"/>
      <c r="IQI272" s="846"/>
      <c r="IQJ272" s="846"/>
      <c r="IQK272" s="846"/>
      <c r="IQL272" s="846"/>
      <c r="IQM272" s="846"/>
      <c r="IQN272" s="846"/>
      <c r="IQO272" s="846"/>
      <c r="IQP272" s="846"/>
      <c r="IQQ272" s="846"/>
      <c r="IQR272" s="846"/>
      <c r="IQS272" s="846"/>
      <c r="IQT272" s="846"/>
      <c r="IQU272" s="846"/>
      <c r="IQV272" s="846"/>
      <c r="IQW272" s="827"/>
      <c r="IQX272" s="827"/>
      <c r="IQY272" s="827"/>
      <c r="IQZ272" s="827"/>
      <c r="IRA272" s="827"/>
      <c r="IRB272" s="827"/>
      <c r="IRC272" s="827"/>
      <c r="IRD272" s="827"/>
      <c r="IRE272" s="827"/>
      <c r="IRF272" s="827"/>
      <c r="IRG272" s="827"/>
      <c r="IRH272" s="827"/>
      <c r="IRI272" s="827"/>
      <c r="IRJ272" s="827"/>
      <c r="IRK272" s="827"/>
      <c r="IRL272" s="827"/>
      <c r="IRM272" s="827"/>
      <c r="IRN272" s="827"/>
      <c r="IRO272" s="827"/>
      <c r="IRP272" s="827"/>
      <c r="IRQ272" s="827"/>
      <c r="IRR272" s="827"/>
      <c r="IRS272" s="827"/>
      <c r="IRT272" s="827"/>
      <c r="IRU272" s="844"/>
      <c r="IRV272" s="844"/>
      <c r="IRW272" s="844"/>
      <c r="IRX272" s="844"/>
      <c r="IRY272" s="844"/>
      <c r="IRZ272" s="827"/>
      <c r="ISA272" s="827"/>
      <c r="ISB272" s="844"/>
      <c r="ISC272" s="844"/>
      <c r="ISD272" s="827"/>
      <c r="ISE272" s="827"/>
      <c r="ISF272" s="844"/>
      <c r="ISG272" s="844"/>
      <c r="ISH272" s="827"/>
      <c r="ISI272" s="827"/>
      <c r="ISJ272" s="827"/>
      <c r="ISK272" s="827"/>
      <c r="ISL272" s="827"/>
      <c r="ISM272" s="827"/>
      <c r="ISN272" s="827"/>
      <c r="ISO272" s="844"/>
      <c r="ISP272" s="844"/>
      <c r="ISQ272" s="827"/>
      <c r="ISR272" s="827"/>
      <c r="ISS272" s="844"/>
      <c r="IST272" s="844"/>
      <c r="ISU272" s="827"/>
      <c r="ISV272" s="827"/>
      <c r="ISW272" s="827"/>
      <c r="ISX272" s="827"/>
      <c r="ISY272" s="827"/>
      <c r="ISZ272" s="843"/>
      <c r="ITA272" s="845"/>
      <c r="ITB272" s="827"/>
      <c r="ITC272" s="827"/>
      <c r="ITD272" s="827"/>
      <c r="ITE272" s="827"/>
      <c r="ITF272" s="827"/>
      <c r="ITG272" s="827"/>
      <c r="ITH272" s="827"/>
      <c r="ITI272" s="846"/>
      <c r="ITJ272" s="846"/>
      <c r="ITK272" s="846"/>
      <c r="ITL272" s="846"/>
      <c r="ITM272" s="846"/>
      <c r="ITN272" s="846"/>
      <c r="ITO272" s="846"/>
      <c r="ITP272" s="846"/>
      <c r="ITQ272" s="846"/>
      <c r="ITR272" s="846"/>
      <c r="ITS272" s="846"/>
      <c r="ITT272" s="846"/>
      <c r="ITU272" s="846"/>
      <c r="ITV272" s="846"/>
      <c r="ITW272" s="846"/>
      <c r="ITX272" s="846"/>
      <c r="ITY272" s="846"/>
      <c r="ITZ272" s="846"/>
      <c r="IUA272" s="846"/>
      <c r="IUB272" s="846"/>
      <c r="IUC272" s="846"/>
      <c r="IUD272" s="846"/>
      <c r="IUE272" s="846"/>
      <c r="IUF272" s="846"/>
      <c r="IUG272" s="846"/>
      <c r="IUH272" s="846"/>
      <c r="IUI272" s="846"/>
      <c r="IUJ272" s="846"/>
      <c r="IUK272" s="846"/>
      <c r="IUL272" s="846"/>
      <c r="IUM272" s="846"/>
      <c r="IUN272" s="846"/>
      <c r="IUO272" s="846"/>
      <c r="IUP272" s="846"/>
      <c r="IUQ272" s="846"/>
      <c r="IUR272" s="846"/>
      <c r="IUS272" s="846"/>
      <c r="IUT272" s="846"/>
      <c r="IUU272" s="846"/>
      <c r="IUV272" s="846"/>
      <c r="IUW272" s="846"/>
      <c r="IUX272" s="846"/>
      <c r="IUY272" s="846"/>
      <c r="IUZ272" s="846"/>
      <c r="IVA272" s="827"/>
      <c r="IVB272" s="827"/>
      <c r="IVC272" s="827"/>
      <c r="IVD272" s="827"/>
      <c r="IVE272" s="827"/>
      <c r="IVF272" s="827"/>
      <c r="IVG272" s="827"/>
      <c r="IVH272" s="827"/>
      <c r="IVI272" s="827"/>
      <c r="IVJ272" s="827"/>
      <c r="IVK272" s="827"/>
      <c r="IVL272" s="827"/>
      <c r="IVM272" s="827"/>
      <c r="IVN272" s="827"/>
      <c r="IVO272" s="827"/>
      <c r="IVP272" s="827"/>
      <c r="IVQ272" s="827"/>
      <c r="IVR272" s="827"/>
      <c r="IVS272" s="827"/>
      <c r="IVT272" s="827"/>
      <c r="IVU272" s="827"/>
      <c r="IVV272" s="827"/>
      <c r="IVW272" s="827"/>
      <c r="IVX272" s="827"/>
      <c r="IVY272" s="844"/>
      <c r="IVZ272" s="844"/>
      <c r="IWA272" s="844"/>
      <c r="IWB272" s="844"/>
      <c r="IWC272" s="844"/>
      <c r="IWD272" s="827"/>
      <c r="IWE272" s="827"/>
      <c r="IWF272" s="844"/>
      <c r="IWG272" s="844"/>
      <c r="IWH272" s="827"/>
      <c r="IWI272" s="827"/>
      <c r="IWJ272" s="844"/>
      <c r="IWK272" s="844"/>
      <c r="IWL272" s="827"/>
      <c r="IWM272" s="827"/>
      <c r="IWN272" s="827"/>
      <c r="IWO272" s="827"/>
      <c r="IWP272" s="827"/>
      <c r="IWQ272" s="827"/>
      <c r="IWR272" s="827"/>
      <c r="IWS272" s="844"/>
      <c r="IWT272" s="844"/>
      <c r="IWU272" s="827"/>
      <c r="IWV272" s="827"/>
      <c r="IWW272" s="844"/>
      <c r="IWX272" s="844"/>
      <c r="IWY272" s="827"/>
      <c r="IWZ272" s="827"/>
      <c r="IXA272" s="827"/>
      <c r="IXB272" s="827"/>
      <c r="IXC272" s="827"/>
      <c r="IXD272" s="843"/>
      <c r="IXE272" s="845"/>
      <c r="IXF272" s="827"/>
      <c r="IXG272" s="827"/>
      <c r="IXH272" s="827"/>
      <c r="IXI272" s="827"/>
      <c r="IXJ272" s="827"/>
      <c r="IXK272" s="827"/>
      <c r="IXL272" s="827"/>
      <c r="IXM272" s="846"/>
      <c r="IXN272" s="846"/>
      <c r="IXO272" s="846"/>
      <c r="IXP272" s="846"/>
      <c r="IXQ272" s="846"/>
      <c r="IXR272" s="846"/>
      <c r="IXS272" s="846"/>
      <c r="IXT272" s="846"/>
      <c r="IXU272" s="846"/>
      <c r="IXV272" s="846"/>
      <c r="IXW272" s="846"/>
      <c r="IXX272" s="846"/>
      <c r="IXY272" s="846"/>
      <c r="IXZ272" s="846"/>
      <c r="IYA272" s="846"/>
      <c r="IYB272" s="846"/>
      <c r="IYC272" s="846"/>
      <c r="IYD272" s="846"/>
      <c r="IYE272" s="846"/>
      <c r="IYF272" s="846"/>
      <c r="IYG272" s="846"/>
      <c r="IYH272" s="846"/>
      <c r="IYI272" s="846"/>
      <c r="IYJ272" s="846"/>
      <c r="IYK272" s="846"/>
      <c r="IYL272" s="846"/>
      <c r="IYM272" s="846"/>
      <c r="IYN272" s="846"/>
      <c r="IYO272" s="846"/>
      <c r="IYP272" s="846"/>
      <c r="IYQ272" s="846"/>
      <c r="IYR272" s="846"/>
      <c r="IYS272" s="846"/>
      <c r="IYT272" s="846"/>
      <c r="IYU272" s="846"/>
      <c r="IYV272" s="846"/>
      <c r="IYW272" s="846"/>
      <c r="IYX272" s="846"/>
      <c r="IYY272" s="846"/>
      <c r="IYZ272" s="846"/>
      <c r="IZA272" s="846"/>
      <c r="IZB272" s="846"/>
      <c r="IZC272" s="846"/>
      <c r="IZD272" s="846"/>
      <c r="IZE272" s="827"/>
      <c r="IZF272" s="827"/>
      <c r="IZG272" s="827"/>
      <c r="IZH272" s="827"/>
      <c r="IZI272" s="827"/>
      <c r="IZJ272" s="827"/>
      <c r="IZK272" s="827"/>
      <c r="IZL272" s="827"/>
      <c r="IZM272" s="827"/>
      <c r="IZN272" s="827"/>
      <c r="IZO272" s="827"/>
      <c r="IZP272" s="827"/>
      <c r="IZQ272" s="827"/>
      <c r="IZR272" s="827"/>
      <c r="IZS272" s="827"/>
      <c r="IZT272" s="827"/>
      <c r="IZU272" s="827"/>
      <c r="IZV272" s="827"/>
      <c r="IZW272" s="827"/>
      <c r="IZX272" s="827"/>
      <c r="IZY272" s="827"/>
      <c r="IZZ272" s="827"/>
      <c r="JAA272" s="827"/>
      <c r="JAB272" s="827"/>
      <c r="JAC272" s="844"/>
      <c r="JAD272" s="844"/>
      <c r="JAE272" s="844"/>
      <c r="JAF272" s="844"/>
      <c r="JAG272" s="844"/>
      <c r="JAH272" s="827"/>
      <c r="JAI272" s="827"/>
      <c r="JAJ272" s="844"/>
      <c r="JAK272" s="844"/>
      <c r="JAL272" s="827"/>
      <c r="JAM272" s="827"/>
      <c r="JAN272" s="844"/>
      <c r="JAO272" s="844"/>
      <c r="JAP272" s="827"/>
      <c r="JAQ272" s="827"/>
      <c r="JAR272" s="827"/>
      <c r="JAS272" s="827"/>
      <c r="JAT272" s="827"/>
      <c r="JAU272" s="827"/>
      <c r="JAV272" s="827"/>
      <c r="JAW272" s="844"/>
      <c r="JAX272" s="844"/>
      <c r="JAY272" s="827"/>
      <c r="JAZ272" s="827"/>
      <c r="JBA272" s="844"/>
      <c r="JBB272" s="844"/>
      <c r="JBC272" s="827"/>
      <c r="JBD272" s="827"/>
      <c r="JBE272" s="827"/>
      <c r="JBF272" s="827"/>
      <c r="JBG272" s="827"/>
      <c r="JBH272" s="843"/>
      <c r="JBI272" s="845"/>
      <c r="JBJ272" s="827"/>
      <c r="JBK272" s="827"/>
      <c r="JBL272" s="827"/>
      <c r="JBM272" s="827"/>
      <c r="JBN272" s="827"/>
      <c r="JBO272" s="827"/>
      <c r="JBP272" s="827"/>
      <c r="JBQ272" s="846"/>
      <c r="JBR272" s="846"/>
      <c r="JBS272" s="846"/>
      <c r="JBT272" s="846"/>
      <c r="JBU272" s="846"/>
      <c r="JBV272" s="846"/>
      <c r="JBW272" s="846"/>
      <c r="JBX272" s="846"/>
      <c r="JBY272" s="846"/>
      <c r="JBZ272" s="846"/>
      <c r="JCA272" s="846"/>
      <c r="JCB272" s="846"/>
      <c r="JCC272" s="846"/>
      <c r="JCD272" s="846"/>
      <c r="JCE272" s="846"/>
      <c r="JCF272" s="846"/>
      <c r="JCG272" s="846"/>
      <c r="JCH272" s="846"/>
      <c r="JCI272" s="846"/>
      <c r="JCJ272" s="846"/>
      <c r="JCK272" s="846"/>
      <c r="JCL272" s="846"/>
      <c r="JCM272" s="846"/>
      <c r="JCN272" s="846"/>
      <c r="JCO272" s="846"/>
      <c r="JCP272" s="846"/>
      <c r="JCQ272" s="846"/>
      <c r="JCR272" s="846"/>
      <c r="JCS272" s="846"/>
      <c r="JCT272" s="846"/>
      <c r="JCU272" s="846"/>
      <c r="JCV272" s="846"/>
      <c r="JCW272" s="846"/>
      <c r="JCX272" s="846"/>
      <c r="JCY272" s="846"/>
      <c r="JCZ272" s="846"/>
      <c r="JDA272" s="846"/>
      <c r="JDB272" s="846"/>
      <c r="JDC272" s="846"/>
      <c r="JDD272" s="846"/>
      <c r="JDE272" s="846"/>
      <c r="JDF272" s="846"/>
      <c r="JDG272" s="846"/>
      <c r="JDH272" s="846"/>
      <c r="JDI272" s="827"/>
      <c r="JDJ272" s="827"/>
      <c r="JDK272" s="827"/>
      <c r="JDL272" s="827"/>
      <c r="JDM272" s="827"/>
      <c r="JDN272" s="827"/>
      <c r="JDO272" s="827"/>
      <c r="JDP272" s="827"/>
      <c r="JDQ272" s="827"/>
      <c r="JDR272" s="827"/>
      <c r="JDS272" s="827"/>
      <c r="JDT272" s="827"/>
      <c r="JDU272" s="827"/>
      <c r="JDV272" s="827"/>
      <c r="JDW272" s="827"/>
      <c r="JDX272" s="827"/>
      <c r="JDY272" s="827"/>
      <c r="JDZ272" s="827"/>
      <c r="JEA272" s="827"/>
      <c r="JEB272" s="827"/>
      <c r="JEC272" s="827"/>
      <c r="JED272" s="827"/>
      <c r="JEE272" s="827"/>
      <c r="JEF272" s="827"/>
      <c r="JEG272" s="844"/>
      <c r="JEH272" s="844"/>
      <c r="JEI272" s="844"/>
      <c r="JEJ272" s="844"/>
      <c r="JEK272" s="844"/>
      <c r="JEL272" s="827"/>
      <c r="JEM272" s="827"/>
      <c r="JEN272" s="844"/>
      <c r="JEO272" s="844"/>
      <c r="JEP272" s="827"/>
      <c r="JEQ272" s="827"/>
      <c r="JER272" s="844"/>
      <c r="JES272" s="844"/>
      <c r="JET272" s="827"/>
      <c r="JEU272" s="827"/>
      <c r="JEV272" s="827"/>
      <c r="JEW272" s="827"/>
      <c r="JEX272" s="827"/>
      <c r="JEY272" s="827"/>
      <c r="JEZ272" s="827"/>
      <c r="JFA272" s="844"/>
      <c r="JFB272" s="844"/>
      <c r="JFC272" s="827"/>
      <c r="JFD272" s="827"/>
      <c r="JFE272" s="844"/>
      <c r="JFF272" s="844"/>
      <c r="JFG272" s="827"/>
      <c r="JFH272" s="827"/>
      <c r="JFI272" s="827"/>
      <c r="JFJ272" s="827"/>
      <c r="JFK272" s="827"/>
      <c r="JFL272" s="843"/>
      <c r="JFM272" s="845"/>
      <c r="JFN272" s="827"/>
      <c r="JFO272" s="827"/>
      <c r="JFP272" s="827"/>
      <c r="JFQ272" s="827"/>
      <c r="JFR272" s="827"/>
      <c r="JFS272" s="827"/>
      <c r="JFT272" s="827"/>
      <c r="JFU272" s="846"/>
      <c r="JFV272" s="846"/>
      <c r="JFW272" s="846"/>
      <c r="JFX272" s="846"/>
      <c r="JFY272" s="846"/>
      <c r="JFZ272" s="846"/>
      <c r="JGA272" s="846"/>
      <c r="JGB272" s="846"/>
      <c r="JGC272" s="846"/>
      <c r="JGD272" s="846"/>
      <c r="JGE272" s="846"/>
      <c r="JGF272" s="846"/>
      <c r="JGG272" s="846"/>
      <c r="JGH272" s="846"/>
      <c r="JGI272" s="846"/>
      <c r="JGJ272" s="846"/>
      <c r="JGK272" s="846"/>
      <c r="JGL272" s="846"/>
      <c r="JGM272" s="846"/>
      <c r="JGN272" s="846"/>
      <c r="JGO272" s="846"/>
      <c r="JGP272" s="846"/>
      <c r="JGQ272" s="846"/>
      <c r="JGR272" s="846"/>
      <c r="JGS272" s="846"/>
      <c r="JGT272" s="846"/>
      <c r="JGU272" s="846"/>
      <c r="JGV272" s="846"/>
      <c r="JGW272" s="846"/>
      <c r="JGX272" s="846"/>
      <c r="JGY272" s="846"/>
      <c r="JGZ272" s="846"/>
      <c r="JHA272" s="846"/>
      <c r="JHB272" s="846"/>
      <c r="JHC272" s="846"/>
      <c r="JHD272" s="846"/>
      <c r="JHE272" s="846"/>
      <c r="JHF272" s="846"/>
      <c r="JHG272" s="846"/>
      <c r="JHH272" s="846"/>
      <c r="JHI272" s="846"/>
      <c r="JHJ272" s="846"/>
      <c r="JHK272" s="846"/>
      <c r="JHL272" s="846"/>
      <c r="JHM272" s="827"/>
      <c r="JHN272" s="827"/>
      <c r="JHO272" s="827"/>
      <c r="JHP272" s="827"/>
      <c r="JHQ272" s="827"/>
      <c r="JHR272" s="827"/>
      <c r="JHS272" s="827"/>
      <c r="JHT272" s="827"/>
      <c r="JHU272" s="827"/>
      <c r="JHV272" s="827"/>
      <c r="JHW272" s="827"/>
      <c r="JHX272" s="827"/>
      <c r="JHY272" s="827"/>
      <c r="JHZ272" s="827"/>
      <c r="JIA272" s="827"/>
      <c r="JIB272" s="827"/>
      <c r="JIC272" s="827"/>
      <c r="JID272" s="827"/>
      <c r="JIE272" s="827"/>
      <c r="JIF272" s="827"/>
      <c r="JIG272" s="827"/>
      <c r="JIH272" s="827"/>
      <c r="JII272" s="827"/>
      <c r="JIJ272" s="827"/>
      <c r="JIK272" s="844"/>
      <c r="JIL272" s="844"/>
      <c r="JIM272" s="844"/>
      <c r="JIN272" s="844"/>
      <c r="JIO272" s="844"/>
      <c r="JIP272" s="827"/>
      <c r="JIQ272" s="827"/>
      <c r="JIR272" s="844"/>
      <c r="JIS272" s="844"/>
      <c r="JIT272" s="827"/>
      <c r="JIU272" s="827"/>
      <c r="JIV272" s="844"/>
      <c r="JIW272" s="844"/>
      <c r="JIX272" s="827"/>
      <c r="JIY272" s="827"/>
      <c r="JIZ272" s="827"/>
      <c r="JJA272" s="827"/>
      <c r="JJB272" s="827"/>
      <c r="JJC272" s="827"/>
      <c r="JJD272" s="827"/>
      <c r="JJE272" s="844"/>
      <c r="JJF272" s="844"/>
      <c r="JJG272" s="827"/>
      <c r="JJH272" s="827"/>
      <c r="JJI272" s="844"/>
      <c r="JJJ272" s="844"/>
      <c r="JJK272" s="827"/>
      <c r="JJL272" s="827"/>
      <c r="JJM272" s="827"/>
      <c r="JJN272" s="827"/>
      <c r="JJO272" s="827"/>
      <c r="JJP272" s="843"/>
      <c r="JJQ272" s="845"/>
      <c r="JJR272" s="827"/>
      <c r="JJS272" s="827"/>
      <c r="JJT272" s="827"/>
      <c r="JJU272" s="827"/>
      <c r="JJV272" s="827"/>
      <c r="JJW272" s="827"/>
      <c r="JJX272" s="827"/>
      <c r="JJY272" s="846"/>
      <c r="JJZ272" s="846"/>
      <c r="JKA272" s="846"/>
      <c r="JKB272" s="846"/>
      <c r="JKC272" s="846"/>
      <c r="JKD272" s="846"/>
      <c r="JKE272" s="846"/>
      <c r="JKF272" s="846"/>
      <c r="JKG272" s="846"/>
      <c r="JKH272" s="846"/>
      <c r="JKI272" s="846"/>
      <c r="JKJ272" s="846"/>
      <c r="JKK272" s="846"/>
      <c r="JKL272" s="846"/>
      <c r="JKM272" s="846"/>
      <c r="JKN272" s="846"/>
      <c r="JKO272" s="846"/>
      <c r="JKP272" s="846"/>
      <c r="JKQ272" s="846"/>
      <c r="JKR272" s="846"/>
      <c r="JKS272" s="846"/>
      <c r="JKT272" s="846"/>
      <c r="JKU272" s="846"/>
      <c r="JKV272" s="846"/>
      <c r="JKW272" s="846"/>
      <c r="JKX272" s="846"/>
      <c r="JKY272" s="846"/>
      <c r="JKZ272" s="846"/>
      <c r="JLA272" s="846"/>
      <c r="JLB272" s="846"/>
      <c r="JLC272" s="846"/>
      <c r="JLD272" s="846"/>
      <c r="JLE272" s="846"/>
      <c r="JLF272" s="846"/>
      <c r="JLG272" s="846"/>
      <c r="JLH272" s="846"/>
      <c r="JLI272" s="846"/>
      <c r="JLJ272" s="846"/>
      <c r="JLK272" s="846"/>
      <c r="JLL272" s="846"/>
      <c r="JLM272" s="846"/>
      <c r="JLN272" s="846"/>
      <c r="JLO272" s="846"/>
      <c r="JLP272" s="846"/>
      <c r="JLQ272" s="827"/>
      <c r="JLR272" s="827"/>
      <c r="JLS272" s="827"/>
      <c r="JLT272" s="827"/>
      <c r="JLU272" s="827"/>
      <c r="JLV272" s="827"/>
      <c r="JLW272" s="827"/>
      <c r="JLX272" s="827"/>
      <c r="JLY272" s="827"/>
      <c r="JLZ272" s="827"/>
      <c r="JMA272" s="827"/>
      <c r="JMB272" s="827"/>
      <c r="JMC272" s="827"/>
      <c r="JMD272" s="827"/>
      <c r="JME272" s="827"/>
      <c r="JMF272" s="827"/>
      <c r="JMG272" s="827"/>
      <c r="JMH272" s="827"/>
      <c r="JMI272" s="827"/>
      <c r="JMJ272" s="827"/>
      <c r="JMK272" s="827"/>
      <c r="JML272" s="827"/>
      <c r="JMM272" s="827"/>
      <c r="JMN272" s="827"/>
      <c r="JMO272" s="844"/>
      <c r="JMP272" s="844"/>
      <c r="JMQ272" s="844"/>
      <c r="JMR272" s="844"/>
      <c r="JMS272" s="844"/>
      <c r="JMT272" s="827"/>
      <c r="JMU272" s="827"/>
      <c r="JMV272" s="844"/>
      <c r="JMW272" s="844"/>
      <c r="JMX272" s="827"/>
      <c r="JMY272" s="827"/>
      <c r="JMZ272" s="844"/>
      <c r="JNA272" s="844"/>
      <c r="JNB272" s="827"/>
      <c r="JNC272" s="827"/>
      <c r="JND272" s="827"/>
      <c r="JNE272" s="827"/>
      <c r="JNF272" s="827"/>
      <c r="JNG272" s="827"/>
      <c r="JNH272" s="827"/>
      <c r="JNI272" s="844"/>
      <c r="JNJ272" s="844"/>
      <c r="JNK272" s="827"/>
      <c r="JNL272" s="827"/>
      <c r="JNM272" s="844"/>
      <c r="JNN272" s="844"/>
      <c r="JNO272" s="827"/>
      <c r="JNP272" s="827"/>
      <c r="JNQ272" s="827"/>
      <c r="JNR272" s="827"/>
      <c r="JNS272" s="827"/>
      <c r="JNT272" s="843"/>
      <c r="JNU272" s="845"/>
      <c r="JNV272" s="827"/>
      <c r="JNW272" s="827"/>
      <c r="JNX272" s="827"/>
      <c r="JNY272" s="827"/>
      <c r="JNZ272" s="827"/>
      <c r="JOA272" s="827"/>
      <c r="JOB272" s="827"/>
      <c r="JOC272" s="846"/>
      <c r="JOD272" s="846"/>
      <c r="JOE272" s="846"/>
      <c r="JOF272" s="846"/>
      <c r="JOG272" s="846"/>
      <c r="JOH272" s="846"/>
      <c r="JOI272" s="846"/>
      <c r="JOJ272" s="846"/>
      <c r="JOK272" s="846"/>
      <c r="JOL272" s="846"/>
      <c r="JOM272" s="846"/>
      <c r="JON272" s="846"/>
      <c r="JOO272" s="846"/>
      <c r="JOP272" s="846"/>
      <c r="JOQ272" s="846"/>
      <c r="JOR272" s="846"/>
      <c r="JOS272" s="846"/>
      <c r="JOT272" s="846"/>
      <c r="JOU272" s="846"/>
      <c r="JOV272" s="846"/>
      <c r="JOW272" s="846"/>
      <c r="JOX272" s="846"/>
      <c r="JOY272" s="846"/>
      <c r="JOZ272" s="846"/>
      <c r="JPA272" s="846"/>
      <c r="JPB272" s="846"/>
      <c r="JPC272" s="846"/>
      <c r="JPD272" s="846"/>
      <c r="JPE272" s="846"/>
      <c r="JPF272" s="846"/>
      <c r="JPG272" s="846"/>
      <c r="JPH272" s="846"/>
      <c r="JPI272" s="846"/>
      <c r="JPJ272" s="846"/>
      <c r="JPK272" s="846"/>
      <c r="JPL272" s="846"/>
      <c r="JPM272" s="846"/>
      <c r="JPN272" s="846"/>
      <c r="JPO272" s="846"/>
      <c r="JPP272" s="846"/>
      <c r="JPQ272" s="846"/>
      <c r="JPR272" s="846"/>
      <c r="JPS272" s="846"/>
      <c r="JPT272" s="846"/>
      <c r="JPU272" s="827"/>
      <c r="JPV272" s="827"/>
      <c r="JPW272" s="827"/>
      <c r="JPX272" s="827"/>
      <c r="JPY272" s="827"/>
      <c r="JPZ272" s="827"/>
      <c r="JQA272" s="827"/>
      <c r="JQB272" s="827"/>
      <c r="JQC272" s="827"/>
      <c r="JQD272" s="827"/>
      <c r="JQE272" s="827"/>
      <c r="JQF272" s="827"/>
      <c r="JQG272" s="827"/>
      <c r="JQH272" s="827"/>
      <c r="JQI272" s="827"/>
      <c r="JQJ272" s="827"/>
      <c r="JQK272" s="827"/>
      <c r="JQL272" s="827"/>
      <c r="JQM272" s="827"/>
      <c r="JQN272" s="827"/>
      <c r="JQO272" s="827"/>
      <c r="JQP272" s="827"/>
      <c r="JQQ272" s="827"/>
      <c r="JQR272" s="827"/>
      <c r="JQS272" s="844"/>
      <c r="JQT272" s="844"/>
      <c r="JQU272" s="844"/>
      <c r="JQV272" s="844"/>
      <c r="JQW272" s="844"/>
      <c r="JQX272" s="827"/>
      <c r="JQY272" s="827"/>
      <c r="JQZ272" s="844"/>
      <c r="JRA272" s="844"/>
      <c r="JRB272" s="827"/>
      <c r="JRC272" s="827"/>
      <c r="JRD272" s="844"/>
      <c r="JRE272" s="844"/>
      <c r="JRF272" s="827"/>
      <c r="JRG272" s="827"/>
      <c r="JRH272" s="827"/>
      <c r="JRI272" s="827"/>
      <c r="JRJ272" s="827"/>
      <c r="JRK272" s="827"/>
      <c r="JRL272" s="827"/>
      <c r="JRM272" s="844"/>
      <c r="JRN272" s="844"/>
      <c r="JRO272" s="827"/>
      <c r="JRP272" s="827"/>
      <c r="JRQ272" s="844"/>
      <c r="JRR272" s="844"/>
      <c r="JRS272" s="827"/>
      <c r="JRT272" s="827"/>
      <c r="JRU272" s="827"/>
      <c r="JRV272" s="827"/>
      <c r="JRW272" s="827"/>
      <c r="JRX272" s="843"/>
      <c r="JRY272" s="845"/>
      <c r="JRZ272" s="827"/>
      <c r="JSA272" s="827"/>
      <c r="JSB272" s="827"/>
      <c r="JSC272" s="827"/>
      <c r="JSD272" s="827"/>
      <c r="JSE272" s="827"/>
      <c r="JSF272" s="827"/>
      <c r="JSG272" s="846"/>
      <c r="JSH272" s="846"/>
      <c r="JSI272" s="846"/>
      <c r="JSJ272" s="846"/>
      <c r="JSK272" s="846"/>
      <c r="JSL272" s="846"/>
      <c r="JSM272" s="846"/>
      <c r="JSN272" s="846"/>
      <c r="JSO272" s="846"/>
      <c r="JSP272" s="846"/>
      <c r="JSQ272" s="846"/>
      <c r="JSR272" s="846"/>
      <c r="JSS272" s="846"/>
      <c r="JST272" s="846"/>
      <c r="JSU272" s="846"/>
      <c r="JSV272" s="846"/>
      <c r="JSW272" s="846"/>
      <c r="JSX272" s="846"/>
      <c r="JSY272" s="846"/>
      <c r="JSZ272" s="846"/>
      <c r="JTA272" s="846"/>
      <c r="JTB272" s="846"/>
      <c r="JTC272" s="846"/>
      <c r="JTD272" s="846"/>
      <c r="JTE272" s="846"/>
      <c r="JTF272" s="846"/>
      <c r="JTG272" s="846"/>
      <c r="JTH272" s="846"/>
      <c r="JTI272" s="846"/>
      <c r="JTJ272" s="846"/>
      <c r="JTK272" s="846"/>
      <c r="JTL272" s="846"/>
      <c r="JTM272" s="846"/>
      <c r="JTN272" s="846"/>
      <c r="JTO272" s="846"/>
      <c r="JTP272" s="846"/>
      <c r="JTQ272" s="846"/>
      <c r="JTR272" s="846"/>
      <c r="JTS272" s="846"/>
      <c r="JTT272" s="846"/>
      <c r="JTU272" s="846"/>
      <c r="JTV272" s="846"/>
      <c r="JTW272" s="846"/>
      <c r="JTX272" s="846"/>
      <c r="JTY272" s="827"/>
      <c r="JTZ272" s="827"/>
      <c r="JUA272" s="827"/>
      <c r="JUB272" s="827"/>
      <c r="JUC272" s="827"/>
      <c r="JUD272" s="827"/>
      <c r="JUE272" s="827"/>
      <c r="JUF272" s="827"/>
      <c r="JUG272" s="827"/>
      <c r="JUH272" s="827"/>
      <c r="JUI272" s="827"/>
      <c r="JUJ272" s="827"/>
      <c r="JUK272" s="827"/>
      <c r="JUL272" s="827"/>
      <c r="JUM272" s="827"/>
      <c r="JUN272" s="827"/>
      <c r="JUO272" s="827"/>
      <c r="JUP272" s="827"/>
      <c r="JUQ272" s="827"/>
      <c r="JUR272" s="827"/>
      <c r="JUS272" s="827"/>
      <c r="JUT272" s="827"/>
      <c r="JUU272" s="827"/>
      <c r="JUV272" s="827"/>
      <c r="JUW272" s="844"/>
      <c r="JUX272" s="844"/>
      <c r="JUY272" s="844"/>
      <c r="JUZ272" s="844"/>
      <c r="JVA272" s="844"/>
      <c r="JVB272" s="827"/>
      <c r="JVC272" s="827"/>
      <c r="JVD272" s="844"/>
      <c r="JVE272" s="844"/>
      <c r="JVF272" s="827"/>
      <c r="JVG272" s="827"/>
      <c r="JVH272" s="844"/>
      <c r="JVI272" s="844"/>
      <c r="JVJ272" s="827"/>
      <c r="JVK272" s="827"/>
      <c r="JVL272" s="827"/>
      <c r="JVM272" s="827"/>
      <c r="JVN272" s="827"/>
      <c r="JVO272" s="827"/>
      <c r="JVP272" s="827"/>
      <c r="JVQ272" s="844"/>
      <c r="JVR272" s="844"/>
      <c r="JVS272" s="827"/>
      <c r="JVT272" s="827"/>
      <c r="JVU272" s="844"/>
      <c r="JVV272" s="844"/>
      <c r="JVW272" s="827"/>
      <c r="JVX272" s="827"/>
      <c r="JVY272" s="827"/>
      <c r="JVZ272" s="827"/>
      <c r="JWA272" s="827"/>
      <c r="JWB272" s="843"/>
      <c r="JWC272" s="845"/>
      <c r="JWD272" s="827"/>
      <c r="JWE272" s="827"/>
      <c r="JWF272" s="827"/>
      <c r="JWG272" s="827"/>
      <c r="JWH272" s="827"/>
      <c r="JWI272" s="827"/>
      <c r="JWJ272" s="827"/>
      <c r="JWK272" s="846"/>
      <c r="JWL272" s="846"/>
      <c r="JWM272" s="846"/>
      <c r="JWN272" s="846"/>
      <c r="JWO272" s="846"/>
      <c r="JWP272" s="846"/>
      <c r="JWQ272" s="846"/>
      <c r="JWR272" s="846"/>
      <c r="JWS272" s="846"/>
      <c r="JWT272" s="846"/>
      <c r="JWU272" s="846"/>
      <c r="JWV272" s="846"/>
      <c r="JWW272" s="846"/>
      <c r="JWX272" s="846"/>
      <c r="JWY272" s="846"/>
      <c r="JWZ272" s="846"/>
      <c r="JXA272" s="846"/>
      <c r="JXB272" s="846"/>
      <c r="JXC272" s="846"/>
      <c r="JXD272" s="846"/>
      <c r="JXE272" s="846"/>
      <c r="JXF272" s="846"/>
      <c r="JXG272" s="846"/>
      <c r="JXH272" s="846"/>
      <c r="JXI272" s="846"/>
      <c r="JXJ272" s="846"/>
      <c r="JXK272" s="846"/>
      <c r="JXL272" s="846"/>
      <c r="JXM272" s="846"/>
      <c r="JXN272" s="846"/>
      <c r="JXO272" s="846"/>
      <c r="JXP272" s="846"/>
      <c r="JXQ272" s="846"/>
      <c r="JXR272" s="846"/>
      <c r="JXS272" s="846"/>
      <c r="JXT272" s="846"/>
      <c r="JXU272" s="846"/>
      <c r="JXV272" s="846"/>
      <c r="JXW272" s="846"/>
      <c r="JXX272" s="846"/>
      <c r="JXY272" s="846"/>
      <c r="JXZ272" s="846"/>
      <c r="JYA272" s="846"/>
      <c r="JYB272" s="846"/>
      <c r="JYC272" s="827"/>
      <c r="JYD272" s="827"/>
      <c r="JYE272" s="827"/>
      <c r="JYF272" s="827"/>
      <c r="JYG272" s="827"/>
      <c r="JYH272" s="827"/>
      <c r="JYI272" s="827"/>
      <c r="JYJ272" s="827"/>
      <c r="JYK272" s="827"/>
      <c r="JYL272" s="827"/>
      <c r="JYM272" s="827"/>
      <c r="JYN272" s="827"/>
      <c r="JYO272" s="827"/>
      <c r="JYP272" s="827"/>
      <c r="JYQ272" s="827"/>
      <c r="JYR272" s="827"/>
      <c r="JYS272" s="827"/>
      <c r="JYT272" s="827"/>
      <c r="JYU272" s="827"/>
      <c r="JYV272" s="827"/>
      <c r="JYW272" s="827"/>
      <c r="JYX272" s="827"/>
      <c r="JYY272" s="827"/>
      <c r="JYZ272" s="827"/>
      <c r="JZA272" s="844"/>
      <c r="JZB272" s="844"/>
      <c r="JZC272" s="844"/>
      <c r="JZD272" s="844"/>
      <c r="JZE272" s="844"/>
      <c r="JZF272" s="827"/>
      <c r="JZG272" s="827"/>
      <c r="JZH272" s="844"/>
      <c r="JZI272" s="844"/>
      <c r="JZJ272" s="827"/>
      <c r="JZK272" s="827"/>
      <c r="JZL272" s="844"/>
      <c r="JZM272" s="844"/>
      <c r="JZN272" s="827"/>
      <c r="JZO272" s="827"/>
      <c r="JZP272" s="827"/>
      <c r="JZQ272" s="827"/>
      <c r="JZR272" s="827"/>
      <c r="JZS272" s="827"/>
      <c r="JZT272" s="827"/>
      <c r="JZU272" s="844"/>
      <c r="JZV272" s="844"/>
      <c r="JZW272" s="827"/>
      <c r="JZX272" s="827"/>
      <c r="JZY272" s="844"/>
      <c r="JZZ272" s="844"/>
      <c r="KAA272" s="827"/>
      <c r="KAB272" s="827"/>
      <c r="KAC272" s="827"/>
      <c r="KAD272" s="827"/>
      <c r="KAE272" s="827"/>
      <c r="KAF272" s="843"/>
      <c r="KAG272" s="845"/>
      <c r="KAH272" s="827"/>
      <c r="KAI272" s="827"/>
      <c r="KAJ272" s="827"/>
      <c r="KAK272" s="827"/>
      <c r="KAL272" s="827"/>
      <c r="KAM272" s="827"/>
      <c r="KAN272" s="827"/>
      <c r="KAO272" s="846"/>
      <c r="KAP272" s="846"/>
      <c r="KAQ272" s="846"/>
      <c r="KAR272" s="846"/>
      <c r="KAS272" s="846"/>
      <c r="KAT272" s="846"/>
      <c r="KAU272" s="846"/>
      <c r="KAV272" s="846"/>
      <c r="KAW272" s="846"/>
      <c r="KAX272" s="846"/>
      <c r="KAY272" s="846"/>
      <c r="KAZ272" s="846"/>
      <c r="KBA272" s="846"/>
      <c r="KBB272" s="846"/>
      <c r="KBC272" s="846"/>
      <c r="KBD272" s="846"/>
      <c r="KBE272" s="846"/>
      <c r="KBF272" s="846"/>
      <c r="KBG272" s="846"/>
      <c r="KBH272" s="846"/>
      <c r="KBI272" s="846"/>
      <c r="KBJ272" s="846"/>
      <c r="KBK272" s="846"/>
      <c r="KBL272" s="846"/>
      <c r="KBM272" s="846"/>
      <c r="KBN272" s="846"/>
      <c r="KBO272" s="846"/>
      <c r="KBP272" s="846"/>
      <c r="KBQ272" s="846"/>
      <c r="KBR272" s="846"/>
      <c r="KBS272" s="846"/>
      <c r="KBT272" s="846"/>
      <c r="KBU272" s="846"/>
      <c r="KBV272" s="846"/>
      <c r="KBW272" s="846"/>
      <c r="KBX272" s="846"/>
      <c r="KBY272" s="846"/>
      <c r="KBZ272" s="846"/>
      <c r="KCA272" s="846"/>
      <c r="KCB272" s="846"/>
      <c r="KCC272" s="846"/>
      <c r="KCD272" s="846"/>
      <c r="KCE272" s="846"/>
      <c r="KCF272" s="846"/>
      <c r="KCG272" s="827"/>
      <c r="KCH272" s="827"/>
      <c r="KCI272" s="827"/>
      <c r="KCJ272" s="827"/>
      <c r="KCK272" s="827"/>
      <c r="KCL272" s="827"/>
      <c r="KCM272" s="827"/>
      <c r="KCN272" s="827"/>
      <c r="KCO272" s="827"/>
      <c r="KCP272" s="827"/>
      <c r="KCQ272" s="827"/>
      <c r="KCR272" s="827"/>
      <c r="KCS272" s="827"/>
      <c r="KCT272" s="827"/>
      <c r="KCU272" s="827"/>
      <c r="KCV272" s="827"/>
      <c r="KCW272" s="827"/>
      <c r="KCX272" s="827"/>
      <c r="KCY272" s="827"/>
      <c r="KCZ272" s="827"/>
      <c r="KDA272" s="827"/>
      <c r="KDB272" s="827"/>
      <c r="KDC272" s="827"/>
      <c r="KDD272" s="827"/>
      <c r="KDE272" s="844"/>
      <c r="KDF272" s="844"/>
      <c r="KDG272" s="844"/>
      <c r="KDH272" s="844"/>
      <c r="KDI272" s="844"/>
      <c r="KDJ272" s="827"/>
      <c r="KDK272" s="827"/>
      <c r="KDL272" s="844"/>
      <c r="KDM272" s="844"/>
      <c r="KDN272" s="827"/>
      <c r="KDO272" s="827"/>
      <c r="KDP272" s="844"/>
      <c r="KDQ272" s="844"/>
      <c r="KDR272" s="827"/>
      <c r="KDS272" s="827"/>
      <c r="KDT272" s="827"/>
      <c r="KDU272" s="827"/>
      <c r="KDV272" s="827"/>
      <c r="KDW272" s="827"/>
      <c r="KDX272" s="827"/>
      <c r="KDY272" s="844"/>
      <c r="KDZ272" s="844"/>
      <c r="KEA272" s="827"/>
      <c r="KEB272" s="827"/>
      <c r="KEC272" s="844"/>
      <c r="KED272" s="844"/>
      <c r="KEE272" s="827"/>
      <c r="KEF272" s="827"/>
      <c r="KEG272" s="827"/>
      <c r="KEH272" s="827"/>
      <c r="KEI272" s="827"/>
      <c r="KEJ272" s="843"/>
      <c r="KEK272" s="845"/>
      <c r="KEL272" s="827"/>
      <c r="KEM272" s="827"/>
      <c r="KEN272" s="827"/>
      <c r="KEO272" s="827"/>
      <c r="KEP272" s="827"/>
      <c r="KEQ272" s="827"/>
      <c r="KER272" s="827"/>
      <c r="KES272" s="846"/>
      <c r="KET272" s="846"/>
      <c r="KEU272" s="846"/>
      <c r="KEV272" s="846"/>
      <c r="KEW272" s="846"/>
      <c r="KEX272" s="846"/>
      <c r="KEY272" s="846"/>
      <c r="KEZ272" s="846"/>
      <c r="KFA272" s="846"/>
      <c r="KFB272" s="846"/>
      <c r="KFC272" s="846"/>
      <c r="KFD272" s="846"/>
      <c r="KFE272" s="846"/>
      <c r="KFF272" s="846"/>
      <c r="KFG272" s="846"/>
      <c r="KFH272" s="846"/>
      <c r="KFI272" s="846"/>
      <c r="KFJ272" s="846"/>
      <c r="KFK272" s="846"/>
      <c r="KFL272" s="846"/>
      <c r="KFM272" s="846"/>
      <c r="KFN272" s="846"/>
      <c r="KFO272" s="846"/>
      <c r="KFP272" s="846"/>
      <c r="KFQ272" s="846"/>
      <c r="KFR272" s="846"/>
      <c r="KFS272" s="846"/>
      <c r="KFT272" s="846"/>
      <c r="KFU272" s="846"/>
      <c r="KFV272" s="846"/>
      <c r="KFW272" s="846"/>
      <c r="KFX272" s="846"/>
      <c r="KFY272" s="846"/>
      <c r="KFZ272" s="846"/>
      <c r="KGA272" s="846"/>
      <c r="KGB272" s="846"/>
      <c r="KGC272" s="846"/>
      <c r="KGD272" s="846"/>
      <c r="KGE272" s="846"/>
      <c r="KGF272" s="846"/>
      <c r="KGG272" s="846"/>
      <c r="KGH272" s="846"/>
      <c r="KGI272" s="846"/>
      <c r="KGJ272" s="846"/>
      <c r="KGK272" s="827"/>
      <c r="KGL272" s="827"/>
      <c r="KGM272" s="827"/>
      <c r="KGN272" s="827"/>
      <c r="KGO272" s="827"/>
      <c r="KGP272" s="827"/>
      <c r="KGQ272" s="827"/>
      <c r="KGR272" s="827"/>
      <c r="KGS272" s="827"/>
      <c r="KGT272" s="827"/>
      <c r="KGU272" s="827"/>
      <c r="KGV272" s="827"/>
      <c r="KGW272" s="827"/>
      <c r="KGX272" s="827"/>
      <c r="KGY272" s="827"/>
      <c r="KGZ272" s="827"/>
      <c r="KHA272" s="827"/>
      <c r="KHB272" s="827"/>
      <c r="KHC272" s="827"/>
      <c r="KHD272" s="827"/>
      <c r="KHE272" s="827"/>
      <c r="KHF272" s="827"/>
      <c r="KHG272" s="827"/>
      <c r="KHH272" s="827"/>
      <c r="KHI272" s="844"/>
      <c r="KHJ272" s="844"/>
      <c r="KHK272" s="844"/>
      <c r="KHL272" s="844"/>
      <c r="KHM272" s="844"/>
      <c r="KHN272" s="827"/>
      <c r="KHO272" s="827"/>
      <c r="KHP272" s="844"/>
      <c r="KHQ272" s="844"/>
      <c r="KHR272" s="827"/>
      <c r="KHS272" s="827"/>
      <c r="KHT272" s="844"/>
      <c r="KHU272" s="844"/>
      <c r="KHV272" s="827"/>
      <c r="KHW272" s="827"/>
      <c r="KHX272" s="827"/>
      <c r="KHY272" s="827"/>
      <c r="KHZ272" s="827"/>
      <c r="KIA272" s="827"/>
      <c r="KIB272" s="827"/>
      <c r="KIC272" s="844"/>
      <c r="KID272" s="844"/>
      <c r="KIE272" s="827"/>
      <c r="KIF272" s="827"/>
      <c r="KIG272" s="844"/>
      <c r="KIH272" s="844"/>
      <c r="KII272" s="827"/>
      <c r="KIJ272" s="827"/>
      <c r="KIK272" s="827"/>
      <c r="KIL272" s="827"/>
      <c r="KIM272" s="827"/>
      <c r="KIN272" s="843"/>
      <c r="KIO272" s="845"/>
      <c r="KIP272" s="827"/>
      <c r="KIQ272" s="827"/>
      <c r="KIR272" s="827"/>
      <c r="KIS272" s="827"/>
      <c r="KIT272" s="827"/>
      <c r="KIU272" s="827"/>
      <c r="KIV272" s="827"/>
      <c r="KIW272" s="846"/>
      <c r="KIX272" s="846"/>
      <c r="KIY272" s="846"/>
      <c r="KIZ272" s="846"/>
      <c r="KJA272" s="846"/>
      <c r="KJB272" s="846"/>
      <c r="KJC272" s="846"/>
      <c r="KJD272" s="846"/>
      <c r="KJE272" s="846"/>
      <c r="KJF272" s="846"/>
      <c r="KJG272" s="846"/>
      <c r="KJH272" s="846"/>
      <c r="KJI272" s="846"/>
      <c r="KJJ272" s="846"/>
      <c r="KJK272" s="846"/>
      <c r="KJL272" s="846"/>
      <c r="KJM272" s="846"/>
      <c r="KJN272" s="846"/>
      <c r="KJO272" s="846"/>
      <c r="KJP272" s="846"/>
      <c r="KJQ272" s="846"/>
      <c r="KJR272" s="846"/>
      <c r="KJS272" s="846"/>
      <c r="KJT272" s="846"/>
      <c r="KJU272" s="846"/>
      <c r="KJV272" s="846"/>
      <c r="KJW272" s="846"/>
      <c r="KJX272" s="846"/>
      <c r="KJY272" s="846"/>
      <c r="KJZ272" s="846"/>
      <c r="KKA272" s="846"/>
      <c r="KKB272" s="846"/>
      <c r="KKC272" s="846"/>
      <c r="KKD272" s="846"/>
      <c r="KKE272" s="846"/>
      <c r="KKF272" s="846"/>
      <c r="KKG272" s="846"/>
      <c r="KKH272" s="846"/>
      <c r="KKI272" s="846"/>
      <c r="KKJ272" s="846"/>
      <c r="KKK272" s="846"/>
      <c r="KKL272" s="846"/>
      <c r="KKM272" s="846"/>
      <c r="KKN272" s="846"/>
      <c r="KKO272" s="827"/>
      <c r="KKP272" s="827"/>
      <c r="KKQ272" s="827"/>
      <c r="KKR272" s="827"/>
      <c r="KKS272" s="827"/>
      <c r="KKT272" s="827"/>
      <c r="KKU272" s="827"/>
      <c r="KKV272" s="827"/>
      <c r="KKW272" s="827"/>
      <c r="KKX272" s="827"/>
      <c r="KKY272" s="827"/>
      <c r="KKZ272" s="827"/>
      <c r="KLA272" s="827"/>
      <c r="KLB272" s="827"/>
      <c r="KLC272" s="827"/>
      <c r="KLD272" s="827"/>
      <c r="KLE272" s="827"/>
      <c r="KLF272" s="827"/>
      <c r="KLG272" s="827"/>
      <c r="KLH272" s="827"/>
      <c r="KLI272" s="827"/>
      <c r="KLJ272" s="827"/>
      <c r="KLK272" s="827"/>
      <c r="KLL272" s="827"/>
      <c r="KLM272" s="844"/>
      <c r="KLN272" s="844"/>
      <c r="KLO272" s="844"/>
      <c r="KLP272" s="844"/>
      <c r="KLQ272" s="844"/>
      <c r="KLR272" s="827"/>
      <c r="KLS272" s="827"/>
      <c r="KLT272" s="844"/>
      <c r="KLU272" s="844"/>
      <c r="KLV272" s="827"/>
      <c r="KLW272" s="827"/>
      <c r="KLX272" s="844"/>
      <c r="KLY272" s="844"/>
      <c r="KLZ272" s="827"/>
      <c r="KMA272" s="827"/>
      <c r="KMB272" s="827"/>
      <c r="KMC272" s="827"/>
      <c r="KMD272" s="827"/>
      <c r="KME272" s="827"/>
      <c r="KMF272" s="827"/>
      <c r="KMG272" s="844"/>
      <c r="KMH272" s="844"/>
      <c r="KMI272" s="827"/>
      <c r="KMJ272" s="827"/>
      <c r="KMK272" s="844"/>
      <c r="KML272" s="844"/>
      <c r="KMM272" s="827"/>
      <c r="KMN272" s="827"/>
      <c r="KMO272" s="827"/>
      <c r="KMP272" s="827"/>
      <c r="KMQ272" s="827"/>
      <c r="KMR272" s="843"/>
      <c r="KMS272" s="845"/>
      <c r="KMT272" s="827"/>
      <c r="KMU272" s="827"/>
      <c r="KMV272" s="827"/>
      <c r="KMW272" s="827"/>
      <c r="KMX272" s="827"/>
      <c r="KMY272" s="827"/>
      <c r="KMZ272" s="827"/>
      <c r="KNA272" s="846"/>
      <c r="KNB272" s="846"/>
      <c r="KNC272" s="846"/>
      <c r="KND272" s="846"/>
      <c r="KNE272" s="846"/>
      <c r="KNF272" s="846"/>
      <c r="KNG272" s="846"/>
      <c r="KNH272" s="846"/>
      <c r="KNI272" s="846"/>
      <c r="KNJ272" s="846"/>
      <c r="KNK272" s="846"/>
      <c r="KNL272" s="846"/>
      <c r="KNM272" s="846"/>
      <c r="KNN272" s="846"/>
      <c r="KNO272" s="846"/>
      <c r="KNP272" s="846"/>
      <c r="KNQ272" s="846"/>
      <c r="KNR272" s="846"/>
      <c r="KNS272" s="846"/>
      <c r="KNT272" s="846"/>
      <c r="KNU272" s="846"/>
      <c r="KNV272" s="846"/>
      <c r="KNW272" s="846"/>
      <c r="KNX272" s="846"/>
      <c r="KNY272" s="846"/>
      <c r="KNZ272" s="846"/>
      <c r="KOA272" s="846"/>
      <c r="KOB272" s="846"/>
      <c r="KOC272" s="846"/>
      <c r="KOD272" s="846"/>
      <c r="KOE272" s="846"/>
      <c r="KOF272" s="846"/>
      <c r="KOG272" s="846"/>
      <c r="KOH272" s="846"/>
      <c r="KOI272" s="846"/>
      <c r="KOJ272" s="846"/>
      <c r="KOK272" s="846"/>
      <c r="KOL272" s="846"/>
      <c r="KOM272" s="846"/>
      <c r="KON272" s="846"/>
      <c r="KOO272" s="846"/>
      <c r="KOP272" s="846"/>
      <c r="KOQ272" s="846"/>
      <c r="KOR272" s="846"/>
      <c r="KOS272" s="827"/>
      <c r="KOT272" s="827"/>
      <c r="KOU272" s="827"/>
      <c r="KOV272" s="827"/>
      <c r="KOW272" s="827"/>
      <c r="KOX272" s="827"/>
      <c r="KOY272" s="827"/>
      <c r="KOZ272" s="827"/>
      <c r="KPA272" s="827"/>
      <c r="KPB272" s="827"/>
      <c r="KPC272" s="827"/>
      <c r="KPD272" s="827"/>
      <c r="KPE272" s="827"/>
      <c r="KPF272" s="827"/>
      <c r="KPG272" s="827"/>
      <c r="KPH272" s="827"/>
      <c r="KPI272" s="827"/>
      <c r="KPJ272" s="827"/>
      <c r="KPK272" s="827"/>
      <c r="KPL272" s="827"/>
      <c r="KPM272" s="827"/>
      <c r="KPN272" s="827"/>
      <c r="KPO272" s="827"/>
      <c r="KPP272" s="827"/>
      <c r="KPQ272" s="844"/>
      <c r="KPR272" s="844"/>
      <c r="KPS272" s="844"/>
      <c r="KPT272" s="844"/>
      <c r="KPU272" s="844"/>
      <c r="KPV272" s="827"/>
      <c r="KPW272" s="827"/>
      <c r="KPX272" s="844"/>
      <c r="KPY272" s="844"/>
      <c r="KPZ272" s="827"/>
      <c r="KQA272" s="827"/>
      <c r="KQB272" s="844"/>
      <c r="KQC272" s="844"/>
      <c r="KQD272" s="827"/>
      <c r="KQE272" s="827"/>
      <c r="KQF272" s="827"/>
      <c r="KQG272" s="827"/>
      <c r="KQH272" s="827"/>
      <c r="KQI272" s="827"/>
      <c r="KQJ272" s="827"/>
      <c r="KQK272" s="844"/>
      <c r="KQL272" s="844"/>
      <c r="KQM272" s="827"/>
      <c r="KQN272" s="827"/>
      <c r="KQO272" s="844"/>
      <c r="KQP272" s="844"/>
      <c r="KQQ272" s="827"/>
      <c r="KQR272" s="827"/>
      <c r="KQS272" s="827"/>
      <c r="KQT272" s="827"/>
      <c r="KQU272" s="827"/>
      <c r="KQV272" s="843"/>
      <c r="KQW272" s="845"/>
      <c r="KQX272" s="827"/>
      <c r="KQY272" s="827"/>
      <c r="KQZ272" s="827"/>
      <c r="KRA272" s="827"/>
      <c r="KRB272" s="827"/>
      <c r="KRC272" s="827"/>
      <c r="KRD272" s="827"/>
      <c r="KRE272" s="846"/>
      <c r="KRF272" s="846"/>
      <c r="KRG272" s="846"/>
      <c r="KRH272" s="846"/>
      <c r="KRI272" s="846"/>
      <c r="KRJ272" s="846"/>
      <c r="KRK272" s="846"/>
      <c r="KRL272" s="846"/>
      <c r="KRM272" s="846"/>
      <c r="KRN272" s="846"/>
      <c r="KRO272" s="846"/>
      <c r="KRP272" s="846"/>
      <c r="KRQ272" s="846"/>
      <c r="KRR272" s="846"/>
      <c r="KRS272" s="846"/>
      <c r="KRT272" s="846"/>
      <c r="KRU272" s="846"/>
      <c r="KRV272" s="846"/>
      <c r="KRW272" s="846"/>
      <c r="KRX272" s="846"/>
      <c r="KRY272" s="846"/>
      <c r="KRZ272" s="846"/>
      <c r="KSA272" s="846"/>
      <c r="KSB272" s="846"/>
      <c r="KSC272" s="846"/>
      <c r="KSD272" s="846"/>
      <c r="KSE272" s="846"/>
      <c r="KSF272" s="846"/>
      <c r="KSG272" s="846"/>
      <c r="KSH272" s="846"/>
      <c r="KSI272" s="846"/>
      <c r="KSJ272" s="846"/>
      <c r="KSK272" s="846"/>
      <c r="KSL272" s="846"/>
      <c r="KSM272" s="846"/>
      <c r="KSN272" s="846"/>
      <c r="KSO272" s="846"/>
      <c r="KSP272" s="846"/>
      <c r="KSQ272" s="846"/>
      <c r="KSR272" s="846"/>
      <c r="KSS272" s="846"/>
      <c r="KST272" s="846"/>
      <c r="KSU272" s="846"/>
      <c r="KSV272" s="846"/>
      <c r="KSW272" s="827"/>
      <c r="KSX272" s="827"/>
      <c r="KSY272" s="827"/>
      <c r="KSZ272" s="827"/>
      <c r="KTA272" s="827"/>
      <c r="KTB272" s="827"/>
      <c r="KTC272" s="827"/>
      <c r="KTD272" s="827"/>
      <c r="KTE272" s="827"/>
      <c r="KTF272" s="827"/>
      <c r="KTG272" s="827"/>
      <c r="KTH272" s="827"/>
      <c r="KTI272" s="827"/>
      <c r="KTJ272" s="827"/>
      <c r="KTK272" s="827"/>
      <c r="KTL272" s="827"/>
      <c r="KTM272" s="827"/>
      <c r="KTN272" s="827"/>
      <c r="KTO272" s="827"/>
      <c r="KTP272" s="827"/>
      <c r="KTQ272" s="827"/>
      <c r="KTR272" s="827"/>
      <c r="KTS272" s="827"/>
      <c r="KTT272" s="827"/>
      <c r="KTU272" s="844"/>
      <c r="KTV272" s="844"/>
      <c r="KTW272" s="844"/>
      <c r="KTX272" s="844"/>
      <c r="KTY272" s="844"/>
      <c r="KTZ272" s="827"/>
      <c r="KUA272" s="827"/>
      <c r="KUB272" s="844"/>
      <c r="KUC272" s="844"/>
      <c r="KUD272" s="827"/>
      <c r="KUE272" s="827"/>
      <c r="KUF272" s="844"/>
      <c r="KUG272" s="844"/>
      <c r="KUH272" s="827"/>
      <c r="KUI272" s="827"/>
      <c r="KUJ272" s="827"/>
      <c r="KUK272" s="827"/>
      <c r="KUL272" s="827"/>
      <c r="KUM272" s="827"/>
      <c r="KUN272" s="827"/>
      <c r="KUO272" s="844"/>
      <c r="KUP272" s="844"/>
      <c r="KUQ272" s="827"/>
      <c r="KUR272" s="827"/>
      <c r="KUS272" s="844"/>
      <c r="KUT272" s="844"/>
      <c r="KUU272" s="827"/>
      <c r="KUV272" s="827"/>
      <c r="KUW272" s="827"/>
      <c r="KUX272" s="827"/>
      <c r="KUY272" s="827"/>
      <c r="KUZ272" s="843"/>
      <c r="KVA272" s="845"/>
      <c r="KVB272" s="827"/>
      <c r="KVC272" s="827"/>
      <c r="KVD272" s="827"/>
      <c r="KVE272" s="827"/>
      <c r="KVF272" s="827"/>
      <c r="KVG272" s="827"/>
      <c r="KVH272" s="827"/>
      <c r="KVI272" s="846"/>
      <c r="KVJ272" s="846"/>
      <c r="KVK272" s="846"/>
      <c r="KVL272" s="846"/>
      <c r="KVM272" s="846"/>
      <c r="KVN272" s="846"/>
      <c r="KVO272" s="846"/>
      <c r="KVP272" s="846"/>
      <c r="KVQ272" s="846"/>
      <c r="KVR272" s="846"/>
      <c r="KVS272" s="846"/>
      <c r="KVT272" s="846"/>
      <c r="KVU272" s="846"/>
      <c r="KVV272" s="846"/>
      <c r="KVW272" s="846"/>
      <c r="KVX272" s="846"/>
      <c r="KVY272" s="846"/>
      <c r="KVZ272" s="846"/>
      <c r="KWA272" s="846"/>
      <c r="KWB272" s="846"/>
      <c r="KWC272" s="846"/>
      <c r="KWD272" s="846"/>
      <c r="KWE272" s="846"/>
      <c r="KWF272" s="846"/>
      <c r="KWG272" s="846"/>
      <c r="KWH272" s="846"/>
      <c r="KWI272" s="846"/>
      <c r="KWJ272" s="846"/>
      <c r="KWK272" s="846"/>
      <c r="KWL272" s="846"/>
      <c r="KWM272" s="846"/>
      <c r="KWN272" s="846"/>
      <c r="KWO272" s="846"/>
      <c r="KWP272" s="846"/>
      <c r="KWQ272" s="846"/>
      <c r="KWR272" s="846"/>
      <c r="KWS272" s="846"/>
      <c r="KWT272" s="846"/>
      <c r="KWU272" s="846"/>
      <c r="KWV272" s="846"/>
      <c r="KWW272" s="846"/>
      <c r="KWX272" s="846"/>
      <c r="KWY272" s="846"/>
      <c r="KWZ272" s="846"/>
      <c r="KXA272" s="827"/>
      <c r="KXB272" s="827"/>
      <c r="KXC272" s="827"/>
      <c r="KXD272" s="827"/>
      <c r="KXE272" s="827"/>
      <c r="KXF272" s="827"/>
      <c r="KXG272" s="827"/>
      <c r="KXH272" s="827"/>
      <c r="KXI272" s="827"/>
      <c r="KXJ272" s="827"/>
      <c r="KXK272" s="827"/>
      <c r="KXL272" s="827"/>
      <c r="KXM272" s="827"/>
      <c r="KXN272" s="827"/>
      <c r="KXO272" s="827"/>
      <c r="KXP272" s="827"/>
      <c r="KXQ272" s="827"/>
      <c r="KXR272" s="827"/>
      <c r="KXS272" s="827"/>
      <c r="KXT272" s="827"/>
      <c r="KXU272" s="827"/>
      <c r="KXV272" s="827"/>
      <c r="KXW272" s="827"/>
      <c r="KXX272" s="827"/>
      <c r="KXY272" s="844"/>
      <c r="KXZ272" s="844"/>
      <c r="KYA272" s="844"/>
      <c r="KYB272" s="844"/>
      <c r="KYC272" s="844"/>
      <c r="KYD272" s="827"/>
      <c r="KYE272" s="827"/>
      <c r="KYF272" s="844"/>
      <c r="KYG272" s="844"/>
      <c r="KYH272" s="827"/>
      <c r="KYI272" s="827"/>
      <c r="KYJ272" s="844"/>
      <c r="KYK272" s="844"/>
      <c r="KYL272" s="827"/>
      <c r="KYM272" s="827"/>
      <c r="KYN272" s="827"/>
      <c r="KYO272" s="827"/>
      <c r="KYP272" s="827"/>
      <c r="KYQ272" s="827"/>
      <c r="KYR272" s="827"/>
      <c r="KYS272" s="844"/>
      <c r="KYT272" s="844"/>
      <c r="KYU272" s="827"/>
      <c r="KYV272" s="827"/>
      <c r="KYW272" s="844"/>
      <c r="KYX272" s="844"/>
      <c r="KYY272" s="827"/>
      <c r="KYZ272" s="827"/>
      <c r="KZA272" s="827"/>
      <c r="KZB272" s="827"/>
      <c r="KZC272" s="827"/>
      <c r="KZD272" s="843"/>
      <c r="KZE272" s="845"/>
      <c r="KZF272" s="827"/>
      <c r="KZG272" s="827"/>
      <c r="KZH272" s="827"/>
      <c r="KZI272" s="827"/>
      <c r="KZJ272" s="827"/>
      <c r="KZK272" s="827"/>
      <c r="KZL272" s="827"/>
      <c r="KZM272" s="846"/>
      <c r="KZN272" s="846"/>
      <c r="KZO272" s="846"/>
      <c r="KZP272" s="846"/>
      <c r="KZQ272" s="846"/>
      <c r="KZR272" s="846"/>
      <c r="KZS272" s="846"/>
      <c r="KZT272" s="846"/>
      <c r="KZU272" s="846"/>
      <c r="KZV272" s="846"/>
      <c r="KZW272" s="846"/>
      <c r="KZX272" s="846"/>
      <c r="KZY272" s="846"/>
      <c r="KZZ272" s="846"/>
      <c r="LAA272" s="846"/>
      <c r="LAB272" s="846"/>
      <c r="LAC272" s="846"/>
      <c r="LAD272" s="846"/>
      <c r="LAE272" s="846"/>
      <c r="LAF272" s="846"/>
      <c r="LAG272" s="846"/>
      <c r="LAH272" s="846"/>
      <c r="LAI272" s="846"/>
      <c r="LAJ272" s="846"/>
      <c r="LAK272" s="846"/>
      <c r="LAL272" s="846"/>
      <c r="LAM272" s="846"/>
      <c r="LAN272" s="846"/>
      <c r="LAO272" s="846"/>
      <c r="LAP272" s="846"/>
      <c r="LAQ272" s="846"/>
      <c r="LAR272" s="846"/>
      <c r="LAS272" s="846"/>
      <c r="LAT272" s="846"/>
      <c r="LAU272" s="846"/>
      <c r="LAV272" s="846"/>
      <c r="LAW272" s="846"/>
      <c r="LAX272" s="846"/>
      <c r="LAY272" s="846"/>
      <c r="LAZ272" s="846"/>
      <c r="LBA272" s="846"/>
      <c r="LBB272" s="846"/>
      <c r="LBC272" s="846"/>
      <c r="LBD272" s="846"/>
      <c r="LBE272" s="827"/>
      <c r="LBF272" s="827"/>
      <c r="LBG272" s="827"/>
      <c r="LBH272" s="827"/>
      <c r="LBI272" s="827"/>
      <c r="LBJ272" s="827"/>
      <c r="LBK272" s="827"/>
      <c r="LBL272" s="827"/>
      <c r="LBM272" s="827"/>
      <c r="LBN272" s="827"/>
      <c r="LBO272" s="827"/>
      <c r="LBP272" s="827"/>
      <c r="LBQ272" s="827"/>
      <c r="LBR272" s="827"/>
      <c r="LBS272" s="827"/>
      <c r="LBT272" s="827"/>
      <c r="LBU272" s="827"/>
      <c r="LBV272" s="827"/>
      <c r="LBW272" s="827"/>
      <c r="LBX272" s="827"/>
      <c r="LBY272" s="827"/>
      <c r="LBZ272" s="827"/>
      <c r="LCA272" s="827"/>
      <c r="LCB272" s="827"/>
      <c r="LCC272" s="844"/>
      <c r="LCD272" s="844"/>
      <c r="LCE272" s="844"/>
      <c r="LCF272" s="844"/>
      <c r="LCG272" s="844"/>
      <c r="LCH272" s="827"/>
      <c r="LCI272" s="827"/>
      <c r="LCJ272" s="844"/>
      <c r="LCK272" s="844"/>
      <c r="LCL272" s="827"/>
      <c r="LCM272" s="827"/>
      <c r="LCN272" s="844"/>
      <c r="LCO272" s="844"/>
      <c r="LCP272" s="827"/>
      <c r="LCQ272" s="827"/>
      <c r="LCR272" s="827"/>
      <c r="LCS272" s="827"/>
      <c r="LCT272" s="827"/>
      <c r="LCU272" s="827"/>
      <c r="LCV272" s="827"/>
      <c r="LCW272" s="844"/>
      <c r="LCX272" s="844"/>
      <c r="LCY272" s="827"/>
      <c r="LCZ272" s="827"/>
      <c r="LDA272" s="844"/>
      <c r="LDB272" s="844"/>
      <c r="LDC272" s="827"/>
      <c r="LDD272" s="827"/>
      <c r="LDE272" s="827"/>
      <c r="LDF272" s="827"/>
      <c r="LDG272" s="827"/>
      <c r="LDH272" s="843"/>
      <c r="LDI272" s="845"/>
      <c r="LDJ272" s="827"/>
      <c r="LDK272" s="827"/>
      <c r="LDL272" s="827"/>
      <c r="LDM272" s="827"/>
      <c r="LDN272" s="827"/>
      <c r="LDO272" s="827"/>
      <c r="LDP272" s="827"/>
      <c r="LDQ272" s="846"/>
      <c r="LDR272" s="846"/>
      <c r="LDS272" s="846"/>
      <c r="LDT272" s="846"/>
      <c r="LDU272" s="846"/>
      <c r="LDV272" s="846"/>
      <c r="LDW272" s="846"/>
      <c r="LDX272" s="846"/>
      <c r="LDY272" s="846"/>
      <c r="LDZ272" s="846"/>
      <c r="LEA272" s="846"/>
      <c r="LEB272" s="846"/>
      <c r="LEC272" s="846"/>
      <c r="LED272" s="846"/>
      <c r="LEE272" s="846"/>
      <c r="LEF272" s="846"/>
      <c r="LEG272" s="846"/>
      <c r="LEH272" s="846"/>
      <c r="LEI272" s="846"/>
      <c r="LEJ272" s="846"/>
      <c r="LEK272" s="846"/>
      <c r="LEL272" s="846"/>
      <c r="LEM272" s="846"/>
      <c r="LEN272" s="846"/>
      <c r="LEO272" s="846"/>
      <c r="LEP272" s="846"/>
      <c r="LEQ272" s="846"/>
      <c r="LER272" s="846"/>
      <c r="LES272" s="846"/>
      <c r="LET272" s="846"/>
      <c r="LEU272" s="846"/>
      <c r="LEV272" s="846"/>
      <c r="LEW272" s="846"/>
      <c r="LEX272" s="846"/>
      <c r="LEY272" s="846"/>
      <c r="LEZ272" s="846"/>
      <c r="LFA272" s="846"/>
      <c r="LFB272" s="846"/>
      <c r="LFC272" s="846"/>
      <c r="LFD272" s="846"/>
      <c r="LFE272" s="846"/>
      <c r="LFF272" s="846"/>
      <c r="LFG272" s="846"/>
      <c r="LFH272" s="846"/>
      <c r="LFI272" s="827"/>
      <c r="LFJ272" s="827"/>
      <c r="LFK272" s="827"/>
      <c r="LFL272" s="827"/>
      <c r="LFM272" s="827"/>
      <c r="LFN272" s="827"/>
      <c r="LFO272" s="827"/>
      <c r="LFP272" s="827"/>
      <c r="LFQ272" s="827"/>
      <c r="LFR272" s="827"/>
      <c r="LFS272" s="827"/>
      <c r="LFT272" s="827"/>
      <c r="LFU272" s="827"/>
      <c r="LFV272" s="827"/>
      <c r="LFW272" s="827"/>
      <c r="LFX272" s="827"/>
      <c r="LFY272" s="827"/>
      <c r="LFZ272" s="827"/>
      <c r="LGA272" s="827"/>
      <c r="LGB272" s="827"/>
      <c r="LGC272" s="827"/>
      <c r="LGD272" s="827"/>
      <c r="LGE272" s="827"/>
      <c r="LGF272" s="827"/>
      <c r="LGG272" s="844"/>
      <c r="LGH272" s="844"/>
      <c r="LGI272" s="844"/>
      <c r="LGJ272" s="844"/>
      <c r="LGK272" s="844"/>
      <c r="LGL272" s="827"/>
      <c r="LGM272" s="827"/>
      <c r="LGN272" s="844"/>
      <c r="LGO272" s="844"/>
      <c r="LGP272" s="827"/>
      <c r="LGQ272" s="827"/>
      <c r="LGR272" s="844"/>
      <c r="LGS272" s="844"/>
      <c r="LGT272" s="827"/>
      <c r="LGU272" s="827"/>
      <c r="LGV272" s="827"/>
      <c r="LGW272" s="827"/>
      <c r="LGX272" s="827"/>
      <c r="LGY272" s="827"/>
      <c r="LGZ272" s="827"/>
      <c r="LHA272" s="844"/>
      <c r="LHB272" s="844"/>
      <c r="LHC272" s="827"/>
      <c r="LHD272" s="827"/>
      <c r="LHE272" s="844"/>
      <c r="LHF272" s="844"/>
      <c r="LHG272" s="827"/>
      <c r="LHH272" s="827"/>
      <c r="LHI272" s="827"/>
      <c r="LHJ272" s="827"/>
      <c r="LHK272" s="827"/>
      <c r="LHL272" s="843"/>
      <c r="LHM272" s="845"/>
      <c r="LHN272" s="827"/>
      <c r="LHO272" s="827"/>
      <c r="LHP272" s="827"/>
      <c r="LHQ272" s="827"/>
      <c r="LHR272" s="827"/>
      <c r="LHS272" s="827"/>
      <c r="LHT272" s="827"/>
      <c r="LHU272" s="846"/>
      <c r="LHV272" s="846"/>
      <c r="LHW272" s="846"/>
      <c r="LHX272" s="846"/>
      <c r="LHY272" s="846"/>
      <c r="LHZ272" s="846"/>
      <c r="LIA272" s="846"/>
      <c r="LIB272" s="846"/>
      <c r="LIC272" s="846"/>
      <c r="LID272" s="846"/>
      <c r="LIE272" s="846"/>
      <c r="LIF272" s="846"/>
      <c r="LIG272" s="846"/>
      <c r="LIH272" s="846"/>
      <c r="LII272" s="846"/>
      <c r="LIJ272" s="846"/>
      <c r="LIK272" s="846"/>
      <c r="LIL272" s="846"/>
      <c r="LIM272" s="846"/>
      <c r="LIN272" s="846"/>
      <c r="LIO272" s="846"/>
      <c r="LIP272" s="846"/>
      <c r="LIQ272" s="846"/>
      <c r="LIR272" s="846"/>
      <c r="LIS272" s="846"/>
      <c r="LIT272" s="846"/>
      <c r="LIU272" s="846"/>
      <c r="LIV272" s="846"/>
      <c r="LIW272" s="846"/>
      <c r="LIX272" s="846"/>
      <c r="LIY272" s="846"/>
      <c r="LIZ272" s="846"/>
      <c r="LJA272" s="846"/>
      <c r="LJB272" s="846"/>
      <c r="LJC272" s="846"/>
      <c r="LJD272" s="846"/>
      <c r="LJE272" s="846"/>
      <c r="LJF272" s="846"/>
      <c r="LJG272" s="846"/>
      <c r="LJH272" s="846"/>
      <c r="LJI272" s="846"/>
      <c r="LJJ272" s="846"/>
      <c r="LJK272" s="846"/>
      <c r="LJL272" s="846"/>
      <c r="LJM272" s="827"/>
      <c r="LJN272" s="827"/>
      <c r="LJO272" s="827"/>
      <c r="LJP272" s="827"/>
      <c r="LJQ272" s="827"/>
      <c r="LJR272" s="827"/>
      <c r="LJS272" s="827"/>
      <c r="LJT272" s="827"/>
      <c r="LJU272" s="827"/>
      <c r="LJV272" s="827"/>
      <c r="LJW272" s="827"/>
      <c r="LJX272" s="827"/>
      <c r="LJY272" s="827"/>
      <c r="LJZ272" s="827"/>
      <c r="LKA272" s="827"/>
      <c r="LKB272" s="827"/>
      <c r="LKC272" s="827"/>
      <c r="LKD272" s="827"/>
      <c r="LKE272" s="827"/>
      <c r="LKF272" s="827"/>
      <c r="LKG272" s="827"/>
      <c r="LKH272" s="827"/>
      <c r="LKI272" s="827"/>
      <c r="LKJ272" s="827"/>
      <c r="LKK272" s="844"/>
      <c r="LKL272" s="844"/>
      <c r="LKM272" s="844"/>
      <c r="LKN272" s="844"/>
      <c r="LKO272" s="844"/>
      <c r="LKP272" s="827"/>
      <c r="LKQ272" s="827"/>
      <c r="LKR272" s="844"/>
      <c r="LKS272" s="844"/>
      <c r="LKT272" s="827"/>
      <c r="LKU272" s="827"/>
      <c r="LKV272" s="844"/>
      <c r="LKW272" s="844"/>
      <c r="LKX272" s="827"/>
      <c r="LKY272" s="827"/>
      <c r="LKZ272" s="827"/>
      <c r="LLA272" s="827"/>
      <c r="LLB272" s="827"/>
      <c r="LLC272" s="827"/>
      <c r="LLD272" s="827"/>
      <c r="LLE272" s="844"/>
      <c r="LLF272" s="844"/>
      <c r="LLG272" s="827"/>
      <c r="LLH272" s="827"/>
      <c r="LLI272" s="844"/>
      <c r="LLJ272" s="844"/>
      <c r="LLK272" s="827"/>
      <c r="LLL272" s="827"/>
      <c r="LLM272" s="827"/>
      <c r="LLN272" s="827"/>
      <c r="LLO272" s="827"/>
      <c r="LLP272" s="843"/>
      <c r="LLQ272" s="845"/>
      <c r="LLR272" s="827"/>
      <c r="LLS272" s="827"/>
      <c r="LLT272" s="827"/>
      <c r="LLU272" s="827"/>
      <c r="LLV272" s="827"/>
      <c r="LLW272" s="827"/>
      <c r="LLX272" s="827"/>
      <c r="LLY272" s="846"/>
      <c r="LLZ272" s="846"/>
      <c r="LMA272" s="846"/>
      <c r="LMB272" s="846"/>
      <c r="LMC272" s="846"/>
      <c r="LMD272" s="846"/>
      <c r="LME272" s="846"/>
      <c r="LMF272" s="846"/>
      <c r="LMG272" s="846"/>
      <c r="LMH272" s="846"/>
      <c r="LMI272" s="846"/>
      <c r="LMJ272" s="846"/>
      <c r="LMK272" s="846"/>
      <c r="LML272" s="846"/>
      <c r="LMM272" s="846"/>
      <c r="LMN272" s="846"/>
      <c r="LMO272" s="846"/>
      <c r="LMP272" s="846"/>
      <c r="LMQ272" s="846"/>
      <c r="LMR272" s="846"/>
      <c r="LMS272" s="846"/>
      <c r="LMT272" s="846"/>
      <c r="LMU272" s="846"/>
      <c r="LMV272" s="846"/>
      <c r="LMW272" s="846"/>
      <c r="LMX272" s="846"/>
      <c r="LMY272" s="846"/>
      <c r="LMZ272" s="846"/>
      <c r="LNA272" s="846"/>
      <c r="LNB272" s="846"/>
      <c r="LNC272" s="846"/>
      <c r="LND272" s="846"/>
      <c r="LNE272" s="846"/>
      <c r="LNF272" s="846"/>
      <c r="LNG272" s="846"/>
      <c r="LNH272" s="846"/>
      <c r="LNI272" s="846"/>
      <c r="LNJ272" s="846"/>
      <c r="LNK272" s="846"/>
      <c r="LNL272" s="846"/>
      <c r="LNM272" s="846"/>
      <c r="LNN272" s="846"/>
      <c r="LNO272" s="846"/>
      <c r="LNP272" s="846"/>
      <c r="LNQ272" s="827"/>
      <c r="LNR272" s="827"/>
      <c r="LNS272" s="827"/>
      <c r="LNT272" s="827"/>
      <c r="LNU272" s="827"/>
      <c r="LNV272" s="827"/>
      <c r="LNW272" s="827"/>
      <c r="LNX272" s="827"/>
      <c r="LNY272" s="827"/>
      <c r="LNZ272" s="827"/>
      <c r="LOA272" s="827"/>
      <c r="LOB272" s="827"/>
      <c r="LOC272" s="827"/>
      <c r="LOD272" s="827"/>
      <c r="LOE272" s="827"/>
      <c r="LOF272" s="827"/>
      <c r="LOG272" s="827"/>
      <c r="LOH272" s="827"/>
      <c r="LOI272" s="827"/>
      <c r="LOJ272" s="827"/>
      <c r="LOK272" s="827"/>
      <c r="LOL272" s="827"/>
      <c r="LOM272" s="827"/>
      <c r="LON272" s="827"/>
      <c r="LOO272" s="844"/>
      <c r="LOP272" s="844"/>
      <c r="LOQ272" s="844"/>
      <c r="LOR272" s="844"/>
      <c r="LOS272" s="844"/>
      <c r="LOT272" s="827"/>
      <c r="LOU272" s="827"/>
      <c r="LOV272" s="844"/>
      <c r="LOW272" s="844"/>
      <c r="LOX272" s="827"/>
      <c r="LOY272" s="827"/>
      <c r="LOZ272" s="844"/>
      <c r="LPA272" s="844"/>
      <c r="LPB272" s="827"/>
      <c r="LPC272" s="827"/>
      <c r="LPD272" s="827"/>
      <c r="LPE272" s="827"/>
      <c r="LPF272" s="827"/>
      <c r="LPG272" s="827"/>
      <c r="LPH272" s="827"/>
      <c r="LPI272" s="844"/>
      <c r="LPJ272" s="844"/>
      <c r="LPK272" s="827"/>
      <c r="LPL272" s="827"/>
      <c r="LPM272" s="844"/>
      <c r="LPN272" s="844"/>
      <c r="LPO272" s="827"/>
      <c r="LPP272" s="827"/>
      <c r="LPQ272" s="827"/>
      <c r="LPR272" s="827"/>
      <c r="LPS272" s="827"/>
      <c r="LPT272" s="843"/>
      <c r="LPU272" s="845"/>
      <c r="LPV272" s="827"/>
      <c r="LPW272" s="827"/>
      <c r="LPX272" s="827"/>
      <c r="LPY272" s="827"/>
      <c r="LPZ272" s="827"/>
      <c r="LQA272" s="827"/>
      <c r="LQB272" s="827"/>
      <c r="LQC272" s="846"/>
      <c r="LQD272" s="846"/>
      <c r="LQE272" s="846"/>
      <c r="LQF272" s="846"/>
      <c r="LQG272" s="846"/>
      <c r="LQH272" s="846"/>
      <c r="LQI272" s="846"/>
      <c r="LQJ272" s="846"/>
      <c r="LQK272" s="846"/>
      <c r="LQL272" s="846"/>
      <c r="LQM272" s="846"/>
      <c r="LQN272" s="846"/>
      <c r="LQO272" s="846"/>
      <c r="LQP272" s="846"/>
      <c r="LQQ272" s="846"/>
      <c r="LQR272" s="846"/>
      <c r="LQS272" s="846"/>
      <c r="LQT272" s="846"/>
      <c r="LQU272" s="846"/>
      <c r="LQV272" s="846"/>
      <c r="LQW272" s="846"/>
      <c r="LQX272" s="846"/>
      <c r="LQY272" s="846"/>
      <c r="LQZ272" s="846"/>
      <c r="LRA272" s="846"/>
      <c r="LRB272" s="846"/>
      <c r="LRC272" s="846"/>
      <c r="LRD272" s="846"/>
      <c r="LRE272" s="846"/>
      <c r="LRF272" s="846"/>
      <c r="LRG272" s="846"/>
      <c r="LRH272" s="846"/>
      <c r="LRI272" s="846"/>
      <c r="LRJ272" s="846"/>
      <c r="LRK272" s="846"/>
      <c r="LRL272" s="846"/>
      <c r="LRM272" s="846"/>
      <c r="LRN272" s="846"/>
      <c r="LRO272" s="846"/>
      <c r="LRP272" s="846"/>
      <c r="LRQ272" s="846"/>
      <c r="LRR272" s="846"/>
      <c r="LRS272" s="846"/>
      <c r="LRT272" s="846"/>
      <c r="LRU272" s="827"/>
      <c r="LRV272" s="827"/>
      <c r="LRW272" s="827"/>
      <c r="LRX272" s="827"/>
      <c r="LRY272" s="827"/>
      <c r="LRZ272" s="827"/>
      <c r="LSA272" s="827"/>
      <c r="LSB272" s="827"/>
      <c r="LSC272" s="827"/>
      <c r="LSD272" s="827"/>
      <c r="LSE272" s="827"/>
      <c r="LSF272" s="827"/>
      <c r="LSG272" s="827"/>
      <c r="LSH272" s="827"/>
      <c r="LSI272" s="827"/>
      <c r="LSJ272" s="827"/>
      <c r="LSK272" s="827"/>
      <c r="LSL272" s="827"/>
      <c r="LSM272" s="827"/>
      <c r="LSN272" s="827"/>
      <c r="LSO272" s="827"/>
      <c r="LSP272" s="827"/>
      <c r="LSQ272" s="827"/>
      <c r="LSR272" s="827"/>
      <c r="LSS272" s="844"/>
      <c r="LST272" s="844"/>
      <c r="LSU272" s="844"/>
      <c r="LSV272" s="844"/>
      <c r="LSW272" s="844"/>
      <c r="LSX272" s="827"/>
      <c r="LSY272" s="827"/>
      <c r="LSZ272" s="844"/>
      <c r="LTA272" s="844"/>
      <c r="LTB272" s="827"/>
      <c r="LTC272" s="827"/>
      <c r="LTD272" s="844"/>
      <c r="LTE272" s="844"/>
      <c r="LTF272" s="827"/>
      <c r="LTG272" s="827"/>
      <c r="LTH272" s="827"/>
      <c r="LTI272" s="827"/>
      <c r="LTJ272" s="827"/>
      <c r="LTK272" s="827"/>
      <c r="LTL272" s="827"/>
      <c r="LTM272" s="844"/>
      <c r="LTN272" s="844"/>
      <c r="LTO272" s="827"/>
      <c r="LTP272" s="827"/>
      <c r="LTQ272" s="844"/>
      <c r="LTR272" s="844"/>
      <c r="LTS272" s="827"/>
      <c r="LTT272" s="827"/>
      <c r="LTU272" s="827"/>
      <c r="LTV272" s="827"/>
      <c r="LTW272" s="827"/>
      <c r="LTX272" s="843"/>
      <c r="LTY272" s="845"/>
      <c r="LTZ272" s="827"/>
      <c r="LUA272" s="827"/>
      <c r="LUB272" s="827"/>
      <c r="LUC272" s="827"/>
      <c r="LUD272" s="827"/>
      <c r="LUE272" s="827"/>
      <c r="LUF272" s="827"/>
      <c r="LUG272" s="846"/>
      <c r="LUH272" s="846"/>
      <c r="LUI272" s="846"/>
      <c r="LUJ272" s="846"/>
      <c r="LUK272" s="846"/>
      <c r="LUL272" s="846"/>
      <c r="LUM272" s="846"/>
      <c r="LUN272" s="846"/>
      <c r="LUO272" s="846"/>
      <c r="LUP272" s="846"/>
      <c r="LUQ272" s="846"/>
      <c r="LUR272" s="846"/>
      <c r="LUS272" s="846"/>
      <c r="LUT272" s="846"/>
      <c r="LUU272" s="846"/>
      <c r="LUV272" s="846"/>
      <c r="LUW272" s="846"/>
      <c r="LUX272" s="846"/>
      <c r="LUY272" s="846"/>
      <c r="LUZ272" s="846"/>
      <c r="LVA272" s="846"/>
      <c r="LVB272" s="846"/>
      <c r="LVC272" s="846"/>
      <c r="LVD272" s="846"/>
      <c r="LVE272" s="846"/>
      <c r="LVF272" s="846"/>
      <c r="LVG272" s="846"/>
      <c r="LVH272" s="846"/>
      <c r="LVI272" s="846"/>
      <c r="LVJ272" s="846"/>
      <c r="LVK272" s="846"/>
      <c r="LVL272" s="846"/>
      <c r="LVM272" s="846"/>
      <c r="LVN272" s="846"/>
      <c r="LVO272" s="846"/>
      <c r="LVP272" s="846"/>
      <c r="LVQ272" s="846"/>
      <c r="LVR272" s="846"/>
      <c r="LVS272" s="846"/>
      <c r="LVT272" s="846"/>
      <c r="LVU272" s="846"/>
      <c r="LVV272" s="846"/>
      <c r="LVW272" s="846"/>
      <c r="LVX272" s="846"/>
      <c r="LVY272" s="827"/>
      <c r="LVZ272" s="827"/>
      <c r="LWA272" s="827"/>
      <c r="LWB272" s="827"/>
      <c r="LWC272" s="827"/>
      <c r="LWD272" s="827"/>
      <c r="LWE272" s="827"/>
      <c r="LWF272" s="827"/>
      <c r="LWG272" s="827"/>
      <c r="LWH272" s="827"/>
      <c r="LWI272" s="827"/>
      <c r="LWJ272" s="827"/>
      <c r="LWK272" s="827"/>
      <c r="LWL272" s="827"/>
      <c r="LWM272" s="827"/>
      <c r="LWN272" s="827"/>
      <c r="LWO272" s="827"/>
      <c r="LWP272" s="827"/>
      <c r="LWQ272" s="827"/>
      <c r="LWR272" s="827"/>
      <c r="LWS272" s="827"/>
      <c r="LWT272" s="827"/>
      <c r="LWU272" s="827"/>
      <c r="LWV272" s="827"/>
      <c r="LWW272" s="844"/>
      <c r="LWX272" s="844"/>
      <c r="LWY272" s="844"/>
      <c r="LWZ272" s="844"/>
      <c r="LXA272" s="844"/>
      <c r="LXB272" s="827"/>
      <c r="LXC272" s="827"/>
      <c r="LXD272" s="844"/>
      <c r="LXE272" s="844"/>
      <c r="LXF272" s="827"/>
      <c r="LXG272" s="827"/>
      <c r="LXH272" s="844"/>
      <c r="LXI272" s="844"/>
      <c r="LXJ272" s="827"/>
      <c r="LXK272" s="827"/>
      <c r="LXL272" s="827"/>
      <c r="LXM272" s="827"/>
      <c r="LXN272" s="827"/>
      <c r="LXO272" s="827"/>
      <c r="LXP272" s="827"/>
      <c r="LXQ272" s="844"/>
      <c r="LXR272" s="844"/>
      <c r="LXS272" s="827"/>
      <c r="LXT272" s="827"/>
      <c r="LXU272" s="844"/>
      <c r="LXV272" s="844"/>
      <c r="LXW272" s="827"/>
      <c r="LXX272" s="827"/>
      <c r="LXY272" s="827"/>
      <c r="LXZ272" s="827"/>
      <c r="LYA272" s="827"/>
      <c r="LYB272" s="843"/>
      <c r="LYC272" s="845"/>
      <c r="LYD272" s="827"/>
      <c r="LYE272" s="827"/>
      <c r="LYF272" s="827"/>
      <c r="LYG272" s="827"/>
      <c r="LYH272" s="827"/>
      <c r="LYI272" s="827"/>
      <c r="LYJ272" s="827"/>
      <c r="LYK272" s="846"/>
      <c r="LYL272" s="846"/>
      <c r="LYM272" s="846"/>
      <c r="LYN272" s="846"/>
      <c r="LYO272" s="846"/>
      <c r="LYP272" s="846"/>
      <c r="LYQ272" s="846"/>
      <c r="LYR272" s="846"/>
      <c r="LYS272" s="846"/>
      <c r="LYT272" s="846"/>
      <c r="LYU272" s="846"/>
      <c r="LYV272" s="846"/>
      <c r="LYW272" s="846"/>
      <c r="LYX272" s="846"/>
      <c r="LYY272" s="846"/>
      <c r="LYZ272" s="846"/>
      <c r="LZA272" s="846"/>
      <c r="LZB272" s="846"/>
      <c r="LZC272" s="846"/>
      <c r="LZD272" s="846"/>
      <c r="LZE272" s="846"/>
      <c r="LZF272" s="846"/>
      <c r="LZG272" s="846"/>
      <c r="LZH272" s="846"/>
      <c r="LZI272" s="846"/>
      <c r="LZJ272" s="846"/>
      <c r="LZK272" s="846"/>
      <c r="LZL272" s="846"/>
      <c r="LZM272" s="846"/>
      <c r="LZN272" s="846"/>
      <c r="LZO272" s="846"/>
      <c r="LZP272" s="846"/>
      <c r="LZQ272" s="846"/>
      <c r="LZR272" s="846"/>
      <c r="LZS272" s="846"/>
      <c r="LZT272" s="846"/>
      <c r="LZU272" s="846"/>
      <c r="LZV272" s="846"/>
      <c r="LZW272" s="846"/>
      <c r="LZX272" s="846"/>
      <c r="LZY272" s="846"/>
      <c r="LZZ272" s="846"/>
      <c r="MAA272" s="846"/>
      <c r="MAB272" s="846"/>
      <c r="MAC272" s="827"/>
      <c r="MAD272" s="827"/>
      <c r="MAE272" s="827"/>
      <c r="MAF272" s="827"/>
      <c r="MAG272" s="827"/>
      <c r="MAH272" s="827"/>
      <c r="MAI272" s="827"/>
      <c r="MAJ272" s="827"/>
      <c r="MAK272" s="827"/>
      <c r="MAL272" s="827"/>
      <c r="MAM272" s="827"/>
      <c r="MAN272" s="827"/>
      <c r="MAO272" s="827"/>
      <c r="MAP272" s="827"/>
      <c r="MAQ272" s="827"/>
      <c r="MAR272" s="827"/>
      <c r="MAS272" s="827"/>
      <c r="MAT272" s="827"/>
      <c r="MAU272" s="827"/>
      <c r="MAV272" s="827"/>
      <c r="MAW272" s="827"/>
      <c r="MAX272" s="827"/>
      <c r="MAY272" s="827"/>
      <c r="MAZ272" s="827"/>
      <c r="MBA272" s="844"/>
      <c r="MBB272" s="844"/>
      <c r="MBC272" s="844"/>
      <c r="MBD272" s="844"/>
      <c r="MBE272" s="844"/>
      <c r="MBF272" s="827"/>
      <c r="MBG272" s="827"/>
      <c r="MBH272" s="844"/>
      <c r="MBI272" s="844"/>
      <c r="MBJ272" s="827"/>
      <c r="MBK272" s="827"/>
      <c r="MBL272" s="844"/>
      <c r="MBM272" s="844"/>
      <c r="MBN272" s="827"/>
      <c r="MBO272" s="827"/>
      <c r="MBP272" s="827"/>
      <c r="MBQ272" s="827"/>
      <c r="MBR272" s="827"/>
      <c r="MBS272" s="827"/>
      <c r="MBT272" s="827"/>
      <c r="MBU272" s="844"/>
      <c r="MBV272" s="844"/>
      <c r="MBW272" s="827"/>
      <c r="MBX272" s="827"/>
      <c r="MBY272" s="844"/>
      <c r="MBZ272" s="844"/>
      <c r="MCA272" s="827"/>
      <c r="MCB272" s="827"/>
      <c r="MCC272" s="827"/>
      <c r="MCD272" s="827"/>
      <c r="MCE272" s="827"/>
      <c r="MCF272" s="843"/>
      <c r="MCG272" s="845"/>
      <c r="MCH272" s="827"/>
      <c r="MCI272" s="827"/>
      <c r="MCJ272" s="827"/>
      <c r="MCK272" s="827"/>
      <c r="MCL272" s="827"/>
      <c r="MCM272" s="827"/>
      <c r="MCN272" s="827"/>
      <c r="MCO272" s="846"/>
      <c r="MCP272" s="846"/>
      <c r="MCQ272" s="846"/>
      <c r="MCR272" s="846"/>
      <c r="MCS272" s="846"/>
      <c r="MCT272" s="846"/>
      <c r="MCU272" s="846"/>
      <c r="MCV272" s="846"/>
      <c r="MCW272" s="846"/>
      <c r="MCX272" s="846"/>
      <c r="MCY272" s="846"/>
      <c r="MCZ272" s="846"/>
      <c r="MDA272" s="846"/>
      <c r="MDB272" s="846"/>
      <c r="MDC272" s="846"/>
      <c r="MDD272" s="846"/>
      <c r="MDE272" s="846"/>
      <c r="MDF272" s="846"/>
      <c r="MDG272" s="846"/>
      <c r="MDH272" s="846"/>
      <c r="MDI272" s="846"/>
      <c r="MDJ272" s="846"/>
      <c r="MDK272" s="846"/>
      <c r="MDL272" s="846"/>
      <c r="MDM272" s="846"/>
      <c r="MDN272" s="846"/>
      <c r="MDO272" s="846"/>
      <c r="MDP272" s="846"/>
      <c r="MDQ272" s="846"/>
      <c r="MDR272" s="846"/>
      <c r="MDS272" s="846"/>
      <c r="MDT272" s="846"/>
      <c r="MDU272" s="846"/>
      <c r="MDV272" s="846"/>
      <c r="MDW272" s="846"/>
      <c r="MDX272" s="846"/>
      <c r="MDY272" s="846"/>
      <c r="MDZ272" s="846"/>
      <c r="MEA272" s="846"/>
      <c r="MEB272" s="846"/>
      <c r="MEC272" s="846"/>
      <c r="MED272" s="846"/>
      <c r="MEE272" s="846"/>
      <c r="MEF272" s="846"/>
      <c r="MEG272" s="827"/>
      <c r="MEH272" s="827"/>
      <c r="MEI272" s="827"/>
      <c r="MEJ272" s="827"/>
      <c r="MEK272" s="827"/>
      <c r="MEL272" s="827"/>
      <c r="MEM272" s="827"/>
      <c r="MEN272" s="827"/>
      <c r="MEO272" s="827"/>
      <c r="MEP272" s="827"/>
      <c r="MEQ272" s="827"/>
      <c r="MER272" s="827"/>
      <c r="MES272" s="827"/>
      <c r="MET272" s="827"/>
      <c r="MEU272" s="827"/>
      <c r="MEV272" s="827"/>
      <c r="MEW272" s="827"/>
      <c r="MEX272" s="827"/>
      <c r="MEY272" s="827"/>
      <c r="MEZ272" s="827"/>
      <c r="MFA272" s="827"/>
      <c r="MFB272" s="827"/>
      <c r="MFC272" s="827"/>
      <c r="MFD272" s="827"/>
      <c r="MFE272" s="844"/>
      <c r="MFF272" s="844"/>
      <c r="MFG272" s="844"/>
      <c r="MFH272" s="844"/>
      <c r="MFI272" s="844"/>
      <c r="MFJ272" s="827"/>
      <c r="MFK272" s="827"/>
      <c r="MFL272" s="844"/>
      <c r="MFM272" s="844"/>
      <c r="MFN272" s="827"/>
      <c r="MFO272" s="827"/>
      <c r="MFP272" s="844"/>
      <c r="MFQ272" s="844"/>
      <c r="MFR272" s="827"/>
      <c r="MFS272" s="827"/>
      <c r="MFT272" s="827"/>
      <c r="MFU272" s="827"/>
      <c r="MFV272" s="827"/>
      <c r="MFW272" s="827"/>
      <c r="MFX272" s="827"/>
      <c r="MFY272" s="844"/>
      <c r="MFZ272" s="844"/>
      <c r="MGA272" s="827"/>
      <c r="MGB272" s="827"/>
      <c r="MGC272" s="844"/>
      <c r="MGD272" s="844"/>
      <c r="MGE272" s="827"/>
      <c r="MGF272" s="827"/>
      <c r="MGG272" s="827"/>
      <c r="MGH272" s="827"/>
      <c r="MGI272" s="827"/>
      <c r="MGJ272" s="843"/>
      <c r="MGK272" s="845"/>
      <c r="MGL272" s="827"/>
      <c r="MGM272" s="827"/>
      <c r="MGN272" s="827"/>
      <c r="MGO272" s="827"/>
      <c r="MGP272" s="827"/>
      <c r="MGQ272" s="827"/>
      <c r="MGR272" s="827"/>
      <c r="MGS272" s="846"/>
      <c r="MGT272" s="846"/>
      <c r="MGU272" s="846"/>
      <c r="MGV272" s="846"/>
      <c r="MGW272" s="846"/>
      <c r="MGX272" s="846"/>
      <c r="MGY272" s="846"/>
      <c r="MGZ272" s="846"/>
      <c r="MHA272" s="846"/>
      <c r="MHB272" s="846"/>
      <c r="MHC272" s="846"/>
      <c r="MHD272" s="846"/>
      <c r="MHE272" s="846"/>
      <c r="MHF272" s="846"/>
      <c r="MHG272" s="846"/>
      <c r="MHH272" s="846"/>
      <c r="MHI272" s="846"/>
      <c r="MHJ272" s="846"/>
      <c r="MHK272" s="846"/>
      <c r="MHL272" s="846"/>
      <c r="MHM272" s="846"/>
      <c r="MHN272" s="846"/>
      <c r="MHO272" s="846"/>
      <c r="MHP272" s="846"/>
      <c r="MHQ272" s="846"/>
      <c r="MHR272" s="846"/>
      <c r="MHS272" s="846"/>
      <c r="MHT272" s="846"/>
      <c r="MHU272" s="846"/>
      <c r="MHV272" s="846"/>
      <c r="MHW272" s="846"/>
      <c r="MHX272" s="846"/>
      <c r="MHY272" s="846"/>
      <c r="MHZ272" s="846"/>
      <c r="MIA272" s="846"/>
      <c r="MIB272" s="846"/>
      <c r="MIC272" s="846"/>
      <c r="MID272" s="846"/>
      <c r="MIE272" s="846"/>
      <c r="MIF272" s="846"/>
      <c r="MIG272" s="846"/>
      <c r="MIH272" s="846"/>
      <c r="MII272" s="846"/>
      <c r="MIJ272" s="846"/>
      <c r="MIK272" s="827"/>
      <c r="MIL272" s="827"/>
      <c r="MIM272" s="827"/>
      <c r="MIN272" s="827"/>
      <c r="MIO272" s="827"/>
      <c r="MIP272" s="827"/>
      <c r="MIQ272" s="827"/>
      <c r="MIR272" s="827"/>
      <c r="MIS272" s="827"/>
      <c r="MIT272" s="827"/>
      <c r="MIU272" s="827"/>
      <c r="MIV272" s="827"/>
      <c r="MIW272" s="827"/>
      <c r="MIX272" s="827"/>
      <c r="MIY272" s="827"/>
      <c r="MIZ272" s="827"/>
      <c r="MJA272" s="827"/>
      <c r="MJB272" s="827"/>
      <c r="MJC272" s="827"/>
      <c r="MJD272" s="827"/>
      <c r="MJE272" s="827"/>
      <c r="MJF272" s="827"/>
      <c r="MJG272" s="827"/>
      <c r="MJH272" s="827"/>
      <c r="MJI272" s="844"/>
      <c r="MJJ272" s="844"/>
      <c r="MJK272" s="844"/>
      <c r="MJL272" s="844"/>
      <c r="MJM272" s="844"/>
      <c r="MJN272" s="827"/>
      <c r="MJO272" s="827"/>
      <c r="MJP272" s="844"/>
      <c r="MJQ272" s="844"/>
      <c r="MJR272" s="827"/>
      <c r="MJS272" s="827"/>
      <c r="MJT272" s="844"/>
      <c r="MJU272" s="844"/>
      <c r="MJV272" s="827"/>
      <c r="MJW272" s="827"/>
      <c r="MJX272" s="827"/>
      <c r="MJY272" s="827"/>
      <c r="MJZ272" s="827"/>
      <c r="MKA272" s="827"/>
      <c r="MKB272" s="827"/>
      <c r="MKC272" s="844"/>
      <c r="MKD272" s="844"/>
      <c r="MKE272" s="827"/>
      <c r="MKF272" s="827"/>
      <c r="MKG272" s="844"/>
      <c r="MKH272" s="844"/>
      <c r="MKI272" s="827"/>
      <c r="MKJ272" s="827"/>
      <c r="MKK272" s="827"/>
      <c r="MKL272" s="827"/>
      <c r="MKM272" s="827"/>
      <c r="MKN272" s="843"/>
      <c r="MKO272" s="845"/>
      <c r="MKP272" s="827"/>
      <c r="MKQ272" s="827"/>
      <c r="MKR272" s="827"/>
      <c r="MKS272" s="827"/>
      <c r="MKT272" s="827"/>
      <c r="MKU272" s="827"/>
      <c r="MKV272" s="827"/>
      <c r="MKW272" s="846"/>
      <c r="MKX272" s="846"/>
      <c r="MKY272" s="846"/>
      <c r="MKZ272" s="846"/>
      <c r="MLA272" s="846"/>
      <c r="MLB272" s="846"/>
      <c r="MLC272" s="846"/>
      <c r="MLD272" s="846"/>
      <c r="MLE272" s="846"/>
      <c r="MLF272" s="846"/>
      <c r="MLG272" s="846"/>
      <c r="MLH272" s="846"/>
      <c r="MLI272" s="846"/>
      <c r="MLJ272" s="846"/>
      <c r="MLK272" s="846"/>
      <c r="MLL272" s="846"/>
      <c r="MLM272" s="846"/>
      <c r="MLN272" s="846"/>
      <c r="MLO272" s="846"/>
      <c r="MLP272" s="846"/>
      <c r="MLQ272" s="846"/>
      <c r="MLR272" s="846"/>
      <c r="MLS272" s="846"/>
      <c r="MLT272" s="846"/>
      <c r="MLU272" s="846"/>
      <c r="MLV272" s="846"/>
      <c r="MLW272" s="846"/>
      <c r="MLX272" s="846"/>
      <c r="MLY272" s="846"/>
      <c r="MLZ272" s="846"/>
      <c r="MMA272" s="846"/>
      <c r="MMB272" s="846"/>
      <c r="MMC272" s="846"/>
      <c r="MMD272" s="846"/>
      <c r="MME272" s="846"/>
      <c r="MMF272" s="846"/>
      <c r="MMG272" s="846"/>
      <c r="MMH272" s="846"/>
      <c r="MMI272" s="846"/>
      <c r="MMJ272" s="846"/>
      <c r="MMK272" s="846"/>
      <c r="MML272" s="846"/>
      <c r="MMM272" s="846"/>
      <c r="MMN272" s="846"/>
      <c r="MMO272" s="827"/>
      <c r="MMP272" s="827"/>
      <c r="MMQ272" s="827"/>
      <c r="MMR272" s="827"/>
      <c r="MMS272" s="827"/>
      <c r="MMT272" s="827"/>
      <c r="MMU272" s="827"/>
      <c r="MMV272" s="827"/>
      <c r="MMW272" s="827"/>
      <c r="MMX272" s="827"/>
      <c r="MMY272" s="827"/>
      <c r="MMZ272" s="827"/>
      <c r="MNA272" s="827"/>
      <c r="MNB272" s="827"/>
      <c r="MNC272" s="827"/>
      <c r="MND272" s="827"/>
      <c r="MNE272" s="827"/>
      <c r="MNF272" s="827"/>
      <c r="MNG272" s="827"/>
      <c r="MNH272" s="827"/>
      <c r="MNI272" s="827"/>
      <c r="MNJ272" s="827"/>
      <c r="MNK272" s="827"/>
      <c r="MNL272" s="827"/>
      <c r="MNM272" s="844"/>
      <c r="MNN272" s="844"/>
      <c r="MNO272" s="844"/>
      <c r="MNP272" s="844"/>
      <c r="MNQ272" s="844"/>
      <c r="MNR272" s="827"/>
      <c r="MNS272" s="827"/>
      <c r="MNT272" s="844"/>
      <c r="MNU272" s="844"/>
      <c r="MNV272" s="827"/>
      <c r="MNW272" s="827"/>
      <c r="MNX272" s="844"/>
      <c r="MNY272" s="844"/>
      <c r="MNZ272" s="827"/>
      <c r="MOA272" s="827"/>
      <c r="MOB272" s="827"/>
      <c r="MOC272" s="827"/>
      <c r="MOD272" s="827"/>
      <c r="MOE272" s="827"/>
      <c r="MOF272" s="827"/>
      <c r="MOG272" s="844"/>
      <c r="MOH272" s="844"/>
      <c r="MOI272" s="827"/>
      <c r="MOJ272" s="827"/>
      <c r="MOK272" s="844"/>
      <c r="MOL272" s="844"/>
      <c r="MOM272" s="827"/>
      <c r="MON272" s="827"/>
      <c r="MOO272" s="827"/>
      <c r="MOP272" s="827"/>
      <c r="MOQ272" s="827"/>
      <c r="MOR272" s="843"/>
      <c r="MOS272" s="845"/>
      <c r="MOT272" s="827"/>
      <c r="MOU272" s="827"/>
      <c r="MOV272" s="827"/>
      <c r="MOW272" s="827"/>
      <c r="MOX272" s="827"/>
      <c r="MOY272" s="827"/>
      <c r="MOZ272" s="827"/>
      <c r="MPA272" s="846"/>
      <c r="MPB272" s="846"/>
      <c r="MPC272" s="846"/>
      <c r="MPD272" s="846"/>
      <c r="MPE272" s="846"/>
      <c r="MPF272" s="846"/>
      <c r="MPG272" s="846"/>
      <c r="MPH272" s="846"/>
      <c r="MPI272" s="846"/>
      <c r="MPJ272" s="846"/>
      <c r="MPK272" s="846"/>
      <c r="MPL272" s="846"/>
      <c r="MPM272" s="846"/>
      <c r="MPN272" s="846"/>
      <c r="MPO272" s="846"/>
      <c r="MPP272" s="846"/>
      <c r="MPQ272" s="846"/>
      <c r="MPR272" s="846"/>
      <c r="MPS272" s="846"/>
      <c r="MPT272" s="846"/>
      <c r="MPU272" s="846"/>
      <c r="MPV272" s="846"/>
      <c r="MPW272" s="846"/>
      <c r="MPX272" s="846"/>
      <c r="MPY272" s="846"/>
      <c r="MPZ272" s="846"/>
      <c r="MQA272" s="846"/>
      <c r="MQB272" s="846"/>
      <c r="MQC272" s="846"/>
      <c r="MQD272" s="846"/>
      <c r="MQE272" s="846"/>
      <c r="MQF272" s="846"/>
      <c r="MQG272" s="846"/>
      <c r="MQH272" s="846"/>
      <c r="MQI272" s="846"/>
      <c r="MQJ272" s="846"/>
      <c r="MQK272" s="846"/>
      <c r="MQL272" s="846"/>
      <c r="MQM272" s="846"/>
      <c r="MQN272" s="846"/>
      <c r="MQO272" s="846"/>
      <c r="MQP272" s="846"/>
      <c r="MQQ272" s="846"/>
      <c r="MQR272" s="846"/>
      <c r="MQS272" s="827"/>
      <c r="MQT272" s="827"/>
      <c r="MQU272" s="827"/>
      <c r="MQV272" s="827"/>
      <c r="MQW272" s="827"/>
      <c r="MQX272" s="827"/>
      <c r="MQY272" s="827"/>
      <c r="MQZ272" s="827"/>
      <c r="MRA272" s="827"/>
      <c r="MRB272" s="827"/>
      <c r="MRC272" s="827"/>
      <c r="MRD272" s="827"/>
      <c r="MRE272" s="827"/>
      <c r="MRF272" s="827"/>
      <c r="MRG272" s="827"/>
      <c r="MRH272" s="827"/>
      <c r="MRI272" s="827"/>
      <c r="MRJ272" s="827"/>
      <c r="MRK272" s="827"/>
      <c r="MRL272" s="827"/>
      <c r="MRM272" s="827"/>
      <c r="MRN272" s="827"/>
      <c r="MRO272" s="827"/>
      <c r="MRP272" s="827"/>
      <c r="MRQ272" s="844"/>
      <c r="MRR272" s="844"/>
      <c r="MRS272" s="844"/>
      <c r="MRT272" s="844"/>
      <c r="MRU272" s="844"/>
      <c r="MRV272" s="827"/>
      <c r="MRW272" s="827"/>
      <c r="MRX272" s="844"/>
      <c r="MRY272" s="844"/>
      <c r="MRZ272" s="827"/>
      <c r="MSA272" s="827"/>
      <c r="MSB272" s="844"/>
      <c r="MSC272" s="844"/>
      <c r="MSD272" s="827"/>
      <c r="MSE272" s="827"/>
      <c r="MSF272" s="827"/>
      <c r="MSG272" s="827"/>
      <c r="MSH272" s="827"/>
      <c r="MSI272" s="827"/>
      <c r="MSJ272" s="827"/>
      <c r="MSK272" s="844"/>
      <c r="MSL272" s="844"/>
      <c r="MSM272" s="827"/>
      <c r="MSN272" s="827"/>
      <c r="MSO272" s="844"/>
      <c r="MSP272" s="844"/>
      <c r="MSQ272" s="827"/>
      <c r="MSR272" s="827"/>
      <c r="MSS272" s="827"/>
      <c r="MST272" s="827"/>
      <c r="MSU272" s="827"/>
      <c r="MSV272" s="843"/>
      <c r="MSW272" s="845"/>
      <c r="MSX272" s="827"/>
      <c r="MSY272" s="827"/>
      <c r="MSZ272" s="827"/>
      <c r="MTA272" s="827"/>
      <c r="MTB272" s="827"/>
      <c r="MTC272" s="827"/>
      <c r="MTD272" s="827"/>
      <c r="MTE272" s="846"/>
      <c r="MTF272" s="846"/>
      <c r="MTG272" s="846"/>
      <c r="MTH272" s="846"/>
      <c r="MTI272" s="846"/>
      <c r="MTJ272" s="846"/>
      <c r="MTK272" s="846"/>
      <c r="MTL272" s="846"/>
      <c r="MTM272" s="846"/>
      <c r="MTN272" s="846"/>
      <c r="MTO272" s="846"/>
      <c r="MTP272" s="846"/>
      <c r="MTQ272" s="846"/>
      <c r="MTR272" s="846"/>
      <c r="MTS272" s="846"/>
      <c r="MTT272" s="846"/>
      <c r="MTU272" s="846"/>
      <c r="MTV272" s="846"/>
      <c r="MTW272" s="846"/>
      <c r="MTX272" s="846"/>
      <c r="MTY272" s="846"/>
      <c r="MTZ272" s="846"/>
      <c r="MUA272" s="846"/>
      <c r="MUB272" s="846"/>
      <c r="MUC272" s="846"/>
      <c r="MUD272" s="846"/>
      <c r="MUE272" s="846"/>
      <c r="MUF272" s="846"/>
      <c r="MUG272" s="846"/>
      <c r="MUH272" s="846"/>
      <c r="MUI272" s="846"/>
      <c r="MUJ272" s="846"/>
      <c r="MUK272" s="846"/>
      <c r="MUL272" s="846"/>
      <c r="MUM272" s="846"/>
      <c r="MUN272" s="846"/>
      <c r="MUO272" s="846"/>
      <c r="MUP272" s="846"/>
      <c r="MUQ272" s="846"/>
      <c r="MUR272" s="846"/>
      <c r="MUS272" s="846"/>
      <c r="MUT272" s="846"/>
      <c r="MUU272" s="846"/>
      <c r="MUV272" s="846"/>
      <c r="MUW272" s="827"/>
      <c r="MUX272" s="827"/>
      <c r="MUY272" s="827"/>
      <c r="MUZ272" s="827"/>
      <c r="MVA272" s="827"/>
      <c r="MVB272" s="827"/>
      <c r="MVC272" s="827"/>
      <c r="MVD272" s="827"/>
      <c r="MVE272" s="827"/>
      <c r="MVF272" s="827"/>
      <c r="MVG272" s="827"/>
      <c r="MVH272" s="827"/>
      <c r="MVI272" s="827"/>
      <c r="MVJ272" s="827"/>
      <c r="MVK272" s="827"/>
      <c r="MVL272" s="827"/>
      <c r="MVM272" s="827"/>
      <c r="MVN272" s="827"/>
      <c r="MVO272" s="827"/>
      <c r="MVP272" s="827"/>
      <c r="MVQ272" s="827"/>
      <c r="MVR272" s="827"/>
      <c r="MVS272" s="827"/>
      <c r="MVT272" s="827"/>
      <c r="MVU272" s="844"/>
      <c r="MVV272" s="844"/>
      <c r="MVW272" s="844"/>
      <c r="MVX272" s="844"/>
      <c r="MVY272" s="844"/>
      <c r="MVZ272" s="827"/>
      <c r="MWA272" s="827"/>
      <c r="MWB272" s="844"/>
      <c r="MWC272" s="844"/>
      <c r="MWD272" s="827"/>
      <c r="MWE272" s="827"/>
      <c r="MWF272" s="844"/>
      <c r="MWG272" s="844"/>
      <c r="MWH272" s="827"/>
      <c r="MWI272" s="827"/>
      <c r="MWJ272" s="827"/>
      <c r="MWK272" s="827"/>
      <c r="MWL272" s="827"/>
      <c r="MWM272" s="827"/>
      <c r="MWN272" s="827"/>
      <c r="MWO272" s="844"/>
      <c r="MWP272" s="844"/>
      <c r="MWQ272" s="827"/>
      <c r="MWR272" s="827"/>
      <c r="MWS272" s="844"/>
      <c r="MWT272" s="844"/>
      <c r="MWU272" s="827"/>
      <c r="MWV272" s="827"/>
      <c r="MWW272" s="827"/>
      <c r="MWX272" s="827"/>
      <c r="MWY272" s="827"/>
      <c r="MWZ272" s="843"/>
      <c r="MXA272" s="845"/>
      <c r="MXB272" s="827"/>
      <c r="MXC272" s="827"/>
      <c r="MXD272" s="827"/>
      <c r="MXE272" s="827"/>
      <c r="MXF272" s="827"/>
      <c r="MXG272" s="827"/>
      <c r="MXH272" s="827"/>
      <c r="MXI272" s="846"/>
      <c r="MXJ272" s="846"/>
      <c r="MXK272" s="846"/>
      <c r="MXL272" s="846"/>
      <c r="MXM272" s="846"/>
      <c r="MXN272" s="846"/>
      <c r="MXO272" s="846"/>
      <c r="MXP272" s="846"/>
      <c r="MXQ272" s="846"/>
      <c r="MXR272" s="846"/>
      <c r="MXS272" s="846"/>
      <c r="MXT272" s="846"/>
      <c r="MXU272" s="846"/>
      <c r="MXV272" s="846"/>
      <c r="MXW272" s="846"/>
      <c r="MXX272" s="846"/>
      <c r="MXY272" s="846"/>
      <c r="MXZ272" s="846"/>
      <c r="MYA272" s="846"/>
      <c r="MYB272" s="846"/>
      <c r="MYC272" s="846"/>
      <c r="MYD272" s="846"/>
      <c r="MYE272" s="846"/>
      <c r="MYF272" s="846"/>
      <c r="MYG272" s="846"/>
      <c r="MYH272" s="846"/>
      <c r="MYI272" s="846"/>
      <c r="MYJ272" s="846"/>
      <c r="MYK272" s="846"/>
      <c r="MYL272" s="846"/>
      <c r="MYM272" s="846"/>
      <c r="MYN272" s="846"/>
      <c r="MYO272" s="846"/>
      <c r="MYP272" s="846"/>
      <c r="MYQ272" s="846"/>
      <c r="MYR272" s="846"/>
      <c r="MYS272" s="846"/>
      <c r="MYT272" s="846"/>
      <c r="MYU272" s="846"/>
      <c r="MYV272" s="846"/>
      <c r="MYW272" s="846"/>
      <c r="MYX272" s="846"/>
      <c r="MYY272" s="846"/>
      <c r="MYZ272" s="846"/>
      <c r="MZA272" s="827"/>
      <c r="MZB272" s="827"/>
      <c r="MZC272" s="827"/>
      <c r="MZD272" s="827"/>
      <c r="MZE272" s="827"/>
      <c r="MZF272" s="827"/>
      <c r="MZG272" s="827"/>
      <c r="MZH272" s="827"/>
      <c r="MZI272" s="827"/>
      <c r="MZJ272" s="827"/>
      <c r="MZK272" s="827"/>
      <c r="MZL272" s="827"/>
      <c r="MZM272" s="827"/>
      <c r="MZN272" s="827"/>
      <c r="MZO272" s="827"/>
      <c r="MZP272" s="827"/>
      <c r="MZQ272" s="827"/>
      <c r="MZR272" s="827"/>
      <c r="MZS272" s="827"/>
      <c r="MZT272" s="827"/>
      <c r="MZU272" s="827"/>
      <c r="MZV272" s="827"/>
      <c r="MZW272" s="827"/>
      <c r="MZX272" s="827"/>
      <c r="MZY272" s="844"/>
      <c r="MZZ272" s="844"/>
      <c r="NAA272" s="844"/>
      <c r="NAB272" s="844"/>
      <c r="NAC272" s="844"/>
      <c r="NAD272" s="827"/>
      <c r="NAE272" s="827"/>
      <c r="NAF272" s="844"/>
      <c r="NAG272" s="844"/>
      <c r="NAH272" s="827"/>
      <c r="NAI272" s="827"/>
      <c r="NAJ272" s="844"/>
      <c r="NAK272" s="844"/>
      <c r="NAL272" s="827"/>
      <c r="NAM272" s="827"/>
      <c r="NAN272" s="827"/>
      <c r="NAO272" s="827"/>
      <c r="NAP272" s="827"/>
      <c r="NAQ272" s="827"/>
      <c r="NAR272" s="827"/>
      <c r="NAS272" s="844"/>
      <c r="NAT272" s="844"/>
      <c r="NAU272" s="827"/>
      <c r="NAV272" s="827"/>
      <c r="NAW272" s="844"/>
      <c r="NAX272" s="844"/>
      <c r="NAY272" s="827"/>
      <c r="NAZ272" s="827"/>
      <c r="NBA272" s="827"/>
      <c r="NBB272" s="827"/>
      <c r="NBC272" s="827"/>
      <c r="NBD272" s="843"/>
      <c r="NBE272" s="845"/>
      <c r="NBF272" s="827"/>
      <c r="NBG272" s="827"/>
      <c r="NBH272" s="827"/>
      <c r="NBI272" s="827"/>
      <c r="NBJ272" s="827"/>
      <c r="NBK272" s="827"/>
      <c r="NBL272" s="827"/>
      <c r="NBM272" s="846"/>
      <c r="NBN272" s="846"/>
      <c r="NBO272" s="846"/>
      <c r="NBP272" s="846"/>
      <c r="NBQ272" s="846"/>
      <c r="NBR272" s="846"/>
      <c r="NBS272" s="846"/>
      <c r="NBT272" s="846"/>
      <c r="NBU272" s="846"/>
      <c r="NBV272" s="846"/>
      <c r="NBW272" s="846"/>
      <c r="NBX272" s="846"/>
      <c r="NBY272" s="846"/>
      <c r="NBZ272" s="846"/>
      <c r="NCA272" s="846"/>
      <c r="NCB272" s="846"/>
      <c r="NCC272" s="846"/>
      <c r="NCD272" s="846"/>
      <c r="NCE272" s="846"/>
      <c r="NCF272" s="846"/>
      <c r="NCG272" s="846"/>
      <c r="NCH272" s="846"/>
      <c r="NCI272" s="846"/>
      <c r="NCJ272" s="846"/>
      <c r="NCK272" s="846"/>
      <c r="NCL272" s="846"/>
      <c r="NCM272" s="846"/>
      <c r="NCN272" s="846"/>
      <c r="NCO272" s="846"/>
      <c r="NCP272" s="846"/>
      <c r="NCQ272" s="846"/>
      <c r="NCR272" s="846"/>
      <c r="NCS272" s="846"/>
      <c r="NCT272" s="846"/>
      <c r="NCU272" s="846"/>
      <c r="NCV272" s="846"/>
      <c r="NCW272" s="846"/>
      <c r="NCX272" s="846"/>
      <c r="NCY272" s="846"/>
      <c r="NCZ272" s="846"/>
      <c r="NDA272" s="846"/>
      <c r="NDB272" s="846"/>
      <c r="NDC272" s="846"/>
      <c r="NDD272" s="846"/>
      <c r="NDE272" s="827"/>
      <c r="NDF272" s="827"/>
      <c r="NDG272" s="827"/>
      <c r="NDH272" s="827"/>
      <c r="NDI272" s="827"/>
      <c r="NDJ272" s="827"/>
      <c r="NDK272" s="827"/>
      <c r="NDL272" s="827"/>
      <c r="NDM272" s="827"/>
      <c r="NDN272" s="827"/>
      <c r="NDO272" s="827"/>
      <c r="NDP272" s="827"/>
      <c r="NDQ272" s="827"/>
      <c r="NDR272" s="827"/>
      <c r="NDS272" s="827"/>
      <c r="NDT272" s="827"/>
      <c r="NDU272" s="827"/>
      <c r="NDV272" s="827"/>
      <c r="NDW272" s="827"/>
      <c r="NDX272" s="827"/>
      <c r="NDY272" s="827"/>
      <c r="NDZ272" s="827"/>
      <c r="NEA272" s="827"/>
      <c r="NEB272" s="827"/>
      <c r="NEC272" s="844"/>
      <c r="NED272" s="844"/>
      <c r="NEE272" s="844"/>
      <c r="NEF272" s="844"/>
      <c r="NEG272" s="844"/>
      <c r="NEH272" s="827"/>
      <c r="NEI272" s="827"/>
      <c r="NEJ272" s="844"/>
      <c r="NEK272" s="844"/>
      <c r="NEL272" s="827"/>
      <c r="NEM272" s="827"/>
      <c r="NEN272" s="844"/>
      <c r="NEO272" s="844"/>
      <c r="NEP272" s="827"/>
      <c r="NEQ272" s="827"/>
      <c r="NER272" s="827"/>
      <c r="NES272" s="827"/>
      <c r="NET272" s="827"/>
      <c r="NEU272" s="827"/>
      <c r="NEV272" s="827"/>
      <c r="NEW272" s="844"/>
      <c r="NEX272" s="844"/>
      <c r="NEY272" s="827"/>
      <c r="NEZ272" s="827"/>
      <c r="NFA272" s="844"/>
      <c r="NFB272" s="844"/>
      <c r="NFC272" s="827"/>
      <c r="NFD272" s="827"/>
      <c r="NFE272" s="827"/>
      <c r="NFF272" s="827"/>
      <c r="NFG272" s="827"/>
      <c r="NFH272" s="843"/>
      <c r="NFI272" s="845"/>
      <c r="NFJ272" s="827"/>
      <c r="NFK272" s="827"/>
      <c r="NFL272" s="827"/>
      <c r="NFM272" s="827"/>
      <c r="NFN272" s="827"/>
      <c r="NFO272" s="827"/>
      <c r="NFP272" s="827"/>
      <c r="NFQ272" s="846"/>
      <c r="NFR272" s="846"/>
      <c r="NFS272" s="846"/>
      <c r="NFT272" s="846"/>
      <c r="NFU272" s="846"/>
      <c r="NFV272" s="846"/>
      <c r="NFW272" s="846"/>
      <c r="NFX272" s="846"/>
      <c r="NFY272" s="846"/>
      <c r="NFZ272" s="846"/>
      <c r="NGA272" s="846"/>
      <c r="NGB272" s="846"/>
      <c r="NGC272" s="846"/>
      <c r="NGD272" s="846"/>
      <c r="NGE272" s="846"/>
      <c r="NGF272" s="846"/>
      <c r="NGG272" s="846"/>
      <c r="NGH272" s="846"/>
      <c r="NGI272" s="846"/>
      <c r="NGJ272" s="846"/>
      <c r="NGK272" s="846"/>
      <c r="NGL272" s="846"/>
      <c r="NGM272" s="846"/>
      <c r="NGN272" s="846"/>
      <c r="NGO272" s="846"/>
      <c r="NGP272" s="846"/>
      <c r="NGQ272" s="846"/>
      <c r="NGR272" s="846"/>
      <c r="NGS272" s="846"/>
      <c r="NGT272" s="846"/>
      <c r="NGU272" s="846"/>
      <c r="NGV272" s="846"/>
      <c r="NGW272" s="846"/>
      <c r="NGX272" s="846"/>
      <c r="NGY272" s="846"/>
      <c r="NGZ272" s="846"/>
      <c r="NHA272" s="846"/>
      <c r="NHB272" s="846"/>
      <c r="NHC272" s="846"/>
      <c r="NHD272" s="846"/>
      <c r="NHE272" s="846"/>
      <c r="NHF272" s="846"/>
      <c r="NHG272" s="846"/>
      <c r="NHH272" s="846"/>
      <c r="NHI272" s="827"/>
      <c r="NHJ272" s="827"/>
      <c r="NHK272" s="827"/>
      <c r="NHL272" s="827"/>
      <c r="NHM272" s="827"/>
      <c r="NHN272" s="827"/>
      <c r="NHO272" s="827"/>
      <c r="NHP272" s="827"/>
      <c r="NHQ272" s="827"/>
      <c r="NHR272" s="827"/>
      <c r="NHS272" s="827"/>
      <c r="NHT272" s="827"/>
      <c r="NHU272" s="827"/>
      <c r="NHV272" s="827"/>
      <c r="NHW272" s="827"/>
      <c r="NHX272" s="827"/>
      <c r="NHY272" s="827"/>
      <c r="NHZ272" s="827"/>
      <c r="NIA272" s="827"/>
      <c r="NIB272" s="827"/>
      <c r="NIC272" s="827"/>
      <c r="NID272" s="827"/>
      <c r="NIE272" s="827"/>
      <c r="NIF272" s="827"/>
      <c r="NIG272" s="844"/>
      <c r="NIH272" s="844"/>
      <c r="NII272" s="844"/>
      <c r="NIJ272" s="844"/>
      <c r="NIK272" s="844"/>
      <c r="NIL272" s="827"/>
      <c r="NIM272" s="827"/>
      <c r="NIN272" s="844"/>
      <c r="NIO272" s="844"/>
      <c r="NIP272" s="827"/>
      <c r="NIQ272" s="827"/>
      <c r="NIR272" s="844"/>
      <c r="NIS272" s="844"/>
      <c r="NIT272" s="827"/>
      <c r="NIU272" s="827"/>
      <c r="NIV272" s="827"/>
      <c r="NIW272" s="827"/>
      <c r="NIX272" s="827"/>
      <c r="NIY272" s="827"/>
      <c r="NIZ272" s="827"/>
      <c r="NJA272" s="844"/>
      <c r="NJB272" s="844"/>
      <c r="NJC272" s="827"/>
      <c r="NJD272" s="827"/>
      <c r="NJE272" s="844"/>
      <c r="NJF272" s="844"/>
      <c r="NJG272" s="827"/>
      <c r="NJH272" s="827"/>
      <c r="NJI272" s="827"/>
      <c r="NJJ272" s="827"/>
      <c r="NJK272" s="827"/>
      <c r="NJL272" s="843"/>
      <c r="NJM272" s="845"/>
      <c r="NJN272" s="827"/>
      <c r="NJO272" s="827"/>
      <c r="NJP272" s="827"/>
      <c r="NJQ272" s="827"/>
      <c r="NJR272" s="827"/>
      <c r="NJS272" s="827"/>
      <c r="NJT272" s="827"/>
      <c r="NJU272" s="846"/>
      <c r="NJV272" s="846"/>
      <c r="NJW272" s="846"/>
      <c r="NJX272" s="846"/>
      <c r="NJY272" s="846"/>
      <c r="NJZ272" s="846"/>
      <c r="NKA272" s="846"/>
      <c r="NKB272" s="846"/>
      <c r="NKC272" s="846"/>
      <c r="NKD272" s="846"/>
      <c r="NKE272" s="846"/>
      <c r="NKF272" s="846"/>
      <c r="NKG272" s="846"/>
      <c r="NKH272" s="846"/>
      <c r="NKI272" s="846"/>
      <c r="NKJ272" s="846"/>
      <c r="NKK272" s="846"/>
      <c r="NKL272" s="846"/>
      <c r="NKM272" s="846"/>
      <c r="NKN272" s="846"/>
      <c r="NKO272" s="846"/>
      <c r="NKP272" s="846"/>
      <c r="NKQ272" s="846"/>
      <c r="NKR272" s="846"/>
      <c r="NKS272" s="846"/>
      <c r="NKT272" s="846"/>
      <c r="NKU272" s="846"/>
      <c r="NKV272" s="846"/>
      <c r="NKW272" s="846"/>
      <c r="NKX272" s="846"/>
      <c r="NKY272" s="846"/>
      <c r="NKZ272" s="846"/>
      <c r="NLA272" s="846"/>
      <c r="NLB272" s="846"/>
      <c r="NLC272" s="846"/>
      <c r="NLD272" s="846"/>
      <c r="NLE272" s="846"/>
      <c r="NLF272" s="846"/>
      <c r="NLG272" s="846"/>
      <c r="NLH272" s="846"/>
      <c r="NLI272" s="846"/>
      <c r="NLJ272" s="846"/>
      <c r="NLK272" s="846"/>
      <c r="NLL272" s="846"/>
      <c r="NLM272" s="827"/>
      <c r="NLN272" s="827"/>
      <c r="NLO272" s="827"/>
      <c r="NLP272" s="827"/>
      <c r="NLQ272" s="827"/>
      <c r="NLR272" s="827"/>
      <c r="NLS272" s="827"/>
      <c r="NLT272" s="827"/>
      <c r="NLU272" s="827"/>
      <c r="NLV272" s="827"/>
      <c r="NLW272" s="827"/>
      <c r="NLX272" s="827"/>
      <c r="NLY272" s="827"/>
      <c r="NLZ272" s="827"/>
      <c r="NMA272" s="827"/>
      <c r="NMB272" s="827"/>
      <c r="NMC272" s="827"/>
      <c r="NMD272" s="827"/>
      <c r="NME272" s="827"/>
      <c r="NMF272" s="827"/>
      <c r="NMG272" s="827"/>
      <c r="NMH272" s="827"/>
      <c r="NMI272" s="827"/>
      <c r="NMJ272" s="827"/>
      <c r="NMK272" s="844"/>
      <c r="NML272" s="844"/>
      <c r="NMM272" s="844"/>
      <c r="NMN272" s="844"/>
      <c r="NMO272" s="844"/>
      <c r="NMP272" s="827"/>
      <c r="NMQ272" s="827"/>
      <c r="NMR272" s="844"/>
      <c r="NMS272" s="844"/>
      <c r="NMT272" s="827"/>
      <c r="NMU272" s="827"/>
      <c r="NMV272" s="844"/>
      <c r="NMW272" s="844"/>
      <c r="NMX272" s="827"/>
      <c r="NMY272" s="827"/>
      <c r="NMZ272" s="827"/>
      <c r="NNA272" s="827"/>
      <c r="NNB272" s="827"/>
      <c r="NNC272" s="827"/>
      <c r="NND272" s="827"/>
      <c r="NNE272" s="844"/>
      <c r="NNF272" s="844"/>
      <c r="NNG272" s="827"/>
      <c r="NNH272" s="827"/>
      <c r="NNI272" s="844"/>
      <c r="NNJ272" s="844"/>
      <c r="NNK272" s="827"/>
      <c r="NNL272" s="827"/>
      <c r="NNM272" s="827"/>
      <c r="NNN272" s="827"/>
      <c r="NNO272" s="827"/>
      <c r="NNP272" s="843"/>
      <c r="NNQ272" s="845"/>
      <c r="NNR272" s="827"/>
      <c r="NNS272" s="827"/>
      <c r="NNT272" s="827"/>
      <c r="NNU272" s="827"/>
      <c r="NNV272" s="827"/>
      <c r="NNW272" s="827"/>
      <c r="NNX272" s="827"/>
      <c r="NNY272" s="846"/>
      <c r="NNZ272" s="846"/>
      <c r="NOA272" s="846"/>
      <c r="NOB272" s="846"/>
      <c r="NOC272" s="846"/>
      <c r="NOD272" s="846"/>
      <c r="NOE272" s="846"/>
      <c r="NOF272" s="846"/>
      <c r="NOG272" s="846"/>
      <c r="NOH272" s="846"/>
      <c r="NOI272" s="846"/>
      <c r="NOJ272" s="846"/>
      <c r="NOK272" s="846"/>
      <c r="NOL272" s="846"/>
      <c r="NOM272" s="846"/>
      <c r="NON272" s="846"/>
      <c r="NOO272" s="846"/>
      <c r="NOP272" s="846"/>
      <c r="NOQ272" s="846"/>
      <c r="NOR272" s="846"/>
      <c r="NOS272" s="846"/>
      <c r="NOT272" s="846"/>
      <c r="NOU272" s="846"/>
      <c r="NOV272" s="846"/>
      <c r="NOW272" s="846"/>
      <c r="NOX272" s="846"/>
      <c r="NOY272" s="846"/>
      <c r="NOZ272" s="846"/>
      <c r="NPA272" s="846"/>
      <c r="NPB272" s="846"/>
      <c r="NPC272" s="846"/>
      <c r="NPD272" s="846"/>
      <c r="NPE272" s="846"/>
      <c r="NPF272" s="846"/>
      <c r="NPG272" s="846"/>
      <c r="NPH272" s="846"/>
      <c r="NPI272" s="846"/>
      <c r="NPJ272" s="846"/>
      <c r="NPK272" s="846"/>
      <c r="NPL272" s="846"/>
      <c r="NPM272" s="846"/>
      <c r="NPN272" s="846"/>
      <c r="NPO272" s="846"/>
      <c r="NPP272" s="846"/>
      <c r="NPQ272" s="827"/>
      <c r="NPR272" s="827"/>
      <c r="NPS272" s="827"/>
      <c r="NPT272" s="827"/>
      <c r="NPU272" s="827"/>
      <c r="NPV272" s="827"/>
      <c r="NPW272" s="827"/>
      <c r="NPX272" s="827"/>
      <c r="NPY272" s="827"/>
      <c r="NPZ272" s="827"/>
      <c r="NQA272" s="827"/>
      <c r="NQB272" s="827"/>
      <c r="NQC272" s="827"/>
      <c r="NQD272" s="827"/>
      <c r="NQE272" s="827"/>
      <c r="NQF272" s="827"/>
      <c r="NQG272" s="827"/>
      <c r="NQH272" s="827"/>
      <c r="NQI272" s="827"/>
      <c r="NQJ272" s="827"/>
      <c r="NQK272" s="827"/>
      <c r="NQL272" s="827"/>
      <c r="NQM272" s="827"/>
      <c r="NQN272" s="827"/>
      <c r="NQO272" s="844"/>
      <c r="NQP272" s="844"/>
      <c r="NQQ272" s="844"/>
      <c r="NQR272" s="844"/>
      <c r="NQS272" s="844"/>
      <c r="NQT272" s="827"/>
      <c r="NQU272" s="827"/>
      <c r="NQV272" s="844"/>
      <c r="NQW272" s="844"/>
      <c r="NQX272" s="827"/>
      <c r="NQY272" s="827"/>
      <c r="NQZ272" s="844"/>
      <c r="NRA272" s="844"/>
      <c r="NRB272" s="827"/>
      <c r="NRC272" s="827"/>
      <c r="NRD272" s="827"/>
      <c r="NRE272" s="827"/>
      <c r="NRF272" s="827"/>
      <c r="NRG272" s="827"/>
      <c r="NRH272" s="827"/>
      <c r="NRI272" s="844"/>
      <c r="NRJ272" s="844"/>
      <c r="NRK272" s="827"/>
      <c r="NRL272" s="827"/>
      <c r="NRM272" s="844"/>
      <c r="NRN272" s="844"/>
      <c r="NRO272" s="827"/>
      <c r="NRP272" s="827"/>
      <c r="NRQ272" s="827"/>
      <c r="NRR272" s="827"/>
      <c r="NRS272" s="827"/>
      <c r="NRT272" s="843"/>
      <c r="NRU272" s="845"/>
      <c r="NRV272" s="827"/>
      <c r="NRW272" s="827"/>
      <c r="NRX272" s="827"/>
      <c r="NRY272" s="827"/>
      <c r="NRZ272" s="827"/>
      <c r="NSA272" s="827"/>
      <c r="NSB272" s="827"/>
      <c r="NSC272" s="846"/>
      <c r="NSD272" s="846"/>
      <c r="NSE272" s="846"/>
      <c r="NSF272" s="846"/>
      <c r="NSG272" s="846"/>
      <c r="NSH272" s="846"/>
      <c r="NSI272" s="846"/>
      <c r="NSJ272" s="846"/>
      <c r="NSK272" s="846"/>
      <c r="NSL272" s="846"/>
      <c r="NSM272" s="846"/>
      <c r="NSN272" s="846"/>
      <c r="NSO272" s="846"/>
      <c r="NSP272" s="846"/>
      <c r="NSQ272" s="846"/>
      <c r="NSR272" s="846"/>
      <c r="NSS272" s="846"/>
      <c r="NST272" s="846"/>
      <c r="NSU272" s="846"/>
      <c r="NSV272" s="846"/>
      <c r="NSW272" s="846"/>
      <c r="NSX272" s="846"/>
      <c r="NSY272" s="846"/>
      <c r="NSZ272" s="846"/>
      <c r="NTA272" s="846"/>
      <c r="NTB272" s="846"/>
      <c r="NTC272" s="846"/>
      <c r="NTD272" s="846"/>
      <c r="NTE272" s="846"/>
      <c r="NTF272" s="846"/>
      <c r="NTG272" s="846"/>
      <c r="NTH272" s="846"/>
      <c r="NTI272" s="846"/>
      <c r="NTJ272" s="846"/>
      <c r="NTK272" s="846"/>
      <c r="NTL272" s="846"/>
      <c r="NTM272" s="846"/>
      <c r="NTN272" s="846"/>
      <c r="NTO272" s="846"/>
      <c r="NTP272" s="846"/>
      <c r="NTQ272" s="846"/>
      <c r="NTR272" s="846"/>
      <c r="NTS272" s="846"/>
      <c r="NTT272" s="846"/>
      <c r="NTU272" s="827"/>
      <c r="NTV272" s="827"/>
      <c r="NTW272" s="827"/>
      <c r="NTX272" s="827"/>
      <c r="NTY272" s="827"/>
      <c r="NTZ272" s="827"/>
      <c r="NUA272" s="827"/>
      <c r="NUB272" s="827"/>
      <c r="NUC272" s="827"/>
      <c r="NUD272" s="827"/>
      <c r="NUE272" s="827"/>
      <c r="NUF272" s="827"/>
      <c r="NUG272" s="827"/>
      <c r="NUH272" s="827"/>
      <c r="NUI272" s="827"/>
      <c r="NUJ272" s="827"/>
      <c r="NUK272" s="827"/>
      <c r="NUL272" s="827"/>
      <c r="NUM272" s="827"/>
      <c r="NUN272" s="827"/>
      <c r="NUO272" s="827"/>
      <c r="NUP272" s="827"/>
      <c r="NUQ272" s="827"/>
      <c r="NUR272" s="827"/>
      <c r="NUS272" s="844"/>
      <c r="NUT272" s="844"/>
      <c r="NUU272" s="844"/>
      <c r="NUV272" s="844"/>
      <c r="NUW272" s="844"/>
      <c r="NUX272" s="827"/>
      <c r="NUY272" s="827"/>
      <c r="NUZ272" s="844"/>
      <c r="NVA272" s="844"/>
      <c r="NVB272" s="827"/>
      <c r="NVC272" s="827"/>
      <c r="NVD272" s="844"/>
      <c r="NVE272" s="844"/>
      <c r="NVF272" s="827"/>
      <c r="NVG272" s="827"/>
      <c r="NVH272" s="827"/>
      <c r="NVI272" s="827"/>
      <c r="NVJ272" s="827"/>
      <c r="NVK272" s="827"/>
      <c r="NVL272" s="827"/>
      <c r="NVM272" s="844"/>
      <c r="NVN272" s="844"/>
      <c r="NVO272" s="827"/>
      <c r="NVP272" s="827"/>
      <c r="NVQ272" s="844"/>
      <c r="NVR272" s="844"/>
      <c r="NVS272" s="827"/>
      <c r="NVT272" s="827"/>
      <c r="NVU272" s="827"/>
      <c r="NVV272" s="827"/>
      <c r="NVW272" s="827"/>
      <c r="NVX272" s="843"/>
      <c r="NVY272" s="845"/>
      <c r="NVZ272" s="827"/>
      <c r="NWA272" s="827"/>
      <c r="NWB272" s="827"/>
      <c r="NWC272" s="827"/>
      <c r="NWD272" s="827"/>
      <c r="NWE272" s="827"/>
      <c r="NWF272" s="827"/>
      <c r="NWG272" s="846"/>
      <c r="NWH272" s="846"/>
      <c r="NWI272" s="846"/>
      <c r="NWJ272" s="846"/>
      <c r="NWK272" s="846"/>
      <c r="NWL272" s="846"/>
      <c r="NWM272" s="846"/>
      <c r="NWN272" s="846"/>
      <c r="NWO272" s="846"/>
      <c r="NWP272" s="846"/>
      <c r="NWQ272" s="846"/>
      <c r="NWR272" s="846"/>
      <c r="NWS272" s="846"/>
      <c r="NWT272" s="846"/>
      <c r="NWU272" s="846"/>
      <c r="NWV272" s="846"/>
      <c r="NWW272" s="846"/>
      <c r="NWX272" s="846"/>
      <c r="NWY272" s="846"/>
      <c r="NWZ272" s="846"/>
      <c r="NXA272" s="846"/>
      <c r="NXB272" s="846"/>
      <c r="NXC272" s="846"/>
      <c r="NXD272" s="846"/>
      <c r="NXE272" s="846"/>
      <c r="NXF272" s="846"/>
      <c r="NXG272" s="846"/>
      <c r="NXH272" s="846"/>
      <c r="NXI272" s="846"/>
      <c r="NXJ272" s="846"/>
      <c r="NXK272" s="846"/>
      <c r="NXL272" s="846"/>
      <c r="NXM272" s="846"/>
      <c r="NXN272" s="846"/>
      <c r="NXO272" s="846"/>
      <c r="NXP272" s="846"/>
      <c r="NXQ272" s="846"/>
      <c r="NXR272" s="846"/>
      <c r="NXS272" s="846"/>
      <c r="NXT272" s="846"/>
      <c r="NXU272" s="846"/>
      <c r="NXV272" s="846"/>
      <c r="NXW272" s="846"/>
      <c r="NXX272" s="846"/>
      <c r="NXY272" s="827"/>
      <c r="NXZ272" s="827"/>
      <c r="NYA272" s="827"/>
      <c r="NYB272" s="827"/>
      <c r="NYC272" s="827"/>
      <c r="NYD272" s="827"/>
      <c r="NYE272" s="827"/>
      <c r="NYF272" s="827"/>
      <c r="NYG272" s="827"/>
      <c r="NYH272" s="827"/>
      <c r="NYI272" s="827"/>
      <c r="NYJ272" s="827"/>
      <c r="NYK272" s="827"/>
      <c r="NYL272" s="827"/>
      <c r="NYM272" s="827"/>
      <c r="NYN272" s="827"/>
      <c r="NYO272" s="827"/>
      <c r="NYP272" s="827"/>
      <c r="NYQ272" s="827"/>
      <c r="NYR272" s="827"/>
      <c r="NYS272" s="827"/>
      <c r="NYT272" s="827"/>
      <c r="NYU272" s="827"/>
      <c r="NYV272" s="827"/>
      <c r="NYW272" s="844"/>
      <c r="NYX272" s="844"/>
      <c r="NYY272" s="844"/>
      <c r="NYZ272" s="844"/>
      <c r="NZA272" s="844"/>
      <c r="NZB272" s="827"/>
      <c r="NZC272" s="827"/>
      <c r="NZD272" s="844"/>
      <c r="NZE272" s="844"/>
      <c r="NZF272" s="827"/>
      <c r="NZG272" s="827"/>
      <c r="NZH272" s="844"/>
      <c r="NZI272" s="844"/>
      <c r="NZJ272" s="827"/>
      <c r="NZK272" s="827"/>
      <c r="NZL272" s="827"/>
      <c r="NZM272" s="827"/>
      <c r="NZN272" s="827"/>
      <c r="NZO272" s="827"/>
      <c r="NZP272" s="827"/>
      <c r="NZQ272" s="844"/>
      <c r="NZR272" s="844"/>
      <c r="NZS272" s="827"/>
      <c r="NZT272" s="827"/>
      <c r="NZU272" s="844"/>
      <c r="NZV272" s="844"/>
      <c r="NZW272" s="827"/>
      <c r="NZX272" s="827"/>
      <c r="NZY272" s="827"/>
      <c r="NZZ272" s="827"/>
      <c r="OAA272" s="827"/>
      <c r="OAB272" s="843"/>
      <c r="OAC272" s="845"/>
      <c r="OAD272" s="827"/>
      <c r="OAE272" s="827"/>
      <c r="OAF272" s="827"/>
      <c r="OAG272" s="827"/>
      <c r="OAH272" s="827"/>
      <c r="OAI272" s="827"/>
      <c r="OAJ272" s="827"/>
      <c r="OAK272" s="846"/>
      <c r="OAL272" s="846"/>
      <c r="OAM272" s="846"/>
      <c r="OAN272" s="846"/>
      <c r="OAO272" s="846"/>
      <c r="OAP272" s="846"/>
      <c r="OAQ272" s="846"/>
      <c r="OAR272" s="846"/>
      <c r="OAS272" s="846"/>
      <c r="OAT272" s="846"/>
      <c r="OAU272" s="846"/>
      <c r="OAV272" s="846"/>
      <c r="OAW272" s="846"/>
      <c r="OAX272" s="846"/>
      <c r="OAY272" s="846"/>
      <c r="OAZ272" s="846"/>
      <c r="OBA272" s="846"/>
      <c r="OBB272" s="846"/>
      <c r="OBC272" s="846"/>
      <c r="OBD272" s="846"/>
      <c r="OBE272" s="846"/>
      <c r="OBF272" s="846"/>
      <c r="OBG272" s="846"/>
      <c r="OBH272" s="846"/>
      <c r="OBI272" s="846"/>
      <c r="OBJ272" s="846"/>
      <c r="OBK272" s="846"/>
      <c r="OBL272" s="846"/>
      <c r="OBM272" s="846"/>
      <c r="OBN272" s="846"/>
      <c r="OBO272" s="846"/>
      <c r="OBP272" s="846"/>
      <c r="OBQ272" s="846"/>
      <c r="OBR272" s="846"/>
      <c r="OBS272" s="846"/>
      <c r="OBT272" s="846"/>
      <c r="OBU272" s="846"/>
      <c r="OBV272" s="846"/>
      <c r="OBW272" s="846"/>
      <c r="OBX272" s="846"/>
      <c r="OBY272" s="846"/>
      <c r="OBZ272" s="846"/>
      <c r="OCA272" s="846"/>
      <c r="OCB272" s="846"/>
      <c r="OCC272" s="827"/>
      <c r="OCD272" s="827"/>
      <c r="OCE272" s="827"/>
      <c r="OCF272" s="827"/>
      <c r="OCG272" s="827"/>
      <c r="OCH272" s="827"/>
      <c r="OCI272" s="827"/>
      <c r="OCJ272" s="827"/>
      <c r="OCK272" s="827"/>
      <c r="OCL272" s="827"/>
      <c r="OCM272" s="827"/>
      <c r="OCN272" s="827"/>
      <c r="OCO272" s="827"/>
      <c r="OCP272" s="827"/>
      <c r="OCQ272" s="827"/>
      <c r="OCR272" s="827"/>
      <c r="OCS272" s="827"/>
      <c r="OCT272" s="827"/>
      <c r="OCU272" s="827"/>
      <c r="OCV272" s="827"/>
      <c r="OCW272" s="827"/>
      <c r="OCX272" s="827"/>
      <c r="OCY272" s="827"/>
      <c r="OCZ272" s="827"/>
      <c r="ODA272" s="844"/>
      <c r="ODB272" s="844"/>
      <c r="ODC272" s="844"/>
      <c r="ODD272" s="844"/>
      <c r="ODE272" s="844"/>
      <c r="ODF272" s="827"/>
      <c r="ODG272" s="827"/>
      <c r="ODH272" s="844"/>
      <c r="ODI272" s="844"/>
      <c r="ODJ272" s="827"/>
      <c r="ODK272" s="827"/>
      <c r="ODL272" s="844"/>
      <c r="ODM272" s="844"/>
      <c r="ODN272" s="827"/>
      <c r="ODO272" s="827"/>
      <c r="ODP272" s="827"/>
      <c r="ODQ272" s="827"/>
      <c r="ODR272" s="827"/>
      <c r="ODS272" s="827"/>
      <c r="ODT272" s="827"/>
      <c r="ODU272" s="844"/>
      <c r="ODV272" s="844"/>
      <c r="ODW272" s="827"/>
      <c r="ODX272" s="827"/>
      <c r="ODY272" s="844"/>
      <c r="ODZ272" s="844"/>
      <c r="OEA272" s="827"/>
      <c r="OEB272" s="827"/>
      <c r="OEC272" s="827"/>
      <c r="OED272" s="827"/>
      <c r="OEE272" s="827"/>
      <c r="OEF272" s="843"/>
      <c r="OEG272" s="845"/>
      <c r="OEH272" s="827"/>
      <c r="OEI272" s="827"/>
      <c r="OEJ272" s="827"/>
      <c r="OEK272" s="827"/>
      <c r="OEL272" s="827"/>
      <c r="OEM272" s="827"/>
      <c r="OEN272" s="827"/>
      <c r="OEO272" s="846"/>
      <c r="OEP272" s="846"/>
      <c r="OEQ272" s="846"/>
      <c r="OER272" s="846"/>
      <c r="OES272" s="846"/>
      <c r="OET272" s="846"/>
      <c r="OEU272" s="846"/>
      <c r="OEV272" s="846"/>
      <c r="OEW272" s="846"/>
      <c r="OEX272" s="846"/>
      <c r="OEY272" s="846"/>
      <c r="OEZ272" s="846"/>
      <c r="OFA272" s="846"/>
      <c r="OFB272" s="846"/>
      <c r="OFC272" s="846"/>
      <c r="OFD272" s="846"/>
      <c r="OFE272" s="846"/>
      <c r="OFF272" s="846"/>
      <c r="OFG272" s="846"/>
      <c r="OFH272" s="846"/>
      <c r="OFI272" s="846"/>
      <c r="OFJ272" s="846"/>
      <c r="OFK272" s="846"/>
      <c r="OFL272" s="846"/>
      <c r="OFM272" s="846"/>
      <c r="OFN272" s="846"/>
      <c r="OFO272" s="846"/>
      <c r="OFP272" s="846"/>
      <c r="OFQ272" s="846"/>
      <c r="OFR272" s="846"/>
      <c r="OFS272" s="846"/>
      <c r="OFT272" s="846"/>
      <c r="OFU272" s="846"/>
      <c r="OFV272" s="846"/>
      <c r="OFW272" s="846"/>
      <c r="OFX272" s="846"/>
      <c r="OFY272" s="846"/>
      <c r="OFZ272" s="846"/>
      <c r="OGA272" s="846"/>
      <c r="OGB272" s="846"/>
      <c r="OGC272" s="846"/>
      <c r="OGD272" s="846"/>
      <c r="OGE272" s="846"/>
      <c r="OGF272" s="846"/>
      <c r="OGG272" s="827"/>
      <c r="OGH272" s="827"/>
      <c r="OGI272" s="827"/>
      <c r="OGJ272" s="827"/>
      <c r="OGK272" s="827"/>
      <c r="OGL272" s="827"/>
      <c r="OGM272" s="827"/>
      <c r="OGN272" s="827"/>
      <c r="OGO272" s="827"/>
      <c r="OGP272" s="827"/>
      <c r="OGQ272" s="827"/>
      <c r="OGR272" s="827"/>
      <c r="OGS272" s="827"/>
      <c r="OGT272" s="827"/>
      <c r="OGU272" s="827"/>
      <c r="OGV272" s="827"/>
      <c r="OGW272" s="827"/>
      <c r="OGX272" s="827"/>
      <c r="OGY272" s="827"/>
      <c r="OGZ272" s="827"/>
      <c r="OHA272" s="827"/>
      <c r="OHB272" s="827"/>
      <c r="OHC272" s="827"/>
      <c r="OHD272" s="827"/>
      <c r="OHE272" s="844"/>
      <c r="OHF272" s="844"/>
      <c r="OHG272" s="844"/>
      <c r="OHH272" s="844"/>
      <c r="OHI272" s="844"/>
      <c r="OHJ272" s="827"/>
      <c r="OHK272" s="827"/>
      <c r="OHL272" s="844"/>
      <c r="OHM272" s="844"/>
      <c r="OHN272" s="827"/>
      <c r="OHO272" s="827"/>
      <c r="OHP272" s="844"/>
      <c r="OHQ272" s="844"/>
      <c r="OHR272" s="827"/>
      <c r="OHS272" s="827"/>
      <c r="OHT272" s="827"/>
      <c r="OHU272" s="827"/>
      <c r="OHV272" s="827"/>
      <c r="OHW272" s="827"/>
      <c r="OHX272" s="827"/>
      <c r="OHY272" s="844"/>
      <c r="OHZ272" s="844"/>
      <c r="OIA272" s="827"/>
      <c r="OIB272" s="827"/>
      <c r="OIC272" s="844"/>
      <c r="OID272" s="844"/>
      <c r="OIE272" s="827"/>
      <c r="OIF272" s="827"/>
      <c r="OIG272" s="827"/>
      <c r="OIH272" s="827"/>
      <c r="OII272" s="827"/>
      <c r="OIJ272" s="843"/>
      <c r="OIK272" s="845"/>
      <c r="OIL272" s="827"/>
      <c r="OIM272" s="827"/>
      <c r="OIN272" s="827"/>
      <c r="OIO272" s="827"/>
      <c r="OIP272" s="827"/>
      <c r="OIQ272" s="827"/>
      <c r="OIR272" s="827"/>
      <c r="OIS272" s="846"/>
      <c r="OIT272" s="846"/>
      <c r="OIU272" s="846"/>
      <c r="OIV272" s="846"/>
      <c r="OIW272" s="846"/>
      <c r="OIX272" s="846"/>
      <c r="OIY272" s="846"/>
      <c r="OIZ272" s="846"/>
      <c r="OJA272" s="846"/>
      <c r="OJB272" s="846"/>
      <c r="OJC272" s="846"/>
      <c r="OJD272" s="846"/>
      <c r="OJE272" s="846"/>
      <c r="OJF272" s="846"/>
      <c r="OJG272" s="846"/>
      <c r="OJH272" s="846"/>
      <c r="OJI272" s="846"/>
      <c r="OJJ272" s="846"/>
      <c r="OJK272" s="846"/>
      <c r="OJL272" s="846"/>
      <c r="OJM272" s="846"/>
      <c r="OJN272" s="846"/>
      <c r="OJO272" s="846"/>
      <c r="OJP272" s="846"/>
      <c r="OJQ272" s="846"/>
      <c r="OJR272" s="846"/>
      <c r="OJS272" s="846"/>
      <c r="OJT272" s="846"/>
      <c r="OJU272" s="846"/>
      <c r="OJV272" s="846"/>
      <c r="OJW272" s="846"/>
      <c r="OJX272" s="846"/>
      <c r="OJY272" s="846"/>
      <c r="OJZ272" s="846"/>
      <c r="OKA272" s="846"/>
      <c r="OKB272" s="846"/>
      <c r="OKC272" s="846"/>
      <c r="OKD272" s="846"/>
      <c r="OKE272" s="846"/>
      <c r="OKF272" s="846"/>
      <c r="OKG272" s="846"/>
      <c r="OKH272" s="846"/>
      <c r="OKI272" s="846"/>
      <c r="OKJ272" s="846"/>
      <c r="OKK272" s="827"/>
      <c r="OKL272" s="827"/>
      <c r="OKM272" s="827"/>
      <c r="OKN272" s="827"/>
      <c r="OKO272" s="827"/>
      <c r="OKP272" s="827"/>
      <c r="OKQ272" s="827"/>
      <c r="OKR272" s="827"/>
      <c r="OKS272" s="827"/>
      <c r="OKT272" s="827"/>
      <c r="OKU272" s="827"/>
      <c r="OKV272" s="827"/>
      <c r="OKW272" s="827"/>
      <c r="OKX272" s="827"/>
      <c r="OKY272" s="827"/>
      <c r="OKZ272" s="827"/>
      <c r="OLA272" s="827"/>
      <c r="OLB272" s="827"/>
      <c r="OLC272" s="827"/>
      <c r="OLD272" s="827"/>
      <c r="OLE272" s="827"/>
      <c r="OLF272" s="827"/>
      <c r="OLG272" s="827"/>
      <c r="OLH272" s="827"/>
      <c r="OLI272" s="844"/>
      <c r="OLJ272" s="844"/>
      <c r="OLK272" s="844"/>
      <c r="OLL272" s="844"/>
      <c r="OLM272" s="844"/>
      <c r="OLN272" s="827"/>
      <c r="OLO272" s="827"/>
      <c r="OLP272" s="844"/>
      <c r="OLQ272" s="844"/>
      <c r="OLR272" s="827"/>
      <c r="OLS272" s="827"/>
      <c r="OLT272" s="844"/>
      <c r="OLU272" s="844"/>
      <c r="OLV272" s="827"/>
      <c r="OLW272" s="827"/>
      <c r="OLX272" s="827"/>
      <c r="OLY272" s="827"/>
      <c r="OLZ272" s="827"/>
      <c r="OMA272" s="827"/>
      <c r="OMB272" s="827"/>
      <c r="OMC272" s="844"/>
      <c r="OMD272" s="844"/>
      <c r="OME272" s="827"/>
      <c r="OMF272" s="827"/>
      <c r="OMG272" s="844"/>
      <c r="OMH272" s="844"/>
      <c r="OMI272" s="827"/>
      <c r="OMJ272" s="827"/>
      <c r="OMK272" s="827"/>
      <c r="OML272" s="827"/>
      <c r="OMM272" s="827"/>
      <c r="OMN272" s="843"/>
      <c r="OMO272" s="845"/>
      <c r="OMP272" s="827"/>
      <c r="OMQ272" s="827"/>
      <c r="OMR272" s="827"/>
      <c r="OMS272" s="827"/>
      <c r="OMT272" s="827"/>
      <c r="OMU272" s="827"/>
      <c r="OMV272" s="827"/>
      <c r="OMW272" s="846"/>
      <c r="OMX272" s="846"/>
      <c r="OMY272" s="846"/>
      <c r="OMZ272" s="846"/>
      <c r="ONA272" s="846"/>
      <c r="ONB272" s="846"/>
      <c r="ONC272" s="846"/>
      <c r="OND272" s="846"/>
      <c r="ONE272" s="846"/>
      <c r="ONF272" s="846"/>
      <c r="ONG272" s="846"/>
      <c r="ONH272" s="846"/>
      <c r="ONI272" s="846"/>
      <c r="ONJ272" s="846"/>
      <c r="ONK272" s="846"/>
      <c r="ONL272" s="846"/>
      <c r="ONM272" s="846"/>
      <c r="ONN272" s="846"/>
      <c r="ONO272" s="846"/>
      <c r="ONP272" s="846"/>
      <c r="ONQ272" s="846"/>
      <c r="ONR272" s="846"/>
      <c r="ONS272" s="846"/>
      <c r="ONT272" s="846"/>
      <c r="ONU272" s="846"/>
      <c r="ONV272" s="846"/>
      <c r="ONW272" s="846"/>
      <c r="ONX272" s="846"/>
      <c r="ONY272" s="846"/>
      <c r="ONZ272" s="846"/>
      <c r="OOA272" s="846"/>
      <c r="OOB272" s="846"/>
      <c r="OOC272" s="846"/>
      <c r="OOD272" s="846"/>
      <c r="OOE272" s="846"/>
      <c r="OOF272" s="846"/>
      <c r="OOG272" s="846"/>
      <c r="OOH272" s="846"/>
      <c r="OOI272" s="846"/>
      <c r="OOJ272" s="846"/>
      <c r="OOK272" s="846"/>
      <c r="OOL272" s="846"/>
      <c r="OOM272" s="846"/>
      <c r="OON272" s="846"/>
      <c r="OOO272" s="827"/>
      <c r="OOP272" s="827"/>
      <c r="OOQ272" s="827"/>
      <c r="OOR272" s="827"/>
      <c r="OOS272" s="827"/>
      <c r="OOT272" s="827"/>
      <c r="OOU272" s="827"/>
      <c r="OOV272" s="827"/>
      <c r="OOW272" s="827"/>
      <c r="OOX272" s="827"/>
      <c r="OOY272" s="827"/>
      <c r="OOZ272" s="827"/>
      <c r="OPA272" s="827"/>
      <c r="OPB272" s="827"/>
      <c r="OPC272" s="827"/>
      <c r="OPD272" s="827"/>
      <c r="OPE272" s="827"/>
      <c r="OPF272" s="827"/>
      <c r="OPG272" s="827"/>
      <c r="OPH272" s="827"/>
      <c r="OPI272" s="827"/>
      <c r="OPJ272" s="827"/>
      <c r="OPK272" s="827"/>
      <c r="OPL272" s="827"/>
      <c r="OPM272" s="844"/>
      <c r="OPN272" s="844"/>
      <c r="OPO272" s="844"/>
      <c r="OPP272" s="844"/>
      <c r="OPQ272" s="844"/>
      <c r="OPR272" s="827"/>
      <c r="OPS272" s="827"/>
      <c r="OPT272" s="844"/>
      <c r="OPU272" s="844"/>
      <c r="OPV272" s="827"/>
      <c r="OPW272" s="827"/>
      <c r="OPX272" s="844"/>
      <c r="OPY272" s="844"/>
      <c r="OPZ272" s="827"/>
      <c r="OQA272" s="827"/>
      <c r="OQB272" s="827"/>
      <c r="OQC272" s="827"/>
      <c r="OQD272" s="827"/>
      <c r="OQE272" s="827"/>
      <c r="OQF272" s="827"/>
      <c r="OQG272" s="844"/>
      <c r="OQH272" s="844"/>
      <c r="OQI272" s="827"/>
      <c r="OQJ272" s="827"/>
      <c r="OQK272" s="844"/>
      <c r="OQL272" s="844"/>
      <c r="OQM272" s="827"/>
      <c r="OQN272" s="827"/>
      <c r="OQO272" s="827"/>
      <c r="OQP272" s="827"/>
      <c r="OQQ272" s="827"/>
      <c r="OQR272" s="843"/>
      <c r="OQS272" s="845"/>
      <c r="OQT272" s="827"/>
      <c r="OQU272" s="827"/>
      <c r="OQV272" s="827"/>
      <c r="OQW272" s="827"/>
      <c r="OQX272" s="827"/>
      <c r="OQY272" s="827"/>
      <c r="OQZ272" s="827"/>
      <c r="ORA272" s="846"/>
      <c r="ORB272" s="846"/>
      <c r="ORC272" s="846"/>
      <c r="ORD272" s="846"/>
      <c r="ORE272" s="846"/>
      <c r="ORF272" s="846"/>
      <c r="ORG272" s="846"/>
      <c r="ORH272" s="846"/>
      <c r="ORI272" s="846"/>
      <c r="ORJ272" s="846"/>
      <c r="ORK272" s="846"/>
      <c r="ORL272" s="846"/>
      <c r="ORM272" s="846"/>
      <c r="ORN272" s="846"/>
      <c r="ORO272" s="846"/>
      <c r="ORP272" s="846"/>
      <c r="ORQ272" s="846"/>
      <c r="ORR272" s="846"/>
      <c r="ORS272" s="846"/>
      <c r="ORT272" s="846"/>
      <c r="ORU272" s="846"/>
      <c r="ORV272" s="846"/>
      <c r="ORW272" s="846"/>
      <c r="ORX272" s="846"/>
      <c r="ORY272" s="846"/>
      <c r="ORZ272" s="846"/>
      <c r="OSA272" s="846"/>
      <c r="OSB272" s="846"/>
      <c r="OSC272" s="846"/>
      <c r="OSD272" s="846"/>
      <c r="OSE272" s="846"/>
      <c r="OSF272" s="846"/>
      <c r="OSG272" s="846"/>
      <c r="OSH272" s="846"/>
      <c r="OSI272" s="846"/>
      <c r="OSJ272" s="846"/>
      <c r="OSK272" s="846"/>
      <c r="OSL272" s="846"/>
      <c r="OSM272" s="846"/>
      <c r="OSN272" s="846"/>
      <c r="OSO272" s="846"/>
      <c r="OSP272" s="846"/>
      <c r="OSQ272" s="846"/>
      <c r="OSR272" s="846"/>
      <c r="OSS272" s="827"/>
      <c r="OST272" s="827"/>
      <c r="OSU272" s="827"/>
      <c r="OSV272" s="827"/>
      <c r="OSW272" s="827"/>
      <c r="OSX272" s="827"/>
      <c r="OSY272" s="827"/>
      <c r="OSZ272" s="827"/>
      <c r="OTA272" s="827"/>
      <c r="OTB272" s="827"/>
      <c r="OTC272" s="827"/>
      <c r="OTD272" s="827"/>
      <c r="OTE272" s="827"/>
      <c r="OTF272" s="827"/>
      <c r="OTG272" s="827"/>
      <c r="OTH272" s="827"/>
      <c r="OTI272" s="827"/>
      <c r="OTJ272" s="827"/>
      <c r="OTK272" s="827"/>
      <c r="OTL272" s="827"/>
      <c r="OTM272" s="827"/>
      <c r="OTN272" s="827"/>
      <c r="OTO272" s="827"/>
      <c r="OTP272" s="827"/>
      <c r="OTQ272" s="844"/>
      <c r="OTR272" s="844"/>
      <c r="OTS272" s="844"/>
      <c r="OTT272" s="844"/>
      <c r="OTU272" s="844"/>
      <c r="OTV272" s="827"/>
      <c r="OTW272" s="827"/>
      <c r="OTX272" s="844"/>
      <c r="OTY272" s="844"/>
      <c r="OTZ272" s="827"/>
      <c r="OUA272" s="827"/>
      <c r="OUB272" s="844"/>
      <c r="OUC272" s="844"/>
      <c r="OUD272" s="827"/>
      <c r="OUE272" s="827"/>
      <c r="OUF272" s="827"/>
      <c r="OUG272" s="827"/>
      <c r="OUH272" s="827"/>
      <c r="OUI272" s="827"/>
      <c r="OUJ272" s="827"/>
      <c r="OUK272" s="844"/>
      <c r="OUL272" s="844"/>
      <c r="OUM272" s="827"/>
      <c r="OUN272" s="827"/>
      <c r="OUO272" s="844"/>
      <c r="OUP272" s="844"/>
      <c r="OUQ272" s="827"/>
      <c r="OUR272" s="827"/>
      <c r="OUS272" s="827"/>
      <c r="OUT272" s="827"/>
      <c r="OUU272" s="827"/>
      <c r="OUV272" s="843"/>
      <c r="OUW272" s="845"/>
      <c r="OUX272" s="827"/>
      <c r="OUY272" s="827"/>
      <c r="OUZ272" s="827"/>
      <c r="OVA272" s="827"/>
      <c r="OVB272" s="827"/>
      <c r="OVC272" s="827"/>
      <c r="OVD272" s="827"/>
      <c r="OVE272" s="846"/>
      <c r="OVF272" s="846"/>
      <c r="OVG272" s="846"/>
      <c r="OVH272" s="846"/>
      <c r="OVI272" s="846"/>
      <c r="OVJ272" s="846"/>
      <c r="OVK272" s="846"/>
      <c r="OVL272" s="846"/>
      <c r="OVM272" s="846"/>
      <c r="OVN272" s="846"/>
      <c r="OVO272" s="846"/>
      <c r="OVP272" s="846"/>
      <c r="OVQ272" s="846"/>
      <c r="OVR272" s="846"/>
      <c r="OVS272" s="846"/>
      <c r="OVT272" s="846"/>
      <c r="OVU272" s="846"/>
      <c r="OVV272" s="846"/>
      <c r="OVW272" s="846"/>
      <c r="OVX272" s="846"/>
      <c r="OVY272" s="846"/>
      <c r="OVZ272" s="846"/>
      <c r="OWA272" s="846"/>
      <c r="OWB272" s="846"/>
      <c r="OWC272" s="846"/>
      <c r="OWD272" s="846"/>
      <c r="OWE272" s="846"/>
      <c r="OWF272" s="846"/>
      <c r="OWG272" s="846"/>
      <c r="OWH272" s="846"/>
      <c r="OWI272" s="846"/>
      <c r="OWJ272" s="846"/>
      <c r="OWK272" s="846"/>
      <c r="OWL272" s="846"/>
      <c r="OWM272" s="846"/>
      <c r="OWN272" s="846"/>
      <c r="OWO272" s="846"/>
      <c r="OWP272" s="846"/>
      <c r="OWQ272" s="846"/>
      <c r="OWR272" s="846"/>
      <c r="OWS272" s="846"/>
      <c r="OWT272" s="846"/>
      <c r="OWU272" s="846"/>
      <c r="OWV272" s="846"/>
      <c r="OWW272" s="827"/>
      <c r="OWX272" s="827"/>
      <c r="OWY272" s="827"/>
      <c r="OWZ272" s="827"/>
      <c r="OXA272" s="827"/>
      <c r="OXB272" s="827"/>
      <c r="OXC272" s="827"/>
      <c r="OXD272" s="827"/>
      <c r="OXE272" s="827"/>
      <c r="OXF272" s="827"/>
      <c r="OXG272" s="827"/>
      <c r="OXH272" s="827"/>
      <c r="OXI272" s="827"/>
      <c r="OXJ272" s="827"/>
      <c r="OXK272" s="827"/>
      <c r="OXL272" s="827"/>
      <c r="OXM272" s="827"/>
      <c r="OXN272" s="827"/>
      <c r="OXO272" s="827"/>
      <c r="OXP272" s="827"/>
      <c r="OXQ272" s="827"/>
      <c r="OXR272" s="827"/>
      <c r="OXS272" s="827"/>
      <c r="OXT272" s="827"/>
      <c r="OXU272" s="844"/>
      <c r="OXV272" s="844"/>
      <c r="OXW272" s="844"/>
      <c r="OXX272" s="844"/>
      <c r="OXY272" s="844"/>
      <c r="OXZ272" s="827"/>
      <c r="OYA272" s="827"/>
      <c r="OYB272" s="844"/>
      <c r="OYC272" s="844"/>
      <c r="OYD272" s="827"/>
      <c r="OYE272" s="827"/>
      <c r="OYF272" s="844"/>
      <c r="OYG272" s="844"/>
      <c r="OYH272" s="827"/>
      <c r="OYI272" s="827"/>
      <c r="OYJ272" s="827"/>
      <c r="OYK272" s="827"/>
      <c r="OYL272" s="827"/>
      <c r="OYM272" s="827"/>
      <c r="OYN272" s="827"/>
      <c r="OYO272" s="844"/>
      <c r="OYP272" s="844"/>
      <c r="OYQ272" s="827"/>
      <c r="OYR272" s="827"/>
      <c r="OYS272" s="844"/>
      <c r="OYT272" s="844"/>
      <c r="OYU272" s="827"/>
      <c r="OYV272" s="827"/>
      <c r="OYW272" s="827"/>
      <c r="OYX272" s="827"/>
      <c r="OYY272" s="827"/>
      <c r="OYZ272" s="843"/>
      <c r="OZA272" s="845"/>
      <c r="OZB272" s="827"/>
      <c r="OZC272" s="827"/>
      <c r="OZD272" s="827"/>
      <c r="OZE272" s="827"/>
      <c r="OZF272" s="827"/>
      <c r="OZG272" s="827"/>
      <c r="OZH272" s="827"/>
      <c r="OZI272" s="846"/>
      <c r="OZJ272" s="846"/>
      <c r="OZK272" s="846"/>
      <c r="OZL272" s="846"/>
      <c r="OZM272" s="846"/>
      <c r="OZN272" s="846"/>
      <c r="OZO272" s="846"/>
      <c r="OZP272" s="846"/>
      <c r="OZQ272" s="846"/>
      <c r="OZR272" s="846"/>
      <c r="OZS272" s="846"/>
      <c r="OZT272" s="846"/>
      <c r="OZU272" s="846"/>
      <c r="OZV272" s="846"/>
      <c r="OZW272" s="846"/>
      <c r="OZX272" s="846"/>
      <c r="OZY272" s="846"/>
      <c r="OZZ272" s="846"/>
      <c r="PAA272" s="846"/>
      <c r="PAB272" s="846"/>
      <c r="PAC272" s="846"/>
      <c r="PAD272" s="846"/>
      <c r="PAE272" s="846"/>
      <c r="PAF272" s="846"/>
      <c r="PAG272" s="846"/>
      <c r="PAH272" s="846"/>
      <c r="PAI272" s="846"/>
      <c r="PAJ272" s="846"/>
      <c r="PAK272" s="846"/>
      <c r="PAL272" s="846"/>
      <c r="PAM272" s="846"/>
      <c r="PAN272" s="846"/>
      <c r="PAO272" s="846"/>
      <c r="PAP272" s="846"/>
      <c r="PAQ272" s="846"/>
      <c r="PAR272" s="846"/>
      <c r="PAS272" s="846"/>
      <c r="PAT272" s="846"/>
      <c r="PAU272" s="846"/>
      <c r="PAV272" s="846"/>
      <c r="PAW272" s="846"/>
      <c r="PAX272" s="846"/>
      <c r="PAY272" s="846"/>
      <c r="PAZ272" s="846"/>
      <c r="PBA272" s="827"/>
      <c r="PBB272" s="827"/>
      <c r="PBC272" s="827"/>
      <c r="PBD272" s="827"/>
      <c r="PBE272" s="827"/>
      <c r="PBF272" s="827"/>
      <c r="PBG272" s="827"/>
      <c r="PBH272" s="827"/>
      <c r="PBI272" s="827"/>
      <c r="PBJ272" s="827"/>
      <c r="PBK272" s="827"/>
      <c r="PBL272" s="827"/>
      <c r="PBM272" s="827"/>
      <c r="PBN272" s="827"/>
      <c r="PBO272" s="827"/>
      <c r="PBP272" s="827"/>
      <c r="PBQ272" s="827"/>
      <c r="PBR272" s="827"/>
      <c r="PBS272" s="827"/>
      <c r="PBT272" s="827"/>
      <c r="PBU272" s="827"/>
      <c r="PBV272" s="827"/>
      <c r="PBW272" s="827"/>
      <c r="PBX272" s="827"/>
      <c r="PBY272" s="844"/>
      <c r="PBZ272" s="844"/>
      <c r="PCA272" s="844"/>
      <c r="PCB272" s="844"/>
      <c r="PCC272" s="844"/>
      <c r="PCD272" s="827"/>
      <c r="PCE272" s="827"/>
      <c r="PCF272" s="844"/>
      <c r="PCG272" s="844"/>
      <c r="PCH272" s="827"/>
      <c r="PCI272" s="827"/>
      <c r="PCJ272" s="844"/>
      <c r="PCK272" s="844"/>
      <c r="PCL272" s="827"/>
      <c r="PCM272" s="827"/>
      <c r="PCN272" s="827"/>
      <c r="PCO272" s="827"/>
      <c r="PCP272" s="827"/>
      <c r="PCQ272" s="827"/>
      <c r="PCR272" s="827"/>
      <c r="PCS272" s="844"/>
      <c r="PCT272" s="844"/>
      <c r="PCU272" s="827"/>
      <c r="PCV272" s="827"/>
      <c r="PCW272" s="844"/>
      <c r="PCX272" s="844"/>
      <c r="PCY272" s="827"/>
      <c r="PCZ272" s="827"/>
      <c r="PDA272" s="827"/>
      <c r="PDB272" s="827"/>
      <c r="PDC272" s="827"/>
      <c r="PDD272" s="843"/>
      <c r="PDE272" s="845"/>
      <c r="PDF272" s="827"/>
      <c r="PDG272" s="827"/>
      <c r="PDH272" s="827"/>
      <c r="PDI272" s="827"/>
      <c r="PDJ272" s="827"/>
      <c r="PDK272" s="827"/>
      <c r="PDL272" s="827"/>
      <c r="PDM272" s="846"/>
      <c r="PDN272" s="846"/>
      <c r="PDO272" s="846"/>
      <c r="PDP272" s="846"/>
      <c r="PDQ272" s="846"/>
      <c r="PDR272" s="846"/>
      <c r="PDS272" s="846"/>
      <c r="PDT272" s="846"/>
      <c r="PDU272" s="846"/>
      <c r="PDV272" s="846"/>
      <c r="PDW272" s="846"/>
      <c r="PDX272" s="846"/>
      <c r="PDY272" s="846"/>
      <c r="PDZ272" s="846"/>
      <c r="PEA272" s="846"/>
      <c r="PEB272" s="846"/>
      <c r="PEC272" s="846"/>
      <c r="PED272" s="846"/>
      <c r="PEE272" s="846"/>
      <c r="PEF272" s="846"/>
      <c r="PEG272" s="846"/>
      <c r="PEH272" s="846"/>
      <c r="PEI272" s="846"/>
      <c r="PEJ272" s="846"/>
      <c r="PEK272" s="846"/>
      <c r="PEL272" s="846"/>
      <c r="PEM272" s="846"/>
      <c r="PEN272" s="846"/>
      <c r="PEO272" s="846"/>
      <c r="PEP272" s="846"/>
      <c r="PEQ272" s="846"/>
      <c r="PER272" s="846"/>
      <c r="PES272" s="846"/>
      <c r="PET272" s="846"/>
      <c r="PEU272" s="846"/>
      <c r="PEV272" s="846"/>
      <c r="PEW272" s="846"/>
      <c r="PEX272" s="846"/>
      <c r="PEY272" s="846"/>
      <c r="PEZ272" s="846"/>
      <c r="PFA272" s="846"/>
      <c r="PFB272" s="846"/>
      <c r="PFC272" s="846"/>
      <c r="PFD272" s="846"/>
      <c r="PFE272" s="827"/>
      <c r="PFF272" s="827"/>
      <c r="PFG272" s="827"/>
      <c r="PFH272" s="827"/>
      <c r="PFI272" s="827"/>
      <c r="PFJ272" s="827"/>
      <c r="PFK272" s="827"/>
      <c r="PFL272" s="827"/>
      <c r="PFM272" s="827"/>
      <c r="PFN272" s="827"/>
      <c r="PFO272" s="827"/>
      <c r="PFP272" s="827"/>
      <c r="PFQ272" s="827"/>
      <c r="PFR272" s="827"/>
      <c r="PFS272" s="827"/>
      <c r="PFT272" s="827"/>
      <c r="PFU272" s="827"/>
      <c r="PFV272" s="827"/>
      <c r="PFW272" s="827"/>
      <c r="PFX272" s="827"/>
      <c r="PFY272" s="827"/>
      <c r="PFZ272" s="827"/>
      <c r="PGA272" s="827"/>
      <c r="PGB272" s="827"/>
      <c r="PGC272" s="844"/>
      <c r="PGD272" s="844"/>
      <c r="PGE272" s="844"/>
      <c r="PGF272" s="844"/>
      <c r="PGG272" s="844"/>
      <c r="PGH272" s="827"/>
      <c r="PGI272" s="827"/>
      <c r="PGJ272" s="844"/>
      <c r="PGK272" s="844"/>
      <c r="PGL272" s="827"/>
      <c r="PGM272" s="827"/>
      <c r="PGN272" s="844"/>
      <c r="PGO272" s="844"/>
      <c r="PGP272" s="827"/>
      <c r="PGQ272" s="827"/>
      <c r="PGR272" s="827"/>
      <c r="PGS272" s="827"/>
      <c r="PGT272" s="827"/>
      <c r="PGU272" s="827"/>
      <c r="PGV272" s="827"/>
      <c r="PGW272" s="844"/>
      <c r="PGX272" s="844"/>
      <c r="PGY272" s="827"/>
      <c r="PGZ272" s="827"/>
      <c r="PHA272" s="844"/>
      <c r="PHB272" s="844"/>
      <c r="PHC272" s="827"/>
      <c r="PHD272" s="827"/>
      <c r="PHE272" s="827"/>
      <c r="PHF272" s="827"/>
      <c r="PHG272" s="827"/>
      <c r="PHH272" s="843"/>
      <c r="PHI272" s="845"/>
      <c r="PHJ272" s="827"/>
      <c r="PHK272" s="827"/>
      <c r="PHL272" s="827"/>
      <c r="PHM272" s="827"/>
      <c r="PHN272" s="827"/>
      <c r="PHO272" s="827"/>
      <c r="PHP272" s="827"/>
      <c r="PHQ272" s="846"/>
      <c r="PHR272" s="846"/>
      <c r="PHS272" s="846"/>
      <c r="PHT272" s="846"/>
      <c r="PHU272" s="846"/>
      <c r="PHV272" s="846"/>
      <c r="PHW272" s="846"/>
      <c r="PHX272" s="846"/>
      <c r="PHY272" s="846"/>
      <c r="PHZ272" s="846"/>
      <c r="PIA272" s="846"/>
      <c r="PIB272" s="846"/>
      <c r="PIC272" s="846"/>
      <c r="PID272" s="846"/>
      <c r="PIE272" s="846"/>
      <c r="PIF272" s="846"/>
      <c r="PIG272" s="846"/>
      <c r="PIH272" s="846"/>
      <c r="PII272" s="846"/>
      <c r="PIJ272" s="846"/>
      <c r="PIK272" s="846"/>
      <c r="PIL272" s="846"/>
      <c r="PIM272" s="846"/>
      <c r="PIN272" s="846"/>
      <c r="PIO272" s="846"/>
      <c r="PIP272" s="846"/>
      <c r="PIQ272" s="846"/>
      <c r="PIR272" s="846"/>
      <c r="PIS272" s="846"/>
      <c r="PIT272" s="846"/>
      <c r="PIU272" s="846"/>
      <c r="PIV272" s="846"/>
      <c r="PIW272" s="846"/>
      <c r="PIX272" s="846"/>
      <c r="PIY272" s="846"/>
      <c r="PIZ272" s="846"/>
      <c r="PJA272" s="846"/>
      <c r="PJB272" s="846"/>
      <c r="PJC272" s="846"/>
      <c r="PJD272" s="846"/>
      <c r="PJE272" s="846"/>
      <c r="PJF272" s="846"/>
      <c r="PJG272" s="846"/>
      <c r="PJH272" s="846"/>
      <c r="PJI272" s="827"/>
      <c r="PJJ272" s="827"/>
      <c r="PJK272" s="827"/>
      <c r="PJL272" s="827"/>
      <c r="PJM272" s="827"/>
      <c r="PJN272" s="827"/>
      <c r="PJO272" s="827"/>
      <c r="PJP272" s="827"/>
      <c r="PJQ272" s="827"/>
      <c r="PJR272" s="827"/>
      <c r="PJS272" s="827"/>
      <c r="PJT272" s="827"/>
      <c r="PJU272" s="827"/>
      <c r="PJV272" s="827"/>
      <c r="PJW272" s="827"/>
      <c r="PJX272" s="827"/>
      <c r="PJY272" s="827"/>
      <c r="PJZ272" s="827"/>
      <c r="PKA272" s="827"/>
      <c r="PKB272" s="827"/>
      <c r="PKC272" s="827"/>
      <c r="PKD272" s="827"/>
      <c r="PKE272" s="827"/>
      <c r="PKF272" s="827"/>
      <c r="PKG272" s="844"/>
      <c r="PKH272" s="844"/>
      <c r="PKI272" s="844"/>
      <c r="PKJ272" s="844"/>
      <c r="PKK272" s="844"/>
      <c r="PKL272" s="827"/>
      <c r="PKM272" s="827"/>
      <c r="PKN272" s="844"/>
      <c r="PKO272" s="844"/>
      <c r="PKP272" s="827"/>
      <c r="PKQ272" s="827"/>
      <c r="PKR272" s="844"/>
      <c r="PKS272" s="844"/>
      <c r="PKT272" s="827"/>
      <c r="PKU272" s="827"/>
      <c r="PKV272" s="827"/>
      <c r="PKW272" s="827"/>
      <c r="PKX272" s="827"/>
      <c r="PKY272" s="827"/>
      <c r="PKZ272" s="827"/>
      <c r="PLA272" s="844"/>
      <c r="PLB272" s="844"/>
      <c r="PLC272" s="827"/>
      <c r="PLD272" s="827"/>
      <c r="PLE272" s="844"/>
      <c r="PLF272" s="844"/>
      <c r="PLG272" s="827"/>
      <c r="PLH272" s="827"/>
      <c r="PLI272" s="827"/>
      <c r="PLJ272" s="827"/>
      <c r="PLK272" s="827"/>
      <c r="PLL272" s="843"/>
      <c r="PLM272" s="845"/>
      <c r="PLN272" s="827"/>
      <c r="PLO272" s="827"/>
      <c r="PLP272" s="827"/>
      <c r="PLQ272" s="827"/>
      <c r="PLR272" s="827"/>
      <c r="PLS272" s="827"/>
      <c r="PLT272" s="827"/>
      <c r="PLU272" s="846"/>
      <c r="PLV272" s="846"/>
      <c r="PLW272" s="846"/>
      <c r="PLX272" s="846"/>
      <c r="PLY272" s="846"/>
      <c r="PLZ272" s="846"/>
      <c r="PMA272" s="846"/>
      <c r="PMB272" s="846"/>
      <c r="PMC272" s="846"/>
      <c r="PMD272" s="846"/>
      <c r="PME272" s="846"/>
      <c r="PMF272" s="846"/>
      <c r="PMG272" s="846"/>
      <c r="PMH272" s="846"/>
      <c r="PMI272" s="846"/>
      <c r="PMJ272" s="846"/>
      <c r="PMK272" s="846"/>
      <c r="PML272" s="846"/>
      <c r="PMM272" s="846"/>
      <c r="PMN272" s="846"/>
      <c r="PMO272" s="846"/>
      <c r="PMP272" s="846"/>
      <c r="PMQ272" s="846"/>
      <c r="PMR272" s="846"/>
      <c r="PMS272" s="846"/>
      <c r="PMT272" s="846"/>
      <c r="PMU272" s="846"/>
      <c r="PMV272" s="846"/>
      <c r="PMW272" s="846"/>
      <c r="PMX272" s="846"/>
      <c r="PMY272" s="846"/>
      <c r="PMZ272" s="846"/>
      <c r="PNA272" s="846"/>
      <c r="PNB272" s="846"/>
      <c r="PNC272" s="846"/>
      <c r="PND272" s="846"/>
      <c r="PNE272" s="846"/>
      <c r="PNF272" s="846"/>
      <c r="PNG272" s="846"/>
      <c r="PNH272" s="846"/>
      <c r="PNI272" s="846"/>
      <c r="PNJ272" s="846"/>
      <c r="PNK272" s="846"/>
      <c r="PNL272" s="846"/>
      <c r="PNM272" s="827"/>
      <c r="PNN272" s="827"/>
      <c r="PNO272" s="827"/>
      <c r="PNP272" s="827"/>
      <c r="PNQ272" s="827"/>
      <c r="PNR272" s="827"/>
      <c r="PNS272" s="827"/>
      <c r="PNT272" s="827"/>
      <c r="PNU272" s="827"/>
      <c r="PNV272" s="827"/>
      <c r="PNW272" s="827"/>
      <c r="PNX272" s="827"/>
      <c r="PNY272" s="827"/>
      <c r="PNZ272" s="827"/>
      <c r="POA272" s="827"/>
      <c r="POB272" s="827"/>
      <c r="POC272" s="827"/>
      <c r="POD272" s="827"/>
      <c r="POE272" s="827"/>
      <c r="POF272" s="827"/>
      <c r="POG272" s="827"/>
      <c r="POH272" s="827"/>
      <c r="POI272" s="827"/>
      <c r="POJ272" s="827"/>
      <c r="POK272" s="844"/>
      <c r="POL272" s="844"/>
      <c r="POM272" s="844"/>
      <c r="PON272" s="844"/>
      <c r="POO272" s="844"/>
      <c r="POP272" s="827"/>
      <c r="POQ272" s="827"/>
      <c r="POR272" s="844"/>
      <c r="POS272" s="844"/>
      <c r="POT272" s="827"/>
      <c r="POU272" s="827"/>
      <c r="POV272" s="844"/>
      <c r="POW272" s="844"/>
      <c r="POX272" s="827"/>
      <c r="POY272" s="827"/>
      <c r="POZ272" s="827"/>
      <c r="PPA272" s="827"/>
      <c r="PPB272" s="827"/>
      <c r="PPC272" s="827"/>
      <c r="PPD272" s="827"/>
      <c r="PPE272" s="844"/>
      <c r="PPF272" s="844"/>
      <c r="PPG272" s="827"/>
      <c r="PPH272" s="827"/>
      <c r="PPI272" s="844"/>
      <c r="PPJ272" s="844"/>
      <c r="PPK272" s="827"/>
      <c r="PPL272" s="827"/>
      <c r="PPM272" s="827"/>
      <c r="PPN272" s="827"/>
      <c r="PPO272" s="827"/>
      <c r="PPP272" s="843"/>
      <c r="PPQ272" s="845"/>
      <c r="PPR272" s="827"/>
      <c r="PPS272" s="827"/>
      <c r="PPT272" s="827"/>
      <c r="PPU272" s="827"/>
      <c r="PPV272" s="827"/>
      <c r="PPW272" s="827"/>
      <c r="PPX272" s="827"/>
      <c r="PPY272" s="846"/>
      <c r="PPZ272" s="846"/>
      <c r="PQA272" s="846"/>
      <c r="PQB272" s="846"/>
      <c r="PQC272" s="846"/>
      <c r="PQD272" s="846"/>
      <c r="PQE272" s="846"/>
      <c r="PQF272" s="846"/>
      <c r="PQG272" s="846"/>
      <c r="PQH272" s="846"/>
      <c r="PQI272" s="846"/>
      <c r="PQJ272" s="846"/>
      <c r="PQK272" s="846"/>
      <c r="PQL272" s="846"/>
      <c r="PQM272" s="846"/>
      <c r="PQN272" s="846"/>
      <c r="PQO272" s="846"/>
      <c r="PQP272" s="846"/>
      <c r="PQQ272" s="846"/>
      <c r="PQR272" s="846"/>
      <c r="PQS272" s="846"/>
      <c r="PQT272" s="846"/>
      <c r="PQU272" s="846"/>
      <c r="PQV272" s="846"/>
      <c r="PQW272" s="846"/>
      <c r="PQX272" s="846"/>
      <c r="PQY272" s="846"/>
      <c r="PQZ272" s="846"/>
      <c r="PRA272" s="846"/>
      <c r="PRB272" s="846"/>
      <c r="PRC272" s="846"/>
      <c r="PRD272" s="846"/>
      <c r="PRE272" s="846"/>
      <c r="PRF272" s="846"/>
      <c r="PRG272" s="846"/>
      <c r="PRH272" s="846"/>
      <c r="PRI272" s="846"/>
      <c r="PRJ272" s="846"/>
      <c r="PRK272" s="846"/>
      <c r="PRL272" s="846"/>
      <c r="PRM272" s="846"/>
      <c r="PRN272" s="846"/>
      <c r="PRO272" s="846"/>
      <c r="PRP272" s="846"/>
      <c r="PRQ272" s="827"/>
      <c r="PRR272" s="827"/>
      <c r="PRS272" s="827"/>
      <c r="PRT272" s="827"/>
      <c r="PRU272" s="827"/>
      <c r="PRV272" s="827"/>
      <c r="PRW272" s="827"/>
      <c r="PRX272" s="827"/>
      <c r="PRY272" s="827"/>
      <c r="PRZ272" s="827"/>
      <c r="PSA272" s="827"/>
      <c r="PSB272" s="827"/>
      <c r="PSC272" s="827"/>
      <c r="PSD272" s="827"/>
      <c r="PSE272" s="827"/>
      <c r="PSF272" s="827"/>
      <c r="PSG272" s="827"/>
      <c r="PSH272" s="827"/>
      <c r="PSI272" s="827"/>
      <c r="PSJ272" s="827"/>
      <c r="PSK272" s="827"/>
      <c r="PSL272" s="827"/>
      <c r="PSM272" s="827"/>
      <c r="PSN272" s="827"/>
      <c r="PSO272" s="844"/>
      <c r="PSP272" s="844"/>
      <c r="PSQ272" s="844"/>
      <c r="PSR272" s="844"/>
      <c r="PSS272" s="844"/>
      <c r="PST272" s="827"/>
      <c r="PSU272" s="827"/>
      <c r="PSV272" s="844"/>
      <c r="PSW272" s="844"/>
      <c r="PSX272" s="827"/>
      <c r="PSY272" s="827"/>
      <c r="PSZ272" s="844"/>
      <c r="PTA272" s="844"/>
      <c r="PTB272" s="827"/>
      <c r="PTC272" s="827"/>
      <c r="PTD272" s="827"/>
      <c r="PTE272" s="827"/>
      <c r="PTF272" s="827"/>
      <c r="PTG272" s="827"/>
      <c r="PTH272" s="827"/>
      <c r="PTI272" s="844"/>
      <c r="PTJ272" s="844"/>
      <c r="PTK272" s="827"/>
      <c r="PTL272" s="827"/>
      <c r="PTM272" s="844"/>
      <c r="PTN272" s="844"/>
      <c r="PTO272" s="827"/>
      <c r="PTP272" s="827"/>
      <c r="PTQ272" s="827"/>
      <c r="PTR272" s="827"/>
      <c r="PTS272" s="827"/>
      <c r="PTT272" s="843"/>
      <c r="PTU272" s="845"/>
      <c r="PTV272" s="827"/>
      <c r="PTW272" s="827"/>
      <c r="PTX272" s="827"/>
      <c r="PTY272" s="827"/>
      <c r="PTZ272" s="827"/>
      <c r="PUA272" s="827"/>
      <c r="PUB272" s="827"/>
      <c r="PUC272" s="846"/>
      <c r="PUD272" s="846"/>
      <c r="PUE272" s="846"/>
      <c r="PUF272" s="846"/>
      <c r="PUG272" s="846"/>
      <c r="PUH272" s="846"/>
      <c r="PUI272" s="846"/>
      <c r="PUJ272" s="846"/>
      <c r="PUK272" s="846"/>
      <c r="PUL272" s="846"/>
      <c r="PUM272" s="846"/>
      <c r="PUN272" s="846"/>
      <c r="PUO272" s="846"/>
      <c r="PUP272" s="846"/>
      <c r="PUQ272" s="846"/>
      <c r="PUR272" s="846"/>
      <c r="PUS272" s="846"/>
      <c r="PUT272" s="846"/>
      <c r="PUU272" s="846"/>
      <c r="PUV272" s="846"/>
      <c r="PUW272" s="846"/>
      <c r="PUX272" s="846"/>
      <c r="PUY272" s="846"/>
      <c r="PUZ272" s="846"/>
      <c r="PVA272" s="846"/>
      <c r="PVB272" s="846"/>
      <c r="PVC272" s="846"/>
      <c r="PVD272" s="846"/>
      <c r="PVE272" s="846"/>
      <c r="PVF272" s="846"/>
      <c r="PVG272" s="846"/>
      <c r="PVH272" s="846"/>
      <c r="PVI272" s="846"/>
      <c r="PVJ272" s="846"/>
      <c r="PVK272" s="846"/>
      <c r="PVL272" s="846"/>
      <c r="PVM272" s="846"/>
      <c r="PVN272" s="846"/>
      <c r="PVO272" s="846"/>
      <c r="PVP272" s="846"/>
      <c r="PVQ272" s="846"/>
      <c r="PVR272" s="846"/>
      <c r="PVS272" s="846"/>
      <c r="PVT272" s="846"/>
      <c r="PVU272" s="827"/>
      <c r="PVV272" s="827"/>
      <c r="PVW272" s="827"/>
      <c r="PVX272" s="827"/>
      <c r="PVY272" s="827"/>
      <c r="PVZ272" s="827"/>
      <c r="PWA272" s="827"/>
      <c r="PWB272" s="827"/>
      <c r="PWC272" s="827"/>
      <c r="PWD272" s="827"/>
      <c r="PWE272" s="827"/>
      <c r="PWF272" s="827"/>
      <c r="PWG272" s="827"/>
      <c r="PWH272" s="827"/>
      <c r="PWI272" s="827"/>
      <c r="PWJ272" s="827"/>
      <c r="PWK272" s="827"/>
      <c r="PWL272" s="827"/>
      <c r="PWM272" s="827"/>
      <c r="PWN272" s="827"/>
      <c r="PWO272" s="827"/>
      <c r="PWP272" s="827"/>
      <c r="PWQ272" s="827"/>
      <c r="PWR272" s="827"/>
      <c r="PWS272" s="844"/>
      <c r="PWT272" s="844"/>
      <c r="PWU272" s="844"/>
      <c r="PWV272" s="844"/>
      <c r="PWW272" s="844"/>
      <c r="PWX272" s="827"/>
      <c r="PWY272" s="827"/>
      <c r="PWZ272" s="844"/>
      <c r="PXA272" s="844"/>
      <c r="PXB272" s="827"/>
      <c r="PXC272" s="827"/>
      <c r="PXD272" s="844"/>
      <c r="PXE272" s="844"/>
      <c r="PXF272" s="827"/>
      <c r="PXG272" s="827"/>
      <c r="PXH272" s="827"/>
      <c r="PXI272" s="827"/>
      <c r="PXJ272" s="827"/>
      <c r="PXK272" s="827"/>
      <c r="PXL272" s="827"/>
      <c r="PXM272" s="844"/>
      <c r="PXN272" s="844"/>
      <c r="PXO272" s="827"/>
      <c r="PXP272" s="827"/>
      <c r="PXQ272" s="844"/>
      <c r="PXR272" s="844"/>
      <c r="PXS272" s="827"/>
      <c r="PXT272" s="827"/>
      <c r="PXU272" s="827"/>
      <c r="PXV272" s="827"/>
      <c r="PXW272" s="827"/>
      <c r="PXX272" s="843"/>
      <c r="PXY272" s="845"/>
      <c r="PXZ272" s="827"/>
      <c r="PYA272" s="827"/>
      <c r="PYB272" s="827"/>
      <c r="PYC272" s="827"/>
      <c r="PYD272" s="827"/>
      <c r="PYE272" s="827"/>
      <c r="PYF272" s="827"/>
      <c r="PYG272" s="846"/>
      <c r="PYH272" s="846"/>
      <c r="PYI272" s="846"/>
      <c r="PYJ272" s="846"/>
      <c r="PYK272" s="846"/>
      <c r="PYL272" s="846"/>
      <c r="PYM272" s="846"/>
      <c r="PYN272" s="846"/>
      <c r="PYO272" s="846"/>
      <c r="PYP272" s="846"/>
      <c r="PYQ272" s="846"/>
      <c r="PYR272" s="846"/>
      <c r="PYS272" s="846"/>
      <c r="PYT272" s="846"/>
      <c r="PYU272" s="846"/>
      <c r="PYV272" s="846"/>
      <c r="PYW272" s="846"/>
      <c r="PYX272" s="846"/>
      <c r="PYY272" s="846"/>
      <c r="PYZ272" s="846"/>
      <c r="PZA272" s="846"/>
      <c r="PZB272" s="846"/>
      <c r="PZC272" s="846"/>
      <c r="PZD272" s="846"/>
      <c r="PZE272" s="846"/>
      <c r="PZF272" s="846"/>
      <c r="PZG272" s="846"/>
      <c r="PZH272" s="846"/>
      <c r="PZI272" s="846"/>
      <c r="PZJ272" s="846"/>
      <c r="PZK272" s="846"/>
      <c r="PZL272" s="846"/>
      <c r="PZM272" s="846"/>
      <c r="PZN272" s="846"/>
      <c r="PZO272" s="846"/>
      <c r="PZP272" s="846"/>
      <c r="PZQ272" s="846"/>
      <c r="PZR272" s="846"/>
      <c r="PZS272" s="846"/>
      <c r="PZT272" s="846"/>
      <c r="PZU272" s="846"/>
      <c r="PZV272" s="846"/>
      <c r="PZW272" s="846"/>
      <c r="PZX272" s="846"/>
      <c r="PZY272" s="827"/>
      <c r="PZZ272" s="827"/>
      <c r="QAA272" s="827"/>
      <c r="QAB272" s="827"/>
      <c r="QAC272" s="827"/>
      <c r="QAD272" s="827"/>
      <c r="QAE272" s="827"/>
      <c r="QAF272" s="827"/>
      <c r="QAG272" s="827"/>
      <c r="QAH272" s="827"/>
      <c r="QAI272" s="827"/>
      <c r="QAJ272" s="827"/>
      <c r="QAK272" s="827"/>
      <c r="QAL272" s="827"/>
      <c r="QAM272" s="827"/>
      <c r="QAN272" s="827"/>
      <c r="QAO272" s="827"/>
      <c r="QAP272" s="827"/>
      <c r="QAQ272" s="827"/>
      <c r="QAR272" s="827"/>
      <c r="QAS272" s="827"/>
      <c r="QAT272" s="827"/>
      <c r="QAU272" s="827"/>
      <c r="QAV272" s="827"/>
      <c r="QAW272" s="844"/>
      <c r="QAX272" s="844"/>
      <c r="QAY272" s="844"/>
      <c r="QAZ272" s="844"/>
      <c r="QBA272" s="844"/>
      <c r="QBB272" s="827"/>
      <c r="QBC272" s="827"/>
      <c r="QBD272" s="844"/>
      <c r="QBE272" s="844"/>
      <c r="QBF272" s="827"/>
      <c r="QBG272" s="827"/>
      <c r="QBH272" s="844"/>
      <c r="QBI272" s="844"/>
      <c r="QBJ272" s="827"/>
      <c r="QBK272" s="827"/>
      <c r="QBL272" s="827"/>
      <c r="QBM272" s="827"/>
      <c r="QBN272" s="827"/>
      <c r="QBO272" s="827"/>
      <c r="QBP272" s="827"/>
      <c r="QBQ272" s="844"/>
      <c r="QBR272" s="844"/>
      <c r="QBS272" s="827"/>
      <c r="QBT272" s="827"/>
      <c r="QBU272" s="844"/>
      <c r="QBV272" s="844"/>
      <c r="QBW272" s="827"/>
      <c r="QBX272" s="827"/>
      <c r="QBY272" s="827"/>
      <c r="QBZ272" s="827"/>
      <c r="QCA272" s="827"/>
      <c r="QCB272" s="843"/>
      <c r="QCC272" s="845"/>
      <c r="QCD272" s="827"/>
      <c r="QCE272" s="827"/>
      <c r="QCF272" s="827"/>
      <c r="QCG272" s="827"/>
      <c r="QCH272" s="827"/>
      <c r="QCI272" s="827"/>
      <c r="QCJ272" s="827"/>
      <c r="QCK272" s="846"/>
      <c r="QCL272" s="846"/>
      <c r="QCM272" s="846"/>
      <c r="QCN272" s="846"/>
      <c r="QCO272" s="846"/>
      <c r="QCP272" s="846"/>
      <c r="QCQ272" s="846"/>
      <c r="QCR272" s="846"/>
      <c r="QCS272" s="846"/>
      <c r="QCT272" s="846"/>
      <c r="QCU272" s="846"/>
      <c r="QCV272" s="846"/>
      <c r="QCW272" s="846"/>
      <c r="QCX272" s="846"/>
      <c r="QCY272" s="846"/>
      <c r="QCZ272" s="846"/>
      <c r="QDA272" s="846"/>
      <c r="QDB272" s="846"/>
      <c r="QDC272" s="846"/>
      <c r="QDD272" s="846"/>
      <c r="QDE272" s="846"/>
      <c r="QDF272" s="846"/>
      <c r="QDG272" s="846"/>
      <c r="QDH272" s="846"/>
      <c r="QDI272" s="846"/>
      <c r="QDJ272" s="846"/>
      <c r="QDK272" s="846"/>
      <c r="QDL272" s="846"/>
      <c r="QDM272" s="846"/>
      <c r="QDN272" s="846"/>
      <c r="QDO272" s="846"/>
      <c r="QDP272" s="846"/>
      <c r="QDQ272" s="846"/>
      <c r="QDR272" s="846"/>
      <c r="QDS272" s="846"/>
      <c r="QDT272" s="846"/>
      <c r="QDU272" s="846"/>
      <c r="QDV272" s="846"/>
      <c r="QDW272" s="846"/>
      <c r="QDX272" s="846"/>
      <c r="QDY272" s="846"/>
      <c r="QDZ272" s="846"/>
      <c r="QEA272" s="846"/>
      <c r="QEB272" s="846"/>
      <c r="QEC272" s="827"/>
      <c r="QED272" s="827"/>
      <c r="QEE272" s="827"/>
      <c r="QEF272" s="827"/>
      <c r="QEG272" s="827"/>
      <c r="QEH272" s="827"/>
      <c r="QEI272" s="827"/>
      <c r="QEJ272" s="827"/>
      <c r="QEK272" s="827"/>
      <c r="QEL272" s="827"/>
      <c r="QEM272" s="827"/>
      <c r="QEN272" s="827"/>
      <c r="QEO272" s="827"/>
      <c r="QEP272" s="827"/>
      <c r="QEQ272" s="827"/>
      <c r="QER272" s="827"/>
      <c r="QES272" s="827"/>
      <c r="QET272" s="827"/>
      <c r="QEU272" s="827"/>
      <c r="QEV272" s="827"/>
      <c r="QEW272" s="827"/>
      <c r="QEX272" s="827"/>
      <c r="QEY272" s="827"/>
      <c r="QEZ272" s="827"/>
      <c r="QFA272" s="844"/>
      <c r="QFB272" s="844"/>
      <c r="QFC272" s="844"/>
      <c r="QFD272" s="844"/>
      <c r="QFE272" s="844"/>
      <c r="QFF272" s="827"/>
      <c r="QFG272" s="827"/>
      <c r="QFH272" s="844"/>
      <c r="QFI272" s="844"/>
      <c r="QFJ272" s="827"/>
      <c r="QFK272" s="827"/>
      <c r="QFL272" s="844"/>
      <c r="QFM272" s="844"/>
      <c r="QFN272" s="827"/>
      <c r="QFO272" s="827"/>
      <c r="QFP272" s="827"/>
      <c r="QFQ272" s="827"/>
      <c r="QFR272" s="827"/>
      <c r="QFS272" s="827"/>
      <c r="QFT272" s="827"/>
      <c r="QFU272" s="844"/>
      <c r="QFV272" s="844"/>
      <c r="QFW272" s="827"/>
      <c r="QFX272" s="827"/>
      <c r="QFY272" s="844"/>
      <c r="QFZ272" s="844"/>
      <c r="QGA272" s="827"/>
      <c r="QGB272" s="827"/>
      <c r="QGC272" s="827"/>
      <c r="QGD272" s="827"/>
      <c r="QGE272" s="827"/>
      <c r="QGF272" s="843"/>
      <c r="QGG272" s="845"/>
      <c r="QGH272" s="827"/>
      <c r="QGI272" s="827"/>
      <c r="QGJ272" s="827"/>
      <c r="QGK272" s="827"/>
      <c r="QGL272" s="827"/>
      <c r="QGM272" s="827"/>
      <c r="QGN272" s="827"/>
      <c r="QGO272" s="846"/>
      <c r="QGP272" s="846"/>
      <c r="QGQ272" s="846"/>
      <c r="QGR272" s="846"/>
      <c r="QGS272" s="846"/>
      <c r="QGT272" s="846"/>
      <c r="QGU272" s="846"/>
      <c r="QGV272" s="846"/>
      <c r="QGW272" s="846"/>
      <c r="QGX272" s="846"/>
      <c r="QGY272" s="846"/>
      <c r="QGZ272" s="846"/>
      <c r="QHA272" s="846"/>
      <c r="QHB272" s="846"/>
      <c r="QHC272" s="846"/>
      <c r="QHD272" s="846"/>
      <c r="QHE272" s="846"/>
      <c r="QHF272" s="846"/>
      <c r="QHG272" s="846"/>
      <c r="QHH272" s="846"/>
      <c r="QHI272" s="846"/>
      <c r="QHJ272" s="846"/>
      <c r="QHK272" s="846"/>
      <c r="QHL272" s="846"/>
      <c r="QHM272" s="846"/>
      <c r="QHN272" s="846"/>
      <c r="QHO272" s="846"/>
      <c r="QHP272" s="846"/>
      <c r="QHQ272" s="846"/>
      <c r="QHR272" s="846"/>
      <c r="QHS272" s="846"/>
      <c r="QHT272" s="846"/>
      <c r="QHU272" s="846"/>
      <c r="QHV272" s="846"/>
      <c r="QHW272" s="846"/>
      <c r="QHX272" s="846"/>
      <c r="QHY272" s="846"/>
      <c r="QHZ272" s="846"/>
      <c r="QIA272" s="846"/>
      <c r="QIB272" s="846"/>
      <c r="QIC272" s="846"/>
      <c r="QID272" s="846"/>
      <c r="QIE272" s="846"/>
      <c r="QIF272" s="846"/>
      <c r="QIG272" s="827"/>
      <c r="QIH272" s="827"/>
      <c r="QII272" s="827"/>
      <c r="QIJ272" s="827"/>
      <c r="QIK272" s="827"/>
      <c r="QIL272" s="827"/>
      <c r="QIM272" s="827"/>
      <c r="QIN272" s="827"/>
      <c r="QIO272" s="827"/>
      <c r="QIP272" s="827"/>
      <c r="QIQ272" s="827"/>
      <c r="QIR272" s="827"/>
      <c r="QIS272" s="827"/>
      <c r="QIT272" s="827"/>
      <c r="QIU272" s="827"/>
      <c r="QIV272" s="827"/>
      <c r="QIW272" s="827"/>
      <c r="QIX272" s="827"/>
      <c r="QIY272" s="827"/>
      <c r="QIZ272" s="827"/>
      <c r="QJA272" s="827"/>
      <c r="QJB272" s="827"/>
      <c r="QJC272" s="827"/>
      <c r="QJD272" s="827"/>
      <c r="QJE272" s="844"/>
      <c r="QJF272" s="844"/>
      <c r="QJG272" s="844"/>
      <c r="QJH272" s="844"/>
      <c r="QJI272" s="844"/>
      <c r="QJJ272" s="827"/>
      <c r="QJK272" s="827"/>
      <c r="QJL272" s="844"/>
      <c r="QJM272" s="844"/>
      <c r="QJN272" s="827"/>
      <c r="QJO272" s="827"/>
      <c r="QJP272" s="844"/>
      <c r="QJQ272" s="844"/>
      <c r="QJR272" s="827"/>
      <c r="QJS272" s="827"/>
      <c r="QJT272" s="827"/>
      <c r="QJU272" s="827"/>
      <c r="QJV272" s="827"/>
      <c r="QJW272" s="827"/>
      <c r="QJX272" s="827"/>
      <c r="QJY272" s="844"/>
      <c r="QJZ272" s="844"/>
      <c r="QKA272" s="827"/>
      <c r="QKB272" s="827"/>
      <c r="QKC272" s="844"/>
      <c r="QKD272" s="844"/>
      <c r="QKE272" s="827"/>
      <c r="QKF272" s="827"/>
      <c r="QKG272" s="827"/>
      <c r="QKH272" s="827"/>
      <c r="QKI272" s="827"/>
      <c r="QKJ272" s="843"/>
      <c r="QKK272" s="845"/>
      <c r="QKL272" s="827"/>
      <c r="QKM272" s="827"/>
      <c r="QKN272" s="827"/>
      <c r="QKO272" s="827"/>
      <c r="QKP272" s="827"/>
      <c r="QKQ272" s="827"/>
      <c r="QKR272" s="827"/>
      <c r="QKS272" s="846"/>
      <c r="QKT272" s="846"/>
      <c r="QKU272" s="846"/>
      <c r="QKV272" s="846"/>
      <c r="QKW272" s="846"/>
      <c r="QKX272" s="846"/>
      <c r="QKY272" s="846"/>
      <c r="QKZ272" s="846"/>
      <c r="QLA272" s="846"/>
      <c r="QLB272" s="846"/>
      <c r="QLC272" s="846"/>
      <c r="QLD272" s="846"/>
      <c r="QLE272" s="846"/>
      <c r="QLF272" s="846"/>
      <c r="QLG272" s="846"/>
      <c r="QLH272" s="846"/>
      <c r="QLI272" s="846"/>
      <c r="QLJ272" s="846"/>
      <c r="QLK272" s="846"/>
      <c r="QLL272" s="846"/>
      <c r="QLM272" s="846"/>
      <c r="QLN272" s="846"/>
      <c r="QLO272" s="846"/>
      <c r="QLP272" s="846"/>
      <c r="QLQ272" s="846"/>
      <c r="QLR272" s="846"/>
      <c r="QLS272" s="846"/>
      <c r="QLT272" s="846"/>
      <c r="QLU272" s="846"/>
      <c r="QLV272" s="846"/>
      <c r="QLW272" s="846"/>
      <c r="QLX272" s="846"/>
      <c r="QLY272" s="846"/>
      <c r="QLZ272" s="846"/>
      <c r="QMA272" s="846"/>
      <c r="QMB272" s="846"/>
      <c r="QMC272" s="846"/>
      <c r="QMD272" s="846"/>
      <c r="QME272" s="846"/>
      <c r="QMF272" s="846"/>
      <c r="QMG272" s="846"/>
      <c r="QMH272" s="846"/>
      <c r="QMI272" s="846"/>
      <c r="QMJ272" s="846"/>
      <c r="QMK272" s="827"/>
      <c r="QML272" s="827"/>
      <c r="QMM272" s="827"/>
      <c r="QMN272" s="827"/>
      <c r="QMO272" s="827"/>
      <c r="QMP272" s="827"/>
      <c r="QMQ272" s="827"/>
      <c r="QMR272" s="827"/>
      <c r="QMS272" s="827"/>
      <c r="QMT272" s="827"/>
      <c r="QMU272" s="827"/>
      <c r="QMV272" s="827"/>
      <c r="QMW272" s="827"/>
      <c r="QMX272" s="827"/>
      <c r="QMY272" s="827"/>
      <c r="QMZ272" s="827"/>
      <c r="QNA272" s="827"/>
      <c r="QNB272" s="827"/>
      <c r="QNC272" s="827"/>
      <c r="QND272" s="827"/>
      <c r="QNE272" s="827"/>
      <c r="QNF272" s="827"/>
      <c r="QNG272" s="827"/>
      <c r="QNH272" s="827"/>
      <c r="QNI272" s="844"/>
      <c r="QNJ272" s="844"/>
      <c r="QNK272" s="844"/>
      <c r="QNL272" s="844"/>
      <c r="QNM272" s="844"/>
      <c r="QNN272" s="827"/>
      <c r="QNO272" s="827"/>
      <c r="QNP272" s="844"/>
      <c r="QNQ272" s="844"/>
      <c r="QNR272" s="827"/>
      <c r="QNS272" s="827"/>
      <c r="QNT272" s="844"/>
      <c r="QNU272" s="844"/>
      <c r="QNV272" s="827"/>
      <c r="QNW272" s="827"/>
      <c r="QNX272" s="827"/>
      <c r="QNY272" s="827"/>
      <c r="QNZ272" s="827"/>
      <c r="QOA272" s="827"/>
      <c r="QOB272" s="827"/>
      <c r="QOC272" s="844"/>
      <c r="QOD272" s="844"/>
      <c r="QOE272" s="827"/>
      <c r="QOF272" s="827"/>
      <c r="QOG272" s="844"/>
      <c r="QOH272" s="844"/>
      <c r="QOI272" s="827"/>
      <c r="QOJ272" s="827"/>
      <c r="QOK272" s="827"/>
      <c r="QOL272" s="827"/>
      <c r="QOM272" s="827"/>
      <c r="QON272" s="843"/>
      <c r="QOO272" s="845"/>
      <c r="QOP272" s="827"/>
      <c r="QOQ272" s="827"/>
      <c r="QOR272" s="827"/>
      <c r="QOS272" s="827"/>
      <c r="QOT272" s="827"/>
      <c r="QOU272" s="827"/>
      <c r="QOV272" s="827"/>
      <c r="QOW272" s="846"/>
      <c r="QOX272" s="846"/>
      <c r="QOY272" s="846"/>
      <c r="QOZ272" s="846"/>
      <c r="QPA272" s="846"/>
      <c r="QPB272" s="846"/>
      <c r="QPC272" s="846"/>
      <c r="QPD272" s="846"/>
      <c r="QPE272" s="846"/>
      <c r="QPF272" s="846"/>
      <c r="QPG272" s="846"/>
      <c r="QPH272" s="846"/>
      <c r="QPI272" s="846"/>
      <c r="QPJ272" s="846"/>
      <c r="QPK272" s="846"/>
      <c r="QPL272" s="846"/>
      <c r="QPM272" s="846"/>
      <c r="QPN272" s="846"/>
      <c r="QPO272" s="846"/>
      <c r="QPP272" s="846"/>
      <c r="QPQ272" s="846"/>
      <c r="QPR272" s="846"/>
      <c r="QPS272" s="846"/>
      <c r="QPT272" s="846"/>
      <c r="QPU272" s="846"/>
      <c r="QPV272" s="846"/>
      <c r="QPW272" s="846"/>
      <c r="QPX272" s="846"/>
      <c r="QPY272" s="846"/>
      <c r="QPZ272" s="846"/>
      <c r="QQA272" s="846"/>
      <c r="QQB272" s="846"/>
      <c r="QQC272" s="846"/>
      <c r="QQD272" s="846"/>
      <c r="QQE272" s="846"/>
      <c r="QQF272" s="846"/>
      <c r="QQG272" s="846"/>
      <c r="QQH272" s="846"/>
      <c r="QQI272" s="846"/>
      <c r="QQJ272" s="846"/>
      <c r="QQK272" s="846"/>
      <c r="QQL272" s="846"/>
      <c r="QQM272" s="846"/>
      <c r="QQN272" s="846"/>
      <c r="QQO272" s="827"/>
      <c r="QQP272" s="827"/>
      <c r="QQQ272" s="827"/>
      <c r="QQR272" s="827"/>
      <c r="QQS272" s="827"/>
      <c r="QQT272" s="827"/>
      <c r="QQU272" s="827"/>
      <c r="QQV272" s="827"/>
      <c r="QQW272" s="827"/>
      <c r="QQX272" s="827"/>
      <c r="QQY272" s="827"/>
      <c r="QQZ272" s="827"/>
      <c r="QRA272" s="827"/>
      <c r="QRB272" s="827"/>
      <c r="QRC272" s="827"/>
      <c r="QRD272" s="827"/>
      <c r="QRE272" s="827"/>
      <c r="QRF272" s="827"/>
      <c r="QRG272" s="827"/>
      <c r="QRH272" s="827"/>
      <c r="QRI272" s="827"/>
      <c r="QRJ272" s="827"/>
      <c r="QRK272" s="827"/>
      <c r="QRL272" s="827"/>
      <c r="QRM272" s="844"/>
      <c r="QRN272" s="844"/>
      <c r="QRO272" s="844"/>
      <c r="QRP272" s="844"/>
      <c r="QRQ272" s="844"/>
      <c r="QRR272" s="827"/>
      <c r="QRS272" s="827"/>
      <c r="QRT272" s="844"/>
      <c r="QRU272" s="844"/>
      <c r="QRV272" s="827"/>
      <c r="QRW272" s="827"/>
      <c r="QRX272" s="844"/>
      <c r="QRY272" s="844"/>
      <c r="QRZ272" s="827"/>
      <c r="QSA272" s="827"/>
      <c r="QSB272" s="827"/>
      <c r="QSC272" s="827"/>
      <c r="QSD272" s="827"/>
      <c r="QSE272" s="827"/>
      <c r="QSF272" s="827"/>
      <c r="QSG272" s="844"/>
      <c r="QSH272" s="844"/>
      <c r="QSI272" s="827"/>
      <c r="QSJ272" s="827"/>
      <c r="QSK272" s="844"/>
      <c r="QSL272" s="844"/>
      <c r="QSM272" s="827"/>
      <c r="QSN272" s="827"/>
      <c r="QSO272" s="827"/>
      <c r="QSP272" s="827"/>
      <c r="QSQ272" s="827"/>
      <c r="QSR272" s="843"/>
      <c r="QSS272" s="845"/>
      <c r="QST272" s="827"/>
      <c r="QSU272" s="827"/>
      <c r="QSV272" s="827"/>
      <c r="QSW272" s="827"/>
      <c r="QSX272" s="827"/>
      <c r="QSY272" s="827"/>
      <c r="QSZ272" s="827"/>
      <c r="QTA272" s="846"/>
      <c r="QTB272" s="846"/>
      <c r="QTC272" s="846"/>
      <c r="QTD272" s="846"/>
      <c r="QTE272" s="846"/>
      <c r="QTF272" s="846"/>
      <c r="QTG272" s="846"/>
      <c r="QTH272" s="846"/>
      <c r="QTI272" s="846"/>
      <c r="QTJ272" s="846"/>
      <c r="QTK272" s="846"/>
      <c r="QTL272" s="846"/>
      <c r="QTM272" s="846"/>
      <c r="QTN272" s="846"/>
      <c r="QTO272" s="846"/>
      <c r="QTP272" s="846"/>
      <c r="QTQ272" s="846"/>
      <c r="QTR272" s="846"/>
      <c r="QTS272" s="846"/>
      <c r="QTT272" s="846"/>
      <c r="QTU272" s="846"/>
      <c r="QTV272" s="846"/>
      <c r="QTW272" s="846"/>
      <c r="QTX272" s="846"/>
      <c r="QTY272" s="846"/>
      <c r="QTZ272" s="846"/>
      <c r="QUA272" s="846"/>
      <c r="QUB272" s="846"/>
      <c r="QUC272" s="846"/>
      <c r="QUD272" s="846"/>
      <c r="QUE272" s="846"/>
      <c r="QUF272" s="846"/>
      <c r="QUG272" s="846"/>
      <c r="QUH272" s="846"/>
      <c r="QUI272" s="846"/>
      <c r="QUJ272" s="846"/>
      <c r="QUK272" s="846"/>
      <c r="QUL272" s="846"/>
      <c r="QUM272" s="846"/>
      <c r="QUN272" s="846"/>
      <c r="QUO272" s="846"/>
      <c r="QUP272" s="846"/>
      <c r="QUQ272" s="846"/>
      <c r="QUR272" s="846"/>
      <c r="QUS272" s="827"/>
      <c r="QUT272" s="827"/>
      <c r="QUU272" s="827"/>
      <c r="QUV272" s="827"/>
      <c r="QUW272" s="827"/>
      <c r="QUX272" s="827"/>
      <c r="QUY272" s="827"/>
      <c r="QUZ272" s="827"/>
      <c r="QVA272" s="827"/>
      <c r="QVB272" s="827"/>
      <c r="QVC272" s="827"/>
      <c r="QVD272" s="827"/>
      <c r="QVE272" s="827"/>
      <c r="QVF272" s="827"/>
      <c r="QVG272" s="827"/>
      <c r="QVH272" s="827"/>
      <c r="QVI272" s="827"/>
      <c r="QVJ272" s="827"/>
      <c r="QVK272" s="827"/>
      <c r="QVL272" s="827"/>
      <c r="QVM272" s="827"/>
      <c r="QVN272" s="827"/>
      <c r="QVO272" s="827"/>
      <c r="QVP272" s="827"/>
      <c r="QVQ272" s="844"/>
      <c r="QVR272" s="844"/>
      <c r="QVS272" s="844"/>
      <c r="QVT272" s="844"/>
      <c r="QVU272" s="844"/>
      <c r="QVV272" s="827"/>
      <c r="QVW272" s="827"/>
      <c r="QVX272" s="844"/>
      <c r="QVY272" s="844"/>
      <c r="QVZ272" s="827"/>
      <c r="QWA272" s="827"/>
      <c r="QWB272" s="844"/>
      <c r="QWC272" s="844"/>
      <c r="QWD272" s="827"/>
      <c r="QWE272" s="827"/>
      <c r="QWF272" s="827"/>
      <c r="QWG272" s="827"/>
      <c r="QWH272" s="827"/>
      <c r="QWI272" s="827"/>
      <c r="QWJ272" s="827"/>
      <c r="QWK272" s="844"/>
      <c r="QWL272" s="844"/>
      <c r="QWM272" s="827"/>
      <c r="QWN272" s="827"/>
      <c r="QWO272" s="844"/>
      <c r="QWP272" s="844"/>
      <c r="QWQ272" s="827"/>
      <c r="QWR272" s="827"/>
      <c r="QWS272" s="827"/>
      <c r="QWT272" s="827"/>
      <c r="QWU272" s="827"/>
      <c r="QWV272" s="843"/>
      <c r="QWW272" s="845"/>
      <c r="QWX272" s="827"/>
      <c r="QWY272" s="827"/>
      <c r="QWZ272" s="827"/>
      <c r="QXA272" s="827"/>
      <c r="QXB272" s="827"/>
      <c r="QXC272" s="827"/>
      <c r="QXD272" s="827"/>
      <c r="QXE272" s="846"/>
      <c r="QXF272" s="846"/>
      <c r="QXG272" s="846"/>
      <c r="QXH272" s="846"/>
      <c r="QXI272" s="846"/>
      <c r="QXJ272" s="846"/>
      <c r="QXK272" s="846"/>
      <c r="QXL272" s="846"/>
      <c r="QXM272" s="846"/>
      <c r="QXN272" s="846"/>
      <c r="QXO272" s="846"/>
      <c r="QXP272" s="846"/>
      <c r="QXQ272" s="846"/>
      <c r="QXR272" s="846"/>
      <c r="QXS272" s="846"/>
      <c r="QXT272" s="846"/>
      <c r="QXU272" s="846"/>
      <c r="QXV272" s="846"/>
      <c r="QXW272" s="846"/>
      <c r="QXX272" s="846"/>
      <c r="QXY272" s="846"/>
      <c r="QXZ272" s="846"/>
      <c r="QYA272" s="846"/>
      <c r="QYB272" s="846"/>
      <c r="QYC272" s="846"/>
      <c r="QYD272" s="846"/>
      <c r="QYE272" s="846"/>
      <c r="QYF272" s="846"/>
      <c r="QYG272" s="846"/>
      <c r="QYH272" s="846"/>
      <c r="QYI272" s="846"/>
      <c r="QYJ272" s="846"/>
      <c r="QYK272" s="846"/>
      <c r="QYL272" s="846"/>
      <c r="QYM272" s="846"/>
      <c r="QYN272" s="846"/>
      <c r="QYO272" s="846"/>
      <c r="QYP272" s="846"/>
      <c r="QYQ272" s="846"/>
      <c r="QYR272" s="846"/>
      <c r="QYS272" s="846"/>
      <c r="QYT272" s="846"/>
      <c r="QYU272" s="846"/>
      <c r="QYV272" s="846"/>
      <c r="QYW272" s="827"/>
      <c r="QYX272" s="827"/>
      <c r="QYY272" s="827"/>
      <c r="QYZ272" s="827"/>
      <c r="QZA272" s="827"/>
      <c r="QZB272" s="827"/>
      <c r="QZC272" s="827"/>
      <c r="QZD272" s="827"/>
      <c r="QZE272" s="827"/>
      <c r="QZF272" s="827"/>
      <c r="QZG272" s="827"/>
      <c r="QZH272" s="827"/>
      <c r="QZI272" s="827"/>
      <c r="QZJ272" s="827"/>
      <c r="QZK272" s="827"/>
      <c r="QZL272" s="827"/>
      <c r="QZM272" s="827"/>
      <c r="QZN272" s="827"/>
      <c r="QZO272" s="827"/>
      <c r="QZP272" s="827"/>
      <c r="QZQ272" s="827"/>
      <c r="QZR272" s="827"/>
      <c r="QZS272" s="827"/>
      <c r="QZT272" s="827"/>
      <c r="QZU272" s="844"/>
      <c r="QZV272" s="844"/>
      <c r="QZW272" s="844"/>
      <c r="QZX272" s="844"/>
      <c r="QZY272" s="844"/>
      <c r="QZZ272" s="827"/>
      <c r="RAA272" s="827"/>
      <c r="RAB272" s="844"/>
      <c r="RAC272" s="844"/>
      <c r="RAD272" s="827"/>
      <c r="RAE272" s="827"/>
      <c r="RAF272" s="844"/>
      <c r="RAG272" s="844"/>
      <c r="RAH272" s="827"/>
      <c r="RAI272" s="827"/>
      <c r="RAJ272" s="827"/>
      <c r="RAK272" s="827"/>
      <c r="RAL272" s="827"/>
      <c r="RAM272" s="827"/>
      <c r="RAN272" s="827"/>
      <c r="RAO272" s="844"/>
      <c r="RAP272" s="844"/>
      <c r="RAQ272" s="827"/>
      <c r="RAR272" s="827"/>
      <c r="RAS272" s="844"/>
      <c r="RAT272" s="844"/>
      <c r="RAU272" s="827"/>
      <c r="RAV272" s="827"/>
      <c r="RAW272" s="827"/>
      <c r="RAX272" s="827"/>
      <c r="RAY272" s="827"/>
      <c r="RAZ272" s="843"/>
      <c r="RBA272" s="845"/>
      <c r="RBB272" s="827"/>
      <c r="RBC272" s="827"/>
      <c r="RBD272" s="827"/>
      <c r="RBE272" s="827"/>
      <c r="RBF272" s="827"/>
      <c r="RBG272" s="827"/>
      <c r="RBH272" s="827"/>
      <c r="RBI272" s="846"/>
      <c r="RBJ272" s="846"/>
      <c r="RBK272" s="846"/>
      <c r="RBL272" s="846"/>
      <c r="RBM272" s="846"/>
      <c r="RBN272" s="846"/>
      <c r="RBO272" s="846"/>
      <c r="RBP272" s="846"/>
      <c r="RBQ272" s="846"/>
      <c r="RBR272" s="846"/>
      <c r="RBS272" s="846"/>
      <c r="RBT272" s="846"/>
      <c r="RBU272" s="846"/>
      <c r="RBV272" s="846"/>
      <c r="RBW272" s="846"/>
      <c r="RBX272" s="846"/>
      <c r="RBY272" s="846"/>
      <c r="RBZ272" s="846"/>
      <c r="RCA272" s="846"/>
      <c r="RCB272" s="846"/>
      <c r="RCC272" s="846"/>
      <c r="RCD272" s="846"/>
      <c r="RCE272" s="846"/>
      <c r="RCF272" s="846"/>
      <c r="RCG272" s="846"/>
      <c r="RCH272" s="846"/>
      <c r="RCI272" s="846"/>
      <c r="RCJ272" s="846"/>
      <c r="RCK272" s="846"/>
      <c r="RCL272" s="846"/>
      <c r="RCM272" s="846"/>
      <c r="RCN272" s="846"/>
      <c r="RCO272" s="846"/>
      <c r="RCP272" s="846"/>
      <c r="RCQ272" s="846"/>
      <c r="RCR272" s="846"/>
      <c r="RCS272" s="846"/>
      <c r="RCT272" s="846"/>
      <c r="RCU272" s="846"/>
      <c r="RCV272" s="846"/>
      <c r="RCW272" s="846"/>
      <c r="RCX272" s="846"/>
      <c r="RCY272" s="846"/>
      <c r="RCZ272" s="846"/>
      <c r="RDA272" s="827"/>
      <c r="RDB272" s="827"/>
      <c r="RDC272" s="827"/>
      <c r="RDD272" s="827"/>
      <c r="RDE272" s="827"/>
      <c r="RDF272" s="827"/>
      <c r="RDG272" s="827"/>
      <c r="RDH272" s="827"/>
      <c r="RDI272" s="827"/>
      <c r="RDJ272" s="827"/>
      <c r="RDK272" s="827"/>
      <c r="RDL272" s="827"/>
      <c r="RDM272" s="827"/>
      <c r="RDN272" s="827"/>
      <c r="RDO272" s="827"/>
      <c r="RDP272" s="827"/>
      <c r="RDQ272" s="827"/>
      <c r="RDR272" s="827"/>
      <c r="RDS272" s="827"/>
      <c r="RDT272" s="827"/>
      <c r="RDU272" s="827"/>
      <c r="RDV272" s="827"/>
      <c r="RDW272" s="827"/>
    </row>
    <row r="273" spans="1:12295" s="70" customFormat="1" ht="56.25" customHeight="1" x14ac:dyDescent="0.3">
      <c r="A273" s="843"/>
      <c r="B273" s="126"/>
      <c r="C273" s="101" t="s">
        <v>32</v>
      </c>
      <c r="D273" s="176">
        <f t="shared" si="833"/>
        <v>477591.3</v>
      </c>
      <c r="E273" s="176"/>
      <c r="F273" s="176"/>
      <c r="G273" s="176">
        <v>477591.3</v>
      </c>
      <c r="H273" s="168"/>
      <c r="I273" s="168"/>
      <c r="J273" s="168"/>
      <c r="K273" s="176">
        <f>Q273</f>
        <v>124870.251</v>
      </c>
      <c r="L273" s="695">
        <f t="shared" si="826"/>
        <v>0.26145838711886082</v>
      </c>
      <c r="M273" s="168"/>
      <c r="N273" s="823"/>
      <c r="O273" s="825"/>
      <c r="P273" s="823"/>
      <c r="Q273" s="1017">
        <v>124870.251</v>
      </c>
      <c r="R273" s="695">
        <f t="shared" si="836"/>
        <v>0.26145838711886082</v>
      </c>
      <c r="S273" s="825"/>
      <c r="T273" s="823"/>
      <c r="U273" s="825"/>
      <c r="V273" s="825"/>
      <c r="W273" s="825"/>
      <c r="X273" s="825"/>
      <c r="Y273" s="825"/>
      <c r="Z273" s="825"/>
      <c r="AA273" s="825"/>
      <c r="AB273" s="825"/>
      <c r="AC273" s="825"/>
      <c r="AD273" s="823"/>
      <c r="AE273" s="176">
        <f>AK273</f>
        <v>0</v>
      </c>
      <c r="AF273" s="695">
        <v>0</v>
      </c>
      <c r="AG273" s="176">
        <v>0</v>
      </c>
      <c r="AH273" s="695"/>
      <c r="AI273" s="946"/>
      <c r="AJ273" s="945"/>
      <c r="AK273" s="946"/>
      <c r="AL273" s="695">
        <v>0</v>
      </c>
      <c r="AM273" s="825"/>
      <c r="AN273" s="823"/>
      <c r="AO273" s="825"/>
      <c r="AP273" s="825"/>
      <c r="AQ273" s="823"/>
      <c r="AR273" s="176">
        <f>AX273</f>
        <v>473930.90915000002</v>
      </c>
      <c r="AS273" s="695">
        <f t="shared" ref="AS273:AS274" si="840">AR273/D273</f>
        <v>0.99233572544139736</v>
      </c>
      <c r="AT273" s="168"/>
      <c r="AU273" s="695"/>
      <c r="AV273" s="825"/>
      <c r="AW273" s="695"/>
      <c r="AX273" s="176">
        <f>'[8]2 вариант'!$I$51</f>
        <v>473930.90915000002</v>
      </c>
      <c r="AY273" s="695">
        <f t="shared" ref="AY273:AY274" si="841">AX273/G273</f>
        <v>0.99233572544139736</v>
      </c>
      <c r="AZ273" s="825"/>
      <c r="BA273" s="695"/>
      <c r="BB273" s="825"/>
      <c r="BC273" s="825"/>
      <c r="BD273" s="825"/>
      <c r="BE273" s="825"/>
      <c r="BF273" s="825"/>
      <c r="BG273" s="825"/>
      <c r="BH273" s="825"/>
      <c r="BI273" s="825"/>
      <c r="BJ273" s="825"/>
      <c r="BK273" s="825"/>
      <c r="BL273" s="825"/>
      <c r="BM273" s="825"/>
      <c r="BN273" s="825"/>
      <c r="BO273" s="825"/>
      <c r="BP273" s="825"/>
      <c r="BQ273" s="825"/>
      <c r="BR273" s="825"/>
      <c r="BS273" s="825"/>
      <c r="BT273" s="825"/>
      <c r="BU273" s="825"/>
      <c r="BV273" s="825"/>
      <c r="BW273" s="825"/>
      <c r="BX273" s="825"/>
      <c r="BY273" s="825"/>
      <c r="BZ273" s="203"/>
      <c r="CA273" s="827"/>
      <c r="CB273" s="827"/>
      <c r="CC273" s="827"/>
      <c r="CD273" s="827"/>
      <c r="CE273" s="695"/>
      <c r="CF273" s="827"/>
      <c r="CG273" s="827"/>
      <c r="CH273" s="827"/>
      <c r="CI273" s="827"/>
      <c r="CJ273" s="827"/>
      <c r="CK273" s="827"/>
      <c r="CL273" s="827"/>
      <c r="CM273" s="827"/>
      <c r="CN273" s="827"/>
      <c r="CO273" s="844"/>
      <c r="CP273" s="844"/>
      <c r="CQ273" s="844"/>
      <c r="CR273" s="844"/>
      <c r="CS273" s="844"/>
      <c r="CT273" s="827"/>
      <c r="CU273" s="827"/>
      <c r="CV273" s="844"/>
      <c r="CW273" s="844"/>
      <c r="CX273" s="827"/>
      <c r="CY273" s="827"/>
      <c r="CZ273" s="844"/>
      <c r="DA273" s="844"/>
      <c r="DB273" s="827"/>
      <c r="DC273" s="827"/>
      <c r="DD273" s="827"/>
      <c r="DE273" s="827"/>
      <c r="DF273" s="827"/>
      <c r="DG273" s="827"/>
      <c r="DH273" s="827"/>
      <c r="DI273" s="844"/>
      <c r="DJ273" s="844"/>
      <c r="DK273" s="827"/>
      <c r="DL273" s="827"/>
      <c r="DM273" s="844"/>
      <c r="DN273" s="844"/>
      <c r="DO273" s="827"/>
      <c r="DP273" s="827"/>
      <c r="DQ273" s="827"/>
      <c r="DR273" s="827"/>
      <c r="DS273" s="827"/>
      <c r="DT273" s="843"/>
      <c r="DU273" s="845"/>
      <c r="DV273" s="827"/>
      <c r="DW273" s="827"/>
      <c r="DX273" s="827"/>
      <c r="DY273" s="827"/>
      <c r="DZ273" s="827"/>
      <c r="EA273" s="827"/>
      <c r="EB273" s="827"/>
      <c r="EC273" s="846"/>
      <c r="ED273" s="846"/>
      <c r="EE273" s="846"/>
      <c r="EF273" s="846"/>
      <c r="EG273" s="846"/>
      <c r="EH273" s="846"/>
      <c r="EI273" s="846"/>
      <c r="EJ273" s="846"/>
      <c r="EK273" s="846"/>
      <c r="EL273" s="846"/>
      <c r="EM273" s="846"/>
      <c r="EN273" s="846"/>
      <c r="EO273" s="846"/>
      <c r="EP273" s="846"/>
      <c r="EQ273" s="846"/>
      <c r="ER273" s="846"/>
      <c r="ES273" s="846"/>
      <c r="ET273" s="846"/>
      <c r="EU273" s="846"/>
      <c r="EV273" s="846"/>
      <c r="EW273" s="846"/>
      <c r="EX273" s="846"/>
      <c r="EY273" s="846"/>
      <c r="EZ273" s="846"/>
      <c r="FA273" s="846"/>
      <c r="FB273" s="846"/>
      <c r="FC273" s="846"/>
      <c r="FD273" s="846"/>
      <c r="FE273" s="846"/>
      <c r="FF273" s="846"/>
      <c r="FG273" s="846"/>
      <c r="FH273" s="846"/>
      <c r="FI273" s="846"/>
      <c r="FJ273" s="846"/>
      <c r="FK273" s="846"/>
      <c r="FL273" s="846"/>
      <c r="FM273" s="846"/>
      <c r="FN273" s="846"/>
      <c r="FO273" s="846"/>
      <c r="FP273" s="846"/>
      <c r="FQ273" s="846"/>
      <c r="FR273" s="846"/>
      <c r="FS273" s="846"/>
      <c r="FT273" s="846"/>
      <c r="FU273" s="827"/>
      <c r="FV273" s="827"/>
      <c r="FW273" s="827"/>
      <c r="FX273" s="827"/>
      <c r="FY273" s="827"/>
      <c r="FZ273" s="827"/>
      <c r="GA273" s="827"/>
      <c r="GB273" s="827"/>
      <c r="GC273" s="827"/>
      <c r="GD273" s="827"/>
      <c r="GE273" s="827"/>
      <c r="GF273" s="827"/>
      <c r="GG273" s="827"/>
      <c r="GH273" s="827"/>
      <c r="GI273" s="827"/>
      <c r="GJ273" s="827"/>
      <c r="GK273" s="827"/>
      <c r="GL273" s="827"/>
      <c r="GM273" s="827"/>
      <c r="GN273" s="827"/>
      <c r="GO273" s="827"/>
      <c r="GP273" s="827"/>
      <c r="GQ273" s="827"/>
      <c r="GR273" s="827"/>
      <c r="GS273" s="844"/>
      <c r="GT273" s="844"/>
      <c r="GU273" s="844"/>
      <c r="GV273" s="844"/>
      <c r="GW273" s="844"/>
      <c r="GX273" s="827"/>
      <c r="GY273" s="827"/>
      <c r="GZ273" s="844"/>
      <c r="HA273" s="844"/>
      <c r="HB273" s="827"/>
      <c r="HC273" s="827"/>
      <c r="HD273" s="844"/>
      <c r="HE273" s="844"/>
      <c r="HF273" s="827"/>
      <c r="HG273" s="827"/>
      <c r="HH273" s="827"/>
      <c r="HI273" s="827"/>
      <c r="HJ273" s="827"/>
      <c r="HK273" s="827"/>
      <c r="HL273" s="827"/>
      <c r="HM273" s="844"/>
      <c r="HN273" s="844"/>
      <c r="HO273" s="827"/>
      <c r="HP273" s="827"/>
      <c r="HQ273" s="844"/>
      <c r="HR273" s="844"/>
      <c r="HS273" s="827"/>
      <c r="HT273" s="827"/>
      <c r="HU273" s="827"/>
      <c r="HV273" s="827"/>
      <c r="HW273" s="827"/>
      <c r="HX273" s="843"/>
      <c r="HY273" s="845"/>
      <c r="HZ273" s="827"/>
      <c r="IA273" s="827"/>
      <c r="IB273" s="827"/>
      <c r="IC273" s="827"/>
      <c r="ID273" s="827"/>
      <c r="IE273" s="827"/>
      <c r="IF273" s="827"/>
      <c r="IG273" s="846"/>
      <c r="IH273" s="846"/>
      <c r="II273" s="846"/>
      <c r="IJ273" s="846"/>
      <c r="IK273" s="846"/>
      <c r="IL273" s="846"/>
      <c r="IM273" s="846"/>
      <c r="IN273" s="846"/>
      <c r="IO273" s="846"/>
      <c r="IP273" s="846"/>
      <c r="IQ273" s="846"/>
      <c r="IR273" s="846"/>
      <c r="IS273" s="846"/>
      <c r="IT273" s="846"/>
      <c r="IU273" s="846"/>
      <c r="IV273" s="846"/>
      <c r="IW273" s="846"/>
      <c r="IX273" s="846"/>
      <c r="IY273" s="846"/>
      <c r="IZ273" s="846"/>
      <c r="JA273" s="846"/>
      <c r="JB273" s="846"/>
      <c r="JC273" s="846"/>
      <c r="JD273" s="846"/>
      <c r="JE273" s="846"/>
      <c r="JF273" s="846"/>
      <c r="JG273" s="846"/>
      <c r="JH273" s="846"/>
      <c r="JI273" s="846"/>
      <c r="JJ273" s="846"/>
      <c r="JK273" s="846"/>
      <c r="JL273" s="846"/>
      <c r="JM273" s="846"/>
      <c r="JN273" s="846"/>
      <c r="JO273" s="846"/>
      <c r="JP273" s="846"/>
      <c r="JQ273" s="846"/>
      <c r="JR273" s="846"/>
      <c r="JS273" s="846"/>
      <c r="JT273" s="846"/>
      <c r="JU273" s="846"/>
      <c r="JV273" s="846"/>
      <c r="JW273" s="846"/>
      <c r="JX273" s="846"/>
      <c r="JY273" s="827"/>
      <c r="JZ273" s="827"/>
      <c r="KA273" s="827"/>
      <c r="KB273" s="827"/>
      <c r="KC273" s="827"/>
      <c r="KD273" s="827"/>
      <c r="KE273" s="827"/>
      <c r="KF273" s="827"/>
      <c r="KG273" s="827"/>
      <c r="KH273" s="827"/>
      <c r="KI273" s="827"/>
      <c r="KJ273" s="827"/>
      <c r="KK273" s="827"/>
      <c r="KL273" s="827"/>
      <c r="KM273" s="827"/>
      <c r="KN273" s="827"/>
      <c r="KO273" s="827"/>
      <c r="KP273" s="827"/>
      <c r="KQ273" s="827"/>
      <c r="KR273" s="827"/>
      <c r="KS273" s="827"/>
      <c r="KT273" s="827"/>
      <c r="KU273" s="827"/>
      <c r="KV273" s="827"/>
      <c r="KW273" s="844"/>
      <c r="KX273" s="844"/>
      <c r="KY273" s="844"/>
      <c r="KZ273" s="844"/>
      <c r="LA273" s="844"/>
      <c r="LB273" s="827"/>
      <c r="LC273" s="827"/>
      <c r="LD273" s="844"/>
      <c r="LE273" s="844"/>
      <c r="LF273" s="827"/>
      <c r="LG273" s="827"/>
      <c r="LH273" s="844"/>
      <c r="LI273" s="844"/>
      <c r="LJ273" s="827"/>
      <c r="LK273" s="827"/>
      <c r="LL273" s="827"/>
      <c r="LM273" s="827"/>
      <c r="LN273" s="827"/>
      <c r="LO273" s="827"/>
      <c r="LP273" s="827"/>
      <c r="LQ273" s="844"/>
      <c r="LR273" s="844"/>
      <c r="LS273" s="827"/>
      <c r="LT273" s="827"/>
      <c r="LU273" s="844"/>
      <c r="LV273" s="844"/>
      <c r="LW273" s="827"/>
      <c r="LX273" s="827"/>
      <c r="LY273" s="827"/>
      <c r="LZ273" s="827"/>
      <c r="MA273" s="827"/>
      <c r="MB273" s="843"/>
      <c r="MC273" s="845"/>
      <c r="MD273" s="827"/>
      <c r="ME273" s="827"/>
      <c r="MF273" s="827"/>
      <c r="MG273" s="827"/>
      <c r="MH273" s="827"/>
      <c r="MI273" s="827"/>
      <c r="MJ273" s="827"/>
      <c r="MK273" s="846"/>
      <c r="ML273" s="846"/>
      <c r="MM273" s="846"/>
      <c r="MN273" s="846"/>
      <c r="MO273" s="846"/>
      <c r="MP273" s="846"/>
      <c r="MQ273" s="846"/>
      <c r="MR273" s="846"/>
      <c r="MS273" s="846"/>
      <c r="MT273" s="846"/>
      <c r="MU273" s="846"/>
      <c r="MV273" s="846"/>
      <c r="MW273" s="846"/>
      <c r="MX273" s="846"/>
      <c r="MY273" s="846"/>
      <c r="MZ273" s="846"/>
      <c r="NA273" s="846"/>
      <c r="NB273" s="846"/>
      <c r="NC273" s="846"/>
      <c r="ND273" s="846"/>
      <c r="NE273" s="846"/>
      <c r="NF273" s="846"/>
      <c r="NG273" s="846"/>
      <c r="NH273" s="846"/>
      <c r="NI273" s="846"/>
      <c r="NJ273" s="846"/>
      <c r="NK273" s="846"/>
      <c r="NL273" s="846"/>
      <c r="NM273" s="846"/>
      <c r="NN273" s="846"/>
      <c r="NO273" s="846"/>
      <c r="NP273" s="846"/>
      <c r="NQ273" s="846"/>
      <c r="NR273" s="846"/>
      <c r="NS273" s="846"/>
      <c r="NT273" s="846"/>
      <c r="NU273" s="846"/>
      <c r="NV273" s="846"/>
      <c r="NW273" s="846"/>
      <c r="NX273" s="846"/>
      <c r="NY273" s="846"/>
      <c r="NZ273" s="846"/>
      <c r="OA273" s="846"/>
      <c r="OB273" s="846"/>
      <c r="OC273" s="827"/>
      <c r="OD273" s="827"/>
      <c r="OE273" s="827"/>
      <c r="OF273" s="827"/>
      <c r="OG273" s="827"/>
      <c r="OH273" s="827"/>
      <c r="OI273" s="827"/>
      <c r="OJ273" s="827"/>
      <c r="OK273" s="827"/>
      <c r="OL273" s="827"/>
      <c r="OM273" s="827"/>
      <c r="ON273" s="827"/>
      <c r="OO273" s="827"/>
      <c r="OP273" s="827"/>
      <c r="OQ273" s="827"/>
      <c r="OR273" s="827"/>
      <c r="OS273" s="827"/>
      <c r="OT273" s="827"/>
      <c r="OU273" s="827"/>
      <c r="OV273" s="827"/>
      <c r="OW273" s="827"/>
      <c r="OX273" s="827"/>
      <c r="OY273" s="827"/>
      <c r="OZ273" s="827"/>
      <c r="PA273" s="844"/>
      <c r="PB273" s="844"/>
      <c r="PC273" s="844"/>
      <c r="PD273" s="844"/>
      <c r="PE273" s="844"/>
      <c r="PF273" s="827"/>
      <c r="PG273" s="827"/>
      <c r="PH273" s="844"/>
      <c r="PI273" s="844"/>
      <c r="PJ273" s="827"/>
      <c r="PK273" s="827"/>
      <c r="PL273" s="844"/>
      <c r="PM273" s="844"/>
      <c r="PN273" s="827"/>
      <c r="PO273" s="827"/>
      <c r="PP273" s="827"/>
      <c r="PQ273" s="827"/>
      <c r="PR273" s="827"/>
      <c r="PS273" s="827"/>
      <c r="PT273" s="827"/>
      <c r="PU273" s="844"/>
      <c r="PV273" s="844"/>
      <c r="PW273" s="827"/>
      <c r="PX273" s="827"/>
      <c r="PY273" s="844"/>
      <c r="PZ273" s="844"/>
      <c r="QA273" s="827"/>
      <c r="QB273" s="827"/>
      <c r="QC273" s="827"/>
      <c r="QD273" s="827"/>
      <c r="QE273" s="827"/>
      <c r="QF273" s="843"/>
      <c r="QG273" s="845"/>
      <c r="QH273" s="827"/>
      <c r="QI273" s="827"/>
      <c r="QJ273" s="827"/>
      <c r="QK273" s="827"/>
      <c r="QL273" s="827"/>
      <c r="QM273" s="827"/>
      <c r="QN273" s="827"/>
      <c r="QO273" s="846"/>
      <c r="QP273" s="846"/>
      <c r="QQ273" s="846"/>
      <c r="QR273" s="846"/>
      <c r="QS273" s="846"/>
      <c r="QT273" s="846"/>
      <c r="QU273" s="846"/>
      <c r="QV273" s="846"/>
      <c r="QW273" s="846"/>
      <c r="QX273" s="846"/>
      <c r="QY273" s="846"/>
      <c r="QZ273" s="846"/>
      <c r="RA273" s="846"/>
      <c r="RB273" s="846"/>
      <c r="RC273" s="846"/>
      <c r="RD273" s="846"/>
      <c r="RE273" s="846"/>
      <c r="RF273" s="846"/>
      <c r="RG273" s="846"/>
      <c r="RH273" s="846"/>
      <c r="RI273" s="846"/>
      <c r="RJ273" s="846"/>
      <c r="RK273" s="846"/>
      <c r="RL273" s="846"/>
      <c r="RM273" s="846"/>
      <c r="RN273" s="846"/>
      <c r="RO273" s="846"/>
      <c r="RP273" s="846"/>
      <c r="RQ273" s="846"/>
      <c r="RR273" s="846"/>
      <c r="RS273" s="846"/>
      <c r="RT273" s="846"/>
      <c r="RU273" s="846"/>
      <c r="RV273" s="846"/>
      <c r="RW273" s="846"/>
      <c r="RX273" s="846"/>
      <c r="RY273" s="846"/>
      <c r="RZ273" s="846"/>
      <c r="SA273" s="846"/>
      <c r="SB273" s="846"/>
      <c r="SC273" s="846"/>
      <c r="SD273" s="846"/>
      <c r="SE273" s="846"/>
      <c r="SF273" s="846"/>
      <c r="SG273" s="827"/>
      <c r="SH273" s="827"/>
      <c r="SI273" s="827"/>
      <c r="SJ273" s="827"/>
      <c r="SK273" s="827"/>
      <c r="SL273" s="827"/>
      <c r="SM273" s="827"/>
      <c r="SN273" s="827"/>
      <c r="SO273" s="827"/>
      <c r="SP273" s="827"/>
      <c r="SQ273" s="827"/>
      <c r="SR273" s="827"/>
      <c r="SS273" s="827"/>
      <c r="ST273" s="827"/>
      <c r="SU273" s="827"/>
      <c r="SV273" s="827"/>
      <c r="SW273" s="827"/>
      <c r="SX273" s="827"/>
      <c r="SY273" s="827"/>
      <c r="SZ273" s="827"/>
      <c r="TA273" s="827"/>
      <c r="TB273" s="827"/>
      <c r="TC273" s="827"/>
      <c r="TD273" s="827"/>
      <c r="TE273" s="844"/>
      <c r="TF273" s="844"/>
      <c r="TG273" s="844"/>
      <c r="TH273" s="844"/>
      <c r="TI273" s="844"/>
      <c r="TJ273" s="827"/>
      <c r="TK273" s="827"/>
      <c r="TL273" s="844"/>
      <c r="TM273" s="844"/>
      <c r="TN273" s="827"/>
      <c r="TO273" s="827"/>
      <c r="TP273" s="844"/>
      <c r="TQ273" s="844"/>
      <c r="TR273" s="827"/>
      <c r="TS273" s="827"/>
      <c r="TT273" s="827"/>
      <c r="TU273" s="827"/>
      <c r="TV273" s="827"/>
      <c r="TW273" s="827"/>
      <c r="TX273" s="827"/>
      <c r="TY273" s="844"/>
      <c r="TZ273" s="844"/>
      <c r="UA273" s="827"/>
      <c r="UB273" s="827"/>
      <c r="UC273" s="844"/>
      <c r="UD273" s="844"/>
      <c r="UE273" s="827"/>
      <c r="UF273" s="827"/>
      <c r="UG273" s="827"/>
      <c r="UH273" s="827"/>
      <c r="UI273" s="827"/>
      <c r="UJ273" s="843"/>
      <c r="UK273" s="845"/>
      <c r="UL273" s="827"/>
      <c r="UM273" s="827"/>
      <c r="UN273" s="827"/>
      <c r="UO273" s="827"/>
      <c r="UP273" s="827"/>
      <c r="UQ273" s="827"/>
      <c r="UR273" s="827"/>
      <c r="US273" s="846"/>
      <c r="UT273" s="846"/>
      <c r="UU273" s="846"/>
      <c r="UV273" s="846"/>
      <c r="UW273" s="846"/>
      <c r="UX273" s="846"/>
      <c r="UY273" s="846"/>
      <c r="UZ273" s="846"/>
      <c r="VA273" s="846"/>
      <c r="VB273" s="846"/>
      <c r="VC273" s="846"/>
      <c r="VD273" s="846"/>
      <c r="VE273" s="846"/>
      <c r="VF273" s="846"/>
      <c r="VG273" s="846"/>
      <c r="VH273" s="846"/>
      <c r="VI273" s="846"/>
      <c r="VJ273" s="846"/>
      <c r="VK273" s="846"/>
      <c r="VL273" s="846"/>
      <c r="VM273" s="846"/>
      <c r="VN273" s="846"/>
      <c r="VO273" s="846"/>
      <c r="VP273" s="846"/>
      <c r="VQ273" s="846"/>
      <c r="VR273" s="846"/>
      <c r="VS273" s="846"/>
      <c r="VT273" s="846"/>
      <c r="VU273" s="846"/>
      <c r="VV273" s="846"/>
      <c r="VW273" s="846"/>
      <c r="VX273" s="846"/>
      <c r="VY273" s="846"/>
      <c r="VZ273" s="846"/>
      <c r="WA273" s="846"/>
      <c r="WB273" s="846"/>
      <c r="WC273" s="846"/>
      <c r="WD273" s="846"/>
      <c r="WE273" s="846"/>
      <c r="WF273" s="846"/>
      <c r="WG273" s="846"/>
      <c r="WH273" s="846"/>
      <c r="WI273" s="846"/>
      <c r="WJ273" s="846"/>
      <c r="WK273" s="827"/>
      <c r="WL273" s="827"/>
      <c r="WM273" s="827"/>
      <c r="WN273" s="827"/>
      <c r="WO273" s="827"/>
      <c r="WP273" s="827"/>
      <c r="WQ273" s="827"/>
      <c r="WR273" s="827"/>
      <c r="WS273" s="827"/>
      <c r="WT273" s="827"/>
      <c r="WU273" s="827"/>
      <c r="WV273" s="827"/>
      <c r="WW273" s="827"/>
      <c r="WX273" s="827"/>
      <c r="WY273" s="827"/>
      <c r="WZ273" s="827"/>
      <c r="XA273" s="827"/>
      <c r="XB273" s="827"/>
      <c r="XC273" s="827"/>
      <c r="XD273" s="827"/>
      <c r="XE273" s="827"/>
      <c r="XF273" s="827"/>
      <c r="XG273" s="827"/>
      <c r="XH273" s="827"/>
      <c r="XI273" s="844"/>
      <c r="XJ273" s="844"/>
      <c r="XK273" s="844"/>
      <c r="XL273" s="844"/>
      <c r="XM273" s="844"/>
      <c r="XN273" s="827"/>
      <c r="XO273" s="827"/>
      <c r="XP273" s="844"/>
      <c r="XQ273" s="844"/>
      <c r="XR273" s="827"/>
      <c r="XS273" s="827"/>
      <c r="XT273" s="844"/>
      <c r="XU273" s="844"/>
      <c r="XV273" s="827"/>
      <c r="XW273" s="827"/>
      <c r="XX273" s="827"/>
      <c r="XY273" s="827"/>
      <c r="XZ273" s="827"/>
      <c r="YA273" s="827"/>
      <c r="YB273" s="827"/>
      <c r="YC273" s="844"/>
      <c r="YD273" s="844"/>
      <c r="YE273" s="827"/>
      <c r="YF273" s="827"/>
      <c r="YG273" s="844"/>
      <c r="YH273" s="844"/>
      <c r="YI273" s="827"/>
      <c r="YJ273" s="827"/>
      <c r="YK273" s="827"/>
      <c r="YL273" s="827"/>
      <c r="YM273" s="827"/>
      <c r="YN273" s="843"/>
      <c r="YO273" s="845"/>
      <c r="YP273" s="827"/>
      <c r="YQ273" s="827"/>
      <c r="YR273" s="827"/>
      <c r="YS273" s="827"/>
      <c r="YT273" s="827"/>
      <c r="YU273" s="827"/>
      <c r="YV273" s="827"/>
      <c r="YW273" s="846"/>
      <c r="YX273" s="846"/>
      <c r="YY273" s="846"/>
      <c r="YZ273" s="846"/>
      <c r="ZA273" s="846"/>
      <c r="ZB273" s="846"/>
      <c r="ZC273" s="846"/>
      <c r="ZD273" s="846"/>
      <c r="ZE273" s="846"/>
      <c r="ZF273" s="846"/>
      <c r="ZG273" s="846"/>
      <c r="ZH273" s="846"/>
      <c r="ZI273" s="846"/>
      <c r="ZJ273" s="846"/>
      <c r="ZK273" s="846"/>
      <c r="ZL273" s="846"/>
      <c r="ZM273" s="846"/>
      <c r="ZN273" s="846"/>
      <c r="ZO273" s="846"/>
      <c r="ZP273" s="846"/>
      <c r="ZQ273" s="846"/>
      <c r="ZR273" s="846"/>
      <c r="ZS273" s="846"/>
      <c r="ZT273" s="846"/>
      <c r="ZU273" s="846"/>
      <c r="ZV273" s="846"/>
      <c r="ZW273" s="846"/>
      <c r="ZX273" s="846"/>
      <c r="ZY273" s="846"/>
      <c r="ZZ273" s="846"/>
      <c r="AAA273" s="846"/>
      <c r="AAB273" s="846"/>
      <c r="AAC273" s="846"/>
      <c r="AAD273" s="846"/>
      <c r="AAE273" s="846"/>
      <c r="AAF273" s="846"/>
      <c r="AAG273" s="846"/>
      <c r="AAH273" s="846"/>
      <c r="AAI273" s="846"/>
      <c r="AAJ273" s="846"/>
      <c r="AAK273" s="846"/>
      <c r="AAL273" s="846"/>
      <c r="AAM273" s="846"/>
      <c r="AAN273" s="846"/>
      <c r="AAO273" s="827"/>
      <c r="AAP273" s="827"/>
      <c r="AAQ273" s="827"/>
      <c r="AAR273" s="827"/>
      <c r="AAS273" s="827"/>
      <c r="AAT273" s="827"/>
      <c r="AAU273" s="827"/>
      <c r="AAV273" s="827"/>
      <c r="AAW273" s="827"/>
      <c r="AAX273" s="827"/>
      <c r="AAY273" s="827"/>
      <c r="AAZ273" s="827"/>
      <c r="ABA273" s="827"/>
      <c r="ABB273" s="827"/>
      <c r="ABC273" s="827"/>
      <c r="ABD273" s="827"/>
      <c r="ABE273" s="827"/>
      <c r="ABF273" s="827"/>
      <c r="ABG273" s="827"/>
      <c r="ABH273" s="827"/>
      <c r="ABI273" s="827"/>
      <c r="ABJ273" s="827"/>
      <c r="ABK273" s="827"/>
      <c r="ABL273" s="827"/>
      <c r="ABM273" s="844"/>
      <c r="ABN273" s="844"/>
      <c r="ABO273" s="844"/>
      <c r="ABP273" s="844"/>
      <c r="ABQ273" s="844"/>
      <c r="ABR273" s="827"/>
      <c r="ABS273" s="827"/>
      <c r="ABT273" s="844"/>
      <c r="ABU273" s="844"/>
      <c r="ABV273" s="827"/>
      <c r="ABW273" s="827"/>
      <c r="ABX273" s="844"/>
      <c r="ABY273" s="844"/>
      <c r="ABZ273" s="827"/>
      <c r="ACA273" s="827"/>
      <c r="ACB273" s="827"/>
      <c r="ACC273" s="827"/>
      <c r="ACD273" s="827"/>
      <c r="ACE273" s="827"/>
      <c r="ACF273" s="827"/>
      <c r="ACG273" s="844"/>
      <c r="ACH273" s="844"/>
      <c r="ACI273" s="827"/>
      <c r="ACJ273" s="827"/>
      <c r="ACK273" s="844"/>
      <c r="ACL273" s="844"/>
      <c r="ACM273" s="827"/>
      <c r="ACN273" s="827"/>
      <c r="ACO273" s="827"/>
      <c r="ACP273" s="827"/>
      <c r="ACQ273" s="827"/>
      <c r="ACR273" s="843"/>
      <c r="ACS273" s="845"/>
      <c r="ACT273" s="827"/>
      <c r="ACU273" s="827"/>
      <c r="ACV273" s="827"/>
      <c r="ACW273" s="827"/>
      <c r="ACX273" s="827"/>
      <c r="ACY273" s="827"/>
      <c r="ACZ273" s="827"/>
      <c r="ADA273" s="846"/>
      <c r="ADB273" s="846"/>
      <c r="ADC273" s="846"/>
      <c r="ADD273" s="846"/>
      <c r="ADE273" s="846"/>
      <c r="ADF273" s="846"/>
      <c r="ADG273" s="846"/>
      <c r="ADH273" s="846"/>
      <c r="ADI273" s="846"/>
      <c r="ADJ273" s="846"/>
      <c r="ADK273" s="846"/>
      <c r="ADL273" s="846"/>
      <c r="ADM273" s="846"/>
      <c r="ADN273" s="846"/>
      <c r="ADO273" s="846"/>
      <c r="ADP273" s="846"/>
      <c r="ADQ273" s="846"/>
      <c r="ADR273" s="846"/>
      <c r="ADS273" s="846"/>
      <c r="ADT273" s="846"/>
      <c r="ADU273" s="846"/>
      <c r="ADV273" s="846"/>
      <c r="ADW273" s="846"/>
      <c r="ADX273" s="846"/>
      <c r="ADY273" s="846"/>
      <c r="ADZ273" s="846"/>
      <c r="AEA273" s="846"/>
      <c r="AEB273" s="846"/>
      <c r="AEC273" s="846"/>
      <c r="AED273" s="846"/>
      <c r="AEE273" s="846"/>
      <c r="AEF273" s="846"/>
      <c r="AEG273" s="846"/>
      <c r="AEH273" s="846"/>
      <c r="AEI273" s="846"/>
      <c r="AEJ273" s="846"/>
      <c r="AEK273" s="846"/>
      <c r="AEL273" s="846"/>
      <c r="AEM273" s="846"/>
      <c r="AEN273" s="846"/>
      <c r="AEO273" s="846"/>
      <c r="AEP273" s="846"/>
      <c r="AEQ273" s="846"/>
      <c r="AER273" s="846"/>
      <c r="AES273" s="827"/>
      <c r="AET273" s="827"/>
      <c r="AEU273" s="827"/>
      <c r="AEV273" s="827"/>
      <c r="AEW273" s="827"/>
      <c r="AEX273" s="827"/>
      <c r="AEY273" s="827"/>
      <c r="AEZ273" s="827"/>
      <c r="AFA273" s="827"/>
      <c r="AFB273" s="827"/>
      <c r="AFC273" s="827"/>
      <c r="AFD273" s="827"/>
      <c r="AFE273" s="827"/>
      <c r="AFF273" s="827"/>
      <c r="AFG273" s="827"/>
      <c r="AFH273" s="827"/>
      <c r="AFI273" s="827"/>
      <c r="AFJ273" s="827"/>
      <c r="AFK273" s="827"/>
      <c r="AFL273" s="827"/>
      <c r="AFM273" s="827"/>
      <c r="AFN273" s="827"/>
      <c r="AFO273" s="827"/>
      <c r="AFP273" s="827"/>
      <c r="AFQ273" s="844"/>
      <c r="AFR273" s="844"/>
      <c r="AFS273" s="844"/>
      <c r="AFT273" s="844"/>
      <c r="AFU273" s="844"/>
      <c r="AFV273" s="827"/>
      <c r="AFW273" s="827"/>
      <c r="AFX273" s="844"/>
      <c r="AFY273" s="844"/>
      <c r="AFZ273" s="827"/>
      <c r="AGA273" s="827"/>
      <c r="AGB273" s="844"/>
      <c r="AGC273" s="844"/>
      <c r="AGD273" s="827"/>
      <c r="AGE273" s="827"/>
      <c r="AGF273" s="827"/>
      <c r="AGG273" s="827"/>
      <c r="AGH273" s="827"/>
      <c r="AGI273" s="827"/>
      <c r="AGJ273" s="827"/>
      <c r="AGK273" s="844"/>
      <c r="AGL273" s="844"/>
      <c r="AGM273" s="827"/>
      <c r="AGN273" s="827"/>
      <c r="AGO273" s="844"/>
      <c r="AGP273" s="844"/>
      <c r="AGQ273" s="827"/>
      <c r="AGR273" s="827"/>
      <c r="AGS273" s="827"/>
      <c r="AGT273" s="827"/>
      <c r="AGU273" s="827"/>
      <c r="AGV273" s="843"/>
      <c r="AGW273" s="845"/>
      <c r="AGX273" s="827"/>
      <c r="AGY273" s="827"/>
      <c r="AGZ273" s="827"/>
      <c r="AHA273" s="827"/>
      <c r="AHB273" s="827"/>
      <c r="AHC273" s="827"/>
      <c r="AHD273" s="827"/>
      <c r="AHE273" s="846"/>
      <c r="AHF273" s="846"/>
      <c r="AHG273" s="846"/>
      <c r="AHH273" s="846"/>
      <c r="AHI273" s="846"/>
      <c r="AHJ273" s="846"/>
      <c r="AHK273" s="846"/>
      <c r="AHL273" s="846"/>
      <c r="AHM273" s="846"/>
      <c r="AHN273" s="846"/>
      <c r="AHO273" s="846"/>
      <c r="AHP273" s="846"/>
      <c r="AHQ273" s="846"/>
      <c r="AHR273" s="846"/>
      <c r="AHS273" s="846"/>
      <c r="AHT273" s="846"/>
      <c r="AHU273" s="846"/>
      <c r="AHV273" s="846"/>
      <c r="AHW273" s="846"/>
      <c r="AHX273" s="846"/>
      <c r="AHY273" s="846"/>
      <c r="AHZ273" s="846"/>
      <c r="AIA273" s="846"/>
      <c r="AIB273" s="846"/>
      <c r="AIC273" s="846"/>
      <c r="AID273" s="846"/>
      <c r="AIE273" s="846"/>
      <c r="AIF273" s="846"/>
      <c r="AIG273" s="846"/>
      <c r="AIH273" s="846"/>
      <c r="AII273" s="846"/>
      <c r="AIJ273" s="846"/>
      <c r="AIK273" s="846"/>
      <c r="AIL273" s="846"/>
      <c r="AIM273" s="846"/>
      <c r="AIN273" s="846"/>
      <c r="AIO273" s="846"/>
      <c r="AIP273" s="846"/>
      <c r="AIQ273" s="846"/>
      <c r="AIR273" s="846"/>
      <c r="AIS273" s="846"/>
      <c r="AIT273" s="846"/>
      <c r="AIU273" s="846"/>
      <c r="AIV273" s="846"/>
      <c r="AIW273" s="827"/>
      <c r="AIX273" s="827"/>
      <c r="AIY273" s="827"/>
      <c r="AIZ273" s="827"/>
      <c r="AJA273" s="827"/>
      <c r="AJB273" s="827"/>
      <c r="AJC273" s="827"/>
      <c r="AJD273" s="827"/>
      <c r="AJE273" s="827"/>
      <c r="AJF273" s="827"/>
      <c r="AJG273" s="827"/>
      <c r="AJH273" s="827"/>
      <c r="AJI273" s="827"/>
      <c r="AJJ273" s="827"/>
      <c r="AJK273" s="827"/>
      <c r="AJL273" s="827"/>
      <c r="AJM273" s="827"/>
      <c r="AJN273" s="827"/>
      <c r="AJO273" s="827"/>
      <c r="AJP273" s="827"/>
      <c r="AJQ273" s="827"/>
      <c r="AJR273" s="827"/>
      <c r="AJS273" s="827"/>
      <c r="AJT273" s="827"/>
      <c r="AJU273" s="844"/>
      <c r="AJV273" s="844"/>
      <c r="AJW273" s="844"/>
      <c r="AJX273" s="844"/>
      <c r="AJY273" s="844"/>
      <c r="AJZ273" s="827"/>
      <c r="AKA273" s="827"/>
      <c r="AKB273" s="844"/>
      <c r="AKC273" s="844"/>
      <c r="AKD273" s="827"/>
      <c r="AKE273" s="827"/>
      <c r="AKF273" s="844"/>
      <c r="AKG273" s="844"/>
      <c r="AKH273" s="827"/>
      <c r="AKI273" s="827"/>
      <c r="AKJ273" s="827"/>
      <c r="AKK273" s="827"/>
      <c r="AKL273" s="827"/>
      <c r="AKM273" s="827"/>
      <c r="AKN273" s="827"/>
      <c r="AKO273" s="844"/>
      <c r="AKP273" s="844"/>
      <c r="AKQ273" s="827"/>
      <c r="AKR273" s="827"/>
      <c r="AKS273" s="844"/>
      <c r="AKT273" s="844"/>
      <c r="AKU273" s="827"/>
      <c r="AKV273" s="827"/>
      <c r="AKW273" s="827"/>
      <c r="AKX273" s="827"/>
      <c r="AKY273" s="827"/>
      <c r="AKZ273" s="843"/>
      <c r="ALA273" s="845"/>
      <c r="ALB273" s="827"/>
      <c r="ALC273" s="827"/>
      <c r="ALD273" s="827"/>
      <c r="ALE273" s="827"/>
      <c r="ALF273" s="827"/>
      <c r="ALG273" s="827"/>
      <c r="ALH273" s="827"/>
      <c r="ALI273" s="846"/>
      <c r="ALJ273" s="846"/>
      <c r="ALK273" s="846"/>
      <c r="ALL273" s="846"/>
      <c r="ALM273" s="846"/>
      <c r="ALN273" s="846"/>
      <c r="ALO273" s="846"/>
      <c r="ALP273" s="846"/>
      <c r="ALQ273" s="846"/>
      <c r="ALR273" s="846"/>
      <c r="ALS273" s="846"/>
      <c r="ALT273" s="846"/>
      <c r="ALU273" s="846"/>
      <c r="ALV273" s="846"/>
      <c r="ALW273" s="846"/>
      <c r="ALX273" s="846"/>
      <c r="ALY273" s="846"/>
      <c r="ALZ273" s="846"/>
      <c r="AMA273" s="846"/>
      <c r="AMB273" s="846"/>
      <c r="AMC273" s="846"/>
      <c r="AMD273" s="846"/>
      <c r="AME273" s="846"/>
      <c r="AMF273" s="846"/>
      <c r="AMG273" s="846"/>
      <c r="AMH273" s="846"/>
      <c r="AMI273" s="846"/>
      <c r="AMJ273" s="846"/>
      <c r="AMK273" s="846"/>
      <c r="AML273" s="846"/>
      <c r="AMM273" s="846"/>
      <c r="AMN273" s="846"/>
      <c r="AMO273" s="846"/>
      <c r="AMP273" s="846"/>
      <c r="AMQ273" s="846"/>
      <c r="AMR273" s="846"/>
      <c r="AMS273" s="846"/>
      <c r="AMT273" s="846"/>
      <c r="AMU273" s="846"/>
      <c r="AMV273" s="846"/>
      <c r="AMW273" s="846"/>
      <c r="AMX273" s="846"/>
      <c r="AMY273" s="846"/>
      <c r="AMZ273" s="846"/>
      <c r="ANA273" s="827"/>
      <c r="ANB273" s="827"/>
      <c r="ANC273" s="827"/>
      <c r="AND273" s="827"/>
      <c r="ANE273" s="827"/>
      <c r="ANF273" s="827"/>
      <c r="ANG273" s="827"/>
      <c r="ANH273" s="827"/>
      <c r="ANI273" s="827"/>
      <c r="ANJ273" s="827"/>
      <c r="ANK273" s="827"/>
      <c r="ANL273" s="827"/>
      <c r="ANM273" s="827"/>
      <c r="ANN273" s="827"/>
      <c r="ANO273" s="827"/>
      <c r="ANP273" s="827"/>
      <c r="ANQ273" s="827"/>
      <c r="ANR273" s="827"/>
      <c r="ANS273" s="827"/>
      <c r="ANT273" s="827"/>
      <c r="ANU273" s="827"/>
      <c r="ANV273" s="827"/>
      <c r="ANW273" s="827"/>
      <c r="ANX273" s="827"/>
      <c r="ANY273" s="844"/>
      <c r="ANZ273" s="844"/>
      <c r="AOA273" s="844"/>
      <c r="AOB273" s="844"/>
      <c r="AOC273" s="844"/>
      <c r="AOD273" s="827"/>
      <c r="AOE273" s="827"/>
      <c r="AOF273" s="844"/>
      <c r="AOG273" s="844"/>
      <c r="AOH273" s="827"/>
      <c r="AOI273" s="827"/>
      <c r="AOJ273" s="844"/>
      <c r="AOK273" s="844"/>
      <c r="AOL273" s="827"/>
      <c r="AOM273" s="827"/>
      <c r="AON273" s="827"/>
      <c r="AOO273" s="827"/>
      <c r="AOP273" s="827"/>
      <c r="AOQ273" s="827"/>
      <c r="AOR273" s="827"/>
      <c r="AOS273" s="844"/>
      <c r="AOT273" s="844"/>
      <c r="AOU273" s="827"/>
      <c r="AOV273" s="827"/>
      <c r="AOW273" s="844"/>
      <c r="AOX273" s="844"/>
      <c r="AOY273" s="827"/>
      <c r="AOZ273" s="827"/>
      <c r="APA273" s="827"/>
      <c r="APB273" s="827"/>
      <c r="APC273" s="827"/>
      <c r="APD273" s="843"/>
      <c r="APE273" s="845"/>
      <c r="APF273" s="827"/>
      <c r="APG273" s="827"/>
      <c r="APH273" s="827"/>
      <c r="API273" s="827"/>
      <c r="APJ273" s="827"/>
      <c r="APK273" s="827"/>
      <c r="APL273" s="827"/>
      <c r="APM273" s="846"/>
      <c r="APN273" s="846"/>
      <c r="APO273" s="846"/>
      <c r="APP273" s="846"/>
      <c r="APQ273" s="846"/>
      <c r="APR273" s="846"/>
      <c r="APS273" s="846"/>
      <c r="APT273" s="846"/>
      <c r="APU273" s="846"/>
      <c r="APV273" s="846"/>
      <c r="APW273" s="846"/>
      <c r="APX273" s="846"/>
      <c r="APY273" s="846"/>
      <c r="APZ273" s="846"/>
      <c r="AQA273" s="846"/>
      <c r="AQB273" s="846"/>
      <c r="AQC273" s="846"/>
      <c r="AQD273" s="846"/>
      <c r="AQE273" s="846"/>
      <c r="AQF273" s="846"/>
      <c r="AQG273" s="846"/>
      <c r="AQH273" s="846"/>
      <c r="AQI273" s="846"/>
      <c r="AQJ273" s="846"/>
      <c r="AQK273" s="846"/>
      <c r="AQL273" s="846"/>
      <c r="AQM273" s="846"/>
      <c r="AQN273" s="846"/>
      <c r="AQO273" s="846"/>
      <c r="AQP273" s="846"/>
      <c r="AQQ273" s="846"/>
      <c r="AQR273" s="846"/>
      <c r="AQS273" s="846"/>
      <c r="AQT273" s="846"/>
      <c r="AQU273" s="846"/>
      <c r="AQV273" s="846"/>
      <c r="AQW273" s="846"/>
      <c r="AQX273" s="846"/>
      <c r="AQY273" s="846"/>
      <c r="AQZ273" s="846"/>
      <c r="ARA273" s="846"/>
      <c r="ARB273" s="846"/>
      <c r="ARC273" s="846"/>
      <c r="ARD273" s="846"/>
      <c r="ARE273" s="827"/>
      <c r="ARF273" s="827"/>
      <c r="ARG273" s="827"/>
      <c r="ARH273" s="827"/>
      <c r="ARI273" s="827"/>
      <c r="ARJ273" s="827"/>
      <c r="ARK273" s="827"/>
      <c r="ARL273" s="827"/>
      <c r="ARM273" s="827"/>
      <c r="ARN273" s="827"/>
      <c r="ARO273" s="827"/>
      <c r="ARP273" s="827"/>
      <c r="ARQ273" s="827"/>
      <c r="ARR273" s="827"/>
      <c r="ARS273" s="827"/>
      <c r="ART273" s="827"/>
      <c r="ARU273" s="827"/>
      <c r="ARV273" s="827"/>
      <c r="ARW273" s="827"/>
      <c r="ARX273" s="827"/>
      <c r="ARY273" s="827"/>
      <c r="ARZ273" s="827"/>
      <c r="ASA273" s="827"/>
      <c r="ASB273" s="827"/>
      <c r="ASC273" s="844"/>
      <c r="ASD273" s="844"/>
      <c r="ASE273" s="844"/>
      <c r="ASF273" s="844"/>
      <c r="ASG273" s="844"/>
      <c r="ASH273" s="827"/>
      <c r="ASI273" s="827"/>
      <c r="ASJ273" s="844"/>
      <c r="ASK273" s="844"/>
      <c r="ASL273" s="827"/>
      <c r="ASM273" s="827"/>
      <c r="ASN273" s="844"/>
      <c r="ASO273" s="844"/>
      <c r="ASP273" s="827"/>
      <c r="ASQ273" s="827"/>
      <c r="ASR273" s="827"/>
      <c r="ASS273" s="827"/>
      <c r="AST273" s="827"/>
      <c r="ASU273" s="827"/>
      <c r="ASV273" s="827"/>
      <c r="ASW273" s="844"/>
      <c r="ASX273" s="844"/>
      <c r="ASY273" s="827"/>
      <c r="ASZ273" s="827"/>
      <c r="ATA273" s="844"/>
      <c r="ATB273" s="844"/>
      <c r="ATC273" s="827"/>
      <c r="ATD273" s="827"/>
      <c r="ATE273" s="827"/>
      <c r="ATF273" s="827"/>
      <c r="ATG273" s="827"/>
      <c r="ATH273" s="843"/>
      <c r="ATI273" s="845"/>
      <c r="ATJ273" s="827"/>
      <c r="ATK273" s="827"/>
      <c r="ATL273" s="827"/>
      <c r="ATM273" s="827"/>
      <c r="ATN273" s="827"/>
      <c r="ATO273" s="827"/>
      <c r="ATP273" s="827"/>
      <c r="ATQ273" s="846"/>
      <c r="ATR273" s="846"/>
      <c r="ATS273" s="846"/>
      <c r="ATT273" s="846"/>
      <c r="ATU273" s="846"/>
      <c r="ATV273" s="846"/>
      <c r="ATW273" s="846"/>
      <c r="ATX273" s="846"/>
      <c r="ATY273" s="846"/>
      <c r="ATZ273" s="846"/>
      <c r="AUA273" s="846"/>
      <c r="AUB273" s="846"/>
      <c r="AUC273" s="846"/>
      <c r="AUD273" s="846"/>
      <c r="AUE273" s="846"/>
      <c r="AUF273" s="846"/>
      <c r="AUG273" s="846"/>
      <c r="AUH273" s="846"/>
      <c r="AUI273" s="846"/>
      <c r="AUJ273" s="846"/>
      <c r="AUK273" s="846"/>
      <c r="AUL273" s="846"/>
      <c r="AUM273" s="846"/>
      <c r="AUN273" s="846"/>
      <c r="AUO273" s="846"/>
      <c r="AUP273" s="846"/>
      <c r="AUQ273" s="846"/>
      <c r="AUR273" s="846"/>
      <c r="AUS273" s="846"/>
      <c r="AUT273" s="846"/>
      <c r="AUU273" s="846"/>
      <c r="AUV273" s="846"/>
      <c r="AUW273" s="846"/>
      <c r="AUX273" s="846"/>
      <c r="AUY273" s="846"/>
      <c r="AUZ273" s="846"/>
      <c r="AVA273" s="846"/>
      <c r="AVB273" s="846"/>
      <c r="AVC273" s="846"/>
      <c r="AVD273" s="846"/>
      <c r="AVE273" s="846"/>
      <c r="AVF273" s="846"/>
      <c r="AVG273" s="846"/>
      <c r="AVH273" s="846"/>
      <c r="AVI273" s="827"/>
      <c r="AVJ273" s="827"/>
      <c r="AVK273" s="827"/>
      <c r="AVL273" s="827"/>
      <c r="AVM273" s="827"/>
      <c r="AVN273" s="827"/>
      <c r="AVO273" s="827"/>
      <c r="AVP273" s="827"/>
      <c r="AVQ273" s="827"/>
      <c r="AVR273" s="827"/>
      <c r="AVS273" s="827"/>
      <c r="AVT273" s="827"/>
      <c r="AVU273" s="827"/>
      <c r="AVV273" s="827"/>
      <c r="AVW273" s="827"/>
      <c r="AVX273" s="827"/>
      <c r="AVY273" s="827"/>
      <c r="AVZ273" s="827"/>
      <c r="AWA273" s="827"/>
      <c r="AWB273" s="827"/>
      <c r="AWC273" s="827"/>
      <c r="AWD273" s="827"/>
      <c r="AWE273" s="827"/>
      <c r="AWF273" s="827"/>
      <c r="AWG273" s="844"/>
      <c r="AWH273" s="844"/>
      <c r="AWI273" s="844"/>
      <c r="AWJ273" s="844"/>
      <c r="AWK273" s="844"/>
      <c r="AWL273" s="827"/>
      <c r="AWM273" s="827"/>
      <c r="AWN273" s="844"/>
      <c r="AWO273" s="844"/>
      <c r="AWP273" s="827"/>
      <c r="AWQ273" s="827"/>
      <c r="AWR273" s="844"/>
      <c r="AWS273" s="844"/>
      <c r="AWT273" s="827"/>
      <c r="AWU273" s="827"/>
      <c r="AWV273" s="827"/>
      <c r="AWW273" s="827"/>
      <c r="AWX273" s="827"/>
      <c r="AWY273" s="827"/>
      <c r="AWZ273" s="827"/>
      <c r="AXA273" s="844"/>
      <c r="AXB273" s="844"/>
      <c r="AXC273" s="827"/>
      <c r="AXD273" s="827"/>
      <c r="AXE273" s="844"/>
      <c r="AXF273" s="844"/>
      <c r="AXG273" s="827"/>
      <c r="AXH273" s="827"/>
      <c r="AXI273" s="827"/>
      <c r="AXJ273" s="827"/>
      <c r="AXK273" s="827"/>
      <c r="AXL273" s="843"/>
      <c r="AXM273" s="845"/>
      <c r="AXN273" s="827"/>
      <c r="AXO273" s="827"/>
      <c r="AXP273" s="827"/>
      <c r="AXQ273" s="827"/>
      <c r="AXR273" s="827"/>
      <c r="AXS273" s="827"/>
      <c r="AXT273" s="827"/>
      <c r="AXU273" s="846"/>
      <c r="AXV273" s="846"/>
      <c r="AXW273" s="846"/>
      <c r="AXX273" s="846"/>
      <c r="AXY273" s="846"/>
      <c r="AXZ273" s="846"/>
      <c r="AYA273" s="846"/>
      <c r="AYB273" s="846"/>
      <c r="AYC273" s="846"/>
      <c r="AYD273" s="846"/>
      <c r="AYE273" s="846"/>
      <c r="AYF273" s="846"/>
      <c r="AYG273" s="846"/>
      <c r="AYH273" s="846"/>
      <c r="AYI273" s="846"/>
      <c r="AYJ273" s="846"/>
      <c r="AYK273" s="846"/>
      <c r="AYL273" s="846"/>
      <c r="AYM273" s="846"/>
      <c r="AYN273" s="846"/>
      <c r="AYO273" s="846"/>
      <c r="AYP273" s="846"/>
      <c r="AYQ273" s="846"/>
      <c r="AYR273" s="846"/>
      <c r="AYS273" s="846"/>
      <c r="AYT273" s="846"/>
      <c r="AYU273" s="846"/>
      <c r="AYV273" s="846"/>
      <c r="AYW273" s="846"/>
      <c r="AYX273" s="846"/>
      <c r="AYY273" s="846"/>
      <c r="AYZ273" s="846"/>
      <c r="AZA273" s="846"/>
      <c r="AZB273" s="846"/>
      <c r="AZC273" s="846"/>
      <c r="AZD273" s="846"/>
      <c r="AZE273" s="846"/>
      <c r="AZF273" s="846"/>
      <c r="AZG273" s="846"/>
      <c r="AZH273" s="846"/>
      <c r="AZI273" s="846"/>
      <c r="AZJ273" s="846"/>
      <c r="AZK273" s="846"/>
      <c r="AZL273" s="846"/>
      <c r="AZM273" s="827"/>
      <c r="AZN273" s="827"/>
      <c r="AZO273" s="827"/>
      <c r="AZP273" s="827"/>
      <c r="AZQ273" s="827"/>
      <c r="AZR273" s="827"/>
      <c r="AZS273" s="827"/>
      <c r="AZT273" s="827"/>
      <c r="AZU273" s="827"/>
      <c r="AZV273" s="827"/>
      <c r="AZW273" s="827"/>
      <c r="AZX273" s="827"/>
      <c r="AZY273" s="827"/>
      <c r="AZZ273" s="827"/>
      <c r="BAA273" s="827"/>
      <c r="BAB273" s="827"/>
      <c r="BAC273" s="827"/>
      <c r="BAD273" s="827"/>
      <c r="BAE273" s="827"/>
      <c r="BAF273" s="827"/>
      <c r="BAG273" s="827"/>
      <c r="BAH273" s="827"/>
      <c r="BAI273" s="827"/>
      <c r="BAJ273" s="827"/>
      <c r="BAK273" s="844"/>
      <c r="BAL273" s="844"/>
      <c r="BAM273" s="844"/>
      <c r="BAN273" s="844"/>
      <c r="BAO273" s="844"/>
      <c r="BAP273" s="827"/>
      <c r="BAQ273" s="827"/>
      <c r="BAR273" s="844"/>
      <c r="BAS273" s="844"/>
      <c r="BAT273" s="827"/>
      <c r="BAU273" s="827"/>
      <c r="BAV273" s="844"/>
      <c r="BAW273" s="844"/>
      <c r="BAX273" s="827"/>
      <c r="BAY273" s="827"/>
      <c r="BAZ273" s="827"/>
      <c r="BBA273" s="827"/>
      <c r="BBB273" s="827"/>
      <c r="BBC273" s="827"/>
      <c r="BBD273" s="827"/>
      <c r="BBE273" s="844"/>
      <c r="BBF273" s="844"/>
      <c r="BBG273" s="827"/>
      <c r="BBH273" s="827"/>
      <c r="BBI273" s="844"/>
      <c r="BBJ273" s="844"/>
      <c r="BBK273" s="827"/>
      <c r="BBL273" s="827"/>
      <c r="BBM273" s="827"/>
      <c r="BBN273" s="827"/>
      <c r="BBO273" s="827"/>
      <c r="BBP273" s="843"/>
      <c r="BBQ273" s="845"/>
      <c r="BBR273" s="827"/>
      <c r="BBS273" s="827"/>
      <c r="BBT273" s="827"/>
      <c r="BBU273" s="827"/>
      <c r="BBV273" s="827"/>
      <c r="BBW273" s="827"/>
      <c r="BBX273" s="827"/>
      <c r="BBY273" s="846"/>
      <c r="BBZ273" s="846"/>
      <c r="BCA273" s="846"/>
      <c r="BCB273" s="846"/>
      <c r="BCC273" s="846"/>
      <c r="BCD273" s="846"/>
      <c r="BCE273" s="846"/>
      <c r="BCF273" s="846"/>
      <c r="BCG273" s="846"/>
      <c r="BCH273" s="846"/>
      <c r="BCI273" s="846"/>
      <c r="BCJ273" s="846"/>
      <c r="BCK273" s="846"/>
      <c r="BCL273" s="846"/>
      <c r="BCM273" s="846"/>
      <c r="BCN273" s="846"/>
      <c r="BCO273" s="846"/>
      <c r="BCP273" s="846"/>
      <c r="BCQ273" s="846"/>
      <c r="BCR273" s="846"/>
      <c r="BCS273" s="846"/>
      <c r="BCT273" s="846"/>
      <c r="BCU273" s="846"/>
      <c r="BCV273" s="846"/>
      <c r="BCW273" s="846"/>
      <c r="BCX273" s="846"/>
      <c r="BCY273" s="846"/>
      <c r="BCZ273" s="846"/>
      <c r="BDA273" s="846"/>
      <c r="BDB273" s="846"/>
      <c r="BDC273" s="846"/>
      <c r="BDD273" s="846"/>
      <c r="BDE273" s="846"/>
      <c r="BDF273" s="846"/>
      <c r="BDG273" s="846"/>
      <c r="BDH273" s="846"/>
      <c r="BDI273" s="846"/>
      <c r="BDJ273" s="846"/>
      <c r="BDK273" s="846"/>
      <c r="BDL273" s="846"/>
      <c r="BDM273" s="846"/>
      <c r="BDN273" s="846"/>
      <c r="BDO273" s="846"/>
      <c r="BDP273" s="846"/>
      <c r="BDQ273" s="827"/>
      <c r="BDR273" s="827"/>
      <c r="BDS273" s="827"/>
      <c r="BDT273" s="827"/>
      <c r="BDU273" s="827"/>
      <c r="BDV273" s="827"/>
      <c r="BDW273" s="827"/>
      <c r="BDX273" s="827"/>
      <c r="BDY273" s="827"/>
      <c r="BDZ273" s="827"/>
      <c r="BEA273" s="827"/>
      <c r="BEB273" s="827"/>
      <c r="BEC273" s="827"/>
      <c r="BED273" s="827"/>
      <c r="BEE273" s="827"/>
      <c r="BEF273" s="827"/>
      <c r="BEG273" s="827"/>
      <c r="BEH273" s="827"/>
      <c r="BEI273" s="827"/>
      <c r="BEJ273" s="827"/>
      <c r="BEK273" s="827"/>
      <c r="BEL273" s="827"/>
      <c r="BEM273" s="827"/>
      <c r="BEN273" s="827"/>
      <c r="BEO273" s="844"/>
      <c r="BEP273" s="844"/>
      <c r="BEQ273" s="844"/>
      <c r="BER273" s="844"/>
      <c r="BES273" s="844"/>
      <c r="BET273" s="827"/>
      <c r="BEU273" s="827"/>
      <c r="BEV273" s="844"/>
      <c r="BEW273" s="844"/>
      <c r="BEX273" s="827"/>
      <c r="BEY273" s="827"/>
      <c r="BEZ273" s="844"/>
      <c r="BFA273" s="844"/>
      <c r="BFB273" s="827"/>
      <c r="BFC273" s="827"/>
      <c r="BFD273" s="827"/>
      <c r="BFE273" s="827"/>
      <c r="BFF273" s="827"/>
      <c r="BFG273" s="827"/>
      <c r="BFH273" s="827"/>
      <c r="BFI273" s="844"/>
      <c r="BFJ273" s="844"/>
      <c r="BFK273" s="827"/>
      <c r="BFL273" s="827"/>
      <c r="BFM273" s="844"/>
      <c r="BFN273" s="844"/>
      <c r="BFO273" s="827"/>
      <c r="BFP273" s="827"/>
      <c r="BFQ273" s="827"/>
      <c r="BFR273" s="827"/>
      <c r="BFS273" s="827"/>
      <c r="BFT273" s="843"/>
      <c r="BFU273" s="845"/>
      <c r="BFV273" s="827"/>
      <c r="BFW273" s="827"/>
      <c r="BFX273" s="827"/>
      <c r="BFY273" s="827"/>
      <c r="BFZ273" s="827"/>
      <c r="BGA273" s="827"/>
      <c r="BGB273" s="827"/>
      <c r="BGC273" s="846"/>
      <c r="BGD273" s="846"/>
      <c r="BGE273" s="846"/>
      <c r="BGF273" s="846"/>
      <c r="BGG273" s="846"/>
      <c r="BGH273" s="846"/>
      <c r="BGI273" s="846"/>
      <c r="BGJ273" s="846"/>
      <c r="BGK273" s="846"/>
      <c r="BGL273" s="846"/>
      <c r="BGM273" s="846"/>
      <c r="BGN273" s="846"/>
      <c r="BGO273" s="846"/>
      <c r="BGP273" s="846"/>
      <c r="BGQ273" s="846"/>
      <c r="BGR273" s="846"/>
      <c r="BGS273" s="846"/>
      <c r="BGT273" s="846"/>
      <c r="BGU273" s="846"/>
      <c r="BGV273" s="846"/>
      <c r="BGW273" s="846"/>
      <c r="BGX273" s="846"/>
      <c r="BGY273" s="846"/>
      <c r="BGZ273" s="846"/>
      <c r="BHA273" s="846"/>
      <c r="BHB273" s="846"/>
      <c r="BHC273" s="846"/>
      <c r="BHD273" s="846"/>
      <c r="BHE273" s="846"/>
      <c r="BHF273" s="846"/>
      <c r="BHG273" s="846"/>
      <c r="BHH273" s="846"/>
      <c r="BHI273" s="846"/>
      <c r="BHJ273" s="846"/>
      <c r="BHK273" s="846"/>
      <c r="BHL273" s="846"/>
      <c r="BHM273" s="846"/>
      <c r="BHN273" s="846"/>
      <c r="BHO273" s="846"/>
      <c r="BHP273" s="846"/>
      <c r="BHQ273" s="846"/>
      <c r="BHR273" s="846"/>
      <c r="BHS273" s="846"/>
      <c r="BHT273" s="846"/>
      <c r="BHU273" s="827"/>
      <c r="BHV273" s="827"/>
      <c r="BHW273" s="827"/>
      <c r="BHX273" s="827"/>
      <c r="BHY273" s="827"/>
      <c r="BHZ273" s="827"/>
      <c r="BIA273" s="827"/>
      <c r="BIB273" s="827"/>
      <c r="BIC273" s="827"/>
      <c r="BID273" s="827"/>
      <c r="BIE273" s="827"/>
      <c r="BIF273" s="827"/>
      <c r="BIG273" s="827"/>
      <c r="BIH273" s="827"/>
      <c r="BII273" s="827"/>
      <c r="BIJ273" s="827"/>
      <c r="BIK273" s="827"/>
      <c r="BIL273" s="827"/>
      <c r="BIM273" s="827"/>
      <c r="BIN273" s="827"/>
      <c r="BIO273" s="827"/>
      <c r="BIP273" s="827"/>
      <c r="BIQ273" s="827"/>
      <c r="BIR273" s="827"/>
      <c r="BIS273" s="844"/>
      <c r="BIT273" s="844"/>
      <c r="BIU273" s="844"/>
      <c r="BIV273" s="844"/>
      <c r="BIW273" s="844"/>
      <c r="BIX273" s="827"/>
      <c r="BIY273" s="827"/>
      <c r="BIZ273" s="844"/>
      <c r="BJA273" s="844"/>
      <c r="BJB273" s="827"/>
      <c r="BJC273" s="827"/>
      <c r="BJD273" s="844"/>
      <c r="BJE273" s="844"/>
      <c r="BJF273" s="827"/>
      <c r="BJG273" s="827"/>
      <c r="BJH273" s="827"/>
      <c r="BJI273" s="827"/>
      <c r="BJJ273" s="827"/>
      <c r="BJK273" s="827"/>
      <c r="BJL273" s="827"/>
      <c r="BJM273" s="844"/>
      <c r="BJN273" s="844"/>
      <c r="BJO273" s="827"/>
      <c r="BJP273" s="827"/>
      <c r="BJQ273" s="844"/>
      <c r="BJR273" s="844"/>
      <c r="BJS273" s="827"/>
      <c r="BJT273" s="827"/>
      <c r="BJU273" s="827"/>
      <c r="BJV273" s="827"/>
      <c r="BJW273" s="827"/>
      <c r="BJX273" s="843"/>
      <c r="BJY273" s="845"/>
      <c r="BJZ273" s="827"/>
      <c r="BKA273" s="827"/>
      <c r="BKB273" s="827"/>
      <c r="BKC273" s="827"/>
      <c r="BKD273" s="827"/>
      <c r="BKE273" s="827"/>
      <c r="BKF273" s="827"/>
      <c r="BKG273" s="846"/>
      <c r="BKH273" s="846"/>
      <c r="BKI273" s="846"/>
      <c r="BKJ273" s="846"/>
      <c r="BKK273" s="846"/>
      <c r="BKL273" s="846"/>
      <c r="BKM273" s="846"/>
      <c r="BKN273" s="846"/>
      <c r="BKO273" s="846"/>
      <c r="BKP273" s="846"/>
      <c r="BKQ273" s="846"/>
      <c r="BKR273" s="846"/>
      <c r="BKS273" s="846"/>
      <c r="BKT273" s="846"/>
      <c r="BKU273" s="846"/>
      <c r="BKV273" s="846"/>
      <c r="BKW273" s="846"/>
      <c r="BKX273" s="846"/>
      <c r="BKY273" s="846"/>
      <c r="BKZ273" s="846"/>
      <c r="BLA273" s="846"/>
      <c r="BLB273" s="846"/>
      <c r="BLC273" s="846"/>
      <c r="BLD273" s="846"/>
      <c r="BLE273" s="846"/>
      <c r="BLF273" s="846"/>
      <c r="BLG273" s="846"/>
      <c r="BLH273" s="846"/>
      <c r="BLI273" s="846"/>
      <c r="BLJ273" s="846"/>
      <c r="BLK273" s="846"/>
      <c r="BLL273" s="846"/>
      <c r="BLM273" s="846"/>
      <c r="BLN273" s="846"/>
      <c r="BLO273" s="846"/>
      <c r="BLP273" s="846"/>
      <c r="BLQ273" s="846"/>
      <c r="BLR273" s="846"/>
      <c r="BLS273" s="846"/>
      <c r="BLT273" s="846"/>
      <c r="BLU273" s="846"/>
      <c r="BLV273" s="846"/>
      <c r="BLW273" s="846"/>
      <c r="BLX273" s="846"/>
      <c r="BLY273" s="827"/>
      <c r="BLZ273" s="827"/>
      <c r="BMA273" s="827"/>
      <c r="BMB273" s="827"/>
      <c r="BMC273" s="827"/>
      <c r="BMD273" s="827"/>
      <c r="BME273" s="827"/>
      <c r="BMF273" s="827"/>
      <c r="BMG273" s="827"/>
      <c r="BMH273" s="827"/>
      <c r="BMI273" s="827"/>
      <c r="BMJ273" s="827"/>
      <c r="BMK273" s="827"/>
      <c r="BML273" s="827"/>
      <c r="BMM273" s="827"/>
      <c r="BMN273" s="827"/>
      <c r="BMO273" s="827"/>
      <c r="BMP273" s="827"/>
      <c r="BMQ273" s="827"/>
      <c r="BMR273" s="827"/>
      <c r="BMS273" s="827"/>
      <c r="BMT273" s="827"/>
      <c r="BMU273" s="827"/>
      <c r="BMV273" s="827"/>
      <c r="BMW273" s="844"/>
      <c r="BMX273" s="844"/>
      <c r="BMY273" s="844"/>
      <c r="BMZ273" s="844"/>
      <c r="BNA273" s="844"/>
      <c r="BNB273" s="827"/>
      <c r="BNC273" s="827"/>
      <c r="BND273" s="844"/>
      <c r="BNE273" s="844"/>
      <c r="BNF273" s="827"/>
      <c r="BNG273" s="827"/>
      <c r="BNH273" s="844"/>
      <c r="BNI273" s="844"/>
      <c r="BNJ273" s="827"/>
      <c r="BNK273" s="827"/>
      <c r="BNL273" s="827"/>
      <c r="BNM273" s="827"/>
      <c r="BNN273" s="827"/>
      <c r="BNO273" s="827"/>
      <c r="BNP273" s="827"/>
      <c r="BNQ273" s="844"/>
      <c r="BNR273" s="844"/>
      <c r="BNS273" s="827"/>
      <c r="BNT273" s="827"/>
      <c r="BNU273" s="844"/>
      <c r="BNV273" s="844"/>
      <c r="BNW273" s="827"/>
      <c r="BNX273" s="827"/>
      <c r="BNY273" s="827"/>
      <c r="BNZ273" s="827"/>
      <c r="BOA273" s="827"/>
      <c r="BOB273" s="843"/>
      <c r="BOC273" s="845"/>
      <c r="BOD273" s="827"/>
      <c r="BOE273" s="827"/>
      <c r="BOF273" s="827"/>
      <c r="BOG273" s="827"/>
      <c r="BOH273" s="827"/>
      <c r="BOI273" s="827"/>
      <c r="BOJ273" s="827"/>
      <c r="BOK273" s="846"/>
      <c r="BOL273" s="846"/>
      <c r="BOM273" s="846"/>
      <c r="BON273" s="846"/>
      <c r="BOO273" s="846"/>
      <c r="BOP273" s="846"/>
      <c r="BOQ273" s="846"/>
      <c r="BOR273" s="846"/>
      <c r="BOS273" s="846"/>
      <c r="BOT273" s="846"/>
      <c r="BOU273" s="846"/>
      <c r="BOV273" s="846"/>
      <c r="BOW273" s="846"/>
      <c r="BOX273" s="846"/>
      <c r="BOY273" s="846"/>
      <c r="BOZ273" s="846"/>
      <c r="BPA273" s="846"/>
      <c r="BPB273" s="846"/>
      <c r="BPC273" s="846"/>
      <c r="BPD273" s="846"/>
      <c r="BPE273" s="846"/>
      <c r="BPF273" s="846"/>
      <c r="BPG273" s="846"/>
      <c r="BPH273" s="846"/>
      <c r="BPI273" s="846"/>
      <c r="BPJ273" s="846"/>
      <c r="BPK273" s="846"/>
      <c r="BPL273" s="846"/>
      <c r="BPM273" s="846"/>
      <c r="BPN273" s="846"/>
      <c r="BPO273" s="846"/>
      <c r="BPP273" s="846"/>
      <c r="BPQ273" s="846"/>
      <c r="BPR273" s="846"/>
      <c r="BPS273" s="846"/>
      <c r="BPT273" s="846"/>
      <c r="BPU273" s="846"/>
      <c r="BPV273" s="846"/>
      <c r="BPW273" s="846"/>
      <c r="BPX273" s="846"/>
      <c r="BPY273" s="846"/>
      <c r="BPZ273" s="846"/>
      <c r="BQA273" s="846"/>
      <c r="BQB273" s="846"/>
      <c r="BQC273" s="827"/>
      <c r="BQD273" s="827"/>
      <c r="BQE273" s="827"/>
      <c r="BQF273" s="827"/>
      <c r="BQG273" s="827"/>
      <c r="BQH273" s="827"/>
      <c r="BQI273" s="827"/>
      <c r="BQJ273" s="827"/>
      <c r="BQK273" s="827"/>
      <c r="BQL273" s="827"/>
      <c r="BQM273" s="827"/>
      <c r="BQN273" s="827"/>
      <c r="BQO273" s="827"/>
      <c r="BQP273" s="827"/>
      <c r="BQQ273" s="827"/>
      <c r="BQR273" s="827"/>
      <c r="BQS273" s="827"/>
      <c r="BQT273" s="827"/>
      <c r="BQU273" s="827"/>
      <c r="BQV273" s="827"/>
      <c r="BQW273" s="827"/>
      <c r="BQX273" s="827"/>
      <c r="BQY273" s="827"/>
      <c r="BQZ273" s="827"/>
      <c r="BRA273" s="844"/>
      <c r="BRB273" s="844"/>
      <c r="BRC273" s="844"/>
      <c r="BRD273" s="844"/>
      <c r="BRE273" s="844"/>
      <c r="BRF273" s="827"/>
      <c r="BRG273" s="827"/>
      <c r="BRH273" s="844"/>
      <c r="BRI273" s="844"/>
      <c r="BRJ273" s="827"/>
      <c r="BRK273" s="827"/>
      <c r="BRL273" s="844"/>
      <c r="BRM273" s="844"/>
      <c r="BRN273" s="827"/>
      <c r="BRO273" s="827"/>
      <c r="BRP273" s="827"/>
      <c r="BRQ273" s="827"/>
      <c r="BRR273" s="827"/>
      <c r="BRS273" s="827"/>
      <c r="BRT273" s="827"/>
      <c r="BRU273" s="844"/>
      <c r="BRV273" s="844"/>
      <c r="BRW273" s="827"/>
      <c r="BRX273" s="827"/>
      <c r="BRY273" s="844"/>
      <c r="BRZ273" s="844"/>
      <c r="BSA273" s="827"/>
      <c r="BSB273" s="827"/>
      <c r="BSC273" s="827"/>
      <c r="BSD273" s="827"/>
      <c r="BSE273" s="827"/>
      <c r="BSF273" s="843"/>
      <c r="BSG273" s="845"/>
      <c r="BSH273" s="827"/>
      <c r="BSI273" s="827"/>
      <c r="BSJ273" s="827"/>
      <c r="BSK273" s="827"/>
      <c r="BSL273" s="827"/>
      <c r="BSM273" s="827"/>
      <c r="BSN273" s="827"/>
      <c r="BSO273" s="846"/>
      <c r="BSP273" s="846"/>
      <c r="BSQ273" s="846"/>
      <c r="BSR273" s="846"/>
      <c r="BSS273" s="846"/>
      <c r="BST273" s="846"/>
      <c r="BSU273" s="846"/>
      <c r="BSV273" s="846"/>
      <c r="BSW273" s="846"/>
      <c r="BSX273" s="846"/>
      <c r="BSY273" s="846"/>
      <c r="BSZ273" s="846"/>
      <c r="BTA273" s="846"/>
      <c r="BTB273" s="846"/>
      <c r="BTC273" s="846"/>
      <c r="BTD273" s="846"/>
      <c r="BTE273" s="846"/>
      <c r="BTF273" s="846"/>
      <c r="BTG273" s="846"/>
      <c r="BTH273" s="846"/>
      <c r="BTI273" s="846"/>
      <c r="BTJ273" s="846"/>
      <c r="BTK273" s="846"/>
      <c r="BTL273" s="846"/>
      <c r="BTM273" s="846"/>
      <c r="BTN273" s="846"/>
      <c r="BTO273" s="846"/>
      <c r="BTP273" s="846"/>
      <c r="BTQ273" s="846"/>
      <c r="BTR273" s="846"/>
      <c r="BTS273" s="846"/>
      <c r="BTT273" s="846"/>
      <c r="BTU273" s="846"/>
      <c r="BTV273" s="846"/>
      <c r="BTW273" s="846"/>
      <c r="BTX273" s="846"/>
      <c r="BTY273" s="846"/>
      <c r="BTZ273" s="846"/>
      <c r="BUA273" s="846"/>
      <c r="BUB273" s="846"/>
      <c r="BUC273" s="846"/>
      <c r="BUD273" s="846"/>
      <c r="BUE273" s="846"/>
      <c r="BUF273" s="846"/>
      <c r="BUG273" s="827"/>
      <c r="BUH273" s="827"/>
      <c r="BUI273" s="827"/>
      <c r="BUJ273" s="827"/>
      <c r="BUK273" s="827"/>
      <c r="BUL273" s="827"/>
      <c r="BUM273" s="827"/>
      <c r="BUN273" s="827"/>
      <c r="BUO273" s="827"/>
      <c r="BUP273" s="827"/>
      <c r="BUQ273" s="827"/>
      <c r="BUR273" s="827"/>
      <c r="BUS273" s="827"/>
      <c r="BUT273" s="827"/>
      <c r="BUU273" s="827"/>
      <c r="BUV273" s="827"/>
      <c r="BUW273" s="827"/>
      <c r="BUX273" s="827"/>
      <c r="BUY273" s="827"/>
      <c r="BUZ273" s="827"/>
      <c r="BVA273" s="827"/>
      <c r="BVB273" s="827"/>
      <c r="BVC273" s="827"/>
      <c r="BVD273" s="827"/>
      <c r="BVE273" s="844"/>
      <c r="BVF273" s="844"/>
      <c r="BVG273" s="844"/>
      <c r="BVH273" s="844"/>
      <c r="BVI273" s="844"/>
      <c r="BVJ273" s="827"/>
      <c r="BVK273" s="827"/>
      <c r="BVL273" s="844"/>
      <c r="BVM273" s="844"/>
      <c r="BVN273" s="827"/>
      <c r="BVO273" s="827"/>
      <c r="BVP273" s="844"/>
      <c r="BVQ273" s="844"/>
      <c r="BVR273" s="827"/>
      <c r="BVS273" s="827"/>
      <c r="BVT273" s="827"/>
      <c r="BVU273" s="827"/>
      <c r="BVV273" s="827"/>
      <c r="BVW273" s="827"/>
      <c r="BVX273" s="827"/>
      <c r="BVY273" s="844"/>
      <c r="BVZ273" s="844"/>
      <c r="BWA273" s="827"/>
      <c r="BWB273" s="827"/>
      <c r="BWC273" s="844"/>
      <c r="BWD273" s="844"/>
      <c r="BWE273" s="827"/>
      <c r="BWF273" s="827"/>
      <c r="BWG273" s="827"/>
      <c r="BWH273" s="827"/>
      <c r="BWI273" s="827"/>
      <c r="BWJ273" s="843"/>
      <c r="BWK273" s="845"/>
      <c r="BWL273" s="827"/>
      <c r="BWM273" s="827"/>
      <c r="BWN273" s="827"/>
      <c r="BWO273" s="827"/>
      <c r="BWP273" s="827"/>
      <c r="BWQ273" s="827"/>
      <c r="BWR273" s="827"/>
      <c r="BWS273" s="846"/>
      <c r="BWT273" s="846"/>
      <c r="BWU273" s="846"/>
      <c r="BWV273" s="846"/>
      <c r="BWW273" s="846"/>
      <c r="BWX273" s="846"/>
      <c r="BWY273" s="846"/>
      <c r="BWZ273" s="846"/>
      <c r="BXA273" s="846"/>
      <c r="BXB273" s="846"/>
      <c r="BXC273" s="846"/>
      <c r="BXD273" s="846"/>
      <c r="BXE273" s="846"/>
      <c r="BXF273" s="846"/>
      <c r="BXG273" s="846"/>
      <c r="BXH273" s="846"/>
      <c r="BXI273" s="846"/>
      <c r="BXJ273" s="846"/>
      <c r="BXK273" s="846"/>
      <c r="BXL273" s="846"/>
      <c r="BXM273" s="846"/>
      <c r="BXN273" s="846"/>
      <c r="BXO273" s="846"/>
      <c r="BXP273" s="846"/>
      <c r="BXQ273" s="846"/>
      <c r="BXR273" s="846"/>
      <c r="BXS273" s="846"/>
      <c r="BXT273" s="846"/>
      <c r="BXU273" s="846"/>
      <c r="BXV273" s="846"/>
      <c r="BXW273" s="846"/>
      <c r="BXX273" s="846"/>
      <c r="BXY273" s="846"/>
      <c r="BXZ273" s="846"/>
      <c r="BYA273" s="846"/>
      <c r="BYB273" s="846"/>
      <c r="BYC273" s="846"/>
      <c r="BYD273" s="846"/>
      <c r="BYE273" s="846"/>
      <c r="BYF273" s="846"/>
      <c r="BYG273" s="846"/>
      <c r="BYH273" s="846"/>
      <c r="BYI273" s="846"/>
      <c r="BYJ273" s="846"/>
      <c r="BYK273" s="827"/>
      <c r="BYL273" s="827"/>
      <c r="BYM273" s="827"/>
      <c r="BYN273" s="827"/>
      <c r="BYO273" s="827"/>
      <c r="BYP273" s="827"/>
      <c r="BYQ273" s="827"/>
      <c r="BYR273" s="827"/>
      <c r="BYS273" s="827"/>
      <c r="BYT273" s="827"/>
      <c r="BYU273" s="827"/>
      <c r="BYV273" s="827"/>
      <c r="BYW273" s="827"/>
      <c r="BYX273" s="827"/>
      <c r="BYY273" s="827"/>
      <c r="BYZ273" s="827"/>
      <c r="BZA273" s="827"/>
      <c r="BZB273" s="827"/>
      <c r="BZC273" s="827"/>
      <c r="BZD273" s="827"/>
      <c r="BZE273" s="827"/>
      <c r="BZF273" s="827"/>
      <c r="BZG273" s="827"/>
      <c r="BZH273" s="827"/>
      <c r="BZI273" s="844"/>
      <c r="BZJ273" s="844"/>
      <c r="BZK273" s="844"/>
      <c r="BZL273" s="844"/>
      <c r="BZM273" s="844"/>
      <c r="BZN273" s="827"/>
      <c r="BZO273" s="827"/>
      <c r="BZP273" s="844"/>
      <c r="BZQ273" s="844"/>
      <c r="BZR273" s="827"/>
      <c r="BZS273" s="827"/>
      <c r="BZT273" s="844"/>
      <c r="BZU273" s="844"/>
      <c r="BZV273" s="827"/>
      <c r="BZW273" s="827"/>
      <c r="BZX273" s="827"/>
      <c r="BZY273" s="827"/>
      <c r="BZZ273" s="827"/>
      <c r="CAA273" s="827"/>
      <c r="CAB273" s="827"/>
      <c r="CAC273" s="844"/>
      <c r="CAD273" s="844"/>
      <c r="CAE273" s="827"/>
      <c r="CAF273" s="827"/>
      <c r="CAG273" s="844"/>
      <c r="CAH273" s="844"/>
      <c r="CAI273" s="827"/>
      <c r="CAJ273" s="827"/>
      <c r="CAK273" s="827"/>
      <c r="CAL273" s="827"/>
      <c r="CAM273" s="827"/>
      <c r="CAN273" s="843"/>
      <c r="CAO273" s="845"/>
      <c r="CAP273" s="827"/>
      <c r="CAQ273" s="827"/>
      <c r="CAR273" s="827"/>
      <c r="CAS273" s="827"/>
      <c r="CAT273" s="827"/>
      <c r="CAU273" s="827"/>
      <c r="CAV273" s="827"/>
      <c r="CAW273" s="846"/>
      <c r="CAX273" s="846"/>
      <c r="CAY273" s="846"/>
      <c r="CAZ273" s="846"/>
      <c r="CBA273" s="846"/>
      <c r="CBB273" s="846"/>
      <c r="CBC273" s="846"/>
      <c r="CBD273" s="846"/>
      <c r="CBE273" s="846"/>
      <c r="CBF273" s="846"/>
      <c r="CBG273" s="846"/>
      <c r="CBH273" s="846"/>
      <c r="CBI273" s="846"/>
      <c r="CBJ273" s="846"/>
      <c r="CBK273" s="846"/>
      <c r="CBL273" s="846"/>
      <c r="CBM273" s="846"/>
      <c r="CBN273" s="846"/>
      <c r="CBO273" s="846"/>
      <c r="CBP273" s="846"/>
      <c r="CBQ273" s="846"/>
      <c r="CBR273" s="846"/>
      <c r="CBS273" s="846"/>
      <c r="CBT273" s="846"/>
      <c r="CBU273" s="846"/>
      <c r="CBV273" s="846"/>
      <c r="CBW273" s="846"/>
      <c r="CBX273" s="846"/>
      <c r="CBY273" s="846"/>
      <c r="CBZ273" s="846"/>
      <c r="CCA273" s="846"/>
      <c r="CCB273" s="846"/>
      <c r="CCC273" s="846"/>
      <c r="CCD273" s="846"/>
      <c r="CCE273" s="846"/>
      <c r="CCF273" s="846"/>
      <c r="CCG273" s="846"/>
      <c r="CCH273" s="846"/>
      <c r="CCI273" s="846"/>
      <c r="CCJ273" s="846"/>
      <c r="CCK273" s="846"/>
      <c r="CCL273" s="846"/>
      <c r="CCM273" s="846"/>
      <c r="CCN273" s="846"/>
      <c r="CCO273" s="827"/>
      <c r="CCP273" s="827"/>
      <c r="CCQ273" s="827"/>
      <c r="CCR273" s="827"/>
      <c r="CCS273" s="827"/>
      <c r="CCT273" s="827"/>
      <c r="CCU273" s="827"/>
      <c r="CCV273" s="827"/>
      <c r="CCW273" s="827"/>
      <c r="CCX273" s="827"/>
      <c r="CCY273" s="827"/>
      <c r="CCZ273" s="827"/>
      <c r="CDA273" s="827"/>
      <c r="CDB273" s="827"/>
      <c r="CDC273" s="827"/>
      <c r="CDD273" s="827"/>
      <c r="CDE273" s="827"/>
      <c r="CDF273" s="827"/>
      <c r="CDG273" s="827"/>
      <c r="CDH273" s="827"/>
      <c r="CDI273" s="827"/>
      <c r="CDJ273" s="827"/>
      <c r="CDK273" s="827"/>
      <c r="CDL273" s="827"/>
      <c r="CDM273" s="844"/>
      <c r="CDN273" s="844"/>
      <c r="CDO273" s="844"/>
      <c r="CDP273" s="844"/>
      <c r="CDQ273" s="844"/>
      <c r="CDR273" s="827"/>
      <c r="CDS273" s="827"/>
      <c r="CDT273" s="844"/>
      <c r="CDU273" s="844"/>
      <c r="CDV273" s="827"/>
      <c r="CDW273" s="827"/>
      <c r="CDX273" s="844"/>
      <c r="CDY273" s="844"/>
      <c r="CDZ273" s="827"/>
      <c r="CEA273" s="827"/>
      <c r="CEB273" s="827"/>
      <c r="CEC273" s="827"/>
      <c r="CED273" s="827"/>
      <c r="CEE273" s="827"/>
      <c r="CEF273" s="827"/>
      <c r="CEG273" s="844"/>
      <c r="CEH273" s="844"/>
      <c r="CEI273" s="827"/>
      <c r="CEJ273" s="827"/>
      <c r="CEK273" s="844"/>
      <c r="CEL273" s="844"/>
      <c r="CEM273" s="827"/>
      <c r="CEN273" s="827"/>
      <c r="CEO273" s="827"/>
      <c r="CEP273" s="827"/>
      <c r="CEQ273" s="827"/>
      <c r="CER273" s="843"/>
      <c r="CES273" s="845"/>
      <c r="CET273" s="827"/>
      <c r="CEU273" s="827"/>
      <c r="CEV273" s="827"/>
      <c r="CEW273" s="827"/>
      <c r="CEX273" s="827"/>
      <c r="CEY273" s="827"/>
      <c r="CEZ273" s="827"/>
      <c r="CFA273" s="846"/>
      <c r="CFB273" s="846"/>
      <c r="CFC273" s="846"/>
      <c r="CFD273" s="846"/>
      <c r="CFE273" s="846"/>
      <c r="CFF273" s="846"/>
      <c r="CFG273" s="846"/>
      <c r="CFH273" s="846"/>
      <c r="CFI273" s="846"/>
      <c r="CFJ273" s="846"/>
      <c r="CFK273" s="846"/>
      <c r="CFL273" s="846"/>
      <c r="CFM273" s="846"/>
      <c r="CFN273" s="846"/>
      <c r="CFO273" s="846"/>
      <c r="CFP273" s="846"/>
      <c r="CFQ273" s="846"/>
      <c r="CFR273" s="846"/>
      <c r="CFS273" s="846"/>
      <c r="CFT273" s="846"/>
      <c r="CFU273" s="846"/>
      <c r="CFV273" s="846"/>
      <c r="CFW273" s="846"/>
      <c r="CFX273" s="846"/>
      <c r="CFY273" s="846"/>
      <c r="CFZ273" s="846"/>
      <c r="CGA273" s="846"/>
      <c r="CGB273" s="846"/>
      <c r="CGC273" s="846"/>
      <c r="CGD273" s="846"/>
      <c r="CGE273" s="846"/>
      <c r="CGF273" s="846"/>
      <c r="CGG273" s="846"/>
      <c r="CGH273" s="846"/>
      <c r="CGI273" s="846"/>
      <c r="CGJ273" s="846"/>
      <c r="CGK273" s="846"/>
      <c r="CGL273" s="846"/>
      <c r="CGM273" s="846"/>
      <c r="CGN273" s="846"/>
      <c r="CGO273" s="846"/>
      <c r="CGP273" s="846"/>
      <c r="CGQ273" s="846"/>
      <c r="CGR273" s="846"/>
      <c r="CGS273" s="827"/>
      <c r="CGT273" s="827"/>
      <c r="CGU273" s="827"/>
      <c r="CGV273" s="827"/>
      <c r="CGW273" s="827"/>
      <c r="CGX273" s="827"/>
      <c r="CGY273" s="827"/>
      <c r="CGZ273" s="827"/>
      <c r="CHA273" s="827"/>
      <c r="CHB273" s="827"/>
      <c r="CHC273" s="827"/>
      <c r="CHD273" s="827"/>
      <c r="CHE273" s="827"/>
      <c r="CHF273" s="827"/>
      <c r="CHG273" s="827"/>
      <c r="CHH273" s="827"/>
      <c r="CHI273" s="827"/>
      <c r="CHJ273" s="827"/>
      <c r="CHK273" s="827"/>
      <c r="CHL273" s="827"/>
      <c r="CHM273" s="827"/>
      <c r="CHN273" s="827"/>
      <c r="CHO273" s="827"/>
      <c r="CHP273" s="827"/>
      <c r="CHQ273" s="844"/>
      <c r="CHR273" s="844"/>
      <c r="CHS273" s="844"/>
      <c r="CHT273" s="844"/>
      <c r="CHU273" s="844"/>
      <c r="CHV273" s="827"/>
      <c r="CHW273" s="827"/>
      <c r="CHX273" s="844"/>
      <c r="CHY273" s="844"/>
      <c r="CHZ273" s="827"/>
      <c r="CIA273" s="827"/>
      <c r="CIB273" s="844"/>
      <c r="CIC273" s="844"/>
      <c r="CID273" s="827"/>
      <c r="CIE273" s="827"/>
      <c r="CIF273" s="827"/>
      <c r="CIG273" s="827"/>
      <c r="CIH273" s="827"/>
      <c r="CII273" s="827"/>
      <c r="CIJ273" s="827"/>
      <c r="CIK273" s="844"/>
      <c r="CIL273" s="844"/>
      <c r="CIM273" s="827"/>
      <c r="CIN273" s="827"/>
      <c r="CIO273" s="844"/>
      <c r="CIP273" s="844"/>
      <c r="CIQ273" s="827"/>
      <c r="CIR273" s="827"/>
      <c r="CIS273" s="827"/>
      <c r="CIT273" s="827"/>
      <c r="CIU273" s="827"/>
      <c r="CIV273" s="843"/>
      <c r="CIW273" s="845"/>
      <c r="CIX273" s="827"/>
      <c r="CIY273" s="827"/>
      <c r="CIZ273" s="827"/>
      <c r="CJA273" s="827"/>
      <c r="CJB273" s="827"/>
      <c r="CJC273" s="827"/>
      <c r="CJD273" s="827"/>
      <c r="CJE273" s="846"/>
      <c r="CJF273" s="846"/>
      <c r="CJG273" s="846"/>
      <c r="CJH273" s="846"/>
      <c r="CJI273" s="846"/>
      <c r="CJJ273" s="846"/>
      <c r="CJK273" s="846"/>
      <c r="CJL273" s="846"/>
      <c r="CJM273" s="846"/>
      <c r="CJN273" s="846"/>
      <c r="CJO273" s="846"/>
      <c r="CJP273" s="846"/>
      <c r="CJQ273" s="846"/>
      <c r="CJR273" s="846"/>
      <c r="CJS273" s="846"/>
      <c r="CJT273" s="846"/>
      <c r="CJU273" s="846"/>
      <c r="CJV273" s="846"/>
      <c r="CJW273" s="846"/>
      <c r="CJX273" s="846"/>
      <c r="CJY273" s="846"/>
      <c r="CJZ273" s="846"/>
      <c r="CKA273" s="846"/>
      <c r="CKB273" s="846"/>
      <c r="CKC273" s="846"/>
      <c r="CKD273" s="846"/>
      <c r="CKE273" s="846"/>
      <c r="CKF273" s="846"/>
      <c r="CKG273" s="846"/>
      <c r="CKH273" s="846"/>
      <c r="CKI273" s="846"/>
      <c r="CKJ273" s="846"/>
      <c r="CKK273" s="846"/>
      <c r="CKL273" s="846"/>
      <c r="CKM273" s="846"/>
      <c r="CKN273" s="846"/>
      <c r="CKO273" s="846"/>
      <c r="CKP273" s="846"/>
      <c r="CKQ273" s="846"/>
      <c r="CKR273" s="846"/>
      <c r="CKS273" s="846"/>
      <c r="CKT273" s="846"/>
      <c r="CKU273" s="846"/>
      <c r="CKV273" s="846"/>
      <c r="CKW273" s="827"/>
      <c r="CKX273" s="827"/>
      <c r="CKY273" s="827"/>
      <c r="CKZ273" s="827"/>
      <c r="CLA273" s="827"/>
      <c r="CLB273" s="827"/>
      <c r="CLC273" s="827"/>
      <c r="CLD273" s="827"/>
      <c r="CLE273" s="827"/>
      <c r="CLF273" s="827"/>
      <c r="CLG273" s="827"/>
      <c r="CLH273" s="827"/>
      <c r="CLI273" s="827"/>
      <c r="CLJ273" s="827"/>
      <c r="CLK273" s="827"/>
      <c r="CLL273" s="827"/>
      <c r="CLM273" s="827"/>
      <c r="CLN273" s="827"/>
      <c r="CLO273" s="827"/>
      <c r="CLP273" s="827"/>
      <c r="CLQ273" s="827"/>
      <c r="CLR273" s="827"/>
      <c r="CLS273" s="827"/>
      <c r="CLT273" s="827"/>
      <c r="CLU273" s="844"/>
      <c r="CLV273" s="844"/>
      <c r="CLW273" s="844"/>
      <c r="CLX273" s="844"/>
      <c r="CLY273" s="844"/>
      <c r="CLZ273" s="827"/>
      <c r="CMA273" s="827"/>
      <c r="CMB273" s="844"/>
      <c r="CMC273" s="844"/>
      <c r="CMD273" s="827"/>
      <c r="CME273" s="827"/>
      <c r="CMF273" s="844"/>
      <c r="CMG273" s="844"/>
      <c r="CMH273" s="827"/>
      <c r="CMI273" s="827"/>
      <c r="CMJ273" s="827"/>
      <c r="CMK273" s="827"/>
      <c r="CML273" s="827"/>
      <c r="CMM273" s="827"/>
      <c r="CMN273" s="827"/>
      <c r="CMO273" s="844"/>
      <c r="CMP273" s="844"/>
      <c r="CMQ273" s="827"/>
      <c r="CMR273" s="827"/>
      <c r="CMS273" s="844"/>
      <c r="CMT273" s="844"/>
      <c r="CMU273" s="827"/>
      <c r="CMV273" s="827"/>
      <c r="CMW273" s="827"/>
      <c r="CMX273" s="827"/>
      <c r="CMY273" s="827"/>
      <c r="CMZ273" s="843"/>
      <c r="CNA273" s="845"/>
      <c r="CNB273" s="827"/>
      <c r="CNC273" s="827"/>
      <c r="CND273" s="827"/>
      <c r="CNE273" s="827"/>
      <c r="CNF273" s="827"/>
      <c r="CNG273" s="827"/>
      <c r="CNH273" s="827"/>
      <c r="CNI273" s="846"/>
      <c r="CNJ273" s="846"/>
      <c r="CNK273" s="846"/>
      <c r="CNL273" s="846"/>
      <c r="CNM273" s="846"/>
      <c r="CNN273" s="846"/>
      <c r="CNO273" s="846"/>
      <c r="CNP273" s="846"/>
      <c r="CNQ273" s="846"/>
      <c r="CNR273" s="846"/>
      <c r="CNS273" s="846"/>
      <c r="CNT273" s="846"/>
      <c r="CNU273" s="846"/>
      <c r="CNV273" s="846"/>
      <c r="CNW273" s="846"/>
      <c r="CNX273" s="846"/>
      <c r="CNY273" s="846"/>
      <c r="CNZ273" s="846"/>
      <c r="COA273" s="846"/>
      <c r="COB273" s="846"/>
      <c r="COC273" s="846"/>
      <c r="COD273" s="846"/>
      <c r="COE273" s="846"/>
      <c r="COF273" s="846"/>
      <c r="COG273" s="846"/>
      <c r="COH273" s="846"/>
      <c r="COI273" s="846"/>
      <c r="COJ273" s="846"/>
      <c r="COK273" s="846"/>
      <c r="COL273" s="846"/>
      <c r="COM273" s="846"/>
      <c r="CON273" s="846"/>
      <c r="COO273" s="846"/>
      <c r="COP273" s="846"/>
      <c r="COQ273" s="846"/>
      <c r="COR273" s="846"/>
      <c r="COS273" s="846"/>
      <c r="COT273" s="846"/>
      <c r="COU273" s="846"/>
      <c r="COV273" s="846"/>
      <c r="COW273" s="846"/>
      <c r="COX273" s="846"/>
      <c r="COY273" s="846"/>
      <c r="COZ273" s="846"/>
      <c r="CPA273" s="827"/>
      <c r="CPB273" s="827"/>
      <c r="CPC273" s="827"/>
      <c r="CPD273" s="827"/>
      <c r="CPE273" s="827"/>
      <c r="CPF273" s="827"/>
      <c r="CPG273" s="827"/>
      <c r="CPH273" s="827"/>
      <c r="CPI273" s="827"/>
      <c r="CPJ273" s="827"/>
      <c r="CPK273" s="827"/>
      <c r="CPL273" s="827"/>
      <c r="CPM273" s="827"/>
      <c r="CPN273" s="827"/>
      <c r="CPO273" s="827"/>
      <c r="CPP273" s="827"/>
      <c r="CPQ273" s="827"/>
      <c r="CPR273" s="827"/>
      <c r="CPS273" s="827"/>
      <c r="CPT273" s="827"/>
      <c r="CPU273" s="827"/>
      <c r="CPV273" s="827"/>
      <c r="CPW273" s="827"/>
      <c r="CPX273" s="827"/>
      <c r="CPY273" s="844"/>
      <c r="CPZ273" s="844"/>
      <c r="CQA273" s="844"/>
      <c r="CQB273" s="844"/>
      <c r="CQC273" s="844"/>
      <c r="CQD273" s="827"/>
      <c r="CQE273" s="827"/>
      <c r="CQF273" s="844"/>
      <c r="CQG273" s="844"/>
      <c r="CQH273" s="827"/>
      <c r="CQI273" s="827"/>
      <c r="CQJ273" s="844"/>
      <c r="CQK273" s="844"/>
      <c r="CQL273" s="827"/>
      <c r="CQM273" s="827"/>
      <c r="CQN273" s="827"/>
      <c r="CQO273" s="827"/>
      <c r="CQP273" s="827"/>
      <c r="CQQ273" s="827"/>
      <c r="CQR273" s="827"/>
      <c r="CQS273" s="844"/>
      <c r="CQT273" s="844"/>
      <c r="CQU273" s="827"/>
      <c r="CQV273" s="827"/>
      <c r="CQW273" s="844"/>
      <c r="CQX273" s="844"/>
      <c r="CQY273" s="827"/>
      <c r="CQZ273" s="827"/>
      <c r="CRA273" s="827"/>
      <c r="CRB273" s="827"/>
      <c r="CRC273" s="827"/>
      <c r="CRD273" s="843"/>
      <c r="CRE273" s="845"/>
      <c r="CRF273" s="827"/>
      <c r="CRG273" s="827"/>
      <c r="CRH273" s="827"/>
      <c r="CRI273" s="827"/>
      <c r="CRJ273" s="827"/>
      <c r="CRK273" s="827"/>
      <c r="CRL273" s="827"/>
      <c r="CRM273" s="846"/>
      <c r="CRN273" s="846"/>
      <c r="CRO273" s="846"/>
      <c r="CRP273" s="846"/>
      <c r="CRQ273" s="846"/>
      <c r="CRR273" s="846"/>
      <c r="CRS273" s="846"/>
      <c r="CRT273" s="846"/>
      <c r="CRU273" s="846"/>
      <c r="CRV273" s="846"/>
      <c r="CRW273" s="846"/>
      <c r="CRX273" s="846"/>
      <c r="CRY273" s="846"/>
      <c r="CRZ273" s="846"/>
      <c r="CSA273" s="846"/>
      <c r="CSB273" s="846"/>
      <c r="CSC273" s="846"/>
      <c r="CSD273" s="846"/>
      <c r="CSE273" s="846"/>
      <c r="CSF273" s="846"/>
      <c r="CSG273" s="846"/>
      <c r="CSH273" s="846"/>
      <c r="CSI273" s="846"/>
      <c r="CSJ273" s="846"/>
      <c r="CSK273" s="846"/>
      <c r="CSL273" s="846"/>
      <c r="CSM273" s="846"/>
      <c r="CSN273" s="846"/>
      <c r="CSO273" s="846"/>
      <c r="CSP273" s="846"/>
      <c r="CSQ273" s="846"/>
      <c r="CSR273" s="846"/>
      <c r="CSS273" s="846"/>
      <c r="CST273" s="846"/>
      <c r="CSU273" s="846"/>
      <c r="CSV273" s="846"/>
      <c r="CSW273" s="846"/>
      <c r="CSX273" s="846"/>
      <c r="CSY273" s="846"/>
      <c r="CSZ273" s="846"/>
      <c r="CTA273" s="846"/>
      <c r="CTB273" s="846"/>
      <c r="CTC273" s="846"/>
      <c r="CTD273" s="846"/>
      <c r="CTE273" s="827"/>
      <c r="CTF273" s="827"/>
      <c r="CTG273" s="827"/>
      <c r="CTH273" s="827"/>
      <c r="CTI273" s="827"/>
      <c r="CTJ273" s="827"/>
      <c r="CTK273" s="827"/>
      <c r="CTL273" s="827"/>
      <c r="CTM273" s="827"/>
      <c r="CTN273" s="827"/>
      <c r="CTO273" s="827"/>
      <c r="CTP273" s="827"/>
      <c r="CTQ273" s="827"/>
      <c r="CTR273" s="827"/>
      <c r="CTS273" s="827"/>
      <c r="CTT273" s="827"/>
      <c r="CTU273" s="827"/>
      <c r="CTV273" s="827"/>
      <c r="CTW273" s="827"/>
      <c r="CTX273" s="827"/>
      <c r="CTY273" s="827"/>
      <c r="CTZ273" s="827"/>
      <c r="CUA273" s="827"/>
      <c r="CUB273" s="827"/>
      <c r="CUC273" s="844"/>
      <c r="CUD273" s="844"/>
      <c r="CUE273" s="844"/>
      <c r="CUF273" s="844"/>
      <c r="CUG273" s="844"/>
      <c r="CUH273" s="827"/>
      <c r="CUI273" s="827"/>
      <c r="CUJ273" s="844"/>
      <c r="CUK273" s="844"/>
      <c r="CUL273" s="827"/>
      <c r="CUM273" s="827"/>
      <c r="CUN273" s="844"/>
      <c r="CUO273" s="844"/>
      <c r="CUP273" s="827"/>
      <c r="CUQ273" s="827"/>
      <c r="CUR273" s="827"/>
      <c r="CUS273" s="827"/>
      <c r="CUT273" s="827"/>
      <c r="CUU273" s="827"/>
      <c r="CUV273" s="827"/>
      <c r="CUW273" s="844"/>
      <c r="CUX273" s="844"/>
      <c r="CUY273" s="827"/>
      <c r="CUZ273" s="827"/>
      <c r="CVA273" s="844"/>
      <c r="CVB273" s="844"/>
      <c r="CVC273" s="827"/>
      <c r="CVD273" s="827"/>
      <c r="CVE273" s="827"/>
      <c r="CVF273" s="827"/>
      <c r="CVG273" s="827"/>
      <c r="CVH273" s="843"/>
      <c r="CVI273" s="845"/>
      <c r="CVJ273" s="827"/>
      <c r="CVK273" s="827"/>
      <c r="CVL273" s="827"/>
      <c r="CVM273" s="827"/>
      <c r="CVN273" s="827"/>
      <c r="CVO273" s="827"/>
      <c r="CVP273" s="827"/>
      <c r="CVQ273" s="846"/>
      <c r="CVR273" s="846"/>
      <c r="CVS273" s="846"/>
      <c r="CVT273" s="846"/>
      <c r="CVU273" s="846"/>
      <c r="CVV273" s="846"/>
      <c r="CVW273" s="846"/>
      <c r="CVX273" s="846"/>
      <c r="CVY273" s="846"/>
      <c r="CVZ273" s="846"/>
      <c r="CWA273" s="846"/>
      <c r="CWB273" s="846"/>
      <c r="CWC273" s="846"/>
      <c r="CWD273" s="846"/>
      <c r="CWE273" s="846"/>
      <c r="CWF273" s="846"/>
      <c r="CWG273" s="846"/>
      <c r="CWH273" s="846"/>
      <c r="CWI273" s="846"/>
      <c r="CWJ273" s="846"/>
      <c r="CWK273" s="846"/>
      <c r="CWL273" s="846"/>
      <c r="CWM273" s="846"/>
      <c r="CWN273" s="846"/>
      <c r="CWO273" s="846"/>
      <c r="CWP273" s="846"/>
      <c r="CWQ273" s="846"/>
      <c r="CWR273" s="846"/>
      <c r="CWS273" s="846"/>
      <c r="CWT273" s="846"/>
      <c r="CWU273" s="846"/>
      <c r="CWV273" s="846"/>
      <c r="CWW273" s="846"/>
      <c r="CWX273" s="846"/>
      <c r="CWY273" s="846"/>
      <c r="CWZ273" s="846"/>
      <c r="CXA273" s="846"/>
      <c r="CXB273" s="846"/>
      <c r="CXC273" s="846"/>
      <c r="CXD273" s="846"/>
      <c r="CXE273" s="846"/>
      <c r="CXF273" s="846"/>
      <c r="CXG273" s="846"/>
      <c r="CXH273" s="846"/>
      <c r="CXI273" s="827"/>
      <c r="CXJ273" s="827"/>
      <c r="CXK273" s="827"/>
      <c r="CXL273" s="827"/>
      <c r="CXM273" s="827"/>
      <c r="CXN273" s="827"/>
      <c r="CXO273" s="827"/>
      <c r="CXP273" s="827"/>
      <c r="CXQ273" s="827"/>
      <c r="CXR273" s="827"/>
      <c r="CXS273" s="827"/>
      <c r="CXT273" s="827"/>
      <c r="CXU273" s="827"/>
      <c r="CXV273" s="827"/>
      <c r="CXW273" s="827"/>
      <c r="CXX273" s="827"/>
      <c r="CXY273" s="827"/>
      <c r="CXZ273" s="827"/>
      <c r="CYA273" s="827"/>
      <c r="CYB273" s="827"/>
      <c r="CYC273" s="827"/>
      <c r="CYD273" s="827"/>
      <c r="CYE273" s="827"/>
      <c r="CYF273" s="827"/>
      <c r="CYG273" s="844"/>
      <c r="CYH273" s="844"/>
      <c r="CYI273" s="844"/>
      <c r="CYJ273" s="844"/>
      <c r="CYK273" s="844"/>
      <c r="CYL273" s="827"/>
      <c r="CYM273" s="827"/>
      <c r="CYN273" s="844"/>
      <c r="CYO273" s="844"/>
      <c r="CYP273" s="827"/>
      <c r="CYQ273" s="827"/>
      <c r="CYR273" s="844"/>
      <c r="CYS273" s="844"/>
      <c r="CYT273" s="827"/>
      <c r="CYU273" s="827"/>
      <c r="CYV273" s="827"/>
      <c r="CYW273" s="827"/>
      <c r="CYX273" s="827"/>
      <c r="CYY273" s="827"/>
      <c r="CYZ273" s="827"/>
      <c r="CZA273" s="844"/>
      <c r="CZB273" s="844"/>
      <c r="CZC273" s="827"/>
      <c r="CZD273" s="827"/>
      <c r="CZE273" s="844"/>
      <c r="CZF273" s="844"/>
      <c r="CZG273" s="827"/>
      <c r="CZH273" s="827"/>
      <c r="CZI273" s="827"/>
      <c r="CZJ273" s="827"/>
      <c r="CZK273" s="827"/>
      <c r="CZL273" s="843"/>
      <c r="CZM273" s="845"/>
      <c r="CZN273" s="827"/>
      <c r="CZO273" s="827"/>
      <c r="CZP273" s="827"/>
      <c r="CZQ273" s="827"/>
      <c r="CZR273" s="827"/>
      <c r="CZS273" s="827"/>
      <c r="CZT273" s="827"/>
      <c r="CZU273" s="846"/>
      <c r="CZV273" s="846"/>
      <c r="CZW273" s="846"/>
      <c r="CZX273" s="846"/>
      <c r="CZY273" s="846"/>
      <c r="CZZ273" s="846"/>
      <c r="DAA273" s="846"/>
      <c r="DAB273" s="846"/>
      <c r="DAC273" s="846"/>
      <c r="DAD273" s="846"/>
      <c r="DAE273" s="846"/>
      <c r="DAF273" s="846"/>
      <c r="DAG273" s="846"/>
      <c r="DAH273" s="846"/>
      <c r="DAI273" s="846"/>
      <c r="DAJ273" s="846"/>
      <c r="DAK273" s="846"/>
      <c r="DAL273" s="846"/>
      <c r="DAM273" s="846"/>
      <c r="DAN273" s="846"/>
      <c r="DAO273" s="846"/>
      <c r="DAP273" s="846"/>
      <c r="DAQ273" s="846"/>
      <c r="DAR273" s="846"/>
      <c r="DAS273" s="846"/>
      <c r="DAT273" s="846"/>
      <c r="DAU273" s="846"/>
      <c r="DAV273" s="846"/>
      <c r="DAW273" s="846"/>
      <c r="DAX273" s="846"/>
      <c r="DAY273" s="846"/>
      <c r="DAZ273" s="846"/>
      <c r="DBA273" s="846"/>
      <c r="DBB273" s="846"/>
      <c r="DBC273" s="846"/>
      <c r="DBD273" s="846"/>
      <c r="DBE273" s="846"/>
      <c r="DBF273" s="846"/>
      <c r="DBG273" s="846"/>
      <c r="DBH273" s="846"/>
      <c r="DBI273" s="846"/>
      <c r="DBJ273" s="846"/>
      <c r="DBK273" s="846"/>
      <c r="DBL273" s="846"/>
      <c r="DBM273" s="827"/>
      <c r="DBN273" s="827"/>
      <c r="DBO273" s="827"/>
      <c r="DBP273" s="827"/>
      <c r="DBQ273" s="827"/>
      <c r="DBR273" s="827"/>
      <c r="DBS273" s="827"/>
      <c r="DBT273" s="827"/>
      <c r="DBU273" s="827"/>
      <c r="DBV273" s="827"/>
      <c r="DBW273" s="827"/>
      <c r="DBX273" s="827"/>
      <c r="DBY273" s="827"/>
      <c r="DBZ273" s="827"/>
      <c r="DCA273" s="827"/>
      <c r="DCB273" s="827"/>
      <c r="DCC273" s="827"/>
      <c r="DCD273" s="827"/>
      <c r="DCE273" s="827"/>
      <c r="DCF273" s="827"/>
      <c r="DCG273" s="827"/>
      <c r="DCH273" s="827"/>
      <c r="DCI273" s="827"/>
      <c r="DCJ273" s="827"/>
      <c r="DCK273" s="844"/>
      <c r="DCL273" s="844"/>
      <c r="DCM273" s="844"/>
      <c r="DCN273" s="844"/>
      <c r="DCO273" s="844"/>
      <c r="DCP273" s="827"/>
      <c r="DCQ273" s="827"/>
      <c r="DCR273" s="844"/>
      <c r="DCS273" s="844"/>
      <c r="DCT273" s="827"/>
      <c r="DCU273" s="827"/>
      <c r="DCV273" s="844"/>
      <c r="DCW273" s="844"/>
      <c r="DCX273" s="827"/>
      <c r="DCY273" s="827"/>
      <c r="DCZ273" s="827"/>
      <c r="DDA273" s="827"/>
      <c r="DDB273" s="827"/>
      <c r="DDC273" s="827"/>
      <c r="DDD273" s="827"/>
      <c r="DDE273" s="844"/>
      <c r="DDF273" s="844"/>
      <c r="DDG273" s="827"/>
      <c r="DDH273" s="827"/>
      <c r="DDI273" s="844"/>
      <c r="DDJ273" s="844"/>
      <c r="DDK273" s="827"/>
      <c r="DDL273" s="827"/>
      <c r="DDM273" s="827"/>
      <c r="DDN273" s="827"/>
      <c r="DDO273" s="827"/>
      <c r="DDP273" s="843"/>
      <c r="DDQ273" s="845"/>
      <c r="DDR273" s="827"/>
      <c r="DDS273" s="827"/>
      <c r="DDT273" s="827"/>
      <c r="DDU273" s="827"/>
      <c r="DDV273" s="827"/>
      <c r="DDW273" s="827"/>
      <c r="DDX273" s="827"/>
      <c r="DDY273" s="846"/>
      <c r="DDZ273" s="846"/>
      <c r="DEA273" s="846"/>
      <c r="DEB273" s="846"/>
      <c r="DEC273" s="846"/>
      <c r="DED273" s="846"/>
      <c r="DEE273" s="846"/>
      <c r="DEF273" s="846"/>
      <c r="DEG273" s="846"/>
      <c r="DEH273" s="846"/>
      <c r="DEI273" s="846"/>
      <c r="DEJ273" s="846"/>
      <c r="DEK273" s="846"/>
      <c r="DEL273" s="846"/>
      <c r="DEM273" s="846"/>
      <c r="DEN273" s="846"/>
      <c r="DEO273" s="846"/>
      <c r="DEP273" s="846"/>
      <c r="DEQ273" s="846"/>
      <c r="DER273" s="846"/>
      <c r="DES273" s="846"/>
      <c r="DET273" s="846"/>
      <c r="DEU273" s="846"/>
      <c r="DEV273" s="846"/>
      <c r="DEW273" s="846"/>
      <c r="DEX273" s="846"/>
      <c r="DEY273" s="846"/>
      <c r="DEZ273" s="846"/>
      <c r="DFA273" s="846"/>
      <c r="DFB273" s="846"/>
      <c r="DFC273" s="846"/>
      <c r="DFD273" s="846"/>
      <c r="DFE273" s="846"/>
      <c r="DFF273" s="846"/>
      <c r="DFG273" s="846"/>
      <c r="DFH273" s="846"/>
      <c r="DFI273" s="846"/>
      <c r="DFJ273" s="846"/>
      <c r="DFK273" s="846"/>
      <c r="DFL273" s="846"/>
      <c r="DFM273" s="846"/>
      <c r="DFN273" s="846"/>
      <c r="DFO273" s="846"/>
      <c r="DFP273" s="846"/>
      <c r="DFQ273" s="827"/>
      <c r="DFR273" s="827"/>
      <c r="DFS273" s="827"/>
      <c r="DFT273" s="827"/>
      <c r="DFU273" s="827"/>
      <c r="DFV273" s="827"/>
      <c r="DFW273" s="827"/>
      <c r="DFX273" s="827"/>
      <c r="DFY273" s="827"/>
      <c r="DFZ273" s="827"/>
      <c r="DGA273" s="827"/>
      <c r="DGB273" s="827"/>
      <c r="DGC273" s="827"/>
      <c r="DGD273" s="827"/>
      <c r="DGE273" s="827"/>
      <c r="DGF273" s="827"/>
      <c r="DGG273" s="827"/>
      <c r="DGH273" s="827"/>
      <c r="DGI273" s="827"/>
      <c r="DGJ273" s="827"/>
      <c r="DGK273" s="827"/>
      <c r="DGL273" s="827"/>
      <c r="DGM273" s="827"/>
      <c r="DGN273" s="827"/>
      <c r="DGO273" s="844"/>
      <c r="DGP273" s="844"/>
      <c r="DGQ273" s="844"/>
      <c r="DGR273" s="844"/>
      <c r="DGS273" s="844"/>
      <c r="DGT273" s="827"/>
      <c r="DGU273" s="827"/>
      <c r="DGV273" s="844"/>
      <c r="DGW273" s="844"/>
      <c r="DGX273" s="827"/>
      <c r="DGY273" s="827"/>
      <c r="DGZ273" s="844"/>
      <c r="DHA273" s="844"/>
      <c r="DHB273" s="827"/>
      <c r="DHC273" s="827"/>
      <c r="DHD273" s="827"/>
      <c r="DHE273" s="827"/>
      <c r="DHF273" s="827"/>
      <c r="DHG273" s="827"/>
      <c r="DHH273" s="827"/>
      <c r="DHI273" s="844"/>
      <c r="DHJ273" s="844"/>
      <c r="DHK273" s="827"/>
      <c r="DHL273" s="827"/>
      <c r="DHM273" s="844"/>
      <c r="DHN273" s="844"/>
      <c r="DHO273" s="827"/>
      <c r="DHP273" s="827"/>
      <c r="DHQ273" s="827"/>
      <c r="DHR273" s="827"/>
      <c r="DHS273" s="827"/>
      <c r="DHT273" s="843"/>
      <c r="DHU273" s="845"/>
      <c r="DHV273" s="827"/>
      <c r="DHW273" s="827"/>
      <c r="DHX273" s="827"/>
      <c r="DHY273" s="827"/>
      <c r="DHZ273" s="827"/>
      <c r="DIA273" s="827"/>
      <c r="DIB273" s="827"/>
      <c r="DIC273" s="846"/>
      <c r="DID273" s="846"/>
      <c r="DIE273" s="846"/>
      <c r="DIF273" s="846"/>
      <c r="DIG273" s="846"/>
      <c r="DIH273" s="846"/>
      <c r="DII273" s="846"/>
      <c r="DIJ273" s="846"/>
      <c r="DIK273" s="846"/>
      <c r="DIL273" s="846"/>
      <c r="DIM273" s="846"/>
      <c r="DIN273" s="846"/>
      <c r="DIO273" s="846"/>
      <c r="DIP273" s="846"/>
      <c r="DIQ273" s="846"/>
      <c r="DIR273" s="846"/>
      <c r="DIS273" s="846"/>
      <c r="DIT273" s="846"/>
      <c r="DIU273" s="846"/>
      <c r="DIV273" s="846"/>
      <c r="DIW273" s="846"/>
      <c r="DIX273" s="846"/>
      <c r="DIY273" s="846"/>
      <c r="DIZ273" s="846"/>
      <c r="DJA273" s="846"/>
      <c r="DJB273" s="846"/>
      <c r="DJC273" s="846"/>
      <c r="DJD273" s="846"/>
      <c r="DJE273" s="846"/>
      <c r="DJF273" s="846"/>
      <c r="DJG273" s="846"/>
      <c r="DJH273" s="846"/>
      <c r="DJI273" s="846"/>
      <c r="DJJ273" s="846"/>
      <c r="DJK273" s="846"/>
      <c r="DJL273" s="846"/>
      <c r="DJM273" s="846"/>
      <c r="DJN273" s="846"/>
      <c r="DJO273" s="846"/>
      <c r="DJP273" s="846"/>
      <c r="DJQ273" s="846"/>
      <c r="DJR273" s="846"/>
      <c r="DJS273" s="846"/>
      <c r="DJT273" s="846"/>
      <c r="DJU273" s="827"/>
      <c r="DJV273" s="827"/>
      <c r="DJW273" s="827"/>
      <c r="DJX273" s="827"/>
      <c r="DJY273" s="827"/>
      <c r="DJZ273" s="827"/>
      <c r="DKA273" s="827"/>
      <c r="DKB273" s="827"/>
      <c r="DKC273" s="827"/>
      <c r="DKD273" s="827"/>
      <c r="DKE273" s="827"/>
      <c r="DKF273" s="827"/>
      <c r="DKG273" s="827"/>
      <c r="DKH273" s="827"/>
      <c r="DKI273" s="827"/>
      <c r="DKJ273" s="827"/>
      <c r="DKK273" s="827"/>
      <c r="DKL273" s="827"/>
      <c r="DKM273" s="827"/>
      <c r="DKN273" s="827"/>
      <c r="DKO273" s="827"/>
      <c r="DKP273" s="827"/>
      <c r="DKQ273" s="827"/>
      <c r="DKR273" s="827"/>
      <c r="DKS273" s="844"/>
      <c r="DKT273" s="844"/>
      <c r="DKU273" s="844"/>
      <c r="DKV273" s="844"/>
      <c r="DKW273" s="844"/>
      <c r="DKX273" s="827"/>
      <c r="DKY273" s="827"/>
      <c r="DKZ273" s="844"/>
      <c r="DLA273" s="844"/>
      <c r="DLB273" s="827"/>
      <c r="DLC273" s="827"/>
      <c r="DLD273" s="844"/>
      <c r="DLE273" s="844"/>
      <c r="DLF273" s="827"/>
      <c r="DLG273" s="827"/>
      <c r="DLH273" s="827"/>
      <c r="DLI273" s="827"/>
      <c r="DLJ273" s="827"/>
      <c r="DLK273" s="827"/>
      <c r="DLL273" s="827"/>
      <c r="DLM273" s="844"/>
      <c r="DLN273" s="844"/>
      <c r="DLO273" s="827"/>
      <c r="DLP273" s="827"/>
      <c r="DLQ273" s="844"/>
      <c r="DLR273" s="844"/>
      <c r="DLS273" s="827"/>
      <c r="DLT273" s="827"/>
      <c r="DLU273" s="827"/>
      <c r="DLV273" s="827"/>
      <c r="DLW273" s="827"/>
      <c r="DLX273" s="843"/>
      <c r="DLY273" s="845"/>
      <c r="DLZ273" s="827"/>
      <c r="DMA273" s="827"/>
      <c r="DMB273" s="827"/>
      <c r="DMC273" s="827"/>
      <c r="DMD273" s="827"/>
      <c r="DME273" s="827"/>
      <c r="DMF273" s="827"/>
      <c r="DMG273" s="846"/>
      <c r="DMH273" s="846"/>
      <c r="DMI273" s="846"/>
      <c r="DMJ273" s="846"/>
      <c r="DMK273" s="846"/>
      <c r="DML273" s="846"/>
      <c r="DMM273" s="846"/>
      <c r="DMN273" s="846"/>
      <c r="DMO273" s="846"/>
      <c r="DMP273" s="846"/>
      <c r="DMQ273" s="846"/>
      <c r="DMR273" s="846"/>
      <c r="DMS273" s="846"/>
      <c r="DMT273" s="846"/>
      <c r="DMU273" s="846"/>
      <c r="DMV273" s="846"/>
      <c r="DMW273" s="846"/>
      <c r="DMX273" s="846"/>
      <c r="DMY273" s="846"/>
      <c r="DMZ273" s="846"/>
      <c r="DNA273" s="846"/>
      <c r="DNB273" s="846"/>
      <c r="DNC273" s="846"/>
      <c r="DND273" s="846"/>
      <c r="DNE273" s="846"/>
      <c r="DNF273" s="846"/>
      <c r="DNG273" s="846"/>
      <c r="DNH273" s="846"/>
      <c r="DNI273" s="846"/>
      <c r="DNJ273" s="846"/>
      <c r="DNK273" s="846"/>
      <c r="DNL273" s="846"/>
      <c r="DNM273" s="846"/>
      <c r="DNN273" s="846"/>
      <c r="DNO273" s="846"/>
      <c r="DNP273" s="846"/>
      <c r="DNQ273" s="846"/>
      <c r="DNR273" s="846"/>
      <c r="DNS273" s="846"/>
      <c r="DNT273" s="846"/>
      <c r="DNU273" s="846"/>
      <c r="DNV273" s="846"/>
      <c r="DNW273" s="846"/>
      <c r="DNX273" s="846"/>
      <c r="DNY273" s="827"/>
      <c r="DNZ273" s="827"/>
      <c r="DOA273" s="827"/>
      <c r="DOB273" s="827"/>
      <c r="DOC273" s="827"/>
      <c r="DOD273" s="827"/>
      <c r="DOE273" s="827"/>
      <c r="DOF273" s="827"/>
      <c r="DOG273" s="827"/>
      <c r="DOH273" s="827"/>
      <c r="DOI273" s="827"/>
      <c r="DOJ273" s="827"/>
      <c r="DOK273" s="827"/>
      <c r="DOL273" s="827"/>
      <c r="DOM273" s="827"/>
      <c r="DON273" s="827"/>
      <c r="DOO273" s="827"/>
      <c r="DOP273" s="827"/>
      <c r="DOQ273" s="827"/>
      <c r="DOR273" s="827"/>
      <c r="DOS273" s="827"/>
      <c r="DOT273" s="827"/>
      <c r="DOU273" s="827"/>
      <c r="DOV273" s="827"/>
      <c r="DOW273" s="844"/>
      <c r="DOX273" s="844"/>
      <c r="DOY273" s="844"/>
      <c r="DOZ273" s="844"/>
      <c r="DPA273" s="844"/>
      <c r="DPB273" s="827"/>
      <c r="DPC273" s="827"/>
      <c r="DPD273" s="844"/>
      <c r="DPE273" s="844"/>
      <c r="DPF273" s="827"/>
      <c r="DPG273" s="827"/>
      <c r="DPH273" s="844"/>
      <c r="DPI273" s="844"/>
      <c r="DPJ273" s="827"/>
      <c r="DPK273" s="827"/>
      <c r="DPL273" s="827"/>
      <c r="DPM273" s="827"/>
      <c r="DPN273" s="827"/>
      <c r="DPO273" s="827"/>
      <c r="DPP273" s="827"/>
      <c r="DPQ273" s="844"/>
      <c r="DPR273" s="844"/>
      <c r="DPS273" s="827"/>
      <c r="DPT273" s="827"/>
      <c r="DPU273" s="844"/>
      <c r="DPV273" s="844"/>
      <c r="DPW273" s="827"/>
      <c r="DPX273" s="827"/>
      <c r="DPY273" s="827"/>
      <c r="DPZ273" s="827"/>
      <c r="DQA273" s="827"/>
      <c r="DQB273" s="843"/>
      <c r="DQC273" s="845"/>
      <c r="DQD273" s="827"/>
      <c r="DQE273" s="827"/>
      <c r="DQF273" s="827"/>
      <c r="DQG273" s="827"/>
      <c r="DQH273" s="827"/>
      <c r="DQI273" s="827"/>
      <c r="DQJ273" s="827"/>
      <c r="DQK273" s="846"/>
      <c r="DQL273" s="846"/>
      <c r="DQM273" s="846"/>
      <c r="DQN273" s="846"/>
      <c r="DQO273" s="846"/>
      <c r="DQP273" s="846"/>
      <c r="DQQ273" s="846"/>
      <c r="DQR273" s="846"/>
      <c r="DQS273" s="846"/>
      <c r="DQT273" s="846"/>
      <c r="DQU273" s="846"/>
      <c r="DQV273" s="846"/>
      <c r="DQW273" s="846"/>
      <c r="DQX273" s="846"/>
      <c r="DQY273" s="846"/>
      <c r="DQZ273" s="846"/>
      <c r="DRA273" s="846"/>
      <c r="DRB273" s="846"/>
      <c r="DRC273" s="846"/>
      <c r="DRD273" s="846"/>
      <c r="DRE273" s="846"/>
      <c r="DRF273" s="846"/>
      <c r="DRG273" s="846"/>
      <c r="DRH273" s="846"/>
      <c r="DRI273" s="846"/>
      <c r="DRJ273" s="846"/>
      <c r="DRK273" s="846"/>
      <c r="DRL273" s="846"/>
      <c r="DRM273" s="846"/>
      <c r="DRN273" s="846"/>
      <c r="DRO273" s="846"/>
      <c r="DRP273" s="846"/>
      <c r="DRQ273" s="846"/>
      <c r="DRR273" s="846"/>
      <c r="DRS273" s="846"/>
      <c r="DRT273" s="846"/>
      <c r="DRU273" s="846"/>
      <c r="DRV273" s="846"/>
      <c r="DRW273" s="846"/>
      <c r="DRX273" s="846"/>
      <c r="DRY273" s="846"/>
      <c r="DRZ273" s="846"/>
      <c r="DSA273" s="846"/>
      <c r="DSB273" s="846"/>
      <c r="DSC273" s="827"/>
      <c r="DSD273" s="827"/>
      <c r="DSE273" s="827"/>
      <c r="DSF273" s="827"/>
      <c r="DSG273" s="827"/>
      <c r="DSH273" s="827"/>
      <c r="DSI273" s="827"/>
      <c r="DSJ273" s="827"/>
      <c r="DSK273" s="827"/>
      <c r="DSL273" s="827"/>
      <c r="DSM273" s="827"/>
      <c r="DSN273" s="827"/>
      <c r="DSO273" s="827"/>
      <c r="DSP273" s="827"/>
      <c r="DSQ273" s="827"/>
      <c r="DSR273" s="827"/>
      <c r="DSS273" s="827"/>
      <c r="DST273" s="827"/>
      <c r="DSU273" s="827"/>
      <c r="DSV273" s="827"/>
      <c r="DSW273" s="827"/>
      <c r="DSX273" s="827"/>
      <c r="DSY273" s="827"/>
      <c r="DSZ273" s="827"/>
      <c r="DTA273" s="844"/>
      <c r="DTB273" s="844"/>
      <c r="DTC273" s="844"/>
      <c r="DTD273" s="844"/>
      <c r="DTE273" s="844"/>
      <c r="DTF273" s="827"/>
      <c r="DTG273" s="827"/>
      <c r="DTH273" s="844"/>
      <c r="DTI273" s="844"/>
      <c r="DTJ273" s="827"/>
      <c r="DTK273" s="827"/>
      <c r="DTL273" s="844"/>
      <c r="DTM273" s="844"/>
      <c r="DTN273" s="827"/>
      <c r="DTO273" s="827"/>
      <c r="DTP273" s="827"/>
      <c r="DTQ273" s="827"/>
      <c r="DTR273" s="827"/>
      <c r="DTS273" s="827"/>
      <c r="DTT273" s="827"/>
      <c r="DTU273" s="844"/>
      <c r="DTV273" s="844"/>
      <c r="DTW273" s="827"/>
      <c r="DTX273" s="827"/>
      <c r="DTY273" s="844"/>
      <c r="DTZ273" s="844"/>
      <c r="DUA273" s="827"/>
      <c r="DUB273" s="827"/>
      <c r="DUC273" s="827"/>
      <c r="DUD273" s="827"/>
      <c r="DUE273" s="827"/>
      <c r="DUF273" s="843"/>
      <c r="DUG273" s="845"/>
      <c r="DUH273" s="827"/>
      <c r="DUI273" s="827"/>
      <c r="DUJ273" s="827"/>
      <c r="DUK273" s="827"/>
      <c r="DUL273" s="827"/>
      <c r="DUM273" s="827"/>
      <c r="DUN273" s="827"/>
      <c r="DUO273" s="846"/>
      <c r="DUP273" s="846"/>
      <c r="DUQ273" s="846"/>
      <c r="DUR273" s="846"/>
      <c r="DUS273" s="846"/>
      <c r="DUT273" s="846"/>
      <c r="DUU273" s="846"/>
      <c r="DUV273" s="846"/>
      <c r="DUW273" s="846"/>
      <c r="DUX273" s="846"/>
      <c r="DUY273" s="846"/>
      <c r="DUZ273" s="846"/>
      <c r="DVA273" s="846"/>
      <c r="DVB273" s="846"/>
      <c r="DVC273" s="846"/>
      <c r="DVD273" s="846"/>
      <c r="DVE273" s="846"/>
      <c r="DVF273" s="846"/>
      <c r="DVG273" s="846"/>
      <c r="DVH273" s="846"/>
      <c r="DVI273" s="846"/>
      <c r="DVJ273" s="846"/>
      <c r="DVK273" s="846"/>
      <c r="DVL273" s="846"/>
      <c r="DVM273" s="846"/>
      <c r="DVN273" s="846"/>
      <c r="DVO273" s="846"/>
      <c r="DVP273" s="846"/>
      <c r="DVQ273" s="846"/>
      <c r="DVR273" s="846"/>
      <c r="DVS273" s="846"/>
      <c r="DVT273" s="846"/>
      <c r="DVU273" s="846"/>
      <c r="DVV273" s="846"/>
      <c r="DVW273" s="846"/>
      <c r="DVX273" s="846"/>
      <c r="DVY273" s="846"/>
      <c r="DVZ273" s="846"/>
      <c r="DWA273" s="846"/>
      <c r="DWB273" s="846"/>
      <c r="DWC273" s="846"/>
      <c r="DWD273" s="846"/>
      <c r="DWE273" s="846"/>
      <c r="DWF273" s="846"/>
      <c r="DWG273" s="827"/>
      <c r="DWH273" s="827"/>
      <c r="DWI273" s="827"/>
      <c r="DWJ273" s="827"/>
      <c r="DWK273" s="827"/>
      <c r="DWL273" s="827"/>
      <c r="DWM273" s="827"/>
      <c r="DWN273" s="827"/>
      <c r="DWO273" s="827"/>
      <c r="DWP273" s="827"/>
      <c r="DWQ273" s="827"/>
      <c r="DWR273" s="827"/>
      <c r="DWS273" s="827"/>
      <c r="DWT273" s="827"/>
      <c r="DWU273" s="827"/>
      <c r="DWV273" s="827"/>
      <c r="DWW273" s="827"/>
      <c r="DWX273" s="827"/>
      <c r="DWY273" s="827"/>
      <c r="DWZ273" s="827"/>
      <c r="DXA273" s="827"/>
      <c r="DXB273" s="827"/>
      <c r="DXC273" s="827"/>
      <c r="DXD273" s="827"/>
      <c r="DXE273" s="844"/>
      <c r="DXF273" s="844"/>
      <c r="DXG273" s="844"/>
      <c r="DXH273" s="844"/>
      <c r="DXI273" s="844"/>
      <c r="DXJ273" s="827"/>
      <c r="DXK273" s="827"/>
      <c r="DXL273" s="844"/>
      <c r="DXM273" s="844"/>
      <c r="DXN273" s="827"/>
      <c r="DXO273" s="827"/>
      <c r="DXP273" s="844"/>
      <c r="DXQ273" s="844"/>
      <c r="DXR273" s="827"/>
      <c r="DXS273" s="827"/>
      <c r="DXT273" s="827"/>
      <c r="DXU273" s="827"/>
      <c r="DXV273" s="827"/>
      <c r="DXW273" s="827"/>
      <c r="DXX273" s="827"/>
      <c r="DXY273" s="844"/>
      <c r="DXZ273" s="844"/>
      <c r="DYA273" s="827"/>
      <c r="DYB273" s="827"/>
      <c r="DYC273" s="844"/>
      <c r="DYD273" s="844"/>
      <c r="DYE273" s="827"/>
      <c r="DYF273" s="827"/>
      <c r="DYG273" s="827"/>
      <c r="DYH273" s="827"/>
      <c r="DYI273" s="827"/>
      <c r="DYJ273" s="843"/>
      <c r="DYK273" s="845"/>
      <c r="DYL273" s="827"/>
      <c r="DYM273" s="827"/>
      <c r="DYN273" s="827"/>
      <c r="DYO273" s="827"/>
      <c r="DYP273" s="827"/>
      <c r="DYQ273" s="827"/>
      <c r="DYR273" s="827"/>
      <c r="DYS273" s="846"/>
      <c r="DYT273" s="846"/>
      <c r="DYU273" s="846"/>
      <c r="DYV273" s="846"/>
      <c r="DYW273" s="846"/>
      <c r="DYX273" s="846"/>
      <c r="DYY273" s="846"/>
      <c r="DYZ273" s="846"/>
      <c r="DZA273" s="846"/>
      <c r="DZB273" s="846"/>
      <c r="DZC273" s="846"/>
      <c r="DZD273" s="846"/>
      <c r="DZE273" s="846"/>
      <c r="DZF273" s="846"/>
      <c r="DZG273" s="846"/>
      <c r="DZH273" s="846"/>
      <c r="DZI273" s="846"/>
      <c r="DZJ273" s="846"/>
      <c r="DZK273" s="846"/>
      <c r="DZL273" s="846"/>
      <c r="DZM273" s="846"/>
      <c r="DZN273" s="846"/>
      <c r="DZO273" s="846"/>
      <c r="DZP273" s="846"/>
      <c r="DZQ273" s="846"/>
      <c r="DZR273" s="846"/>
      <c r="DZS273" s="846"/>
      <c r="DZT273" s="846"/>
      <c r="DZU273" s="846"/>
      <c r="DZV273" s="846"/>
      <c r="DZW273" s="846"/>
      <c r="DZX273" s="846"/>
      <c r="DZY273" s="846"/>
      <c r="DZZ273" s="846"/>
      <c r="EAA273" s="846"/>
      <c r="EAB273" s="846"/>
      <c r="EAC273" s="846"/>
      <c r="EAD273" s="846"/>
      <c r="EAE273" s="846"/>
      <c r="EAF273" s="846"/>
      <c r="EAG273" s="846"/>
      <c r="EAH273" s="846"/>
      <c r="EAI273" s="846"/>
      <c r="EAJ273" s="846"/>
      <c r="EAK273" s="827"/>
      <c r="EAL273" s="827"/>
      <c r="EAM273" s="827"/>
      <c r="EAN273" s="827"/>
      <c r="EAO273" s="827"/>
      <c r="EAP273" s="827"/>
      <c r="EAQ273" s="827"/>
      <c r="EAR273" s="827"/>
      <c r="EAS273" s="827"/>
      <c r="EAT273" s="827"/>
      <c r="EAU273" s="827"/>
      <c r="EAV273" s="827"/>
      <c r="EAW273" s="827"/>
      <c r="EAX273" s="827"/>
      <c r="EAY273" s="827"/>
      <c r="EAZ273" s="827"/>
      <c r="EBA273" s="827"/>
      <c r="EBB273" s="827"/>
      <c r="EBC273" s="827"/>
      <c r="EBD273" s="827"/>
      <c r="EBE273" s="827"/>
      <c r="EBF273" s="827"/>
      <c r="EBG273" s="827"/>
      <c r="EBH273" s="827"/>
      <c r="EBI273" s="844"/>
      <c r="EBJ273" s="844"/>
      <c r="EBK273" s="844"/>
      <c r="EBL273" s="844"/>
      <c r="EBM273" s="844"/>
      <c r="EBN273" s="827"/>
      <c r="EBO273" s="827"/>
      <c r="EBP273" s="844"/>
      <c r="EBQ273" s="844"/>
      <c r="EBR273" s="827"/>
      <c r="EBS273" s="827"/>
      <c r="EBT273" s="844"/>
      <c r="EBU273" s="844"/>
      <c r="EBV273" s="827"/>
      <c r="EBW273" s="827"/>
      <c r="EBX273" s="827"/>
      <c r="EBY273" s="827"/>
      <c r="EBZ273" s="827"/>
      <c r="ECA273" s="827"/>
      <c r="ECB273" s="827"/>
      <c r="ECC273" s="844"/>
      <c r="ECD273" s="844"/>
      <c r="ECE273" s="827"/>
      <c r="ECF273" s="827"/>
      <c r="ECG273" s="844"/>
      <c r="ECH273" s="844"/>
      <c r="ECI273" s="827"/>
      <c r="ECJ273" s="827"/>
      <c r="ECK273" s="827"/>
      <c r="ECL273" s="827"/>
      <c r="ECM273" s="827"/>
      <c r="ECN273" s="843"/>
      <c r="ECO273" s="845"/>
      <c r="ECP273" s="827"/>
      <c r="ECQ273" s="827"/>
      <c r="ECR273" s="827"/>
      <c r="ECS273" s="827"/>
      <c r="ECT273" s="827"/>
      <c r="ECU273" s="827"/>
      <c r="ECV273" s="827"/>
      <c r="ECW273" s="846"/>
      <c r="ECX273" s="846"/>
      <c r="ECY273" s="846"/>
      <c r="ECZ273" s="846"/>
      <c r="EDA273" s="846"/>
      <c r="EDB273" s="846"/>
      <c r="EDC273" s="846"/>
      <c r="EDD273" s="846"/>
      <c r="EDE273" s="846"/>
      <c r="EDF273" s="846"/>
      <c r="EDG273" s="846"/>
      <c r="EDH273" s="846"/>
      <c r="EDI273" s="846"/>
      <c r="EDJ273" s="846"/>
      <c r="EDK273" s="846"/>
      <c r="EDL273" s="846"/>
      <c r="EDM273" s="846"/>
      <c r="EDN273" s="846"/>
      <c r="EDO273" s="846"/>
      <c r="EDP273" s="846"/>
      <c r="EDQ273" s="846"/>
      <c r="EDR273" s="846"/>
      <c r="EDS273" s="846"/>
      <c r="EDT273" s="846"/>
      <c r="EDU273" s="846"/>
      <c r="EDV273" s="846"/>
      <c r="EDW273" s="846"/>
      <c r="EDX273" s="846"/>
      <c r="EDY273" s="846"/>
      <c r="EDZ273" s="846"/>
      <c r="EEA273" s="846"/>
      <c r="EEB273" s="846"/>
      <c r="EEC273" s="846"/>
      <c r="EED273" s="846"/>
      <c r="EEE273" s="846"/>
      <c r="EEF273" s="846"/>
      <c r="EEG273" s="846"/>
      <c r="EEH273" s="846"/>
      <c r="EEI273" s="846"/>
      <c r="EEJ273" s="846"/>
      <c r="EEK273" s="846"/>
      <c r="EEL273" s="846"/>
      <c r="EEM273" s="846"/>
      <c r="EEN273" s="846"/>
      <c r="EEO273" s="827"/>
      <c r="EEP273" s="827"/>
      <c r="EEQ273" s="827"/>
      <c r="EER273" s="827"/>
      <c r="EES273" s="827"/>
      <c r="EET273" s="827"/>
      <c r="EEU273" s="827"/>
      <c r="EEV273" s="827"/>
      <c r="EEW273" s="827"/>
      <c r="EEX273" s="827"/>
      <c r="EEY273" s="827"/>
      <c r="EEZ273" s="827"/>
      <c r="EFA273" s="827"/>
      <c r="EFB273" s="827"/>
      <c r="EFC273" s="827"/>
      <c r="EFD273" s="827"/>
      <c r="EFE273" s="827"/>
      <c r="EFF273" s="827"/>
      <c r="EFG273" s="827"/>
      <c r="EFH273" s="827"/>
      <c r="EFI273" s="827"/>
      <c r="EFJ273" s="827"/>
      <c r="EFK273" s="827"/>
      <c r="EFL273" s="827"/>
      <c r="EFM273" s="844"/>
      <c r="EFN273" s="844"/>
      <c r="EFO273" s="844"/>
      <c r="EFP273" s="844"/>
      <c r="EFQ273" s="844"/>
      <c r="EFR273" s="827"/>
      <c r="EFS273" s="827"/>
      <c r="EFT273" s="844"/>
      <c r="EFU273" s="844"/>
      <c r="EFV273" s="827"/>
      <c r="EFW273" s="827"/>
      <c r="EFX273" s="844"/>
      <c r="EFY273" s="844"/>
      <c r="EFZ273" s="827"/>
      <c r="EGA273" s="827"/>
      <c r="EGB273" s="827"/>
      <c r="EGC273" s="827"/>
      <c r="EGD273" s="827"/>
      <c r="EGE273" s="827"/>
      <c r="EGF273" s="827"/>
      <c r="EGG273" s="844"/>
      <c r="EGH273" s="844"/>
      <c r="EGI273" s="827"/>
      <c r="EGJ273" s="827"/>
      <c r="EGK273" s="844"/>
      <c r="EGL273" s="844"/>
      <c r="EGM273" s="827"/>
      <c r="EGN273" s="827"/>
      <c r="EGO273" s="827"/>
      <c r="EGP273" s="827"/>
      <c r="EGQ273" s="827"/>
      <c r="EGR273" s="843"/>
      <c r="EGS273" s="845"/>
      <c r="EGT273" s="827"/>
      <c r="EGU273" s="827"/>
      <c r="EGV273" s="827"/>
      <c r="EGW273" s="827"/>
      <c r="EGX273" s="827"/>
      <c r="EGY273" s="827"/>
      <c r="EGZ273" s="827"/>
      <c r="EHA273" s="846"/>
      <c r="EHB273" s="846"/>
      <c r="EHC273" s="846"/>
      <c r="EHD273" s="846"/>
      <c r="EHE273" s="846"/>
      <c r="EHF273" s="846"/>
      <c r="EHG273" s="846"/>
      <c r="EHH273" s="846"/>
      <c r="EHI273" s="846"/>
      <c r="EHJ273" s="846"/>
      <c r="EHK273" s="846"/>
      <c r="EHL273" s="846"/>
      <c r="EHM273" s="846"/>
      <c r="EHN273" s="846"/>
      <c r="EHO273" s="846"/>
      <c r="EHP273" s="846"/>
      <c r="EHQ273" s="846"/>
      <c r="EHR273" s="846"/>
      <c r="EHS273" s="846"/>
      <c r="EHT273" s="846"/>
      <c r="EHU273" s="846"/>
      <c r="EHV273" s="846"/>
      <c r="EHW273" s="846"/>
      <c r="EHX273" s="846"/>
      <c r="EHY273" s="846"/>
      <c r="EHZ273" s="846"/>
      <c r="EIA273" s="846"/>
      <c r="EIB273" s="846"/>
      <c r="EIC273" s="846"/>
      <c r="EID273" s="846"/>
      <c r="EIE273" s="846"/>
      <c r="EIF273" s="846"/>
      <c r="EIG273" s="846"/>
      <c r="EIH273" s="846"/>
      <c r="EII273" s="846"/>
      <c r="EIJ273" s="846"/>
      <c r="EIK273" s="846"/>
      <c r="EIL273" s="846"/>
      <c r="EIM273" s="846"/>
      <c r="EIN273" s="846"/>
      <c r="EIO273" s="846"/>
      <c r="EIP273" s="846"/>
      <c r="EIQ273" s="846"/>
      <c r="EIR273" s="846"/>
      <c r="EIS273" s="827"/>
      <c r="EIT273" s="827"/>
      <c r="EIU273" s="827"/>
      <c r="EIV273" s="827"/>
      <c r="EIW273" s="827"/>
      <c r="EIX273" s="827"/>
      <c r="EIY273" s="827"/>
      <c r="EIZ273" s="827"/>
      <c r="EJA273" s="827"/>
      <c r="EJB273" s="827"/>
      <c r="EJC273" s="827"/>
      <c r="EJD273" s="827"/>
      <c r="EJE273" s="827"/>
      <c r="EJF273" s="827"/>
      <c r="EJG273" s="827"/>
      <c r="EJH273" s="827"/>
      <c r="EJI273" s="827"/>
      <c r="EJJ273" s="827"/>
      <c r="EJK273" s="827"/>
      <c r="EJL273" s="827"/>
      <c r="EJM273" s="827"/>
      <c r="EJN273" s="827"/>
      <c r="EJO273" s="827"/>
      <c r="EJP273" s="827"/>
      <c r="EJQ273" s="844"/>
      <c r="EJR273" s="844"/>
      <c r="EJS273" s="844"/>
      <c r="EJT273" s="844"/>
      <c r="EJU273" s="844"/>
      <c r="EJV273" s="827"/>
      <c r="EJW273" s="827"/>
      <c r="EJX273" s="844"/>
      <c r="EJY273" s="844"/>
      <c r="EJZ273" s="827"/>
      <c r="EKA273" s="827"/>
      <c r="EKB273" s="844"/>
      <c r="EKC273" s="844"/>
      <c r="EKD273" s="827"/>
      <c r="EKE273" s="827"/>
      <c r="EKF273" s="827"/>
      <c r="EKG273" s="827"/>
      <c r="EKH273" s="827"/>
      <c r="EKI273" s="827"/>
      <c r="EKJ273" s="827"/>
      <c r="EKK273" s="844"/>
      <c r="EKL273" s="844"/>
      <c r="EKM273" s="827"/>
      <c r="EKN273" s="827"/>
      <c r="EKO273" s="844"/>
      <c r="EKP273" s="844"/>
      <c r="EKQ273" s="827"/>
      <c r="EKR273" s="827"/>
      <c r="EKS273" s="827"/>
      <c r="EKT273" s="827"/>
      <c r="EKU273" s="827"/>
      <c r="EKV273" s="843"/>
      <c r="EKW273" s="845"/>
      <c r="EKX273" s="827"/>
      <c r="EKY273" s="827"/>
      <c r="EKZ273" s="827"/>
      <c r="ELA273" s="827"/>
      <c r="ELB273" s="827"/>
      <c r="ELC273" s="827"/>
      <c r="ELD273" s="827"/>
      <c r="ELE273" s="846"/>
      <c r="ELF273" s="846"/>
      <c r="ELG273" s="846"/>
      <c r="ELH273" s="846"/>
      <c r="ELI273" s="846"/>
      <c r="ELJ273" s="846"/>
      <c r="ELK273" s="846"/>
      <c r="ELL273" s="846"/>
      <c r="ELM273" s="846"/>
      <c r="ELN273" s="846"/>
      <c r="ELO273" s="846"/>
      <c r="ELP273" s="846"/>
      <c r="ELQ273" s="846"/>
      <c r="ELR273" s="846"/>
      <c r="ELS273" s="846"/>
      <c r="ELT273" s="846"/>
      <c r="ELU273" s="846"/>
      <c r="ELV273" s="846"/>
      <c r="ELW273" s="846"/>
      <c r="ELX273" s="846"/>
      <c r="ELY273" s="846"/>
      <c r="ELZ273" s="846"/>
      <c r="EMA273" s="846"/>
      <c r="EMB273" s="846"/>
      <c r="EMC273" s="846"/>
      <c r="EMD273" s="846"/>
      <c r="EME273" s="846"/>
      <c r="EMF273" s="846"/>
      <c r="EMG273" s="846"/>
      <c r="EMH273" s="846"/>
      <c r="EMI273" s="846"/>
      <c r="EMJ273" s="846"/>
      <c r="EMK273" s="846"/>
      <c r="EML273" s="846"/>
      <c r="EMM273" s="846"/>
      <c r="EMN273" s="846"/>
      <c r="EMO273" s="846"/>
      <c r="EMP273" s="846"/>
      <c r="EMQ273" s="846"/>
      <c r="EMR273" s="846"/>
      <c r="EMS273" s="846"/>
      <c r="EMT273" s="846"/>
      <c r="EMU273" s="846"/>
      <c r="EMV273" s="846"/>
      <c r="EMW273" s="827"/>
      <c r="EMX273" s="827"/>
      <c r="EMY273" s="827"/>
      <c r="EMZ273" s="827"/>
      <c r="ENA273" s="827"/>
      <c r="ENB273" s="827"/>
      <c r="ENC273" s="827"/>
      <c r="END273" s="827"/>
      <c r="ENE273" s="827"/>
      <c r="ENF273" s="827"/>
      <c r="ENG273" s="827"/>
      <c r="ENH273" s="827"/>
      <c r="ENI273" s="827"/>
      <c r="ENJ273" s="827"/>
      <c r="ENK273" s="827"/>
      <c r="ENL273" s="827"/>
      <c r="ENM273" s="827"/>
      <c r="ENN273" s="827"/>
      <c r="ENO273" s="827"/>
      <c r="ENP273" s="827"/>
      <c r="ENQ273" s="827"/>
      <c r="ENR273" s="827"/>
      <c r="ENS273" s="827"/>
      <c r="ENT273" s="827"/>
      <c r="ENU273" s="844"/>
      <c r="ENV273" s="844"/>
      <c r="ENW273" s="844"/>
      <c r="ENX273" s="844"/>
      <c r="ENY273" s="844"/>
      <c r="ENZ273" s="827"/>
      <c r="EOA273" s="827"/>
      <c r="EOB273" s="844"/>
      <c r="EOC273" s="844"/>
      <c r="EOD273" s="827"/>
      <c r="EOE273" s="827"/>
      <c r="EOF273" s="844"/>
      <c r="EOG273" s="844"/>
      <c r="EOH273" s="827"/>
      <c r="EOI273" s="827"/>
      <c r="EOJ273" s="827"/>
      <c r="EOK273" s="827"/>
      <c r="EOL273" s="827"/>
      <c r="EOM273" s="827"/>
      <c r="EON273" s="827"/>
      <c r="EOO273" s="844"/>
      <c r="EOP273" s="844"/>
      <c r="EOQ273" s="827"/>
      <c r="EOR273" s="827"/>
      <c r="EOS273" s="844"/>
      <c r="EOT273" s="844"/>
      <c r="EOU273" s="827"/>
      <c r="EOV273" s="827"/>
      <c r="EOW273" s="827"/>
      <c r="EOX273" s="827"/>
      <c r="EOY273" s="827"/>
      <c r="EOZ273" s="843"/>
      <c r="EPA273" s="845"/>
      <c r="EPB273" s="827"/>
      <c r="EPC273" s="827"/>
      <c r="EPD273" s="827"/>
      <c r="EPE273" s="827"/>
      <c r="EPF273" s="827"/>
      <c r="EPG273" s="827"/>
      <c r="EPH273" s="827"/>
      <c r="EPI273" s="846"/>
      <c r="EPJ273" s="846"/>
      <c r="EPK273" s="846"/>
      <c r="EPL273" s="846"/>
      <c r="EPM273" s="846"/>
      <c r="EPN273" s="846"/>
      <c r="EPO273" s="846"/>
      <c r="EPP273" s="846"/>
      <c r="EPQ273" s="846"/>
      <c r="EPR273" s="846"/>
      <c r="EPS273" s="846"/>
      <c r="EPT273" s="846"/>
      <c r="EPU273" s="846"/>
      <c r="EPV273" s="846"/>
      <c r="EPW273" s="846"/>
      <c r="EPX273" s="846"/>
      <c r="EPY273" s="846"/>
      <c r="EPZ273" s="846"/>
      <c r="EQA273" s="846"/>
      <c r="EQB273" s="846"/>
      <c r="EQC273" s="846"/>
      <c r="EQD273" s="846"/>
      <c r="EQE273" s="846"/>
      <c r="EQF273" s="846"/>
      <c r="EQG273" s="846"/>
      <c r="EQH273" s="846"/>
      <c r="EQI273" s="846"/>
      <c r="EQJ273" s="846"/>
      <c r="EQK273" s="846"/>
      <c r="EQL273" s="846"/>
      <c r="EQM273" s="846"/>
      <c r="EQN273" s="846"/>
      <c r="EQO273" s="846"/>
      <c r="EQP273" s="846"/>
      <c r="EQQ273" s="846"/>
      <c r="EQR273" s="846"/>
      <c r="EQS273" s="846"/>
      <c r="EQT273" s="846"/>
      <c r="EQU273" s="846"/>
      <c r="EQV273" s="846"/>
      <c r="EQW273" s="846"/>
      <c r="EQX273" s="846"/>
      <c r="EQY273" s="846"/>
      <c r="EQZ273" s="846"/>
      <c r="ERA273" s="827"/>
      <c r="ERB273" s="827"/>
      <c r="ERC273" s="827"/>
      <c r="ERD273" s="827"/>
      <c r="ERE273" s="827"/>
      <c r="ERF273" s="827"/>
      <c r="ERG273" s="827"/>
      <c r="ERH273" s="827"/>
      <c r="ERI273" s="827"/>
      <c r="ERJ273" s="827"/>
      <c r="ERK273" s="827"/>
      <c r="ERL273" s="827"/>
      <c r="ERM273" s="827"/>
      <c r="ERN273" s="827"/>
      <c r="ERO273" s="827"/>
      <c r="ERP273" s="827"/>
      <c r="ERQ273" s="827"/>
      <c r="ERR273" s="827"/>
      <c r="ERS273" s="827"/>
      <c r="ERT273" s="827"/>
      <c r="ERU273" s="827"/>
      <c r="ERV273" s="827"/>
      <c r="ERW273" s="827"/>
      <c r="ERX273" s="827"/>
      <c r="ERY273" s="844"/>
      <c r="ERZ273" s="844"/>
      <c r="ESA273" s="844"/>
      <c r="ESB273" s="844"/>
      <c r="ESC273" s="844"/>
      <c r="ESD273" s="827"/>
      <c r="ESE273" s="827"/>
      <c r="ESF273" s="844"/>
      <c r="ESG273" s="844"/>
      <c r="ESH273" s="827"/>
      <c r="ESI273" s="827"/>
      <c r="ESJ273" s="844"/>
      <c r="ESK273" s="844"/>
      <c r="ESL273" s="827"/>
      <c r="ESM273" s="827"/>
      <c r="ESN273" s="827"/>
      <c r="ESO273" s="827"/>
      <c r="ESP273" s="827"/>
      <c r="ESQ273" s="827"/>
      <c r="ESR273" s="827"/>
      <c r="ESS273" s="844"/>
      <c r="EST273" s="844"/>
      <c r="ESU273" s="827"/>
      <c r="ESV273" s="827"/>
      <c r="ESW273" s="844"/>
      <c r="ESX273" s="844"/>
      <c r="ESY273" s="827"/>
      <c r="ESZ273" s="827"/>
      <c r="ETA273" s="827"/>
      <c r="ETB273" s="827"/>
      <c r="ETC273" s="827"/>
      <c r="ETD273" s="843"/>
      <c r="ETE273" s="845"/>
      <c r="ETF273" s="827"/>
      <c r="ETG273" s="827"/>
      <c r="ETH273" s="827"/>
      <c r="ETI273" s="827"/>
      <c r="ETJ273" s="827"/>
      <c r="ETK273" s="827"/>
      <c r="ETL273" s="827"/>
      <c r="ETM273" s="846"/>
      <c r="ETN273" s="846"/>
      <c r="ETO273" s="846"/>
      <c r="ETP273" s="846"/>
      <c r="ETQ273" s="846"/>
      <c r="ETR273" s="846"/>
      <c r="ETS273" s="846"/>
      <c r="ETT273" s="846"/>
      <c r="ETU273" s="846"/>
      <c r="ETV273" s="846"/>
      <c r="ETW273" s="846"/>
      <c r="ETX273" s="846"/>
      <c r="ETY273" s="846"/>
      <c r="ETZ273" s="846"/>
      <c r="EUA273" s="846"/>
      <c r="EUB273" s="846"/>
      <c r="EUC273" s="846"/>
      <c r="EUD273" s="846"/>
      <c r="EUE273" s="846"/>
      <c r="EUF273" s="846"/>
      <c r="EUG273" s="846"/>
      <c r="EUH273" s="846"/>
      <c r="EUI273" s="846"/>
      <c r="EUJ273" s="846"/>
      <c r="EUK273" s="846"/>
      <c r="EUL273" s="846"/>
      <c r="EUM273" s="846"/>
      <c r="EUN273" s="846"/>
      <c r="EUO273" s="846"/>
      <c r="EUP273" s="846"/>
      <c r="EUQ273" s="846"/>
      <c r="EUR273" s="846"/>
      <c r="EUS273" s="846"/>
      <c r="EUT273" s="846"/>
      <c r="EUU273" s="846"/>
      <c r="EUV273" s="846"/>
      <c r="EUW273" s="846"/>
      <c r="EUX273" s="846"/>
      <c r="EUY273" s="846"/>
      <c r="EUZ273" s="846"/>
      <c r="EVA273" s="846"/>
      <c r="EVB273" s="846"/>
      <c r="EVC273" s="846"/>
      <c r="EVD273" s="846"/>
      <c r="EVE273" s="827"/>
      <c r="EVF273" s="827"/>
      <c r="EVG273" s="827"/>
      <c r="EVH273" s="827"/>
      <c r="EVI273" s="827"/>
      <c r="EVJ273" s="827"/>
      <c r="EVK273" s="827"/>
      <c r="EVL273" s="827"/>
      <c r="EVM273" s="827"/>
      <c r="EVN273" s="827"/>
      <c r="EVO273" s="827"/>
      <c r="EVP273" s="827"/>
      <c r="EVQ273" s="827"/>
      <c r="EVR273" s="827"/>
      <c r="EVS273" s="827"/>
      <c r="EVT273" s="827"/>
      <c r="EVU273" s="827"/>
      <c r="EVV273" s="827"/>
      <c r="EVW273" s="827"/>
      <c r="EVX273" s="827"/>
      <c r="EVY273" s="827"/>
      <c r="EVZ273" s="827"/>
      <c r="EWA273" s="827"/>
      <c r="EWB273" s="827"/>
      <c r="EWC273" s="844"/>
      <c r="EWD273" s="844"/>
      <c r="EWE273" s="844"/>
      <c r="EWF273" s="844"/>
      <c r="EWG273" s="844"/>
      <c r="EWH273" s="827"/>
      <c r="EWI273" s="827"/>
      <c r="EWJ273" s="844"/>
      <c r="EWK273" s="844"/>
      <c r="EWL273" s="827"/>
      <c r="EWM273" s="827"/>
      <c r="EWN273" s="844"/>
      <c r="EWO273" s="844"/>
      <c r="EWP273" s="827"/>
      <c r="EWQ273" s="827"/>
      <c r="EWR273" s="827"/>
      <c r="EWS273" s="827"/>
      <c r="EWT273" s="827"/>
      <c r="EWU273" s="827"/>
      <c r="EWV273" s="827"/>
      <c r="EWW273" s="844"/>
      <c r="EWX273" s="844"/>
      <c r="EWY273" s="827"/>
      <c r="EWZ273" s="827"/>
      <c r="EXA273" s="844"/>
      <c r="EXB273" s="844"/>
      <c r="EXC273" s="827"/>
      <c r="EXD273" s="827"/>
      <c r="EXE273" s="827"/>
      <c r="EXF273" s="827"/>
      <c r="EXG273" s="827"/>
      <c r="EXH273" s="843"/>
      <c r="EXI273" s="845"/>
      <c r="EXJ273" s="827"/>
      <c r="EXK273" s="827"/>
      <c r="EXL273" s="827"/>
      <c r="EXM273" s="827"/>
      <c r="EXN273" s="827"/>
      <c r="EXO273" s="827"/>
      <c r="EXP273" s="827"/>
      <c r="EXQ273" s="846"/>
      <c r="EXR273" s="846"/>
      <c r="EXS273" s="846"/>
      <c r="EXT273" s="846"/>
      <c r="EXU273" s="846"/>
      <c r="EXV273" s="846"/>
      <c r="EXW273" s="846"/>
      <c r="EXX273" s="846"/>
      <c r="EXY273" s="846"/>
      <c r="EXZ273" s="846"/>
      <c r="EYA273" s="846"/>
      <c r="EYB273" s="846"/>
      <c r="EYC273" s="846"/>
      <c r="EYD273" s="846"/>
      <c r="EYE273" s="846"/>
      <c r="EYF273" s="846"/>
      <c r="EYG273" s="846"/>
      <c r="EYH273" s="846"/>
      <c r="EYI273" s="846"/>
      <c r="EYJ273" s="846"/>
      <c r="EYK273" s="846"/>
      <c r="EYL273" s="846"/>
      <c r="EYM273" s="846"/>
      <c r="EYN273" s="846"/>
      <c r="EYO273" s="846"/>
      <c r="EYP273" s="846"/>
      <c r="EYQ273" s="846"/>
      <c r="EYR273" s="846"/>
      <c r="EYS273" s="846"/>
      <c r="EYT273" s="846"/>
      <c r="EYU273" s="846"/>
      <c r="EYV273" s="846"/>
      <c r="EYW273" s="846"/>
      <c r="EYX273" s="846"/>
      <c r="EYY273" s="846"/>
      <c r="EYZ273" s="846"/>
      <c r="EZA273" s="846"/>
      <c r="EZB273" s="846"/>
      <c r="EZC273" s="846"/>
      <c r="EZD273" s="846"/>
      <c r="EZE273" s="846"/>
      <c r="EZF273" s="846"/>
      <c r="EZG273" s="846"/>
      <c r="EZH273" s="846"/>
      <c r="EZI273" s="827"/>
      <c r="EZJ273" s="827"/>
      <c r="EZK273" s="827"/>
      <c r="EZL273" s="827"/>
      <c r="EZM273" s="827"/>
      <c r="EZN273" s="827"/>
      <c r="EZO273" s="827"/>
      <c r="EZP273" s="827"/>
      <c r="EZQ273" s="827"/>
      <c r="EZR273" s="827"/>
      <c r="EZS273" s="827"/>
      <c r="EZT273" s="827"/>
      <c r="EZU273" s="827"/>
      <c r="EZV273" s="827"/>
      <c r="EZW273" s="827"/>
      <c r="EZX273" s="827"/>
      <c r="EZY273" s="827"/>
      <c r="EZZ273" s="827"/>
      <c r="FAA273" s="827"/>
      <c r="FAB273" s="827"/>
      <c r="FAC273" s="827"/>
      <c r="FAD273" s="827"/>
      <c r="FAE273" s="827"/>
      <c r="FAF273" s="827"/>
      <c r="FAG273" s="844"/>
      <c r="FAH273" s="844"/>
      <c r="FAI273" s="844"/>
      <c r="FAJ273" s="844"/>
      <c r="FAK273" s="844"/>
      <c r="FAL273" s="827"/>
      <c r="FAM273" s="827"/>
      <c r="FAN273" s="844"/>
      <c r="FAO273" s="844"/>
      <c r="FAP273" s="827"/>
      <c r="FAQ273" s="827"/>
      <c r="FAR273" s="844"/>
      <c r="FAS273" s="844"/>
      <c r="FAT273" s="827"/>
      <c r="FAU273" s="827"/>
      <c r="FAV273" s="827"/>
      <c r="FAW273" s="827"/>
      <c r="FAX273" s="827"/>
      <c r="FAY273" s="827"/>
      <c r="FAZ273" s="827"/>
      <c r="FBA273" s="844"/>
      <c r="FBB273" s="844"/>
      <c r="FBC273" s="827"/>
      <c r="FBD273" s="827"/>
      <c r="FBE273" s="844"/>
      <c r="FBF273" s="844"/>
      <c r="FBG273" s="827"/>
      <c r="FBH273" s="827"/>
      <c r="FBI273" s="827"/>
      <c r="FBJ273" s="827"/>
      <c r="FBK273" s="827"/>
      <c r="FBL273" s="843"/>
      <c r="FBM273" s="845"/>
      <c r="FBN273" s="827"/>
      <c r="FBO273" s="827"/>
      <c r="FBP273" s="827"/>
      <c r="FBQ273" s="827"/>
      <c r="FBR273" s="827"/>
      <c r="FBS273" s="827"/>
      <c r="FBT273" s="827"/>
      <c r="FBU273" s="846"/>
      <c r="FBV273" s="846"/>
      <c r="FBW273" s="846"/>
      <c r="FBX273" s="846"/>
      <c r="FBY273" s="846"/>
      <c r="FBZ273" s="846"/>
      <c r="FCA273" s="846"/>
      <c r="FCB273" s="846"/>
      <c r="FCC273" s="846"/>
      <c r="FCD273" s="846"/>
      <c r="FCE273" s="846"/>
      <c r="FCF273" s="846"/>
      <c r="FCG273" s="846"/>
      <c r="FCH273" s="846"/>
      <c r="FCI273" s="846"/>
      <c r="FCJ273" s="846"/>
      <c r="FCK273" s="846"/>
      <c r="FCL273" s="846"/>
      <c r="FCM273" s="846"/>
      <c r="FCN273" s="846"/>
      <c r="FCO273" s="846"/>
      <c r="FCP273" s="846"/>
      <c r="FCQ273" s="846"/>
      <c r="FCR273" s="846"/>
      <c r="FCS273" s="846"/>
      <c r="FCT273" s="846"/>
      <c r="FCU273" s="846"/>
      <c r="FCV273" s="846"/>
      <c r="FCW273" s="846"/>
      <c r="FCX273" s="846"/>
      <c r="FCY273" s="846"/>
      <c r="FCZ273" s="846"/>
      <c r="FDA273" s="846"/>
      <c r="FDB273" s="846"/>
      <c r="FDC273" s="846"/>
      <c r="FDD273" s="846"/>
      <c r="FDE273" s="846"/>
      <c r="FDF273" s="846"/>
      <c r="FDG273" s="846"/>
      <c r="FDH273" s="846"/>
      <c r="FDI273" s="846"/>
      <c r="FDJ273" s="846"/>
      <c r="FDK273" s="846"/>
      <c r="FDL273" s="846"/>
      <c r="FDM273" s="827"/>
      <c r="FDN273" s="827"/>
      <c r="FDO273" s="827"/>
      <c r="FDP273" s="827"/>
      <c r="FDQ273" s="827"/>
      <c r="FDR273" s="827"/>
      <c r="FDS273" s="827"/>
      <c r="FDT273" s="827"/>
      <c r="FDU273" s="827"/>
      <c r="FDV273" s="827"/>
      <c r="FDW273" s="827"/>
      <c r="FDX273" s="827"/>
      <c r="FDY273" s="827"/>
      <c r="FDZ273" s="827"/>
      <c r="FEA273" s="827"/>
      <c r="FEB273" s="827"/>
      <c r="FEC273" s="827"/>
      <c r="FED273" s="827"/>
      <c r="FEE273" s="827"/>
      <c r="FEF273" s="827"/>
      <c r="FEG273" s="827"/>
      <c r="FEH273" s="827"/>
      <c r="FEI273" s="827"/>
      <c r="FEJ273" s="827"/>
      <c r="FEK273" s="844"/>
      <c r="FEL273" s="844"/>
      <c r="FEM273" s="844"/>
      <c r="FEN273" s="844"/>
      <c r="FEO273" s="844"/>
      <c r="FEP273" s="827"/>
      <c r="FEQ273" s="827"/>
      <c r="FER273" s="844"/>
      <c r="FES273" s="844"/>
      <c r="FET273" s="827"/>
      <c r="FEU273" s="827"/>
      <c r="FEV273" s="844"/>
      <c r="FEW273" s="844"/>
      <c r="FEX273" s="827"/>
      <c r="FEY273" s="827"/>
      <c r="FEZ273" s="827"/>
      <c r="FFA273" s="827"/>
      <c r="FFB273" s="827"/>
      <c r="FFC273" s="827"/>
      <c r="FFD273" s="827"/>
      <c r="FFE273" s="844"/>
      <c r="FFF273" s="844"/>
      <c r="FFG273" s="827"/>
      <c r="FFH273" s="827"/>
      <c r="FFI273" s="844"/>
      <c r="FFJ273" s="844"/>
      <c r="FFK273" s="827"/>
      <c r="FFL273" s="827"/>
      <c r="FFM273" s="827"/>
      <c r="FFN273" s="827"/>
      <c r="FFO273" s="827"/>
      <c r="FFP273" s="843"/>
      <c r="FFQ273" s="845"/>
      <c r="FFR273" s="827"/>
      <c r="FFS273" s="827"/>
      <c r="FFT273" s="827"/>
      <c r="FFU273" s="827"/>
      <c r="FFV273" s="827"/>
      <c r="FFW273" s="827"/>
      <c r="FFX273" s="827"/>
      <c r="FFY273" s="846"/>
      <c r="FFZ273" s="846"/>
      <c r="FGA273" s="846"/>
      <c r="FGB273" s="846"/>
      <c r="FGC273" s="846"/>
      <c r="FGD273" s="846"/>
      <c r="FGE273" s="846"/>
      <c r="FGF273" s="846"/>
      <c r="FGG273" s="846"/>
      <c r="FGH273" s="846"/>
      <c r="FGI273" s="846"/>
      <c r="FGJ273" s="846"/>
      <c r="FGK273" s="846"/>
      <c r="FGL273" s="846"/>
      <c r="FGM273" s="846"/>
      <c r="FGN273" s="846"/>
      <c r="FGO273" s="846"/>
      <c r="FGP273" s="846"/>
      <c r="FGQ273" s="846"/>
      <c r="FGR273" s="846"/>
      <c r="FGS273" s="846"/>
      <c r="FGT273" s="846"/>
      <c r="FGU273" s="846"/>
      <c r="FGV273" s="846"/>
      <c r="FGW273" s="846"/>
      <c r="FGX273" s="846"/>
      <c r="FGY273" s="846"/>
      <c r="FGZ273" s="846"/>
      <c r="FHA273" s="846"/>
      <c r="FHB273" s="846"/>
      <c r="FHC273" s="846"/>
      <c r="FHD273" s="846"/>
      <c r="FHE273" s="846"/>
      <c r="FHF273" s="846"/>
      <c r="FHG273" s="846"/>
      <c r="FHH273" s="846"/>
      <c r="FHI273" s="846"/>
      <c r="FHJ273" s="846"/>
      <c r="FHK273" s="846"/>
      <c r="FHL273" s="846"/>
      <c r="FHM273" s="846"/>
      <c r="FHN273" s="846"/>
      <c r="FHO273" s="846"/>
      <c r="FHP273" s="846"/>
      <c r="FHQ273" s="827"/>
      <c r="FHR273" s="827"/>
      <c r="FHS273" s="827"/>
      <c r="FHT273" s="827"/>
      <c r="FHU273" s="827"/>
      <c r="FHV273" s="827"/>
      <c r="FHW273" s="827"/>
      <c r="FHX273" s="827"/>
      <c r="FHY273" s="827"/>
      <c r="FHZ273" s="827"/>
      <c r="FIA273" s="827"/>
      <c r="FIB273" s="827"/>
      <c r="FIC273" s="827"/>
      <c r="FID273" s="827"/>
      <c r="FIE273" s="827"/>
      <c r="FIF273" s="827"/>
      <c r="FIG273" s="827"/>
      <c r="FIH273" s="827"/>
      <c r="FII273" s="827"/>
      <c r="FIJ273" s="827"/>
      <c r="FIK273" s="827"/>
      <c r="FIL273" s="827"/>
      <c r="FIM273" s="827"/>
      <c r="FIN273" s="827"/>
      <c r="FIO273" s="844"/>
      <c r="FIP273" s="844"/>
      <c r="FIQ273" s="844"/>
      <c r="FIR273" s="844"/>
      <c r="FIS273" s="844"/>
      <c r="FIT273" s="827"/>
      <c r="FIU273" s="827"/>
      <c r="FIV273" s="844"/>
      <c r="FIW273" s="844"/>
      <c r="FIX273" s="827"/>
      <c r="FIY273" s="827"/>
      <c r="FIZ273" s="844"/>
      <c r="FJA273" s="844"/>
      <c r="FJB273" s="827"/>
      <c r="FJC273" s="827"/>
      <c r="FJD273" s="827"/>
      <c r="FJE273" s="827"/>
      <c r="FJF273" s="827"/>
      <c r="FJG273" s="827"/>
      <c r="FJH273" s="827"/>
      <c r="FJI273" s="844"/>
      <c r="FJJ273" s="844"/>
      <c r="FJK273" s="827"/>
      <c r="FJL273" s="827"/>
      <c r="FJM273" s="844"/>
      <c r="FJN273" s="844"/>
      <c r="FJO273" s="827"/>
      <c r="FJP273" s="827"/>
      <c r="FJQ273" s="827"/>
      <c r="FJR273" s="827"/>
      <c r="FJS273" s="827"/>
      <c r="FJT273" s="843"/>
      <c r="FJU273" s="845"/>
      <c r="FJV273" s="827"/>
      <c r="FJW273" s="827"/>
      <c r="FJX273" s="827"/>
      <c r="FJY273" s="827"/>
      <c r="FJZ273" s="827"/>
      <c r="FKA273" s="827"/>
      <c r="FKB273" s="827"/>
      <c r="FKC273" s="846"/>
      <c r="FKD273" s="846"/>
      <c r="FKE273" s="846"/>
      <c r="FKF273" s="846"/>
      <c r="FKG273" s="846"/>
      <c r="FKH273" s="846"/>
      <c r="FKI273" s="846"/>
      <c r="FKJ273" s="846"/>
      <c r="FKK273" s="846"/>
      <c r="FKL273" s="846"/>
      <c r="FKM273" s="846"/>
      <c r="FKN273" s="846"/>
      <c r="FKO273" s="846"/>
      <c r="FKP273" s="846"/>
      <c r="FKQ273" s="846"/>
      <c r="FKR273" s="846"/>
      <c r="FKS273" s="846"/>
      <c r="FKT273" s="846"/>
      <c r="FKU273" s="846"/>
      <c r="FKV273" s="846"/>
      <c r="FKW273" s="846"/>
      <c r="FKX273" s="846"/>
      <c r="FKY273" s="846"/>
      <c r="FKZ273" s="846"/>
      <c r="FLA273" s="846"/>
      <c r="FLB273" s="846"/>
      <c r="FLC273" s="846"/>
      <c r="FLD273" s="846"/>
      <c r="FLE273" s="846"/>
      <c r="FLF273" s="846"/>
      <c r="FLG273" s="846"/>
      <c r="FLH273" s="846"/>
      <c r="FLI273" s="846"/>
      <c r="FLJ273" s="846"/>
      <c r="FLK273" s="846"/>
      <c r="FLL273" s="846"/>
      <c r="FLM273" s="846"/>
      <c r="FLN273" s="846"/>
      <c r="FLO273" s="846"/>
      <c r="FLP273" s="846"/>
      <c r="FLQ273" s="846"/>
      <c r="FLR273" s="846"/>
      <c r="FLS273" s="846"/>
      <c r="FLT273" s="846"/>
      <c r="FLU273" s="827"/>
      <c r="FLV273" s="827"/>
      <c r="FLW273" s="827"/>
      <c r="FLX273" s="827"/>
      <c r="FLY273" s="827"/>
      <c r="FLZ273" s="827"/>
      <c r="FMA273" s="827"/>
      <c r="FMB273" s="827"/>
      <c r="FMC273" s="827"/>
      <c r="FMD273" s="827"/>
      <c r="FME273" s="827"/>
      <c r="FMF273" s="827"/>
      <c r="FMG273" s="827"/>
      <c r="FMH273" s="827"/>
      <c r="FMI273" s="827"/>
      <c r="FMJ273" s="827"/>
      <c r="FMK273" s="827"/>
      <c r="FML273" s="827"/>
      <c r="FMM273" s="827"/>
      <c r="FMN273" s="827"/>
      <c r="FMO273" s="827"/>
      <c r="FMP273" s="827"/>
      <c r="FMQ273" s="827"/>
      <c r="FMR273" s="827"/>
      <c r="FMS273" s="844"/>
      <c r="FMT273" s="844"/>
      <c r="FMU273" s="844"/>
      <c r="FMV273" s="844"/>
      <c r="FMW273" s="844"/>
      <c r="FMX273" s="827"/>
      <c r="FMY273" s="827"/>
      <c r="FMZ273" s="844"/>
      <c r="FNA273" s="844"/>
      <c r="FNB273" s="827"/>
      <c r="FNC273" s="827"/>
      <c r="FND273" s="844"/>
      <c r="FNE273" s="844"/>
      <c r="FNF273" s="827"/>
      <c r="FNG273" s="827"/>
      <c r="FNH273" s="827"/>
      <c r="FNI273" s="827"/>
      <c r="FNJ273" s="827"/>
      <c r="FNK273" s="827"/>
      <c r="FNL273" s="827"/>
      <c r="FNM273" s="844"/>
      <c r="FNN273" s="844"/>
      <c r="FNO273" s="827"/>
      <c r="FNP273" s="827"/>
      <c r="FNQ273" s="844"/>
      <c r="FNR273" s="844"/>
      <c r="FNS273" s="827"/>
      <c r="FNT273" s="827"/>
      <c r="FNU273" s="827"/>
      <c r="FNV273" s="827"/>
      <c r="FNW273" s="827"/>
      <c r="FNX273" s="843"/>
      <c r="FNY273" s="845"/>
      <c r="FNZ273" s="827"/>
      <c r="FOA273" s="827"/>
      <c r="FOB273" s="827"/>
      <c r="FOC273" s="827"/>
      <c r="FOD273" s="827"/>
      <c r="FOE273" s="827"/>
      <c r="FOF273" s="827"/>
      <c r="FOG273" s="846"/>
      <c r="FOH273" s="846"/>
      <c r="FOI273" s="846"/>
      <c r="FOJ273" s="846"/>
      <c r="FOK273" s="846"/>
      <c r="FOL273" s="846"/>
      <c r="FOM273" s="846"/>
      <c r="FON273" s="846"/>
      <c r="FOO273" s="846"/>
      <c r="FOP273" s="846"/>
      <c r="FOQ273" s="846"/>
      <c r="FOR273" s="846"/>
      <c r="FOS273" s="846"/>
      <c r="FOT273" s="846"/>
      <c r="FOU273" s="846"/>
      <c r="FOV273" s="846"/>
      <c r="FOW273" s="846"/>
      <c r="FOX273" s="846"/>
      <c r="FOY273" s="846"/>
      <c r="FOZ273" s="846"/>
      <c r="FPA273" s="846"/>
      <c r="FPB273" s="846"/>
      <c r="FPC273" s="846"/>
      <c r="FPD273" s="846"/>
      <c r="FPE273" s="846"/>
      <c r="FPF273" s="846"/>
      <c r="FPG273" s="846"/>
      <c r="FPH273" s="846"/>
      <c r="FPI273" s="846"/>
      <c r="FPJ273" s="846"/>
      <c r="FPK273" s="846"/>
      <c r="FPL273" s="846"/>
      <c r="FPM273" s="846"/>
      <c r="FPN273" s="846"/>
      <c r="FPO273" s="846"/>
      <c r="FPP273" s="846"/>
      <c r="FPQ273" s="846"/>
      <c r="FPR273" s="846"/>
      <c r="FPS273" s="846"/>
      <c r="FPT273" s="846"/>
      <c r="FPU273" s="846"/>
      <c r="FPV273" s="846"/>
      <c r="FPW273" s="846"/>
      <c r="FPX273" s="846"/>
      <c r="FPY273" s="827"/>
      <c r="FPZ273" s="827"/>
      <c r="FQA273" s="827"/>
      <c r="FQB273" s="827"/>
      <c r="FQC273" s="827"/>
      <c r="FQD273" s="827"/>
      <c r="FQE273" s="827"/>
      <c r="FQF273" s="827"/>
      <c r="FQG273" s="827"/>
      <c r="FQH273" s="827"/>
      <c r="FQI273" s="827"/>
      <c r="FQJ273" s="827"/>
      <c r="FQK273" s="827"/>
      <c r="FQL273" s="827"/>
      <c r="FQM273" s="827"/>
      <c r="FQN273" s="827"/>
      <c r="FQO273" s="827"/>
      <c r="FQP273" s="827"/>
      <c r="FQQ273" s="827"/>
      <c r="FQR273" s="827"/>
      <c r="FQS273" s="827"/>
      <c r="FQT273" s="827"/>
      <c r="FQU273" s="827"/>
      <c r="FQV273" s="827"/>
      <c r="FQW273" s="844"/>
      <c r="FQX273" s="844"/>
      <c r="FQY273" s="844"/>
      <c r="FQZ273" s="844"/>
      <c r="FRA273" s="844"/>
      <c r="FRB273" s="827"/>
      <c r="FRC273" s="827"/>
      <c r="FRD273" s="844"/>
      <c r="FRE273" s="844"/>
      <c r="FRF273" s="827"/>
      <c r="FRG273" s="827"/>
      <c r="FRH273" s="844"/>
      <c r="FRI273" s="844"/>
      <c r="FRJ273" s="827"/>
      <c r="FRK273" s="827"/>
      <c r="FRL273" s="827"/>
      <c r="FRM273" s="827"/>
      <c r="FRN273" s="827"/>
      <c r="FRO273" s="827"/>
      <c r="FRP273" s="827"/>
      <c r="FRQ273" s="844"/>
      <c r="FRR273" s="844"/>
      <c r="FRS273" s="827"/>
      <c r="FRT273" s="827"/>
      <c r="FRU273" s="844"/>
      <c r="FRV273" s="844"/>
      <c r="FRW273" s="827"/>
      <c r="FRX273" s="827"/>
      <c r="FRY273" s="827"/>
      <c r="FRZ273" s="827"/>
      <c r="FSA273" s="827"/>
      <c r="FSB273" s="843"/>
      <c r="FSC273" s="845"/>
      <c r="FSD273" s="827"/>
      <c r="FSE273" s="827"/>
      <c r="FSF273" s="827"/>
      <c r="FSG273" s="827"/>
      <c r="FSH273" s="827"/>
      <c r="FSI273" s="827"/>
      <c r="FSJ273" s="827"/>
      <c r="FSK273" s="846"/>
      <c r="FSL273" s="846"/>
      <c r="FSM273" s="846"/>
      <c r="FSN273" s="846"/>
      <c r="FSO273" s="846"/>
      <c r="FSP273" s="846"/>
      <c r="FSQ273" s="846"/>
      <c r="FSR273" s="846"/>
      <c r="FSS273" s="846"/>
      <c r="FST273" s="846"/>
      <c r="FSU273" s="846"/>
      <c r="FSV273" s="846"/>
      <c r="FSW273" s="846"/>
      <c r="FSX273" s="846"/>
      <c r="FSY273" s="846"/>
      <c r="FSZ273" s="846"/>
      <c r="FTA273" s="846"/>
      <c r="FTB273" s="846"/>
      <c r="FTC273" s="846"/>
      <c r="FTD273" s="846"/>
      <c r="FTE273" s="846"/>
      <c r="FTF273" s="846"/>
      <c r="FTG273" s="846"/>
      <c r="FTH273" s="846"/>
      <c r="FTI273" s="846"/>
      <c r="FTJ273" s="846"/>
      <c r="FTK273" s="846"/>
      <c r="FTL273" s="846"/>
      <c r="FTM273" s="846"/>
      <c r="FTN273" s="846"/>
      <c r="FTO273" s="846"/>
      <c r="FTP273" s="846"/>
      <c r="FTQ273" s="846"/>
      <c r="FTR273" s="846"/>
      <c r="FTS273" s="846"/>
      <c r="FTT273" s="846"/>
      <c r="FTU273" s="846"/>
      <c r="FTV273" s="846"/>
      <c r="FTW273" s="846"/>
      <c r="FTX273" s="846"/>
      <c r="FTY273" s="846"/>
      <c r="FTZ273" s="846"/>
      <c r="FUA273" s="846"/>
      <c r="FUB273" s="846"/>
      <c r="FUC273" s="827"/>
      <c r="FUD273" s="827"/>
      <c r="FUE273" s="827"/>
      <c r="FUF273" s="827"/>
      <c r="FUG273" s="827"/>
      <c r="FUH273" s="827"/>
      <c r="FUI273" s="827"/>
      <c r="FUJ273" s="827"/>
      <c r="FUK273" s="827"/>
      <c r="FUL273" s="827"/>
      <c r="FUM273" s="827"/>
      <c r="FUN273" s="827"/>
      <c r="FUO273" s="827"/>
      <c r="FUP273" s="827"/>
      <c r="FUQ273" s="827"/>
      <c r="FUR273" s="827"/>
      <c r="FUS273" s="827"/>
      <c r="FUT273" s="827"/>
      <c r="FUU273" s="827"/>
      <c r="FUV273" s="827"/>
      <c r="FUW273" s="827"/>
      <c r="FUX273" s="827"/>
      <c r="FUY273" s="827"/>
      <c r="FUZ273" s="827"/>
      <c r="FVA273" s="844"/>
      <c r="FVB273" s="844"/>
      <c r="FVC273" s="844"/>
      <c r="FVD273" s="844"/>
      <c r="FVE273" s="844"/>
      <c r="FVF273" s="827"/>
      <c r="FVG273" s="827"/>
      <c r="FVH273" s="844"/>
      <c r="FVI273" s="844"/>
      <c r="FVJ273" s="827"/>
      <c r="FVK273" s="827"/>
      <c r="FVL273" s="844"/>
      <c r="FVM273" s="844"/>
      <c r="FVN273" s="827"/>
      <c r="FVO273" s="827"/>
      <c r="FVP273" s="827"/>
      <c r="FVQ273" s="827"/>
      <c r="FVR273" s="827"/>
      <c r="FVS273" s="827"/>
      <c r="FVT273" s="827"/>
      <c r="FVU273" s="844"/>
      <c r="FVV273" s="844"/>
      <c r="FVW273" s="827"/>
      <c r="FVX273" s="827"/>
      <c r="FVY273" s="844"/>
      <c r="FVZ273" s="844"/>
      <c r="FWA273" s="827"/>
      <c r="FWB273" s="827"/>
      <c r="FWC273" s="827"/>
      <c r="FWD273" s="827"/>
      <c r="FWE273" s="827"/>
      <c r="FWF273" s="843"/>
      <c r="FWG273" s="845"/>
      <c r="FWH273" s="827"/>
      <c r="FWI273" s="827"/>
      <c r="FWJ273" s="827"/>
      <c r="FWK273" s="827"/>
      <c r="FWL273" s="827"/>
      <c r="FWM273" s="827"/>
      <c r="FWN273" s="827"/>
      <c r="FWO273" s="846"/>
      <c r="FWP273" s="846"/>
      <c r="FWQ273" s="846"/>
      <c r="FWR273" s="846"/>
      <c r="FWS273" s="846"/>
      <c r="FWT273" s="846"/>
      <c r="FWU273" s="846"/>
      <c r="FWV273" s="846"/>
      <c r="FWW273" s="846"/>
      <c r="FWX273" s="846"/>
      <c r="FWY273" s="846"/>
      <c r="FWZ273" s="846"/>
      <c r="FXA273" s="846"/>
      <c r="FXB273" s="846"/>
      <c r="FXC273" s="846"/>
      <c r="FXD273" s="846"/>
      <c r="FXE273" s="846"/>
      <c r="FXF273" s="846"/>
      <c r="FXG273" s="846"/>
      <c r="FXH273" s="846"/>
      <c r="FXI273" s="846"/>
      <c r="FXJ273" s="846"/>
      <c r="FXK273" s="846"/>
      <c r="FXL273" s="846"/>
      <c r="FXM273" s="846"/>
      <c r="FXN273" s="846"/>
      <c r="FXO273" s="846"/>
      <c r="FXP273" s="846"/>
      <c r="FXQ273" s="846"/>
      <c r="FXR273" s="846"/>
      <c r="FXS273" s="846"/>
      <c r="FXT273" s="846"/>
      <c r="FXU273" s="846"/>
      <c r="FXV273" s="846"/>
      <c r="FXW273" s="846"/>
      <c r="FXX273" s="846"/>
      <c r="FXY273" s="846"/>
      <c r="FXZ273" s="846"/>
      <c r="FYA273" s="846"/>
      <c r="FYB273" s="846"/>
      <c r="FYC273" s="846"/>
      <c r="FYD273" s="846"/>
      <c r="FYE273" s="846"/>
      <c r="FYF273" s="846"/>
      <c r="FYG273" s="827"/>
      <c r="FYH273" s="827"/>
      <c r="FYI273" s="827"/>
      <c r="FYJ273" s="827"/>
      <c r="FYK273" s="827"/>
      <c r="FYL273" s="827"/>
      <c r="FYM273" s="827"/>
      <c r="FYN273" s="827"/>
      <c r="FYO273" s="827"/>
      <c r="FYP273" s="827"/>
      <c r="FYQ273" s="827"/>
      <c r="FYR273" s="827"/>
      <c r="FYS273" s="827"/>
      <c r="FYT273" s="827"/>
      <c r="FYU273" s="827"/>
      <c r="FYV273" s="827"/>
      <c r="FYW273" s="827"/>
      <c r="FYX273" s="827"/>
      <c r="FYY273" s="827"/>
      <c r="FYZ273" s="827"/>
      <c r="FZA273" s="827"/>
      <c r="FZB273" s="827"/>
      <c r="FZC273" s="827"/>
      <c r="FZD273" s="827"/>
      <c r="FZE273" s="844"/>
      <c r="FZF273" s="844"/>
      <c r="FZG273" s="844"/>
      <c r="FZH273" s="844"/>
      <c r="FZI273" s="844"/>
      <c r="FZJ273" s="827"/>
      <c r="FZK273" s="827"/>
      <c r="FZL273" s="844"/>
      <c r="FZM273" s="844"/>
      <c r="FZN273" s="827"/>
      <c r="FZO273" s="827"/>
      <c r="FZP273" s="844"/>
      <c r="FZQ273" s="844"/>
      <c r="FZR273" s="827"/>
      <c r="FZS273" s="827"/>
      <c r="FZT273" s="827"/>
      <c r="FZU273" s="827"/>
      <c r="FZV273" s="827"/>
      <c r="FZW273" s="827"/>
      <c r="FZX273" s="827"/>
      <c r="FZY273" s="844"/>
      <c r="FZZ273" s="844"/>
      <c r="GAA273" s="827"/>
      <c r="GAB273" s="827"/>
      <c r="GAC273" s="844"/>
      <c r="GAD273" s="844"/>
      <c r="GAE273" s="827"/>
      <c r="GAF273" s="827"/>
      <c r="GAG273" s="827"/>
      <c r="GAH273" s="827"/>
      <c r="GAI273" s="827"/>
      <c r="GAJ273" s="843"/>
      <c r="GAK273" s="845"/>
      <c r="GAL273" s="827"/>
      <c r="GAM273" s="827"/>
      <c r="GAN273" s="827"/>
      <c r="GAO273" s="827"/>
      <c r="GAP273" s="827"/>
      <c r="GAQ273" s="827"/>
      <c r="GAR273" s="827"/>
      <c r="GAS273" s="846"/>
      <c r="GAT273" s="846"/>
      <c r="GAU273" s="846"/>
      <c r="GAV273" s="846"/>
      <c r="GAW273" s="846"/>
      <c r="GAX273" s="846"/>
      <c r="GAY273" s="846"/>
      <c r="GAZ273" s="846"/>
      <c r="GBA273" s="846"/>
      <c r="GBB273" s="846"/>
      <c r="GBC273" s="846"/>
      <c r="GBD273" s="846"/>
      <c r="GBE273" s="846"/>
      <c r="GBF273" s="846"/>
      <c r="GBG273" s="846"/>
      <c r="GBH273" s="846"/>
      <c r="GBI273" s="846"/>
      <c r="GBJ273" s="846"/>
      <c r="GBK273" s="846"/>
      <c r="GBL273" s="846"/>
      <c r="GBM273" s="846"/>
      <c r="GBN273" s="846"/>
      <c r="GBO273" s="846"/>
      <c r="GBP273" s="846"/>
      <c r="GBQ273" s="846"/>
      <c r="GBR273" s="846"/>
      <c r="GBS273" s="846"/>
      <c r="GBT273" s="846"/>
      <c r="GBU273" s="846"/>
      <c r="GBV273" s="846"/>
      <c r="GBW273" s="846"/>
      <c r="GBX273" s="846"/>
      <c r="GBY273" s="846"/>
      <c r="GBZ273" s="846"/>
      <c r="GCA273" s="846"/>
      <c r="GCB273" s="846"/>
      <c r="GCC273" s="846"/>
      <c r="GCD273" s="846"/>
      <c r="GCE273" s="846"/>
      <c r="GCF273" s="846"/>
      <c r="GCG273" s="846"/>
      <c r="GCH273" s="846"/>
      <c r="GCI273" s="846"/>
      <c r="GCJ273" s="846"/>
      <c r="GCK273" s="827"/>
      <c r="GCL273" s="827"/>
      <c r="GCM273" s="827"/>
      <c r="GCN273" s="827"/>
      <c r="GCO273" s="827"/>
      <c r="GCP273" s="827"/>
      <c r="GCQ273" s="827"/>
      <c r="GCR273" s="827"/>
      <c r="GCS273" s="827"/>
      <c r="GCT273" s="827"/>
      <c r="GCU273" s="827"/>
      <c r="GCV273" s="827"/>
      <c r="GCW273" s="827"/>
      <c r="GCX273" s="827"/>
      <c r="GCY273" s="827"/>
      <c r="GCZ273" s="827"/>
      <c r="GDA273" s="827"/>
      <c r="GDB273" s="827"/>
      <c r="GDC273" s="827"/>
      <c r="GDD273" s="827"/>
      <c r="GDE273" s="827"/>
      <c r="GDF273" s="827"/>
      <c r="GDG273" s="827"/>
      <c r="GDH273" s="827"/>
      <c r="GDI273" s="844"/>
      <c r="GDJ273" s="844"/>
      <c r="GDK273" s="844"/>
      <c r="GDL273" s="844"/>
      <c r="GDM273" s="844"/>
      <c r="GDN273" s="827"/>
      <c r="GDO273" s="827"/>
      <c r="GDP273" s="844"/>
      <c r="GDQ273" s="844"/>
      <c r="GDR273" s="827"/>
      <c r="GDS273" s="827"/>
      <c r="GDT273" s="844"/>
      <c r="GDU273" s="844"/>
      <c r="GDV273" s="827"/>
      <c r="GDW273" s="827"/>
      <c r="GDX273" s="827"/>
      <c r="GDY273" s="827"/>
      <c r="GDZ273" s="827"/>
      <c r="GEA273" s="827"/>
      <c r="GEB273" s="827"/>
      <c r="GEC273" s="844"/>
      <c r="GED273" s="844"/>
      <c r="GEE273" s="827"/>
      <c r="GEF273" s="827"/>
      <c r="GEG273" s="844"/>
      <c r="GEH273" s="844"/>
      <c r="GEI273" s="827"/>
      <c r="GEJ273" s="827"/>
      <c r="GEK273" s="827"/>
      <c r="GEL273" s="827"/>
      <c r="GEM273" s="827"/>
      <c r="GEN273" s="843"/>
      <c r="GEO273" s="845"/>
      <c r="GEP273" s="827"/>
      <c r="GEQ273" s="827"/>
      <c r="GER273" s="827"/>
      <c r="GES273" s="827"/>
      <c r="GET273" s="827"/>
      <c r="GEU273" s="827"/>
      <c r="GEV273" s="827"/>
      <c r="GEW273" s="846"/>
      <c r="GEX273" s="846"/>
      <c r="GEY273" s="846"/>
      <c r="GEZ273" s="846"/>
      <c r="GFA273" s="846"/>
      <c r="GFB273" s="846"/>
      <c r="GFC273" s="846"/>
      <c r="GFD273" s="846"/>
      <c r="GFE273" s="846"/>
      <c r="GFF273" s="846"/>
      <c r="GFG273" s="846"/>
      <c r="GFH273" s="846"/>
      <c r="GFI273" s="846"/>
      <c r="GFJ273" s="846"/>
      <c r="GFK273" s="846"/>
      <c r="GFL273" s="846"/>
      <c r="GFM273" s="846"/>
      <c r="GFN273" s="846"/>
      <c r="GFO273" s="846"/>
      <c r="GFP273" s="846"/>
      <c r="GFQ273" s="846"/>
      <c r="GFR273" s="846"/>
      <c r="GFS273" s="846"/>
      <c r="GFT273" s="846"/>
      <c r="GFU273" s="846"/>
      <c r="GFV273" s="846"/>
      <c r="GFW273" s="846"/>
      <c r="GFX273" s="846"/>
      <c r="GFY273" s="846"/>
      <c r="GFZ273" s="846"/>
      <c r="GGA273" s="846"/>
      <c r="GGB273" s="846"/>
      <c r="GGC273" s="846"/>
      <c r="GGD273" s="846"/>
      <c r="GGE273" s="846"/>
      <c r="GGF273" s="846"/>
      <c r="GGG273" s="846"/>
      <c r="GGH273" s="846"/>
      <c r="GGI273" s="846"/>
      <c r="GGJ273" s="846"/>
      <c r="GGK273" s="846"/>
      <c r="GGL273" s="846"/>
      <c r="GGM273" s="846"/>
      <c r="GGN273" s="846"/>
      <c r="GGO273" s="827"/>
      <c r="GGP273" s="827"/>
      <c r="GGQ273" s="827"/>
      <c r="GGR273" s="827"/>
      <c r="GGS273" s="827"/>
      <c r="GGT273" s="827"/>
      <c r="GGU273" s="827"/>
      <c r="GGV273" s="827"/>
      <c r="GGW273" s="827"/>
      <c r="GGX273" s="827"/>
      <c r="GGY273" s="827"/>
      <c r="GGZ273" s="827"/>
      <c r="GHA273" s="827"/>
      <c r="GHB273" s="827"/>
      <c r="GHC273" s="827"/>
      <c r="GHD273" s="827"/>
      <c r="GHE273" s="827"/>
      <c r="GHF273" s="827"/>
      <c r="GHG273" s="827"/>
      <c r="GHH273" s="827"/>
      <c r="GHI273" s="827"/>
      <c r="GHJ273" s="827"/>
      <c r="GHK273" s="827"/>
      <c r="GHL273" s="827"/>
      <c r="GHM273" s="844"/>
      <c r="GHN273" s="844"/>
      <c r="GHO273" s="844"/>
      <c r="GHP273" s="844"/>
      <c r="GHQ273" s="844"/>
      <c r="GHR273" s="827"/>
      <c r="GHS273" s="827"/>
      <c r="GHT273" s="844"/>
      <c r="GHU273" s="844"/>
      <c r="GHV273" s="827"/>
      <c r="GHW273" s="827"/>
      <c r="GHX273" s="844"/>
      <c r="GHY273" s="844"/>
      <c r="GHZ273" s="827"/>
      <c r="GIA273" s="827"/>
      <c r="GIB273" s="827"/>
      <c r="GIC273" s="827"/>
      <c r="GID273" s="827"/>
      <c r="GIE273" s="827"/>
      <c r="GIF273" s="827"/>
      <c r="GIG273" s="844"/>
      <c r="GIH273" s="844"/>
      <c r="GII273" s="827"/>
      <c r="GIJ273" s="827"/>
      <c r="GIK273" s="844"/>
      <c r="GIL273" s="844"/>
      <c r="GIM273" s="827"/>
      <c r="GIN273" s="827"/>
      <c r="GIO273" s="827"/>
      <c r="GIP273" s="827"/>
      <c r="GIQ273" s="827"/>
      <c r="GIR273" s="843"/>
      <c r="GIS273" s="845"/>
      <c r="GIT273" s="827"/>
      <c r="GIU273" s="827"/>
      <c r="GIV273" s="827"/>
      <c r="GIW273" s="827"/>
      <c r="GIX273" s="827"/>
      <c r="GIY273" s="827"/>
      <c r="GIZ273" s="827"/>
      <c r="GJA273" s="846"/>
      <c r="GJB273" s="846"/>
      <c r="GJC273" s="846"/>
      <c r="GJD273" s="846"/>
      <c r="GJE273" s="846"/>
      <c r="GJF273" s="846"/>
      <c r="GJG273" s="846"/>
      <c r="GJH273" s="846"/>
      <c r="GJI273" s="846"/>
      <c r="GJJ273" s="846"/>
      <c r="GJK273" s="846"/>
      <c r="GJL273" s="846"/>
      <c r="GJM273" s="846"/>
      <c r="GJN273" s="846"/>
      <c r="GJO273" s="846"/>
      <c r="GJP273" s="846"/>
      <c r="GJQ273" s="846"/>
      <c r="GJR273" s="846"/>
      <c r="GJS273" s="846"/>
      <c r="GJT273" s="846"/>
      <c r="GJU273" s="846"/>
      <c r="GJV273" s="846"/>
      <c r="GJW273" s="846"/>
      <c r="GJX273" s="846"/>
      <c r="GJY273" s="846"/>
      <c r="GJZ273" s="846"/>
      <c r="GKA273" s="846"/>
      <c r="GKB273" s="846"/>
      <c r="GKC273" s="846"/>
      <c r="GKD273" s="846"/>
      <c r="GKE273" s="846"/>
      <c r="GKF273" s="846"/>
      <c r="GKG273" s="846"/>
      <c r="GKH273" s="846"/>
      <c r="GKI273" s="846"/>
      <c r="GKJ273" s="846"/>
      <c r="GKK273" s="846"/>
      <c r="GKL273" s="846"/>
      <c r="GKM273" s="846"/>
      <c r="GKN273" s="846"/>
      <c r="GKO273" s="846"/>
      <c r="GKP273" s="846"/>
      <c r="GKQ273" s="846"/>
      <c r="GKR273" s="846"/>
      <c r="GKS273" s="827"/>
      <c r="GKT273" s="827"/>
      <c r="GKU273" s="827"/>
      <c r="GKV273" s="827"/>
      <c r="GKW273" s="827"/>
      <c r="GKX273" s="827"/>
      <c r="GKY273" s="827"/>
      <c r="GKZ273" s="827"/>
      <c r="GLA273" s="827"/>
      <c r="GLB273" s="827"/>
      <c r="GLC273" s="827"/>
      <c r="GLD273" s="827"/>
      <c r="GLE273" s="827"/>
      <c r="GLF273" s="827"/>
      <c r="GLG273" s="827"/>
      <c r="GLH273" s="827"/>
      <c r="GLI273" s="827"/>
      <c r="GLJ273" s="827"/>
      <c r="GLK273" s="827"/>
      <c r="GLL273" s="827"/>
      <c r="GLM273" s="827"/>
      <c r="GLN273" s="827"/>
      <c r="GLO273" s="827"/>
      <c r="GLP273" s="827"/>
      <c r="GLQ273" s="844"/>
      <c r="GLR273" s="844"/>
      <c r="GLS273" s="844"/>
      <c r="GLT273" s="844"/>
      <c r="GLU273" s="844"/>
      <c r="GLV273" s="827"/>
      <c r="GLW273" s="827"/>
      <c r="GLX273" s="844"/>
      <c r="GLY273" s="844"/>
      <c r="GLZ273" s="827"/>
      <c r="GMA273" s="827"/>
      <c r="GMB273" s="844"/>
      <c r="GMC273" s="844"/>
      <c r="GMD273" s="827"/>
      <c r="GME273" s="827"/>
      <c r="GMF273" s="827"/>
      <c r="GMG273" s="827"/>
      <c r="GMH273" s="827"/>
      <c r="GMI273" s="827"/>
      <c r="GMJ273" s="827"/>
      <c r="GMK273" s="844"/>
      <c r="GML273" s="844"/>
      <c r="GMM273" s="827"/>
      <c r="GMN273" s="827"/>
      <c r="GMO273" s="844"/>
      <c r="GMP273" s="844"/>
      <c r="GMQ273" s="827"/>
      <c r="GMR273" s="827"/>
      <c r="GMS273" s="827"/>
      <c r="GMT273" s="827"/>
      <c r="GMU273" s="827"/>
      <c r="GMV273" s="843"/>
      <c r="GMW273" s="845"/>
      <c r="GMX273" s="827"/>
      <c r="GMY273" s="827"/>
      <c r="GMZ273" s="827"/>
      <c r="GNA273" s="827"/>
      <c r="GNB273" s="827"/>
      <c r="GNC273" s="827"/>
      <c r="GND273" s="827"/>
      <c r="GNE273" s="846"/>
      <c r="GNF273" s="846"/>
      <c r="GNG273" s="846"/>
      <c r="GNH273" s="846"/>
      <c r="GNI273" s="846"/>
      <c r="GNJ273" s="846"/>
      <c r="GNK273" s="846"/>
      <c r="GNL273" s="846"/>
      <c r="GNM273" s="846"/>
      <c r="GNN273" s="846"/>
      <c r="GNO273" s="846"/>
      <c r="GNP273" s="846"/>
      <c r="GNQ273" s="846"/>
      <c r="GNR273" s="846"/>
      <c r="GNS273" s="846"/>
      <c r="GNT273" s="846"/>
      <c r="GNU273" s="846"/>
      <c r="GNV273" s="846"/>
      <c r="GNW273" s="846"/>
      <c r="GNX273" s="846"/>
      <c r="GNY273" s="846"/>
      <c r="GNZ273" s="846"/>
      <c r="GOA273" s="846"/>
      <c r="GOB273" s="846"/>
      <c r="GOC273" s="846"/>
      <c r="GOD273" s="846"/>
      <c r="GOE273" s="846"/>
      <c r="GOF273" s="846"/>
      <c r="GOG273" s="846"/>
      <c r="GOH273" s="846"/>
      <c r="GOI273" s="846"/>
      <c r="GOJ273" s="846"/>
      <c r="GOK273" s="846"/>
      <c r="GOL273" s="846"/>
      <c r="GOM273" s="846"/>
      <c r="GON273" s="846"/>
      <c r="GOO273" s="846"/>
      <c r="GOP273" s="846"/>
      <c r="GOQ273" s="846"/>
      <c r="GOR273" s="846"/>
      <c r="GOS273" s="846"/>
      <c r="GOT273" s="846"/>
      <c r="GOU273" s="846"/>
      <c r="GOV273" s="846"/>
      <c r="GOW273" s="827"/>
      <c r="GOX273" s="827"/>
      <c r="GOY273" s="827"/>
      <c r="GOZ273" s="827"/>
      <c r="GPA273" s="827"/>
      <c r="GPB273" s="827"/>
      <c r="GPC273" s="827"/>
      <c r="GPD273" s="827"/>
      <c r="GPE273" s="827"/>
      <c r="GPF273" s="827"/>
      <c r="GPG273" s="827"/>
      <c r="GPH273" s="827"/>
      <c r="GPI273" s="827"/>
      <c r="GPJ273" s="827"/>
      <c r="GPK273" s="827"/>
      <c r="GPL273" s="827"/>
      <c r="GPM273" s="827"/>
      <c r="GPN273" s="827"/>
      <c r="GPO273" s="827"/>
      <c r="GPP273" s="827"/>
      <c r="GPQ273" s="827"/>
      <c r="GPR273" s="827"/>
      <c r="GPS273" s="827"/>
      <c r="GPT273" s="827"/>
      <c r="GPU273" s="844"/>
      <c r="GPV273" s="844"/>
      <c r="GPW273" s="844"/>
      <c r="GPX273" s="844"/>
      <c r="GPY273" s="844"/>
      <c r="GPZ273" s="827"/>
      <c r="GQA273" s="827"/>
      <c r="GQB273" s="844"/>
      <c r="GQC273" s="844"/>
      <c r="GQD273" s="827"/>
      <c r="GQE273" s="827"/>
      <c r="GQF273" s="844"/>
      <c r="GQG273" s="844"/>
      <c r="GQH273" s="827"/>
      <c r="GQI273" s="827"/>
      <c r="GQJ273" s="827"/>
      <c r="GQK273" s="827"/>
      <c r="GQL273" s="827"/>
      <c r="GQM273" s="827"/>
      <c r="GQN273" s="827"/>
      <c r="GQO273" s="844"/>
      <c r="GQP273" s="844"/>
      <c r="GQQ273" s="827"/>
      <c r="GQR273" s="827"/>
      <c r="GQS273" s="844"/>
      <c r="GQT273" s="844"/>
      <c r="GQU273" s="827"/>
      <c r="GQV273" s="827"/>
      <c r="GQW273" s="827"/>
      <c r="GQX273" s="827"/>
      <c r="GQY273" s="827"/>
      <c r="GQZ273" s="843"/>
      <c r="GRA273" s="845"/>
      <c r="GRB273" s="827"/>
      <c r="GRC273" s="827"/>
      <c r="GRD273" s="827"/>
      <c r="GRE273" s="827"/>
      <c r="GRF273" s="827"/>
      <c r="GRG273" s="827"/>
      <c r="GRH273" s="827"/>
      <c r="GRI273" s="846"/>
      <c r="GRJ273" s="846"/>
      <c r="GRK273" s="846"/>
      <c r="GRL273" s="846"/>
      <c r="GRM273" s="846"/>
      <c r="GRN273" s="846"/>
      <c r="GRO273" s="846"/>
      <c r="GRP273" s="846"/>
      <c r="GRQ273" s="846"/>
      <c r="GRR273" s="846"/>
      <c r="GRS273" s="846"/>
      <c r="GRT273" s="846"/>
      <c r="GRU273" s="846"/>
      <c r="GRV273" s="846"/>
      <c r="GRW273" s="846"/>
      <c r="GRX273" s="846"/>
      <c r="GRY273" s="846"/>
      <c r="GRZ273" s="846"/>
      <c r="GSA273" s="846"/>
      <c r="GSB273" s="846"/>
      <c r="GSC273" s="846"/>
      <c r="GSD273" s="846"/>
      <c r="GSE273" s="846"/>
      <c r="GSF273" s="846"/>
      <c r="GSG273" s="846"/>
      <c r="GSH273" s="846"/>
      <c r="GSI273" s="846"/>
      <c r="GSJ273" s="846"/>
      <c r="GSK273" s="846"/>
      <c r="GSL273" s="846"/>
      <c r="GSM273" s="846"/>
      <c r="GSN273" s="846"/>
      <c r="GSO273" s="846"/>
      <c r="GSP273" s="846"/>
      <c r="GSQ273" s="846"/>
      <c r="GSR273" s="846"/>
      <c r="GSS273" s="846"/>
      <c r="GST273" s="846"/>
      <c r="GSU273" s="846"/>
      <c r="GSV273" s="846"/>
      <c r="GSW273" s="846"/>
      <c r="GSX273" s="846"/>
      <c r="GSY273" s="846"/>
      <c r="GSZ273" s="846"/>
      <c r="GTA273" s="827"/>
      <c r="GTB273" s="827"/>
      <c r="GTC273" s="827"/>
      <c r="GTD273" s="827"/>
      <c r="GTE273" s="827"/>
      <c r="GTF273" s="827"/>
      <c r="GTG273" s="827"/>
      <c r="GTH273" s="827"/>
      <c r="GTI273" s="827"/>
      <c r="GTJ273" s="827"/>
      <c r="GTK273" s="827"/>
      <c r="GTL273" s="827"/>
      <c r="GTM273" s="827"/>
      <c r="GTN273" s="827"/>
      <c r="GTO273" s="827"/>
      <c r="GTP273" s="827"/>
      <c r="GTQ273" s="827"/>
      <c r="GTR273" s="827"/>
      <c r="GTS273" s="827"/>
      <c r="GTT273" s="827"/>
      <c r="GTU273" s="827"/>
      <c r="GTV273" s="827"/>
      <c r="GTW273" s="827"/>
      <c r="GTX273" s="827"/>
      <c r="GTY273" s="844"/>
      <c r="GTZ273" s="844"/>
      <c r="GUA273" s="844"/>
      <c r="GUB273" s="844"/>
      <c r="GUC273" s="844"/>
      <c r="GUD273" s="827"/>
      <c r="GUE273" s="827"/>
      <c r="GUF273" s="844"/>
      <c r="GUG273" s="844"/>
      <c r="GUH273" s="827"/>
      <c r="GUI273" s="827"/>
      <c r="GUJ273" s="844"/>
      <c r="GUK273" s="844"/>
      <c r="GUL273" s="827"/>
      <c r="GUM273" s="827"/>
      <c r="GUN273" s="827"/>
      <c r="GUO273" s="827"/>
      <c r="GUP273" s="827"/>
      <c r="GUQ273" s="827"/>
      <c r="GUR273" s="827"/>
      <c r="GUS273" s="844"/>
      <c r="GUT273" s="844"/>
      <c r="GUU273" s="827"/>
      <c r="GUV273" s="827"/>
      <c r="GUW273" s="844"/>
      <c r="GUX273" s="844"/>
      <c r="GUY273" s="827"/>
      <c r="GUZ273" s="827"/>
      <c r="GVA273" s="827"/>
      <c r="GVB273" s="827"/>
      <c r="GVC273" s="827"/>
      <c r="GVD273" s="843"/>
      <c r="GVE273" s="845"/>
      <c r="GVF273" s="827"/>
      <c r="GVG273" s="827"/>
      <c r="GVH273" s="827"/>
      <c r="GVI273" s="827"/>
      <c r="GVJ273" s="827"/>
      <c r="GVK273" s="827"/>
      <c r="GVL273" s="827"/>
      <c r="GVM273" s="846"/>
      <c r="GVN273" s="846"/>
      <c r="GVO273" s="846"/>
      <c r="GVP273" s="846"/>
      <c r="GVQ273" s="846"/>
      <c r="GVR273" s="846"/>
      <c r="GVS273" s="846"/>
      <c r="GVT273" s="846"/>
      <c r="GVU273" s="846"/>
      <c r="GVV273" s="846"/>
      <c r="GVW273" s="846"/>
      <c r="GVX273" s="846"/>
      <c r="GVY273" s="846"/>
      <c r="GVZ273" s="846"/>
      <c r="GWA273" s="846"/>
      <c r="GWB273" s="846"/>
      <c r="GWC273" s="846"/>
      <c r="GWD273" s="846"/>
      <c r="GWE273" s="846"/>
      <c r="GWF273" s="846"/>
      <c r="GWG273" s="846"/>
      <c r="GWH273" s="846"/>
      <c r="GWI273" s="846"/>
      <c r="GWJ273" s="846"/>
      <c r="GWK273" s="846"/>
      <c r="GWL273" s="846"/>
      <c r="GWM273" s="846"/>
      <c r="GWN273" s="846"/>
      <c r="GWO273" s="846"/>
      <c r="GWP273" s="846"/>
      <c r="GWQ273" s="846"/>
      <c r="GWR273" s="846"/>
      <c r="GWS273" s="846"/>
      <c r="GWT273" s="846"/>
      <c r="GWU273" s="846"/>
      <c r="GWV273" s="846"/>
      <c r="GWW273" s="846"/>
      <c r="GWX273" s="846"/>
      <c r="GWY273" s="846"/>
      <c r="GWZ273" s="846"/>
      <c r="GXA273" s="846"/>
      <c r="GXB273" s="846"/>
      <c r="GXC273" s="846"/>
      <c r="GXD273" s="846"/>
      <c r="GXE273" s="827"/>
      <c r="GXF273" s="827"/>
      <c r="GXG273" s="827"/>
      <c r="GXH273" s="827"/>
      <c r="GXI273" s="827"/>
      <c r="GXJ273" s="827"/>
      <c r="GXK273" s="827"/>
      <c r="GXL273" s="827"/>
      <c r="GXM273" s="827"/>
      <c r="GXN273" s="827"/>
      <c r="GXO273" s="827"/>
      <c r="GXP273" s="827"/>
      <c r="GXQ273" s="827"/>
      <c r="GXR273" s="827"/>
      <c r="GXS273" s="827"/>
      <c r="GXT273" s="827"/>
      <c r="GXU273" s="827"/>
      <c r="GXV273" s="827"/>
      <c r="GXW273" s="827"/>
      <c r="GXX273" s="827"/>
      <c r="GXY273" s="827"/>
      <c r="GXZ273" s="827"/>
      <c r="GYA273" s="827"/>
      <c r="GYB273" s="827"/>
      <c r="GYC273" s="844"/>
      <c r="GYD273" s="844"/>
      <c r="GYE273" s="844"/>
      <c r="GYF273" s="844"/>
      <c r="GYG273" s="844"/>
      <c r="GYH273" s="827"/>
      <c r="GYI273" s="827"/>
      <c r="GYJ273" s="844"/>
      <c r="GYK273" s="844"/>
      <c r="GYL273" s="827"/>
      <c r="GYM273" s="827"/>
      <c r="GYN273" s="844"/>
      <c r="GYO273" s="844"/>
      <c r="GYP273" s="827"/>
      <c r="GYQ273" s="827"/>
      <c r="GYR273" s="827"/>
      <c r="GYS273" s="827"/>
      <c r="GYT273" s="827"/>
      <c r="GYU273" s="827"/>
      <c r="GYV273" s="827"/>
      <c r="GYW273" s="844"/>
      <c r="GYX273" s="844"/>
      <c r="GYY273" s="827"/>
      <c r="GYZ273" s="827"/>
      <c r="GZA273" s="844"/>
      <c r="GZB273" s="844"/>
      <c r="GZC273" s="827"/>
      <c r="GZD273" s="827"/>
      <c r="GZE273" s="827"/>
      <c r="GZF273" s="827"/>
      <c r="GZG273" s="827"/>
      <c r="GZH273" s="843"/>
      <c r="GZI273" s="845"/>
      <c r="GZJ273" s="827"/>
      <c r="GZK273" s="827"/>
      <c r="GZL273" s="827"/>
      <c r="GZM273" s="827"/>
      <c r="GZN273" s="827"/>
      <c r="GZO273" s="827"/>
      <c r="GZP273" s="827"/>
      <c r="GZQ273" s="846"/>
      <c r="GZR273" s="846"/>
      <c r="GZS273" s="846"/>
      <c r="GZT273" s="846"/>
      <c r="GZU273" s="846"/>
      <c r="GZV273" s="846"/>
      <c r="GZW273" s="846"/>
      <c r="GZX273" s="846"/>
      <c r="GZY273" s="846"/>
      <c r="GZZ273" s="846"/>
      <c r="HAA273" s="846"/>
      <c r="HAB273" s="846"/>
      <c r="HAC273" s="846"/>
      <c r="HAD273" s="846"/>
      <c r="HAE273" s="846"/>
      <c r="HAF273" s="846"/>
      <c r="HAG273" s="846"/>
      <c r="HAH273" s="846"/>
      <c r="HAI273" s="846"/>
      <c r="HAJ273" s="846"/>
      <c r="HAK273" s="846"/>
      <c r="HAL273" s="846"/>
      <c r="HAM273" s="846"/>
      <c r="HAN273" s="846"/>
      <c r="HAO273" s="846"/>
      <c r="HAP273" s="846"/>
      <c r="HAQ273" s="846"/>
      <c r="HAR273" s="846"/>
      <c r="HAS273" s="846"/>
      <c r="HAT273" s="846"/>
      <c r="HAU273" s="846"/>
      <c r="HAV273" s="846"/>
      <c r="HAW273" s="846"/>
      <c r="HAX273" s="846"/>
      <c r="HAY273" s="846"/>
      <c r="HAZ273" s="846"/>
      <c r="HBA273" s="846"/>
      <c r="HBB273" s="846"/>
      <c r="HBC273" s="846"/>
      <c r="HBD273" s="846"/>
      <c r="HBE273" s="846"/>
      <c r="HBF273" s="846"/>
      <c r="HBG273" s="846"/>
      <c r="HBH273" s="846"/>
      <c r="HBI273" s="827"/>
      <c r="HBJ273" s="827"/>
      <c r="HBK273" s="827"/>
      <c r="HBL273" s="827"/>
      <c r="HBM273" s="827"/>
      <c r="HBN273" s="827"/>
      <c r="HBO273" s="827"/>
      <c r="HBP273" s="827"/>
      <c r="HBQ273" s="827"/>
      <c r="HBR273" s="827"/>
      <c r="HBS273" s="827"/>
      <c r="HBT273" s="827"/>
      <c r="HBU273" s="827"/>
      <c r="HBV273" s="827"/>
      <c r="HBW273" s="827"/>
      <c r="HBX273" s="827"/>
      <c r="HBY273" s="827"/>
      <c r="HBZ273" s="827"/>
      <c r="HCA273" s="827"/>
      <c r="HCB273" s="827"/>
      <c r="HCC273" s="827"/>
      <c r="HCD273" s="827"/>
      <c r="HCE273" s="827"/>
      <c r="HCF273" s="827"/>
      <c r="HCG273" s="844"/>
      <c r="HCH273" s="844"/>
      <c r="HCI273" s="844"/>
      <c r="HCJ273" s="844"/>
      <c r="HCK273" s="844"/>
      <c r="HCL273" s="827"/>
      <c r="HCM273" s="827"/>
      <c r="HCN273" s="844"/>
      <c r="HCO273" s="844"/>
      <c r="HCP273" s="827"/>
      <c r="HCQ273" s="827"/>
      <c r="HCR273" s="844"/>
      <c r="HCS273" s="844"/>
      <c r="HCT273" s="827"/>
      <c r="HCU273" s="827"/>
      <c r="HCV273" s="827"/>
      <c r="HCW273" s="827"/>
      <c r="HCX273" s="827"/>
      <c r="HCY273" s="827"/>
      <c r="HCZ273" s="827"/>
      <c r="HDA273" s="844"/>
      <c r="HDB273" s="844"/>
      <c r="HDC273" s="827"/>
      <c r="HDD273" s="827"/>
      <c r="HDE273" s="844"/>
      <c r="HDF273" s="844"/>
      <c r="HDG273" s="827"/>
      <c r="HDH273" s="827"/>
      <c r="HDI273" s="827"/>
      <c r="HDJ273" s="827"/>
      <c r="HDK273" s="827"/>
      <c r="HDL273" s="843"/>
      <c r="HDM273" s="845"/>
      <c r="HDN273" s="827"/>
      <c r="HDO273" s="827"/>
      <c r="HDP273" s="827"/>
      <c r="HDQ273" s="827"/>
      <c r="HDR273" s="827"/>
      <c r="HDS273" s="827"/>
      <c r="HDT273" s="827"/>
      <c r="HDU273" s="846"/>
      <c r="HDV273" s="846"/>
      <c r="HDW273" s="846"/>
      <c r="HDX273" s="846"/>
      <c r="HDY273" s="846"/>
      <c r="HDZ273" s="846"/>
      <c r="HEA273" s="846"/>
      <c r="HEB273" s="846"/>
      <c r="HEC273" s="846"/>
      <c r="HED273" s="846"/>
      <c r="HEE273" s="846"/>
      <c r="HEF273" s="846"/>
      <c r="HEG273" s="846"/>
      <c r="HEH273" s="846"/>
      <c r="HEI273" s="846"/>
      <c r="HEJ273" s="846"/>
      <c r="HEK273" s="846"/>
      <c r="HEL273" s="846"/>
      <c r="HEM273" s="846"/>
      <c r="HEN273" s="846"/>
      <c r="HEO273" s="846"/>
      <c r="HEP273" s="846"/>
      <c r="HEQ273" s="846"/>
      <c r="HER273" s="846"/>
      <c r="HES273" s="846"/>
      <c r="HET273" s="846"/>
      <c r="HEU273" s="846"/>
      <c r="HEV273" s="846"/>
      <c r="HEW273" s="846"/>
      <c r="HEX273" s="846"/>
      <c r="HEY273" s="846"/>
      <c r="HEZ273" s="846"/>
      <c r="HFA273" s="846"/>
      <c r="HFB273" s="846"/>
      <c r="HFC273" s="846"/>
      <c r="HFD273" s="846"/>
      <c r="HFE273" s="846"/>
      <c r="HFF273" s="846"/>
      <c r="HFG273" s="846"/>
      <c r="HFH273" s="846"/>
      <c r="HFI273" s="846"/>
      <c r="HFJ273" s="846"/>
      <c r="HFK273" s="846"/>
      <c r="HFL273" s="846"/>
      <c r="HFM273" s="827"/>
      <c r="HFN273" s="827"/>
      <c r="HFO273" s="827"/>
      <c r="HFP273" s="827"/>
      <c r="HFQ273" s="827"/>
      <c r="HFR273" s="827"/>
      <c r="HFS273" s="827"/>
      <c r="HFT273" s="827"/>
      <c r="HFU273" s="827"/>
      <c r="HFV273" s="827"/>
      <c r="HFW273" s="827"/>
      <c r="HFX273" s="827"/>
      <c r="HFY273" s="827"/>
      <c r="HFZ273" s="827"/>
      <c r="HGA273" s="827"/>
      <c r="HGB273" s="827"/>
      <c r="HGC273" s="827"/>
      <c r="HGD273" s="827"/>
      <c r="HGE273" s="827"/>
      <c r="HGF273" s="827"/>
      <c r="HGG273" s="827"/>
      <c r="HGH273" s="827"/>
      <c r="HGI273" s="827"/>
      <c r="HGJ273" s="827"/>
      <c r="HGK273" s="844"/>
      <c r="HGL273" s="844"/>
      <c r="HGM273" s="844"/>
      <c r="HGN273" s="844"/>
      <c r="HGO273" s="844"/>
      <c r="HGP273" s="827"/>
      <c r="HGQ273" s="827"/>
      <c r="HGR273" s="844"/>
      <c r="HGS273" s="844"/>
      <c r="HGT273" s="827"/>
      <c r="HGU273" s="827"/>
      <c r="HGV273" s="844"/>
      <c r="HGW273" s="844"/>
      <c r="HGX273" s="827"/>
      <c r="HGY273" s="827"/>
      <c r="HGZ273" s="827"/>
      <c r="HHA273" s="827"/>
      <c r="HHB273" s="827"/>
      <c r="HHC273" s="827"/>
      <c r="HHD273" s="827"/>
      <c r="HHE273" s="844"/>
      <c r="HHF273" s="844"/>
      <c r="HHG273" s="827"/>
      <c r="HHH273" s="827"/>
      <c r="HHI273" s="844"/>
      <c r="HHJ273" s="844"/>
      <c r="HHK273" s="827"/>
      <c r="HHL273" s="827"/>
      <c r="HHM273" s="827"/>
      <c r="HHN273" s="827"/>
      <c r="HHO273" s="827"/>
      <c r="HHP273" s="843"/>
      <c r="HHQ273" s="845"/>
      <c r="HHR273" s="827"/>
      <c r="HHS273" s="827"/>
      <c r="HHT273" s="827"/>
      <c r="HHU273" s="827"/>
      <c r="HHV273" s="827"/>
      <c r="HHW273" s="827"/>
      <c r="HHX273" s="827"/>
      <c r="HHY273" s="846"/>
      <c r="HHZ273" s="846"/>
      <c r="HIA273" s="846"/>
      <c r="HIB273" s="846"/>
      <c r="HIC273" s="846"/>
      <c r="HID273" s="846"/>
      <c r="HIE273" s="846"/>
      <c r="HIF273" s="846"/>
      <c r="HIG273" s="846"/>
      <c r="HIH273" s="846"/>
      <c r="HII273" s="846"/>
      <c r="HIJ273" s="846"/>
      <c r="HIK273" s="846"/>
      <c r="HIL273" s="846"/>
      <c r="HIM273" s="846"/>
      <c r="HIN273" s="846"/>
      <c r="HIO273" s="846"/>
      <c r="HIP273" s="846"/>
      <c r="HIQ273" s="846"/>
      <c r="HIR273" s="846"/>
      <c r="HIS273" s="846"/>
      <c r="HIT273" s="846"/>
      <c r="HIU273" s="846"/>
      <c r="HIV273" s="846"/>
      <c r="HIW273" s="846"/>
      <c r="HIX273" s="846"/>
      <c r="HIY273" s="846"/>
      <c r="HIZ273" s="846"/>
      <c r="HJA273" s="846"/>
      <c r="HJB273" s="846"/>
      <c r="HJC273" s="846"/>
      <c r="HJD273" s="846"/>
      <c r="HJE273" s="846"/>
      <c r="HJF273" s="846"/>
      <c r="HJG273" s="846"/>
      <c r="HJH273" s="846"/>
      <c r="HJI273" s="846"/>
      <c r="HJJ273" s="846"/>
      <c r="HJK273" s="846"/>
      <c r="HJL273" s="846"/>
      <c r="HJM273" s="846"/>
      <c r="HJN273" s="846"/>
      <c r="HJO273" s="846"/>
      <c r="HJP273" s="846"/>
      <c r="HJQ273" s="827"/>
      <c r="HJR273" s="827"/>
      <c r="HJS273" s="827"/>
      <c r="HJT273" s="827"/>
      <c r="HJU273" s="827"/>
      <c r="HJV273" s="827"/>
      <c r="HJW273" s="827"/>
      <c r="HJX273" s="827"/>
      <c r="HJY273" s="827"/>
      <c r="HJZ273" s="827"/>
      <c r="HKA273" s="827"/>
      <c r="HKB273" s="827"/>
      <c r="HKC273" s="827"/>
      <c r="HKD273" s="827"/>
      <c r="HKE273" s="827"/>
      <c r="HKF273" s="827"/>
      <c r="HKG273" s="827"/>
      <c r="HKH273" s="827"/>
      <c r="HKI273" s="827"/>
      <c r="HKJ273" s="827"/>
      <c r="HKK273" s="827"/>
      <c r="HKL273" s="827"/>
      <c r="HKM273" s="827"/>
      <c r="HKN273" s="827"/>
      <c r="HKO273" s="844"/>
      <c r="HKP273" s="844"/>
      <c r="HKQ273" s="844"/>
      <c r="HKR273" s="844"/>
      <c r="HKS273" s="844"/>
      <c r="HKT273" s="827"/>
      <c r="HKU273" s="827"/>
      <c r="HKV273" s="844"/>
      <c r="HKW273" s="844"/>
      <c r="HKX273" s="827"/>
      <c r="HKY273" s="827"/>
      <c r="HKZ273" s="844"/>
      <c r="HLA273" s="844"/>
      <c r="HLB273" s="827"/>
      <c r="HLC273" s="827"/>
      <c r="HLD273" s="827"/>
      <c r="HLE273" s="827"/>
      <c r="HLF273" s="827"/>
      <c r="HLG273" s="827"/>
      <c r="HLH273" s="827"/>
      <c r="HLI273" s="844"/>
      <c r="HLJ273" s="844"/>
      <c r="HLK273" s="827"/>
      <c r="HLL273" s="827"/>
      <c r="HLM273" s="844"/>
      <c r="HLN273" s="844"/>
      <c r="HLO273" s="827"/>
      <c r="HLP273" s="827"/>
      <c r="HLQ273" s="827"/>
      <c r="HLR273" s="827"/>
      <c r="HLS273" s="827"/>
      <c r="HLT273" s="843"/>
      <c r="HLU273" s="845"/>
      <c r="HLV273" s="827"/>
      <c r="HLW273" s="827"/>
      <c r="HLX273" s="827"/>
      <c r="HLY273" s="827"/>
      <c r="HLZ273" s="827"/>
      <c r="HMA273" s="827"/>
      <c r="HMB273" s="827"/>
      <c r="HMC273" s="846"/>
      <c r="HMD273" s="846"/>
      <c r="HME273" s="846"/>
      <c r="HMF273" s="846"/>
      <c r="HMG273" s="846"/>
      <c r="HMH273" s="846"/>
      <c r="HMI273" s="846"/>
      <c r="HMJ273" s="846"/>
      <c r="HMK273" s="846"/>
      <c r="HML273" s="846"/>
      <c r="HMM273" s="846"/>
      <c r="HMN273" s="846"/>
      <c r="HMO273" s="846"/>
      <c r="HMP273" s="846"/>
      <c r="HMQ273" s="846"/>
      <c r="HMR273" s="846"/>
      <c r="HMS273" s="846"/>
      <c r="HMT273" s="846"/>
      <c r="HMU273" s="846"/>
      <c r="HMV273" s="846"/>
      <c r="HMW273" s="846"/>
      <c r="HMX273" s="846"/>
      <c r="HMY273" s="846"/>
      <c r="HMZ273" s="846"/>
      <c r="HNA273" s="846"/>
      <c r="HNB273" s="846"/>
      <c r="HNC273" s="846"/>
      <c r="HND273" s="846"/>
      <c r="HNE273" s="846"/>
      <c r="HNF273" s="846"/>
      <c r="HNG273" s="846"/>
      <c r="HNH273" s="846"/>
      <c r="HNI273" s="846"/>
      <c r="HNJ273" s="846"/>
      <c r="HNK273" s="846"/>
      <c r="HNL273" s="846"/>
      <c r="HNM273" s="846"/>
      <c r="HNN273" s="846"/>
      <c r="HNO273" s="846"/>
      <c r="HNP273" s="846"/>
      <c r="HNQ273" s="846"/>
      <c r="HNR273" s="846"/>
      <c r="HNS273" s="846"/>
      <c r="HNT273" s="846"/>
      <c r="HNU273" s="827"/>
      <c r="HNV273" s="827"/>
      <c r="HNW273" s="827"/>
      <c r="HNX273" s="827"/>
      <c r="HNY273" s="827"/>
      <c r="HNZ273" s="827"/>
      <c r="HOA273" s="827"/>
      <c r="HOB273" s="827"/>
      <c r="HOC273" s="827"/>
      <c r="HOD273" s="827"/>
      <c r="HOE273" s="827"/>
      <c r="HOF273" s="827"/>
      <c r="HOG273" s="827"/>
      <c r="HOH273" s="827"/>
      <c r="HOI273" s="827"/>
      <c r="HOJ273" s="827"/>
      <c r="HOK273" s="827"/>
      <c r="HOL273" s="827"/>
      <c r="HOM273" s="827"/>
      <c r="HON273" s="827"/>
      <c r="HOO273" s="827"/>
      <c r="HOP273" s="827"/>
      <c r="HOQ273" s="827"/>
      <c r="HOR273" s="827"/>
      <c r="HOS273" s="844"/>
      <c r="HOT273" s="844"/>
      <c r="HOU273" s="844"/>
      <c r="HOV273" s="844"/>
      <c r="HOW273" s="844"/>
      <c r="HOX273" s="827"/>
      <c r="HOY273" s="827"/>
      <c r="HOZ273" s="844"/>
      <c r="HPA273" s="844"/>
      <c r="HPB273" s="827"/>
      <c r="HPC273" s="827"/>
      <c r="HPD273" s="844"/>
      <c r="HPE273" s="844"/>
      <c r="HPF273" s="827"/>
      <c r="HPG273" s="827"/>
      <c r="HPH273" s="827"/>
      <c r="HPI273" s="827"/>
      <c r="HPJ273" s="827"/>
      <c r="HPK273" s="827"/>
      <c r="HPL273" s="827"/>
      <c r="HPM273" s="844"/>
      <c r="HPN273" s="844"/>
      <c r="HPO273" s="827"/>
      <c r="HPP273" s="827"/>
      <c r="HPQ273" s="844"/>
      <c r="HPR273" s="844"/>
      <c r="HPS273" s="827"/>
      <c r="HPT273" s="827"/>
      <c r="HPU273" s="827"/>
      <c r="HPV273" s="827"/>
      <c r="HPW273" s="827"/>
      <c r="HPX273" s="843"/>
      <c r="HPY273" s="845"/>
      <c r="HPZ273" s="827"/>
      <c r="HQA273" s="827"/>
      <c r="HQB273" s="827"/>
      <c r="HQC273" s="827"/>
      <c r="HQD273" s="827"/>
      <c r="HQE273" s="827"/>
      <c r="HQF273" s="827"/>
      <c r="HQG273" s="846"/>
      <c r="HQH273" s="846"/>
      <c r="HQI273" s="846"/>
      <c r="HQJ273" s="846"/>
      <c r="HQK273" s="846"/>
      <c r="HQL273" s="846"/>
      <c r="HQM273" s="846"/>
      <c r="HQN273" s="846"/>
      <c r="HQO273" s="846"/>
      <c r="HQP273" s="846"/>
      <c r="HQQ273" s="846"/>
      <c r="HQR273" s="846"/>
      <c r="HQS273" s="846"/>
      <c r="HQT273" s="846"/>
      <c r="HQU273" s="846"/>
      <c r="HQV273" s="846"/>
      <c r="HQW273" s="846"/>
      <c r="HQX273" s="846"/>
      <c r="HQY273" s="846"/>
      <c r="HQZ273" s="846"/>
      <c r="HRA273" s="846"/>
      <c r="HRB273" s="846"/>
      <c r="HRC273" s="846"/>
      <c r="HRD273" s="846"/>
      <c r="HRE273" s="846"/>
      <c r="HRF273" s="846"/>
      <c r="HRG273" s="846"/>
      <c r="HRH273" s="846"/>
      <c r="HRI273" s="846"/>
      <c r="HRJ273" s="846"/>
      <c r="HRK273" s="846"/>
      <c r="HRL273" s="846"/>
      <c r="HRM273" s="846"/>
      <c r="HRN273" s="846"/>
      <c r="HRO273" s="846"/>
      <c r="HRP273" s="846"/>
      <c r="HRQ273" s="846"/>
      <c r="HRR273" s="846"/>
      <c r="HRS273" s="846"/>
      <c r="HRT273" s="846"/>
      <c r="HRU273" s="846"/>
      <c r="HRV273" s="846"/>
      <c r="HRW273" s="846"/>
      <c r="HRX273" s="846"/>
      <c r="HRY273" s="827"/>
      <c r="HRZ273" s="827"/>
      <c r="HSA273" s="827"/>
      <c r="HSB273" s="827"/>
      <c r="HSC273" s="827"/>
      <c r="HSD273" s="827"/>
      <c r="HSE273" s="827"/>
      <c r="HSF273" s="827"/>
      <c r="HSG273" s="827"/>
      <c r="HSH273" s="827"/>
      <c r="HSI273" s="827"/>
      <c r="HSJ273" s="827"/>
      <c r="HSK273" s="827"/>
      <c r="HSL273" s="827"/>
      <c r="HSM273" s="827"/>
      <c r="HSN273" s="827"/>
      <c r="HSO273" s="827"/>
      <c r="HSP273" s="827"/>
      <c r="HSQ273" s="827"/>
      <c r="HSR273" s="827"/>
      <c r="HSS273" s="827"/>
      <c r="HST273" s="827"/>
      <c r="HSU273" s="827"/>
      <c r="HSV273" s="827"/>
      <c r="HSW273" s="844"/>
      <c r="HSX273" s="844"/>
      <c r="HSY273" s="844"/>
      <c r="HSZ273" s="844"/>
      <c r="HTA273" s="844"/>
      <c r="HTB273" s="827"/>
      <c r="HTC273" s="827"/>
      <c r="HTD273" s="844"/>
      <c r="HTE273" s="844"/>
      <c r="HTF273" s="827"/>
      <c r="HTG273" s="827"/>
      <c r="HTH273" s="844"/>
      <c r="HTI273" s="844"/>
      <c r="HTJ273" s="827"/>
      <c r="HTK273" s="827"/>
      <c r="HTL273" s="827"/>
      <c r="HTM273" s="827"/>
      <c r="HTN273" s="827"/>
      <c r="HTO273" s="827"/>
      <c r="HTP273" s="827"/>
      <c r="HTQ273" s="844"/>
      <c r="HTR273" s="844"/>
      <c r="HTS273" s="827"/>
      <c r="HTT273" s="827"/>
      <c r="HTU273" s="844"/>
      <c r="HTV273" s="844"/>
      <c r="HTW273" s="827"/>
      <c r="HTX273" s="827"/>
      <c r="HTY273" s="827"/>
      <c r="HTZ273" s="827"/>
      <c r="HUA273" s="827"/>
      <c r="HUB273" s="843"/>
      <c r="HUC273" s="845"/>
      <c r="HUD273" s="827"/>
      <c r="HUE273" s="827"/>
      <c r="HUF273" s="827"/>
      <c r="HUG273" s="827"/>
      <c r="HUH273" s="827"/>
      <c r="HUI273" s="827"/>
      <c r="HUJ273" s="827"/>
      <c r="HUK273" s="846"/>
      <c r="HUL273" s="846"/>
      <c r="HUM273" s="846"/>
      <c r="HUN273" s="846"/>
      <c r="HUO273" s="846"/>
      <c r="HUP273" s="846"/>
      <c r="HUQ273" s="846"/>
      <c r="HUR273" s="846"/>
      <c r="HUS273" s="846"/>
      <c r="HUT273" s="846"/>
      <c r="HUU273" s="846"/>
      <c r="HUV273" s="846"/>
      <c r="HUW273" s="846"/>
      <c r="HUX273" s="846"/>
      <c r="HUY273" s="846"/>
      <c r="HUZ273" s="846"/>
      <c r="HVA273" s="846"/>
      <c r="HVB273" s="846"/>
      <c r="HVC273" s="846"/>
      <c r="HVD273" s="846"/>
      <c r="HVE273" s="846"/>
      <c r="HVF273" s="846"/>
      <c r="HVG273" s="846"/>
      <c r="HVH273" s="846"/>
      <c r="HVI273" s="846"/>
      <c r="HVJ273" s="846"/>
      <c r="HVK273" s="846"/>
      <c r="HVL273" s="846"/>
      <c r="HVM273" s="846"/>
      <c r="HVN273" s="846"/>
      <c r="HVO273" s="846"/>
      <c r="HVP273" s="846"/>
      <c r="HVQ273" s="846"/>
      <c r="HVR273" s="846"/>
      <c r="HVS273" s="846"/>
      <c r="HVT273" s="846"/>
      <c r="HVU273" s="846"/>
      <c r="HVV273" s="846"/>
      <c r="HVW273" s="846"/>
      <c r="HVX273" s="846"/>
      <c r="HVY273" s="846"/>
      <c r="HVZ273" s="846"/>
      <c r="HWA273" s="846"/>
      <c r="HWB273" s="846"/>
      <c r="HWC273" s="827"/>
      <c r="HWD273" s="827"/>
      <c r="HWE273" s="827"/>
      <c r="HWF273" s="827"/>
      <c r="HWG273" s="827"/>
      <c r="HWH273" s="827"/>
      <c r="HWI273" s="827"/>
      <c r="HWJ273" s="827"/>
      <c r="HWK273" s="827"/>
      <c r="HWL273" s="827"/>
      <c r="HWM273" s="827"/>
      <c r="HWN273" s="827"/>
      <c r="HWO273" s="827"/>
      <c r="HWP273" s="827"/>
      <c r="HWQ273" s="827"/>
      <c r="HWR273" s="827"/>
      <c r="HWS273" s="827"/>
      <c r="HWT273" s="827"/>
      <c r="HWU273" s="827"/>
      <c r="HWV273" s="827"/>
      <c r="HWW273" s="827"/>
      <c r="HWX273" s="827"/>
      <c r="HWY273" s="827"/>
      <c r="HWZ273" s="827"/>
      <c r="HXA273" s="844"/>
      <c r="HXB273" s="844"/>
      <c r="HXC273" s="844"/>
      <c r="HXD273" s="844"/>
      <c r="HXE273" s="844"/>
      <c r="HXF273" s="827"/>
      <c r="HXG273" s="827"/>
      <c r="HXH273" s="844"/>
      <c r="HXI273" s="844"/>
      <c r="HXJ273" s="827"/>
      <c r="HXK273" s="827"/>
      <c r="HXL273" s="844"/>
      <c r="HXM273" s="844"/>
      <c r="HXN273" s="827"/>
      <c r="HXO273" s="827"/>
      <c r="HXP273" s="827"/>
      <c r="HXQ273" s="827"/>
      <c r="HXR273" s="827"/>
      <c r="HXS273" s="827"/>
      <c r="HXT273" s="827"/>
      <c r="HXU273" s="844"/>
      <c r="HXV273" s="844"/>
      <c r="HXW273" s="827"/>
      <c r="HXX273" s="827"/>
      <c r="HXY273" s="844"/>
      <c r="HXZ273" s="844"/>
      <c r="HYA273" s="827"/>
      <c r="HYB273" s="827"/>
      <c r="HYC273" s="827"/>
      <c r="HYD273" s="827"/>
      <c r="HYE273" s="827"/>
      <c r="HYF273" s="843"/>
      <c r="HYG273" s="845"/>
      <c r="HYH273" s="827"/>
      <c r="HYI273" s="827"/>
      <c r="HYJ273" s="827"/>
      <c r="HYK273" s="827"/>
      <c r="HYL273" s="827"/>
      <c r="HYM273" s="827"/>
      <c r="HYN273" s="827"/>
      <c r="HYO273" s="846"/>
      <c r="HYP273" s="846"/>
      <c r="HYQ273" s="846"/>
      <c r="HYR273" s="846"/>
      <c r="HYS273" s="846"/>
      <c r="HYT273" s="846"/>
      <c r="HYU273" s="846"/>
      <c r="HYV273" s="846"/>
      <c r="HYW273" s="846"/>
      <c r="HYX273" s="846"/>
      <c r="HYY273" s="846"/>
      <c r="HYZ273" s="846"/>
      <c r="HZA273" s="846"/>
      <c r="HZB273" s="846"/>
      <c r="HZC273" s="846"/>
      <c r="HZD273" s="846"/>
      <c r="HZE273" s="846"/>
      <c r="HZF273" s="846"/>
      <c r="HZG273" s="846"/>
      <c r="HZH273" s="846"/>
      <c r="HZI273" s="846"/>
      <c r="HZJ273" s="846"/>
      <c r="HZK273" s="846"/>
      <c r="HZL273" s="846"/>
      <c r="HZM273" s="846"/>
      <c r="HZN273" s="846"/>
      <c r="HZO273" s="846"/>
      <c r="HZP273" s="846"/>
      <c r="HZQ273" s="846"/>
      <c r="HZR273" s="846"/>
      <c r="HZS273" s="846"/>
      <c r="HZT273" s="846"/>
      <c r="HZU273" s="846"/>
      <c r="HZV273" s="846"/>
      <c r="HZW273" s="846"/>
      <c r="HZX273" s="846"/>
      <c r="HZY273" s="846"/>
      <c r="HZZ273" s="846"/>
      <c r="IAA273" s="846"/>
      <c r="IAB273" s="846"/>
      <c r="IAC273" s="846"/>
      <c r="IAD273" s="846"/>
      <c r="IAE273" s="846"/>
      <c r="IAF273" s="846"/>
      <c r="IAG273" s="827"/>
      <c r="IAH273" s="827"/>
      <c r="IAI273" s="827"/>
      <c r="IAJ273" s="827"/>
      <c r="IAK273" s="827"/>
      <c r="IAL273" s="827"/>
      <c r="IAM273" s="827"/>
      <c r="IAN273" s="827"/>
      <c r="IAO273" s="827"/>
      <c r="IAP273" s="827"/>
      <c r="IAQ273" s="827"/>
      <c r="IAR273" s="827"/>
      <c r="IAS273" s="827"/>
      <c r="IAT273" s="827"/>
      <c r="IAU273" s="827"/>
      <c r="IAV273" s="827"/>
      <c r="IAW273" s="827"/>
      <c r="IAX273" s="827"/>
      <c r="IAY273" s="827"/>
      <c r="IAZ273" s="827"/>
      <c r="IBA273" s="827"/>
      <c r="IBB273" s="827"/>
      <c r="IBC273" s="827"/>
      <c r="IBD273" s="827"/>
      <c r="IBE273" s="844"/>
      <c r="IBF273" s="844"/>
      <c r="IBG273" s="844"/>
      <c r="IBH273" s="844"/>
      <c r="IBI273" s="844"/>
      <c r="IBJ273" s="827"/>
      <c r="IBK273" s="827"/>
      <c r="IBL273" s="844"/>
      <c r="IBM273" s="844"/>
      <c r="IBN273" s="827"/>
      <c r="IBO273" s="827"/>
      <c r="IBP273" s="844"/>
      <c r="IBQ273" s="844"/>
      <c r="IBR273" s="827"/>
      <c r="IBS273" s="827"/>
      <c r="IBT273" s="827"/>
      <c r="IBU273" s="827"/>
      <c r="IBV273" s="827"/>
      <c r="IBW273" s="827"/>
      <c r="IBX273" s="827"/>
      <c r="IBY273" s="844"/>
      <c r="IBZ273" s="844"/>
      <c r="ICA273" s="827"/>
      <c r="ICB273" s="827"/>
      <c r="ICC273" s="844"/>
      <c r="ICD273" s="844"/>
      <c r="ICE273" s="827"/>
      <c r="ICF273" s="827"/>
      <c r="ICG273" s="827"/>
      <c r="ICH273" s="827"/>
      <c r="ICI273" s="827"/>
      <c r="ICJ273" s="843"/>
      <c r="ICK273" s="845"/>
      <c r="ICL273" s="827"/>
      <c r="ICM273" s="827"/>
      <c r="ICN273" s="827"/>
      <c r="ICO273" s="827"/>
      <c r="ICP273" s="827"/>
      <c r="ICQ273" s="827"/>
      <c r="ICR273" s="827"/>
      <c r="ICS273" s="846"/>
      <c r="ICT273" s="846"/>
      <c r="ICU273" s="846"/>
      <c r="ICV273" s="846"/>
      <c r="ICW273" s="846"/>
      <c r="ICX273" s="846"/>
      <c r="ICY273" s="846"/>
      <c r="ICZ273" s="846"/>
      <c r="IDA273" s="846"/>
      <c r="IDB273" s="846"/>
      <c r="IDC273" s="846"/>
      <c r="IDD273" s="846"/>
      <c r="IDE273" s="846"/>
      <c r="IDF273" s="846"/>
      <c r="IDG273" s="846"/>
      <c r="IDH273" s="846"/>
      <c r="IDI273" s="846"/>
      <c r="IDJ273" s="846"/>
      <c r="IDK273" s="846"/>
      <c r="IDL273" s="846"/>
      <c r="IDM273" s="846"/>
      <c r="IDN273" s="846"/>
      <c r="IDO273" s="846"/>
      <c r="IDP273" s="846"/>
      <c r="IDQ273" s="846"/>
      <c r="IDR273" s="846"/>
      <c r="IDS273" s="846"/>
      <c r="IDT273" s="846"/>
      <c r="IDU273" s="846"/>
      <c r="IDV273" s="846"/>
      <c r="IDW273" s="846"/>
      <c r="IDX273" s="846"/>
      <c r="IDY273" s="846"/>
      <c r="IDZ273" s="846"/>
      <c r="IEA273" s="846"/>
      <c r="IEB273" s="846"/>
      <c r="IEC273" s="846"/>
      <c r="IED273" s="846"/>
      <c r="IEE273" s="846"/>
      <c r="IEF273" s="846"/>
      <c r="IEG273" s="846"/>
      <c r="IEH273" s="846"/>
      <c r="IEI273" s="846"/>
      <c r="IEJ273" s="846"/>
      <c r="IEK273" s="827"/>
      <c r="IEL273" s="827"/>
      <c r="IEM273" s="827"/>
      <c r="IEN273" s="827"/>
      <c r="IEO273" s="827"/>
      <c r="IEP273" s="827"/>
      <c r="IEQ273" s="827"/>
      <c r="IER273" s="827"/>
      <c r="IES273" s="827"/>
      <c r="IET273" s="827"/>
      <c r="IEU273" s="827"/>
      <c r="IEV273" s="827"/>
      <c r="IEW273" s="827"/>
      <c r="IEX273" s="827"/>
      <c r="IEY273" s="827"/>
      <c r="IEZ273" s="827"/>
      <c r="IFA273" s="827"/>
      <c r="IFB273" s="827"/>
      <c r="IFC273" s="827"/>
      <c r="IFD273" s="827"/>
      <c r="IFE273" s="827"/>
      <c r="IFF273" s="827"/>
      <c r="IFG273" s="827"/>
      <c r="IFH273" s="827"/>
      <c r="IFI273" s="844"/>
      <c r="IFJ273" s="844"/>
      <c r="IFK273" s="844"/>
      <c r="IFL273" s="844"/>
      <c r="IFM273" s="844"/>
      <c r="IFN273" s="827"/>
      <c r="IFO273" s="827"/>
      <c r="IFP273" s="844"/>
      <c r="IFQ273" s="844"/>
      <c r="IFR273" s="827"/>
      <c r="IFS273" s="827"/>
      <c r="IFT273" s="844"/>
      <c r="IFU273" s="844"/>
      <c r="IFV273" s="827"/>
      <c r="IFW273" s="827"/>
      <c r="IFX273" s="827"/>
      <c r="IFY273" s="827"/>
      <c r="IFZ273" s="827"/>
      <c r="IGA273" s="827"/>
      <c r="IGB273" s="827"/>
      <c r="IGC273" s="844"/>
      <c r="IGD273" s="844"/>
      <c r="IGE273" s="827"/>
      <c r="IGF273" s="827"/>
      <c r="IGG273" s="844"/>
      <c r="IGH273" s="844"/>
      <c r="IGI273" s="827"/>
      <c r="IGJ273" s="827"/>
      <c r="IGK273" s="827"/>
      <c r="IGL273" s="827"/>
      <c r="IGM273" s="827"/>
      <c r="IGN273" s="843"/>
      <c r="IGO273" s="845"/>
      <c r="IGP273" s="827"/>
      <c r="IGQ273" s="827"/>
      <c r="IGR273" s="827"/>
      <c r="IGS273" s="827"/>
      <c r="IGT273" s="827"/>
      <c r="IGU273" s="827"/>
      <c r="IGV273" s="827"/>
      <c r="IGW273" s="846"/>
      <c r="IGX273" s="846"/>
      <c r="IGY273" s="846"/>
      <c r="IGZ273" s="846"/>
      <c r="IHA273" s="846"/>
      <c r="IHB273" s="846"/>
      <c r="IHC273" s="846"/>
      <c r="IHD273" s="846"/>
      <c r="IHE273" s="846"/>
      <c r="IHF273" s="846"/>
      <c r="IHG273" s="846"/>
      <c r="IHH273" s="846"/>
      <c r="IHI273" s="846"/>
      <c r="IHJ273" s="846"/>
      <c r="IHK273" s="846"/>
      <c r="IHL273" s="846"/>
      <c r="IHM273" s="846"/>
      <c r="IHN273" s="846"/>
      <c r="IHO273" s="846"/>
      <c r="IHP273" s="846"/>
      <c r="IHQ273" s="846"/>
      <c r="IHR273" s="846"/>
      <c r="IHS273" s="846"/>
      <c r="IHT273" s="846"/>
      <c r="IHU273" s="846"/>
      <c r="IHV273" s="846"/>
      <c r="IHW273" s="846"/>
      <c r="IHX273" s="846"/>
      <c r="IHY273" s="846"/>
      <c r="IHZ273" s="846"/>
      <c r="IIA273" s="846"/>
      <c r="IIB273" s="846"/>
      <c r="IIC273" s="846"/>
      <c r="IID273" s="846"/>
      <c r="IIE273" s="846"/>
      <c r="IIF273" s="846"/>
      <c r="IIG273" s="846"/>
      <c r="IIH273" s="846"/>
      <c r="III273" s="846"/>
      <c r="IIJ273" s="846"/>
      <c r="IIK273" s="846"/>
      <c r="IIL273" s="846"/>
      <c r="IIM273" s="846"/>
      <c r="IIN273" s="846"/>
      <c r="IIO273" s="827"/>
      <c r="IIP273" s="827"/>
      <c r="IIQ273" s="827"/>
      <c r="IIR273" s="827"/>
      <c r="IIS273" s="827"/>
      <c r="IIT273" s="827"/>
      <c r="IIU273" s="827"/>
      <c r="IIV273" s="827"/>
      <c r="IIW273" s="827"/>
      <c r="IIX273" s="827"/>
      <c r="IIY273" s="827"/>
      <c r="IIZ273" s="827"/>
      <c r="IJA273" s="827"/>
      <c r="IJB273" s="827"/>
      <c r="IJC273" s="827"/>
      <c r="IJD273" s="827"/>
      <c r="IJE273" s="827"/>
      <c r="IJF273" s="827"/>
      <c r="IJG273" s="827"/>
      <c r="IJH273" s="827"/>
      <c r="IJI273" s="827"/>
      <c r="IJJ273" s="827"/>
      <c r="IJK273" s="827"/>
      <c r="IJL273" s="827"/>
      <c r="IJM273" s="844"/>
      <c r="IJN273" s="844"/>
      <c r="IJO273" s="844"/>
      <c r="IJP273" s="844"/>
      <c r="IJQ273" s="844"/>
      <c r="IJR273" s="827"/>
      <c r="IJS273" s="827"/>
      <c r="IJT273" s="844"/>
      <c r="IJU273" s="844"/>
      <c r="IJV273" s="827"/>
      <c r="IJW273" s="827"/>
      <c r="IJX273" s="844"/>
      <c r="IJY273" s="844"/>
      <c r="IJZ273" s="827"/>
      <c r="IKA273" s="827"/>
      <c r="IKB273" s="827"/>
      <c r="IKC273" s="827"/>
      <c r="IKD273" s="827"/>
      <c r="IKE273" s="827"/>
      <c r="IKF273" s="827"/>
      <c r="IKG273" s="844"/>
      <c r="IKH273" s="844"/>
      <c r="IKI273" s="827"/>
      <c r="IKJ273" s="827"/>
      <c r="IKK273" s="844"/>
      <c r="IKL273" s="844"/>
      <c r="IKM273" s="827"/>
      <c r="IKN273" s="827"/>
      <c r="IKO273" s="827"/>
      <c r="IKP273" s="827"/>
      <c r="IKQ273" s="827"/>
      <c r="IKR273" s="843"/>
      <c r="IKS273" s="845"/>
      <c r="IKT273" s="827"/>
      <c r="IKU273" s="827"/>
      <c r="IKV273" s="827"/>
      <c r="IKW273" s="827"/>
      <c r="IKX273" s="827"/>
      <c r="IKY273" s="827"/>
      <c r="IKZ273" s="827"/>
      <c r="ILA273" s="846"/>
      <c r="ILB273" s="846"/>
      <c r="ILC273" s="846"/>
      <c r="ILD273" s="846"/>
      <c r="ILE273" s="846"/>
      <c r="ILF273" s="846"/>
      <c r="ILG273" s="846"/>
      <c r="ILH273" s="846"/>
      <c r="ILI273" s="846"/>
      <c r="ILJ273" s="846"/>
      <c r="ILK273" s="846"/>
      <c r="ILL273" s="846"/>
      <c r="ILM273" s="846"/>
      <c r="ILN273" s="846"/>
      <c r="ILO273" s="846"/>
      <c r="ILP273" s="846"/>
      <c r="ILQ273" s="846"/>
      <c r="ILR273" s="846"/>
      <c r="ILS273" s="846"/>
      <c r="ILT273" s="846"/>
      <c r="ILU273" s="846"/>
      <c r="ILV273" s="846"/>
      <c r="ILW273" s="846"/>
      <c r="ILX273" s="846"/>
      <c r="ILY273" s="846"/>
      <c r="ILZ273" s="846"/>
      <c r="IMA273" s="846"/>
      <c r="IMB273" s="846"/>
      <c r="IMC273" s="846"/>
      <c r="IMD273" s="846"/>
      <c r="IME273" s="846"/>
      <c r="IMF273" s="846"/>
      <c r="IMG273" s="846"/>
      <c r="IMH273" s="846"/>
      <c r="IMI273" s="846"/>
      <c r="IMJ273" s="846"/>
      <c r="IMK273" s="846"/>
      <c r="IML273" s="846"/>
      <c r="IMM273" s="846"/>
      <c r="IMN273" s="846"/>
      <c r="IMO273" s="846"/>
      <c r="IMP273" s="846"/>
      <c r="IMQ273" s="846"/>
      <c r="IMR273" s="846"/>
      <c r="IMS273" s="827"/>
      <c r="IMT273" s="827"/>
      <c r="IMU273" s="827"/>
      <c r="IMV273" s="827"/>
      <c r="IMW273" s="827"/>
      <c r="IMX273" s="827"/>
      <c r="IMY273" s="827"/>
      <c r="IMZ273" s="827"/>
      <c r="INA273" s="827"/>
      <c r="INB273" s="827"/>
      <c r="INC273" s="827"/>
      <c r="IND273" s="827"/>
      <c r="INE273" s="827"/>
      <c r="INF273" s="827"/>
      <c r="ING273" s="827"/>
      <c r="INH273" s="827"/>
      <c r="INI273" s="827"/>
      <c r="INJ273" s="827"/>
      <c r="INK273" s="827"/>
      <c r="INL273" s="827"/>
      <c r="INM273" s="827"/>
      <c r="INN273" s="827"/>
      <c r="INO273" s="827"/>
      <c r="INP273" s="827"/>
      <c r="INQ273" s="844"/>
      <c r="INR273" s="844"/>
      <c r="INS273" s="844"/>
      <c r="INT273" s="844"/>
      <c r="INU273" s="844"/>
      <c r="INV273" s="827"/>
      <c r="INW273" s="827"/>
      <c r="INX273" s="844"/>
      <c r="INY273" s="844"/>
      <c r="INZ273" s="827"/>
      <c r="IOA273" s="827"/>
      <c r="IOB273" s="844"/>
      <c r="IOC273" s="844"/>
      <c r="IOD273" s="827"/>
      <c r="IOE273" s="827"/>
      <c r="IOF273" s="827"/>
      <c r="IOG273" s="827"/>
      <c r="IOH273" s="827"/>
      <c r="IOI273" s="827"/>
      <c r="IOJ273" s="827"/>
      <c r="IOK273" s="844"/>
      <c r="IOL273" s="844"/>
      <c r="IOM273" s="827"/>
      <c r="ION273" s="827"/>
      <c r="IOO273" s="844"/>
      <c r="IOP273" s="844"/>
      <c r="IOQ273" s="827"/>
      <c r="IOR273" s="827"/>
      <c r="IOS273" s="827"/>
      <c r="IOT273" s="827"/>
      <c r="IOU273" s="827"/>
      <c r="IOV273" s="843"/>
      <c r="IOW273" s="845"/>
      <c r="IOX273" s="827"/>
      <c r="IOY273" s="827"/>
      <c r="IOZ273" s="827"/>
      <c r="IPA273" s="827"/>
      <c r="IPB273" s="827"/>
      <c r="IPC273" s="827"/>
      <c r="IPD273" s="827"/>
      <c r="IPE273" s="846"/>
      <c r="IPF273" s="846"/>
      <c r="IPG273" s="846"/>
      <c r="IPH273" s="846"/>
      <c r="IPI273" s="846"/>
      <c r="IPJ273" s="846"/>
      <c r="IPK273" s="846"/>
      <c r="IPL273" s="846"/>
      <c r="IPM273" s="846"/>
      <c r="IPN273" s="846"/>
      <c r="IPO273" s="846"/>
      <c r="IPP273" s="846"/>
      <c r="IPQ273" s="846"/>
      <c r="IPR273" s="846"/>
      <c r="IPS273" s="846"/>
      <c r="IPT273" s="846"/>
      <c r="IPU273" s="846"/>
      <c r="IPV273" s="846"/>
      <c r="IPW273" s="846"/>
      <c r="IPX273" s="846"/>
      <c r="IPY273" s="846"/>
      <c r="IPZ273" s="846"/>
      <c r="IQA273" s="846"/>
      <c r="IQB273" s="846"/>
      <c r="IQC273" s="846"/>
      <c r="IQD273" s="846"/>
      <c r="IQE273" s="846"/>
      <c r="IQF273" s="846"/>
      <c r="IQG273" s="846"/>
      <c r="IQH273" s="846"/>
      <c r="IQI273" s="846"/>
      <c r="IQJ273" s="846"/>
      <c r="IQK273" s="846"/>
      <c r="IQL273" s="846"/>
      <c r="IQM273" s="846"/>
      <c r="IQN273" s="846"/>
      <c r="IQO273" s="846"/>
      <c r="IQP273" s="846"/>
      <c r="IQQ273" s="846"/>
      <c r="IQR273" s="846"/>
      <c r="IQS273" s="846"/>
      <c r="IQT273" s="846"/>
      <c r="IQU273" s="846"/>
      <c r="IQV273" s="846"/>
      <c r="IQW273" s="827"/>
      <c r="IQX273" s="827"/>
      <c r="IQY273" s="827"/>
      <c r="IQZ273" s="827"/>
      <c r="IRA273" s="827"/>
      <c r="IRB273" s="827"/>
      <c r="IRC273" s="827"/>
      <c r="IRD273" s="827"/>
      <c r="IRE273" s="827"/>
      <c r="IRF273" s="827"/>
      <c r="IRG273" s="827"/>
      <c r="IRH273" s="827"/>
      <c r="IRI273" s="827"/>
      <c r="IRJ273" s="827"/>
      <c r="IRK273" s="827"/>
      <c r="IRL273" s="827"/>
      <c r="IRM273" s="827"/>
      <c r="IRN273" s="827"/>
      <c r="IRO273" s="827"/>
      <c r="IRP273" s="827"/>
      <c r="IRQ273" s="827"/>
      <c r="IRR273" s="827"/>
      <c r="IRS273" s="827"/>
      <c r="IRT273" s="827"/>
      <c r="IRU273" s="844"/>
      <c r="IRV273" s="844"/>
      <c r="IRW273" s="844"/>
      <c r="IRX273" s="844"/>
      <c r="IRY273" s="844"/>
      <c r="IRZ273" s="827"/>
      <c r="ISA273" s="827"/>
      <c r="ISB273" s="844"/>
      <c r="ISC273" s="844"/>
      <c r="ISD273" s="827"/>
      <c r="ISE273" s="827"/>
      <c r="ISF273" s="844"/>
      <c r="ISG273" s="844"/>
      <c r="ISH273" s="827"/>
      <c r="ISI273" s="827"/>
      <c r="ISJ273" s="827"/>
      <c r="ISK273" s="827"/>
      <c r="ISL273" s="827"/>
      <c r="ISM273" s="827"/>
      <c r="ISN273" s="827"/>
      <c r="ISO273" s="844"/>
      <c r="ISP273" s="844"/>
      <c r="ISQ273" s="827"/>
      <c r="ISR273" s="827"/>
      <c r="ISS273" s="844"/>
      <c r="IST273" s="844"/>
      <c r="ISU273" s="827"/>
      <c r="ISV273" s="827"/>
      <c r="ISW273" s="827"/>
      <c r="ISX273" s="827"/>
      <c r="ISY273" s="827"/>
      <c r="ISZ273" s="843"/>
      <c r="ITA273" s="845"/>
      <c r="ITB273" s="827"/>
      <c r="ITC273" s="827"/>
      <c r="ITD273" s="827"/>
      <c r="ITE273" s="827"/>
      <c r="ITF273" s="827"/>
      <c r="ITG273" s="827"/>
      <c r="ITH273" s="827"/>
      <c r="ITI273" s="846"/>
      <c r="ITJ273" s="846"/>
      <c r="ITK273" s="846"/>
      <c r="ITL273" s="846"/>
      <c r="ITM273" s="846"/>
      <c r="ITN273" s="846"/>
      <c r="ITO273" s="846"/>
      <c r="ITP273" s="846"/>
      <c r="ITQ273" s="846"/>
      <c r="ITR273" s="846"/>
      <c r="ITS273" s="846"/>
      <c r="ITT273" s="846"/>
      <c r="ITU273" s="846"/>
      <c r="ITV273" s="846"/>
      <c r="ITW273" s="846"/>
      <c r="ITX273" s="846"/>
      <c r="ITY273" s="846"/>
      <c r="ITZ273" s="846"/>
      <c r="IUA273" s="846"/>
      <c r="IUB273" s="846"/>
      <c r="IUC273" s="846"/>
      <c r="IUD273" s="846"/>
      <c r="IUE273" s="846"/>
      <c r="IUF273" s="846"/>
      <c r="IUG273" s="846"/>
      <c r="IUH273" s="846"/>
      <c r="IUI273" s="846"/>
      <c r="IUJ273" s="846"/>
      <c r="IUK273" s="846"/>
      <c r="IUL273" s="846"/>
      <c r="IUM273" s="846"/>
      <c r="IUN273" s="846"/>
      <c r="IUO273" s="846"/>
      <c r="IUP273" s="846"/>
      <c r="IUQ273" s="846"/>
      <c r="IUR273" s="846"/>
      <c r="IUS273" s="846"/>
      <c r="IUT273" s="846"/>
      <c r="IUU273" s="846"/>
      <c r="IUV273" s="846"/>
      <c r="IUW273" s="846"/>
      <c r="IUX273" s="846"/>
      <c r="IUY273" s="846"/>
      <c r="IUZ273" s="846"/>
      <c r="IVA273" s="827"/>
      <c r="IVB273" s="827"/>
      <c r="IVC273" s="827"/>
      <c r="IVD273" s="827"/>
      <c r="IVE273" s="827"/>
      <c r="IVF273" s="827"/>
      <c r="IVG273" s="827"/>
      <c r="IVH273" s="827"/>
      <c r="IVI273" s="827"/>
      <c r="IVJ273" s="827"/>
      <c r="IVK273" s="827"/>
      <c r="IVL273" s="827"/>
      <c r="IVM273" s="827"/>
      <c r="IVN273" s="827"/>
      <c r="IVO273" s="827"/>
      <c r="IVP273" s="827"/>
      <c r="IVQ273" s="827"/>
      <c r="IVR273" s="827"/>
      <c r="IVS273" s="827"/>
      <c r="IVT273" s="827"/>
      <c r="IVU273" s="827"/>
      <c r="IVV273" s="827"/>
      <c r="IVW273" s="827"/>
      <c r="IVX273" s="827"/>
      <c r="IVY273" s="844"/>
      <c r="IVZ273" s="844"/>
      <c r="IWA273" s="844"/>
      <c r="IWB273" s="844"/>
      <c r="IWC273" s="844"/>
      <c r="IWD273" s="827"/>
      <c r="IWE273" s="827"/>
      <c r="IWF273" s="844"/>
      <c r="IWG273" s="844"/>
      <c r="IWH273" s="827"/>
      <c r="IWI273" s="827"/>
      <c r="IWJ273" s="844"/>
      <c r="IWK273" s="844"/>
      <c r="IWL273" s="827"/>
      <c r="IWM273" s="827"/>
      <c r="IWN273" s="827"/>
      <c r="IWO273" s="827"/>
      <c r="IWP273" s="827"/>
      <c r="IWQ273" s="827"/>
      <c r="IWR273" s="827"/>
      <c r="IWS273" s="844"/>
      <c r="IWT273" s="844"/>
      <c r="IWU273" s="827"/>
      <c r="IWV273" s="827"/>
      <c r="IWW273" s="844"/>
      <c r="IWX273" s="844"/>
      <c r="IWY273" s="827"/>
      <c r="IWZ273" s="827"/>
      <c r="IXA273" s="827"/>
      <c r="IXB273" s="827"/>
      <c r="IXC273" s="827"/>
      <c r="IXD273" s="843"/>
      <c r="IXE273" s="845"/>
      <c r="IXF273" s="827"/>
      <c r="IXG273" s="827"/>
      <c r="IXH273" s="827"/>
      <c r="IXI273" s="827"/>
      <c r="IXJ273" s="827"/>
      <c r="IXK273" s="827"/>
      <c r="IXL273" s="827"/>
      <c r="IXM273" s="846"/>
      <c r="IXN273" s="846"/>
      <c r="IXO273" s="846"/>
      <c r="IXP273" s="846"/>
      <c r="IXQ273" s="846"/>
      <c r="IXR273" s="846"/>
      <c r="IXS273" s="846"/>
      <c r="IXT273" s="846"/>
      <c r="IXU273" s="846"/>
      <c r="IXV273" s="846"/>
      <c r="IXW273" s="846"/>
      <c r="IXX273" s="846"/>
      <c r="IXY273" s="846"/>
      <c r="IXZ273" s="846"/>
      <c r="IYA273" s="846"/>
      <c r="IYB273" s="846"/>
      <c r="IYC273" s="846"/>
      <c r="IYD273" s="846"/>
      <c r="IYE273" s="846"/>
      <c r="IYF273" s="846"/>
      <c r="IYG273" s="846"/>
      <c r="IYH273" s="846"/>
      <c r="IYI273" s="846"/>
      <c r="IYJ273" s="846"/>
      <c r="IYK273" s="846"/>
      <c r="IYL273" s="846"/>
      <c r="IYM273" s="846"/>
      <c r="IYN273" s="846"/>
      <c r="IYO273" s="846"/>
      <c r="IYP273" s="846"/>
      <c r="IYQ273" s="846"/>
      <c r="IYR273" s="846"/>
      <c r="IYS273" s="846"/>
      <c r="IYT273" s="846"/>
      <c r="IYU273" s="846"/>
      <c r="IYV273" s="846"/>
      <c r="IYW273" s="846"/>
      <c r="IYX273" s="846"/>
      <c r="IYY273" s="846"/>
      <c r="IYZ273" s="846"/>
      <c r="IZA273" s="846"/>
      <c r="IZB273" s="846"/>
      <c r="IZC273" s="846"/>
      <c r="IZD273" s="846"/>
      <c r="IZE273" s="827"/>
      <c r="IZF273" s="827"/>
      <c r="IZG273" s="827"/>
      <c r="IZH273" s="827"/>
      <c r="IZI273" s="827"/>
      <c r="IZJ273" s="827"/>
      <c r="IZK273" s="827"/>
      <c r="IZL273" s="827"/>
      <c r="IZM273" s="827"/>
      <c r="IZN273" s="827"/>
      <c r="IZO273" s="827"/>
      <c r="IZP273" s="827"/>
      <c r="IZQ273" s="827"/>
      <c r="IZR273" s="827"/>
      <c r="IZS273" s="827"/>
      <c r="IZT273" s="827"/>
      <c r="IZU273" s="827"/>
      <c r="IZV273" s="827"/>
      <c r="IZW273" s="827"/>
      <c r="IZX273" s="827"/>
      <c r="IZY273" s="827"/>
      <c r="IZZ273" s="827"/>
      <c r="JAA273" s="827"/>
      <c r="JAB273" s="827"/>
      <c r="JAC273" s="844"/>
      <c r="JAD273" s="844"/>
      <c r="JAE273" s="844"/>
      <c r="JAF273" s="844"/>
      <c r="JAG273" s="844"/>
      <c r="JAH273" s="827"/>
      <c r="JAI273" s="827"/>
      <c r="JAJ273" s="844"/>
      <c r="JAK273" s="844"/>
      <c r="JAL273" s="827"/>
      <c r="JAM273" s="827"/>
      <c r="JAN273" s="844"/>
      <c r="JAO273" s="844"/>
      <c r="JAP273" s="827"/>
      <c r="JAQ273" s="827"/>
      <c r="JAR273" s="827"/>
      <c r="JAS273" s="827"/>
      <c r="JAT273" s="827"/>
      <c r="JAU273" s="827"/>
      <c r="JAV273" s="827"/>
      <c r="JAW273" s="844"/>
      <c r="JAX273" s="844"/>
      <c r="JAY273" s="827"/>
      <c r="JAZ273" s="827"/>
      <c r="JBA273" s="844"/>
      <c r="JBB273" s="844"/>
      <c r="JBC273" s="827"/>
      <c r="JBD273" s="827"/>
      <c r="JBE273" s="827"/>
      <c r="JBF273" s="827"/>
      <c r="JBG273" s="827"/>
      <c r="JBH273" s="843"/>
      <c r="JBI273" s="845"/>
      <c r="JBJ273" s="827"/>
      <c r="JBK273" s="827"/>
      <c r="JBL273" s="827"/>
      <c r="JBM273" s="827"/>
      <c r="JBN273" s="827"/>
      <c r="JBO273" s="827"/>
      <c r="JBP273" s="827"/>
      <c r="JBQ273" s="846"/>
      <c r="JBR273" s="846"/>
      <c r="JBS273" s="846"/>
      <c r="JBT273" s="846"/>
      <c r="JBU273" s="846"/>
      <c r="JBV273" s="846"/>
      <c r="JBW273" s="846"/>
      <c r="JBX273" s="846"/>
      <c r="JBY273" s="846"/>
      <c r="JBZ273" s="846"/>
      <c r="JCA273" s="846"/>
      <c r="JCB273" s="846"/>
      <c r="JCC273" s="846"/>
      <c r="JCD273" s="846"/>
      <c r="JCE273" s="846"/>
      <c r="JCF273" s="846"/>
      <c r="JCG273" s="846"/>
      <c r="JCH273" s="846"/>
      <c r="JCI273" s="846"/>
      <c r="JCJ273" s="846"/>
      <c r="JCK273" s="846"/>
      <c r="JCL273" s="846"/>
      <c r="JCM273" s="846"/>
      <c r="JCN273" s="846"/>
      <c r="JCO273" s="846"/>
      <c r="JCP273" s="846"/>
      <c r="JCQ273" s="846"/>
      <c r="JCR273" s="846"/>
      <c r="JCS273" s="846"/>
      <c r="JCT273" s="846"/>
      <c r="JCU273" s="846"/>
      <c r="JCV273" s="846"/>
      <c r="JCW273" s="846"/>
      <c r="JCX273" s="846"/>
      <c r="JCY273" s="846"/>
      <c r="JCZ273" s="846"/>
      <c r="JDA273" s="846"/>
      <c r="JDB273" s="846"/>
      <c r="JDC273" s="846"/>
      <c r="JDD273" s="846"/>
      <c r="JDE273" s="846"/>
      <c r="JDF273" s="846"/>
      <c r="JDG273" s="846"/>
      <c r="JDH273" s="846"/>
      <c r="JDI273" s="827"/>
      <c r="JDJ273" s="827"/>
      <c r="JDK273" s="827"/>
      <c r="JDL273" s="827"/>
      <c r="JDM273" s="827"/>
      <c r="JDN273" s="827"/>
      <c r="JDO273" s="827"/>
      <c r="JDP273" s="827"/>
      <c r="JDQ273" s="827"/>
      <c r="JDR273" s="827"/>
      <c r="JDS273" s="827"/>
      <c r="JDT273" s="827"/>
      <c r="JDU273" s="827"/>
      <c r="JDV273" s="827"/>
      <c r="JDW273" s="827"/>
      <c r="JDX273" s="827"/>
      <c r="JDY273" s="827"/>
      <c r="JDZ273" s="827"/>
      <c r="JEA273" s="827"/>
      <c r="JEB273" s="827"/>
      <c r="JEC273" s="827"/>
      <c r="JED273" s="827"/>
      <c r="JEE273" s="827"/>
      <c r="JEF273" s="827"/>
      <c r="JEG273" s="844"/>
      <c r="JEH273" s="844"/>
      <c r="JEI273" s="844"/>
      <c r="JEJ273" s="844"/>
      <c r="JEK273" s="844"/>
      <c r="JEL273" s="827"/>
      <c r="JEM273" s="827"/>
      <c r="JEN273" s="844"/>
      <c r="JEO273" s="844"/>
      <c r="JEP273" s="827"/>
      <c r="JEQ273" s="827"/>
      <c r="JER273" s="844"/>
      <c r="JES273" s="844"/>
      <c r="JET273" s="827"/>
      <c r="JEU273" s="827"/>
      <c r="JEV273" s="827"/>
      <c r="JEW273" s="827"/>
      <c r="JEX273" s="827"/>
      <c r="JEY273" s="827"/>
      <c r="JEZ273" s="827"/>
      <c r="JFA273" s="844"/>
      <c r="JFB273" s="844"/>
      <c r="JFC273" s="827"/>
      <c r="JFD273" s="827"/>
      <c r="JFE273" s="844"/>
      <c r="JFF273" s="844"/>
      <c r="JFG273" s="827"/>
      <c r="JFH273" s="827"/>
      <c r="JFI273" s="827"/>
      <c r="JFJ273" s="827"/>
      <c r="JFK273" s="827"/>
      <c r="JFL273" s="843"/>
      <c r="JFM273" s="845"/>
      <c r="JFN273" s="827"/>
      <c r="JFO273" s="827"/>
      <c r="JFP273" s="827"/>
      <c r="JFQ273" s="827"/>
      <c r="JFR273" s="827"/>
      <c r="JFS273" s="827"/>
      <c r="JFT273" s="827"/>
      <c r="JFU273" s="846"/>
      <c r="JFV273" s="846"/>
      <c r="JFW273" s="846"/>
      <c r="JFX273" s="846"/>
      <c r="JFY273" s="846"/>
      <c r="JFZ273" s="846"/>
      <c r="JGA273" s="846"/>
      <c r="JGB273" s="846"/>
      <c r="JGC273" s="846"/>
      <c r="JGD273" s="846"/>
      <c r="JGE273" s="846"/>
      <c r="JGF273" s="846"/>
      <c r="JGG273" s="846"/>
      <c r="JGH273" s="846"/>
      <c r="JGI273" s="846"/>
      <c r="JGJ273" s="846"/>
      <c r="JGK273" s="846"/>
      <c r="JGL273" s="846"/>
      <c r="JGM273" s="846"/>
      <c r="JGN273" s="846"/>
      <c r="JGO273" s="846"/>
      <c r="JGP273" s="846"/>
      <c r="JGQ273" s="846"/>
      <c r="JGR273" s="846"/>
      <c r="JGS273" s="846"/>
      <c r="JGT273" s="846"/>
      <c r="JGU273" s="846"/>
      <c r="JGV273" s="846"/>
      <c r="JGW273" s="846"/>
      <c r="JGX273" s="846"/>
      <c r="JGY273" s="846"/>
      <c r="JGZ273" s="846"/>
      <c r="JHA273" s="846"/>
      <c r="JHB273" s="846"/>
      <c r="JHC273" s="846"/>
      <c r="JHD273" s="846"/>
      <c r="JHE273" s="846"/>
      <c r="JHF273" s="846"/>
      <c r="JHG273" s="846"/>
      <c r="JHH273" s="846"/>
      <c r="JHI273" s="846"/>
      <c r="JHJ273" s="846"/>
      <c r="JHK273" s="846"/>
      <c r="JHL273" s="846"/>
      <c r="JHM273" s="827"/>
      <c r="JHN273" s="827"/>
      <c r="JHO273" s="827"/>
      <c r="JHP273" s="827"/>
      <c r="JHQ273" s="827"/>
      <c r="JHR273" s="827"/>
      <c r="JHS273" s="827"/>
      <c r="JHT273" s="827"/>
      <c r="JHU273" s="827"/>
      <c r="JHV273" s="827"/>
      <c r="JHW273" s="827"/>
      <c r="JHX273" s="827"/>
      <c r="JHY273" s="827"/>
      <c r="JHZ273" s="827"/>
      <c r="JIA273" s="827"/>
      <c r="JIB273" s="827"/>
      <c r="JIC273" s="827"/>
      <c r="JID273" s="827"/>
      <c r="JIE273" s="827"/>
      <c r="JIF273" s="827"/>
      <c r="JIG273" s="827"/>
      <c r="JIH273" s="827"/>
      <c r="JII273" s="827"/>
      <c r="JIJ273" s="827"/>
      <c r="JIK273" s="844"/>
      <c r="JIL273" s="844"/>
      <c r="JIM273" s="844"/>
      <c r="JIN273" s="844"/>
      <c r="JIO273" s="844"/>
      <c r="JIP273" s="827"/>
      <c r="JIQ273" s="827"/>
      <c r="JIR273" s="844"/>
      <c r="JIS273" s="844"/>
      <c r="JIT273" s="827"/>
      <c r="JIU273" s="827"/>
      <c r="JIV273" s="844"/>
      <c r="JIW273" s="844"/>
      <c r="JIX273" s="827"/>
      <c r="JIY273" s="827"/>
      <c r="JIZ273" s="827"/>
      <c r="JJA273" s="827"/>
      <c r="JJB273" s="827"/>
      <c r="JJC273" s="827"/>
      <c r="JJD273" s="827"/>
      <c r="JJE273" s="844"/>
      <c r="JJF273" s="844"/>
      <c r="JJG273" s="827"/>
      <c r="JJH273" s="827"/>
      <c r="JJI273" s="844"/>
      <c r="JJJ273" s="844"/>
      <c r="JJK273" s="827"/>
      <c r="JJL273" s="827"/>
      <c r="JJM273" s="827"/>
      <c r="JJN273" s="827"/>
      <c r="JJO273" s="827"/>
      <c r="JJP273" s="843"/>
      <c r="JJQ273" s="845"/>
      <c r="JJR273" s="827"/>
      <c r="JJS273" s="827"/>
      <c r="JJT273" s="827"/>
      <c r="JJU273" s="827"/>
      <c r="JJV273" s="827"/>
      <c r="JJW273" s="827"/>
      <c r="JJX273" s="827"/>
      <c r="JJY273" s="846"/>
      <c r="JJZ273" s="846"/>
      <c r="JKA273" s="846"/>
      <c r="JKB273" s="846"/>
      <c r="JKC273" s="846"/>
      <c r="JKD273" s="846"/>
      <c r="JKE273" s="846"/>
      <c r="JKF273" s="846"/>
      <c r="JKG273" s="846"/>
      <c r="JKH273" s="846"/>
      <c r="JKI273" s="846"/>
      <c r="JKJ273" s="846"/>
      <c r="JKK273" s="846"/>
      <c r="JKL273" s="846"/>
      <c r="JKM273" s="846"/>
      <c r="JKN273" s="846"/>
      <c r="JKO273" s="846"/>
      <c r="JKP273" s="846"/>
      <c r="JKQ273" s="846"/>
      <c r="JKR273" s="846"/>
      <c r="JKS273" s="846"/>
      <c r="JKT273" s="846"/>
      <c r="JKU273" s="846"/>
      <c r="JKV273" s="846"/>
      <c r="JKW273" s="846"/>
      <c r="JKX273" s="846"/>
      <c r="JKY273" s="846"/>
      <c r="JKZ273" s="846"/>
      <c r="JLA273" s="846"/>
      <c r="JLB273" s="846"/>
      <c r="JLC273" s="846"/>
      <c r="JLD273" s="846"/>
      <c r="JLE273" s="846"/>
      <c r="JLF273" s="846"/>
      <c r="JLG273" s="846"/>
      <c r="JLH273" s="846"/>
      <c r="JLI273" s="846"/>
      <c r="JLJ273" s="846"/>
      <c r="JLK273" s="846"/>
      <c r="JLL273" s="846"/>
      <c r="JLM273" s="846"/>
      <c r="JLN273" s="846"/>
      <c r="JLO273" s="846"/>
      <c r="JLP273" s="846"/>
      <c r="JLQ273" s="827"/>
      <c r="JLR273" s="827"/>
      <c r="JLS273" s="827"/>
      <c r="JLT273" s="827"/>
      <c r="JLU273" s="827"/>
      <c r="JLV273" s="827"/>
      <c r="JLW273" s="827"/>
      <c r="JLX273" s="827"/>
      <c r="JLY273" s="827"/>
      <c r="JLZ273" s="827"/>
      <c r="JMA273" s="827"/>
      <c r="JMB273" s="827"/>
      <c r="JMC273" s="827"/>
      <c r="JMD273" s="827"/>
      <c r="JME273" s="827"/>
      <c r="JMF273" s="827"/>
      <c r="JMG273" s="827"/>
      <c r="JMH273" s="827"/>
      <c r="JMI273" s="827"/>
      <c r="JMJ273" s="827"/>
      <c r="JMK273" s="827"/>
      <c r="JML273" s="827"/>
      <c r="JMM273" s="827"/>
      <c r="JMN273" s="827"/>
      <c r="JMO273" s="844"/>
      <c r="JMP273" s="844"/>
      <c r="JMQ273" s="844"/>
      <c r="JMR273" s="844"/>
      <c r="JMS273" s="844"/>
      <c r="JMT273" s="827"/>
      <c r="JMU273" s="827"/>
      <c r="JMV273" s="844"/>
      <c r="JMW273" s="844"/>
      <c r="JMX273" s="827"/>
      <c r="JMY273" s="827"/>
      <c r="JMZ273" s="844"/>
      <c r="JNA273" s="844"/>
      <c r="JNB273" s="827"/>
      <c r="JNC273" s="827"/>
      <c r="JND273" s="827"/>
      <c r="JNE273" s="827"/>
      <c r="JNF273" s="827"/>
      <c r="JNG273" s="827"/>
      <c r="JNH273" s="827"/>
      <c r="JNI273" s="844"/>
      <c r="JNJ273" s="844"/>
      <c r="JNK273" s="827"/>
      <c r="JNL273" s="827"/>
      <c r="JNM273" s="844"/>
      <c r="JNN273" s="844"/>
      <c r="JNO273" s="827"/>
      <c r="JNP273" s="827"/>
      <c r="JNQ273" s="827"/>
      <c r="JNR273" s="827"/>
      <c r="JNS273" s="827"/>
      <c r="JNT273" s="843"/>
      <c r="JNU273" s="845"/>
      <c r="JNV273" s="827"/>
      <c r="JNW273" s="827"/>
      <c r="JNX273" s="827"/>
      <c r="JNY273" s="827"/>
      <c r="JNZ273" s="827"/>
      <c r="JOA273" s="827"/>
      <c r="JOB273" s="827"/>
      <c r="JOC273" s="846"/>
      <c r="JOD273" s="846"/>
      <c r="JOE273" s="846"/>
      <c r="JOF273" s="846"/>
      <c r="JOG273" s="846"/>
      <c r="JOH273" s="846"/>
      <c r="JOI273" s="846"/>
      <c r="JOJ273" s="846"/>
      <c r="JOK273" s="846"/>
      <c r="JOL273" s="846"/>
      <c r="JOM273" s="846"/>
      <c r="JON273" s="846"/>
      <c r="JOO273" s="846"/>
      <c r="JOP273" s="846"/>
      <c r="JOQ273" s="846"/>
      <c r="JOR273" s="846"/>
      <c r="JOS273" s="846"/>
      <c r="JOT273" s="846"/>
      <c r="JOU273" s="846"/>
      <c r="JOV273" s="846"/>
      <c r="JOW273" s="846"/>
      <c r="JOX273" s="846"/>
      <c r="JOY273" s="846"/>
      <c r="JOZ273" s="846"/>
      <c r="JPA273" s="846"/>
      <c r="JPB273" s="846"/>
      <c r="JPC273" s="846"/>
      <c r="JPD273" s="846"/>
      <c r="JPE273" s="846"/>
      <c r="JPF273" s="846"/>
      <c r="JPG273" s="846"/>
      <c r="JPH273" s="846"/>
      <c r="JPI273" s="846"/>
      <c r="JPJ273" s="846"/>
      <c r="JPK273" s="846"/>
      <c r="JPL273" s="846"/>
      <c r="JPM273" s="846"/>
      <c r="JPN273" s="846"/>
      <c r="JPO273" s="846"/>
      <c r="JPP273" s="846"/>
      <c r="JPQ273" s="846"/>
      <c r="JPR273" s="846"/>
      <c r="JPS273" s="846"/>
      <c r="JPT273" s="846"/>
      <c r="JPU273" s="827"/>
      <c r="JPV273" s="827"/>
      <c r="JPW273" s="827"/>
      <c r="JPX273" s="827"/>
      <c r="JPY273" s="827"/>
      <c r="JPZ273" s="827"/>
      <c r="JQA273" s="827"/>
      <c r="JQB273" s="827"/>
      <c r="JQC273" s="827"/>
      <c r="JQD273" s="827"/>
      <c r="JQE273" s="827"/>
      <c r="JQF273" s="827"/>
      <c r="JQG273" s="827"/>
      <c r="JQH273" s="827"/>
      <c r="JQI273" s="827"/>
      <c r="JQJ273" s="827"/>
      <c r="JQK273" s="827"/>
      <c r="JQL273" s="827"/>
      <c r="JQM273" s="827"/>
      <c r="JQN273" s="827"/>
      <c r="JQO273" s="827"/>
      <c r="JQP273" s="827"/>
      <c r="JQQ273" s="827"/>
      <c r="JQR273" s="827"/>
      <c r="JQS273" s="844"/>
      <c r="JQT273" s="844"/>
      <c r="JQU273" s="844"/>
      <c r="JQV273" s="844"/>
      <c r="JQW273" s="844"/>
      <c r="JQX273" s="827"/>
      <c r="JQY273" s="827"/>
      <c r="JQZ273" s="844"/>
      <c r="JRA273" s="844"/>
      <c r="JRB273" s="827"/>
      <c r="JRC273" s="827"/>
      <c r="JRD273" s="844"/>
      <c r="JRE273" s="844"/>
      <c r="JRF273" s="827"/>
      <c r="JRG273" s="827"/>
      <c r="JRH273" s="827"/>
      <c r="JRI273" s="827"/>
      <c r="JRJ273" s="827"/>
      <c r="JRK273" s="827"/>
      <c r="JRL273" s="827"/>
      <c r="JRM273" s="844"/>
      <c r="JRN273" s="844"/>
      <c r="JRO273" s="827"/>
      <c r="JRP273" s="827"/>
      <c r="JRQ273" s="844"/>
      <c r="JRR273" s="844"/>
      <c r="JRS273" s="827"/>
      <c r="JRT273" s="827"/>
      <c r="JRU273" s="827"/>
      <c r="JRV273" s="827"/>
      <c r="JRW273" s="827"/>
      <c r="JRX273" s="843"/>
      <c r="JRY273" s="845"/>
      <c r="JRZ273" s="827"/>
      <c r="JSA273" s="827"/>
      <c r="JSB273" s="827"/>
      <c r="JSC273" s="827"/>
      <c r="JSD273" s="827"/>
      <c r="JSE273" s="827"/>
      <c r="JSF273" s="827"/>
      <c r="JSG273" s="846"/>
      <c r="JSH273" s="846"/>
      <c r="JSI273" s="846"/>
      <c r="JSJ273" s="846"/>
      <c r="JSK273" s="846"/>
      <c r="JSL273" s="846"/>
      <c r="JSM273" s="846"/>
      <c r="JSN273" s="846"/>
      <c r="JSO273" s="846"/>
      <c r="JSP273" s="846"/>
      <c r="JSQ273" s="846"/>
      <c r="JSR273" s="846"/>
      <c r="JSS273" s="846"/>
      <c r="JST273" s="846"/>
      <c r="JSU273" s="846"/>
      <c r="JSV273" s="846"/>
      <c r="JSW273" s="846"/>
      <c r="JSX273" s="846"/>
      <c r="JSY273" s="846"/>
      <c r="JSZ273" s="846"/>
      <c r="JTA273" s="846"/>
      <c r="JTB273" s="846"/>
      <c r="JTC273" s="846"/>
      <c r="JTD273" s="846"/>
      <c r="JTE273" s="846"/>
      <c r="JTF273" s="846"/>
      <c r="JTG273" s="846"/>
      <c r="JTH273" s="846"/>
      <c r="JTI273" s="846"/>
      <c r="JTJ273" s="846"/>
      <c r="JTK273" s="846"/>
      <c r="JTL273" s="846"/>
      <c r="JTM273" s="846"/>
      <c r="JTN273" s="846"/>
      <c r="JTO273" s="846"/>
      <c r="JTP273" s="846"/>
      <c r="JTQ273" s="846"/>
      <c r="JTR273" s="846"/>
      <c r="JTS273" s="846"/>
      <c r="JTT273" s="846"/>
      <c r="JTU273" s="846"/>
      <c r="JTV273" s="846"/>
      <c r="JTW273" s="846"/>
      <c r="JTX273" s="846"/>
      <c r="JTY273" s="827"/>
      <c r="JTZ273" s="827"/>
      <c r="JUA273" s="827"/>
      <c r="JUB273" s="827"/>
      <c r="JUC273" s="827"/>
      <c r="JUD273" s="827"/>
      <c r="JUE273" s="827"/>
      <c r="JUF273" s="827"/>
      <c r="JUG273" s="827"/>
      <c r="JUH273" s="827"/>
      <c r="JUI273" s="827"/>
      <c r="JUJ273" s="827"/>
      <c r="JUK273" s="827"/>
      <c r="JUL273" s="827"/>
      <c r="JUM273" s="827"/>
      <c r="JUN273" s="827"/>
      <c r="JUO273" s="827"/>
      <c r="JUP273" s="827"/>
      <c r="JUQ273" s="827"/>
      <c r="JUR273" s="827"/>
      <c r="JUS273" s="827"/>
      <c r="JUT273" s="827"/>
      <c r="JUU273" s="827"/>
      <c r="JUV273" s="827"/>
      <c r="JUW273" s="844"/>
      <c r="JUX273" s="844"/>
      <c r="JUY273" s="844"/>
      <c r="JUZ273" s="844"/>
      <c r="JVA273" s="844"/>
      <c r="JVB273" s="827"/>
      <c r="JVC273" s="827"/>
      <c r="JVD273" s="844"/>
      <c r="JVE273" s="844"/>
      <c r="JVF273" s="827"/>
      <c r="JVG273" s="827"/>
      <c r="JVH273" s="844"/>
      <c r="JVI273" s="844"/>
      <c r="JVJ273" s="827"/>
      <c r="JVK273" s="827"/>
      <c r="JVL273" s="827"/>
      <c r="JVM273" s="827"/>
      <c r="JVN273" s="827"/>
      <c r="JVO273" s="827"/>
      <c r="JVP273" s="827"/>
      <c r="JVQ273" s="844"/>
      <c r="JVR273" s="844"/>
      <c r="JVS273" s="827"/>
      <c r="JVT273" s="827"/>
      <c r="JVU273" s="844"/>
      <c r="JVV273" s="844"/>
      <c r="JVW273" s="827"/>
      <c r="JVX273" s="827"/>
      <c r="JVY273" s="827"/>
      <c r="JVZ273" s="827"/>
      <c r="JWA273" s="827"/>
      <c r="JWB273" s="843"/>
      <c r="JWC273" s="845"/>
      <c r="JWD273" s="827"/>
      <c r="JWE273" s="827"/>
      <c r="JWF273" s="827"/>
      <c r="JWG273" s="827"/>
      <c r="JWH273" s="827"/>
      <c r="JWI273" s="827"/>
      <c r="JWJ273" s="827"/>
      <c r="JWK273" s="846"/>
      <c r="JWL273" s="846"/>
      <c r="JWM273" s="846"/>
      <c r="JWN273" s="846"/>
      <c r="JWO273" s="846"/>
      <c r="JWP273" s="846"/>
      <c r="JWQ273" s="846"/>
      <c r="JWR273" s="846"/>
      <c r="JWS273" s="846"/>
      <c r="JWT273" s="846"/>
      <c r="JWU273" s="846"/>
      <c r="JWV273" s="846"/>
      <c r="JWW273" s="846"/>
      <c r="JWX273" s="846"/>
      <c r="JWY273" s="846"/>
      <c r="JWZ273" s="846"/>
      <c r="JXA273" s="846"/>
      <c r="JXB273" s="846"/>
      <c r="JXC273" s="846"/>
      <c r="JXD273" s="846"/>
      <c r="JXE273" s="846"/>
      <c r="JXF273" s="846"/>
      <c r="JXG273" s="846"/>
      <c r="JXH273" s="846"/>
      <c r="JXI273" s="846"/>
      <c r="JXJ273" s="846"/>
      <c r="JXK273" s="846"/>
      <c r="JXL273" s="846"/>
      <c r="JXM273" s="846"/>
      <c r="JXN273" s="846"/>
      <c r="JXO273" s="846"/>
      <c r="JXP273" s="846"/>
      <c r="JXQ273" s="846"/>
      <c r="JXR273" s="846"/>
      <c r="JXS273" s="846"/>
      <c r="JXT273" s="846"/>
      <c r="JXU273" s="846"/>
      <c r="JXV273" s="846"/>
      <c r="JXW273" s="846"/>
      <c r="JXX273" s="846"/>
      <c r="JXY273" s="846"/>
      <c r="JXZ273" s="846"/>
      <c r="JYA273" s="846"/>
      <c r="JYB273" s="846"/>
      <c r="JYC273" s="827"/>
      <c r="JYD273" s="827"/>
      <c r="JYE273" s="827"/>
      <c r="JYF273" s="827"/>
      <c r="JYG273" s="827"/>
      <c r="JYH273" s="827"/>
      <c r="JYI273" s="827"/>
      <c r="JYJ273" s="827"/>
      <c r="JYK273" s="827"/>
      <c r="JYL273" s="827"/>
      <c r="JYM273" s="827"/>
      <c r="JYN273" s="827"/>
      <c r="JYO273" s="827"/>
      <c r="JYP273" s="827"/>
      <c r="JYQ273" s="827"/>
      <c r="JYR273" s="827"/>
      <c r="JYS273" s="827"/>
      <c r="JYT273" s="827"/>
      <c r="JYU273" s="827"/>
      <c r="JYV273" s="827"/>
      <c r="JYW273" s="827"/>
      <c r="JYX273" s="827"/>
      <c r="JYY273" s="827"/>
      <c r="JYZ273" s="827"/>
      <c r="JZA273" s="844"/>
      <c r="JZB273" s="844"/>
      <c r="JZC273" s="844"/>
      <c r="JZD273" s="844"/>
      <c r="JZE273" s="844"/>
      <c r="JZF273" s="827"/>
      <c r="JZG273" s="827"/>
      <c r="JZH273" s="844"/>
      <c r="JZI273" s="844"/>
      <c r="JZJ273" s="827"/>
      <c r="JZK273" s="827"/>
      <c r="JZL273" s="844"/>
      <c r="JZM273" s="844"/>
      <c r="JZN273" s="827"/>
      <c r="JZO273" s="827"/>
      <c r="JZP273" s="827"/>
      <c r="JZQ273" s="827"/>
      <c r="JZR273" s="827"/>
      <c r="JZS273" s="827"/>
      <c r="JZT273" s="827"/>
      <c r="JZU273" s="844"/>
      <c r="JZV273" s="844"/>
      <c r="JZW273" s="827"/>
      <c r="JZX273" s="827"/>
      <c r="JZY273" s="844"/>
      <c r="JZZ273" s="844"/>
      <c r="KAA273" s="827"/>
      <c r="KAB273" s="827"/>
      <c r="KAC273" s="827"/>
      <c r="KAD273" s="827"/>
      <c r="KAE273" s="827"/>
      <c r="KAF273" s="843"/>
      <c r="KAG273" s="845"/>
      <c r="KAH273" s="827"/>
      <c r="KAI273" s="827"/>
      <c r="KAJ273" s="827"/>
      <c r="KAK273" s="827"/>
      <c r="KAL273" s="827"/>
      <c r="KAM273" s="827"/>
      <c r="KAN273" s="827"/>
      <c r="KAO273" s="846"/>
      <c r="KAP273" s="846"/>
      <c r="KAQ273" s="846"/>
      <c r="KAR273" s="846"/>
      <c r="KAS273" s="846"/>
      <c r="KAT273" s="846"/>
      <c r="KAU273" s="846"/>
      <c r="KAV273" s="846"/>
      <c r="KAW273" s="846"/>
      <c r="KAX273" s="846"/>
      <c r="KAY273" s="846"/>
      <c r="KAZ273" s="846"/>
      <c r="KBA273" s="846"/>
      <c r="KBB273" s="846"/>
      <c r="KBC273" s="846"/>
      <c r="KBD273" s="846"/>
      <c r="KBE273" s="846"/>
      <c r="KBF273" s="846"/>
      <c r="KBG273" s="846"/>
      <c r="KBH273" s="846"/>
      <c r="KBI273" s="846"/>
      <c r="KBJ273" s="846"/>
      <c r="KBK273" s="846"/>
      <c r="KBL273" s="846"/>
      <c r="KBM273" s="846"/>
      <c r="KBN273" s="846"/>
      <c r="KBO273" s="846"/>
      <c r="KBP273" s="846"/>
      <c r="KBQ273" s="846"/>
      <c r="KBR273" s="846"/>
      <c r="KBS273" s="846"/>
      <c r="KBT273" s="846"/>
      <c r="KBU273" s="846"/>
      <c r="KBV273" s="846"/>
      <c r="KBW273" s="846"/>
      <c r="KBX273" s="846"/>
      <c r="KBY273" s="846"/>
      <c r="KBZ273" s="846"/>
      <c r="KCA273" s="846"/>
      <c r="KCB273" s="846"/>
      <c r="KCC273" s="846"/>
      <c r="KCD273" s="846"/>
      <c r="KCE273" s="846"/>
      <c r="KCF273" s="846"/>
      <c r="KCG273" s="827"/>
      <c r="KCH273" s="827"/>
      <c r="KCI273" s="827"/>
      <c r="KCJ273" s="827"/>
      <c r="KCK273" s="827"/>
      <c r="KCL273" s="827"/>
      <c r="KCM273" s="827"/>
      <c r="KCN273" s="827"/>
      <c r="KCO273" s="827"/>
      <c r="KCP273" s="827"/>
      <c r="KCQ273" s="827"/>
      <c r="KCR273" s="827"/>
      <c r="KCS273" s="827"/>
      <c r="KCT273" s="827"/>
      <c r="KCU273" s="827"/>
      <c r="KCV273" s="827"/>
      <c r="KCW273" s="827"/>
      <c r="KCX273" s="827"/>
      <c r="KCY273" s="827"/>
      <c r="KCZ273" s="827"/>
      <c r="KDA273" s="827"/>
      <c r="KDB273" s="827"/>
      <c r="KDC273" s="827"/>
      <c r="KDD273" s="827"/>
      <c r="KDE273" s="844"/>
      <c r="KDF273" s="844"/>
      <c r="KDG273" s="844"/>
      <c r="KDH273" s="844"/>
      <c r="KDI273" s="844"/>
      <c r="KDJ273" s="827"/>
      <c r="KDK273" s="827"/>
      <c r="KDL273" s="844"/>
      <c r="KDM273" s="844"/>
      <c r="KDN273" s="827"/>
      <c r="KDO273" s="827"/>
      <c r="KDP273" s="844"/>
      <c r="KDQ273" s="844"/>
      <c r="KDR273" s="827"/>
      <c r="KDS273" s="827"/>
      <c r="KDT273" s="827"/>
      <c r="KDU273" s="827"/>
      <c r="KDV273" s="827"/>
      <c r="KDW273" s="827"/>
      <c r="KDX273" s="827"/>
      <c r="KDY273" s="844"/>
      <c r="KDZ273" s="844"/>
      <c r="KEA273" s="827"/>
      <c r="KEB273" s="827"/>
      <c r="KEC273" s="844"/>
      <c r="KED273" s="844"/>
      <c r="KEE273" s="827"/>
      <c r="KEF273" s="827"/>
      <c r="KEG273" s="827"/>
      <c r="KEH273" s="827"/>
      <c r="KEI273" s="827"/>
      <c r="KEJ273" s="843"/>
      <c r="KEK273" s="845"/>
      <c r="KEL273" s="827"/>
      <c r="KEM273" s="827"/>
      <c r="KEN273" s="827"/>
      <c r="KEO273" s="827"/>
      <c r="KEP273" s="827"/>
      <c r="KEQ273" s="827"/>
      <c r="KER273" s="827"/>
      <c r="KES273" s="846"/>
      <c r="KET273" s="846"/>
      <c r="KEU273" s="846"/>
      <c r="KEV273" s="846"/>
      <c r="KEW273" s="846"/>
      <c r="KEX273" s="846"/>
      <c r="KEY273" s="846"/>
      <c r="KEZ273" s="846"/>
      <c r="KFA273" s="846"/>
      <c r="KFB273" s="846"/>
      <c r="KFC273" s="846"/>
      <c r="KFD273" s="846"/>
      <c r="KFE273" s="846"/>
      <c r="KFF273" s="846"/>
      <c r="KFG273" s="846"/>
      <c r="KFH273" s="846"/>
      <c r="KFI273" s="846"/>
      <c r="KFJ273" s="846"/>
      <c r="KFK273" s="846"/>
      <c r="KFL273" s="846"/>
      <c r="KFM273" s="846"/>
      <c r="KFN273" s="846"/>
      <c r="KFO273" s="846"/>
      <c r="KFP273" s="846"/>
      <c r="KFQ273" s="846"/>
      <c r="KFR273" s="846"/>
      <c r="KFS273" s="846"/>
      <c r="KFT273" s="846"/>
      <c r="KFU273" s="846"/>
      <c r="KFV273" s="846"/>
      <c r="KFW273" s="846"/>
      <c r="KFX273" s="846"/>
      <c r="KFY273" s="846"/>
      <c r="KFZ273" s="846"/>
      <c r="KGA273" s="846"/>
      <c r="KGB273" s="846"/>
      <c r="KGC273" s="846"/>
      <c r="KGD273" s="846"/>
      <c r="KGE273" s="846"/>
      <c r="KGF273" s="846"/>
      <c r="KGG273" s="846"/>
      <c r="KGH273" s="846"/>
      <c r="KGI273" s="846"/>
      <c r="KGJ273" s="846"/>
      <c r="KGK273" s="827"/>
      <c r="KGL273" s="827"/>
      <c r="KGM273" s="827"/>
      <c r="KGN273" s="827"/>
      <c r="KGO273" s="827"/>
      <c r="KGP273" s="827"/>
      <c r="KGQ273" s="827"/>
      <c r="KGR273" s="827"/>
      <c r="KGS273" s="827"/>
      <c r="KGT273" s="827"/>
      <c r="KGU273" s="827"/>
      <c r="KGV273" s="827"/>
      <c r="KGW273" s="827"/>
      <c r="KGX273" s="827"/>
      <c r="KGY273" s="827"/>
      <c r="KGZ273" s="827"/>
      <c r="KHA273" s="827"/>
      <c r="KHB273" s="827"/>
      <c r="KHC273" s="827"/>
      <c r="KHD273" s="827"/>
      <c r="KHE273" s="827"/>
      <c r="KHF273" s="827"/>
      <c r="KHG273" s="827"/>
      <c r="KHH273" s="827"/>
      <c r="KHI273" s="844"/>
      <c r="KHJ273" s="844"/>
      <c r="KHK273" s="844"/>
      <c r="KHL273" s="844"/>
      <c r="KHM273" s="844"/>
      <c r="KHN273" s="827"/>
      <c r="KHO273" s="827"/>
      <c r="KHP273" s="844"/>
      <c r="KHQ273" s="844"/>
      <c r="KHR273" s="827"/>
      <c r="KHS273" s="827"/>
      <c r="KHT273" s="844"/>
      <c r="KHU273" s="844"/>
      <c r="KHV273" s="827"/>
      <c r="KHW273" s="827"/>
      <c r="KHX273" s="827"/>
      <c r="KHY273" s="827"/>
      <c r="KHZ273" s="827"/>
      <c r="KIA273" s="827"/>
      <c r="KIB273" s="827"/>
      <c r="KIC273" s="844"/>
      <c r="KID273" s="844"/>
      <c r="KIE273" s="827"/>
      <c r="KIF273" s="827"/>
      <c r="KIG273" s="844"/>
      <c r="KIH273" s="844"/>
      <c r="KII273" s="827"/>
      <c r="KIJ273" s="827"/>
      <c r="KIK273" s="827"/>
      <c r="KIL273" s="827"/>
      <c r="KIM273" s="827"/>
      <c r="KIN273" s="843"/>
      <c r="KIO273" s="845"/>
      <c r="KIP273" s="827"/>
      <c r="KIQ273" s="827"/>
      <c r="KIR273" s="827"/>
      <c r="KIS273" s="827"/>
      <c r="KIT273" s="827"/>
      <c r="KIU273" s="827"/>
      <c r="KIV273" s="827"/>
      <c r="KIW273" s="846"/>
      <c r="KIX273" s="846"/>
      <c r="KIY273" s="846"/>
      <c r="KIZ273" s="846"/>
      <c r="KJA273" s="846"/>
      <c r="KJB273" s="846"/>
      <c r="KJC273" s="846"/>
      <c r="KJD273" s="846"/>
      <c r="KJE273" s="846"/>
      <c r="KJF273" s="846"/>
      <c r="KJG273" s="846"/>
      <c r="KJH273" s="846"/>
      <c r="KJI273" s="846"/>
      <c r="KJJ273" s="846"/>
      <c r="KJK273" s="846"/>
      <c r="KJL273" s="846"/>
      <c r="KJM273" s="846"/>
      <c r="KJN273" s="846"/>
      <c r="KJO273" s="846"/>
      <c r="KJP273" s="846"/>
      <c r="KJQ273" s="846"/>
      <c r="KJR273" s="846"/>
      <c r="KJS273" s="846"/>
      <c r="KJT273" s="846"/>
      <c r="KJU273" s="846"/>
      <c r="KJV273" s="846"/>
      <c r="KJW273" s="846"/>
      <c r="KJX273" s="846"/>
      <c r="KJY273" s="846"/>
      <c r="KJZ273" s="846"/>
      <c r="KKA273" s="846"/>
      <c r="KKB273" s="846"/>
      <c r="KKC273" s="846"/>
      <c r="KKD273" s="846"/>
      <c r="KKE273" s="846"/>
      <c r="KKF273" s="846"/>
      <c r="KKG273" s="846"/>
      <c r="KKH273" s="846"/>
      <c r="KKI273" s="846"/>
      <c r="KKJ273" s="846"/>
      <c r="KKK273" s="846"/>
      <c r="KKL273" s="846"/>
      <c r="KKM273" s="846"/>
      <c r="KKN273" s="846"/>
      <c r="KKO273" s="827"/>
      <c r="KKP273" s="827"/>
      <c r="KKQ273" s="827"/>
      <c r="KKR273" s="827"/>
      <c r="KKS273" s="827"/>
      <c r="KKT273" s="827"/>
      <c r="KKU273" s="827"/>
      <c r="KKV273" s="827"/>
      <c r="KKW273" s="827"/>
      <c r="KKX273" s="827"/>
      <c r="KKY273" s="827"/>
      <c r="KKZ273" s="827"/>
      <c r="KLA273" s="827"/>
      <c r="KLB273" s="827"/>
      <c r="KLC273" s="827"/>
      <c r="KLD273" s="827"/>
      <c r="KLE273" s="827"/>
      <c r="KLF273" s="827"/>
      <c r="KLG273" s="827"/>
      <c r="KLH273" s="827"/>
      <c r="KLI273" s="827"/>
      <c r="KLJ273" s="827"/>
      <c r="KLK273" s="827"/>
      <c r="KLL273" s="827"/>
      <c r="KLM273" s="844"/>
      <c r="KLN273" s="844"/>
      <c r="KLO273" s="844"/>
      <c r="KLP273" s="844"/>
      <c r="KLQ273" s="844"/>
      <c r="KLR273" s="827"/>
      <c r="KLS273" s="827"/>
      <c r="KLT273" s="844"/>
      <c r="KLU273" s="844"/>
      <c r="KLV273" s="827"/>
      <c r="KLW273" s="827"/>
      <c r="KLX273" s="844"/>
      <c r="KLY273" s="844"/>
      <c r="KLZ273" s="827"/>
      <c r="KMA273" s="827"/>
      <c r="KMB273" s="827"/>
      <c r="KMC273" s="827"/>
      <c r="KMD273" s="827"/>
      <c r="KME273" s="827"/>
      <c r="KMF273" s="827"/>
      <c r="KMG273" s="844"/>
      <c r="KMH273" s="844"/>
      <c r="KMI273" s="827"/>
      <c r="KMJ273" s="827"/>
      <c r="KMK273" s="844"/>
      <c r="KML273" s="844"/>
      <c r="KMM273" s="827"/>
      <c r="KMN273" s="827"/>
      <c r="KMO273" s="827"/>
      <c r="KMP273" s="827"/>
      <c r="KMQ273" s="827"/>
      <c r="KMR273" s="843"/>
      <c r="KMS273" s="845"/>
      <c r="KMT273" s="827"/>
      <c r="KMU273" s="827"/>
      <c r="KMV273" s="827"/>
      <c r="KMW273" s="827"/>
      <c r="KMX273" s="827"/>
      <c r="KMY273" s="827"/>
      <c r="KMZ273" s="827"/>
      <c r="KNA273" s="846"/>
      <c r="KNB273" s="846"/>
      <c r="KNC273" s="846"/>
      <c r="KND273" s="846"/>
      <c r="KNE273" s="846"/>
      <c r="KNF273" s="846"/>
      <c r="KNG273" s="846"/>
      <c r="KNH273" s="846"/>
      <c r="KNI273" s="846"/>
      <c r="KNJ273" s="846"/>
      <c r="KNK273" s="846"/>
      <c r="KNL273" s="846"/>
      <c r="KNM273" s="846"/>
      <c r="KNN273" s="846"/>
      <c r="KNO273" s="846"/>
      <c r="KNP273" s="846"/>
      <c r="KNQ273" s="846"/>
      <c r="KNR273" s="846"/>
      <c r="KNS273" s="846"/>
      <c r="KNT273" s="846"/>
      <c r="KNU273" s="846"/>
      <c r="KNV273" s="846"/>
      <c r="KNW273" s="846"/>
      <c r="KNX273" s="846"/>
      <c r="KNY273" s="846"/>
      <c r="KNZ273" s="846"/>
      <c r="KOA273" s="846"/>
      <c r="KOB273" s="846"/>
      <c r="KOC273" s="846"/>
      <c r="KOD273" s="846"/>
      <c r="KOE273" s="846"/>
      <c r="KOF273" s="846"/>
      <c r="KOG273" s="846"/>
      <c r="KOH273" s="846"/>
      <c r="KOI273" s="846"/>
      <c r="KOJ273" s="846"/>
      <c r="KOK273" s="846"/>
      <c r="KOL273" s="846"/>
      <c r="KOM273" s="846"/>
      <c r="KON273" s="846"/>
      <c r="KOO273" s="846"/>
      <c r="KOP273" s="846"/>
      <c r="KOQ273" s="846"/>
      <c r="KOR273" s="846"/>
      <c r="KOS273" s="827"/>
      <c r="KOT273" s="827"/>
      <c r="KOU273" s="827"/>
      <c r="KOV273" s="827"/>
      <c r="KOW273" s="827"/>
      <c r="KOX273" s="827"/>
      <c r="KOY273" s="827"/>
      <c r="KOZ273" s="827"/>
      <c r="KPA273" s="827"/>
      <c r="KPB273" s="827"/>
      <c r="KPC273" s="827"/>
      <c r="KPD273" s="827"/>
      <c r="KPE273" s="827"/>
      <c r="KPF273" s="827"/>
      <c r="KPG273" s="827"/>
      <c r="KPH273" s="827"/>
      <c r="KPI273" s="827"/>
      <c r="KPJ273" s="827"/>
      <c r="KPK273" s="827"/>
      <c r="KPL273" s="827"/>
      <c r="KPM273" s="827"/>
      <c r="KPN273" s="827"/>
      <c r="KPO273" s="827"/>
      <c r="KPP273" s="827"/>
      <c r="KPQ273" s="844"/>
      <c r="KPR273" s="844"/>
      <c r="KPS273" s="844"/>
      <c r="KPT273" s="844"/>
      <c r="KPU273" s="844"/>
      <c r="KPV273" s="827"/>
      <c r="KPW273" s="827"/>
      <c r="KPX273" s="844"/>
      <c r="KPY273" s="844"/>
      <c r="KPZ273" s="827"/>
      <c r="KQA273" s="827"/>
      <c r="KQB273" s="844"/>
      <c r="KQC273" s="844"/>
      <c r="KQD273" s="827"/>
      <c r="KQE273" s="827"/>
      <c r="KQF273" s="827"/>
      <c r="KQG273" s="827"/>
      <c r="KQH273" s="827"/>
      <c r="KQI273" s="827"/>
      <c r="KQJ273" s="827"/>
      <c r="KQK273" s="844"/>
      <c r="KQL273" s="844"/>
      <c r="KQM273" s="827"/>
      <c r="KQN273" s="827"/>
      <c r="KQO273" s="844"/>
      <c r="KQP273" s="844"/>
      <c r="KQQ273" s="827"/>
      <c r="KQR273" s="827"/>
      <c r="KQS273" s="827"/>
      <c r="KQT273" s="827"/>
      <c r="KQU273" s="827"/>
      <c r="KQV273" s="843"/>
      <c r="KQW273" s="845"/>
      <c r="KQX273" s="827"/>
      <c r="KQY273" s="827"/>
      <c r="KQZ273" s="827"/>
      <c r="KRA273" s="827"/>
      <c r="KRB273" s="827"/>
      <c r="KRC273" s="827"/>
      <c r="KRD273" s="827"/>
      <c r="KRE273" s="846"/>
      <c r="KRF273" s="846"/>
      <c r="KRG273" s="846"/>
      <c r="KRH273" s="846"/>
      <c r="KRI273" s="846"/>
      <c r="KRJ273" s="846"/>
      <c r="KRK273" s="846"/>
      <c r="KRL273" s="846"/>
      <c r="KRM273" s="846"/>
      <c r="KRN273" s="846"/>
      <c r="KRO273" s="846"/>
      <c r="KRP273" s="846"/>
      <c r="KRQ273" s="846"/>
      <c r="KRR273" s="846"/>
      <c r="KRS273" s="846"/>
      <c r="KRT273" s="846"/>
      <c r="KRU273" s="846"/>
      <c r="KRV273" s="846"/>
      <c r="KRW273" s="846"/>
      <c r="KRX273" s="846"/>
      <c r="KRY273" s="846"/>
      <c r="KRZ273" s="846"/>
      <c r="KSA273" s="846"/>
      <c r="KSB273" s="846"/>
      <c r="KSC273" s="846"/>
      <c r="KSD273" s="846"/>
      <c r="KSE273" s="846"/>
      <c r="KSF273" s="846"/>
      <c r="KSG273" s="846"/>
      <c r="KSH273" s="846"/>
      <c r="KSI273" s="846"/>
      <c r="KSJ273" s="846"/>
      <c r="KSK273" s="846"/>
      <c r="KSL273" s="846"/>
      <c r="KSM273" s="846"/>
      <c r="KSN273" s="846"/>
      <c r="KSO273" s="846"/>
      <c r="KSP273" s="846"/>
      <c r="KSQ273" s="846"/>
      <c r="KSR273" s="846"/>
      <c r="KSS273" s="846"/>
      <c r="KST273" s="846"/>
      <c r="KSU273" s="846"/>
      <c r="KSV273" s="846"/>
      <c r="KSW273" s="827"/>
      <c r="KSX273" s="827"/>
      <c r="KSY273" s="827"/>
      <c r="KSZ273" s="827"/>
      <c r="KTA273" s="827"/>
      <c r="KTB273" s="827"/>
      <c r="KTC273" s="827"/>
      <c r="KTD273" s="827"/>
      <c r="KTE273" s="827"/>
      <c r="KTF273" s="827"/>
      <c r="KTG273" s="827"/>
      <c r="KTH273" s="827"/>
      <c r="KTI273" s="827"/>
      <c r="KTJ273" s="827"/>
      <c r="KTK273" s="827"/>
      <c r="KTL273" s="827"/>
      <c r="KTM273" s="827"/>
      <c r="KTN273" s="827"/>
      <c r="KTO273" s="827"/>
      <c r="KTP273" s="827"/>
      <c r="KTQ273" s="827"/>
      <c r="KTR273" s="827"/>
      <c r="KTS273" s="827"/>
      <c r="KTT273" s="827"/>
      <c r="KTU273" s="844"/>
      <c r="KTV273" s="844"/>
      <c r="KTW273" s="844"/>
      <c r="KTX273" s="844"/>
      <c r="KTY273" s="844"/>
      <c r="KTZ273" s="827"/>
      <c r="KUA273" s="827"/>
      <c r="KUB273" s="844"/>
      <c r="KUC273" s="844"/>
      <c r="KUD273" s="827"/>
      <c r="KUE273" s="827"/>
      <c r="KUF273" s="844"/>
      <c r="KUG273" s="844"/>
      <c r="KUH273" s="827"/>
      <c r="KUI273" s="827"/>
      <c r="KUJ273" s="827"/>
      <c r="KUK273" s="827"/>
      <c r="KUL273" s="827"/>
      <c r="KUM273" s="827"/>
      <c r="KUN273" s="827"/>
      <c r="KUO273" s="844"/>
      <c r="KUP273" s="844"/>
      <c r="KUQ273" s="827"/>
      <c r="KUR273" s="827"/>
      <c r="KUS273" s="844"/>
      <c r="KUT273" s="844"/>
      <c r="KUU273" s="827"/>
      <c r="KUV273" s="827"/>
      <c r="KUW273" s="827"/>
      <c r="KUX273" s="827"/>
      <c r="KUY273" s="827"/>
      <c r="KUZ273" s="843"/>
      <c r="KVA273" s="845"/>
      <c r="KVB273" s="827"/>
      <c r="KVC273" s="827"/>
      <c r="KVD273" s="827"/>
      <c r="KVE273" s="827"/>
      <c r="KVF273" s="827"/>
      <c r="KVG273" s="827"/>
      <c r="KVH273" s="827"/>
      <c r="KVI273" s="846"/>
      <c r="KVJ273" s="846"/>
      <c r="KVK273" s="846"/>
      <c r="KVL273" s="846"/>
      <c r="KVM273" s="846"/>
      <c r="KVN273" s="846"/>
      <c r="KVO273" s="846"/>
      <c r="KVP273" s="846"/>
      <c r="KVQ273" s="846"/>
      <c r="KVR273" s="846"/>
      <c r="KVS273" s="846"/>
      <c r="KVT273" s="846"/>
      <c r="KVU273" s="846"/>
      <c r="KVV273" s="846"/>
      <c r="KVW273" s="846"/>
      <c r="KVX273" s="846"/>
      <c r="KVY273" s="846"/>
      <c r="KVZ273" s="846"/>
      <c r="KWA273" s="846"/>
      <c r="KWB273" s="846"/>
      <c r="KWC273" s="846"/>
      <c r="KWD273" s="846"/>
      <c r="KWE273" s="846"/>
      <c r="KWF273" s="846"/>
      <c r="KWG273" s="846"/>
      <c r="KWH273" s="846"/>
      <c r="KWI273" s="846"/>
      <c r="KWJ273" s="846"/>
      <c r="KWK273" s="846"/>
      <c r="KWL273" s="846"/>
      <c r="KWM273" s="846"/>
      <c r="KWN273" s="846"/>
      <c r="KWO273" s="846"/>
      <c r="KWP273" s="846"/>
      <c r="KWQ273" s="846"/>
      <c r="KWR273" s="846"/>
      <c r="KWS273" s="846"/>
      <c r="KWT273" s="846"/>
      <c r="KWU273" s="846"/>
      <c r="KWV273" s="846"/>
      <c r="KWW273" s="846"/>
      <c r="KWX273" s="846"/>
      <c r="KWY273" s="846"/>
      <c r="KWZ273" s="846"/>
      <c r="KXA273" s="827"/>
      <c r="KXB273" s="827"/>
      <c r="KXC273" s="827"/>
      <c r="KXD273" s="827"/>
      <c r="KXE273" s="827"/>
      <c r="KXF273" s="827"/>
      <c r="KXG273" s="827"/>
      <c r="KXH273" s="827"/>
      <c r="KXI273" s="827"/>
      <c r="KXJ273" s="827"/>
      <c r="KXK273" s="827"/>
      <c r="KXL273" s="827"/>
      <c r="KXM273" s="827"/>
      <c r="KXN273" s="827"/>
      <c r="KXO273" s="827"/>
      <c r="KXP273" s="827"/>
      <c r="KXQ273" s="827"/>
      <c r="KXR273" s="827"/>
      <c r="KXS273" s="827"/>
      <c r="KXT273" s="827"/>
      <c r="KXU273" s="827"/>
      <c r="KXV273" s="827"/>
      <c r="KXW273" s="827"/>
      <c r="KXX273" s="827"/>
      <c r="KXY273" s="844"/>
      <c r="KXZ273" s="844"/>
      <c r="KYA273" s="844"/>
      <c r="KYB273" s="844"/>
      <c r="KYC273" s="844"/>
      <c r="KYD273" s="827"/>
      <c r="KYE273" s="827"/>
      <c r="KYF273" s="844"/>
      <c r="KYG273" s="844"/>
      <c r="KYH273" s="827"/>
      <c r="KYI273" s="827"/>
      <c r="KYJ273" s="844"/>
      <c r="KYK273" s="844"/>
      <c r="KYL273" s="827"/>
      <c r="KYM273" s="827"/>
      <c r="KYN273" s="827"/>
      <c r="KYO273" s="827"/>
      <c r="KYP273" s="827"/>
      <c r="KYQ273" s="827"/>
      <c r="KYR273" s="827"/>
      <c r="KYS273" s="844"/>
      <c r="KYT273" s="844"/>
      <c r="KYU273" s="827"/>
      <c r="KYV273" s="827"/>
      <c r="KYW273" s="844"/>
      <c r="KYX273" s="844"/>
      <c r="KYY273" s="827"/>
      <c r="KYZ273" s="827"/>
      <c r="KZA273" s="827"/>
      <c r="KZB273" s="827"/>
      <c r="KZC273" s="827"/>
      <c r="KZD273" s="843"/>
      <c r="KZE273" s="845"/>
      <c r="KZF273" s="827"/>
      <c r="KZG273" s="827"/>
      <c r="KZH273" s="827"/>
      <c r="KZI273" s="827"/>
      <c r="KZJ273" s="827"/>
      <c r="KZK273" s="827"/>
      <c r="KZL273" s="827"/>
      <c r="KZM273" s="846"/>
      <c r="KZN273" s="846"/>
      <c r="KZO273" s="846"/>
      <c r="KZP273" s="846"/>
      <c r="KZQ273" s="846"/>
      <c r="KZR273" s="846"/>
      <c r="KZS273" s="846"/>
      <c r="KZT273" s="846"/>
      <c r="KZU273" s="846"/>
      <c r="KZV273" s="846"/>
      <c r="KZW273" s="846"/>
      <c r="KZX273" s="846"/>
      <c r="KZY273" s="846"/>
      <c r="KZZ273" s="846"/>
      <c r="LAA273" s="846"/>
      <c r="LAB273" s="846"/>
      <c r="LAC273" s="846"/>
      <c r="LAD273" s="846"/>
      <c r="LAE273" s="846"/>
      <c r="LAF273" s="846"/>
      <c r="LAG273" s="846"/>
      <c r="LAH273" s="846"/>
      <c r="LAI273" s="846"/>
      <c r="LAJ273" s="846"/>
      <c r="LAK273" s="846"/>
      <c r="LAL273" s="846"/>
      <c r="LAM273" s="846"/>
      <c r="LAN273" s="846"/>
      <c r="LAO273" s="846"/>
      <c r="LAP273" s="846"/>
      <c r="LAQ273" s="846"/>
      <c r="LAR273" s="846"/>
      <c r="LAS273" s="846"/>
      <c r="LAT273" s="846"/>
      <c r="LAU273" s="846"/>
      <c r="LAV273" s="846"/>
      <c r="LAW273" s="846"/>
      <c r="LAX273" s="846"/>
      <c r="LAY273" s="846"/>
      <c r="LAZ273" s="846"/>
      <c r="LBA273" s="846"/>
      <c r="LBB273" s="846"/>
      <c r="LBC273" s="846"/>
      <c r="LBD273" s="846"/>
      <c r="LBE273" s="827"/>
      <c r="LBF273" s="827"/>
      <c r="LBG273" s="827"/>
      <c r="LBH273" s="827"/>
      <c r="LBI273" s="827"/>
      <c r="LBJ273" s="827"/>
      <c r="LBK273" s="827"/>
      <c r="LBL273" s="827"/>
      <c r="LBM273" s="827"/>
      <c r="LBN273" s="827"/>
      <c r="LBO273" s="827"/>
      <c r="LBP273" s="827"/>
      <c r="LBQ273" s="827"/>
      <c r="LBR273" s="827"/>
      <c r="LBS273" s="827"/>
      <c r="LBT273" s="827"/>
      <c r="LBU273" s="827"/>
      <c r="LBV273" s="827"/>
      <c r="LBW273" s="827"/>
      <c r="LBX273" s="827"/>
      <c r="LBY273" s="827"/>
      <c r="LBZ273" s="827"/>
      <c r="LCA273" s="827"/>
      <c r="LCB273" s="827"/>
      <c r="LCC273" s="844"/>
      <c r="LCD273" s="844"/>
      <c r="LCE273" s="844"/>
      <c r="LCF273" s="844"/>
      <c r="LCG273" s="844"/>
      <c r="LCH273" s="827"/>
      <c r="LCI273" s="827"/>
      <c r="LCJ273" s="844"/>
      <c r="LCK273" s="844"/>
      <c r="LCL273" s="827"/>
      <c r="LCM273" s="827"/>
      <c r="LCN273" s="844"/>
      <c r="LCO273" s="844"/>
      <c r="LCP273" s="827"/>
      <c r="LCQ273" s="827"/>
      <c r="LCR273" s="827"/>
      <c r="LCS273" s="827"/>
      <c r="LCT273" s="827"/>
      <c r="LCU273" s="827"/>
      <c r="LCV273" s="827"/>
      <c r="LCW273" s="844"/>
      <c r="LCX273" s="844"/>
      <c r="LCY273" s="827"/>
      <c r="LCZ273" s="827"/>
      <c r="LDA273" s="844"/>
      <c r="LDB273" s="844"/>
      <c r="LDC273" s="827"/>
      <c r="LDD273" s="827"/>
      <c r="LDE273" s="827"/>
      <c r="LDF273" s="827"/>
      <c r="LDG273" s="827"/>
      <c r="LDH273" s="843"/>
      <c r="LDI273" s="845"/>
      <c r="LDJ273" s="827"/>
      <c r="LDK273" s="827"/>
      <c r="LDL273" s="827"/>
      <c r="LDM273" s="827"/>
      <c r="LDN273" s="827"/>
      <c r="LDO273" s="827"/>
      <c r="LDP273" s="827"/>
      <c r="LDQ273" s="846"/>
      <c r="LDR273" s="846"/>
      <c r="LDS273" s="846"/>
      <c r="LDT273" s="846"/>
      <c r="LDU273" s="846"/>
      <c r="LDV273" s="846"/>
      <c r="LDW273" s="846"/>
      <c r="LDX273" s="846"/>
      <c r="LDY273" s="846"/>
      <c r="LDZ273" s="846"/>
      <c r="LEA273" s="846"/>
      <c r="LEB273" s="846"/>
      <c r="LEC273" s="846"/>
      <c r="LED273" s="846"/>
      <c r="LEE273" s="846"/>
      <c r="LEF273" s="846"/>
      <c r="LEG273" s="846"/>
      <c r="LEH273" s="846"/>
      <c r="LEI273" s="846"/>
      <c r="LEJ273" s="846"/>
      <c r="LEK273" s="846"/>
      <c r="LEL273" s="846"/>
      <c r="LEM273" s="846"/>
      <c r="LEN273" s="846"/>
      <c r="LEO273" s="846"/>
      <c r="LEP273" s="846"/>
      <c r="LEQ273" s="846"/>
      <c r="LER273" s="846"/>
      <c r="LES273" s="846"/>
      <c r="LET273" s="846"/>
      <c r="LEU273" s="846"/>
      <c r="LEV273" s="846"/>
      <c r="LEW273" s="846"/>
      <c r="LEX273" s="846"/>
      <c r="LEY273" s="846"/>
      <c r="LEZ273" s="846"/>
      <c r="LFA273" s="846"/>
      <c r="LFB273" s="846"/>
      <c r="LFC273" s="846"/>
      <c r="LFD273" s="846"/>
      <c r="LFE273" s="846"/>
      <c r="LFF273" s="846"/>
      <c r="LFG273" s="846"/>
      <c r="LFH273" s="846"/>
      <c r="LFI273" s="827"/>
      <c r="LFJ273" s="827"/>
      <c r="LFK273" s="827"/>
      <c r="LFL273" s="827"/>
      <c r="LFM273" s="827"/>
      <c r="LFN273" s="827"/>
      <c r="LFO273" s="827"/>
      <c r="LFP273" s="827"/>
      <c r="LFQ273" s="827"/>
      <c r="LFR273" s="827"/>
      <c r="LFS273" s="827"/>
      <c r="LFT273" s="827"/>
      <c r="LFU273" s="827"/>
      <c r="LFV273" s="827"/>
      <c r="LFW273" s="827"/>
      <c r="LFX273" s="827"/>
      <c r="LFY273" s="827"/>
      <c r="LFZ273" s="827"/>
      <c r="LGA273" s="827"/>
      <c r="LGB273" s="827"/>
      <c r="LGC273" s="827"/>
      <c r="LGD273" s="827"/>
      <c r="LGE273" s="827"/>
      <c r="LGF273" s="827"/>
      <c r="LGG273" s="844"/>
      <c r="LGH273" s="844"/>
      <c r="LGI273" s="844"/>
      <c r="LGJ273" s="844"/>
      <c r="LGK273" s="844"/>
      <c r="LGL273" s="827"/>
      <c r="LGM273" s="827"/>
      <c r="LGN273" s="844"/>
      <c r="LGO273" s="844"/>
      <c r="LGP273" s="827"/>
      <c r="LGQ273" s="827"/>
      <c r="LGR273" s="844"/>
      <c r="LGS273" s="844"/>
      <c r="LGT273" s="827"/>
      <c r="LGU273" s="827"/>
      <c r="LGV273" s="827"/>
      <c r="LGW273" s="827"/>
      <c r="LGX273" s="827"/>
      <c r="LGY273" s="827"/>
      <c r="LGZ273" s="827"/>
      <c r="LHA273" s="844"/>
      <c r="LHB273" s="844"/>
      <c r="LHC273" s="827"/>
      <c r="LHD273" s="827"/>
      <c r="LHE273" s="844"/>
      <c r="LHF273" s="844"/>
      <c r="LHG273" s="827"/>
      <c r="LHH273" s="827"/>
      <c r="LHI273" s="827"/>
      <c r="LHJ273" s="827"/>
      <c r="LHK273" s="827"/>
      <c r="LHL273" s="843"/>
      <c r="LHM273" s="845"/>
      <c r="LHN273" s="827"/>
      <c r="LHO273" s="827"/>
      <c r="LHP273" s="827"/>
      <c r="LHQ273" s="827"/>
      <c r="LHR273" s="827"/>
      <c r="LHS273" s="827"/>
      <c r="LHT273" s="827"/>
      <c r="LHU273" s="846"/>
      <c r="LHV273" s="846"/>
      <c r="LHW273" s="846"/>
      <c r="LHX273" s="846"/>
      <c r="LHY273" s="846"/>
      <c r="LHZ273" s="846"/>
      <c r="LIA273" s="846"/>
      <c r="LIB273" s="846"/>
      <c r="LIC273" s="846"/>
      <c r="LID273" s="846"/>
      <c r="LIE273" s="846"/>
      <c r="LIF273" s="846"/>
      <c r="LIG273" s="846"/>
      <c r="LIH273" s="846"/>
      <c r="LII273" s="846"/>
      <c r="LIJ273" s="846"/>
      <c r="LIK273" s="846"/>
      <c r="LIL273" s="846"/>
      <c r="LIM273" s="846"/>
      <c r="LIN273" s="846"/>
      <c r="LIO273" s="846"/>
      <c r="LIP273" s="846"/>
      <c r="LIQ273" s="846"/>
      <c r="LIR273" s="846"/>
      <c r="LIS273" s="846"/>
      <c r="LIT273" s="846"/>
      <c r="LIU273" s="846"/>
      <c r="LIV273" s="846"/>
      <c r="LIW273" s="846"/>
      <c r="LIX273" s="846"/>
      <c r="LIY273" s="846"/>
      <c r="LIZ273" s="846"/>
      <c r="LJA273" s="846"/>
      <c r="LJB273" s="846"/>
      <c r="LJC273" s="846"/>
      <c r="LJD273" s="846"/>
      <c r="LJE273" s="846"/>
      <c r="LJF273" s="846"/>
      <c r="LJG273" s="846"/>
      <c r="LJH273" s="846"/>
      <c r="LJI273" s="846"/>
      <c r="LJJ273" s="846"/>
      <c r="LJK273" s="846"/>
      <c r="LJL273" s="846"/>
      <c r="LJM273" s="827"/>
      <c r="LJN273" s="827"/>
      <c r="LJO273" s="827"/>
      <c r="LJP273" s="827"/>
      <c r="LJQ273" s="827"/>
      <c r="LJR273" s="827"/>
      <c r="LJS273" s="827"/>
      <c r="LJT273" s="827"/>
      <c r="LJU273" s="827"/>
      <c r="LJV273" s="827"/>
      <c r="LJW273" s="827"/>
      <c r="LJX273" s="827"/>
      <c r="LJY273" s="827"/>
      <c r="LJZ273" s="827"/>
      <c r="LKA273" s="827"/>
      <c r="LKB273" s="827"/>
      <c r="LKC273" s="827"/>
      <c r="LKD273" s="827"/>
      <c r="LKE273" s="827"/>
      <c r="LKF273" s="827"/>
      <c r="LKG273" s="827"/>
      <c r="LKH273" s="827"/>
      <c r="LKI273" s="827"/>
      <c r="LKJ273" s="827"/>
      <c r="LKK273" s="844"/>
      <c r="LKL273" s="844"/>
      <c r="LKM273" s="844"/>
      <c r="LKN273" s="844"/>
      <c r="LKO273" s="844"/>
      <c r="LKP273" s="827"/>
      <c r="LKQ273" s="827"/>
      <c r="LKR273" s="844"/>
      <c r="LKS273" s="844"/>
      <c r="LKT273" s="827"/>
      <c r="LKU273" s="827"/>
      <c r="LKV273" s="844"/>
      <c r="LKW273" s="844"/>
      <c r="LKX273" s="827"/>
      <c r="LKY273" s="827"/>
      <c r="LKZ273" s="827"/>
      <c r="LLA273" s="827"/>
      <c r="LLB273" s="827"/>
      <c r="LLC273" s="827"/>
      <c r="LLD273" s="827"/>
      <c r="LLE273" s="844"/>
      <c r="LLF273" s="844"/>
      <c r="LLG273" s="827"/>
      <c r="LLH273" s="827"/>
      <c r="LLI273" s="844"/>
      <c r="LLJ273" s="844"/>
      <c r="LLK273" s="827"/>
      <c r="LLL273" s="827"/>
      <c r="LLM273" s="827"/>
      <c r="LLN273" s="827"/>
      <c r="LLO273" s="827"/>
      <c r="LLP273" s="843"/>
      <c r="LLQ273" s="845"/>
      <c r="LLR273" s="827"/>
      <c r="LLS273" s="827"/>
      <c r="LLT273" s="827"/>
      <c r="LLU273" s="827"/>
      <c r="LLV273" s="827"/>
      <c r="LLW273" s="827"/>
      <c r="LLX273" s="827"/>
      <c r="LLY273" s="846"/>
      <c r="LLZ273" s="846"/>
      <c r="LMA273" s="846"/>
      <c r="LMB273" s="846"/>
      <c r="LMC273" s="846"/>
      <c r="LMD273" s="846"/>
      <c r="LME273" s="846"/>
      <c r="LMF273" s="846"/>
      <c r="LMG273" s="846"/>
      <c r="LMH273" s="846"/>
      <c r="LMI273" s="846"/>
      <c r="LMJ273" s="846"/>
      <c r="LMK273" s="846"/>
      <c r="LML273" s="846"/>
      <c r="LMM273" s="846"/>
      <c r="LMN273" s="846"/>
      <c r="LMO273" s="846"/>
      <c r="LMP273" s="846"/>
      <c r="LMQ273" s="846"/>
      <c r="LMR273" s="846"/>
      <c r="LMS273" s="846"/>
      <c r="LMT273" s="846"/>
      <c r="LMU273" s="846"/>
      <c r="LMV273" s="846"/>
      <c r="LMW273" s="846"/>
      <c r="LMX273" s="846"/>
      <c r="LMY273" s="846"/>
      <c r="LMZ273" s="846"/>
      <c r="LNA273" s="846"/>
      <c r="LNB273" s="846"/>
      <c r="LNC273" s="846"/>
      <c r="LND273" s="846"/>
      <c r="LNE273" s="846"/>
      <c r="LNF273" s="846"/>
      <c r="LNG273" s="846"/>
      <c r="LNH273" s="846"/>
      <c r="LNI273" s="846"/>
      <c r="LNJ273" s="846"/>
      <c r="LNK273" s="846"/>
      <c r="LNL273" s="846"/>
      <c r="LNM273" s="846"/>
      <c r="LNN273" s="846"/>
      <c r="LNO273" s="846"/>
      <c r="LNP273" s="846"/>
      <c r="LNQ273" s="827"/>
      <c r="LNR273" s="827"/>
      <c r="LNS273" s="827"/>
      <c r="LNT273" s="827"/>
      <c r="LNU273" s="827"/>
      <c r="LNV273" s="827"/>
      <c r="LNW273" s="827"/>
      <c r="LNX273" s="827"/>
      <c r="LNY273" s="827"/>
      <c r="LNZ273" s="827"/>
      <c r="LOA273" s="827"/>
      <c r="LOB273" s="827"/>
      <c r="LOC273" s="827"/>
      <c r="LOD273" s="827"/>
      <c r="LOE273" s="827"/>
      <c r="LOF273" s="827"/>
      <c r="LOG273" s="827"/>
      <c r="LOH273" s="827"/>
      <c r="LOI273" s="827"/>
      <c r="LOJ273" s="827"/>
      <c r="LOK273" s="827"/>
      <c r="LOL273" s="827"/>
      <c r="LOM273" s="827"/>
      <c r="LON273" s="827"/>
      <c r="LOO273" s="844"/>
      <c r="LOP273" s="844"/>
      <c r="LOQ273" s="844"/>
      <c r="LOR273" s="844"/>
      <c r="LOS273" s="844"/>
      <c r="LOT273" s="827"/>
      <c r="LOU273" s="827"/>
      <c r="LOV273" s="844"/>
      <c r="LOW273" s="844"/>
      <c r="LOX273" s="827"/>
      <c r="LOY273" s="827"/>
      <c r="LOZ273" s="844"/>
      <c r="LPA273" s="844"/>
      <c r="LPB273" s="827"/>
      <c r="LPC273" s="827"/>
      <c r="LPD273" s="827"/>
      <c r="LPE273" s="827"/>
      <c r="LPF273" s="827"/>
      <c r="LPG273" s="827"/>
      <c r="LPH273" s="827"/>
      <c r="LPI273" s="844"/>
      <c r="LPJ273" s="844"/>
      <c r="LPK273" s="827"/>
      <c r="LPL273" s="827"/>
      <c r="LPM273" s="844"/>
      <c r="LPN273" s="844"/>
      <c r="LPO273" s="827"/>
      <c r="LPP273" s="827"/>
      <c r="LPQ273" s="827"/>
      <c r="LPR273" s="827"/>
      <c r="LPS273" s="827"/>
      <c r="LPT273" s="843"/>
      <c r="LPU273" s="845"/>
      <c r="LPV273" s="827"/>
      <c r="LPW273" s="827"/>
      <c r="LPX273" s="827"/>
      <c r="LPY273" s="827"/>
      <c r="LPZ273" s="827"/>
      <c r="LQA273" s="827"/>
      <c r="LQB273" s="827"/>
      <c r="LQC273" s="846"/>
      <c r="LQD273" s="846"/>
      <c r="LQE273" s="846"/>
      <c r="LQF273" s="846"/>
      <c r="LQG273" s="846"/>
      <c r="LQH273" s="846"/>
      <c r="LQI273" s="846"/>
      <c r="LQJ273" s="846"/>
      <c r="LQK273" s="846"/>
      <c r="LQL273" s="846"/>
      <c r="LQM273" s="846"/>
      <c r="LQN273" s="846"/>
      <c r="LQO273" s="846"/>
      <c r="LQP273" s="846"/>
      <c r="LQQ273" s="846"/>
      <c r="LQR273" s="846"/>
      <c r="LQS273" s="846"/>
      <c r="LQT273" s="846"/>
      <c r="LQU273" s="846"/>
      <c r="LQV273" s="846"/>
      <c r="LQW273" s="846"/>
      <c r="LQX273" s="846"/>
      <c r="LQY273" s="846"/>
      <c r="LQZ273" s="846"/>
      <c r="LRA273" s="846"/>
      <c r="LRB273" s="846"/>
      <c r="LRC273" s="846"/>
      <c r="LRD273" s="846"/>
      <c r="LRE273" s="846"/>
      <c r="LRF273" s="846"/>
      <c r="LRG273" s="846"/>
      <c r="LRH273" s="846"/>
      <c r="LRI273" s="846"/>
      <c r="LRJ273" s="846"/>
      <c r="LRK273" s="846"/>
      <c r="LRL273" s="846"/>
      <c r="LRM273" s="846"/>
      <c r="LRN273" s="846"/>
      <c r="LRO273" s="846"/>
      <c r="LRP273" s="846"/>
      <c r="LRQ273" s="846"/>
      <c r="LRR273" s="846"/>
      <c r="LRS273" s="846"/>
      <c r="LRT273" s="846"/>
      <c r="LRU273" s="827"/>
      <c r="LRV273" s="827"/>
      <c r="LRW273" s="827"/>
      <c r="LRX273" s="827"/>
      <c r="LRY273" s="827"/>
      <c r="LRZ273" s="827"/>
      <c r="LSA273" s="827"/>
      <c r="LSB273" s="827"/>
      <c r="LSC273" s="827"/>
      <c r="LSD273" s="827"/>
      <c r="LSE273" s="827"/>
      <c r="LSF273" s="827"/>
      <c r="LSG273" s="827"/>
      <c r="LSH273" s="827"/>
      <c r="LSI273" s="827"/>
      <c r="LSJ273" s="827"/>
      <c r="LSK273" s="827"/>
      <c r="LSL273" s="827"/>
      <c r="LSM273" s="827"/>
      <c r="LSN273" s="827"/>
      <c r="LSO273" s="827"/>
      <c r="LSP273" s="827"/>
      <c r="LSQ273" s="827"/>
      <c r="LSR273" s="827"/>
      <c r="LSS273" s="844"/>
      <c r="LST273" s="844"/>
      <c r="LSU273" s="844"/>
      <c r="LSV273" s="844"/>
      <c r="LSW273" s="844"/>
      <c r="LSX273" s="827"/>
      <c r="LSY273" s="827"/>
      <c r="LSZ273" s="844"/>
      <c r="LTA273" s="844"/>
      <c r="LTB273" s="827"/>
      <c r="LTC273" s="827"/>
      <c r="LTD273" s="844"/>
      <c r="LTE273" s="844"/>
      <c r="LTF273" s="827"/>
      <c r="LTG273" s="827"/>
      <c r="LTH273" s="827"/>
      <c r="LTI273" s="827"/>
      <c r="LTJ273" s="827"/>
      <c r="LTK273" s="827"/>
      <c r="LTL273" s="827"/>
      <c r="LTM273" s="844"/>
      <c r="LTN273" s="844"/>
      <c r="LTO273" s="827"/>
      <c r="LTP273" s="827"/>
      <c r="LTQ273" s="844"/>
      <c r="LTR273" s="844"/>
      <c r="LTS273" s="827"/>
      <c r="LTT273" s="827"/>
      <c r="LTU273" s="827"/>
      <c r="LTV273" s="827"/>
      <c r="LTW273" s="827"/>
      <c r="LTX273" s="843"/>
      <c r="LTY273" s="845"/>
      <c r="LTZ273" s="827"/>
      <c r="LUA273" s="827"/>
      <c r="LUB273" s="827"/>
      <c r="LUC273" s="827"/>
      <c r="LUD273" s="827"/>
      <c r="LUE273" s="827"/>
      <c r="LUF273" s="827"/>
      <c r="LUG273" s="846"/>
      <c r="LUH273" s="846"/>
      <c r="LUI273" s="846"/>
      <c r="LUJ273" s="846"/>
      <c r="LUK273" s="846"/>
      <c r="LUL273" s="846"/>
      <c r="LUM273" s="846"/>
      <c r="LUN273" s="846"/>
      <c r="LUO273" s="846"/>
      <c r="LUP273" s="846"/>
      <c r="LUQ273" s="846"/>
      <c r="LUR273" s="846"/>
      <c r="LUS273" s="846"/>
      <c r="LUT273" s="846"/>
      <c r="LUU273" s="846"/>
      <c r="LUV273" s="846"/>
      <c r="LUW273" s="846"/>
      <c r="LUX273" s="846"/>
      <c r="LUY273" s="846"/>
      <c r="LUZ273" s="846"/>
      <c r="LVA273" s="846"/>
      <c r="LVB273" s="846"/>
      <c r="LVC273" s="846"/>
      <c r="LVD273" s="846"/>
      <c r="LVE273" s="846"/>
      <c r="LVF273" s="846"/>
      <c r="LVG273" s="846"/>
      <c r="LVH273" s="846"/>
      <c r="LVI273" s="846"/>
      <c r="LVJ273" s="846"/>
      <c r="LVK273" s="846"/>
      <c r="LVL273" s="846"/>
      <c r="LVM273" s="846"/>
      <c r="LVN273" s="846"/>
      <c r="LVO273" s="846"/>
      <c r="LVP273" s="846"/>
      <c r="LVQ273" s="846"/>
      <c r="LVR273" s="846"/>
      <c r="LVS273" s="846"/>
      <c r="LVT273" s="846"/>
      <c r="LVU273" s="846"/>
      <c r="LVV273" s="846"/>
      <c r="LVW273" s="846"/>
      <c r="LVX273" s="846"/>
      <c r="LVY273" s="827"/>
      <c r="LVZ273" s="827"/>
      <c r="LWA273" s="827"/>
      <c r="LWB273" s="827"/>
      <c r="LWC273" s="827"/>
      <c r="LWD273" s="827"/>
      <c r="LWE273" s="827"/>
      <c r="LWF273" s="827"/>
      <c r="LWG273" s="827"/>
      <c r="LWH273" s="827"/>
      <c r="LWI273" s="827"/>
      <c r="LWJ273" s="827"/>
      <c r="LWK273" s="827"/>
      <c r="LWL273" s="827"/>
      <c r="LWM273" s="827"/>
      <c r="LWN273" s="827"/>
      <c r="LWO273" s="827"/>
      <c r="LWP273" s="827"/>
      <c r="LWQ273" s="827"/>
      <c r="LWR273" s="827"/>
      <c r="LWS273" s="827"/>
      <c r="LWT273" s="827"/>
      <c r="LWU273" s="827"/>
      <c r="LWV273" s="827"/>
      <c r="LWW273" s="844"/>
      <c r="LWX273" s="844"/>
      <c r="LWY273" s="844"/>
      <c r="LWZ273" s="844"/>
      <c r="LXA273" s="844"/>
      <c r="LXB273" s="827"/>
      <c r="LXC273" s="827"/>
      <c r="LXD273" s="844"/>
      <c r="LXE273" s="844"/>
      <c r="LXF273" s="827"/>
      <c r="LXG273" s="827"/>
      <c r="LXH273" s="844"/>
      <c r="LXI273" s="844"/>
      <c r="LXJ273" s="827"/>
      <c r="LXK273" s="827"/>
      <c r="LXL273" s="827"/>
      <c r="LXM273" s="827"/>
      <c r="LXN273" s="827"/>
      <c r="LXO273" s="827"/>
      <c r="LXP273" s="827"/>
      <c r="LXQ273" s="844"/>
      <c r="LXR273" s="844"/>
      <c r="LXS273" s="827"/>
      <c r="LXT273" s="827"/>
      <c r="LXU273" s="844"/>
      <c r="LXV273" s="844"/>
      <c r="LXW273" s="827"/>
      <c r="LXX273" s="827"/>
      <c r="LXY273" s="827"/>
      <c r="LXZ273" s="827"/>
      <c r="LYA273" s="827"/>
      <c r="LYB273" s="843"/>
      <c r="LYC273" s="845"/>
      <c r="LYD273" s="827"/>
      <c r="LYE273" s="827"/>
      <c r="LYF273" s="827"/>
      <c r="LYG273" s="827"/>
      <c r="LYH273" s="827"/>
      <c r="LYI273" s="827"/>
      <c r="LYJ273" s="827"/>
      <c r="LYK273" s="846"/>
      <c r="LYL273" s="846"/>
      <c r="LYM273" s="846"/>
      <c r="LYN273" s="846"/>
      <c r="LYO273" s="846"/>
      <c r="LYP273" s="846"/>
      <c r="LYQ273" s="846"/>
      <c r="LYR273" s="846"/>
      <c r="LYS273" s="846"/>
      <c r="LYT273" s="846"/>
      <c r="LYU273" s="846"/>
      <c r="LYV273" s="846"/>
      <c r="LYW273" s="846"/>
      <c r="LYX273" s="846"/>
      <c r="LYY273" s="846"/>
      <c r="LYZ273" s="846"/>
      <c r="LZA273" s="846"/>
      <c r="LZB273" s="846"/>
      <c r="LZC273" s="846"/>
      <c r="LZD273" s="846"/>
      <c r="LZE273" s="846"/>
      <c r="LZF273" s="846"/>
      <c r="LZG273" s="846"/>
      <c r="LZH273" s="846"/>
      <c r="LZI273" s="846"/>
      <c r="LZJ273" s="846"/>
      <c r="LZK273" s="846"/>
      <c r="LZL273" s="846"/>
      <c r="LZM273" s="846"/>
      <c r="LZN273" s="846"/>
      <c r="LZO273" s="846"/>
      <c r="LZP273" s="846"/>
      <c r="LZQ273" s="846"/>
      <c r="LZR273" s="846"/>
      <c r="LZS273" s="846"/>
      <c r="LZT273" s="846"/>
      <c r="LZU273" s="846"/>
      <c r="LZV273" s="846"/>
      <c r="LZW273" s="846"/>
      <c r="LZX273" s="846"/>
      <c r="LZY273" s="846"/>
      <c r="LZZ273" s="846"/>
      <c r="MAA273" s="846"/>
      <c r="MAB273" s="846"/>
      <c r="MAC273" s="827"/>
      <c r="MAD273" s="827"/>
      <c r="MAE273" s="827"/>
      <c r="MAF273" s="827"/>
      <c r="MAG273" s="827"/>
      <c r="MAH273" s="827"/>
      <c r="MAI273" s="827"/>
      <c r="MAJ273" s="827"/>
      <c r="MAK273" s="827"/>
      <c r="MAL273" s="827"/>
      <c r="MAM273" s="827"/>
      <c r="MAN273" s="827"/>
      <c r="MAO273" s="827"/>
      <c r="MAP273" s="827"/>
      <c r="MAQ273" s="827"/>
      <c r="MAR273" s="827"/>
      <c r="MAS273" s="827"/>
      <c r="MAT273" s="827"/>
      <c r="MAU273" s="827"/>
      <c r="MAV273" s="827"/>
      <c r="MAW273" s="827"/>
      <c r="MAX273" s="827"/>
      <c r="MAY273" s="827"/>
      <c r="MAZ273" s="827"/>
      <c r="MBA273" s="844"/>
      <c r="MBB273" s="844"/>
      <c r="MBC273" s="844"/>
      <c r="MBD273" s="844"/>
      <c r="MBE273" s="844"/>
      <c r="MBF273" s="827"/>
      <c r="MBG273" s="827"/>
      <c r="MBH273" s="844"/>
      <c r="MBI273" s="844"/>
      <c r="MBJ273" s="827"/>
      <c r="MBK273" s="827"/>
      <c r="MBL273" s="844"/>
      <c r="MBM273" s="844"/>
      <c r="MBN273" s="827"/>
      <c r="MBO273" s="827"/>
      <c r="MBP273" s="827"/>
      <c r="MBQ273" s="827"/>
      <c r="MBR273" s="827"/>
      <c r="MBS273" s="827"/>
      <c r="MBT273" s="827"/>
      <c r="MBU273" s="844"/>
      <c r="MBV273" s="844"/>
      <c r="MBW273" s="827"/>
      <c r="MBX273" s="827"/>
      <c r="MBY273" s="844"/>
      <c r="MBZ273" s="844"/>
      <c r="MCA273" s="827"/>
      <c r="MCB273" s="827"/>
      <c r="MCC273" s="827"/>
      <c r="MCD273" s="827"/>
      <c r="MCE273" s="827"/>
      <c r="MCF273" s="843"/>
      <c r="MCG273" s="845"/>
      <c r="MCH273" s="827"/>
      <c r="MCI273" s="827"/>
      <c r="MCJ273" s="827"/>
      <c r="MCK273" s="827"/>
      <c r="MCL273" s="827"/>
      <c r="MCM273" s="827"/>
      <c r="MCN273" s="827"/>
      <c r="MCO273" s="846"/>
      <c r="MCP273" s="846"/>
      <c r="MCQ273" s="846"/>
      <c r="MCR273" s="846"/>
      <c r="MCS273" s="846"/>
      <c r="MCT273" s="846"/>
      <c r="MCU273" s="846"/>
      <c r="MCV273" s="846"/>
      <c r="MCW273" s="846"/>
      <c r="MCX273" s="846"/>
      <c r="MCY273" s="846"/>
      <c r="MCZ273" s="846"/>
      <c r="MDA273" s="846"/>
      <c r="MDB273" s="846"/>
      <c r="MDC273" s="846"/>
      <c r="MDD273" s="846"/>
      <c r="MDE273" s="846"/>
      <c r="MDF273" s="846"/>
      <c r="MDG273" s="846"/>
      <c r="MDH273" s="846"/>
      <c r="MDI273" s="846"/>
      <c r="MDJ273" s="846"/>
      <c r="MDK273" s="846"/>
      <c r="MDL273" s="846"/>
      <c r="MDM273" s="846"/>
      <c r="MDN273" s="846"/>
      <c r="MDO273" s="846"/>
      <c r="MDP273" s="846"/>
      <c r="MDQ273" s="846"/>
      <c r="MDR273" s="846"/>
      <c r="MDS273" s="846"/>
      <c r="MDT273" s="846"/>
      <c r="MDU273" s="846"/>
      <c r="MDV273" s="846"/>
      <c r="MDW273" s="846"/>
      <c r="MDX273" s="846"/>
      <c r="MDY273" s="846"/>
      <c r="MDZ273" s="846"/>
      <c r="MEA273" s="846"/>
      <c r="MEB273" s="846"/>
      <c r="MEC273" s="846"/>
      <c r="MED273" s="846"/>
      <c r="MEE273" s="846"/>
      <c r="MEF273" s="846"/>
      <c r="MEG273" s="827"/>
      <c r="MEH273" s="827"/>
      <c r="MEI273" s="827"/>
      <c r="MEJ273" s="827"/>
      <c r="MEK273" s="827"/>
      <c r="MEL273" s="827"/>
      <c r="MEM273" s="827"/>
      <c r="MEN273" s="827"/>
      <c r="MEO273" s="827"/>
      <c r="MEP273" s="827"/>
      <c r="MEQ273" s="827"/>
      <c r="MER273" s="827"/>
      <c r="MES273" s="827"/>
      <c r="MET273" s="827"/>
      <c r="MEU273" s="827"/>
      <c r="MEV273" s="827"/>
      <c r="MEW273" s="827"/>
      <c r="MEX273" s="827"/>
      <c r="MEY273" s="827"/>
      <c r="MEZ273" s="827"/>
      <c r="MFA273" s="827"/>
      <c r="MFB273" s="827"/>
      <c r="MFC273" s="827"/>
      <c r="MFD273" s="827"/>
      <c r="MFE273" s="844"/>
      <c r="MFF273" s="844"/>
      <c r="MFG273" s="844"/>
      <c r="MFH273" s="844"/>
      <c r="MFI273" s="844"/>
      <c r="MFJ273" s="827"/>
      <c r="MFK273" s="827"/>
      <c r="MFL273" s="844"/>
      <c r="MFM273" s="844"/>
      <c r="MFN273" s="827"/>
      <c r="MFO273" s="827"/>
      <c r="MFP273" s="844"/>
      <c r="MFQ273" s="844"/>
      <c r="MFR273" s="827"/>
      <c r="MFS273" s="827"/>
      <c r="MFT273" s="827"/>
      <c r="MFU273" s="827"/>
      <c r="MFV273" s="827"/>
      <c r="MFW273" s="827"/>
      <c r="MFX273" s="827"/>
      <c r="MFY273" s="844"/>
      <c r="MFZ273" s="844"/>
      <c r="MGA273" s="827"/>
      <c r="MGB273" s="827"/>
      <c r="MGC273" s="844"/>
      <c r="MGD273" s="844"/>
      <c r="MGE273" s="827"/>
      <c r="MGF273" s="827"/>
      <c r="MGG273" s="827"/>
      <c r="MGH273" s="827"/>
      <c r="MGI273" s="827"/>
      <c r="MGJ273" s="843"/>
      <c r="MGK273" s="845"/>
      <c r="MGL273" s="827"/>
      <c r="MGM273" s="827"/>
      <c r="MGN273" s="827"/>
      <c r="MGO273" s="827"/>
      <c r="MGP273" s="827"/>
      <c r="MGQ273" s="827"/>
      <c r="MGR273" s="827"/>
      <c r="MGS273" s="846"/>
      <c r="MGT273" s="846"/>
      <c r="MGU273" s="846"/>
      <c r="MGV273" s="846"/>
      <c r="MGW273" s="846"/>
      <c r="MGX273" s="846"/>
      <c r="MGY273" s="846"/>
      <c r="MGZ273" s="846"/>
      <c r="MHA273" s="846"/>
      <c r="MHB273" s="846"/>
      <c r="MHC273" s="846"/>
      <c r="MHD273" s="846"/>
      <c r="MHE273" s="846"/>
      <c r="MHF273" s="846"/>
      <c r="MHG273" s="846"/>
      <c r="MHH273" s="846"/>
      <c r="MHI273" s="846"/>
      <c r="MHJ273" s="846"/>
      <c r="MHK273" s="846"/>
      <c r="MHL273" s="846"/>
      <c r="MHM273" s="846"/>
      <c r="MHN273" s="846"/>
      <c r="MHO273" s="846"/>
      <c r="MHP273" s="846"/>
      <c r="MHQ273" s="846"/>
      <c r="MHR273" s="846"/>
      <c r="MHS273" s="846"/>
      <c r="MHT273" s="846"/>
      <c r="MHU273" s="846"/>
      <c r="MHV273" s="846"/>
      <c r="MHW273" s="846"/>
      <c r="MHX273" s="846"/>
      <c r="MHY273" s="846"/>
      <c r="MHZ273" s="846"/>
      <c r="MIA273" s="846"/>
      <c r="MIB273" s="846"/>
      <c r="MIC273" s="846"/>
      <c r="MID273" s="846"/>
      <c r="MIE273" s="846"/>
      <c r="MIF273" s="846"/>
      <c r="MIG273" s="846"/>
      <c r="MIH273" s="846"/>
      <c r="MII273" s="846"/>
      <c r="MIJ273" s="846"/>
      <c r="MIK273" s="827"/>
      <c r="MIL273" s="827"/>
      <c r="MIM273" s="827"/>
      <c r="MIN273" s="827"/>
      <c r="MIO273" s="827"/>
      <c r="MIP273" s="827"/>
      <c r="MIQ273" s="827"/>
      <c r="MIR273" s="827"/>
      <c r="MIS273" s="827"/>
      <c r="MIT273" s="827"/>
      <c r="MIU273" s="827"/>
      <c r="MIV273" s="827"/>
      <c r="MIW273" s="827"/>
      <c r="MIX273" s="827"/>
      <c r="MIY273" s="827"/>
      <c r="MIZ273" s="827"/>
      <c r="MJA273" s="827"/>
      <c r="MJB273" s="827"/>
      <c r="MJC273" s="827"/>
      <c r="MJD273" s="827"/>
      <c r="MJE273" s="827"/>
      <c r="MJF273" s="827"/>
      <c r="MJG273" s="827"/>
      <c r="MJH273" s="827"/>
      <c r="MJI273" s="844"/>
      <c r="MJJ273" s="844"/>
      <c r="MJK273" s="844"/>
      <c r="MJL273" s="844"/>
      <c r="MJM273" s="844"/>
      <c r="MJN273" s="827"/>
      <c r="MJO273" s="827"/>
      <c r="MJP273" s="844"/>
      <c r="MJQ273" s="844"/>
      <c r="MJR273" s="827"/>
      <c r="MJS273" s="827"/>
      <c r="MJT273" s="844"/>
      <c r="MJU273" s="844"/>
      <c r="MJV273" s="827"/>
      <c r="MJW273" s="827"/>
      <c r="MJX273" s="827"/>
      <c r="MJY273" s="827"/>
      <c r="MJZ273" s="827"/>
      <c r="MKA273" s="827"/>
      <c r="MKB273" s="827"/>
      <c r="MKC273" s="844"/>
      <c r="MKD273" s="844"/>
      <c r="MKE273" s="827"/>
      <c r="MKF273" s="827"/>
      <c r="MKG273" s="844"/>
      <c r="MKH273" s="844"/>
      <c r="MKI273" s="827"/>
      <c r="MKJ273" s="827"/>
      <c r="MKK273" s="827"/>
      <c r="MKL273" s="827"/>
      <c r="MKM273" s="827"/>
      <c r="MKN273" s="843"/>
      <c r="MKO273" s="845"/>
      <c r="MKP273" s="827"/>
      <c r="MKQ273" s="827"/>
      <c r="MKR273" s="827"/>
      <c r="MKS273" s="827"/>
      <c r="MKT273" s="827"/>
      <c r="MKU273" s="827"/>
      <c r="MKV273" s="827"/>
      <c r="MKW273" s="846"/>
      <c r="MKX273" s="846"/>
      <c r="MKY273" s="846"/>
      <c r="MKZ273" s="846"/>
      <c r="MLA273" s="846"/>
      <c r="MLB273" s="846"/>
      <c r="MLC273" s="846"/>
      <c r="MLD273" s="846"/>
      <c r="MLE273" s="846"/>
      <c r="MLF273" s="846"/>
      <c r="MLG273" s="846"/>
      <c r="MLH273" s="846"/>
      <c r="MLI273" s="846"/>
      <c r="MLJ273" s="846"/>
      <c r="MLK273" s="846"/>
      <c r="MLL273" s="846"/>
      <c r="MLM273" s="846"/>
      <c r="MLN273" s="846"/>
      <c r="MLO273" s="846"/>
      <c r="MLP273" s="846"/>
      <c r="MLQ273" s="846"/>
      <c r="MLR273" s="846"/>
      <c r="MLS273" s="846"/>
      <c r="MLT273" s="846"/>
      <c r="MLU273" s="846"/>
      <c r="MLV273" s="846"/>
      <c r="MLW273" s="846"/>
      <c r="MLX273" s="846"/>
      <c r="MLY273" s="846"/>
      <c r="MLZ273" s="846"/>
      <c r="MMA273" s="846"/>
      <c r="MMB273" s="846"/>
      <c r="MMC273" s="846"/>
      <c r="MMD273" s="846"/>
      <c r="MME273" s="846"/>
      <c r="MMF273" s="846"/>
      <c r="MMG273" s="846"/>
      <c r="MMH273" s="846"/>
      <c r="MMI273" s="846"/>
      <c r="MMJ273" s="846"/>
      <c r="MMK273" s="846"/>
      <c r="MML273" s="846"/>
      <c r="MMM273" s="846"/>
      <c r="MMN273" s="846"/>
      <c r="MMO273" s="827"/>
      <c r="MMP273" s="827"/>
      <c r="MMQ273" s="827"/>
      <c r="MMR273" s="827"/>
      <c r="MMS273" s="827"/>
      <c r="MMT273" s="827"/>
      <c r="MMU273" s="827"/>
      <c r="MMV273" s="827"/>
      <c r="MMW273" s="827"/>
      <c r="MMX273" s="827"/>
      <c r="MMY273" s="827"/>
      <c r="MMZ273" s="827"/>
      <c r="MNA273" s="827"/>
      <c r="MNB273" s="827"/>
      <c r="MNC273" s="827"/>
      <c r="MND273" s="827"/>
      <c r="MNE273" s="827"/>
      <c r="MNF273" s="827"/>
      <c r="MNG273" s="827"/>
      <c r="MNH273" s="827"/>
      <c r="MNI273" s="827"/>
      <c r="MNJ273" s="827"/>
      <c r="MNK273" s="827"/>
      <c r="MNL273" s="827"/>
      <c r="MNM273" s="844"/>
      <c r="MNN273" s="844"/>
      <c r="MNO273" s="844"/>
      <c r="MNP273" s="844"/>
      <c r="MNQ273" s="844"/>
      <c r="MNR273" s="827"/>
      <c r="MNS273" s="827"/>
      <c r="MNT273" s="844"/>
      <c r="MNU273" s="844"/>
      <c r="MNV273" s="827"/>
      <c r="MNW273" s="827"/>
      <c r="MNX273" s="844"/>
      <c r="MNY273" s="844"/>
      <c r="MNZ273" s="827"/>
      <c r="MOA273" s="827"/>
      <c r="MOB273" s="827"/>
      <c r="MOC273" s="827"/>
      <c r="MOD273" s="827"/>
      <c r="MOE273" s="827"/>
      <c r="MOF273" s="827"/>
      <c r="MOG273" s="844"/>
      <c r="MOH273" s="844"/>
      <c r="MOI273" s="827"/>
      <c r="MOJ273" s="827"/>
      <c r="MOK273" s="844"/>
      <c r="MOL273" s="844"/>
      <c r="MOM273" s="827"/>
      <c r="MON273" s="827"/>
      <c r="MOO273" s="827"/>
      <c r="MOP273" s="827"/>
      <c r="MOQ273" s="827"/>
      <c r="MOR273" s="843"/>
      <c r="MOS273" s="845"/>
      <c r="MOT273" s="827"/>
      <c r="MOU273" s="827"/>
      <c r="MOV273" s="827"/>
      <c r="MOW273" s="827"/>
      <c r="MOX273" s="827"/>
      <c r="MOY273" s="827"/>
      <c r="MOZ273" s="827"/>
      <c r="MPA273" s="846"/>
      <c r="MPB273" s="846"/>
      <c r="MPC273" s="846"/>
      <c r="MPD273" s="846"/>
      <c r="MPE273" s="846"/>
      <c r="MPF273" s="846"/>
      <c r="MPG273" s="846"/>
      <c r="MPH273" s="846"/>
      <c r="MPI273" s="846"/>
      <c r="MPJ273" s="846"/>
      <c r="MPK273" s="846"/>
      <c r="MPL273" s="846"/>
      <c r="MPM273" s="846"/>
      <c r="MPN273" s="846"/>
      <c r="MPO273" s="846"/>
      <c r="MPP273" s="846"/>
      <c r="MPQ273" s="846"/>
      <c r="MPR273" s="846"/>
      <c r="MPS273" s="846"/>
      <c r="MPT273" s="846"/>
      <c r="MPU273" s="846"/>
      <c r="MPV273" s="846"/>
      <c r="MPW273" s="846"/>
      <c r="MPX273" s="846"/>
      <c r="MPY273" s="846"/>
      <c r="MPZ273" s="846"/>
      <c r="MQA273" s="846"/>
      <c r="MQB273" s="846"/>
      <c r="MQC273" s="846"/>
      <c r="MQD273" s="846"/>
      <c r="MQE273" s="846"/>
      <c r="MQF273" s="846"/>
      <c r="MQG273" s="846"/>
      <c r="MQH273" s="846"/>
      <c r="MQI273" s="846"/>
      <c r="MQJ273" s="846"/>
      <c r="MQK273" s="846"/>
      <c r="MQL273" s="846"/>
      <c r="MQM273" s="846"/>
      <c r="MQN273" s="846"/>
      <c r="MQO273" s="846"/>
      <c r="MQP273" s="846"/>
      <c r="MQQ273" s="846"/>
      <c r="MQR273" s="846"/>
      <c r="MQS273" s="827"/>
      <c r="MQT273" s="827"/>
      <c r="MQU273" s="827"/>
      <c r="MQV273" s="827"/>
      <c r="MQW273" s="827"/>
      <c r="MQX273" s="827"/>
      <c r="MQY273" s="827"/>
      <c r="MQZ273" s="827"/>
      <c r="MRA273" s="827"/>
      <c r="MRB273" s="827"/>
      <c r="MRC273" s="827"/>
      <c r="MRD273" s="827"/>
      <c r="MRE273" s="827"/>
      <c r="MRF273" s="827"/>
      <c r="MRG273" s="827"/>
      <c r="MRH273" s="827"/>
      <c r="MRI273" s="827"/>
      <c r="MRJ273" s="827"/>
      <c r="MRK273" s="827"/>
      <c r="MRL273" s="827"/>
      <c r="MRM273" s="827"/>
      <c r="MRN273" s="827"/>
      <c r="MRO273" s="827"/>
      <c r="MRP273" s="827"/>
      <c r="MRQ273" s="844"/>
      <c r="MRR273" s="844"/>
      <c r="MRS273" s="844"/>
      <c r="MRT273" s="844"/>
      <c r="MRU273" s="844"/>
      <c r="MRV273" s="827"/>
      <c r="MRW273" s="827"/>
      <c r="MRX273" s="844"/>
      <c r="MRY273" s="844"/>
      <c r="MRZ273" s="827"/>
      <c r="MSA273" s="827"/>
      <c r="MSB273" s="844"/>
      <c r="MSC273" s="844"/>
      <c r="MSD273" s="827"/>
      <c r="MSE273" s="827"/>
      <c r="MSF273" s="827"/>
      <c r="MSG273" s="827"/>
      <c r="MSH273" s="827"/>
      <c r="MSI273" s="827"/>
      <c r="MSJ273" s="827"/>
      <c r="MSK273" s="844"/>
      <c r="MSL273" s="844"/>
      <c r="MSM273" s="827"/>
      <c r="MSN273" s="827"/>
      <c r="MSO273" s="844"/>
      <c r="MSP273" s="844"/>
      <c r="MSQ273" s="827"/>
      <c r="MSR273" s="827"/>
      <c r="MSS273" s="827"/>
      <c r="MST273" s="827"/>
      <c r="MSU273" s="827"/>
      <c r="MSV273" s="843"/>
      <c r="MSW273" s="845"/>
      <c r="MSX273" s="827"/>
      <c r="MSY273" s="827"/>
      <c r="MSZ273" s="827"/>
      <c r="MTA273" s="827"/>
      <c r="MTB273" s="827"/>
      <c r="MTC273" s="827"/>
      <c r="MTD273" s="827"/>
      <c r="MTE273" s="846"/>
      <c r="MTF273" s="846"/>
      <c r="MTG273" s="846"/>
      <c r="MTH273" s="846"/>
      <c r="MTI273" s="846"/>
      <c r="MTJ273" s="846"/>
      <c r="MTK273" s="846"/>
      <c r="MTL273" s="846"/>
      <c r="MTM273" s="846"/>
      <c r="MTN273" s="846"/>
      <c r="MTO273" s="846"/>
      <c r="MTP273" s="846"/>
      <c r="MTQ273" s="846"/>
      <c r="MTR273" s="846"/>
      <c r="MTS273" s="846"/>
      <c r="MTT273" s="846"/>
      <c r="MTU273" s="846"/>
      <c r="MTV273" s="846"/>
      <c r="MTW273" s="846"/>
      <c r="MTX273" s="846"/>
      <c r="MTY273" s="846"/>
      <c r="MTZ273" s="846"/>
      <c r="MUA273" s="846"/>
      <c r="MUB273" s="846"/>
      <c r="MUC273" s="846"/>
      <c r="MUD273" s="846"/>
      <c r="MUE273" s="846"/>
      <c r="MUF273" s="846"/>
      <c r="MUG273" s="846"/>
      <c r="MUH273" s="846"/>
      <c r="MUI273" s="846"/>
      <c r="MUJ273" s="846"/>
      <c r="MUK273" s="846"/>
      <c r="MUL273" s="846"/>
      <c r="MUM273" s="846"/>
      <c r="MUN273" s="846"/>
      <c r="MUO273" s="846"/>
      <c r="MUP273" s="846"/>
      <c r="MUQ273" s="846"/>
      <c r="MUR273" s="846"/>
      <c r="MUS273" s="846"/>
      <c r="MUT273" s="846"/>
      <c r="MUU273" s="846"/>
      <c r="MUV273" s="846"/>
      <c r="MUW273" s="827"/>
      <c r="MUX273" s="827"/>
      <c r="MUY273" s="827"/>
      <c r="MUZ273" s="827"/>
      <c r="MVA273" s="827"/>
      <c r="MVB273" s="827"/>
      <c r="MVC273" s="827"/>
      <c r="MVD273" s="827"/>
      <c r="MVE273" s="827"/>
      <c r="MVF273" s="827"/>
      <c r="MVG273" s="827"/>
      <c r="MVH273" s="827"/>
      <c r="MVI273" s="827"/>
      <c r="MVJ273" s="827"/>
      <c r="MVK273" s="827"/>
      <c r="MVL273" s="827"/>
      <c r="MVM273" s="827"/>
      <c r="MVN273" s="827"/>
      <c r="MVO273" s="827"/>
      <c r="MVP273" s="827"/>
      <c r="MVQ273" s="827"/>
      <c r="MVR273" s="827"/>
      <c r="MVS273" s="827"/>
      <c r="MVT273" s="827"/>
      <c r="MVU273" s="844"/>
      <c r="MVV273" s="844"/>
      <c r="MVW273" s="844"/>
      <c r="MVX273" s="844"/>
      <c r="MVY273" s="844"/>
      <c r="MVZ273" s="827"/>
      <c r="MWA273" s="827"/>
      <c r="MWB273" s="844"/>
      <c r="MWC273" s="844"/>
      <c r="MWD273" s="827"/>
      <c r="MWE273" s="827"/>
      <c r="MWF273" s="844"/>
      <c r="MWG273" s="844"/>
      <c r="MWH273" s="827"/>
      <c r="MWI273" s="827"/>
      <c r="MWJ273" s="827"/>
      <c r="MWK273" s="827"/>
      <c r="MWL273" s="827"/>
      <c r="MWM273" s="827"/>
      <c r="MWN273" s="827"/>
      <c r="MWO273" s="844"/>
      <c r="MWP273" s="844"/>
      <c r="MWQ273" s="827"/>
      <c r="MWR273" s="827"/>
      <c r="MWS273" s="844"/>
      <c r="MWT273" s="844"/>
      <c r="MWU273" s="827"/>
      <c r="MWV273" s="827"/>
      <c r="MWW273" s="827"/>
      <c r="MWX273" s="827"/>
      <c r="MWY273" s="827"/>
      <c r="MWZ273" s="843"/>
      <c r="MXA273" s="845"/>
      <c r="MXB273" s="827"/>
      <c r="MXC273" s="827"/>
      <c r="MXD273" s="827"/>
      <c r="MXE273" s="827"/>
      <c r="MXF273" s="827"/>
      <c r="MXG273" s="827"/>
      <c r="MXH273" s="827"/>
      <c r="MXI273" s="846"/>
      <c r="MXJ273" s="846"/>
      <c r="MXK273" s="846"/>
      <c r="MXL273" s="846"/>
      <c r="MXM273" s="846"/>
      <c r="MXN273" s="846"/>
      <c r="MXO273" s="846"/>
      <c r="MXP273" s="846"/>
      <c r="MXQ273" s="846"/>
      <c r="MXR273" s="846"/>
      <c r="MXS273" s="846"/>
      <c r="MXT273" s="846"/>
      <c r="MXU273" s="846"/>
      <c r="MXV273" s="846"/>
      <c r="MXW273" s="846"/>
      <c r="MXX273" s="846"/>
      <c r="MXY273" s="846"/>
      <c r="MXZ273" s="846"/>
      <c r="MYA273" s="846"/>
      <c r="MYB273" s="846"/>
      <c r="MYC273" s="846"/>
      <c r="MYD273" s="846"/>
      <c r="MYE273" s="846"/>
      <c r="MYF273" s="846"/>
      <c r="MYG273" s="846"/>
      <c r="MYH273" s="846"/>
      <c r="MYI273" s="846"/>
      <c r="MYJ273" s="846"/>
      <c r="MYK273" s="846"/>
      <c r="MYL273" s="846"/>
      <c r="MYM273" s="846"/>
      <c r="MYN273" s="846"/>
      <c r="MYO273" s="846"/>
      <c r="MYP273" s="846"/>
      <c r="MYQ273" s="846"/>
      <c r="MYR273" s="846"/>
      <c r="MYS273" s="846"/>
      <c r="MYT273" s="846"/>
      <c r="MYU273" s="846"/>
      <c r="MYV273" s="846"/>
      <c r="MYW273" s="846"/>
      <c r="MYX273" s="846"/>
      <c r="MYY273" s="846"/>
      <c r="MYZ273" s="846"/>
      <c r="MZA273" s="827"/>
      <c r="MZB273" s="827"/>
      <c r="MZC273" s="827"/>
      <c r="MZD273" s="827"/>
      <c r="MZE273" s="827"/>
      <c r="MZF273" s="827"/>
      <c r="MZG273" s="827"/>
      <c r="MZH273" s="827"/>
      <c r="MZI273" s="827"/>
      <c r="MZJ273" s="827"/>
      <c r="MZK273" s="827"/>
      <c r="MZL273" s="827"/>
      <c r="MZM273" s="827"/>
      <c r="MZN273" s="827"/>
      <c r="MZO273" s="827"/>
      <c r="MZP273" s="827"/>
      <c r="MZQ273" s="827"/>
      <c r="MZR273" s="827"/>
      <c r="MZS273" s="827"/>
      <c r="MZT273" s="827"/>
      <c r="MZU273" s="827"/>
      <c r="MZV273" s="827"/>
      <c r="MZW273" s="827"/>
      <c r="MZX273" s="827"/>
      <c r="MZY273" s="844"/>
      <c r="MZZ273" s="844"/>
      <c r="NAA273" s="844"/>
      <c r="NAB273" s="844"/>
      <c r="NAC273" s="844"/>
      <c r="NAD273" s="827"/>
      <c r="NAE273" s="827"/>
      <c r="NAF273" s="844"/>
      <c r="NAG273" s="844"/>
      <c r="NAH273" s="827"/>
      <c r="NAI273" s="827"/>
      <c r="NAJ273" s="844"/>
      <c r="NAK273" s="844"/>
      <c r="NAL273" s="827"/>
      <c r="NAM273" s="827"/>
      <c r="NAN273" s="827"/>
      <c r="NAO273" s="827"/>
      <c r="NAP273" s="827"/>
      <c r="NAQ273" s="827"/>
      <c r="NAR273" s="827"/>
      <c r="NAS273" s="844"/>
      <c r="NAT273" s="844"/>
      <c r="NAU273" s="827"/>
      <c r="NAV273" s="827"/>
      <c r="NAW273" s="844"/>
      <c r="NAX273" s="844"/>
      <c r="NAY273" s="827"/>
      <c r="NAZ273" s="827"/>
      <c r="NBA273" s="827"/>
      <c r="NBB273" s="827"/>
      <c r="NBC273" s="827"/>
      <c r="NBD273" s="843"/>
      <c r="NBE273" s="845"/>
      <c r="NBF273" s="827"/>
      <c r="NBG273" s="827"/>
      <c r="NBH273" s="827"/>
      <c r="NBI273" s="827"/>
      <c r="NBJ273" s="827"/>
      <c r="NBK273" s="827"/>
      <c r="NBL273" s="827"/>
      <c r="NBM273" s="846"/>
      <c r="NBN273" s="846"/>
      <c r="NBO273" s="846"/>
      <c r="NBP273" s="846"/>
      <c r="NBQ273" s="846"/>
      <c r="NBR273" s="846"/>
      <c r="NBS273" s="846"/>
      <c r="NBT273" s="846"/>
      <c r="NBU273" s="846"/>
      <c r="NBV273" s="846"/>
      <c r="NBW273" s="846"/>
      <c r="NBX273" s="846"/>
      <c r="NBY273" s="846"/>
      <c r="NBZ273" s="846"/>
      <c r="NCA273" s="846"/>
      <c r="NCB273" s="846"/>
      <c r="NCC273" s="846"/>
      <c r="NCD273" s="846"/>
      <c r="NCE273" s="846"/>
      <c r="NCF273" s="846"/>
      <c r="NCG273" s="846"/>
      <c r="NCH273" s="846"/>
      <c r="NCI273" s="846"/>
      <c r="NCJ273" s="846"/>
      <c r="NCK273" s="846"/>
      <c r="NCL273" s="846"/>
      <c r="NCM273" s="846"/>
      <c r="NCN273" s="846"/>
      <c r="NCO273" s="846"/>
      <c r="NCP273" s="846"/>
      <c r="NCQ273" s="846"/>
      <c r="NCR273" s="846"/>
      <c r="NCS273" s="846"/>
      <c r="NCT273" s="846"/>
      <c r="NCU273" s="846"/>
      <c r="NCV273" s="846"/>
      <c r="NCW273" s="846"/>
      <c r="NCX273" s="846"/>
      <c r="NCY273" s="846"/>
      <c r="NCZ273" s="846"/>
      <c r="NDA273" s="846"/>
      <c r="NDB273" s="846"/>
      <c r="NDC273" s="846"/>
      <c r="NDD273" s="846"/>
      <c r="NDE273" s="827"/>
      <c r="NDF273" s="827"/>
      <c r="NDG273" s="827"/>
      <c r="NDH273" s="827"/>
      <c r="NDI273" s="827"/>
      <c r="NDJ273" s="827"/>
      <c r="NDK273" s="827"/>
      <c r="NDL273" s="827"/>
      <c r="NDM273" s="827"/>
      <c r="NDN273" s="827"/>
      <c r="NDO273" s="827"/>
      <c r="NDP273" s="827"/>
      <c r="NDQ273" s="827"/>
      <c r="NDR273" s="827"/>
      <c r="NDS273" s="827"/>
      <c r="NDT273" s="827"/>
      <c r="NDU273" s="827"/>
      <c r="NDV273" s="827"/>
      <c r="NDW273" s="827"/>
      <c r="NDX273" s="827"/>
      <c r="NDY273" s="827"/>
      <c r="NDZ273" s="827"/>
      <c r="NEA273" s="827"/>
      <c r="NEB273" s="827"/>
      <c r="NEC273" s="844"/>
      <c r="NED273" s="844"/>
      <c r="NEE273" s="844"/>
      <c r="NEF273" s="844"/>
      <c r="NEG273" s="844"/>
      <c r="NEH273" s="827"/>
      <c r="NEI273" s="827"/>
      <c r="NEJ273" s="844"/>
      <c r="NEK273" s="844"/>
      <c r="NEL273" s="827"/>
      <c r="NEM273" s="827"/>
      <c r="NEN273" s="844"/>
      <c r="NEO273" s="844"/>
      <c r="NEP273" s="827"/>
      <c r="NEQ273" s="827"/>
      <c r="NER273" s="827"/>
      <c r="NES273" s="827"/>
      <c r="NET273" s="827"/>
      <c r="NEU273" s="827"/>
      <c r="NEV273" s="827"/>
      <c r="NEW273" s="844"/>
      <c r="NEX273" s="844"/>
      <c r="NEY273" s="827"/>
      <c r="NEZ273" s="827"/>
      <c r="NFA273" s="844"/>
      <c r="NFB273" s="844"/>
      <c r="NFC273" s="827"/>
      <c r="NFD273" s="827"/>
      <c r="NFE273" s="827"/>
      <c r="NFF273" s="827"/>
      <c r="NFG273" s="827"/>
      <c r="NFH273" s="843"/>
      <c r="NFI273" s="845"/>
      <c r="NFJ273" s="827"/>
      <c r="NFK273" s="827"/>
      <c r="NFL273" s="827"/>
      <c r="NFM273" s="827"/>
      <c r="NFN273" s="827"/>
      <c r="NFO273" s="827"/>
      <c r="NFP273" s="827"/>
      <c r="NFQ273" s="846"/>
      <c r="NFR273" s="846"/>
      <c r="NFS273" s="846"/>
      <c r="NFT273" s="846"/>
      <c r="NFU273" s="846"/>
      <c r="NFV273" s="846"/>
      <c r="NFW273" s="846"/>
      <c r="NFX273" s="846"/>
      <c r="NFY273" s="846"/>
      <c r="NFZ273" s="846"/>
      <c r="NGA273" s="846"/>
      <c r="NGB273" s="846"/>
      <c r="NGC273" s="846"/>
      <c r="NGD273" s="846"/>
      <c r="NGE273" s="846"/>
      <c r="NGF273" s="846"/>
      <c r="NGG273" s="846"/>
      <c r="NGH273" s="846"/>
      <c r="NGI273" s="846"/>
      <c r="NGJ273" s="846"/>
      <c r="NGK273" s="846"/>
      <c r="NGL273" s="846"/>
      <c r="NGM273" s="846"/>
      <c r="NGN273" s="846"/>
      <c r="NGO273" s="846"/>
      <c r="NGP273" s="846"/>
      <c r="NGQ273" s="846"/>
      <c r="NGR273" s="846"/>
      <c r="NGS273" s="846"/>
      <c r="NGT273" s="846"/>
      <c r="NGU273" s="846"/>
      <c r="NGV273" s="846"/>
      <c r="NGW273" s="846"/>
      <c r="NGX273" s="846"/>
      <c r="NGY273" s="846"/>
      <c r="NGZ273" s="846"/>
      <c r="NHA273" s="846"/>
      <c r="NHB273" s="846"/>
      <c r="NHC273" s="846"/>
      <c r="NHD273" s="846"/>
      <c r="NHE273" s="846"/>
      <c r="NHF273" s="846"/>
      <c r="NHG273" s="846"/>
      <c r="NHH273" s="846"/>
      <c r="NHI273" s="827"/>
      <c r="NHJ273" s="827"/>
      <c r="NHK273" s="827"/>
      <c r="NHL273" s="827"/>
      <c r="NHM273" s="827"/>
      <c r="NHN273" s="827"/>
      <c r="NHO273" s="827"/>
      <c r="NHP273" s="827"/>
      <c r="NHQ273" s="827"/>
      <c r="NHR273" s="827"/>
      <c r="NHS273" s="827"/>
      <c r="NHT273" s="827"/>
      <c r="NHU273" s="827"/>
      <c r="NHV273" s="827"/>
      <c r="NHW273" s="827"/>
      <c r="NHX273" s="827"/>
      <c r="NHY273" s="827"/>
      <c r="NHZ273" s="827"/>
      <c r="NIA273" s="827"/>
      <c r="NIB273" s="827"/>
      <c r="NIC273" s="827"/>
      <c r="NID273" s="827"/>
      <c r="NIE273" s="827"/>
      <c r="NIF273" s="827"/>
      <c r="NIG273" s="844"/>
      <c r="NIH273" s="844"/>
      <c r="NII273" s="844"/>
      <c r="NIJ273" s="844"/>
      <c r="NIK273" s="844"/>
      <c r="NIL273" s="827"/>
      <c r="NIM273" s="827"/>
      <c r="NIN273" s="844"/>
      <c r="NIO273" s="844"/>
      <c r="NIP273" s="827"/>
      <c r="NIQ273" s="827"/>
      <c r="NIR273" s="844"/>
      <c r="NIS273" s="844"/>
      <c r="NIT273" s="827"/>
      <c r="NIU273" s="827"/>
      <c r="NIV273" s="827"/>
      <c r="NIW273" s="827"/>
      <c r="NIX273" s="827"/>
      <c r="NIY273" s="827"/>
      <c r="NIZ273" s="827"/>
      <c r="NJA273" s="844"/>
      <c r="NJB273" s="844"/>
      <c r="NJC273" s="827"/>
      <c r="NJD273" s="827"/>
      <c r="NJE273" s="844"/>
      <c r="NJF273" s="844"/>
      <c r="NJG273" s="827"/>
      <c r="NJH273" s="827"/>
      <c r="NJI273" s="827"/>
      <c r="NJJ273" s="827"/>
      <c r="NJK273" s="827"/>
      <c r="NJL273" s="843"/>
      <c r="NJM273" s="845"/>
      <c r="NJN273" s="827"/>
      <c r="NJO273" s="827"/>
      <c r="NJP273" s="827"/>
      <c r="NJQ273" s="827"/>
      <c r="NJR273" s="827"/>
      <c r="NJS273" s="827"/>
      <c r="NJT273" s="827"/>
      <c r="NJU273" s="846"/>
      <c r="NJV273" s="846"/>
      <c r="NJW273" s="846"/>
      <c r="NJX273" s="846"/>
      <c r="NJY273" s="846"/>
      <c r="NJZ273" s="846"/>
      <c r="NKA273" s="846"/>
      <c r="NKB273" s="846"/>
      <c r="NKC273" s="846"/>
      <c r="NKD273" s="846"/>
      <c r="NKE273" s="846"/>
      <c r="NKF273" s="846"/>
      <c r="NKG273" s="846"/>
      <c r="NKH273" s="846"/>
      <c r="NKI273" s="846"/>
      <c r="NKJ273" s="846"/>
      <c r="NKK273" s="846"/>
      <c r="NKL273" s="846"/>
      <c r="NKM273" s="846"/>
      <c r="NKN273" s="846"/>
      <c r="NKO273" s="846"/>
      <c r="NKP273" s="846"/>
      <c r="NKQ273" s="846"/>
      <c r="NKR273" s="846"/>
      <c r="NKS273" s="846"/>
      <c r="NKT273" s="846"/>
      <c r="NKU273" s="846"/>
      <c r="NKV273" s="846"/>
      <c r="NKW273" s="846"/>
      <c r="NKX273" s="846"/>
      <c r="NKY273" s="846"/>
      <c r="NKZ273" s="846"/>
      <c r="NLA273" s="846"/>
      <c r="NLB273" s="846"/>
      <c r="NLC273" s="846"/>
      <c r="NLD273" s="846"/>
      <c r="NLE273" s="846"/>
      <c r="NLF273" s="846"/>
      <c r="NLG273" s="846"/>
      <c r="NLH273" s="846"/>
      <c r="NLI273" s="846"/>
      <c r="NLJ273" s="846"/>
      <c r="NLK273" s="846"/>
      <c r="NLL273" s="846"/>
      <c r="NLM273" s="827"/>
      <c r="NLN273" s="827"/>
      <c r="NLO273" s="827"/>
      <c r="NLP273" s="827"/>
      <c r="NLQ273" s="827"/>
      <c r="NLR273" s="827"/>
      <c r="NLS273" s="827"/>
      <c r="NLT273" s="827"/>
      <c r="NLU273" s="827"/>
      <c r="NLV273" s="827"/>
      <c r="NLW273" s="827"/>
      <c r="NLX273" s="827"/>
      <c r="NLY273" s="827"/>
      <c r="NLZ273" s="827"/>
      <c r="NMA273" s="827"/>
      <c r="NMB273" s="827"/>
      <c r="NMC273" s="827"/>
      <c r="NMD273" s="827"/>
      <c r="NME273" s="827"/>
      <c r="NMF273" s="827"/>
      <c r="NMG273" s="827"/>
      <c r="NMH273" s="827"/>
      <c r="NMI273" s="827"/>
      <c r="NMJ273" s="827"/>
      <c r="NMK273" s="844"/>
      <c r="NML273" s="844"/>
      <c r="NMM273" s="844"/>
      <c r="NMN273" s="844"/>
      <c r="NMO273" s="844"/>
      <c r="NMP273" s="827"/>
      <c r="NMQ273" s="827"/>
      <c r="NMR273" s="844"/>
      <c r="NMS273" s="844"/>
      <c r="NMT273" s="827"/>
      <c r="NMU273" s="827"/>
      <c r="NMV273" s="844"/>
      <c r="NMW273" s="844"/>
      <c r="NMX273" s="827"/>
      <c r="NMY273" s="827"/>
      <c r="NMZ273" s="827"/>
      <c r="NNA273" s="827"/>
      <c r="NNB273" s="827"/>
      <c r="NNC273" s="827"/>
      <c r="NND273" s="827"/>
      <c r="NNE273" s="844"/>
      <c r="NNF273" s="844"/>
      <c r="NNG273" s="827"/>
      <c r="NNH273" s="827"/>
      <c r="NNI273" s="844"/>
      <c r="NNJ273" s="844"/>
      <c r="NNK273" s="827"/>
      <c r="NNL273" s="827"/>
      <c r="NNM273" s="827"/>
      <c r="NNN273" s="827"/>
      <c r="NNO273" s="827"/>
      <c r="NNP273" s="843"/>
      <c r="NNQ273" s="845"/>
      <c r="NNR273" s="827"/>
      <c r="NNS273" s="827"/>
      <c r="NNT273" s="827"/>
      <c r="NNU273" s="827"/>
      <c r="NNV273" s="827"/>
      <c r="NNW273" s="827"/>
      <c r="NNX273" s="827"/>
      <c r="NNY273" s="846"/>
      <c r="NNZ273" s="846"/>
      <c r="NOA273" s="846"/>
      <c r="NOB273" s="846"/>
      <c r="NOC273" s="846"/>
      <c r="NOD273" s="846"/>
      <c r="NOE273" s="846"/>
      <c r="NOF273" s="846"/>
      <c r="NOG273" s="846"/>
      <c r="NOH273" s="846"/>
      <c r="NOI273" s="846"/>
      <c r="NOJ273" s="846"/>
      <c r="NOK273" s="846"/>
      <c r="NOL273" s="846"/>
      <c r="NOM273" s="846"/>
      <c r="NON273" s="846"/>
      <c r="NOO273" s="846"/>
      <c r="NOP273" s="846"/>
      <c r="NOQ273" s="846"/>
      <c r="NOR273" s="846"/>
      <c r="NOS273" s="846"/>
      <c r="NOT273" s="846"/>
      <c r="NOU273" s="846"/>
      <c r="NOV273" s="846"/>
      <c r="NOW273" s="846"/>
      <c r="NOX273" s="846"/>
      <c r="NOY273" s="846"/>
      <c r="NOZ273" s="846"/>
      <c r="NPA273" s="846"/>
      <c r="NPB273" s="846"/>
      <c r="NPC273" s="846"/>
      <c r="NPD273" s="846"/>
      <c r="NPE273" s="846"/>
      <c r="NPF273" s="846"/>
      <c r="NPG273" s="846"/>
      <c r="NPH273" s="846"/>
      <c r="NPI273" s="846"/>
      <c r="NPJ273" s="846"/>
      <c r="NPK273" s="846"/>
      <c r="NPL273" s="846"/>
      <c r="NPM273" s="846"/>
      <c r="NPN273" s="846"/>
      <c r="NPO273" s="846"/>
      <c r="NPP273" s="846"/>
      <c r="NPQ273" s="827"/>
      <c r="NPR273" s="827"/>
      <c r="NPS273" s="827"/>
      <c r="NPT273" s="827"/>
      <c r="NPU273" s="827"/>
      <c r="NPV273" s="827"/>
      <c r="NPW273" s="827"/>
      <c r="NPX273" s="827"/>
      <c r="NPY273" s="827"/>
      <c r="NPZ273" s="827"/>
      <c r="NQA273" s="827"/>
      <c r="NQB273" s="827"/>
      <c r="NQC273" s="827"/>
      <c r="NQD273" s="827"/>
      <c r="NQE273" s="827"/>
      <c r="NQF273" s="827"/>
      <c r="NQG273" s="827"/>
      <c r="NQH273" s="827"/>
      <c r="NQI273" s="827"/>
      <c r="NQJ273" s="827"/>
      <c r="NQK273" s="827"/>
      <c r="NQL273" s="827"/>
      <c r="NQM273" s="827"/>
      <c r="NQN273" s="827"/>
      <c r="NQO273" s="844"/>
      <c r="NQP273" s="844"/>
      <c r="NQQ273" s="844"/>
      <c r="NQR273" s="844"/>
      <c r="NQS273" s="844"/>
      <c r="NQT273" s="827"/>
      <c r="NQU273" s="827"/>
      <c r="NQV273" s="844"/>
      <c r="NQW273" s="844"/>
      <c r="NQX273" s="827"/>
      <c r="NQY273" s="827"/>
      <c r="NQZ273" s="844"/>
      <c r="NRA273" s="844"/>
      <c r="NRB273" s="827"/>
      <c r="NRC273" s="827"/>
      <c r="NRD273" s="827"/>
      <c r="NRE273" s="827"/>
      <c r="NRF273" s="827"/>
      <c r="NRG273" s="827"/>
      <c r="NRH273" s="827"/>
      <c r="NRI273" s="844"/>
      <c r="NRJ273" s="844"/>
      <c r="NRK273" s="827"/>
      <c r="NRL273" s="827"/>
      <c r="NRM273" s="844"/>
      <c r="NRN273" s="844"/>
      <c r="NRO273" s="827"/>
      <c r="NRP273" s="827"/>
      <c r="NRQ273" s="827"/>
      <c r="NRR273" s="827"/>
      <c r="NRS273" s="827"/>
      <c r="NRT273" s="843"/>
      <c r="NRU273" s="845"/>
      <c r="NRV273" s="827"/>
      <c r="NRW273" s="827"/>
      <c r="NRX273" s="827"/>
      <c r="NRY273" s="827"/>
      <c r="NRZ273" s="827"/>
      <c r="NSA273" s="827"/>
      <c r="NSB273" s="827"/>
      <c r="NSC273" s="846"/>
      <c r="NSD273" s="846"/>
      <c r="NSE273" s="846"/>
      <c r="NSF273" s="846"/>
      <c r="NSG273" s="846"/>
      <c r="NSH273" s="846"/>
      <c r="NSI273" s="846"/>
      <c r="NSJ273" s="846"/>
      <c r="NSK273" s="846"/>
      <c r="NSL273" s="846"/>
      <c r="NSM273" s="846"/>
      <c r="NSN273" s="846"/>
      <c r="NSO273" s="846"/>
      <c r="NSP273" s="846"/>
      <c r="NSQ273" s="846"/>
      <c r="NSR273" s="846"/>
      <c r="NSS273" s="846"/>
      <c r="NST273" s="846"/>
      <c r="NSU273" s="846"/>
      <c r="NSV273" s="846"/>
      <c r="NSW273" s="846"/>
      <c r="NSX273" s="846"/>
      <c r="NSY273" s="846"/>
      <c r="NSZ273" s="846"/>
      <c r="NTA273" s="846"/>
      <c r="NTB273" s="846"/>
      <c r="NTC273" s="846"/>
      <c r="NTD273" s="846"/>
      <c r="NTE273" s="846"/>
      <c r="NTF273" s="846"/>
      <c r="NTG273" s="846"/>
      <c r="NTH273" s="846"/>
      <c r="NTI273" s="846"/>
      <c r="NTJ273" s="846"/>
      <c r="NTK273" s="846"/>
      <c r="NTL273" s="846"/>
      <c r="NTM273" s="846"/>
      <c r="NTN273" s="846"/>
      <c r="NTO273" s="846"/>
      <c r="NTP273" s="846"/>
      <c r="NTQ273" s="846"/>
      <c r="NTR273" s="846"/>
      <c r="NTS273" s="846"/>
      <c r="NTT273" s="846"/>
      <c r="NTU273" s="827"/>
      <c r="NTV273" s="827"/>
      <c r="NTW273" s="827"/>
      <c r="NTX273" s="827"/>
      <c r="NTY273" s="827"/>
      <c r="NTZ273" s="827"/>
      <c r="NUA273" s="827"/>
      <c r="NUB273" s="827"/>
      <c r="NUC273" s="827"/>
      <c r="NUD273" s="827"/>
      <c r="NUE273" s="827"/>
      <c r="NUF273" s="827"/>
      <c r="NUG273" s="827"/>
      <c r="NUH273" s="827"/>
      <c r="NUI273" s="827"/>
      <c r="NUJ273" s="827"/>
      <c r="NUK273" s="827"/>
      <c r="NUL273" s="827"/>
      <c r="NUM273" s="827"/>
      <c r="NUN273" s="827"/>
      <c r="NUO273" s="827"/>
      <c r="NUP273" s="827"/>
      <c r="NUQ273" s="827"/>
      <c r="NUR273" s="827"/>
      <c r="NUS273" s="844"/>
      <c r="NUT273" s="844"/>
      <c r="NUU273" s="844"/>
      <c r="NUV273" s="844"/>
      <c r="NUW273" s="844"/>
      <c r="NUX273" s="827"/>
      <c r="NUY273" s="827"/>
      <c r="NUZ273" s="844"/>
      <c r="NVA273" s="844"/>
      <c r="NVB273" s="827"/>
      <c r="NVC273" s="827"/>
      <c r="NVD273" s="844"/>
      <c r="NVE273" s="844"/>
      <c r="NVF273" s="827"/>
      <c r="NVG273" s="827"/>
      <c r="NVH273" s="827"/>
      <c r="NVI273" s="827"/>
      <c r="NVJ273" s="827"/>
      <c r="NVK273" s="827"/>
      <c r="NVL273" s="827"/>
      <c r="NVM273" s="844"/>
      <c r="NVN273" s="844"/>
      <c r="NVO273" s="827"/>
      <c r="NVP273" s="827"/>
      <c r="NVQ273" s="844"/>
      <c r="NVR273" s="844"/>
      <c r="NVS273" s="827"/>
      <c r="NVT273" s="827"/>
      <c r="NVU273" s="827"/>
      <c r="NVV273" s="827"/>
      <c r="NVW273" s="827"/>
      <c r="NVX273" s="843"/>
      <c r="NVY273" s="845"/>
      <c r="NVZ273" s="827"/>
      <c r="NWA273" s="827"/>
      <c r="NWB273" s="827"/>
      <c r="NWC273" s="827"/>
      <c r="NWD273" s="827"/>
      <c r="NWE273" s="827"/>
      <c r="NWF273" s="827"/>
      <c r="NWG273" s="846"/>
      <c r="NWH273" s="846"/>
      <c r="NWI273" s="846"/>
      <c r="NWJ273" s="846"/>
      <c r="NWK273" s="846"/>
      <c r="NWL273" s="846"/>
      <c r="NWM273" s="846"/>
      <c r="NWN273" s="846"/>
      <c r="NWO273" s="846"/>
      <c r="NWP273" s="846"/>
      <c r="NWQ273" s="846"/>
      <c r="NWR273" s="846"/>
      <c r="NWS273" s="846"/>
      <c r="NWT273" s="846"/>
      <c r="NWU273" s="846"/>
      <c r="NWV273" s="846"/>
      <c r="NWW273" s="846"/>
      <c r="NWX273" s="846"/>
      <c r="NWY273" s="846"/>
      <c r="NWZ273" s="846"/>
      <c r="NXA273" s="846"/>
      <c r="NXB273" s="846"/>
      <c r="NXC273" s="846"/>
      <c r="NXD273" s="846"/>
      <c r="NXE273" s="846"/>
      <c r="NXF273" s="846"/>
      <c r="NXG273" s="846"/>
      <c r="NXH273" s="846"/>
      <c r="NXI273" s="846"/>
      <c r="NXJ273" s="846"/>
      <c r="NXK273" s="846"/>
      <c r="NXL273" s="846"/>
      <c r="NXM273" s="846"/>
      <c r="NXN273" s="846"/>
      <c r="NXO273" s="846"/>
      <c r="NXP273" s="846"/>
      <c r="NXQ273" s="846"/>
      <c r="NXR273" s="846"/>
      <c r="NXS273" s="846"/>
      <c r="NXT273" s="846"/>
      <c r="NXU273" s="846"/>
      <c r="NXV273" s="846"/>
      <c r="NXW273" s="846"/>
      <c r="NXX273" s="846"/>
      <c r="NXY273" s="827"/>
      <c r="NXZ273" s="827"/>
      <c r="NYA273" s="827"/>
      <c r="NYB273" s="827"/>
      <c r="NYC273" s="827"/>
      <c r="NYD273" s="827"/>
      <c r="NYE273" s="827"/>
      <c r="NYF273" s="827"/>
      <c r="NYG273" s="827"/>
      <c r="NYH273" s="827"/>
      <c r="NYI273" s="827"/>
      <c r="NYJ273" s="827"/>
      <c r="NYK273" s="827"/>
      <c r="NYL273" s="827"/>
      <c r="NYM273" s="827"/>
      <c r="NYN273" s="827"/>
      <c r="NYO273" s="827"/>
      <c r="NYP273" s="827"/>
      <c r="NYQ273" s="827"/>
      <c r="NYR273" s="827"/>
      <c r="NYS273" s="827"/>
      <c r="NYT273" s="827"/>
      <c r="NYU273" s="827"/>
      <c r="NYV273" s="827"/>
      <c r="NYW273" s="844"/>
      <c r="NYX273" s="844"/>
      <c r="NYY273" s="844"/>
      <c r="NYZ273" s="844"/>
      <c r="NZA273" s="844"/>
      <c r="NZB273" s="827"/>
      <c r="NZC273" s="827"/>
      <c r="NZD273" s="844"/>
      <c r="NZE273" s="844"/>
      <c r="NZF273" s="827"/>
      <c r="NZG273" s="827"/>
      <c r="NZH273" s="844"/>
      <c r="NZI273" s="844"/>
      <c r="NZJ273" s="827"/>
      <c r="NZK273" s="827"/>
      <c r="NZL273" s="827"/>
      <c r="NZM273" s="827"/>
      <c r="NZN273" s="827"/>
      <c r="NZO273" s="827"/>
      <c r="NZP273" s="827"/>
      <c r="NZQ273" s="844"/>
      <c r="NZR273" s="844"/>
      <c r="NZS273" s="827"/>
      <c r="NZT273" s="827"/>
      <c r="NZU273" s="844"/>
      <c r="NZV273" s="844"/>
      <c r="NZW273" s="827"/>
      <c r="NZX273" s="827"/>
      <c r="NZY273" s="827"/>
      <c r="NZZ273" s="827"/>
      <c r="OAA273" s="827"/>
      <c r="OAB273" s="843"/>
      <c r="OAC273" s="845"/>
      <c r="OAD273" s="827"/>
      <c r="OAE273" s="827"/>
      <c r="OAF273" s="827"/>
      <c r="OAG273" s="827"/>
      <c r="OAH273" s="827"/>
      <c r="OAI273" s="827"/>
      <c r="OAJ273" s="827"/>
      <c r="OAK273" s="846"/>
      <c r="OAL273" s="846"/>
      <c r="OAM273" s="846"/>
      <c r="OAN273" s="846"/>
      <c r="OAO273" s="846"/>
      <c r="OAP273" s="846"/>
      <c r="OAQ273" s="846"/>
      <c r="OAR273" s="846"/>
      <c r="OAS273" s="846"/>
      <c r="OAT273" s="846"/>
      <c r="OAU273" s="846"/>
      <c r="OAV273" s="846"/>
      <c r="OAW273" s="846"/>
      <c r="OAX273" s="846"/>
      <c r="OAY273" s="846"/>
      <c r="OAZ273" s="846"/>
      <c r="OBA273" s="846"/>
      <c r="OBB273" s="846"/>
      <c r="OBC273" s="846"/>
      <c r="OBD273" s="846"/>
      <c r="OBE273" s="846"/>
      <c r="OBF273" s="846"/>
      <c r="OBG273" s="846"/>
      <c r="OBH273" s="846"/>
      <c r="OBI273" s="846"/>
      <c r="OBJ273" s="846"/>
      <c r="OBK273" s="846"/>
      <c r="OBL273" s="846"/>
      <c r="OBM273" s="846"/>
      <c r="OBN273" s="846"/>
      <c r="OBO273" s="846"/>
      <c r="OBP273" s="846"/>
      <c r="OBQ273" s="846"/>
      <c r="OBR273" s="846"/>
      <c r="OBS273" s="846"/>
      <c r="OBT273" s="846"/>
      <c r="OBU273" s="846"/>
      <c r="OBV273" s="846"/>
      <c r="OBW273" s="846"/>
      <c r="OBX273" s="846"/>
      <c r="OBY273" s="846"/>
      <c r="OBZ273" s="846"/>
      <c r="OCA273" s="846"/>
      <c r="OCB273" s="846"/>
      <c r="OCC273" s="827"/>
      <c r="OCD273" s="827"/>
      <c r="OCE273" s="827"/>
      <c r="OCF273" s="827"/>
      <c r="OCG273" s="827"/>
      <c r="OCH273" s="827"/>
      <c r="OCI273" s="827"/>
      <c r="OCJ273" s="827"/>
      <c r="OCK273" s="827"/>
      <c r="OCL273" s="827"/>
      <c r="OCM273" s="827"/>
      <c r="OCN273" s="827"/>
      <c r="OCO273" s="827"/>
      <c r="OCP273" s="827"/>
      <c r="OCQ273" s="827"/>
      <c r="OCR273" s="827"/>
      <c r="OCS273" s="827"/>
      <c r="OCT273" s="827"/>
      <c r="OCU273" s="827"/>
      <c r="OCV273" s="827"/>
      <c r="OCW273" s="827"/>
      <c r="OCX273" s="827"/>
      <c r="OCY273" s="827"/>
      <c r="OCZ273" s="827"/>
      <c r="ODA273" s="844"/>
      <c r="ODB273" s="844"/>
      <c r="ODC273" s="844"/>
      <c r="ODD273" s="844"/>
      <c r="ODE273" s="844"/>
      <c r="ODF273" s="827"/>
      <c r="ODG273" s="827"/>
      <c r="ODH273" s="844"/>
      <c r="ODI273" s="844"/>
      <c r="ODJ273" s="827"/>
      <c r="ODK273" s="827"/>
      <c r="ODL273" s="844"/>
      <c r="ODM273" s="844"/>
      <c r="ODN273" s="827"/>
      <c r="ODO273" s="827"/>
      <c r="ODP273" s="827"/>
      <c r="ODQ273" s="827"/>
      <c r="ODR273" s="827"/>
      <c r="ODS273" s="827"/>
      <c r="ODT273" s="827"/>
      <c r="ODU273" s="844"/>
      <c r="ODV273" s="844"/>
      <c r="ODW273" s="827"/>
      <c r="ODX273" s="827"/>
      <c r="ODY273" s="844"/>
      <c r="ODZ273" s="844"/>
      <c r="OEA273" s="827"/>
      <c r="OEB273" s="827"/>
      <c r="OEC273" s="827"/>
      <c r="OED273" s="827"/>
      <c r="OEE273" s="827"/>
      <c r="OEF273" s="843"/>
      <c r="OEG273" s="845"/>
      <c r="OEH273" s="827"/>
      <c r="OEI273" s="827"/>
      <c r="OEJ273" s="827"/>
      <c r="OEK273" s="827"/>
      <c r="OEL273" s="827"/>
      <c r="OEM273" s="827"/>
      <c r="OEN273" s="827"/>
      <c r="OEO273" s="846"/>
      <c r="OEP273" s="846"/>
      <c r="OEQ273" s="846"/>
      <c r="OER273" s="846"/>
      <c r="OES273" s="846"/>
      <c r="OET273" s="846"/>
      <c r="OEU273" s="846"/>
      <c r="OEV273" s="846"/>
      <c r="OEW273" s="846"/>
      <c r="OEX273" s="846"/>
      <c r="OEY273" s="846"/>
      <c r="OEZ273" s="846"/>
      <c r="OFA273" s="846"/>
      <c r="OFB273" s="846"/>
      <c r="OFC273" s="846"/>
      <c r="OFD273" s="846"/>
      <c r="OFE273" s="846"/>
      <c r="OFF273" s="846"/>
      <c r="OFG273" s="846"/>
      <c r="OFH273" s="846"/>
      <c r="OFI273" s="846"/>
      <c r="OFJ273" s="846"/>
      <c r="OFK273" s="846"/>
      <c r="OFL273" s="846"/>
      <c r="OFM273" s="846"/>
      <c r="OFN273" s="846"/>
      <c r="OFO273" s="846"/>
      <c r="OFP273" s="846"/>
      <c r="OFQ273" s="846"/>
      <c r="OFR273" s="846"/>
      <c r="OFS273" s="846"/>
      <c r="OFT273" s="846"/>
      <c r="OFU273" s="846"/>
      <c r="OFV273" s="846"/>
      <c r="OFW273" s="846"/>
      <c r="OFX273" s="846"/>
      <c r="OFY273" s="846"/>
      <c r="OFZ273" s="846"/>
      <c r="OGA273" s="846"/>
      <c r="OGB273" s="846"/>
      <c r="OGC273" s="846"/>
      <c r="OGD273" s="846"/>
      <c r="OGE273" s="846"/>
      <c r="OGF273" s="846"/>
      <c r="OGG273" s="827"/>
      <c r="OGH273" s="827"/>
      <c r="OGI273" s="827"/>
      <c r="OGJ273" s="827"/>
      <c r="OGK273" s="827"/>
      <c r="OGL273" s="827"/>
      <c r="OGM273" s="827"/>
      <c r="OGN273" s="827"/>
      <c r="OGO273" s="827"/>
      <c r="OGP273" s="827"/>
      <c r="OGQ273" s="827"/>
      <c r="OGR273" s="827"/>
      <c r="OGS273" s="827"/>
      <c r="OGT273" s="827"/>
      <c r="OGU273" s="827"/>
      <c r="OGV273" s="827"/>
      <c r="OGW273" s="827"/>
      <c r="OGX273" s="827"/>
      <c r="OGY273" s="827"/>
      <c r="OGZ273" s="827"/>
      <c r="OHA273" s="827"/>
      <c r="OHB273" s="827"/>
      <c r="OHC273" s="827"/>
      <c r="OHD273" s="827"/>
      <c r="OHE273" s="844"/>
      <c r="OHF273" s="844"/>
      <c r="OHG273" s="844"/>
      <c r="OHH273" s="844"/>
      <c r="OHI273" s="844"/>
      <c r="OHJ273" s="827"/>
      <c r="OHK273" s="827"/>
      <c r="OHL273" s="844"/>
      <c r="OHM273" s="844"/>
      <c r="OHN273" s="827"/>
      <c r="OHO273" s="827"/>
      <c r="OHP273" s="844"/>
      <c r="OHQ273" s="844"/>
      <c r="OHR273" s="827"/>
      <c r="OHS273" s="827"/>
      <c r="OHT273" s="827"/>
      <c r="OHU273" s="827"/>
      <c r="OHV273" s="827"/>
      <c r="OHW273" s="827"/>
      <c r="OHX273" s="827"/>
      <c r="OHY273" s="844"/>
      <c r="OHZ273" s="844"/>
      <c r="OIA273" s="827"/>
      <c r="OIB273" s="827"/>
      <c r="OIC273" s="844"/>
      <c r="OID273" s="844"/>
      <c r="OIE273" s="827"/>
      <c r="OIF273" s="827"/>
      <c r="OIG273" s="827"/>
      <c r="OIH273" s="827"/>
      <c r="OII273" s="827"/>
      <c r="OIJ273" s="843"/>
      <c r="OIK273" s="845"/>
      <c r="OIL273" s="827"/>
      <c r="OIM273" s="827"/>
      <c r="OIN273" s="827"/>
      <c r="OIO273" s="827"/>
      <c r="OIP273" s="827"/>
      <c r="OIQ273" s="827"/>
      <c r="OIR273" s="827"/>
      <c r="OIS273" s="846"/>
      <c r="OIT273" s="846"/>
      <c r="OIU273" s="846"/>
      <c r="OIV273" s="846"/>
      <c r="OIW273" s="846"/>
      <c r="OIX273" s="846"/>
      <c r="OIY273" s="846"/>
      <c r="OIZ273" s="846"/>
      <c r="OJA273" s="846"/>
      <c r="OJB273" s="846"/>
      <c r="OJC273" s="846"/>
      <c r="OJD273" s="846"/>
      <c r="OJE273" s="846"/>
      <c r="OJF273" s="846"/>
      <c r="OJG273" s="846"/>
      <c r="OJH273" s="846"/>
      <c r="OJI273" s="846"/>
      <c r="OJJ273" s="846"/>
      <c r="OJK273" s="846"/>
      <c r="OJL273" s="846"/>
      <c r="OJM273" s="846"/>
      <c r="OJN273" s="846"/>
      <c r="OJO273" s="846"/>
      <c r="OJP273" s="846"/>
      <c r="OJQ273" s="846"/>
      <c r="OJR273" s="846"/>
      <c r="OJS273" s="846"/>
      <c r="OJT273" s="846"/>
      <c r="OJU273" s="846"/>
      <c r="OJV273" s="846"/>
      <c r="OJW273" s="846"/>
      <c r="OJX273" s="846"/>
      <c r="OJY273" s="846"/>
      <c r="OJZ273" s="846"/>
      <c r="OKA273" s="846"/>
      <c r="OKB273" s="846"/>
      <c r="OKC273" s="846"/>
      <c r="OKD273" s="846"/>
      <c r="OKE273" s="846"/>
      <c r="OKF273" s="846"/>
      <c r="OKG273" s="846"/>
      <c r="OKH273" s="846"/>
      <c r="OKI273" s="846"/>
      <c r="OKJ273" s="846"/>
      <c r="OKK273" s="827"/>
      <c r="OKL273" s="827"/>
      <c r="OKM273" s="827"/>
      <c r="OKN273" s="827"/>
      <c r="OKO273" s="827"/>
      <c r="OKP273" s="827"/>
      <c r="OKQ273" s="827"/>
      <c r="OKR273" s="827"/>
      <c r="OKS273" s="827"/>
      <c r="OKT273" s="827"/>
      <c r="OKU273" s="827"/>
      <c r="OKV273" s="827"/>
      <c r="OKW273" s="827"/>
      <c r="OKX273" s="827"/>
      <c r="OKY273" s="827"/>
      <c r="OKZ273" s="827"/>
      <c r="OLA273" s="827"/>
      <c r="OLB273" s="827"/>
      <c r="OLC273" s="827"/>
      <c r="OLD273" s="827"/>
      <c r="OLE273" s="827"/>
      <c r="OLF273" s="827"/>
      <c r="OLG273" s="827"/>
      <c r="OLH273" s="827"/>
      <c r="OLI273" s="844"/>
      <c r="OLJ273" s="844"/>
      <c r="OLK273" s="844"/>
      <c r="OLL273" s="844"/>
      <c r="OLM273" s="844"/>
      <c r="OLN273" s="827"/>
      <c r="OLO273" s="827"/>
      <c r="OLP273" s="844"/>
      <c r="OLQ273" s="844"/>
      <c r="OLR273" s="827"/>
      <c r="OLS273" s="827"/>
      <c r="OLT273" s="844"/>
      <c r="OLU273" s="844"/>
      <c r="OLV273" s="827"/>
      <c r="OLW273" s="827"/>
      <c r="OLX273" s="827"/>
      <c r="OLY273" s="827"/>
      <c r="OLZ273" s="827"/>
      <c r="OMA273" s="827"/>
      <c r="OMB273" s="827"/>
      <c r="OMC273" s="844"/>
      <c r="OMD273" s="844"/>
      <c r="OME273" s="827"/>
      <c r="OMF273" s="827"/>
      <c r="OMG273" s="844"/>
      <c r="OMH273" s="844"/>
      <c r="OMI273" s="827"/>
      <c r="OMJ273" s="827"/>
      <c r="OMK273" s="827"/>
      <c r="OML273" s="827"/>
      <c r="OMM273" s="827"/>
      <c r="OMN273" s="843"/>
      <c r="OMO273" s="845"/>
      <c r="OMP273" s="827"/>
      <c r="OMQ273" s="827"/>
      <c r="OMR273" s="827"/>
      <c r="OMS273" s="827"/>
      <c r="OMT273" s="827"/>
      <c r="OMU273" s="827"/>
      <c r="OMV273" s="827"/>
      <c r="OMW273" s="846"/>
      <c r="OMX273" s="846"/>
      <c r="OMY273" s="846"/>
      <c r="OMZ273" s="846"/>
      <c r="ONA273" s="846"/>
      <c r="ONB273" s="846"/>
      <c r="ONC273" s="846"/>
      <c r="OND273" s="846"/>
      <c r="ONE273" s="846"/>
      <c r="ONF273" s="846"/>
      <c r="ONG273" s="846"/>
      <c r="ONH273" s="846"/>
      <c r="ONI273" s="846"/>
      <c r="ONJ273" s="846"/>
      <c r="ONK273" s="846"/>
      <c r="ONL273" s="846"/>
      <c r="ONM273" s="846"/>
      <c r="ONN273" s="846"/>
      <c r="ONO273" s="846"/>
      <c r="ONP273" s="846"/>
      <c r="ONQ273" s="846"/>
      <c r="ONR273" s="846"/>
      <c r="ONS273" s="846"/>
      <c r="ONT273" s="846"/>
      <c r="ONU273" s="846"/>
      <c r="ONV273" s="846"/>
      <c r="ONW273" s="846"/>
      <c r="ONX273" s="846"/>
      <c r="ONY273" s="846"/>
      <c r="ONZ273" s="846"/>
      <c r="OOA273" s="846"/>
      <c r="OOB273" s="846"/>
      <c r="OOC273" s="846"/>
      <c r="OOD273" s="846"/>
      <c r="OOE273" s="846"/>
      <c r="OOF273" s="846"/>
      <c r="OOG273" s="846"/>
      <c r="OOH273" s="846"/>
      <c r="OOI273" s="846"/>
      <c r="OOJ273" s="846"/>
      <c r="OOK273" s="846"/>
      <c r="OOL273" s="846"/>
      <c r="OOM273" s="846"/>
      <c r="OON273" s="846"/>
      <c r="OOO273" s="827"/>
      <c r="OOP273" s="827"/>
      <c r="OOQ273" s="827"/>
      <c r="OOR273" s="827"/>
      <c r="OOS273" s="827"/>
      <c r="OOT273" s="827"/>
      <c r="OOU273" s="827"/>
      <c r="OOV273" s="827"/>
      <c r="OOW273" s="827"/>
      <c r="OOX273" s="827"/>
      <c r="OOY273" s="827"/>
      <c r="OOZ273" s="827"/>
      <c r="OPA273" s="827"/>
      <c r="OPB273" s="827"/>
      <c r="OPC273" s="827"/>
      <c r="OPD273" s="827"/>
      <c r="OPE273" s="827"/>
      <c r="OPF273" s="827"/>
      <c r="OPG273" s="827"/>
      <c r="OPH273" s="827"/>
      <c r="OPI273" s="827"/>
      <c r="OPJ273" s="827"/>
      <c r="OPK273" s="827"/>
      <c r="OPL273" s="827"/>
      <c r="OPM273" s="844"/>
      <c r="OPN273" s="844"/>
      <c r="OPO273" s="844"/>
      <c r="OPP273" s="844"/>
      <c r="OPQ273" s="844"/>
      <c r="OPR273" s="827"/>
      <c r="OPS273" s="827"/>
      <c r="OPT273" s="844"/>
      <c r="OPU273" s="844"/>
      <c r="OPV273" s="827"/>
      <c r="OPW273" s="827"/>
      <c r="OPX273" s="844"/>
      <c r="OPY273" s="844"/>
      <c r="OPZ273" s="827"/>
      <c r="OQA273" s="827"/>
      <c r="OQB273" s="827"/>
      <c r="OQC273" s="827"/>
      <c r="OQD273" s="827"/>
      <c r="OQE273" s="827"/>
      <c r="OQF273" s="827"/>
      <c r="OQG273" s="844"/>
      <c r="OQH273" s="844"/>
      <c r="OQI273" s="827"/>
      <c r="OQJ273" s="827"/>
      <c r="OQK273" s="844"/>
      <c r="OQL273" s="844"/>
      <c r="OQM273" s="827"/>
      <c r="OQN273" s="827"/>
      <c r="OQO273" s="827"/>
      <c r="OQP273" s="827"/>
      <c r="OQQ273" s="827"/>
      <c r="OQR273" s="843"/>
      <c r="OQS273" s="845"/>
      <c r="OQT273" s="827"/>
      <c r="OQU273" s="827"/>
      <c r="OQV273" s="827"/>
      <c r="OQW273" s="827"/>
      <c r="OQX273" s="827"/>
      <c r="OQY273" s="827"/>
      <c r="OQZ273" s="827"/>
      <c r="ORA273" s="846"/>
      <c r="ORB273" s="846"/>
      <c r="ORC273" s="846"/>
      <c r="ORD273" s="846"/>
      <c r="ORE273" s="846"/>
      <c r="ORF273" s="846"/>
      <c r="ORG273" s="846"/>
      <c r="ORH273" s="846"/>
      <c r="ORI273" s="846"/>
      <c r="ORJ273" s="846"/>
      <c r="ORK273" s="846"/>
      <c r="ORL273" s="846"/>
      <c r="ORM273" s="846"/>
      <c r="ORN273" s="846"/>
      <c r="ORO273" s="846"/>
      <c r="ORP273" s="846"/>
      <c r="ORQ273" s="846"/>
      <c r="ORR273" s="846"/>
      <c r="ORS273" s="846"/>
      <c r="ORT273" s="846"/>
      <c r="ORU273" s="846"/>
      <c r="ORV273" s="846"/>
      <c r="ORW273" s="846"/>
      <c r="ORX273" s="846"/>
      <c r="ORY273" s="846"/>
      <c r="ORZ273" s="846"/>
      <c r="OSA273" s="846"/>
      <c r="OSB273" s="846"/>
      <c r="OSC273" s="846"/>
      <c r="OSD273" s="846"/>
      <c r="OSE273" s="846"/>
      <c r="OSF273" s="846"/>
      <c r="OSG273" s="846"/>
      <c r="OSH273" s="846"/>
      <c r="OSI273" s="846"/>
      <c r="OSJ273" s="846"/>
      <c r="OSK273" s="846"/>
      <c r="OSL273" s="846"/>
      <c r="OSM273" s="846"/>
      <c r="OSN273" s="846"/>
      <c r="OSO273" s="846"/>
      <c r="OSP273" s="846"/>
      <c r="OSQ273" s="846"/>
      <c r="OSR273" s="846"/>
      <c r="OSS273" s="827"/>
      <c r="OST273" s="827"/>
      <c r="OSU273" s="827"/>
      <c r="OSV273" s="827"/>
      <c r="OSW273" s="827"/>
      <c r="OSX273" s="827"/>
      <c r="OSY273" s="827"/>
      <c r="OSZ273" s="827"/>
      <c r="OTA273" s="827"/>
      <c r="OTB273" s="827"/>
      <c r="OTC273" s="827"/>
      <c r="OTD273" s="827"/>
      <c r="OTE273" s="827"/>
      <c r="OTF273" s="827"/>
      <c r="OTG273" s="827"/>
      <c r="OTH273" s="827"/>
      <c r="OTI273" s="827"/>
      <c r="OTJ273" s="827"/>
      <c r="OTK273" s="827"/>
      <c r="OTL273" s="827"/>
      <c r="OTM273" s="827"/>
      <c r="OTN273" s="827"/>
      <c r="OTO273" s="827"/>
      <c r="OTP273" s="827"/>
      <c r="OTQ273" s="844"/>
      <c r="OTR273" s="844"/>
      <c r="OTS273" s="844"/>
      <c r="OTT273" s="844"/>
      <c r="OTU273" s="844"/>
      <c r="OTV273" s="827"/>
      <c r="OTW273" s="827"/>
      <c r="OTX273" s="844"/>
      <c r="OTY273" s="844"/>
      <c r="OTZ273" s="827"/>
      <c r="OUA273" s="827"/>
      <c r="OUB273" s="844"/>
      <c r="OUC273" s="844"/>
      <c r="OUD273" s="827"/>
      <c r="OUE273" s="827"/>
      <c r="OUF273" s="827"/>
      <c r="OUG273" s="827"/>
      <c r="OUH273" s="827"/>
      <c r="OUI273" s="827"/>
      <c r="OUJ273" s="827"/>
      <c r="OUK273" s="844"/>
      <c r="OUL273" s="844"/>
      <c r="OUM273" s="827"/>
      <c r="OUN273" s="827"/>
      <c r="OUO273" s="844"/>
      <c r="OUP273" s="844"/>
      <c r="OUQ273" s="827"/>
      <c r="OUR273" s="827"/>
      <c r="OUS273" s="827"/>
      <c r="OUT273" s="827"/>
      <c r="OUU273" s="827"/>
      <c r="OUV273" s="843"/>
      <c r="OUW273" s="845"/>
      <c r="OUX273" s="827"/>
      <c r="OUY273" s="827"/>
      <c r="OUZ273" s="827"/>
      <c r="OVA273" s="827"/>
      <c r="OVB273" s="827"/>
      <c r="OVC273" s="827"/>
      <c r="OVD273" s="827"/>
      <c r="OVE273" s="846"/>
      <c r="OVF273" s="846"/>
      <c r="OVG273" s="846"/>
      <c r="OVH273" s="846"/>
      <c r="OVI273" s="846"/>
      <c r="OVJ273" s="846"/>
      <c r="OVK273" s="846"/>
      <c r="OVL273" s="846"/>
      <c r="OVM273" s="846"/>
      <c r="OVN273" s="846"/>
      <c r="OVO273" s="846"/>
      <c r="OVP273" s="846"/>
      <c r="OVQ273" s="846"/>
      <c r="OVR273" s="846"/>
      <c r="OVS273" s="846"/>
      <c r="OVT273" s="846"/>
      <c r="OVU273" s="846"/>
      <c r="OVV273" s="846"/>
      <c r="OVW273" s="846"/>
      <c r="OVX273" s="846"/>
      <c r="OVY273" s="846"/>
      <c r="OVZ273" s="846"/>
      <c r="OWA273" s="846"/>
      <c r="OWB273" s="846"/>
      <c r="OWC273" s="846"/>
      <c r="OWD273" s="846"/>
      <c r="OWE273" s="846"/>
      <c r="OWF273" s="846"/>
      <c r="OWG273" s="846"/>
      <c r="OWH273" s="846"/>
      <c r="OWI273" s="846"/>
      <c r="OWJ273" s="846"/>
      <c r="OWK273" s="846"/>
      <c r="OWL273" s="846"/>
      <c r="OWM273" s="846"/>
      <c r="OWN273" s="846"/>
      <c r="OWO273" s="846"/>
      <c r="OWP273" s="846"/>
      <c r="OWQ273" s="846"/>
      <c r="OWR273" s="846"/>
      <c r="OWS273" s="846"/>
      <c r="OWT273" s="846"/>
      <c r="OWU273" s="846"/>
      <c r="OWV273" s="846"/>
      <c r="OWW273" s="827"/>
      <c r="OWX273" s="827"/>
      <c r="OWY273" s="827"/>
      <c r="OWZ273" s="827"/>
      <c r="OXA273" s="827"/>
      <c r="OXB273" s="827"/>
      <c r="OXC273" s="827"/>
      <c r="OXD273" s="827"/>
      <c r="OXE273" s="827"/>
      <c r="OXF273" s="827"/>
      <c r="OXG273" s="827"/>
      <c r="OXH273" s="827"/>
      <c r="OXI273" s="827"/>
      <c r="OXJ273" s="827"/>
      <c r="OXK273" s="827"/>
      <c r="OXL273" s="827"/>
      <c r="OXM273" s="827"/>
      <c r="OXN273" s="827"/>
      <c r="OXO273" s="827"/>
      <c r="OXP273" s="827"/>
      <c r="OXQ273" s="827"/>
      <c r="OXR273" s="827"/>
      <c r="OXS273" s="827"/>
      <c r="OXT273" s="827"/>
      <c r="OXU273" s="844"/>
      <c r="OXV273" s="844"/>
      <c r="OXW273" s="844"/>
      <c r="OXX273" s="844"/>
      <c r="OXY273" s="844"/>
      <c r="OXZ273" s="827"/>
      <c r="OYA273" s="827"/>
      <c r="OYB273" s="844"/>
      <c r="OYC273" s="844"/>
      <c r="OYD273" s="827"/>
      <c r="OYE273" s="827"/>
      <c r="OYF273" s="844"/>
      <c r="OYG273" s="844"/>
      <c r="OYH273" s="827"/>
      <c r="OYI273" s="827"/>
      <c r="OYJ273" s="827"/>
      <c r="OYK273" s="827"/>
      <c r="OYL273" s="827"/>
      <c r="OYM273" s="827"/>
      <c r="OYN273" s="827"/>
      <c r="OYO273" s="844"/>
      <c r="OYP273" s="844"/>
      <c r="OYQ273" s="827"/>
      <c r="OYR273" s="827"/>
      <c r="OYS273" s="844"/>
      <c r="OYT273" s="844"/>
      <c r="OYU273" s="827"/>
      <c r="OYV273" s="827"/>
      <c r="OYW273" s="827"/>
      <c r="OYX273" s="827"/>
      <c r="OYY273" s="827"/>
      <c r="OYZ273" s="843"/>
      <c r="OZA273" s="845"/>
      <c r="OZB273" s="827"/>
      <c r="OZC273" s="827"/>
      <c r="OZD273" s="827"/>
      <c r="OZE273" s="827"/>
      <c r="OZF273" s="827"/>
      <c r="OZG273" s="827"/>
      <c r="OZH273" s="827"/>
      <c r="OZI273" s="846"/>
      <c r="OZJ273" s="846"/>
      <c r="OZK273" s="846"/>
      <c r="OZL273" s="846"/>
      <c r="OZM273" s="846"/>
      <c r="OZN273" s="846"/>
      <c r="OZO273" s="846"/>
      <c r="OZP273" s="846"/>
      <c r="OZQ273" s="846"/>
      <c r="OZR273" s="846"/>
      <c r="OZS273" s="846"/>
      <c r="OZT273" s="846"/>
      <c r="OZU273" s="846"/>
      <c r="OZV273" s="846"/>
      <c r="OZW273" s="846"/>
      <c r="OZX273" s="846"/>
      <c r="OZY273" s="846"/>
      <c r="OZZ273" s="846"/>
      <c r="PAA273" s="846"/>
      <c r="PAB273" s="846"/>
      <c r="PAC273" s="846"/>
      <c r="PAD273" s="846"/>
      <c r="PAE273" s="846"/>
      <c r="PAF273" s="846"/>
      <c r="PAG273" s="846"/>
      <c r="PAH273" s="846"/>
      <c r="PAI273" s="846"/>
      <c r="PAJ273" s="846"/>
      <c r="PAK273" s="846"/>
      <c r="PAL273" s="846"/>
      <c r="PAM273" s="846"/>
      <c r="PAN273" s="846"/>
      <c r="PAO273" s="846"/>
      <c r="PAP273" s="846"/>
      <c r="PAQ273" s="846"/>
      <c r="PAR273" s="846"/>
      <c r="PAS273" s="846"/>
      <c r="PAT273" s="846"/>
      <c r="PAU273" s="846"/>
      <c r="PAV273" s="846"/>
      <c r="PAW273" s="846"/>
      <c r="PAX273" s="846"/>
      <c r="PAY273" s="846"/>
      <c r="PAZ273" s="846"/>
      <c r="PBA273" s="827"/>
      <c r="PBB273" s="827"/>
      <c r="PBC273" s="827"/>
      <c r="PBD273" s="827"/>
      <c r="PBE273" s="827"/>
      <c r="PBF273" s="827"/>
      <c r="PBG273" s="827"/>
      <c r="PBH273" s="827"/>
      <c r="PBI273" s="827"/>
      <c r="PBJ273" s="827"/>
      <c r="PBK273" s="827"/>
      <c r="PBL273" s="827"/>
      <c r="PBM273" s="827"/>
      <c r="PBN273" s="827"/>
      <c r="PBO273" s="827"/>
      <c r="PBP273" s="827"/>
      <c r="PBQ273" s="827"/>
      <c r="PBR273" s="827"/>
      <c r="PBS273" s="827"/>
      <c r="PBT273" s="827"/>
      <c r="PBU273" s="827"/>
      <c r="PBV273" s="827"/>
      <c r="PBW273" s="827"/>
      <c r="PBX273" s="827"/>
      <c r="PBY273" s="844"/>
      <c r="PBZ273" s="844"/>
      <c r="PCA273" s="844"/>
      <c r="PCB273" s="844"/>
      <c r="PCC273" s="844"/>
      <c r="PCD273" s="827"/>
      <c r="PCE273" s="827"/>
      <c r="PCF273" s="844"/>
      <c r="PCG273" s="844"/>
      <c r="PCH273" s="827"/>
      <c r="PCI273" s="827"/>
      <c r="PCJ273" s="844"/>
      <c r="PCK273" s="844"/>
      <c r="PCL273" s="827"/>
      <c r="PCM273" s="827"/>
      <c r="PCN273" s="827"/>
      <c r="PCO273" s="827"/>
      <c r="PCP273" s="827"/>
      <c r="PCQ273" s="827"/>
      <c r="PCR273" s="827"/>
      <c r="PCS273" s="844"/>
      <c r="PCT273" s="844"/>
      <c r="PCU273" s="827"/>
      <c r="PCV273" s="827"/>
      <c r="PCW273" s="844"/>
      <c r="PCX273" s="844"/>
      <c r="PCY273" s="827"/>
      <c r="PCZ273" s="827"/>
      <c r="PDA273" s="827"/>
      <c r="PDB273" s="827"/>
      <c r="PDC273" s="827"/>
      <c r="PDD273" s="843"/>
      <c r="PDE273" s="845"/>
      <c r="PDF273" s="827"/>
      <c r="PDG273" s="827"/>
      <c r="PDH273" s="827"/>
      <c r="PDI273" s="827"/>
      <c r="PDJ273" s="827"/>
      <c r="PDK273" s="827"/>
      <c r="PDL273" s="827"/>
      <c r="PDM273" s="846"/>
      <c r="PDN273" s="846"/>
      <c r="PDO273" s="846"/>
      <c r="PDP273" s="846"/>
      <c r="PDQ273" s="846"/>
      <c r="PDR273" s="846"/>
      <c r="PDS273" s="846"/>
      <c r="PDT273" s="846"/>
      <c r="PDU273" s="846"/>
      <c r="PDV273" s="846"/>
      <c r="PDW273" s="846"/>
      <c r="PDX273" s="846"/>
      <c r="PDY273" s="846"/>
      <c r="PDZ273" s="846"/>
      <c r="PEA273" s="846"/>
      <c r="PEB273" s="846"/>
      <c r="PEC273" s="846"/>
      <c r="PED273" s="846"/>
      <c r="PEE273" s="846"/>
      <c r="PEF273" s="846"/>
      <c r="PEG273" s="846"/>
      <c r="PEH273" s="846"/>
      <c r="PEI273" s="846"/>
      <c r="PEJ273" s="846"/>
      <c r="PEK273" s="846"/>
      <c r="PEL273" s="846"/>
      <c r="PEM273" s="846"/>
      <c r="PEN273" s="846"/>
      <c r="PEO273" s="846"/>
      <c r="PEP273" s="846"/>
      <c r="PEQ273" s="846"/>
      <c r="PER273" s="846"/>
      <c r="PES273" s="846"/>
      <c r="PET273" s="846"/>
      <c r="PEU273" s="846"/>
      <c r="PEV273" s="846"/>
      <c r="PEW273" s="846"/>
      <c r="PEX273" s="846"/>
      <c r="PEY273" s="846"/>
      <c r="PEZ273" s="846"/>
      <c r="PFA273" s="846"/>
      <c r="PFB273" s="846"/>
      <c r="PFC273" s="846"/>
      <c r="PFD273" s="846"/>
      <c r="PFE273" s="827"/>
      <c r="PFF273" s="827"/>
      <c r="PFG273" s="827"/>
      <c r="PFH273" s="827"/>
      <c r="PFI273" s="827"/>
      <c r="PFJ273" s="827"/>
      <c r="PFK273" s="827"/>
      <c r="PFL273" s="827"/>
      <c r="PFM273" s="827"/>
      <c r="PFN273" s="827"/>
      <c r="PFO273" s="827"/>
      <c r="PFP273" s="827"/>
      <c r="PFQ273" s="827"/>
      <c r="PFR273" s="827"/>
      <c r="PFS273" s="827"/>
      <c r="PFT273" s="827"/>
      <c r="PFU273" s="827"/>
      <c r="PFV273" s="827"/>
      <c r="PFW273" s="827"/>
      <c r="PFX273" s="827"/>
      <c r="PFY273" s="827"/>
      <c r="PFZ273" s="827"/>
      <c r="PGA273" s="827"/>
      <c r="PGB273" s="827"/>
      <c r="PGC273" s="844"/>
      <c r="PGD273" s="844"/>
      <c r="PGE273" s="844"/>
      <c r="PGF273" s="844"/>
      <c r="PGG273" s="844"/>
      <c r="PGH273" s="827"/>
      <c r="PGI273" s="827"/>
      <c r="PGJ273" s="844"/>
      <c r="PGK273" s="844"/>
      <c r="PGL273" s="827"/>
      <c r="PGM273" s="827"/>
      <c r="PGN273" s="844"/>
      <c r="PGO273" s="844"/>
      <c r="PGP273" s="827"/>
      <c r="PGQ273" s="827"/>
      <c r="PGR273" s="827"/>
      <c r="PGS273" s="827"/>
      <c r="PGT273" s="827"/>
      <c r="PGU273" s="827"/>
      <c r="PGV273" s="827"/>
      <c r="PGW273" s="844"/>
      <c r="PGX273" s="844"/>
      <c r="PGY273" s="827"/>
      <c r="PGZ273" s="827"/>
      <c r="PHA273" s="844"/>
      <c r="PHB273" s="844"/>
      <c r="PHC273" s="827"/>
      <c r="PHD273" s="827"/>
      <c r="PHE273" s="827"/>
      <c r="PHF273" s="827"/>
      <c r="PHG273" s="827"/>
      <c r="PHH273" s="843"/>
      <c r="PHI273" s="845"/>
      <c r="PHJ273" s="827"/>
      <c r="PHK273" s="827"/>
      <c r="PHL273" s="827"/>
      <c r="PHM273" s="827"/>
      <c r="PHN273" s="827"/>
      <c r="PHO273" s="827"/>
      <c r="PHP273" s="827"/>
      <c r="PHQ273" s="846"/>
      <c r="PHR273" s="846"/>
      <c r="PHS273" s="846"/>
      <c r="PHT273" s="846"/>
      <c r="PHU273" s="846"/>
      <c r="PHV273" s="846"/>
      <c r="PHW273" s="846"/>
      <c r="PHX273" s="846"/>
      <c r="PHY273" s="846"/>
      <c r="PHZ273" s="846"/>
      <c r="PIA273" s="846"/>
      <c r="PIB273" s="846"/>
      <c r="PIC273" s="846"/>
      <c r="PID273" s="846"/>
      <c r="PIE273" s="846"/>
      <c r="PIF273" s="846"/>
      <c r="PIG273" s="846"/>
      <c r="PIH273" s="846"/>
      <c r="PII273" s="846"/>
      <c r="PIJ273" s="846"/>
      <c r="PIK273" s="846"/>
      <c r="PIL273" s="846"/>
      <c r="PIM273" s="846"/>
      <c r="PIN273" s="846"/>
      <c r="PIO273" s="846"/>
      <c r="PIP273" s="846"/>
      <c r="PIQ273" s="846"/>
      <c r="PIR273" s="846"/>
      <c r="PIS273" s="846"/>
      <c r="PIT273" s="846"/>
      <c r="PIU273" s="846"/>
      <c r="PIV273" s="846"/>
      <c r="PIW273" s="846"/>
      <c r="PIX273" s="846"/>
      <c r="PIY273" s="846"/>
      <c r="PIZ273" s="846"/>
      <c r="PJA273" s="846"/>
      <c r="PJB273" s="846"/>
      <c r="PJC273" s="846"/>
      <c r="PJD273" s="846"/>
      <c r="PJE273" s="846"/>
      <c r="PJF273" s="846"/>
      <c r="PJG273" s="846"/>
      <c r="PJH273" s="846"/>
      <c r="PJI273" s="827"/>
      <c r="PJJ273" s="827"/>
      <c r="PJK273" s="827"/>
      <c r="PJL273" s="827"/>
      <c r="PJM273" s="827"/>
      <c r="PJN273" s="827"/>
      <c r="PJO273" s="827"/>
      <c r="PJP273" s="827"/>
      <c r="PJQ273" s="827"/>
      <c r="PJR273" s="827"/>
      <c r="PJS273" s="827"/>
      <c r="PJT273" s="827"/>
      <c r="PJU273" s="827"/>
      <c r="PJV273" s="827"/>
      <c r="PJW273" s="827"/>
      <c r="PJX273" s="827"/>
      <c r="PJY273" s="827"/>
      <c r="PJZ273" s="827"/>
      <c r="PKA273" s="827"/>
      <c r="PKB273" s="827"/>
      <c r="PKC273" s="827"/>
      <c r="PKD273" s="827"/>
      <c r="PKE273" s="827"/>
      <c r="PKF273" s="827"/>
      <c r="PKG273" s="844"/>
      <c r="PKH273" s="844"/>
      <c r="PKI273" s="844"/>
      <c r="PKJ273" s="844"/>
      <c r="PKK273" s="844"/>
      <c r="PKL273" s="827"/>
      <c r="PKM273" s="827"/>
      <c r="PKN273" s="844"/>
      <c r="PKO273" s="844"/>
      <c r="PKP273" s="827"/>
      <c r="PKQ273" s="827"/>
      <c r="PKR273" s="844"/>
      <c r="PKS273" s="844"/>
      <c r="PKT273" s="827"/>
      <c r="PKU273" s="827"/>
      <c r="PKV273" s="827"/>
      <c r="PKW273" s="827"/>
      <c r="PKX273" s="827"/>
      <c r="PKY273" s="827"/>
      <c r="PKZ273" s="827"/>
      <c r="PLA273" s="844"/>
      <c r="PLB273" s="844"/>
      <c r="PLC273" s="827"/>
      <c r="PLD273" s="827"/>
      <c r="PLE273" s="844"/>
      <c r="PLF273" s="844"/>
      <c r="PLG273" s="827"/>
      <c r="PLH273" s="827"/>
      <c r="PLI273" s="827"/>
      <c r="PLJ273" s="827"/>
      <c r="PLK273" s="827"/>
      <c r="PLL273" s="843"/>
      <c r="PLM273" s="845"/>
      <c r="PLN273" s="827"/>
      <c r="PLO273" s="827"/>
      <c r="PLP273" s="827"/>
      <c r="PLQ273" s="827"/>
      <c r="PLR273" s="827"/>
      <c r="PLS273" s="827"/>
      <c r="PLT273" s="827"/>
      <c r="PLU273" s="846"/>
      <c r="PLV273" s="846"/>
      <c r="PLW273" s="846"/>
      <c r="PLX273" s="846"/>
      <c r="PLY273" s="846"/>
      <c r="PLZ273" s="846"/>
      <c r="PMA273" s="846"/>
      <c r="PMB273" s="846"/>
      <c r="PMC273" s="846"/>
      <c r="PMD273" s="846"/>
      <c r="PME273" s="846"/>
      <c r="PMF273" s="846"/>
      <c r="PMG273" s="846"/>
      <c r="PMH273" s="846"/>
      <c r="PMI273" s="846"/>
      <c r="PMJ273" s="846"/>
      <c r="PMK273" s="846"/>
      <c r="PML273" s="846"/>
      <c r="PMM273" s="846"/>
      <c r="PMN273" s="846"/>
      <c r="PMO273" s="846"/>
      <c r="PMP273" s="846"/>
      <c r="PMQ273" s="846"/>
      <c r="PMR273" s="846"/>
      <c r="PMS273" s="846"/>
      <c r="PMT273" s="846"/>
      <c r="PMU273" s="846"/>
      <c r="PMV273" s="846"/>
      <c r="PMW273" s="846"/>
      <c r="PMX273" s="846"/>
      <c r="PMY273" s="846"/>
      <c r="PMZ273" s="846"/>
      <c r="PNA273" s="846"/>
      <c r="PNB273" s="846"/>
      <c r="PNC273" s="846"/>
      <c r="PND273" s="846"/>
      <c r="PNE273" s="846"/>
      <c r="PNF273" s="846"/>
      <c r="PNG273" s="846"/>
      <c r="PNH273" s="846"/>
      <c r="PNI273" s="846"/>
      <c r="PNJ273" s="846"/>
      <c r="PNK273" s="846"/>
      <c r="PNL273" s="846"/>
      <c r="PNM273" s="827"/>
      <c r="PNN273" s="827"/>
      <c r="PNO273" s="827"/>
      <c r="PNP273" s="827"/>
      <c r="PNQ273" s="827"/>
      <c r="PNR273" s="827"/>
      <c r="PNS273" s="827"/>
      <c r="PNT273" s="827"/>
      <c r="PNU273" s="827"/>
      <c r="PNV273" s="827"/>
      <c r="PNW273" s="827"/>
      <c r="PNX273" s="827"/>
      <c r="PNY273" s="827"/>
      <c r="PNZ273" s="827"/>
      <c r="POA273" s="827"/>
      <c r="POB273" s="827"/>
      <c r="POC273" s="827"/>
      <c r="POD273" s="827"/>
      <c r="POE273" s="827"/>
      <c r="POF273" s="827"/>
      <c r="POG273" s="827"/>
      <c r="POH273" s="827"/>
      <c r="POI273" s="827"/>
      <c r="POJ273" s="827"/>
      <c r="POK273" s="844"/>
      <c r="POL273" s="844"/>
      <c r="POM273" s="844"/>
      <c r="PON273" s="844"/>
      <c r="POO273" s="844"/>
      <c r="POP273" s="827"/>
      <c r="POQ273" s="827"/>
      <c r="POR273" s="844"/>
      <c r="POS273" s="844"/>
      <c r="POT273" s="827"/>
      <c r="POU273" s="827"/>
      <c r="POV273" s="844"/>
      <c r="POW273" s="844"/>
      <c r="POX273" s="827"/>
      <c r="POY273" s="827"/>
      <c r="POZ273" s="827"/>
      <c r="PPA273" s="827"/>
      <c r="PPB273" s="827"/>
      <c r="PPC273" s="827"/>
      <c r="PPD273" s="827"/>
      <c r="PPE273" s="844"/>
      <c r="PPF273" s="844"/>
      <c r="PPG273" s="827"/>
      <c r="PPH273" s="827"/>
      <c r="PPI273" s="844"/>
      <c r="PPJ273" s="844"/>
      <c r="PPK273" s="827"/>
      <c r="PPL273" s="827"/>
      <c r="PPM273" s="827"/>
      <c r="PPN273" s="827"/>
      <c r="PPO273" s="827"/>
      <c r="PPP273" s="843"/>
      <c r="PPQ273" s="845"/>
      <c r="PPR273" s="827"/>
      <c r="PPS273" s="827"/>
      <c r="PPT273" s="827"/>
      <c r="PPU273" s="827"/>
      <c r="PPV273" s="827"/>
      <c r="PPW273" s="827"/>
      <c r="PPX273" s="827"/>
      <c r="PPY273" s="846"/>
      <c r="PPZ273" s="846"/>
      <c r="PQA273" s="846"/>
      <c r="PQB273" s="846"/>
      <c r="PQC273" s="846"/>
      <c r="PQD273" s="846"/>
      <c r="PQE273" s="846"/>
      <c r="PQF273" s="846"/>
      <c r="PQG273" s="846"/>
      <c r="PQH273" s="846"/>
      <c r="PQI273" s="846"/>
      <c r="PQJ273" s="846"/>
      <c r="PQK273" s="846"/>
      <c r="PQL273" s="846"/>
      <c r="PQM273" s="846"/>
      <c r="PQN273" s="846"/>
      <c r="PQO273" s="846"/>
      <c r="PQP273" s="846"/>
      <c r="PQQ273" s="846"/>
      <c r="PQR273" s="846"/>
      <c r="PQS273" s="846"/>
      <c r="PQT273" s="846"/>
      <c r="PQU273" s="846"/>
      <c r="PQV273" s="846"/>
      <c r="PQW273" s="846"/>
      <c r="PQX273" s="846"/>
      <c r="PQY273" s="846"/>
      <c r="PQZ273" s="846"/>
      <c r="PRA273" s="846"/>
      <c r="PRB273" s="846"/>
      <c r="PRC273" s="846"/>
      <c r="PRD273" s="846"/>
      <c r="PRE273" s="846"/>
      <c r="PRF273" s="846"/>
      <c r="PRG273" s="846"/>
      <c r="PRH273" s="846"/>
      <c r="PRI273" s="846"/>
      <c r="PRJ273" s="846"/>
      <c r="PRK273" s="846"/>
      <c r="PRL273" s="846"/>
      <c r="PRM273" s="846"/>
      <c r="PRN273" s="846"/>
      <c r="PRO273" s="846"/>
      <c r="PRP273" s="846"/>
      <c r="PRQ273" s="827"/>
      <c r="PRR273" s="827"/>
      <c r="PRS273" s="827"/>
      <c r="PRT273" s="827"/>
      <c r="PRU273" s="827"/>
      <c r="PRV273" s="827"/>
      <c r="PRW273" s="827"/>
      <c r="PRX273" s="827"/>
      <c r="PRY273" s="827"/>
      <c r="PRZ273" s="827"/>
      <c r="PSA273" s="827"/>
      <c r="PSB273" s="827"/>
      <c r="PSC273" s="827"/>
      <c r="PSD273" s="827"/>
      <c r="PSE273" s="827"/>
      <c r="PSF273" s="827"/>
      <c r="PSG273" s="827"/>
      <c r="PSH273" s="827"/>
      <c r="PSI273" s="827"/>
      <c r="PSJ273" s="827"/>
      <c r="PSK273" s="827"/>
      <c r="PSL273" s="827"/>
      <c r="PSM273" s="827"/>
      <c r="PSN273" s="827"/>
      <c r="PSO273" s="844"/>
      <c r="PSP273" s="844"/>
      <c r="PSQ273" s="844"/>
      <c r="PSR273" s="844"/>
      <c r="PSS273" s="844"/>
      <c r="PST273" s="827"/>
      <c r="PSU273" s="827"/>
      <c r="PSV273" s="844"/>
      <c r="PSW273" s="844"/>
      <c r="PSX273" s="827"/>
      <c r="PSY273" s="827"/>
      <c r="PSZ273" s="844"/>
      <c r="PTA273" s="844"/>
      <c r="PTB273" s="827"/>
      <c r="PTC273" s="827"/>
      <c r="PTD273" s="827"/>
      <c r="PTE273" s="827"/>
      <c r="PTF273" s="827"/>
      <c r="PTG273" s="827"/>
      <c r="PTH273" s="827"/>
      <c r="PTI273" s="844"/>
      <c r="PTJ273" s="844"/>
      <c r="PTK273" s="827"/>
      <c r="PTL273" s="827"/>
      <c r="PTM273" s="844"/>
      <c r="PTN273" s="844"/>
      <c r="PTO273" s="827"/>
      <c r="PTP273" s="827"/>
      <c r="PTQ273" s="827"/>
      <c r="PTR273" s="827"/>
      <c r="PTS273" s="827"/>
      <c r="PTT273" s="843"/>
      <c r="PTU273" s="845"/>
      <c r="PTV273" s="827"/>
      <c r="PTW273" s="827"/>
      <c r="PTX273" s="827"/>
      <c r="PTY273" s="827"/>
      <c r="PTZ273" s="827"/>
      <c r="PUA273" s="827"/>
      <c r="PUB273" s="827"/>
      <c r="PUC273" s="846"/>
      <c r="PUD273" s="846"/>
      <c r="PUE273" s="846"/>
      <c r="PUF273" s="846"/>
      <c r="PUG273" s="846"/>
      <c r="PUH273" s="846"/>
      <c r="PUI273" s="846"/>
      <c r="PUJ273" s="846"/>
      <c r="PUK273" s="846"/>
      <c r="PUL273" s="846"/>
      <c r="PUM273" s="846"/>
      <c r="PUN273" s="846"/>
      <c r="PUO273" s="846"/>
      <c r="PUP273" s="846"/>
      <c r="PUQ273" s="846"/>
      <c r="PUR273" s="846"/>
      <c r="PUS273" s="846"/>
      <c r="PUT273" s="846"/>
      <c r="PUU273" s="846"/>
      <c r="PUV273" s="846"/>
      <c r="PUW273" s="846"/>
      <c r="PUX273" s="846"/>
      <c r="PUY273" s="846"/>
      <c r="PUZ273" s="846"/>
      <c r="PVA273" s="846"/>
      <c r="PVB273" s="846"/>
      <c r="PVC273" s="846"/>
      <c r="PVD273" s="846"/>
      <c r="PVE273" s="846"/>
      <c r="PVF273" s="846"/>
      <c r="PVG273" s="846"/>
      <c r="PVH273" s="846"/>
      <c r="PVI273" s="846"/>
      <c r="PVJ273" s="846"/>
      <c r="PVK273" s="846"/>
      <c r="PVL273" s="846"/>
      <c r="PVM273" s="846"/>
      <c r="PVN273" s="846"/>
      <c r="PVO273" s="846"/>
      <c r="PVP273" s="846"/>
      <c r="PVQ273" s="846"/>
      <c r="PVR273" s="846"/>
      <c r="PVS273" s="846"/>
      <c r="PVT273" s="846"/>
      <c r="PVU273" s="827"/>
      <c r="PVV273" s="827"/>
      <c r="PVW273" s="827"/>
      <c r="PVX273" s="827"/>
      <c r="PVY273" s="827"/>
      <c r="PVZ273" s="827"/>
      <c r="PWA273" s="827"/>
      <c r="PWB273" s="827"/>
      <c r="PWC273" s="827"/>
      <c r="PWD273" s="827"/>
      <c r="PWE273" s="827"/>
      <c r="PWF273" s="827"/>
      <c r="PWG273" s="827"/>
      <c r="PWH273" s="827"/>
      <c r="PWI273" s="827"/>
      <c r="PWJ273" s="827"/>
      <c r="PWK273" s="827"/>
      <c r="PWL273" s="827"/>
      <c r="PWM273" s="827"/>
      <c r="PWN273" s="827"/>
      <c r="PWO273" s="827"/>
      <c r="PWP273" s="827"/>
      <c r="PWQ273" s="827"/>
      <c r="PWR273" s="827"/>
      <c r="PWS273" s="844"/>
      <c r="PWT273" s="844"/>
      <c r="PWU273" s="844"/>
      <c r="PWV273" s="844"/>
      <c r="PWW273" s="844"/>
      <c r="PWX273" s="827"/>
      <c r="PWY273" s="827"/>
      <c r="PWZ273" s="844"/>
      <c r="PXA273" s="844"/>
      <c r="PXB273" s="827"/>
      <c r="PXC273" s="827"/>
      <c r="PXD273" s="844"/>
      <c r="PXE273" s="844"/>
      <c r="PXF273" s="827"/>
      <c r="PXG273" s="827"/>
      <c r="PXH273" s="827"/>
      <c r="PXI273" s="827"/>
      <c r="PXJ273" s="827"/>
      <c r="PXK273" s="827"/>
      <c r="PXL273" s="827"/>
      <c r="PXM273" s="844"/>
      <c r="PXN273" s="844"/>
      <c r="PXO273" s="827"/>
      <c r="PXP273" s="827"/>
      <c r="PXQ273" s="844"/>
      <c r="PXR273" s="844"/>
      <c r="PXS273" s="827"/>
      <c r="PXT273" s="827"/>
      <c r="PXU273" s="827"/>
      <c r="PXV273" s="827"/>
      <c r="PXW273" s="827"/>
      <c r="PXX273" s="843"/>
      <c r="PXY273" s="845"/>
      <c r="PXZ273" s="827"/>
      <c r="PYA273" s="827"/>
      <c r="PYB273" s="827"/>
      <c r="PYC273" s="827"/>
      <c r="PYD273" s="827"/>
      <c r="PYE273" s="827"/>
      <c r="PYF273" s="827"/>
      <c r="PYG273" s="846"/>
      <c r="PYH273" s="846"/>
      <c r="PYI273" s="846"/>
      <c r="PYJ273" s="846"/>
      <c r="PYK273" s="846"/>
      <c r="PYL273" s="846"/>
      <c r="PYM273" s="846"/>
      <c r="PYN273" s="846"/>
      <c r="PYO273" s="846"/>
      <c r="PYP273" s="846"/>
      <c r="PYQ273" s="846"/>
      <c r="PYR273" s="846"/>
      <c r="PYS273" s="846"/>
      <c r="PYT273" s="846"/>
      <c r="PYU273" s="846"/>
      <c r="PYV273" s="846"/>
      <c r="PYW273" s="846"/>
      <c r="PYX273" s="846"/>
      <c r="PYY273" s="846"/>
      <c r="PYZ273" s="846"/>
      <c r="PZA273" s="846"/>
      <c r="PZB273" s="846"/>
      <c r="PZC273" s="846"/>
      <c r="PZD273" s="846"/>
      <c r="PZE273" s="846"/>
      <c r="PZF273" s="846"/>
      <c r="PZG273" s="846"/>
      <c r="PZH273" s="846"/>
      <c r="PZI273" s="846"/>
      <c r="PZJ273" s="846"/>
      <c r="PZK273" s="846"/>
      <c r="PZL273" s="846"/>
      <c r="PZM273" s="846"/>
      <c r="PZN273" s="846"/>
      <c r="PZO273" s="846"/>
      <c r="PZP273" s="846"/>
      <c r="PZQ273" s="846"/>
      <c r="PZR273" s="846"/>
      <c r="PZS273" s="846"/>
      <c r="PZT273" s="846"/>
      <c r="PZU273" s="846"/>
      <c r="PZV273" s="846"/>
      <c r="PZW273" s="846"/>
      <c r="PZX273" s="846"/>
      <c r="PZY273" s="827"/>
      <c r="PZZ273" s="827"/>
      <c r="QAA273" s="827"/>
      <c r="QAB273" s="827"/>
      <c r="QAC273" s="827"/>
      <c r="QAD273" s="827"/>
      <c r="QAE273" s="827"/>
      <c r="QAF273" s="827"/>
      <c r="QAG273" s="827"/>
      <c r="QAH273" s="827"/>
      <c r="QAI273" s="827"/>
      <c r="QAJ273" s="827"/>
      <c r="QAK273" s="827"/>
      <c r="QAL273" s="827"/>
      <c r="QAM273" s="827"/>
      <c r="QAN273" s="827"/>
      <c r="QAO273" s="827"/>
      <c r="QAP273" s="827"/>
      <c r="QAQ273" s="827"/>
      <c r="QAR273" s="827"/>
      <c r="QAS273" s="827"/>
      <c r="QAT273" s="827"/>
      <c r="QAU273" s="827"/>
      <c r="QAV273" s="827"/>
      <c r="QAW273" s="844"/>
      <c r="QAX273" s="844"/>
      <c r="QAY273" s="844"/>
      <c r="QAZ273" s="844"/>
      <c r="QBA273" s="844"/>
      <c r="QBB273" s="827"/>
      <c r="QBC273" s="827"/>
      <c r="QBD273" s="844"/>
      <c r="QBE273" s="844"/>
      <c r="QBF273" s="827"/>
      <c r="QBG273" s="827"/>
      <c r="QBH273" s="844"/>
      <c r="QBI273" s="844"/>
      <c r="QBJ273" s="827"/>
      <c r="QBK273" s="827"/>
      <c r="QBL273" s="827"/>
      <c r="QBM273" s="827"/>
      <c r="QBN273" s="827"/>
      <c r="QBO273" s="827"/>
      <c r="QBP273" s="827"/>
      <c r="QBQ273" s="844"/>
      <c r="QBR273" s="844"/>
      <c r="QBS273" s="827"/>
      <c r="QBT273" s="827"/>
      <c r="QBU273" s="844"/>
      <c r="QBV273" s="844"/>
      <c r="QBW273" s="827"/>
      <c r="QBX273" s="827"/>
      <c r="QBY273" s="827"/>
      <c r="QBZ273" s="827"/>
      <c r="QCA273" s="827"/>
      <c r="QCB273" s="843"/>
      <c r="QCC273" s="845"/>
      <c r="QCD273" s="827"/>
      <c r="QCE273" s="827"/>
      <c r="QCF273" s="827"/>
      <c r="QCG273" s="827"/>
      <c r="QCH273" s="827"/>
      <c r="QCI273" s="827"/>
      <c r="QCJ273" s="827"/>
      <c r="QCK273" s="846"/>
      <c r="QCL273" s="846"/>
      <c r="QCM273" s="846"/>
      <c r="QCN273" s="846"/>
      <c r="QCO273" s="846"/>
      <c r="QCP273" s="846"/>
      <c r="QCQ273" s="846"/>
      <c r="QCR273" s="846"/>
      <c r="QCS273" s="846"/>
      <c r="QCT273" s="846"/>
      <c r="QCU273" s="846"/>
      <c r="QCV273" s="846"/>
      <c r="QCW273" s="846"/>
      <c r="QCX273" s="846"/>
      <c r="QCY273" s="846"/>
      <c r="QCZ273" s="846"/>
      <c r="QDA273" s="846"/>
      <c r="QDB273" s="846"/>
      <c r="QDC273" s="846"/>
      <c r="QDD273" s="846"/>
      <c r="QDE273" s="846"/>
      <c r="QDF273" s="846"/>
      <c r="QDG273" s="846"/>
      <c r="QDH273" s="846"/>
      <c r="QDI273" s="846"/>
      <c r="QDJ273" s="846"/>
      <c r="QDK273" s="846"/>
      <c r="QDL273" s="846"/>
      <c r="QDM273" s="846"/>
      <c r="QDN273" s="846"/>
      <c r="QDO273" s="846"/>
      <c r="QDP273" s="846"/>
      <c r="QDQ273" s="846"/>
      <c r="QDR273" s="846"/>
      <c r="QDS273" s="846"/>
      <c r="QDT273" s="846"/>
      <c r="QDU273" s="846"/>
      <c r="QDV273" s="846"/>
      <c r="QDW273" s="846"/>
      <c r="QDX273" s="846"/>
      <c r="QDY273" s="846"/>
      <c r="QDZ273" s="846"/>
      <c r="QEA273" s="846"/>
      <c r="QEB273" s="846"/>
      <c r="QEC273" s="827"/>
      <c r="QED273" s="827"/>
      <c r="QEE273" s="827"/>
      <c r="QEF273" s="827"/>
      <c r="QEG273" s="827"/>
      <c r="QEH273" s="827"/>
      <c r="QEI273" s="827"/>
      <c r="QEJ273" s="827"/>
      <c r="QEK273" s="827"/>
      <c r="QEL273" s="827"/>
      <c r="QEM273" s="827"/>
      <c r="QEN273" s="827"/>
      <c r="QEO273" s="827"/>
      <c r="QEP273" s="827"/>
      <c r="QEQ273" s="827"/>
      <c r="QER273" s="827"/>
      <c r="QES273" s="827"/>
      <c r="QET273" s="827"/>
      <c r="QEU273" s="827"/>
      <c r="QEV273" s="827"/>
      <c r="QEW273" s="827"/>
      <c r="QEX273" s="827"/>
      <c r="QEY273" s="827"/>
      <c r="QEZ273" s="827"/>
      <c r="QFA273" s="844"/>
      <c r="QFB273" s="844"/>
      <c r="QFC273" s="844"/>
      <c r="QFD273" s="844"/>
      <c r="QFE273" s="844"/>
      <c r="QFF273" s="827"/>
      <c r="QFG273" s="827"/>
      <c r="QFH273" s="844"/>
      <c r="QFI273" s="844"/>
      <c r="QFJ273" s="827"/>
      <c r="QFK273" s="827"/>
      <c r="QFL273" s="844"/>
      <c r="QFM273" s="844"/>
      <c r="QFN273" s="827"/>
      <c r="QFO273" s="827"/>
      <c r="QFP273" s="827"/>
      <c r="QFQ273" s="827"/>
      <c r="QFR273" s="827"/>
      <c r="QFS273" s="827"/>
      <c r="QFT273" s="827"/>
      <c r="QFU273" s="844"/>
      <c r="QFV273" s="844"/>
      <c r="QFW273" s="827"/>
      <c r="QFX273" s="827"/>
      <c r="QFY273" s="844"/>
      <c r="QFZ273" s="844"/>
      <c r="QGA273" s="827"/>
      <c r="QGB273" s="827"/>
      <c r="QGC273" s="827"/>
      <c r="QGD273" s="827"/>
      <c r="QGE273" s="827"/>
      <c r="QGF273" s="843"/>
      <c r="QGG273" s="845"/>
      <c r="QGH273" s="827"/>
      <c r="QGI273" s="827"/>
      <c r="QGJ273" s="827"/>
      <c r="QGK273" s="827"/>
      <c r="QGL273" s="827"/>
      <c r="QGM273" s="827"/>
      <c r="QGN273" s="827"/>
      <c r="QGO273" s="846"/>
      <c r="QGP273" s="846"/>
      <c r="QGQ273" s="846"/>
      <c r="QGR273" s="846"/>
      <c r="QGS273" s="846"/>
      <c r="QGT273" s="846"/>
      <c r="QGU273" s="846"/>
      <c r="QGV273" s="846"/>
      <c r="QGW273" s="846"/>
      <c r="QGX273" s="846"/>
      <c r="QGY273" s="846"/>
      <c r="QGZ273" s="846"/>
      <c r="QHA273" s="846"/>
      <c r="QHB273" s="846"/>
      <c r="QHC273" s="846"/>
      <c r="QHD273" s="846"/>
      <c r="QHE273" s="846"/>
      <c r="QHF273" s="846"/>
      <c r="QHG273" s="846"/>
      <c r="QHH273" s="846"/>
      <c r="QHI273" s="846"/>
      <c r="QHJ273" s="846"/>
      <c r="QHK273" s="846"/>
      <c r="QHL273" s="846"/>
      <c r="QHM273" s="846"/>
      <c r="QHN273" s="846"/>
      <c r="QHO273" s="846"/>
      <c r="QHP273" s="846"/>
      <c r="QHQ273" s="846"/>
      <c r="QHR273" s="846"/>
      <c r="QHS273" s="846"/>
      <c r="QHT273" s="846"/>
      <c r="QHU273" s="846"/>
      <c r="QHV273" s="846"/>
      <c r="QHW273" s="846"/>
      <c r="QHX273" s="846"/>
      <c r="QHY273" s="846"/>
      <c r="QHZ273" s="846"/>
      <c r="QIA273" s="846"/>
      <c r="QIB273" s="846"/>
      <c r="QIC273" s="846"/>
      <c r="QID273" s="846"/>
      <c r="QIE273" s="846"/>
      <c r="QIF273" s="846"/>
      <c r="QIG273" s="827"/>
      <c r="QIH273" s="827"/>
      <c r="QII273" s="827"/>
      <c r="QIJ273" s="827"/>
      <c r="QIK273" s="827"/>
      <c r="QIL273" s="827"/>
      <c r="QIM273" s="827"/>
      <c r="QIN273" s="827"/>
      <c r="QIO273" s="827"/>
      <c r="QIP273" s="827"/>
      <c r="QIQ273" s="827"/>
      <c r="QIR273" s="827"/>
      <c r="QIS273" s="827"/>
      <c r="QIT273" s="827"/>
      <c r="QIU273" s="827"/>
      <c r="QIV273" s="827"/>
      <c r="QIW273" s="827"/>
      <c r="QIX273" s="827"/>
      <c r="QIY273" s="827"/>
      <c r="QIZ273" s="827"/>
      <c r="QJA273" s="827"/>
      <c r="QJB273" s="827"/>
      <c r="QJC273" s="827"/>
      <c r="QJD273" s="827"/>
      <c r="QJE273" s="844"/>
      <c r="QJF273" s="844"/>
      <c r="QJG273" s="844"/>
      <c r="QJH273" s="844"/>
      <c r="QJI273" s="844"/>
      <c r="QJJ273" s="827"/>
      <c r="QJK273" s="827"/>
      <c r="QJL273" s="844"/>
      <c r="QJM273" s="844"/>
      <c r="QJN273" s="827"/>
      <c r="QJO273" s="827"/>
      <c r="QJP273" s="844"/>
      <c r="QJQ273" s="844"/>
      <c r="QJR273" s="827"/>
      <c r="QJS273" s="827"/>
      <c r="QJT273" s="827"/>
      <c r="QJU273" s="827"/>
      <c r="QJV273" s="827"/>
      <c r="QJW273" s="827"/>
      <c r="QJX273" s="827"/>
      <c r="QJY273" s="844"/>
      <c r="QJZ273" s="844"/>
      <c r="QKA273" s="827"/>
      <c r="QKB273" s="827"/>
      <c r="QKC273" s="844"/>
      <c r="QKD273" s="844"/>
      <c r="QKE273" s="827"/>
      <c r="QKF273" s="827"/>
      <c r="QKG273" s="827"/>
      <c r="QKH273" s="827"/>
      <c r="QKI273" s="827"/>
      <c r="QKJ273" s="843"/>
      <c r="QKK273" s="845"/>
      <c r="QKL273" s="827"/>
      <c r="QKM273" s="827"/>
      <c r="QKN273" s="827"/>
      <c r="QKO273" s="827"/>
      <c r="QKP273" s="827"/>
      <c r="QKQ273" s="827"/>
      <c r="QKR273" s="827"/>
      <c r="QKS273" s="846"/>
      <c r="QKT273" s="846"/>
      <c r="QKU273" s="846"/>
      <c r="QKV273" s="846"/>
      <c r="QKW273" s="846"/>
      <c r="QKX273" s="846"/>
      <c r="QKY273" s="846"/>
      <c r="QKZ273" s="846"/>
      <c r="QLA273" s="846"/>
      <c r="QLB273" s="846"/>
      <c r="QLC273" s="846"/>
      <c r="QLD273" s="846"/>
      <c r="QLE273" s="846"/>
      <c r="QLF273" s="846"/>
      <c r="QLG273" s="846"/>
      <c r="QLH273" s="846"/>
      <c r="QLI273" s="846"/>
      <c r="QLJ273" s="846"/>
      <c r="QLK273" s="846"/>
      <c r="QLL273" s="846"/>
      <c r="QLM273" s="846"/>
      <c r="QLN273" s="846"/>
      <c r="QLO273" s="846"/>
      <c r="QLP273" s="846"/>
      <c r="QLQ273" s="846"/>
      <c r="QLR273" s="846"/>
      <c r="QLS273" s="846"/>
      <c r="QLT273" s="846"/>
      <c r="QLU273" s="846"/>
      <c r="QLV273" s="846"/>
      <c r="QLW273" s="846"/>
      <c r="QLX273" s="846"/>
      <c r="QLY273" s="846"/>
      <c r="QLZ273" s="846"/>
      <c r="QMA273" s="846"/>
      <c r="QMB273" s="846"/>
      <c r="QMC273" s="846"/>
      <c r="QMD273" s="846"/>
      <c r="QME273" s="846"/>
      <c r="QMF273" s="846"/>
      <c r="QMG273" s="846"/>
      <c r="QMH273" s="846"/>
      <c r="QMI273" s="846"/>
      <c r="QMJ273" s="846"/>
      <c r="QMK273" s="827"/>
      <c r="QML273" s="827"/>
      <c r="QMM273" s="827"/>
      <c r="QMN273" s="827"/>
      <c r="QMO273" s="827"/>
      <c r="QMP273" s="827"/>
      <c r="QMQ273" s="827"/>
      <c r="QMR273" s="827"/>
      <c r="QMS273" s="827"/>
      <c r="QMT273" s="827"/>
      <c r="QMU273" s="827"/>
      <c r="QMV273" s="827"/>
      <c r="QMW273" s="827"/>
      <c r="QMX273" s="827"/>
      <c r="QMY273" s="827"/>
      <c r="QMZ273" s="827"/>
      <c r="QNA273" s="827"/>
      <c r="QNB273" s="827"/>
      <c r="QNC273" s="827"/>
      <c r="QND273" s="827"/>
      <c r="QNE273" s="827"/>
      <c r="QNF273" s="827"/>
      <c r="QNG273" s="827"/>
      <c r="QNH273" s="827"/>
      <c r="QNI273" s="844"/>
      <c r="QNJ273" s="844"/>
      <c r="QNK273" s="844"/>
      <c r="QNL273" s="844"/>
      <c r="QNM273" s="844"/>
      <c r="QNN273" s="827"/>
      <c r="QNO273" s="827"/>
      <c r="QNP273" s="844"/>
      <c r="QNQ273" s="844"/>
      <c r="QNR273" s="827"/>
      <c r="QNS273" s="827"/>
      <c r="QNT273" s="844"/>
      <c r="QNU273" s="844"/>
      <c r="QNV273" s="827"/>
      <c r="QNW273" s="827"/>
      <c r="QNX273" s="827"/>
      <c r="QNY273" s="827"/>
      <c r="QNZ273" s="827"/>
      <c r="QOA273" s="827"/>
      <c r="QOB273" s="827"/>
      <c r="QOC273" s="844"/>
      <c r="QOD273" s="844"/>
      <c r="QOE273" s="827"/>
      <c r="QOF273" s="827"/>
      <c r="QOG273" s="844"/>
      <c r="QOH273" s="844"/>
      <c r="QOI273" s="827"/>
      <c r="QOJ273" s="827"/>
      <c r="QOK273" s="827"/>
      <c r="QOL273" s="827"/>
      <c r="QOM273" s="827"/>
      <c r="QON273" s="843"/>
      <c r="QOO273" s="845"/>
      <c r="QOP273" s="827"/>
      <c r="QOQ273" s="827"/>
      <c r="QOR273" s="827"/>
      <c r="QOS273" s="827"/>
      <c r="QOT273" s="827"/>
      <c r="QOU273" s="827"/>
      <c r="QOV273" s="827"/>
      <c r="QOW273" s="846"/>
      <c r="QOX273" s="846"/>
      <c r="QOY273" s="846"/>
      <c r="QOZ273" s="846"/>
      <c r="QPA273" s="846"/>
      <c r="QPB273" s="846"/>
      <c r="QPC273" s="846"/>
      <c r="QPD273" s="846"/>
      <c r="QPE273" s="846"/>
      <c r="QPF273" s="846"/>
      <c r="QPG273" s="846"/>
      <c r="QPH273" s="846"/>
      <c r="QPI273" s="846"/>
      <c r="QPJ273" s="846"/>
      <c r="QPK273" s="846"/>
      <c r="QPL273" s="846"/>
      <c r="QPM273" s="846"/>
      <c r="QPN273" s="846"/>
      <c r="QPO273" s="846"/>
      <c r="QPP273" s="846"/>
      <c r="QPQ273" s="846"/>
      <c r="QPR273" s="846"/>
      <c r="QPS273" s="846"/>
      <c r="QPT273" s="846"/>
      <c r="QPU273" s="846"/>
      <c r="QPV273" s="846"/>
      <c r="QPW273" s="846"/>
      <c r="QPX273" s="846"/>
      <c r="QPY273" s="846"/>
      <c r="QPZ273" s="846"/>
      <c r="QQA273" s="846"/>
      <c r="QQB273" s="846"/>
      <c r="QQC273" s="846"/>
      <c r="QQD273" s="846"/>
      <c r="QQE273" s="846"/>
      <c r="QQF273" s="846"/>
      <c r="QQG273" s="846"/>
      <c r="QQH273" s="846"/>
      <c r="QQI273" s="846"/>
      <c r="QQJ273" s="846"/>
      <c r="QQK273" s="846"/>
      <c r="QQL273" s="846"/>
      <c r="QQM273" s="846"/>
      <c r="QQN273" s="846"/>
      <c r="QQO273" s="827"/>
      <c r="QQP273" s="827"/>
      <c r="QQQ273" s="827"/>
      <c r="QQR273" s="827"/>
      <c r="QQS273" s="827"/>
      <c r="QQT273" s="827"/>
      <c r="QQU273" s="827"/>
      <c r="QQV273" s="827"/>
      <c r="QQW273" s="827"/>
      <c r="QQX273" s="827"/>
      <c r="QQY273" s="827"/>
      <c r="QQZ273" s="827"/>
      <c r="QRA273" s="827"/>
      <c r="QRB273" s="827"/>
      <c r="QRC273" s="827"/>
      <c r="QRD273" s="827"/>
      <c r="QRE273" s="827"/>
      <c r="QRF273" s="827"/>
      <c r="QRG273" s="827"/>
      <c r="QRH273" s="827"/>
      <c r="QRI273" s="827"/>
      <c r="QRJ273" s="827"/>
      <c r="QRK273" s="827"/>
      <c r="QRL273" s="827"/>
      <c r="QRM273" s="844"/>
      <c r="QRN273" s="844"/>
      <c r="QRO273" s="844"/>
      <c r="QRP273" s="844"/>
      <c r="QRQ273" s="844"/>
      <c r="QRR273" s="827"/>
      <c r="QRS273" s="827"/>
      <c r="QRT273" s="844"/>
      <c r="QRU273" s="844"/>
      <c r="QRV273" s="827"/>
      <c r="QRW273" s="827"/>
      <c r="QRX273" s="844"/>
      <c r="QRY273" s="844"/>
      <c r="QRZ273" s="827"/>
      <c r="QSA273" s="827"/>
      <c r="QSB273" s="827"/>
      <c r="QSC273" s="827"/>
      <c r="QSD273" s="827"/>
      <c r="QSE273" s="827"/>
      <c r="QSF273" s="827"/>
      <c r="QSG273" s="844"/>
      <c r="QSH273" s="844"/>
      <c r="QSI273" s="827"/>
      <c r="QSJ273" s="827"/>
      <c r="QSK273" s="844"/>
      <c r="QSL273" s="844"/>
      <c r="QSM273" s="827"/>
      <c r="QSN273" s="827"/>
      <c r="QSO273" s="827"/>
      <c r="QSP273" s="827"/>
      <c r="QSQ273" s="827"/>
      <c r="QSR273" s="843"/>
      <c r="QSS273" s="845"/>
      <c r="QST273" s="827"/>
      <c r="QSU273" s="827"/>
      <c r="QSV273" s="827"/>
      <c r="QSW273" s="827"/>
      <c r="QSX273" s="827"/>
      <c r="QSY273" s="827"/>
      <c r="QSZ273" s="827"/>
      <c r="QTA273" s="846"/>
      <c r="QTB273" s="846"/>
      <c r="QTC273" s="846"/>
      <c r="QTD273" s="846"/>
      <c r="QTE273" s="846"/>
      <c r="QTF273" s="846"/>
      <c r="QTG273" s="846"/>
      <c r="QTH273" s="846"/>
      <c r="QTI273" s="846"/>
      <c r="QTJ273" s="846"/>
      <c r="QTK273" s="846"/>
      <c r="QTL273" s="846"/>
      <c r="QTM273" s="846"/>
      <c r="QTN273" s="846"/>
      <c r="QTO273" s="846"/>
      <c r="QTP273" s="846"/>
      <c r="QTQ273" s="846"/>
      <c r="QTR273" s="846"/>
      <c r="QTS273" s="846"/>
      <c r="QTT273" s="846"/>
      <c r="QTU273" s="846"/>
      <c r="QTV273" s="846"/>
      <c r="QTW273" s="846"/>
      <c r="QTX273" s="846"/>
      <c r="QTY273" s="846"/>
      <c r="QTZ273" s="846"/>
      <c r="QUA273" s="846"/>
      <c r="QUB273" s="846"/>
      <c r="QUC273" s="846"/>
      <c r="QUD273" s="846"/>
      <c r="QUE273" s="846"/>
      <c r="QUF273" s="846"/>
      <c r="QUG273" s="846"/>
      <c r="QUH273" s="846"/>
      <c r="QUI273" s="846"/>
      <c r="QUJ273" s="846"/>
      <c r="QUK273" s="846"/>
      <c r="QUL273" s="846"/>
      <c r="QUM273" s="846"/>
      <c r="QUN273" s="846"/>
      <c r="QUO273" s="846"/>
      <c r="QUP273" s="846"/>
      <c r="QUQ273" s="846"/>
      <c r="QUR273" s="846"/>
      <c r="QUS273" s="827"/>
      <c r="QUT273" s="827"/>
      <c r="QUU273" s="827"/>
      <c r="QUV273" s="827"/>
      <c r="QUW273" s="827"/>
      <c r="QUX273" s="827"/>
      <c r="QUY273" s="827"/>
      <c r="QUZ273" s="827"/>
      <c r="QVA273" s="827"/>
      <c r="QVB273" s="827"/>
      <c r="QVC273" s="827"/>
      <c r="QVD273" s="827"/>
      <c r="QVE273" s="827"/>
      <c r="QVF273" s="827"/>
      <c r="QVG273" s="827"/>
      <c r="QVH273" s="827"/>
      <c r="QVI273" s="827"/>
      <c r="QVJ273" s="827"/>
      <c r="QVK273" s="827"/>
      <c r="QVL273" s="827"/>
      <c r="QVM273" s="827"/>
      <c r="QVN273" s="827"/>
      <c r="QVO273" s="827"/>
      <c r="QVP273" s="827"/>
      <c r="QVQ273" s="844"/>
      <c r="QVR273" s="844"/>
      <c r="QVS273" s="844"/>
      <c r="QVT273" s="844"/>
      <c r="QVU273" s="844"/>
      <c r="QVV273" s="827"/>
      <c r="QVW273" s="827"/>
      <c r="QVX273" s="844"/>
      <c r="QVY273" s="844"/>
      <c r="QVZ273" s="827"/>
      <c r="QWA273" s="827"/>
      <c r="QWB273" s="844"/>
      <c r="QWC273" s="844"/>
      <c r="QWD273" s="827"/>
      <c r="QWE273" s="827"/>
      <c r="QWF273" s="827"/>
      <c r="QWG273" s="827"/>
      <c r="QWH273" s="827"/>
      <c r="QWI273" s="827"/>
      <c r="QWJ273" s="827"/>
      <c r="QWK273" s="844"/>
      <c r="QWL273" s="844"/>
      <c r="QWM273" s="827"/>
      <c r="QWN273" s="827"/>
      <c r="QWO273" s="844"/>
      <c r="QWP273" s="844"/>
      <c r="QWQ273" s="827"/>
      <c r="QWR273" s="827"/>
      <c r="QWS273" s="827"/>
      <c r="QWT273" s="827"/>
      <c r="QWU273" s="827"/>
      <c r="QWV273" s="843"/>
      <c r="QWW273" s="845"/>
      <c r="QWX273" s="827"/>
      <c r="QWY273" s="827"/>
      <c r="QWZ273" s="827"/>
      <c r="QXA273" s="827"/>
      <c r="QXB273" s="827"/>
      <c r="QXC273" s="827"/>
      <c r="QXD273" s="827"/>
      <c r="QXE273" s="846"/>
      <c r="QXF273" s="846"/>
      <c r="QXG273" s="846"/>
      <c r="QXH273" s="846"/>
      <c r="QXI273" s="846"/>
      <c r="QXJ273" s="846"/>
      <c r="QXK273" s="846"/>
      <c r="QXL273" s="846"/>
      <c r="QXM273" s="846"/>
      <c r="QXN273" s="846"/>
      <c r="QXO273" s="846"/>
      <c r="QXP273" s="846"/>
      <c r="QXQ273" s="846"/>
      <c r="QXR273" s="846"/>
      <c r="QXS273" s="846"/>
      <c r="QXT273" s="846"/>
      <c r="QXU273" s="846"/>
      <c r="QXV273" s="846"/>
      <c r="QXW273" s="846"/>
      <c r="QXX273" s="846"/>
      <c r="QXY273" s="846"/>
      <c r="QXZ273" s="846"/>
      <c r="QYA273" s="846"/>
      <c r="QYB273" s="846"/>
      <c r="QYC273" s="846"/>
      <c r="QYD273" s="846"/>
      <c r="QYE273" s="846"/>
      <c r="QYF273" s="846"/>
      <c r="QYG273" s="846"/>
      <c r="QYH273" s="846"/>
      <c r="QYI273" s="846"/>
      <c r="QYJ273" s="846"/>
      <c r="QYK273" s="846"/>
      <c r="QYL273" s="846"/>
      <c r="QYM273" s="846"/>
      <c r="QYN273" s="846"/>
      <c r="QYO273" s="846"/>
      <c r="QYP273" s="846"/>
      <c r="QYQ273" s="846"/>
      <c r="QYR273" s="846"/>
      <c r="QYS273" s="846"/>
      <c r="QYT273" s="846"/>
      <c r="QYU273" s="846"/>
      <c r="QYV273" s="846"/>
      <c r="QYW273" s="827"/>
      <c r="QYX273" s="827"/>
      <c r="QYY273" s="827"/>
      <c r="QYZ273" s="827"/>
      <c r="QZA273" s="827"/>
      <c r="QZB273" s="827"/>
      <c r="QZC273" s="827"/>
      <c r="QZD273" s="827"/>
      <c r="QZE273" s="827"/>
      <c r="QZF273" s="827"/>
      <c r="QZG273" s="827"/>
      <c r="QZH273" s="827"/>
      <c r="QZI273" s="827"/>
      <c r="QZJ273" s="827"/>
      <c r="QZK273" s="827"/>
      <c r="QZL273" s="827"/>
      <c r="QZM273" s="827"/>
      <c r="QZN273" s="827"/>
      <c r="QZO273" s="827"/>
      <c r="QZP273" s="827"/>
      <c r="QZQ273" s="827"/>
      <c r="QZR273" s="827"/>
      <c r="QZS273" s="827"/>
      <c r="QZT273" s="827"/>
      <c r="QZU273" s="844"/>
      <c r="QZV273" s="844"/>
      <c r="QZW273" s="844"/>
      <c r="QZX273" s="844"/>
      <c r="QZY273" s="844"/>
      <c r="QZZ273" s="827"/>
      <c r="RAA273" s="827"/>
      <c r="RAB273" s="844"/>
      <c r="RAC273" s="844"/>
      <c r="RAD273" s="827"/>
      <c r="RAE273" s="827"/>
      <c r="RAF273" s="844"/>
      <c r="RAG273" s="844"/>
      <c r="RAH273" s="827"/>
      <c r="RAI273" s="827"/>
      <c r="RAJ273" s="827"/>
      <c r="RAK273" s="827"/>
      <c r="RAL273" s="827"/>
      <c r="RAM273" s="827"/>
      <c r="RAN273" s="827"/>
      <c r="RAO273" s="844"/>
      <c r="RAP273" s="844"/>
      <c r="RAQ273" s="827"/>
      <c r="RAR273" s="827"/>
      <c r="RAS273" s="844"/>
      <c r="RAT273" s="844"/>
      <c r="RAU273" s="827"/>
      <c r="RAV273" s="827"/>
      <c r="RAW273" s="827"/>
      <c r="RAX273" s="827"/>
      <c r="RAY273" s="827"/>
      <c r="RAZ273" s="843"/>
      <c r="RBA273" s="845"/>
      <c r="RBB273" s="827"/>
      <c r="RBC273" s="827"/>
      <c r="RBD273" s="827"/>
      <c r="RBE273" s="827"/>
      <c r="RBF273" s="827"/>
      <c r="RBG273" s="827"/>
      <c r="RBH273" s="827"/>
      <c r="RBI273" s="846"/>
      <c r="RBJ273" s="846"/>
      <c r="RBK273" s="846"/>
      <c r="RBL273" s="846"/>
      <c r="RBM273" s="846"/>
      <c r="RBN273" s="846"/>
      <c r="RBO273" s="846"/>
      <c r="RBP273" s="846"/>
      <c r="RBQ273" s="846"/>
      <c r="RBR273" s="846"/>
      <c r="RBS273" s="846"/>
      <c r="RBT273" s="846"/>
      <c r="RBU273" s="846"/>
      <c r="RBV273" s="846"/>
      <c r="RBW273" s="846"/>
      <c r="RBX273" s="846"/>
      <c r="RBY273" s="846"/>
      <c r="RBZ273" s="846"/>
      <c r="RCA273" s="846"/>
      <c r="RCB273" s="846"/>
      <c r="RCC273" s="846"/>
      <c r="RCD273" s="846"/>
      <c r="RCE273" s="846"/>
      <c r="RCF273" s="846"/>
      <c r="RCG273" s="846"/>
      <c r="RCH273" s="846"/>
      <c r="RCI273" s="846"/>
      <c r="RCJ273" s="846"/>
      <c r="RCK273" s="846"/>
      <c r="RCL273" s="846"/>
      <c r="RCM273" s="846"/>
      <c r="RCN273" s="846"/>
      <c r="RCO273" s="846"/>
      <c r="RCP273" s="846"/>
      <c r="RCQ273" s="846"/>
      <c r="RCR273" s="846"/>
      <c r="RCS273" s="846"/>
      <c r="RCT273" s="846"/>
      <c r="RCU273" s="846"/>
      <c r="RCV273" s="846"/>
      <c r="RCW273" s="846"/>
      <c r="RCX273" s="846"/>
      <c r="RCY273" s="846"/>
      <c r="RCZ273" s="846"/>
      <c r="RDA273" s="827"/>
      <c r="RDB273" s="827"/>
      <c r="RDC273" s="827"/>
      <c r="RDD273" s="827"/>
      <c r="RDE273" s="827"/>
      <c r="RDF273" s="827"/>
      <c r="RDG273" s="827"/>
      <c r="RDH273" s="827"/>
      <c r="RDI273" s="827"/>
      <c r="RDJ273" s="827"/>
      <c r="RDK273" s="827"/>
      <c r="RDL273" s="827"/>
      <c r="RDM273" s="827"/>
      <c r="RDN273" s="827"/>
      <c r="RDO273" s="827"/>
      <c r="RDP273" s="827"/>
      <c r="RDQ273" s="827"/>
      <c r="RDR273" s="827"/>
      <c r="RDS273" s="827"/>
      <c r="RDT273" s="827"/>
      <c r="RDU273" s="827"/>
      <c r="RDV273" s="827"/>
      <c r="RDW273" s="827"/>
    </row>
    <row r="274" spans="1:12295" s="70" customFormat="1" ht="69" customHeight="1" x14ac:dyDescent="0.3">
      <c r="A274" s="843"/>
      <c r="B274" s="126"/>
      <c r="C274" s="97" t="s">
        <v>401</v>
      </c>
      <c r="D274" s="166">
        <f t="shared" si="833"/>
        <v>305345.25738000002</v>
      </c>
      <c r="E274" s="166"/>
      <c r="F274" s="166"/>
      <c r="G274" s="166">
        <v>305345.25738000002</v>
      </c>
      <c r="H274" s="168"/>
      <c r="I274" s="168"/>
      <c r="J274" s="168"/>
      <c r="K274" s="166">
        <f>Q274</f>
        <v>79835.078510000007</v>
      </c>
      <c r="L274" s="695">
        <f t="shared" si="826"/>
        <v>0.26145838712223984</v>
      </c>
      <c r="M274" s="168"/>
      <c r="N274" s="823"/>
      <c r="O274" s="825"/>
      <c r="P274" s="823"/>
      <c r="Q274" s="1016">
        <v>79835.078510000007</v>
      </c>
      <c r="R274" s="695">
        <f t="shared" si="836"/>
        <v>0.26145838712223984</v>
      </c>
      <c r="S274" s="825"/>
      <c r="T274" s="823"/>
      <c r="U274" s="825"/>
      <c r="V274" s="825"/>
      <c r="W274" s="825"/>
      <c r="X274" s="825"/>
      <c r="Y274" s="825"/>
      <c r="Z274" s="825"/>
      <c r="AA274" s="825"/>
      <c r="AB274" s="825"/>
      <c r="AC274" s="825"/>
      <c r="AD274" s="823"/>
      <c r="AE274" s="166">
        <f>AK274</f>
        <v>0</v>
      </c>
      <c r="AF274" s="695">
        <v>0</v>
      </c>
      <c r="AG274" s="166">
        <v>0</v>
      </c>
      <c r="AH274" s="695"/>
      <c r="AI274" s="945"/>
      <c r="AJ274" s="945"/>
      <c r="AK274" s="945"/>
      <c r="AL274" s="695">
        <v>0</v>
      </c>
      <c r="AM274" s="825"/>
      <c r="AN274" s="823"/>
      <c r="AO274" s="825"/>
      <c r="AP274" s="825"/>
      <c r="AQ274" s="823"/>
      <c r="AR274" s="166">
        <f>AX274</f>
        <v>303005.00750000001</v>
      </c>
      <c r="AS274" s="695">
        <f t="shared" si="840"/>
        <v>0.99233572546670479</v>
      </c>
      <c r="AT274" s="168"/>
      <c r="AU274" s="695"/>
      <c r="AV274" s="825"/>
      <c r="AW274" s="695"/>
      <c r="AX274" s="166">
        <f>'[8]2 вариант'!$I$52</f>
        <v>303005.00750000001</v>
      </c>
      <c r="AY274" s="695">
        <f t="shared" si="841"/>
        <v>0.99233572546670479</v>
      </c>
      <c r="AZ274" s="825"/>
      <c r="BA274" s="695"/>
      <c r="BB274" s="825"/>
      <c r="BC274" s="825"/>
      <c r="BD274" s="825"/>
      <c r="BE274" s="825"/>
      <c r="BF274" s="825"/>
      <c r="BG274" s="825"/>
      <c r="BH274" s="825"/>
      <c r="BI274" s="825"/>
      <c r="BJ274" s="825"/>
      <c r="BK274" s="825"/>
      <c r="BL274" s="825"/>
      <c r="BM274" s="825"/>
      <c r="BN274" s="825"/>
      <c r="BO274" s="825"/>
      <c r="BP274" s="825"/>
      <c r="BQ274" s="825"/>
      <c r="BR274" s="825"/>
      <c r="BS274" s="825"/>
      <c r="BT274" s="825"/>
      <c r="BU274" s="825"/>
      <c r="BV274" s="825"/>
      <c r="BW274" s="825"/>
      <c r="BX274" s="825"/>
      <c r="BY274" s="825"/>
      <c r="BZ274" s="203"/>
      <c r="CA274" s="827"/>
      <c r="CB274" s="827"/>
      <c r="CC274" s="827"/>
      <c r="CD274" s="827"/>
      <c r="CE274" s="695"/>
      <c r="CF274" s="827"/>
      <c r="CG274" s="827"/>
      <c r="CH274" s="827"/>
      <c r="CI274" s="827"/>
      <c r="CJ274" s="827"/>
      <c r="CK274" s="827"/>
      <c r="CL274" s="827"/>
      <c r="CM274" s="827"/>
      <c r="CN274" s="827"/>
      <c r="CO274" s="844"/>
      <c r="CP274" s="844"/>
      <c r="CQ274" s="844"/>
      <c r="CR274" s="844"/>
      <c r="CS274" s="844"/>
      <c r="CT274" s="827"/>
      <c r="CU274" s="827"/>
      <c r="CV274" s="844"/>
      <c r="CW274" s="844"/>
      <c r="CX274" s="827"/>
      <c r="CY274" s="827"/>
      <c r="CZ274" s="844"/>
      <c r="DA274" s="844"/>
      <c r="DB274" s="827"/>
      <c r="DC274" s="827"/>
      <c r="DD274" s="827"/>
      <c r="DE274" s="827"/>
      <c r="DF274" s="827"/>
      <c r="DG274" s="827"/>
      <c r="DH274" s="827"/>
      <c r="DI274" s="844"/>
      <c r="DJ274" s="844"/>
      <c r="DK274" s="827"/>
      <c r="DL274" s="827"/>
      <c r="DM274" s="844"/>
      <c r="DN274" s="844"/>
      <c r="DO274" s="827"/>
      <c r="DP274" s="827"/>
      <c r="DQ274" s="827"/>
      <c r="DR274" s="827"/>
      <c r="DS274" s="827"/>
      <c r="DT274" s="843"/>
      <c r="DU274" s="845"/>
      <c r="DV274" s="827"/>
      <c r="DW274" s="827"/>
      <c r="DX274" s="827"/>
      <c r="DY274" s="827"/>
      <c r="DZ274" s="827"/>
      <c r="EA274" s="827"/>
      <c r="EB274" s="827"/>
      <c r="EC274" s="846"/>
      <c r="ED274" s="846"/>
      <c r="EE274" s="846"/>
      <c r="EF274" s="846"/>
      <c r="EG274" s="846"/>
      <c r="EH274" s="846"/>
      <c r="EI274" s="846"/>
      <c r="EJ274" s="846"/>
      <c r="EK274" s="846"/>
      <c r="EL274" s="846"/>
      <c r="EM274" s="846"/>
      <c r="EN274" s="846"/>
      <c r="EO274" s="846"/>
      <c r="EP274" s="846"/>
      <c r="EQ274" s="846"/>
      <c r="ER274" s="846"/>
      <c r="ES274" s="846"/>
      <c r="ET274" s="846"/>
      <c r="EU274" s="846"/>
      <c r="EV274" s="846"/>
      <c r="EW274" s="846"/>
      <c r="EX274" s="846"/>
      <c r="EY274" s="846"/>
      <c r="EZ274" s="846"/>
      <c r="FA274" s="846"/>
      <c r="FB274" s="846"/>
      <c r="FC274" s="846"/>
      <c r="FD274" s="846"/>
      <c r="FE274" s="846"/>
      <c r="FF274" s="846"/>
      <c r="FG274" s="846"/>
      <c r="FH274" s="846"/>
      <c r="FI274" s="846"/>
      <c r="FJ274" s="846"/>
      <c r="FK274" s="846"/>
      <c r="FL274" s="846"/>
      <c r="FM274" s="846"/>
      <c r="FN274" s="846"/>
      <c r="FO274" s="846"/>
      <c r="FP274" s="846"/>
      <c r="FQ274" s="846"/>
      <c r="FR274" s="846"/>
      <c r="FS274" s="846"/>
      <c r="FT274" s="846"/>
      <c r="FU274" s="827"/>
      <c r="FV274" s="827"/>
      <c r="FW274" s="827"/>
      <c r="FX274" s="827"/>
      <c r="FY274" s="827"/>
      <c r="FZ274" s="827"/>
      <c r="GA274" s="827"/>
      <c r="GB274" s="827"/>
      <c r="GC274" s="827"/>
      <c r="GD274" s="827"/>
      <c r="GE274" s="827"/>
      <c r="GF274" s="827"/>
      <c r="GG274" s="827"/>
      <c r="GH274" s="827"/>
      <c r="GI274" s="827"/>
      <c r="GJ274" s="827"/>
      <c r="GK274" s="827"/>
      <c r="GL274" s="827"/>
      <c r="GM274" s="827"/>
      <c r="GN274" s="827"/>
      <c r="GO274" s="827"/>
      <c r="GP274" s="827"/>
      <c r="GQ274" s="827"/>
      <c r="GR274" s="827"/>
      <c r="GS274" s="844"/>
      <c r="GT274" s="844"/>
      <c r="GU274" s="844"/>
      <c r="GV274" s="844"/>
      <c r="GW274" s="844"/>
      <c r="GX274" s="827"/>
      <c r="GY274" s="827"/>
      <c r="GZ274" s="844"/>
      <c r="HA274" s="844"/>
      <c r="HB274" s="827"/>
      <c r="HC274" s="827"/>
      <c r="HD274" s="844"/>
      <c r="HE274" s="844"/>
      <c r="HF274" s="827"/>
      <c r="HG274" s="827"/>
      <c r="HH274" s="827"/>
      <c r="HI274" s="827"/>
      <c r="HJ274" s="827"/>
      <c r="HK274" s="827"/>
      <c r="HL274" s="827"/>
      <c r="HM274" s="844"/>
      <c r="HN274" s="844"/>
      <c r="HO274" s="827"/>
      <c r="HP274" s="827"/>
      <c r="HQ274" s="844"/>
      <c r="HR274" s="844"/>
      <c r="HS274" s="827"/>
      <c r="HT274" s="827"/>
      <c r="HU274" s="827"/>
      <c r="HV274" s="827"/>
      <c r="HW274" s="827"/>
      <c r="HX274" s="843"/>
      <c r="HY274" s="845"/>
      <c r="HZ274" s="827"/>
      <c r="IA274" s="827"/>
      <c r="IB274" s="827"/>
      <c r="IC274" s="827"/>
      <c r="ID274" s="827"/>
      <c r="IE274" s="827"/>
      <c r="IF274" s="827"/>
      <c r="IG274" s="846"/>
      <c r="IH274" s="846"/>
      <c r="II274" s="846"/>
      <c r="IJ274" s="846"/>
      <c r="IK274" s="846"/>
      <c r="IL274" s="846"/>
      <c r="IM274" s="846"/>
      <c r="IN274" s="846"/>
      <c r="IO274" s="846"/>
      <c r="IP274" s="846"/>
      <c r="IQ274" s="846"/>
      <c r="IR274" s="846"/>
      <c r="IS274" s="846"/>
      <c r="IT274" s="846"/>
      <c r="IU274" s="846"/>
      <c r="IV274" s="846"/>
      <c r="IW274" s="846"/>
      <c r="IX274" s="846"/>
      <c r="IY274" s="846"/>
      <c r="IZ274" s="846"/>
      <c r="JA274" s="846"/>
      <c r="JB274" s="846"/>
      <c r="JC274" s="846"/>
      <c r="JD274" s="846"/>
      <c r="JE274" s="846"/>
      <c r="JF274" s="846"/>
      <c r="JG274" s="846"/>
      <c r="JH274" s="846"/>
      <c r="JI274" s="846"/>
      <c r="JJ274" s="846"/>
      <c r="JK274" s="846"/>
      <c r="JL274" s="846"/>
      <c r="JM274" s="846"/>
      <c r="JN274" s="846"/>
      <c r="JO274" s="846"/>
      <c r="JP274" s="846"/>
      <c r="JQ274" s="846"/>
      <c r="JR274" s="846"/>
      <c r="JS274" s="846"/>
      <c r="JT274" s="846"/>
      <c r="JU274" s="846"/>
      <c r="JV274" s="846"/>
      <c r="JW274" s="846"/>
      <c r="JX274" s="846"/>
      <c r="JY274" s="827"/>
      <c r="JZ274" s="827"/>
      <c r="KA274" s="827"/>
      <c r="KB274" s="827"/>
      <c r="KC274" s="827"/>
      <c r="KD274" s="827"/>
      <c r="KE274" s="827"/>
      <c r="KF274" s="827"/>
      <c r="KG274" s="827"/>
      <c r="KH274" s="827"/>
      <c r="KI274" s="827"/>
      <c r="KJ274" s="827"/>
      <c r="KK274" s="827"/>
      <c r="KL274" s="827"/>
      <c r="KM274" s="827"/>
      <c r="KN274" s="827"/>
      <c r="KO274" s="827"/>
      <c r="KP274" s="827"/>
      <c r="KQ274" s="827"/>
      <c r="KR274" s="827"/>
      <c r="KS274" s="827"/>
      <c r="KT274" s="827"/>
      <c r="KU274" s="827"/>
      <c r="KV274" s="827"/>
      <c r="KW274" s="844"/>
      <c r="KX274" s="844"/>
      <c r="KY274" s="844"/>
      <c r="KZ274" s="844"/>
      <c r="LA274" s="844"/>
      <c r="LB274" s="827"/>
      <c r="LC274" s="827"/>
      <c r="LD274" s="844"/>
      <c r="LE274" s="844"/>
      <c r="LF274" s="827"/>
      <c r="LG274" s="827"/>
      <c r="LH274" s="844"/>
      <c r="LI274" s="844"/>
      <c r="LJ274" s="827"/>
      <c r="LK274" s="827"/>
      <c r="LL274" s="827"/>
      <c r="LM274" s="827"/>
      <c r="LN274" s="827"/>
      <c r="LO274" s="827"/>
      <c r="LP274" s="827"/>
      <c r="LQ274" s="844"/>
      <c r="LR274" s="844"/>
      <c r="LS274" s="827"/>
      <c r="LT274" s="827"/>
      <c r="LU274" s="844"/>
      <c r="LV274" s="844"/>
      <c r="LW274" s="827"/>
      <c r="LX274" s="827"/>
      <c r="LY274" s="827"/>
      <c r="LZ274" s="827"/>
      <c r="MA274" s="827"/>
      <c r="MB274" s="843"/>
      <c r="MC274" s="845"/>
      <c r="MD274" s="827"/>
      <c r="ME274" s="827"/>
      <c r="MF274" s="827"/>
      <c r="MG274" s="827"/>
      <c r="MH274" s="827"/>
      <c r="MI274" s="827"/>
      <c r="MJ274" s="827"/>
      <c r="MK274" s="846"/>
      <c r="ML274" s="846"/>
      <c r="MM274" s="846"/>
      <c r="MN274" s="846"/>
      <c r="MO274" s="846"/>
      <c r="MP274" s="846"/>
      <c r="MQ274" s="846"/>
      <c r="MR274" s="846"/>
      <c r="MS274" s="846"/>
      <c r="MT274" s="846"/>
      <c r="MU274" s="846"/>
      <c r="MV274" s="846"/>
      <c r="MW274" s="846"/>
      <c r="MX274" s="846"/>
      <c r="MY274" s="846"/>
      <c r="MZ274" s="846"/>
      <c r="NA274" s="846"/>
      <c r="NB274" s="846"/>
      <c r="NC274" s="846"/>
      <c r="ND274" s="846"/>
      <c r="NE274" s="846"/>
      <c r="NF274" s="846"/>
      <c r="NG274" s="846"/>
      <c r="NH274" s="846"/>
      <c r="NI274" s="846"/>
      <c r="NJ274" s="846"/>
      <c r="NK274" s="846"/>
      <c r="NL274" s="846"/>
      <c r="NM274" s="846"/>
      <c r="NN274" s="846"/>
      <c r="NO274" s="846"/>
      <c r="NP274" s="846"/>
      <c r="NQ274" s="846"/>
      <c r="NR274" s="846"/>
      <c r="NS274" s="846"/>
      <c r="NT274" s="846"/>
      <c r="NU274" s="846"/>
      <c r="NV274" s="846"/>
      <c r="NW274" s="846"/>
      <c r="NX274" s="846"/>
      <c r="NY274" s="846"/>
      <c r="NZ274" s="846"/>
      <c r="OA274" s="846"/>
      <c r="OB274" s="846"/>
      <c r="OC274" s="827"/>
      <c r="OD274" s="827"/>
      <c r="OE274" s="827"/>
      <c r="OF274" s="827"/>
      <c r="OG274" s="827"/>
      <c r="OH274" s="827"/>
      <c r="OI274" s="827"/>
      <c r="OJ274" s="827"/>
      <c r="OK274" s="827"/>
      <c r="OL274" s="827"/>
      <c r="OM274" s="827"/>
      <c r="ON274" s="827"/>
      <c r="OO274" s="827"/>
      <c r="OP274" s="827"/>
      <c r="OQ274" s="827"/>
      <c r="OR274" s="827"/>
      <c r="OS274" s="827"/>
      <c r="OT274" s="827"/>
      <c r="OU274" s="827"/>
      <c r="OV274" s="827"/>
      <c r="OW274" s="827"/>
      <c r="OX274" s="827"/>
      <c r="OY274" s="827"/>
      <c r="OZ274" s="827"/>
      <c r="PA274" s="844"/>
      <c r="PB274" s="844"/>
      <c r="PC274" s="844"/>
      <c r="PD274" s="844"/>
      <c r="PE274" s="844"/>
      <c r="PF274" s="827"/>
      <c r="PG274" s="827"/>
      <c r="PH274" s="844"/>
      <c r="PI274" s="844"/>
      <c r="PJ274" s="827"/>
      <c r="PK274" s="827"/>
      <c r="PL274" s="844"/>
      <c r="PM274" s="844"/>
      <c r="PN274" s="827"/>
      <c r="PO274" s="827"/>
      <c r="PP274" s="827"/>
      <c r="PQ274" s="827"/>
      <c r="PR274" s="827"/>
      <c r="PS274" s="827"/>
      <c r="PT274" s="827"/>
      <c r="PU274" s="844"/>
      <c r="PV274" s="844"/>
      <c r="PW274" s="827"/>
      <c r="PX274" s="827"/>
      <c r="PY274" s="844"/>
      <c r="PZ274" s="844"/>
      <c r="QA274" s="827"/>
      <c r="QB274" s="827"/>
      <c r="QC274" s="827"/>
      <c r="QD274" s="827"/>
      <c r="QE274" s="827"/>
      <c r="QF274" s="843"/>
      <c r="QG274" s="845"/>
      <c r="QH274" s="827"/>
      <c r="QI274" s="827"/>
      <c r="QJ274" s="827"/>
      <c r="QK274" s="827"/>
      <c r="QL274" s="827"/>
      <c r="QM274" s="827"/>
      <c r="QN274" s="827"/>
      <c r="QO274" s="846"/>
      <c r="QP274" s="846"/>
      <c r="QQ274" s="846"/>
      <c r="QR274" s="846"/>
      <c r="QS274" s="846"/>
      <c r="QT274" s="846"/>
      <c r="QU274" s="846"/>
      <c r="QV274" s="846"/>
      <c r="QW274" s="846"/>
      <c r="QX274" s="846"/>
      <c r="QY274" s="846"/>
      <c r="QZ274" s="846"/>
      <c r="RA274" s="846"/>
      <c r="RB274" s="846"/>
      <c r="RC274" s="846"/>
      <c r="RD274" s="846"/>
      <c r="RE274" s="846"/>
      <c r="RF274" s="846"/>
      <c r="RG274" s="846"/>
      <c r="RH274" s="846"/>
      <c r="RI274" s="846"/>
      <c r="RJ274" s="846"/>
      <c r="RK274" s="846"/>
      <c r="RL274" s="846"/>
      <c r="RM274" s="846"/>
      <c r="RN274" s="846"/>
      <c r="RO274" s="846"/>
      <c r="RP274" s="846"/>
      <c r="RQ274" s="846"/>
      <c r="RR274" s="846"/>
      <c r="RS274" s="846"/>
      <c r="RT274" s="846"/>
      <c r="RU274" s="846"/>
      <c r="RV274" s="846"/>
      <c r="RW274" s="846"/>
      <c r="RX274" s="846"/>
      <c r="RY274" s="846"/>
      <c r="RZ274" s="846"/>
      <c r="SA274" s="846"/>
      <c r="SB274" s="846"/>
      <c r="SC274" s="846"/>
      <c r="SD274" s="846"/>
      <c r="SE274" s="846"/>
      <c r="SF274" s="846"/>
      <c r="SG274" s="827"/>
      <c r="SH274" s="827"/>
      <c r="SI274" s="827"/>
      <c r="SJ274" s="827"/>
      <c r="SK274" s="827"/>
      <c r="SL274" s="827"/>
      <c r="SM274" s="827"/>
      <c r="SN274" s="827"/>
      <c r="SO274" s="827"/>
      <c r="SP274" s="827"/>
      <c r="SQ274" s="827"/>
      <c r="SR274" s="827"/>
      <c r="SS274" s="827"/>
      <c r="ST274" s="827"/>
      <c r="SU274" s="827"/>
      <c r="SV274" s="827"/>
      <c r="SW274" s="827"/>
      <c r="SX274" s="827"/>
      <c r="SY274" s="827"/>
      <c r="SZ274" s="827"/>
      <c r="TA274" s="827"/>
      <c r="TB274" s="827"/>
      <c r="TC274" s="827"/>
      <c r="TD274" s="827"/>
      <c r="TE274" s="844"/>
      <c r="TF274" s="844"/>
      <c r="TG274" s="844"/>
      <c r="TH274" s="844"/>
      <c r="TI274" s="844"/>
      <c r="TJ274" s="827"/>
      <c r="TK274" s="827"/>
      <c r="TL274" s="844"/>
      <c r="TM274" s="844"/>
      <c r="TN274" s="827"/>
      <c r="TO274" s="827"/>
      <c r="TP274" s="844"/>
      <c r="TQ274" s="844"/>
      <c r="TR274" s="827"/>
      <c r="TS274" s="827"/>
      <c r="TT274" s="827"/>
      <c r="TU274" s="827"/>
      <c r="TV274" s="827"/>
      <c r="TW274" s="827"/>
      <c r="TX274" s="827"/>
      <c r="TY274" s="844"/>
      <c r="TZ274" s="844"/>
      <c r="UA274" s="827"/>
      <c r="UB274" s="827"/>
      <c r="UC274" s="844"/>
      <c r="UD274" s="844"/>
      <c r="UE274" s="827"/>
      <c r="UF274" s="827"/>
      <c r="UG274" s="827"/>
      <c r="UH274" s="827"/>
      <c r="UI274" s="827"/>
      <c r="UJ274" s="843"/>
      <c r="UK274" s="845"/>
      <c r="UL274" s="827"/>
      <c r="UM274" s="827"/>
      <c r="UN274" s="827"/>
      <c r="UO274" s="827"/>
      <c r="UP274" s="827"/>
      <c r="UQ274" s="827"/>
      <c r="UR274" s="827"/>
      <c r="US274" s="846"/>
      <c r="UT274" s="846"/>
      <c r="UU274" s="846"/>
      <c r="UV274" s="846"/>
      <c r="UW274" s="846"/>
      <c r="UX274" s="846"/>
      <c r="UY274" s="846"/>
      <c r="UZ274" s="846"/>
      <c r="VA274" s="846"/>
      <c r="VB274" s="846"/>
      <c r="VC274" s="846"/>
      <c r="VD274" s="846"/>
      <c r="VE274" s="846"/>
      <c r="VF274" s="846"/>
      <c r="VG274" s="846"/>
      <c r="VH274" s="846"/>
      <c r="VI274" s="846"/>
      <c r="VJ274" s="846"/>
      <c r="VK274" s="846"/>
      <c r="VL274" s="846"/>
      <c r="VM274" s="846"/>
      <c r="VN274" s="846"/>
      <c r="VO274" s="846"/>
      <c r="VP274" s="846"/>
      <c r="VQ274" s="846"/>
      <c r="VR274" s="846"/>
      <c r="VS274" s="846"/>
      <c r="VT274" s="846"/>
      <c r="VU274" s="846"/>
      <c r="VV274" s="846"/>
      <c r="VW274" s="846"/>
      <c r="VX274" s="846"/>
      <c r="VY274" s="846"/>
      <c r="VZ274" s="846"/>
      <c r="WA274" s="846"/>
      <c r="WB274" s="846"/>
      <c r="WC274" s="846"/>
      <c r="WD274" s="846"/>
      <c r="WE274" s="846"/>
      <c r="WF274" s="846"/>
      <c r="WG274" s="846"/>
      <c r="WH274" s="846"/>
      <c r="WI274" s="846"/>
      <c r="WJ274" s="846"/>
      <c r="WK274" s="827"/>
      <c r="WL274" s="827"/>
      <c r="WM274" s="827"/>
      <c r="WN274" s="827"/>
      <c r="WO274" s="827"/>
      <c r="WP274" s="827"/>
      <c r="WQ274" s="827"/>
      <c r="WR274" s="827"/>
      <c r="WS274" s="827"/>
      <c r="WT274" s="827"/>
      <c r="WU274" s="827"/>
      <c r="WV274" s="827"/>
      <c r="WW274" s="827"/>
      <c r="WX274" s="827"/>
      <c r="WY274" s="827"/>
      <c r="WZ274" s="827"/>
      <c r="XA274" s="827"/>
      <c r="XB274" s="827"/>
      <c r="XC274" s="827"/>
      <c r="XD274" s="827"/>
      <c r="XE274" s="827"/>
      <c r="XF274" s="827"/>
      <c r="XG274" s="827"/>
      <c r="XH274" s="827"/>
      <c r="XI274" s="844"/>
      <c r="XJ274" s="844"/>
      <c r="XK274" s="844"/>
      <c r="XL274" s="844"/>
      <c r="XM274" s="844"/>
      <c r="XN274" s="827"/>
      <c r="XO274" s="827"/>
      <c r="XP274" s="844"/>
      <c r="XQ274" s="844"/>
      <c r="XR274" s="827"/>
      <c r="XS274" s="827"/>
      <c r="XT274" s="844"/>
      <c r="XU274" s="844"/>
      <c r="XV274" s="827"/>
      <c r="XW274" s="827"/>
      <c r="XX274" s="827"/>
      <c r="XY274" s="827"/>
      <c r="XZ274" s="827"/>
      <c r="YA274" s="827"/>
      <c r="YB274" s="827"/>
      <c r="YC274" s="844"/>
      <c r="YD274" s="844"/>
      <c r="YE274" s="827"/>
      <c r="YF274" s="827"/>
      <c r="YG274" s="844"/>
      <c r="YH274" s="844"/>
      <c r="YI274" s="827"/>
      <c r="YJ274" s="827"/>
      <c r="YK274" s="827"/>
      <c r="YL274" s="827"/>
      <c r="YM274" s="827"/>
      <c r="YN274" s="843"/>
      <c r="YO274" s="845"/>
      <c r="YP274" s="827"/>
      <c r="YQ274" s="827"/>
      <c r="YR274" s="827"/>
      <c r="YS274" s="827"/>
      <c r="YT274" s="827"/>
      <c r="YU274" s="827"/>
      <c r="YV274" s="827"/>
      <c r="YW274" s="846"/>
      <c r="YX274" s="846"/>
      <c r="YY274" s="846"/>
      <c r="YZ274" s="846"/>
      <c r="ZA274" s="846"/>
      <c r="ZB274" s="846"/>
      <c r="ZC274" s="846"/>
      <c r="ZD274" s="846"/>
      <c r="ZE274" s="846"/>
      <c r="ZF274" s="846"/>
      <c r="ZG274" s="846"/>
      <c r="ZH274" s="846"/>
      <c r="ZI274" s="846"/>
      <c r="ZJ274" s="846"/>
      <c r="ZK274" s="846"/>
      <c r="ZL274" s="846"/>
      <c r="ZM274" s="846"/>
      <c r="ZN274" s="846"/>
      <c r="ZO274" s="846"/>
      <c r="ZP274" s="846"/>
      <c r="ZQ274" s="846"/>
      <c r="ZR274" s="846"/>
      <c r="ZS274" s="846"/>
      <c r="ZT274" s="846"/>
      <c r="ZU274" s="846"/>
      <c r="ZV274" s="846"/>
      <c r="ZW274" s="846"/>
      <c r="ZX274" s="846"/>
      <c r="ZY274" s="846"/>
      <c r="ZZ274" s="846"/>
      <c r="AAA274" s="846"/>
      <c r="AAB274" s="846"/>
      <c r="AAC274" s="846"/>
      <c r="AAD274" s="846"/>
      <c r="AAE274" s="846"/>
      <c r="AAF274" s="846"/>
      <c r="AAG274" s="846"/>
      <c r="AAH274" s="846"/>
      <c r="AAI274" s="846"/>
      <c r="AAJ274" s="846"/>
      <c r="AAK274" s="846"/>
      <c r="AAL274" s="846"/>
      <c r="AAM274" s="846"/>
      <c r="AAN274" s="846"/>
      <c r="AAO274" s="827"/>
      <c r="AAP274" s="827"/>
      <c r="AAQ274" s="827"/>
      <c r="AAR274" s="827"/>
      <c r="AAS274" s="827"/>
      <c r="AAT274" s="827"/>
      <c r="AAU274" s="827"/>
      <c r="AAV274" s="827"/>
      <c r="AAW274" s="827"/>
      <c r="AAX274" s="827"/>
      <c r="AAY274" s="827"/>
      <c r="AAZ274" s="827"/>
      <c r="ABA274" s="827"/>
      <c r="ABB274" s="827"/>
      <c r="ABC274" s="827"/>
      <c r="ABD274" s="827"/>
      <c r="ABE274" s="827"/>
      <c r="ABF274" s="827"/>
      <c r="ABG274" s="827"/>
      <c r="ABH274" s="827"/>
      <c r="ABI274" s="827"/>
      <c r="ABJ274" s="827"/>
      <c r="ABK274" s="827"/>
      <c r="ABL274" s="827"/>
      <c r="ABM274" s="844"/>
      <c r="ABN274" s="844"/>
      <c r="ABO274" s="844"/>
      <c r="ABP274" s="844"/>
      <c r="ABQ274" s="844"/>
      <c r="ABR274" s="827"/>
      <c r="ABS274" s="827"/>
      <c r="ABT274" s="844"/>
      <c r="ABU274" s="844"/>
      <c r="ABV274" s="827"/>
      <c r="ABW274" s="827"/>
      <c r="ABX274" s="844"/>
      <c r="ABY274" s="844"/>
      <c r="ABZ274" s="827"/>
      <c r="ACA274" s="827"/>
      <c r="ACB274" s="827"/>
      <c r="ACC274" s="827"/>
      <c r="ACD274" s="827"/>
      <c r="ACE274" s="827"/>
      <c r="ACF274" s="827"/>
      <c r="ACG274" s="844"/>
      <c r="ACH274" s="844"/>
      <c r="ACI274" s="827"/>
      <c r="ACJ274" s="827"/>
      <c r="ACK274" s="844"/>
      <c r="ACL274" s="844"/>
      <c r="ACM274" s="827"/>
      <c r="ACN274" s="827"/>
      <c r="ACO274" s="827"/>
      <c r="ACP274" s="827"/>
      <c r="ACQ274" s="827"/>
      <c r="ACR274" s="843"/>
      <c r="ACS274" s="845"/>
      <c r="ACT274" s="827"/>
      <c r="ACU274" s="827"/>
      <c r="ACV274" s="827"/>
      <c r="ACW274" s="827"/>
      <c r="ACX274" s="827"/>
      <c r="ACY274" s="827"/>
      <c r="ACZ274" s="827"/>
      <c r="ADA274" s="846"/>
      <c r="ADB274" s="846"/>
      <c r="ADC274" s="846"/>
      <c r="ADD274" s="846"/>
      <c r="ADE274" s="846"/>
      <c r="ADF274" s="846"/>
      <c r="ADG274" s="846"/>
      <c r="ADH274" s="846"/>
      <c r="ADI274" s="846"/>
      <c r="ADJ274" s="846"/>
      <c r="ADK274" s="846"/>
      <c r="ADL274" s="846"/>
      <c r="ADM274" s="846"/>
      <c r="ADN274" s="846"/>
      <c r="ADO274" s="846"/>
      <c r="ADP274" s="846"/>
      <c r="ADQ274" s="846"/>
      <c r="ADR274" s="846"/>
      <c r="ADS274" s="846"/>
      <c r="ADT274" s="846"/>
      <c r="ADU274" s="846"/>
      <c r="ADV274" s="846"/>
      <c r="ADW274" s="846"/>
      <c r="ADX274" s="846"/>
      <c r="ADY274" s="846"/>
      <c r="ADZ274" s="846"/>
      <c r="AEA274" s="846"/>
      <c r="AEB274" s="846"/>
      <c r="AEC274" s="846"/>
      <c r="AED274" s="846"/>
      <c r="AEE274" s="846"/>
      <c r="AEF274" s="846"/>
      <c r="AEG274" s="846"/>
      <c r="AEH274" s="846"/>
      <c r="AEI274" s="846"/>
      <c r="AEJ274" s="846"/>
      <c r="AEK274" s="846"/>
      <c r="AEL274" s="846"/>
      <c r="AEM274" s="846"/>
      <c r="AEN274" s="846"/>
      <c r="AEO274" s="846"/>
      <c r="AEP274" s="846"/>
      <c r="AEQ274" s="846"/>
      <c r="AER274" s="846"/>
      <c r="AES274" s="827"/>
      <c r="AET274" s="827"/>
      <c r="AEU274" s="827"/>
      <c r="AEV274" s="827"/>
      <c r="AEW274" s="827"/>
      <c r="AEX274" s="827"/>
      <c r="AEY274" s="827"/>
      <c r="AEZ274" s="827"/>
      <c r="AFA274" s="827"/>
      <c r="AFB274" s="827"/>
      <c r="AFC274" s="827"/>
      <c r="AFD274" s="827"/>
      <c r="AFE274" s="827"/>
      <c r="AFF274" s="827"/>
      <c r="AFG274" s="827"/>
      <c r="AFH274" s="827"/>
      <c r="AFI274" s="827"/>
      <c r="AFJ274" s="827"/>
      <c r="AFK274" s="827"/>
      <c r="AFL274" s="827"/>
      <c r="AFM274" s="827"/>
      <c r="AFN274" s="827"/>
      <c r="AFO274" s="827"/>
      <c r="AFP274" s="827"/>
      <c r="AFQ274" s="844"/>
      <c r="AFR274" s="844"/>
      <c r="AFS274" s="844"/>
      <c r="AFT274" s="844"/>
      <c r="AFU274" s="844"/>
      <c r="AFV274" s="827"/>
      <c r="AFW274" s="827"/>
      <c r="AFX274" s="844"/>
      <c r="AFY274" s="844"/>
      <c r="AFZ274" s="827"/>
      <c r="AGA274" s="827"/>
      <c r="AGB274" s="844"/>
      <c r="AGC274" s="844"/>
      <c r="AGD274" s="827"/>
      <c r="AGE274" s="827"/>
      <c r="AGF274" s="827"/>
      <c r="AGG274" s="827"/>
      <c r="AGH274" s="827"/>
      <c r="AGI274" s="827"/>
      <c r="AGJ274" s="827"/>
      <c r="AGK274" s="844"/>
      <c r="AGL274" s="844"/>
      <c r="AGM274" s="827"/>
      <c r="AGN274" s="827"/>
      <c r="AGO274" s="844"/>
      <c r="AGP274" s="844"/>
      <c r="AGQ274" s="827"/>
      <c r="AGR274" s="827"/>
      <c r="AGS274" s="827"/>
      <c r="AGT274" s="827"/>
      <c r="AGU274" s="827"/>
      <c r="AGV274" s="843"/>
      <c r="AGW274" s="845"/>
      <c r="AGX274" s="827"/>
      <c r="AGY274" s="827"/>
      <c r="AGZ274" s="827"/>
      <c r="AHA274" s="827"/>
      <c r="AHB274" s="827"/>
      <c r="AHC274" s="827"/>
      <c r="AHD274" s="827"/>
      <c r="AHE274" s="846"/>
      <c r="AHF274" s="846"/>
      <c r="AHG274" s="846"/>
      <c r="AHH274" s="846"/>
      <c r="AHI274" s="846"/>
      <c r="AHJ274" s="846"/>
      <c r="AHK274" s="846"/>
      <c r="AHL274" s="846"/>
      <c r="AHM274" s="846"/>
      <c r="AHN274" s="846"/>
      <c r="AHO274" s="846"/>
      <c r="AHP274" s="846"/>
      <c r="AHQ274" s="846"/>
      <c r="AHR274" s="846"/>
      <c r="AHS274" s="846"/>
      <c r="AHT274" s="846"/>
      <c r="AHU274" s="846"/>
      <c r="AHV274" s="846"/>
      <c r="AHW274" s="846"/>
      <c r="AHX274" s="846"/>
      <c r="AHY274" s="846"/>
      <c r="AHZ274" s="846"/>
      <c r="AIA274" s="846"/>
      <c r="AIB274" s="846"/>
      <c r="AIC274" s="846"/>
      <c r="AID274" s="846"/>
      <c r="AIE274" s="846"/>
      <c r="AIF274" s="846"/>
      <c r="AIG274" s="846"/>
      <c r="AIH274" s="846"/>
      <c r="AII274" s="846"/>
      <c r="AIJ274" s="846"/>
      <c r="AIK274" s="846"/>
      <c r="AIL274" s="846"/>
      <c r="AIM274" s="846"/>
      <c r="AIN274" s="846"/>
      <c r="AIO274" s="846"/>
      <c r="AIP274" s="846"/>
      <c r="AIQ274" s="846"/>
      <c r="AIR274" s="846"/>
      <c r="AIS274" s="846"/>
      <c r="AIT274" s="846"/>
      <c r="AIU274" s="846"/>
      <c r="AIV274" s="846"/>
      <c r="AIW274" s="827"/>
      <c r="AIX274" s="827"/>
      <c r="AIY274" s="827"/>
      <c r="AIZ274" s="827"/>
      <c r="AJA274" s="827"/>
      <c r="AJB274" s="827"/>
      <c r="AJC274" s="827"/>
      <c r="AJD274" s="827"/>
      <c r="AJE274" s="827"/>
      <c r="AJF274" s="827"/>
      <c r="AJG274" s="827"/>
      <c r="AJH274" s="827"/>
      <c r="AJI274" s="827"/>
      <c r="AJJ274" s="827"/>
      <c r="AJK274" s="827"/>
      <c r="AJL274" s="827"/>
      <c r="AJM274" s="827"/>
      <c r="AJN274" s="827"/>
      <c r="AJO274" s="827"/>
      <c r="AJP274" s="827"/>
      <c r="AJQ274" s="827"/>
      <c r="AJR274" s="827"/>
      <c r="AJS274" s="827"/>
      <c r="AJT274" s="827"/>
      <c r="AJU274" s="844"/>
      <c r="AJV274" s="844"/>
      <c r="AJW274" s="844"/>
      <c r="AJX274" s="844"/>
      <c r="AJY274" s="844"/>
      <c r="AJZ274" s="827"/>
      <c r="AKA274" s="827"/>
      <c r="AKB274" s="844"/>
      <c r="AKC274" s="844"/>
      <c r="AKD274" s="827"/>
      <c r="AKE274" s="827"/>
      <c r="AKF274" s="844"/>
      <c r="AKG274" s="844"/>
      <c r="AKH274" s="827"/>
      <c r="AKI274" s="827"/>
      <c r="AKJ274" s="827"/>
      <c r="AKK274" s="827"/>
      <c r="AKL274" s="827"/>
      <c r="AKM274" s="827"/>
      <c r="AKN274" s="827"/>
      <c r="AKO274" s="844"/>
      <c r="AKP274" s="844"/>
      <c r="AKQ274" s="827"/>
      <c r="AKR274" s="827"/>
      <c r="AKS274" s="844"/>
      <c r="AKT274" s="844"/>
      <c r="AKU274" s="827"/>
      <c r="AKV274" s="827"/>
      <c r="AKW274" s="827"/>
      <c r="AKX274" s="827"/>
      <c r="AKY274" s="827"/>
      <c r="AKZ274" s="843"/>
      <c r="ALA274" s="845"/>
      <c r="ALB274" s="827"/>
      <c r="ALC274" s="827"/>
      <c r="ALD274" s="827"/>
      <c r="ALE274" s="827"/>
      <c r="ALF274" s="827"/>
      <c r="ALG274" s="827"/>
      <c r="ALH274" s="827"/>
      <c r="ALI274" s="846"/>
      <c r="ALJ274" s="846"/>
      <c r="ALK274" s="846"/>
      <c r="ALL274" s="846"/>
      <c r="ALM274" s="846"/>
      <c r="ALN274" s="846"/>
      <c r="ALO274" s="846"/>
      <c r="ALP274" s="846"/>
      <c r="ALQ274" s="846"/>
      <c r="ALR274" s="846"/>
      <c r="ALS274" s="846"/>
      <c r="ALT274" s="846"/>
      <c r="ALU274" s="846"/>
      <c r="ALV274" s="846"/>
      <c r="ALW274" s="846"/>
      <c r="ALX274" s="846"/>
      <c r="ALY274" s="846"/>
      <c r="ALZ274" s="846"/>
      <c r="AMA274" s="846"/>
      <c r="AMB274" s="846"/>
      <c r="AMC274" s="846"/>
      <c r="AMD274" s="846"/>
      <c r="AME274" s="846"/>
      <c r="AMF274" s="846"/>
      <c r="AMG274" s="846"/>
      <c r="AMH274" s="846"/>
      <c r="AMI274" s="846"/>
      <c r="AMJ274" s="846"/>
      <c r="AMK274" s="846"/>
      <c r="AML274" s="846"/>
      <c r="AMM274" s="846"/>
      <c r="AMN274" s="846"/>
      <c r="AMO274" s="846"/>
      <c r="AMP274" s="846"/>
      <c r="AMQ274" s="846"/>
      <c r="AMR274" s="846"/>
      <c r="AMS274" s="846"/>
      <c r="AMT274" s="846"/>
      <c r="AMU274" s="846"/>
      <c r="AMV274" s="846"/>
      <c r="AMW274" s="846"/>
      <c r="AMX274" s="846"/>
      <c r="AMY274" s="846"/>
      <c r="AMZ274" s="846"/>
      <c r="ANA274" s="827"/>
      <c r="ANB274" s="827"/>
      <c r="ANC274" s="827"/>
      <c r="AND274" s="827"/>
      <c r="ANE274" s="827"/>
      <c r="ANF274" s="827"/>
      <c r="ANG274" s="827"/>
      <c r="ANH274" s="827"/>
      <c r="ANI274" s="827"/>
      <c r="ANJ274" s="827"/>
      <c r="ANK274" s="827"/>
      <c r="ANL274" s="827"/>
      <c r="ANM274" s="827"/>
      <c r="ANN274" s="827"/>
      <c r="ANO274" s="827"/>
      <c r="ANP274" s="827"/>
      <c r="ANQ274" s="827"/>
      <c r="ANR274" s="827"/>
      <c r="ANS274" s="827"/>
      <c r="ANT274" s="827"/>
      <c r="ANU274" s="827"/>
      <c r="ANV274" s="827"/>
      <c r="ANW274" s="827"/>
      <c r="ANX274" s="827"/>
      <c r="ANY274" s="844"/>
      <c r="ANZ274" s="844"/>
      <c r="AOA274" s="844"/>
      <c r="AOB274" s="844"/>
      <c r="AOC274" s="844"/>
      <c r="AOD274" s="827"/>
      <c r="AOE274" s="827"/>
      <c r="AOF274" s="844"/>
      <c r="AOG274" s="844"/>
      <c r="AOH274" s="827"/>
      <c r="AOI274" s="827"/>
      <c r="AOJ274" s="844"/>
      <c r="AOK274" s="844"/>
      <c r="AOL274" s="827"/>
      <c r="AOM274" s="827"/>
      <c r="AON274" s="827"/>
      <c r="AOO274" s="827"/>
      <c r="AOP274" s="827"/>
      <c r="AOQ274" s="827"/>
      <c r="AOR274" s="827"/>
      <c r="AOS274" s="844"/>
      <c r="AOT274" s="844"/>
      <c r="AOU274" s="827"/>
      <c r="AOV274" s="827"/>
      <c r="AOW274" s="844"/>
      <c r="AOX274" s="844"/>
      <c r="AOY274" s="827"/>
      <c r="AOZ274" s="827"/>
      <c r="APA274" s="827"/>
      <c r="APB274" s="827"/>
      <c r="APC274" s="827"/>
      <c r="APD274" s="843"/>
      <c r="APE274" s="845"/>
      <c r="APF274" s="827"/>
      <c r="APG274" s="827"/>
      <c r="APH274" s="827"/>
      <c r="API274" s="827"/>
      <c r="APJ274" s="827"/>
      <c r="APK274" s="827"/>
      <c r="APL274" s="827"/>
      <c r="APM274" s="846"/>
      <c r="APN274" s="846"/>
      <c r="APO274" s="846"/>
      <c r="APP274" s="846"/>
      <c r="APQ274" s="846"/>
      <c r="APR274" s="846"/>
      <c r="APS274" s="846"/>
      <c r="APT274" s="846"/>
      <c r="APU274" s="846"/>
      <c r="APV274" s="846"/>
      <c r="APW274" s="846"/>
      <c r="APX274" s="846"/>
      <c r="APY274" s="846"/>
      <c r="APZ274" s="846"/>
      <c r="AQA274" s="846"/>
      <c r="AQB274" s="846"/>
      <c r="AQC274" s="846"/>
      <c r="AQD274" s="846"/>
      <c r="AQE274" s="846"/>
      <c r="AQF274" s="846"/>
      <c r="AQG274" s="846"/>
      <c r="AQH274" s="846"/>
      <c r="AQI274" s="846"/>
      <c r="AQJ274" s="846"/>
      <c r="AQK274" s="846"/>
      <c r="AQL274" s="846"/>
      <c r="AQM274" s="846"/>
      <c r="AQN274" s="846"/>
      <c r="AQO274" s="846"/>
      <c r="AQP274" s="846"/>
      <c r="AQQ274" s="846"/>
      <c r="AQR274" s="846"/>
      <c r="AQS274" s="846"/>
      <c r="AQT274" s="846"/>
      <c r="AQU274" s="846"/>
      <c r="AQV274" s="846"/>
      <c r="AQW274" s="846"/>
      <c r="AQX274" s="846"/>
      <c r="AQY274" s="846"/>
      <c r="AQZ274" s="846"/>
      <c r="ARA274" s="846"/>
      <c r="ARB274" s="846"/>
      <c r="ARC274" s="846"/>
      <c r="ARD274" s="846"/>
      <c r="ARE274" s="827"/>
      <c r="ARF274" s="827"/>
      <c r="ARG274" s="827"/>
      <c r="ARH274" s="827"/>
      <c r="ARI274" s="827"/>
      <c r="ARJ274" s="827"/>
      <c r="ARK274" s="827"/>
      <c r="ARL274" s="827"/>
      <c r="ARM274" s="827"/>
      <c r="ARN274" s="827"/>
      <c r="ARO274" s="827"/>
      <c r="ARP274" s="827"/>
      <c r="ARQ274" s="827"/>
      <c r="ARR274" s="827"/>
      <c r="ARS274" s="827"/>
      <c r="ART274" s="827"/>
      <c r="ARU274" s="827"/>
      <c r="ARV274" s="827"/>
      <c r="ARW274" s="827"/>
      <c r="ARX274" s="827"/>
      <c r="ARY274" s="827"/>
      <c r="ARZ274" s="827"/>
      <c r="ASA274" s="827"/>
      <c r="ASB274" s="827"/>
      <c r="ASC274" s="844"/>
      <c r="ASD274" s="844"/>
      <c r="ASE274" s="844"/>
      <c r="ASF274" s="844"/>
      <c r="ASG274" s="844"/>
      <c r="ASH274" s="827"/>
      <c r="ASI274" s="827"/>
      <c r="ASJ274" s="844"/>
      <c r="ASK274" s="844"/>
      <c r="ASL274" s="827"/>
      <c r="ASM274" s="827"/>
      <c r="ASN274" s="844"/>
      <c r="ASO274" s="844"/>
      <c r="ASP274" s="827"/>
      <c r="ASQ274" s="827"/>
      <c r="ASR274" s="827"/>
      <c r="ASS274" s="827"/>
      <c r="AST274" s="827"/>
      <c r="ASU274" s="827"/>
      <c r="ASV274" s="827"/>
      <c r="ASW274" s="844"/>
      <c r="ASX274" s="844"/>
      <c r="ASY274" s="827"/>
      <c r="ASZ274" s="827"/>
      <c r="ATA274" s="844"/>
      <c r="ATB274" s="844"/>
      <c r="ATC274" s="827"/>
      <c r="ATD274" s="827"/>
      <c r="ATE274" s="827"/>
      <c r="ATF274" s="827"/>
      <c r="ATG274" s="827"/>
      <c r="ATH274" s="843"/>
      <c r="ATI274" s="845"/>
      <c r="ATJ274" s="827"/>
      <c r="ATK274" s="827"/>
      <c r="ATL274" s="827"/>
      <c r="ATM274" s="827"/>
      <c r="ATN274" s="827"/>
      <c r="ATO274" s="827"/>
      <c r="ATP274" s="827"/>
      <c r="ATQ274" s="846"/>
      <c r="ATR274" s="846"/>
      <c r="ATS274" s="846"/>
      <c r="ATT274" s="846"/>
      <c r="ATU274" s="846"/>
      <c r="ATV274" s="846"/>
      <c r="ATW274" s="846"/>
      <c r="ATX274" s="846"/>
      <c r="ATY274" s="846"/>
      <c r="ATZ274" s="846"/>
      <c r="AUA274" s="846"/>
      <c r="AUB274" s="846"/>
      <c r="AUC274" s="846"/>
      <c r="AUD274" s="846"/>
      <c r="AUE274" s="846"/>
      <c r="AUF274" s="846"/>
      <c r="AUG274" s="846"/>
      <c r="AUH274" s="846"/>
      <c r="AUI274" s="846"/>
      <c r="AUJ274" s="846"/>
      <c r="AUK274" s="846"/>
      <c r="AUL274" s="846"/>
      <c r="AUM274" s="846"/>
      <c r="AUN274" s="846"/>
      <c r="AUO274" s="846"/>
      <c r="AUP274" s="846"/>
      <c r="AUQ274" s="846"/>
      <c r="AUR274" s="846"/>
      <c r="AUS274" s="846"/>
      <c r="AUT274" s="846"/>
      <c r="AUU274" s="846"/>
      <c r="AUV274" s="846"/>
      <c r="AUW274" s="846"/>
      <c r="AUX274" s="846"/>
      <c r="AUY274" s="846"/>
      <c r="AUZ274" s="846"/>
      <c r="AVA274" s="846"/>
      <c r="AVB274" s="846"/>
      <c r="AVC274" s="846"/>
      <c r="AVD274" s="846"/>
      <c r="AVE274" s="846"/>
      <c r="AVF274" s="846"/>
      <c r="AVG274" s="846"/>
      <c r="AVH274" s="846"/>
      <c r="AVI274" s="827"/>
      <c r="AVJ274" s="827"/>
      <c r="AVK274" s="827"/>
      <c r="AVL274" s="827"/>
      <c r="AVM274" s="827"/>
      <c r="AVN274" s="827"/>
      <c r="AVO274" s="827"/>
      <c r="AVP274" s="827"/>
      <c r="AVQ274" s="827"/>
      <c r="AVR274" s="827"/>
      <c r="AVS274" s="827"/>
      <c r="AVT274" s="827"/>
      <c r="AVU274" s="827"/>
      <c r="AVV274" s="827"/>
      <c r="AVW274" s="827"/>
      <c r="AVX274" s="827"/>
      <c r="AVY274" s="827"/>
      <c r="AVZ274" s="827"/>
      <c r="AWA274" s="827"/>
      <c r="AWB274" s="827"/>
      <c r="AWC274" s="827"/>
      <c r="AWD274" s="827"/>
      <c r="AWE274" s="827"/>
      <c r="AWF274" s="827"/>
      <c r="AWG274" s="844"/>
      <c r="AWH274" s="844"/>
      <c r="AWI274" s="844"/>
      <c r="AWJ274" s="844"/>
      <c r="AWK274" s="844"/>
      <c r="AWL274" s="827"/>
      <c r="AWM274" s="827"/>
      <c r="AWN274" s="844"/>
      <c r="AWO274" s="844"/>
      <c r="AWP274" s="827"/>
      <c r="AWQ274" s="827"/>
      <c r="AWR274" s="844"/>
      <c r="AWS274" s="844"/>
      <c r="AWT274" s="827"/>
      <c r="AWU274" s="827"/>
      <c r="AWV274" s="827"/>
      <c r="AWW274" s="827"/>
      <c r="AWX274" s="827"/>
      <c r="AWY274" s="827"/>
      <c r="AWZ274" s="827"/>
      <c r="AXA274" s="844"/>
      <c r="AXB274" s="844"/>
      <c r="AXC274" s="827"/>
      <c r="AXD274" s="827"/>
      <c r="AXE274" s="844"/>
      <c r="AXF274" s="844"/>
      <c r="AXG274" s="827"/>
      <c r="AXH274" s="827"/>
      <c r="AXI274" s="827"/>
      <c r="AXJ274" s="827"/>
      <c r="AXK274" s="827"/>
      <c r="AXL274" s="843"/>
      <c r="AXM274" s="845"/>
      <c r="AXN274" s="827"/>
      <c r="AXO274" s="827"/>
      <c r="AXP274" s="827"/>
      <c r="AXQ274" s="827"/>
      <c r="AXR274" s="827"/>
      <c r="AXS274" s="827"/>
      <c r="AXT274" s="827"/>
      <c r="AXU274" s="846"/>
      <c r="AXV274" s="846"/>
      <c r="AXW274" s="846"/>
      <c r="AXX274" s="846"/>
      <c r="AXY274" s="846"/>
      <c r="AXZ274" s="846"/>
      <c r="AYA274" s="846"/>
      <c r="AYB274" s="846"/>
      <c r="AYC274" s="846"/>
      <c r="AYD274" s="846"/>
      <c r="AYE274" s="846"/>
      <c r="AYF274" s="846"/>
      <c r="AYG274" s="846"/>
      <c r="AYH274" s="846"/>
      <c r="AYI274" s="846"/>
      <c r="AYJ274" s="846"/>
      <c r="AYK274" s="846"/>
      <c r="AYL274" s="846"/>
      <c r="AYM274" s="846"/>
      <c r="AYN274" s="846"/>
      <c r="AYO274" s="846"/>
      <c r="AYP274" s="846"/>
      <c r="AYQ274" s="846"/>
      <c r="AYR274" s="846"/>
      <c r="AYS274" s="846"/>
      <c r="AYT274" s="846"/>
      <c r="AYU274" s="846"/>
      <c r="AYV274" s="846"/>
      <c r="AYW274" s="846"/>
      <c r="AYX274" s="846"/>
      <c r="AYY274" s="846"/>
      <c r="AYZ274" s="846"/>
      <c r="AZA274" s="846"/>
      <c r="AZB274" s="846"/>
      <c r="AZC274" s="846"/>
      <c r="AZD274" s="846"/>
      <c r="AZE274" s="846"/>
      <c r="AZF274" s="846"/>
      <c r="AZG274" s="846"/>
      <c r="AZH274" s="846"/>
      <c r="AZI274" s="846"/>
      <c r="AZJ274" s="846"/>
      <c r="AZK274" s="846"/>
      <c r="AZL274" s="846"/>
      <c r="AZM274" s="827"/>
      <c r="AZN274" s="827"/>
      <c r="AZO274" s="827"/>
      <c r="AZP274" s="827"/>
      <c r="AZQ274" s="827"/>
      <c r="AZR274" s="827"/>
      <c r="AZS274" s="827"/>
      <c r="AZT274" s="827"/>
      <c r="AZU274" s="827"/>
      <c r="AZV274" s="827"/>
      <c r="AZW274" s="827"/>
      <c r="AZX274" s="827"/>
      <c r="AZY274" s="827"/>
      <c r="AZZ274" s="827"/>
      <c r="BAA274" s="827"/>
      <c r="BAB274" s="827"/>
      <c r="BAC274" s="827"/>
      <c r="BAD274" s="827"/>
      <c r="BAE274" s="827"/>
      <c r="BAF274" s="827"/>
      <c r="BAG274" s="827"/>
      <c r="BAH274" s="827"/>
      <c r="BAI274" s="827"/>
      <c r="BAJ274" s="827"/>
      <c r="BAK274" s="844"/>
      <c r="BAL274" s="844"/>
      <c r="BAM274" s="844"/>
      <c r="BAN274" s="844"/>
      <c r="BAO274" s="844"/>
      <c r="BAP274" s="827"/>
      <c r="BAQ274" s="827"/>
      <c r="BAR274" s="844"/>
      <c r="BAS274" s="844"/>
      <c r="BAT274" s="827"/>
      <c r="BAU274" s="827"/>
      <c r="BAV274" s="844"/>
      <c r="BAW274" s="844"/>
      <c r="BAX274" s="827"/>
      <c r="BAY274" s="827"/>
      <c r="BAZ274" s="827"/>
      <c r="BBA274" s="827"/>
      <c r="BBB274" s="827"/>
      <c r="BBC274" s="827"/>
      <c r="BBD274" s="827"/>
      <c r="BBE274" s="844"/>
      <c r="BBF274" s="844"/>
      <c r="BBG274" s="827"/>
      <c r="BBH274" s="827"/>
      <c r="BBI274" s="844"/>
      <c r="BBJ274" s="844"/>
      <c r="BBK274" s="827"/>
      <c r="BBL274" s="827"/>
      <c r="BBM274" s="827"/>
      <c r="BBN274" s="827"/>
      <c r="BBO274" s="827"/>
      <c r="BBP274" s="843"/>
      <c r="BBQ274" s="845"/>
      <c r="BBR274" s="827"/>
      <c r="BBS274" s="827"/>
      <c r="BBT274" s="827"/>
      <c r="BBU274" s="827"/>
      <c r="BBV274" s="827"/>
      <c r="BBW274" s="827"/>
      <c r="BBX274" s="827"/>
      <c r="BBY274" s="846"/>
      <c r="BBZ274" s="846"/>
      <c r="BCA274" s="846"/>
      <c r="BCB274" s="846"/>
      <c r="BCC274" s="846"/>
      <c r="BCD274" s="846"/>
      <c r="BCE274" s="846"/>
      <c r="BCF274" s="846"/>
      <c r="BCG274" s="846"/>
      <c r="BCH274" s="846"/>
      <c r="BCI274" s="846"/>
      <c r="BCJ274" s="846"/>
      <c r="BCK274" s="846"/>
      <c r="BCL274" s="846"/>
      <c r="BCM274" s="846"/>
      <c r="BCN274" s="846"/>
      <c r="BCO274" s="846"/>
      <c r="BCP274" s="846"/>
      <c r="BCQ274" s="846"/>
      <c r="BCR274" s="846"/>
      <c r="BCS274" s="846"/>
      <c r="BCT274" s="846"/>
      <c r="BCU274" s="846"/>
      <c r="BCV274" s="846"/>
      <c r="BCW274" s="846"/>
      <c r="BCX274" s="846"/>
      <c r="BCY274" s="846"/>
      <c r="BCZ274" s="846"/>
      <c r="BDA274" s="846"/>
      <c r="BDB274" s="846"/>
      <c r="BDC274" s="846"/>
      <c r="BDD274" s="846"/>
      <c r="BDE274" s="846"/>
      <c r="BDF274" s="846"/>
      <c r="BDG274" s="846"/>
      <c r="BDH274" s="846"/>
      <c r="BDI274" s="846"/>
      <c r="BDJ274" s="846"/>
      <c r="BDK274" s="846"/>
      <c r="BDL274" s="846"/>
      <c r="BDM274" s="846"/>
      <c r="BDN274" s="846"/>
      <c r="BDO274" s="846"/>
      <c r="BDP274" s="846"/>
      <c r="BDQ274" s="827"/>
      <c r="BDR274" s="827"/>
      <c r="BDS274" s="827"/>
      <c r="BDT274" s="827"/>
      <c r="BDU274" s="827"/>
      <c r="BDV274" s="827"/>
      <c r="BDW274" s="827"/>
      <c r="BDX274" s="827"/>
      <c r="BDY274" s="827"/>
      <c r="BDZ274" s="827"/>
      <c r="BEA274" s="827"/>
      <c r="BEB274" s="827"/>
      <c r="BEC274" s="827"/>
      <c r="BED274" s="827"/>
      <c r="BEE274" s="827"/>
      <c r="BEF274" s="827"/>
      <c r="BEG274" s="827"/>
      <c r="BEH274" s="827"/>
      <c r="BEI274" s="827"/>
      <c r="BEJ274" s="827"/>
      <c r="BEK274" s="827"/>
      <c r="BEL274" s="827"/>
      <c r="BEM274" s="827"/>
      <c r="BEN274" s="827"/>
      <c r="BEO274" s="844"/>
      <c r="BEP274" s="844"/>
      <c r="BEQ274" s="844"/>
      <c r="BER274" s="844"/>
      <c r="BES274" s="844"/>
      <c r="BET274" s="827"/>
      <c r="BEU274" s="827"/>
      <c r="BEV274" s="844"/>
      <c r="BEW274" s="844"/>
      <c r="BEX274" s="827"/>
      <c r="BEY274" s="827"/>
      <c r="BEZ274" s="844"/>
      <c r="BFA274" s="844"/>
      <c r="BFB274" s="827"/>
      <c r="BFC274" s="827"/>
      <c r="BFD274" s="827"/>
      <c r="BFE274" s="827"/>
      <c r="BFF274" s="827"/>
      <c r="BFG274" s="827"/>
      <c r="BFH274" s="827"/>
      <c r="BFI274" s="844"/>
      <c r="BFJ274" s="844"/>
      <c r="BFK274" s="827"/>
      <c r="BFL274" s="827"/>
      <c r="BFM274" s="844"/>
      <c r="BFN274" s="844"/>
      <c r="BFO274" s="827"/>
      <c r="BFP274" s="827"/>
      <c r="BFQ274" s="827"/>
      <c r="BFR274" s="827"/>
      <c r="BFS274" s="827"/>
      <c r="BFT274" s="843"/>
      <c r="BFU274" s="845"/>
      <c r="BFV274" s="827"/>
      <c r="BFW274" s="827"/>
      <c r="BFX274" s="827"/>
      <c r="BFY274" s="827"/>
      <c r="BFZ274" s="827"/>
      <c r="BGA274" s="827"/>
      <c r="BGB274" s="827"/>
      <c r="BGC274" s="846"/>
      <c r="BGD274" s="846"/>
      <c r="BGE274" s="846"/>
      <c r="BGF274" s="846"/>
      <c r="BGG274" s="846"/>
      <c r="BGH274" s="846"/>
      <c r="BGI274" s="846"/>
      <c r="BGJ274" s="846"/>
      <c r="BGK274" s="846"/>
      <c r="BGL274" s="846"/>
      <c r="BGM274" s="846"/>
      <c r="BGN274" s="846"/>
      <c r="BGO274" s="846"/>
      <c r="BGP274" s="846"/>
      <c r="BGQ274" s="846"/>
      <c r="BGR274" s="846"/>
      <c r="BGS274" s="846"/>
      <c r="BGT274" s="846"/>
      <c r="BGU274" s="846"/>
      <c r="BGV274" s="846"/>
      <c r="BGW274" s="846"/>
      <c r="BGX274" s="846"/>
      <c r="BGY274" s="846"/>
      <c r="BGZ274" s="846"/>
      <c r="BHA274" s="846"/>
      <c r="BHB274" s="846"/>
      <c r="BHC274" s="846"/>
      <c r="BHD274" s="846"/>
      <c r="BHE274" s="846"/>
      <c r="BHF274" s="846"/>
      <c r="BHG274" s="846"/>
      <c r="BHH274" s="846"/>
      <c r="BHI274" s="846"/>
      <c r="BHJ274" s="846"/>
      <c r="BHK274" s="846"/>
      <c r="BHL274" s="846"/>
      <c r="BHM274" s="846"/>
      <c r="BHN274" s="846"/>
      <c r="BHO274" s="846"/>
      <c r="BHP274" s="846"/>
      <c r="BHQ274" s="846"/>
      <c r="BHR274" s="846"/>
      <c r="BHS274" s="846"/>
      <c r="BHT274" s="846"/>
      <c r="BHU274" s="827"/>
      <c r="BHV274" s="827"/>
      <c r="BHW274" s="827"/>
      <c r="BHX274" s="827"/>
      <c r="BHY274" s="827"/>
      <c r="BHZ274" s="827"/>
      <c r="BIA274" s="827"/>
      <c r="BIB274" s="827"/>
      <c r="BIC274" s="827"/>
      <c r="BID274" s="827"/>
      <c r="BIE274" s="827"/>
      <c r="BIF274" s="827"/>
      <c r="BIG274" s="827"/>
      <c r="BIH274" s="827"/>
      <c r="BII274" s="827"/>
      <c r="BIJ274" s="827"/>
      <c r="BIK274" s="827"/>
      <c r="BIL274" s="827"/>
      <c r="BIM274" s="827"/>
      <c r="BIN274" s="827"/>
      <c r="BIO274" s="827"/>
      <c r="BIP274" s="827"/>
      <c r="BIQ274" s="827"/>
      <c r="BIR274" s="827"/>
      <c r="BIS274" s="844"/>
      <c r="BIT274" s="844"/>
      <c r="BIU274" s="844"/>
      <c r="BIV274" s="844"/>
      <c r="BIW274" s="844"/>
      <c r="BIX274" s="827"/>
      <c r="BIY274" s="827"/>
      <c r="BIZ274" s="844"/>
      <c r="BJA274" s="844"/>
      <c r="BJB274" s="827"/>
      <c r="BJC274" s="827"/>
      <c r="BJD274" s="844"/>
      <c r="BJE274" s="844"/>
      <c r="BJF274" s="827"/>
      <c r="BJG274" s="827"/>
      <c r="BJH274" s="827"/>
      <c r="BJI274" s="827"/>
      <c r="BJJ274" s="827"/>
      <c r="BJK274" s="827"/>
      <c r="BJL274" s="827"/>
      <c r="BJM274" s="844"/>
      <c r="BJN274" s="844"/>
      <c r="BJO274" s="827"/>
      <c r="BJP274" s="827"/>
      <c r="BJQ274" s="844"/>
      <c r="BJR274" s="844"/>
      <c r="BJS274" s="827"/>
      <c r="BJT274" s="827"/>
      <c r="BJU274" s="827"/>
      <c r="BJV274" s="827"/>
      <c r="BJW274" s="827"/>
      <c r="BJX274" s="843"/>
      <c r="BJY274" s="845"/>
      <c r="BJZ274" s="827"/>
      <c r="BKA274" s="827"/>
      <c r="BKB274" s="827"/>
      <c r="BKC274" s="827"/>
      <c r="BKD274" s="827"/>
      <c r="BKE274" s="827"/>
      <c r="BKF274" s="827"/>
      <c r="BKG274" s="846"/>
      <c r="BKH274" s="846"/>
      <c r="BKI274" s="846"/>
      <c r="BKJ274" s="846"/>
      <c r="BKK274" s="846"/>
      <c r="BKL274" s="846"/>
      <c r="BKM274" s="846"/>
      <c r="BKN274" s="846"/>
      <c r="BKO274" s="846"/>
      <c r="BKP274" s="846"/>
      <c r="BKQ274" s="846"/>
      <c r="BKR274" s="846"/>
      <c r="BKS274" s="846"/>
      <c r="BKT274" s="846"/>
      <c r="BKU274" s="846"/>
      <c r="BKV274" s="846"/>
      <c r="BKW274" s="846"/>
      <c r="BKX274" s="846"/>
      <c r="BKY274" s="846"/>
      <c r="BKZ274" s="846"/>
      <c r="BLA274" s="846"/>
      <c r="BLB274" s="846"/>
      <c r="BLC274" s="846"/>
      <c r="BLD274" s="846"/>
      <c r="BLE274" s="846"/>
      <c r="BLF274" s="846"/>
      <c r="BLG274" s="846"/>
      <c r="BLH274" s="846"/>
      <c r="BLI274" s="846"/>
      <c r="BLJ274" s="846"/>
      <c r="BLK274" s="846"/>
      <c r="BLL274" s="846"/>
      <c r="BLM274" s="846"/>
      <c r="BLN274" s="846"/>
      <c r="BLO274" s="846"/>
      <c r="BLP274" s="846"/>
      <c r="BLQ274" s="846"/>
      <c r="BLR274" s="846"/>
      <c r="BLS274" s="846"/>
      <c r="BLT274" s="846"/>
      <c r="BLU274" s="846"/>
      <c r="BLV274" s="846"/>
      <c r="BLW274" s="846"/>
      <c r="BLX274" s="846"/>
      <c r="BLY274" s="827"/>
      <c r="BLZ274" s="827"/>
      <c r="BMA274" s="827"/>
      <c r="BMB274" s="827"/>
      <c r="BMC274" s="827"/>
      <c r="BMD274" s="827"/>
      <c r="BME274" s="827"/>
      <c r="BMF274" s="827"/>
      <c r="BMG274" s="827"/>
      <c r="BMH274" s="827"/>
      <c r="BMI274" s="827"/>
      <c r="BMJ274" s="827"/>
      <c r="BMK274" s="827"/>
      <c r="BML274" s="827"/>
      <c r="BMM274" s="827"/>
      <c r="BMN274" s="827"/>
      <c r="BMO274" s="827"/>
      <c r="BMP274" s="827"/>
      <c r="BMQ274" s="827"/>
      <c r="BMR274" s="827"/>
      <c r="BMS274" s="827"/>
      <c r="BMT274" s="827"/>
      <c r="BMU274" s="827"/>
      <c r="BMV274" s="827"/>
      <c r="BMW274" s="844"/>
      <c r="BMX274" s="844"/>
      <c r="BMY274" s="844"/>
      <c r="BMZ274" s="844"/>
      <c r="BNA274" s="844"/>
      <c r="BNB274" s="827"/>
      <c r="BNC274" s="827"/>
      <c r="BND274" s="844"/>
      <c r="BNE274" s="844"/>
      <c r="BNF274" s="827"/>
      <c r="BNG274" s="827"/>
      <c r="BNH274" s="844"/>
      <c r="BNI274" s="844"/>
      <c r="BNJ274" s="827"/>
      <c r="BNK274" s="827"/>
      <c r="BNL274" s="827"/>
      <c r="BNM274" s="827"/>
      <c r="BNN274" s="827"/>
      <c r="BNO274" s="827"/>
      <c r="BNP274" s="827"/>
      <c r="BNQ274" s="844"/>
      <c r="BNR274" s="844"/>
      <c r="BNS274" s="827"/>
      <c r="BNT274" s="827"/>
      <c r="BNU274" s="844"/>
      <c r="BNV274" s="844"/>
      <c r="BNW274" s="827"/>
      <c r="BNX274" s="827"/>
      <c r="BNY274" s="827"/>
      <c r="BNZ274" s="827"/>
      <c r="BOA274" s="827"/>
      <c r="BOB274" s="843"/>
      <c r="BOC274" s="845"/>
      <c r="BOD274" s="827"/>
      <c r="BOE274" s="827"/>
      <c r="BOF274" s="827"/>
      <c r="BOG274" s="827"/>
      <c r="BOH274" s="827"/>
      <c r="BOI274" s="827"/>
      <c r="BOJ274" s="827"/>
      <c r="BOK274" s="846"/>
      <c r="BOL274" s="846"/>
      <c r="BOM274" s="846"/>
      <c r="BON274" s="846"/>
      <c r="BOO274" s="846"/>
      <c r="BOP274" s="846"/>
      <c r="BOQ274" s="846"/>
      <c r="BOR274" s="846"/>
      <c r="BOS274" s="846"/>
      <c r="BOT274" s="846"/>
      <c r="BOU274" s="846"/>
      <c r="BOV274" s="846"/>
      <c r="BOW274" s="846"/>
      <c r="BOX274" s="846"/>
      <c r="BOY274" s="846"/>
      <c r="BOZ274" s="846"/>
      <c r="BPA274" s="846"/>
      <c r="BPB274" s="846"/>
      <c r="BPC274" s="846"/>
      <c r="BPD274" s="846"/>
      <c r="BPE274" s="846"/>
      <c r="BPF274" s="846"/>
      <c r="BPG274" s="846"/>
      <c r="BPH274" s="846"/>
      <c r="BPI274" s="846"/>
      <c r="BPJ274" s="846"/>
      <c r="BPK274" s="846"/>
      <c r="BPL274" s="846"/>
      <c r="BPM274" s="846"/>
      <c r="BPN274" s="846"/>
      <c r="BPO274" s="846"/>
      <c r="BPP274" s="846"/>
      <c r="BPQ274" s="846"/>
      <c r="BPR274" s="846"/>
      <c r="BPS274" s="846"/>
      <c r="BPT274" s="846"/>
      <c r="BPU274" s="846"/>
      <c r="BPV274" s="846"/>
      <c r="BPW274" s="846"/>
      <c r="BPX274" s="846"/>
      <c r="BPY274" s="846"/>
      <c r="BPZ274" s="846"/>
      <c r="BQA274" s="846"/>
      <c r="BQB274" s="846"/>
      <c r="BQC274" s="827"/>
      <c r="BQD274" s="827"/>
      <c r="BQE274" s="827"/>
      <c r="BQF274" s="827"/>
      <c r="BQG274" s="827"/>
      <c r="BQH274" s="827"/>
      <c r="BQI274" s="827"/>
      <c r="BQJ274" s="827"/>
      <c r="BQK274" s="827"/>
      <c r="BQL274" s="827"/>
      <c r="BQM274" s="827"/>
      <c r="BQN274" s="827"/>
      <c r="BQO274" s="827"/>
      <c r="BQP274" s="827"/>
      <c r="BQQ274" s="827"/>
      <c r="BQR274" s="827"/>
      <c r="BQS274" s="827"/>
      <c r="BQT274" s="827"/>
      <c r="BQU274" s="827"/>
      <c r="BQV274" s="827"/>
      <c r="BQW274" s="827"/>
      <c r="BQX274" s="827"/>
      <c r="BQY274" s="827"/>
      <c r="BQZ274" s="827"/>
      <c r="BRA274" s="844"/>
      <c r="BRB274" s="844"/>
      <c r="BRC274" s="844"/>
      <c r="BRD274" s="844"/>
      <c r="BRE274" s="844"/>
      <c r="BRF274" s="827"/>
      <c r="BRG274" s="827"/>
      <c r="BRH274" s="844"/>
      <c r="BRI274" s="844"/>
      <c r="BRJ274" s="827"/>
      <c r="BRK274" s="827"/>
      <c r="BRL274" s="844"/>
      <c r="BRM274" s="844"/>
      <c r="BRN274" s="827"/>
      <c r="BRO274" s="827"/>
      <c r="BRP274" s="827"/>
      <c r="BRQ274" s="827"/>
      <c r="BRR274" s="827"/>
      <c r="BRS274" s="827"/>
      <c r="BRT274" s="827"/>
      <c r="BRU274" s="844"/>
      <c r="BRV274" s="844"/>
      <c r="BRW274" s="827"/>
      <c r="BRX274" s="827"/>
      <c r="BRY274" s="844"/>
      <c r="BRZ274" s="844"/>
      <c r="BSA274" s="827"/>
      <c r="BSB274" s="827"/>
      <c r="BSC274" s="827"/>
      <c r="BSD274" s="827"/>
      <c r="BSE274" s="827"/>
      <c r="BSF274" s="843"/>
      <c r="BSG274" s="845"/>
      <c r="BSH274" s="827"/>
      <c r="BSI274" s="827"/>
      <c r="BSJ274" s="827"/>
      <c r="BSK274" s="827"/>
      <c r="BSL274" s="827"/>
      <c r="BSM274" s="827"/>
      <c r="BSN274" s="827"/>
      <c r="BSO274" s="846"/>
      <c r="BSP274" s="846"/>
      <c r="BSQ274" s="846"/>
      <c r="BSR274" s="846"/>
      <c r="BSS274" s="846"/>
      <c r="BST274" s="846"/>
      <c r="BSU274" s="846"/>
      <c r="BSV274" s="846"/>
      <c r="BSW274" s="846"/>
      <c r="BSX274" s="846"/>
      <c r="BSY274" s="846"/>
      <c r="BSZ274" s="846"/>
      <c r="BTA274" s="846"/>
      <c r="BTB274" s="846"/>
      <c r="BTC274" s="846"/>
      <c r="BTD274" s="846"/>
      <c r="BTE274" s="846"/>
      <c r="BTF274" s="846"/>
      <c r="BTG274" s="846"/>
      <c r="BTH274" s="846"/>
      <c r="BTI274" s="846"/>
      <c r="BTJ274" s="846"/>
      <c r="BTK274" s="846"/>
      <c r="BTL274" s="846"/>
      <c r="BTM274" s="846"/>
      <c r="BTN274" s="846"/>
      <c r="BTO274" s="846"/>
      <c r="BTP274" s="846"/>
      <c r="BTQ274" s="846"/>
      <c r="BTR274" s="846"/>
      <c r="BTS274" s="846"/>
      <c r="BTT274" s="846"/>
      <c r="BTU274" s="846"/>
      <c r="BTV274" s="846"/>
      <c r="BTW274" s="846"/>
      <c r="BTX274" s="846"/>
      <c r="BTY274" s="846"/>
      <c r="BTZ274" s="846"/>
      <c r="BUA274" s="846"/>
      <c r="BUB274" s="846"/>
      <c r="BUC274" s="846"/>
      <c r="BUD274" s="846"/>
      <c r="BUE274" s="846"/>
      <c r="BUF274" s="846"/>
      <c r="BUG274" s="827"/>
      <c r="BUH274" s="827"/>
      <c r="BUI274" s="827"/>
      <c r="BUJ274" s="827"/>
      <c r="BUK274" s="827"/>
      <c r="BUL274" s="827"/>
      <c r="BUM274" s="827"/>
      <c r="BUN274" s="827"/>
      <c r="BUO274" s="827"/>
      <c r="BUP274" s="827"/>
      <c r="BUQ274" s="827"/>
      <c r="BUR274" s="827"/>
      <c r="BUS274" s="827"/>
      <c r="BUT274" s="827"/>
      <c r="BUU274" s="827"/>
      <c r="BUV274" s="827"/>
      <c r="BUW274" s="827"/>
      <c r="BUX274" s="827"/>
      <c r="BUY274" s="827"/>
      <c r="BUZ274" s="827"/>
      <c r="BVA274" s="827"/>
      <c r="BVB274" s="827"/>
      <c r="BVC274" s="827"/>
      <c r="BVD274" s="827"/>
      <c r="BVE274" s="844"/>
      <c r="BVF274" s="844"/>
      <c r="BVG274" s="844"/>
      <c r="BVH274" s="844"/>
      <c r="BVI274" s="844"/>
      <c r="BVJ274" s="827"/>
      <c r="BVK274" s="827"/>
      <c r="BVL274" s="844"/>
      <c r="BVM274" s="844"/>
      <c r="BVN274" s="827"/>
      <c r="BVO274" s="827"/>
      <c r="BVP274" s="844"/>
      <c r="BVQ274" s="844"/>
      <c r="BVR274" s="827"/>
      <c r="BVS274" s="827"/>
      <c r="BVT274" s="827"/>
      <c r="BVU274" s="827"/>
      <c r="BVV274" s="827"/>
      <c r="BVW274" s="827"/>
      <c r="BVX274" s="827"/>
      <c r="BVY274" s="844"/>
      <c r="BVZ274" s="844"/>
      <c r="BWA274" s="827"/>
      <c r="BWB274" s="827"/>
      <c r="BWC274" s="844"/>
      <c r="BWD274" s="844"/>
      <c r="BWE274" s="827"/>
      <c r="BWF274" s="827"/>
      <c r="BWG274" s="827"/>
      <c r="BWH274" s="827"/>
      <c r="BWI274" s="827"/>
      <c r="BWJ274" s="843"/>
      <c r="BWK274" s="845"/>
      <c r="BWL274" s="827"/>
      <c r="BWM274" s="827"/>
      <c r="BWN274" s="827"/>
      <c r="BWO274" s="827"/>
      <c r="BWP274" s="827"/>
      <c r="BWQ274" s="827"/>
      <c r="BWR274" s="827"/>
      <c r="BWS274" s="846"/>
      <c r="BWT274" s="846"/>
      <c r="BWU274" s="846"/>
      <c r="BWV274" s="846"/>
      <c r="BWW274" s="846"/>
      <c r="BWX274" s="846"/>
      <c r="BWY274" s="846"/>
      <c r="BWZ274" s="846"/>
      <c r="BXA274" s="846"/>
      <c r="BXB274" s="846"/>
      <c r="BXC274" s="846"/>
      <c r="BXD274" s="846"/>
      <c r="BXE274" s="846"/>
      <c r="BXF274" s="846"/>
      <c r="BXG274" s="846"/>
      <c r="BXH274" s="846"/>
      <c r="BXI274" s="846"/>
      <c r="BXJ274" s="846"/>
      <c r="BXK274" s="846"/>
      <c r="BXL274" s="846"/>
      <c r="BXM274" s="846"/>
      <c r="BXN274" s="846"/>
      <c r="BXO274" s="846"/>
      <c r="BXP274" s="846"/>
      <c r="BXQ274" s="846"/>
      <c r="BXR274" s="846"/>
      <c r="BXS274" s="846"/>
      <c r="BXT274" s="846"/>
      <c r="BXU274" s="846"/>
      <c r="BXV274" s="846"/>
      <c r="BXW274" s="846"/>
      <c r="BXX274" s="846"/>
      <c r="BXY274" s="846"/>
      <c r="BXZ274" s="846"/>
      <c r="BYA274" s="846"/>
      <c r="BYB274" s="846"/>
      <c r="BYC274" s="846"/>
      <c r="BYD274" s="846"/>
      <c r="BYE274" s="846"/>
      <c r="BYF274" s="846"/>
      <c r="BYG274" s="846"/>
      <c r="BYH274" s="846"/>
      <c r="BYI274" s="846"/>
      <c r="BYJ274" s="846"/>
      <c r="BYK274" s="827"/>
      <c r="BYL274" s="827"/>
      <c r="BYM274" s="827"/>
      <c r="BYN274" s="827"/>
      <c r="BYO274" s="827"/>
      <c r="BYP274" s="827"/>
      <c r="BYQ274" s="827"/>
      <c r="BYR274" s="827"/>
      <c r="BYS274" s="827"/>
      <c r="BYT274" s="827"/>
      <c r="BYU274" s="827"/>
      <c r="BYV274" s="827"/>
      <c r="BYW274" s="827"/>
      <c r="BYX274" s="827"/>
      <c r="BYY274" s="827"/>
      <c r="BYZ274" s="827"/>
      <c r="BZA274" s="827"/>
      <c r="BZB274" s="827"/>
      <c r="BZC274" s="827"/>
      <c r="BZD274" s="827"/>
      <c r="BZE274" s="827"/>
      <c r="BZF274" s="827"/>
      <c r="BZG274" s="827"/>
      <c r="BZH274" s="827"/>
      <c r="BZI274" s="844"/>
      <c r="BZJ274" s="844"/>
      <c r="BZK274" s="844"/>
      <c r="BZL274" s="844"/>
      <c r="BZM274" s="844"/>
      <c r="BZN274" s="827"/>
      <c r="BZO274" s="827"/>
      <c r="BZP274" s="844"/>
      <c r="BZQ274" s="844"/>
      <c r="BZR274" s="827"/>
      <c r="BZS274" s="827"/>
      <c r="BZT274" s="844"/>
      <c r="BZU274" s="844"/>
      <c r="BZV274" s="827"/>
      <c r="BZW274" s="827"/>
      <c r="BZX274" s="827"/>
      <c r="BZY274" s="827"/>
      <c r="BZZ274" s="827"/>
      <c r="CAA274" s="827"/>
      <c r="CAB274" s="827"/>
      <c r="CAC274" s="844"/>
      <c r="CAD274" s="844"/>
      <c r="CAE274" s="827"/>
      <c r="CAF274" s="827"/>
      <c r="CAG274" s="844"/>
      <c r="CAH274" s="844"/>
      <c r="CAI274" s="827"/>
      <c r="CAJ274" s="827"/>
      <c r="CAK274" s="827"/>
      <c r="CAL274" s="827"/>
      <c r="CAM274" s="827"/>
      <c r="CAN274" s="843"/>
      <c r="CAO274" s="845"/>
      <c r="CAP274" s="827"/>
      <c r="CAQ274" s="827"/>
      <c r="CAR274" s="827"/>
      <c r="CAS274" s="827"/>
      <c r="CAT274" s="827"/>
      <c r="CAU274" s="827"/>
      <c r="CAV274" s="827"/>
      <c r="CAW274" s="846"/>
      <c r="CAX274" s="846"/>
      <c r="CAY274" s="846"/>
      <c r="CAZ274" s="846"/>
      <c r="CBA274" s="846"/>
      <c r="CBB274" s="846"/>
      <c r="CBC274" s="846"/>
      <c r="CBD274" s="846"/>
      <c r="CBE274" s="846"/>
      <c r="CBF274" s="846"/>
      <c r="CBG274" s="846"/>
      <c r="CBH274" s="846"/>
      <c r="CBI274" s="846"/>
      <c r="CBJ274" s="846"/>
      <c r="CBK274" s="846"/>
      <c r="CBL274" s="846"/>
      <c r="CBM274" s="846"/>
      <c r="CBN274" s="846"/>
      <c r="CBO274" s="846"/>
      <c r="CBP274" s="846"/>
      <c r="CBQ274" s="846"/>
      <c r="CBR274" s="846"/>
      <c r="CBS274" s="846"/>
      <c r="CBT274" s="846"/>
      <c r="CBU274" s="846"/>
      <c r="CBV274" s="846"/>
      <c r="CBW274" s="846"/>
      <c r="CBX274" s="846"/>
      <c r="CBY274" s="846"/>
      <c r="CBZ274" s="846"/>
      <c r="CCA274" s="846"/>
      <c r="CCB274" s="846"/>
      <c r="CCC274" s="846"/>
      <c r="CCD274" s="846"/>
      <c r="CCE274" s="846"/>
      <c r="CCF274" s="846"/>
      <c r="CCG274" s="846"/>
      <c r="CCH274" s="846"/>
      <c r="CCI274" s="846"/>
      <c r="CCJ274" s="846"/>
      <c r="CCK274" s="846"/>
      <c r="CCL274" s="846"/>
      <c r="CCM274" s="846"/>
      <c r="CCN274" s="846"/>
      <c r="CCO274" s="827"/>
      <c r="CCP274" s="827"/>
      <c r="CCQ274" s="827"/>
      <c r="CCR274" s="827"/>
      <c r="CCS274" s="827"/>
      <c r="CCT274" s="827"/>
      <c r="CCU274" s="827"/>
      <c r="CCV274" s="827"/>
      <c r="CCW274" s="827"/>
      <c r="CCX274" s="827"/>
      <c r="CCY274" s="827"/>
      <c r="CCZ274" s="827"/>
      <c r="CDA274" s="827"/>
      <c r="CDB274" s="827"/>
      <c r="CDC274" s="827"/>
      <c r="CDD274" s="827"/>
      <c r="CDE274" s="827"/>
      <c r="CDF274" s="827"/>
      <c r="CDG274" s="827"/>
      <c r="CDH274" s="827"/>
      <c r="CDI274" s="827"/>
      <c r="CDJ274" s="827"/>
      <c r="CDK274" s="827"/>
      <c r="CDL274" s="827"/>
      <c r="CDM274" s="844"/>
      <c r="CDN274" s="844"/>
      <c r="CDO274" s="844"/>
      <c r="CDP274" s="844"/>
      <c r="CDQ274" s="844"/>
      <c r="CDR274" s="827"/>
      <c r="CDS274" s="827"/>
      <c r="CDT274" s="844"/>
      <c r="CDU274" s="844"/>
      <c r="CDV274" s="827"/>
      <c r="CDW274" s="827"/>
      <c r="CDX274" s="844"/>
      <c r="CDY274" s="844"/>
      <c r="CDZ274" s="827"/>
      <c r="CEA274" s="827"/>
      <c r="CEB274" s="827"/>
      <c r="CEC274" s="827"/>
      <c r="CED274" s="827"/>
      <c r="CEE274" s="827"/>
      <c r="CEF274" s="827"/>
      <c r="CEG274" s="844"/>
      <c r="CEH274" s="844"/>
      <c r="CEI274" s="827"/>
      <c r="CEJ274" s="827"/>
      <c r="CEK274" s="844"/>
      <c r="CEL274" s="844"/>
      <c r="CEM274" s="827"/>
      <c r="CEN274" s="827"/>
      <c r="CEO274" s="827"/>
      <c r="CEP274" s="827"/>
      <c r="CEQ274" s="827"/>
      <c r="CER274" s="843"/>
      <c r="CES274" s="845"/>
      <c r="CET274" s="827"/>
      <c r="CEU274" s="827"/>
      <c r="CEV274" s="827"/>
      <c r="CEW274" s="827"/>
      <c r="CEX274" s="827"/>
      <c r="CEY274" s="827"/>
      <c r="CEZ274" s="827"/>
      <c r="CFA274" s="846"/>
      <c r="CFB274" s="846"/>
      <c r="CFC274" s="846"/>
      <c r="CFD274" s="846"/>
      <c r="CFE274" s="846"/>
      <c r="CFF274" s="846"/>
      <c r="CFG274" s="846"/>
      <c r="CFH274" s="846"/>
      <c r="CFI274" s="846"/>
      <c r="CFJ274" s="846"/>
      <c r="CFK274" s="846"/>
      <c r="CFL274" s="846"/>
      <c r="CFM274" s="846"/>
      <c r="CFN274" s="846"/>
      <c r="CFO274" s="846"/>
      <c r="CFP274" s="846"/>
      <c r="CFQ274" s="846"/>
      <c r="CFR274" s="846"/>
      <c r="CFS274" s="846"/>
      <c r="CFT274" s="846"/>
      <c r="CFU274" s="846"/>
      <c r="CFV274" s="846"/>
      <c r="CFW274" s="846"/>
      <c r="CFX274" s="846"/>
      <c r="CFY274" s="846"/>
      <c r="CFZ274" s="846"/>
      <c r="CGA274" s="846"/>
      <c r="CGB274" s="846"/>
      <c r="CGC274" s="846"/>
      <c r="CGD274" s="846"/>
      <c r="CGE274" s="846"/>
      <c r="CGF274" s="846"/>
      <c r="CGG274" s="846"/>
      <c r="CGH274" s="846"/>
      <c r="CGI274" s="846"/>
      <c r="CGJ274" s="846"/>
      <c r="CGK274" s="846"/>
      <c r="CGL274" s="846"/>
      <c r="CGM274" s="846"/>
      <c r="CGN274" s="846"/>
      <c r="CGO274" s="846"/>
      <c r="CGP274" s="846"/>
      <c r="CGQ274" s="846"/>
      <c r="CGR274" s="846"/>
      <c r="CGS274" s="827"/>
      <c r="CGT274" s="827"/>
      <c r="CGU274" s="827"/>
      <c r="CGV274" s="827"/>
      <c r="CGW274" s="827"/>
      <c r="CGX274" s="827"/>
      <c r="CGY274" s="827"/>
      <c r="CGZ274" s="827"/>
      <c r="CHA274" s="827"/>
      <c r="CHB274" s="827"/>
      <c r="CHC274" s="827"/>
      <c r="CHD274" s="827"/>
      <c r="CHE274" s="827"/>
      <c r="CHF274" s="827"/>
      <c r="CHG274" s="827"/>
      <c r="CHH274" s="827"/>
      <c r="CHI274" s="827"/>
      <c r="CHJ274" s="827"/>
      <c r="CHK274" s="827"/>
      <c r="CHL274" s="827"/>
      <c r="CHM274" s="827"/>
      <c r="CHN274" s="827"/>
      <c r="CHO274" s="827"/>
      <c r="CHP274" s="827"/>
      <c r="CHQ274" s="844"/>
      <c r="CHR274" s="844"/>
      <c r="CHS274" s="844"/>
      <c r="CHT274" s="844"/>
      <c r="CHU274" s="844"/>
      <c r="CHV274" s="827"/>
      <c r="CHW274" s="827"/>
      <c r="CHX274" s="844"/>
      <c r="CHY274" s="844"/>
      <c r="CHZ274" s="827"/>
      <c r="CIA274" s="827"/>
      <c r="CIB274" s="844"/>
      <c r="CIC274" s="844"/>
      <c r="CID274" s="827"/>
      <c r="CIE274" s="827"/>
      <c r="CIF274" s="827"/>
      <c r="CIG274" s="827"/>
      <c r="CIH274" s="827"/>
      <c r="CII274" s="827"/>
      <c r="CIJ274" s="827"/>
      <c r="CIK274" s="844"/>
      <c r="CIL274" s="844"/>
      <c r="CIM274" s="827"/>
      <c r="CIN274" s="827"/>
      <c r="CIO274" s="844"/>
      <c r="CIP274" s="844"/>
      <c r="CIQ274" s="827"/>
      <c r="CIR274" s="827"/>
      <c r="CIS274" s="827"/>
      <c r="CIT274" s="827"/>
      <c r="CIU274" s="827"/>
      <c r="CIV274" s="843"/>
      <c r="CIW274" s="845"/>
      <c r="CIX274" s="827"/>
      <c r="CIY274" s="827"/>
      <c r="CIZ274" s="827"/>
      <c r="CJA274" s="827"/>
      <c r="CJB274" s="827"/>
      <c r="CJC274" s="827"/>
      <c r="CJD274" s="827"/>
      <c r="CJE274" s="846"/>
      <c r="CJF274" s="846"/>
      <c r="CJG274" s="846"/>
      <c r="CJH274" s="846"/>
      <c r="CJI274" s="846"/>
      <c r="CJJ274" s="846"/>
      <c r="CJK274" s="846"/>
      <c r="CJL274" s="846"/>
      <c r="CJM274" s="846"/>
      <c r="CJN274" s="846"/>
      <c r="CJO274" s="846"/>
      <c r="CJP274" s="846"/>
      <c r="CJQ274" s="846"/>
      <c r="CJR274" s="846"/>
      <c r="CJS274" s="846"/>
      <c r="CJT274" s="846"/>
      <c r="CJU274" s="846"/>
      <c r="CJV274" s="846"/>
      <c r="CJW274" s="846"/>
      <c r="CJX274" s="846"/>
      <c r="CJY274" s="846"/>
      <c r="CJZ274" s="846"/>
      <c r="CKA274" s="846"/>
      <c r="CKB274" s="846"/>
      <c r="CKC274" s="846"/>
      <c r="CKD274" s="846"/>
      <c r="CKE274" s="846"/>
      <c r="CKF274" s="846"/>
      <c r="CKG274" s="846"/>
      <c r="CKH274" s="846"/>
      <c r="CKI274" s="846"/>
      <c r="CKJ274" s="846"/>
      <c r="CKK274" s="846"/>
      <c r="CKL274" s="846"/>
      <c r="CKM274" s="846"/>
      <c r="CKN274" s="846"/>
      <c r="CKO274" s="846"/>
      <c r="CKP274" s="846"/>
      <c r="CKQ274" s="846"/>
      <c r="CKR274" s="846"/>
      <c r="CKS274" s="846"/>
      <c r="CKT274" s="846"/>
      <c r="CKU274" s="846"/>
      <c r="CKV274" s="846"/>
      <c r="CKW274" s="827"/>
      <c r="CKX274" s="827"/>
      <c r="CKY274" s="827"/>
      <c r="CKZ274" s="827"/>
      <c r="CLA274" s="827"/>
      <c r="CLB274" s="827"/>
      <c r="CLC274" s="827"/>
      <c r="CLD274" s="827"/>
      <c r="CLE274" s="827"/>
      <c r="CLF274" s="827"/>
      <c r="CLG274" s="827"/>
      <c r="CLH274" s="827"/>
      <c r="CLI274" s="827"/>
      <c r="CLJ274" s="827"/>
      <c r="CLK274" s="827"/>
      <c r="CLL274" s="827"/>
      <c r="CLM274" s="827"/>
      <c r="CLN274" s="827"/>
      <c r="CLO274" s="827"/>
      <c r="CLP274" s="827"/>
      <c r="CLQ274" s="827"/>
      <c r="CLR274" s="827"/>
      <c r="CLS274" s="827"/>
      <c r="CLT274" s="827"/>
      <c r="CLU274" s="844"/>
      <c r="CLV274" s="844"/>
      <c r="CLW274" s="844"/>
      <c r="CLX274" s="844"/>
      <c r="CLY274" s="844"/>
      <c r="CLZ274" s="827"/>
      <c r="CMA274" s="827"/>
      <c r="CMB274" s="844"/>
      <c r="CMC274" s="844"/>
      <c r="CMD274" s="827"/>
      <c r="CME274" s="827"/>
      <c r="CMF274" s="844"/>
      <c r="CMG274" s="844"/>
      <c r="CMH274" s="827"/>
      <c r="CMI274" s="827"/>
      <c r="CMJ274" s="827"/>
      <c r="CMK274" s="827"/>
      <c r="CML274" s="827"/>
      <c r="CMM274" s="827"/>
      <c r="CMN274" s="827"/>
      <c r="CMO274" s="844"/>
      <c r="CMP274" s="844"/>
      <c r="CMQ274" s="827"/>
      <c r="CMR274" s="827"/>
      <c r="CMS274" s="844"/>
      <c r="CMT274" s="844"/>
      <c r="CMU274" s="827"/>
      <c r="CMV274" s="827"/>
      <c r="CMW274" s="827"/>
      <c r="CMX274" s="827"/>
      <c r="CMY274" s="827"/>
      <c r="CMZ274" s="843"/>
      <c r="CNA274" s="845"/>
      <c r="CNB274" s="827"/>
      <c r="CNC274" s="827"/>
      <c r="CND274" s="827"/>
      <c r="CNE274" s="827"/>
      <c r="CNF274" s="827"/>
      <c r="CNG274" s="827"/>
      <c r="CNH274" s="827"/>
      <c r="CNI274" s="846"/>
      <c r="CNJ274" s="846"/>
      <c r="CNK274" s="846"/>
      <c r="CNL274" s="846"/>
      <c r="CNM274" s="846"/>
      <c r="CNN274" s="846"/>
      <c r="CNO274" s="846"/>
      <c r="CNP274" s="846"/>
      <c r="CNQ274" s="846"/>
      <c r="CNR274" s="846"/>
      <c r="CNS274" s="846"/>
      <c r="CNT274" s="846"/>
      <c r="CNU274" s="846"/>
      <c r="CNV274" s="846"/>
      <c r="CNW274" s="846"/>
      <c r="CNX274" s="846"/>
      <c r="CNY274" s="846"/>
      <c r="CNZ274" s="846"/>
      <c r="COA274" s="846"/>
      <c r="COB274" s="846"/>
      <c r="COC274" s="846"/>
      <c r="COD274" s="846"/>
      <c r="COE274" s="846"/>
      <c r="COF274" s="846"/>
      <c r="COG274" s="846"/>
      <c r="COH274" s="846"/>
      <c r="COI274" s="846"/>
      <c r="COJ274" s="846"/>
      <c r="COK274" s="846"/>
      <c r="COL274" s="846"/>
      <c r="COM274" s="846"/>
      <c r="CON274" s="846"/>
      <c r="COO274" s="846"/>
      <c r="COP274" s="846"/>
      <c r="COQ274" s="846"/>
      <c r="COR274" s="846"/>
      <c r="COS274" s="846"/>
      <c r="COT274" s="846"/>
      <c r="COU274" s="846"/>
      <c r="COV274" s="846"/>
      <c r="COW274" s="846"/>
      <c r="COX274" s="846"/>
      <c r="COY274" s="846"/>
      <c r="COZ274" s="846"/>
      <c r="CPA274" s="827"/>
      <c r="CPB274" s="827"/>
      <c r="CPC274" s="827"/>
      <c r="CPD274" s="827"/>
      <c r="CPE274" s="827"/>
      <c r="CPF274" s="827"/>
      <c r="CPG274" s="827"/>
      <c r="CPH274" s="827"/>
      <c r="CPI274" s="827"/>
      <c r="CPJ274" s="827"/>
      <c r="CPK274" s="827"/>
      <c r="CPL274" s="827"/>
      <c r="CPM274" s="827"/>
      <c r="CPN274" s="827"/>
      <c r="CPO274" s="827"/>
      <c r="CPP274" s="827"/>
      <c r="CPQ274" s="827"/>
      <c r="CPR274" s="827"/>
      <c r="CPS274" s="827"/>
      <c r="CPT274" s="827"/>
      <c r="CPU274" s="827"/>
      <c r="CPV274" s="827"/>
      <c r="CPW274" s="827"/>
      <c r="CPX274" s="827"/>
      <c r="CPY274" s="844"/>
      <c r="CPZ274" s="844"/>
      <c r="CQA274" s="844"/>
      <c r="CQB274" s="844"/>
      <c r="CQC274" s="844"/>
      <c r="CQD274" s="827"/>
      <c r="CQE274" s="827"/>
      <c r="CQF274" s="844"/>
      <c r="CQG274" s="844"/>
      <c r="CQH274" s="827"/>
      <c r="CQI274" s="827"/>
      <c r="CQJ274" s="844"/>
      <c r="CQK274" s="844"/>
      <c r="CQL274" s="827"/>
      <c r="CQM274" s="827"/>
      <c r="CQN274" s="827"/>
      <c r="CQO274" s="827"/>
      <c r="CQP274" s="827"/>
      <c r="CQQ274" s="827"/>
      <c r="CQR274" s="827"/>
      <c r="CQS274" s="844"/>
      <c r="CQT274" s="844"/>
      <c r="CQU274" s="827"/>
      <c r="CQV274" s="827"/>
      <c r="CQW274" s="844"/>
      <c r="CQX274" s="844"/>
      <c r="CQY274" s="827"/>
      <c r="CQZ274" s="827"/>
      <c r="CRA274" s="827"/>
      <c r="CRB274" s="827"/>
      <c r="CRC274" s="827"/>
      <c r="CRD274" s="843"/>
      <c r="CRE274" s="845"/>
      <c r="CRF274" s="827"/>
      <c r="CRG274" s="827"/>
      <c r="CRH274" s="827"/>
      <c r="CRI274" s="827"/>
      <c r="CRJ274" s="827"/>
      <c r="CRK274" s="827"/>
      <c r="CRL274" s="827"/>
      <c r="CRM274" s="846"/>
      <c r="CRN274" s="846"/>
      <c r="CRO274" s="846"/>
      <c r="CRP274" s="846"/>
      <c r="CRQ274" s="846"/>
      <c r="CRR274" s="846"/>
      <c r="CRS274" s="846"/>
      <c r="CRT274" s="846"/>
      <c r="CRU274" s="846"/>
      <c r="CRV274" s="846"/>
      <c r="CRW274" s="846"/>
      <c r="CRX274" s="846"/>
      <c r="CRY274" s="846"/>
      <c r="CRZ274" s="846"/>
      <c r="CSA274" s="846"/>
      <c r="CSB274" s="846"/>
      <c r="CSC274" s="846"/>
      <c r="CSD274" s="846"/>
      <c r="CSE274" s="846"/>
      <c r="CSF274" s="846"/>
      <c r="CSG274" s="846"/>
      <c r="CSH274" s="846"/>
      <c r="CSI274" s="846"/>
      <c r="CSJ274" s="846"/>
      <c r="CSK274" s="846"/>
      <c r="CSL274" s="846"/>
      <c r="CSM274" s="846"/>
      <c r="CSN274" s="846"/>
      <c r="CSO274" s="846"/>
      <c r="CSP274" s="846"/>
      <c r="CSQ274" s="846"/>
      <c r="CSR274" s="846"/>
      <c r="CSS274" s="846"/>
      <c r="CST274" s="846"/>
      <c r="CSU274" s="846"/>
      <c r="CSV274" s="846"/>
      <c r="CSW274" s="846"/>
      <c r="CSX274" s="846"/>
      <c r="CSY274" s="846"/>
      <c r="CSZ274" s="846"/>
      <c r="CTA274" s="846"/>
      <c r="CTB274" s="846"/>
      <c r="CTC274" s="846"/>
      <c r="CTD274" s="846"/>
      <c r="CTE274" s="827"/>
      <c r="CTF274" s="827"/>
      <c r="CTG274" s="827"/>
      <c r="CTH274" s="827"/>
      <c r="CTI274" s="827"/>
      <c r="CTJ274" s="827"/>
      <c r="CTK274" s="827"/>
      <c r="CTL274" s="827"/>
      <c r="CTM274" s="827"/>
      <c r="CTN274" s="827"/>
      <c r="CTO274" s="827"/>
      <c r="CTP274" s="827"/>
      <c r="CTQ274" s="827"/>
      <c r="CTR274" s="827"/>
      <c r="CTS274" s="827"/>
      <c r="CTT274" s="827"/>
      <c r="CTU274" s="827"/>
      <c r="CTV274" s="827"/>
      <c r="CTW274" s="827"/>
      <c r="CTX274" s="827"/>
      <c r="CTY274" s="827"/>
      <c r="CTZ274" s="827"/>
      <c r="CUA274" s="827"/>
      <c r="CUB274" s="827"/>
      <c r="CUC274" s="844"/>
      <c r="CUD274" s="844"/>
      <c r="CUE274" s="844"/>
      <c r="CUF274" s="844"/>
      <c r="CUG274" s="844"/>
      <c r="CUH274" s="827"/>
      <c r="CUI274" s="827"/>
      <c r="CUJ274" s="844"/>
      <c r="CUK274" s="844"/>
      <c r="CUL274" s="827"/>
      <c r="CUM274" s="827"/>
      <c r="CUN274" s="844"/>
      <c r="CUO274" s="844"/>
      <c r="CUP274" s="827"/>
      <c r="CUQ274" s="827"/>
      <c r="CUR274" s="827"/>
      <c r="CUS274" s="827"/>
      <c r="CUT274" s="827"/>
      <c r="CUU274" s="827"/>
      <c r="CUV274" s="827"/>
      <c r="CUW274" s="844"/>
      <c r="CUX274" s="844"/>
      <c r="CUY274" s="827"/>
      <c r="CUZ274" s="827"/>
      <c r="CVA274" s="844"/>
      <c r="CVB274" s="844"/>
      <c r="CVC274" s="827"/>
      <c r="CVD274" s="827"/>
      <c r="CVE274" s="827"/>
      <c r="CVF274" s="827"/>
      <c r="CVG274" s="827"/>
      <c r="CVH274" s="843"/>
      <c r="CVI274" s="845"/>
      <c r="CVJ274" s="827"/>
      <c r="CVK274" s="827"/>
      <c r="CVL274" s="827"/>
      <c r="CVM274" s="827"/>
      <c r="CVN274" s="827"/>
      <c r="CVO274" s="827"/>
      <c r="CVP274" s="827"/>
      <c r="CVQ274" s="846"/>
      <c r="CVR274" s="846"/>
      <c r="CVS274" s="846"/>
      <c r="CVT274" s="846"/>
      <c r="CVU274" s="846"/>
      <c r="CVV274" s="846"/>
      <c r="CVW274" s="846"/>
      <c r="CVX274" s="846"/>
      <c r="CVY274" s="846"/>
      <c r="CVZ274" s="846"/>
      <c r="CWA274" s="846"/>
      <c r="CWB274" s="846"/>
      <c r="CWC274" s="846"/>
      <c r="CWD274" s="846"/>
      <c r="CWE274" s="846"/>
      <c r="CWF274" s="846"/>
      <c r="CWG274" s="846"/>
      <c r="CWH274" s="846"/>
      <c r="CWI274" s="846"/>
      <c r="CWJ274" s="846"/>
      <c r="CWK274" s="846"/>
      <c r="CWL274" s="846"/>
      <c r="CWM274" s="846"/>
      <c r="CWN274" s="846"/>
      <c r="CWO274" s="846"/>
      <c r="CWP274" s="846"/>
      <c r="CWQ274" s="846"/>
      <c r="CWR274" s="846"/>
      <c r="CWS274" s="846"/>
      <c r="CWT274" s="846"/>
      <c r="CWU274" s="846"/>
      <c r="CWV274" s="846"/>
      <c r="CWW274" s="846"/>
      <c r="CWX274" s="846"/>
      <c r="CWY274" s="846"/>
      <c r="CWZ274" s="846"/>
      <c r="CXA274" s="846"/>
      <c r="CXB274" s="846"/>
      <c r="CXC274" s="846"/>
      <c r="CXD274" s="846"/>
      <c r="CXE274" s="846"/>
      <c r="CXF274" s="846"/>
      <c r="CXG274" s="846"/>
      <c r="CXH274" s="846"/>
      <c r="CXI274" s="827"/>
      <c r="CXJ274" s="827"/>
      <c r="CXK274" s="827"/>
      <c r="CXL274" s="827"/>
      <c r="CXM274" s="827"/>
      <c r="CXN274" s="827"/>
      <c r="CXO274" s="827"/>
      <c r="CXP274" s="827"/>
      <c r="CXQ274" s="827"/>
      <c r="CXR274" s="827"/>
      <c r="CXS274" s="827"/>
      <c r="CXT274" s="827"/>
      <c r="CXU274" s="827"/>
      <c r="CXV274" s="827"/>
      <c r="CXW274" s="827"/>
      <c r="CXX274" s="827"/>
      <c r="CXY274" s="827"/>
      <c r="CXZ274" s="827"/>
      <c r="CYA274" s="827"/>
      <c r="CYB274" s="827"/>
      <c r="CYC274" s="827"/>
      <c r="CYD274" s="827"/>
      <c r="CYE274" s="827"/>
      <c r="CYF274" s="827"/>
      <c r="CYG274" s="844"/>
      <c r="CYH274" s="844"/>
      <c r="CYI274" s="844"/>
      <c r="CYJ274" s="844"/>
      <c r="CYK274" s="844"/>
      <c r="CYL274" s="827"/>
      <c r="CYM274" s="827"/>
      <c r="CYN274" s="844"/>
      <c r="CYO274" s="844"/>
      <c r="CYP274" s="827"/>
      <c r="CYQ274" s="827"/>
      <c r="CYR274" s="844"/>
      <c r="CYS274" s="844"/>
      <c r="CYT274" s="827"/>
      <c r="CYU274" s="827"/>
      <c r="CYV274" s="827"/>
      <c r="CYW274" s="827"/>
      <c r="CYX274" s="827"/>
      <c r="CYY274" s="827"/>
      <c r="CYZ274" s="827"/>
      <c r="CZA274" s="844"/>
      <c r="CZB274" s="844"/>
      <c r="CZC274" s="827"/>
      <c r="CZD274" s="827"/>
      <c r="CZE274" s="844"/>
      <c r="CZF274" s="844"/>
      <c r="CZG274" s="827"/>
      <c r="CZH274" s="827"/>
      <c r="CZI274" s="827"/>
      <c r="CZJ274" s="827"/>
      <c r="CZK274" s="827"/>
      <c r="CZL274" s="843"/>
      <c r="CZM274" s="845"/>
      <c r="CZN274" s="827"/>
      <c r="CZO274" s="827"/>
      <c r="CZP274" s="827"/>
      <c r="CZQ274" s="827"/>
      <c r="CZR274" s="827"/>
      <c r="CZS274" s="827"/>
      <c r="CZT274" s="827"/>
      <c r="CZU274" s="846"/>
      <c r="CZV274" s="846"/>
      <c r="CZW274" s="846"/>
      <c r="CZX274" s="846"/>
      <c r="CZY274" s="846"/>
      <c r="CZZ274" s="846"/>
      <c r="DAA274" s="846"/>
      <c r="DAB274" s="846"/>
      <c r="DAC274" s="846"/>
      <c r="DAD274" s="846"/>
      <c r="DAE274" s="846"/>
      <c r="DAF274" s="846"/>
      <c r="DAG274" s="846"/>
      <c r="DAH274" s="846"/>
      <c r="DAI274" s="846"/>
      <c r="DAJ274" s="846"/>
      <c r="DAK274" s="846"/>
      <c r="DAL274" s="846"/>
      <c r="DAM274" s="846"/>
      <c r="DAN274" s="846"/>
      <c r="DAO274" s="846"/>
      <c r="DAP274" s="846"/>
      <c r="DAQ274" s="846"/>
      <c r="DAR274" s="846"/>
      <c r="DAS274" s="846"/>
      <c r="DAT274" s="846"/>
      <c r="DAU274" s="846"/>
      <c r="DAV274" s="846"/>
      <c r="DAW274" s="846"/>
      <c r="DAX274" s="846"/>
      <c r="DAY274" s="846"/>
      <c r="DAZ274" s="846"/>
      <c r="DBA274" s="846"/>
      <c r="DBB274" s="846"/>
      <c r="DBC274" s="846"/>
      <c r="DBD274" s="846"/>
      <c r="DBE274" s="846"/>
      <c r="DBF274" s="846"/>
      <c r="DBG274" s="846"/>
      <c r="DBH274" s="846"/>
      <c r="DBI274" s="846"/>
      <c r="DBJ274" s="846"/>
      <c r="DBK274" s="846"/>
      <c r="DBL274" s="846"/>
      <c r="DBM274" s="827"/>
      <c r="DBN274" s="827"/>
      <c r="DBO274" s="827"/>
      <c r="DBP274" s="827"/>
      <c r="DBQ274" s="827"/>
      <c r="DBR274" s="827"/>
      <c r="DBS274" s="827"/>
      <c r="DBT274" s="827"/>
      <c r="DBU274" s="827"/>
      <c r="DBV274" s="827"/>
      <c r="DBW274" s="827"/>
      <c r="DBX274" s="827"/>
      <c r="DBY274" s="827"/>
      <c r="DBZ274" s="827"/>
      <c r="DCA274" s="827"/>
      <c r="DCB274" s="827"/>
      <c r="DCC274" s="827"/>
      <c r="DCD274" s="827"/>
      <c r="DCE274" s="827"/>
      <c r="DCF274" s="827"/>
      <c r="DCG274" s="827"/>
      <c r="DCH274" s="827"/>
      <c r="DCI274" s="827"/>
      <c r="DCJ274" s="827"/>
      <c r="DCK274" s="844"/>
      <c r="DCL274" s="844"/>
      <c r="DCM274" s="844"/>
      <c r="DCN274" s="844"/>
      <c r="DCO274" s="844"/>
      <c r="DCP274" s="827"/>
      <c r="DCQ274" s="827"/>
      <c r="DCR274" s="844"/>
      <c r="DCS274" s="844"/>
      <c r="DCT274" s="827"/>
      <c r="DCU274" s="827"/>
      <c r="DCV274" s="844"/>
      <c r="DCW274" s="844"/>
      <c r="DCX274" s="827"/>
      <c r="DCY274" s="827"/>
      <c r="DCZ274" s="827"/>
      <c r="DDA274" s="827"/>
      <c r="DDB274" s="827"/>
      <c r="DDC274" s="827"/>
      <c r="DDD274" s="827"/>
      <c r="DDE274" s="844"/>
      <c r="DDF274" s="844"/>
      <c r="DDG274" s="827"/>
      <c r="DDH274" s="827"/>
      <c r="DDI274" s="844"/>
      <c r="DDJ274" s="844"/>
      <c r="DDK274" s="827"/>
      <c r="DDL274" s="827"/>
      <c r="DDM274" s="827"/>
      <c r="DDN274" s="827"/>
      <c r="DDO274" s="827"/>
      <c r="DDP274" s="843"/>
      <c r="DDQ274" s="845"/>
      <c r="DDR274" s="827"/>
      <c r="DDS274" s="827"/>
      <c r="DDT274" s="827"/>
      <c r="DDU274" s="827"/>
      <c r="DDV274" s="827"/>
      <c r="DDW274" s="827"/>
      <c r="DDX274" s="827"/>
      <c r="DDY274" s="846"/>
      <c r="DDZ274" s="846"/>
      <c r="DEA274" s="846"/>
      <c r="DEB274" s="846"/>
      <c r="DEC274" s="846"/>
      <c r="DED274" s="846"/>
      <c r="DEE274" s="846"/>
      <c r="DEF274" s="846"/>
      <c r="DEG274" s="846"/>
      <c r="DEH274" s="846"/>
      <c r="DEI274" s="846"/>
      <c r="DEJ274" s="846"/>
      <c r="DEK274" s="846"/>
      <c r="DEL274" s="846"/>
      <c r="DEM274" s="846"/>
      <c r="DEN274" s="846"/>
      <c r="DEO274" s="846"/>
      <c r="DEP274" s="846"/>
      <c r="DEQ274" s="846"/>
      <c r="DER274" s="846"/>
      <c r="DES274" s="846"/>
      <c r="DET274" s="846"/>
      <c r="DEU274" s="846"/>
      <c r="DEV274" s="846"/>
      <c r="DEW274" s="846"/>
      <c r="DEX274" s="846"/>
      <c r="DEY274" s="846"/>
      <c r="DEZ274" s="846"/>
      <c r="DFA274" s="846"/>
      <c r="DFB274" s="846"/>
      <c r="DFC274" s="846"/>
      <c r="DFD274" s="846"/>
      <c r="DFE274" s="846"/>
      <c r="DFF274" s="846"/>
      <c r="DFG274" s="846"/>
      <c r="DFH274" s="846"/>
      <c r="DFI274" s="846"/>
      <c r="DFJ274" s="846"/>
      <c r="DFK274" s="846"/>
      <c r="DFL274" s="846"/>
      <c r="DFM274" s="846"/>
      <c r="DFN274" s="846"/>
      <c r="DFO274" s="846"/>
      <c r="DFP274" s="846"/>
      <c r="DFQ274" s="827"/>
      <c r="DFR274" s="827"/>
      <c r="DFS274" s="827"/>
      <c r="DFT274" s="827"/>
      <c r="DFU274" s="827"/>
      <c r="DFV274" s="827"/>
      <c r="DFW274" s="827"/>
      <c r="DFX274" s="827"/>
      <c r="DFY274" s="827"/>
      <c r="DFZ274" s="827"/>
      <c r="DGA274" s="827"/>
      <c r="DGB274" s="827"/>
      <c r="DGC274" s="827"/>
      <c r="DGD274" s="827"/>
      <c r="DGE274" s="827"/>
      <c r="DGF274" s="827"/>
      <c r="DGG274" s="827"/>
      <c r="DGH274" s="827"/>
      <c r="DGI274" s="827"/>
      <c r="DGJ274" s="827"/>
      <c r="DGK274" s="827"/>
      <c r="DGL274" s="827"/>
      <c r="DGM274" s="827"/>
      <c r="DGN274" s="827"/>
      <c r="DGO274" s="844"/>
      <c r="DGP274" s="844"/>
      <c r="DGQ274" s="844"/>
      <c r="DGR274" s="844"/>
      <c r="DGS274" s="844"/>
      <c r="DGT274" s="827"/>
      <c r="DGU274" s="827"/>
      <c r="DGV274" s="844"/>
      <c r="DGW274" s="844"/>
      <c r="DGX274" s="827"/>
      <c r="DGY274" s="827"/>
      <c r="DGZ274" s="844"/>
      <c r="DHA274" s="844"/>
      <c r="DHB274" s="827"/>
      <c r="DHC274" s="827"/>
      <c r="DHD274" s="827"/>
      <c r="DHE274" s="827"/>
      <c r="DHF274" s="827"/>
      <c r="DHG274" s="827"/>
      <c r="DHH274" s="827"/>
      <c r="DHI274" s="844"/>
      <c r="DHJ274" s="844"/>
      <c r="DHK274" s="827"/>
      <c r="DHL274" s="827"/>
      <c r="DHM274" s="844"/>
      <c r="DHN274" s="844"/>
      <c r="DHO274" s="827"/>
      <c r="DHP274" s="827"/>
      <c r="DHQ274" s="827"/>
      <c r="DHR274" s="827"/>
      <c r="DHS274" s="827"/>
      <c r="DHT274" s="843"/>
      <c r="DHU274" s="845"/>
      <c r="DHV274" s="827"/>
      <c r="DHW274" s="827"/>
      <c r="DHX274" s="827"/>
      <c r="DHY274" s="827"/>
      <c r="DHZ274" s="827"/>
      <c r="DIA274" s="827"/>
      <c r="DIB274" s="827"/>
      <c r="DIC274" s="846"/>
      <c r="DID274" s="846"/>
      <c r="DIE274" s="846"/>
      <c r="DIF274" s="846"/>
      <c r="DIG274" s="846"/>
      <c r="DIH274" s="846"/>
      <c r="DII274" s="846"/>
      <c r="DIJ274" s="846"/>
      <c r="DIK274" s="846"/>
      <c r="DIL274" s="846"/>
      <c r="DIM274" s="846"/>
      <c r="DIN274" s="846"/>
      <c r="DIO274" s="846"/>
      <c r="DIP274" s="846"/>
      <c r="DIQ274" s="846"/>
      <c r="DIR274" s="846"/>
      <c r="DIS274" s="846"/>
      <c r="DIT274" s="846"/>
      <c r="DIU274" s="846"/>
      <c r="DIV274" s="846"/>
      <c r="DIW274" s="846"/>
      <c r="DIX274" s="846"/>
      <c r="DIY274" s="846"/>
      <c r="DIZ274" s="846"/>
      <c r="DJA274" s="846"/>
      <c r="DJB274" s="846"/>
      <c r="DJC274" s="846"/>
      <c r="DJD274" s="846"/>
      <c r="DJE274" s="846"/>
      <c r="DJF274" s="846"/>
      <c r="DJG274" s="846"/>
      <c r="DJH274" s="846"/>
      <c r="DJI274" s="846"/>
      <c r="DJJ274" s="846"/>
      <c r="DJK274" s="846"/>
      <c r="DJL274" s="846"/>
      <c r="DJM274" s="846"/>
      <c r="DJN274" s="846"/>
      <c r="DJO274" s="846"/>
      <c r="DJP274" s="846"/>
      <c r="DJQ274" s="846"/>
      <c r="DJR274" s="846"/>
      <c r="DJS274" s="846"/>
      <c r="DJT274" s="846"/>
      <c r="DJU274" s="827"/>
      <c r="DJV274" s="827"/>
      <c r="DJW274" s="827"/>
      <c r="DJX274" s="827"/>
      <c r="DJY274" s="827"/>
      <c r="DJZ274" s="827"/>
      <c r="DKA274" s="827"/>
      <c r="DKB274" s="827"/>
      <c r="DKC274" s="827"/>
      <c r="DKD274" s="827"/>
      <c r="DKE274" s="827"/>
      <c r="DKF274" s="827"/>
      <c r="DKG274" s="827"/>
      <c r="DKH274" s="827"/>
      <c r="DKI274" s="827"/>
      <c r="DKJ274" s="827"/>
      <c r="DKK274" s="827"/>
      <c r="DKL274" s="827"/>
      <c r="DKM274" s="827"/>
      <c r="DKN274" s="827"/>
      <c r="DKO274" s="827"/>
      <c r="DKP274" s="827"/>
      <c r="DKQ274" s="827"/>
      <c r="DKR274" s="827"/>
      <c r="DKS274" s="844"/>
      <c r="DKT274" s="844"/>
      <c r="DKU274" s="844"/>
      <c r="DKV274" s="844"/>
      <c r="DKW274" s="844"/>
      <c r="DKX274" s="827"/>
      <c r="DKY274" s="827"/>
      <c r="DKZ274" s="844"/>
      <c r="DLA274" s="844"/>
      <c r="DLB274" s="827"/>
      <c r="DLC274" s="827"/>
      <c r="DLD274" s="844"/>
      <c r="DLE274" s="844"/>
      <c r="DLF274" s="827"/>
      <c r="DLG274" s="827"/>
      <c r="DLH274" s="827"/>
      <c r="DLI274" s="827"/>
      <c r="DLJ274" s="827"/>
      <c r="DLK274" s="827"/>
      <c r="DLL274" s="827"/>
      <c r="DLM274" s="844"/>
      <c r="DLN274" s="844"/>
      <c r="DLO274" s="827"/>
      <c r="DLP274" s="827"/>
      <c r="DLQ274" s="844"/>
      <c r="DLR274" s="844"/>
      <c r="DLS274" s="827"/>
      <c r="DLT274" s="827"/>
      <c r="DLU274" s="827"/>
      <c r="DLV274" s="827"/>
      <c r="DLW274" s="827"/>
      <c r="DLX274" s="843"/>
      <c r="DLY274" s="845"/>
      <c r="DLZ274" s="827"/>
      <c r="DMA274" s="827"/>
      <c r="DMB274" s="827"/>
      <c r="DMC274" s="827"/>
      <c r="DMD274" s="827"/>
      <c r="DME274" s="827"/>
      <c r="DMF274" s="827"/>
      <c r="DMG274" s="846"/>
      <c r="DMH274" s="846"/>
      <c r="DMI274" s="846"/>
      <c r="DMJ274" s="846"/>
      <c r="DMK274" s="846"/>
      <c r="DML274" s="846"/>
      <c r="DMM274" s="846"/>
      <c r="DMN274" s="846"/>
      <c r="DMO274" s="846"/>
      <c r="DMP274" s="846"/>
      <c r="DMQ274" s="846"/>
      <c r="DMR274" s="846"/>
      <c r="DMS274" s="846"/>
      <c r="DMT274" s="846"/>
      <c r="DMU274" s="846"/>
      <c r="DMV274" s="846"/>
      <c r="DMW274" s="846"/>
      <c r="DMX274" s="846"/>
      <c r="DMY274" s="846"/>
      <c r="DMZ274" s="846"/>
      <c r="DNA274" s="846"/>
      <c r="DNB274" s="846"/>
      <c r="DNC274" s="846"/>
      <c r="DND274" s="846"/>
      <c r="DNE274" s="846"/>
      <c r="DNF274" s="846"/>
      <c r="DNG274" s="846"/>
      <c r="DNH274" s="846"/>
      <c r="DNI274" s="846"/>
      <c r="DNJ274" s="846"/>
      <c r="DNK274" s="846"/>
      <c r="DNL274" s="846"/>
      <c r="DNM274" s="846"/>
      <c r="DNN274" s="846"/>
      <c r="DNO274" s="846"/>
      <c r="DNP274" s="846"/>
      <c r="DNQ274" s="846"/>
      <c r="DNR274" s="846"/>
      <c r="DNS274" s="846"/>
      <c r="DNT274" s="846"/>
      <c r="DNU274" s="846"/>
      <c r="DNV274" s="846"/>
      <c r="DNW274" s="846"/>
      <c r="DNX274" s="846"/>
      <c r="DNY274" s="827"/>
      <c r="DNZ274" s="827"/>
      <c r="DOA274" s="827"/>
      <c r="DOB274" s="827"/>
      <c r="DOC274" s="827"/>
      <c r="DOD274" s="827"/>
      <c r="DOE274" s="827"/>
      <c r="DOF274" s="827"/>
      <c r="DOG274" s="827"/>
      <c r="DOH274" s="827"/>
      <c r="DOI274" s="827"/>
      <c r="DOJ274" s="827"/>
      <c r="DOK274" s="827"/>
      <c r="DOL274" s="827"/>
      <c r="DOM274" s="827"/>
      <c r="DON274" s="827"/>
      <c r="DOO274" s="827"/>
      <c r="DOP274" s="827"/>
      <c r="DOQ274" s="827"/>
      <c r="DOR274" s="827"/>
      <c r="DOS274" s="827"/>
      <c r="DOT274" s="827"/>
      <c r="DOU274" s="827"/>
      <c r="DOV274" s="827"/>
      <c r="DOW274" s="844"/>
      <c r="DOX274" s="844"/>
      <c r="DOY274" s="844"/>
      <c r="DOZ274" s="844"/>
      <c r="DPA274" s="844"/>
      <c r="DPB274" s="827"/>
      <c r="DPC274" s="827"/>
      <c r="DPD274" s="844"/>
      <c r="DPE274" s="844"/>
      <c r="DPF274" s="827"/>
      <c r="DPG274" s="827"/>
      <c r="DPH274" s="844"/>
      <c r="DPI274" s="844"/>
      <c r="DPJ274" s="827"/>
      <c r="DPK274" s="827"/>
      <c r="DPL274" s="827"/>
      <c r="DPM274" s="827"/>
      <c r="DPN274" s="827"/>
      <c r="DPO274" s="827"/>
      <c r="DPP274" s="827"/>
      <c r="DPQ274" s="844"/>
      <c r="DPR274" s="844"/>
      <c r="DPS274" s="827"/>
      <c r="DPT274" s="827"/>
      <c r="DPU274" s="844"/>
      <c r="DPV274" s="844"/>
      <c r="DPW274" s="827"/>
      <c r="DPX274" s="827"/>
      <c r="DPY274" s="827"/>
      <c r="DPZ274" s="827"/>
      <c r="DQA274" s="827"/>
      <c r="DQB274" s="843"/>
      <c r="DQC274" s="845"/>
      <c r="DQD274" s="827"/>
      <c r="DQE274" s="827"/>
      <c r="DQF274" s="827"/>
      <c r="DQG274" s="827"/>
      <c r="DQH274" s="827"/>
      <c r="DQI274" s="827"/>
      <c r="DQJ274" s="827"/>
      <c r="DQK274" s="846"/>
      <c r="DQL274" s="846"/>
      <c r="DQM274" s="846"/>
      <c r="DQN274" s="846"/>
      <c r="DQO274" s="846"/>
      <c r="DQP274" s="846"/>
      <c r="DQQ274" s="846"/>
      <c r="DQR274" s="846"/>
      <c r="DQS274" s="846"/>
      <c r="DQT274" s="846"/>
      <c r="DQU274" s="846"/>
      <c r="DQV274" s="846"/>
      <c r="DQW274" s="846"/>
      <c r="DQX274" s="846"/>
      <c r="DQY274" s="846"/>
      <c r="DQZ274" s="846"/>
      <c r="DRA274" s="846"/>
      <c r="DRB274" s="846"/>
      <c r="DRC274" s="846"/>
      <c r="DRD274" s="846"/>
      <c r="DRE274" s="846"/>
      <c r="DRF274" s="846"/>
      <c r="DRG274" s="846"/>
      <c r="DRH274" s="846"/>
      <c r="DRI274" s="846"/>
      <c r="DRJ274" s="846"/>
      <c r="DRK274" s="846"/>
      <c r="DRL274" s="846"/>
      <c r="DRM274" s="846"/>
      <c r="DRN274" s="846"/>
      <c r="DRO274" s="846"/>
      <c r="DRP274" s="846"/>
      <c r="DRQ274" s="846"/>
      <c r="DRR274" s="846"/>
      <c r="DRS274" s="846"/>
      <c r="DRT274" s="846"/>
      <c r="DRU274" s="846"/>
      <c r="DRV274" s="846"/>
      <c r="DRW274" s="846"/>
      <c r="DRX274" s="846"/>
      <c r="DRY274" s="846"/>
      <c r="DRZ274" s="846"/>
      <c r="DSA274" s="846"/>
      <c r="DSB274" s="846"/>
      <c r="DSC274" s="827"/>
      <c r="DSD274" s="827"/>
      <c r="DSE274" s="827"/>
      <c r="DSF274" s="827"/>
      <c r="DSG274" s="827"/>
      <c r="DSH274" s="827"/>
      <c r="DSI274" s="827"/>
      <c r="DSJ274" s="827"/>
      <c r="DSK274" s="827"/>
      <c r="DSL274" s="827"/>
      <c r="DSM274" s="827"/>
      <c r="DSN274" s="827"/>
      <c r="DSO274" s="827"/>
      <c r="DSP274" s="827"/>
      <c r="DSQ274" s="827"/>
      <c r="DSR274" s="827"/>
      <c r="DSS274" s="827"/>
      <c r="DST274" s="827"/>
      <c r="DSU274" s="827"/>
      <c r="DSV274" s="827"/>
      <c r="DSW274" s="827"/>
      <c r="DSX274" s="827"/>
      <c r="DSY274" s="827"/>
      <c r="DSZ274" s="827"/>
      <c r="DTA274" s="844"/>
      <c r="DTB274" s="844"/>
      <c r="DTC274" s="844"/>
      <c r="DTD274" s="844"/>
      <c r="DTE274" s="844"/>
      <c r="DTF274" s="827"/>
      <c r="DTG274" s="827"/>
      <c r="DTH274" s="844"/>
      <c r="DTI274" s="844"/>
      <c r="DTJ274" s="827"/>
      <c r="DTK274" s="827"/>
      <c r="DTL274" s="844"/>
      <c r="DTM274" s="844"/>
      <c r="DTN274" s="827"/>
      <c r="DTO274" s="827"/>
      <c r="DTP274" s="827"/>
      <c r="DTQ274" s="827"/>
      <c r="DTR274" s="827"/>
      <c r="DTS274" s="827"/>
      <c r="DTT274" s="827"/>
      <c r="DTU274" s="844"/>
      <c r="DTV274" s="844"/>
      <c r="DTW274" s="827"/>
      <c r="DTX274" s="827"/>
      <c r="DTY274" s="844"/>
      <c r="DTZ274" s="844"/>
      <c r="DUA274" s="827"/>
      <c r="DUB274" s="827"/>
      <c r="DUC274" s="827"/>
      <c r="DUD274" s="827"/>
      <c r="DUE274" s="827"/>
      <c r="DUF274" s="843"/>
      <c r="DUG274" s="845"/>
      <c r="DUH274" s="827"/>
      <c r="DUI274" s="827"/>
      <c r="DUJ274" s="827"/>
      <c r="DUK274" s="827"/>
      <c r="DUL274" s="827"/>
      <c r="DUM274" s="827"/>
      <c r="DUN274" s="827"/>
      <c r="DUO274" s="846"/>
      <c r="DUP274" s="846"/>
      <c r="DUQ274" s="846"/>
      <c r="DUR274" s="846"/>
      <c r="DUS274" s="846"/>
      <c r="DUT274" s="846"/>
      <c r="DUU274" s="846"/>
      <c r="DUV274" s="846"/>
      <c r="DUW274" s="846"/>
      <c r="DUX274" s="846"/>
      <c r="DUY274" s="846"/>
      <c r="DUZ274" s="846"/>
      <c r="DVA274" s="846"/>
      <c r="DVB274" s="846"/>
      <c r="DVC274" s="846"/>
      <c r="DVD274" s="846"/>
      <c r="DVE274" s="846"/>
      <c r="DVF274" s="846"/>
      <c r="DVG274" s="846"/>
      <c r="DVH274" s="846"/>
      <c r="DVI274" s="846"/>
      <c r="DVJ274" s="846"/>
      <c r="DVK274" s="846"/>
      <c r="DVL274" s="846"/>
      <c r="DVM274" s="846"/>
      <c r="DVN274" s="846"/>
      <c r="DVO274" s="846"/>
      <c r="DVP274" s="846"/>
      <c r="DVQ274" s="846"/>
      <c r="DVR274" s="846"/>
      <c r="DVS274" s="846"/>
      <c r="DVT274" s="846"/>
      <c r="DVU274" s="846"/>
      <c r="DVV274" s="846"/>
      <c r="DVW274" s="846"/>
      <c r="DVX274" s="846"/>
      <c r="DVY274" s="846"/>
      <c r="DVZ274" s="846"/>
      <c r="DWA274" s="846"/>
      <c r="DWB274" s="846"/>
      <c r="DWC274" s="846"/>
      <c r="DWD274" s="846"/>
      <c r="DWE274" s="846"/>
      <c r="DWF274" s="846"/>
      <c r="DWG274" s="827"/>
      <c r="DWH274" s="827"/>
      <c r="DWI274" s="827"/>
      <c r="DWJ274" s="827"/>
      <c r="DWK274" s="827"/>
      <c r="DWL274" s="827"/>
      <c r="DWM274" s="827"/>
      <c r="DWN274" s="827"/>
      <c r="DWO274" s="827"/>
      <c r="DWP274" s="827"/>
      <c r="DWQ274" s="827"/>
      <c r="DWR274" s="827"/>
      <c r="DWS274" s="827"/>
      <c r="DWT274" s="827"/>
      <c r="DWU274" s="827"/>
      <c r="DWV274" s="827"/>
      <c r="DWW274" s="827"/>
      <c r="DWX274" s="827"/>
      <c r="DWY274" s="827"/>
      <c r="DWZ274" s="827"/>
      <c r="DXA274" s="827"/>
      <c r="DXB274" s="827"/>
      <c r="DXC274" s="827"/>
      <c r="DXD274" s="827"/>
      <c r="DXE274" s="844"/>
      <c r="DXF274" s="844"/>
      <c r="DXG274" s="844"/>
      <c r="DXH274" s="844"/>
      <c r="DXI274" s="844"/>
      <c r="DXJ274" s="827"/>
      <c r="DXK274" s="827"/>
      <c r="DXL274" s="844"/>
      <c r="DXM274" s="844"/>
      <c r="DXN274" s="827"/>
      <c r="DXO274" s="827"/>
      <c r="DXP274" s="844"/>
      <c r="DXQ274" s="844"/>
      <c r="DXR274" s="827"/>
      <c r="DXS274" s="827"/>
      <c r="DXT274" s="827"/>
      <c r="DXU274" s="827"/>
      <c r="DXV274" s="827"/>
      <c r="DXW274" s="827"/>
      <c r="DXX274" s="827"/>
      <c r="DXY274" s="844"/>
      <c r="DXZ274" s="844"/>
      <c r="DYA274" s="827"/>
      <c r="DYB274" s="827"/>
      <c r="DYC274" s="844"/>
      <c r="DYD274" s="844"/>
      <c r="DYE274" s="827"/>
      <c r="DYF274" s="827"/>
      <c r="DYG274" s="827"/>
      <c r="DYH274" s="827"/>
      <c r="DYI274" s="827"/>
      <c r="DYJ274" s="843"/>
      <c r="DYK274" s="845"/>
      <c r="DYL274" s="827"/>
      <c r="DYM274" s="827"/>
      <c r="DYN274" s="827"/>
      <c r="DYO274" s="827"/>
      <c r="DYP274" s="827"/>
      <c r="DYQ274" s="827"/>
      <c r="DYR274" s="827"/>
      <c r="DYS274" s="846"/>
      <c r="DYT274" s="846"/>
      <c r="DYU274" s="846"/>
      <c r="DYV274" s="846"/>
      <c r="DYW274" s="846"/>
      <c r="DYX274" s="846"/>
      <c r="DYY274" s="846"/>
      <c r="DYZ274" s="846"/>
      <c r="DZA274" s="846"/>
      <c r="DZB274" s="846"/>
      <c r="DZC274" s="846"/>
      <c r="DZD274" s="846"/>
      <c r="DZE274" s="846"/>
      <c r="DZF274" s="846"/>
      <c r="DZG274" s="846"/>
      <c r="DZH274" s="846"/>
      <c r="DZI274" s="846"/>
      <c r="DZJ274" s="846"/>
      <c r="DZK274" s="846"/>
      <c r="DZL274" s="846"/>
      <c r="DZM274" s="846"/>
      <c r="DZN274" s="846"/>
      <c r="DZO274" s="846"/>
      <c r="DZP274" s="846"/>
      <c r="DZQ274" s="846"/>
      <c r="DZR274" s="846"/>
      <c r="DZS274" s="846"/>
      <c r="DZT274" s="846"/>
      <c r="DZU274" s="846"/>
      <c r="DZV274" s="846"/>
      <c r="DZW274" s="846"/>
      <c r="DZX274" s="846"/>
      <c r="DZY274" s="846"/>
      <c r="DZZ274" s="846"/>
      <c r="EAA274" s="846"/>
      <c r="EAB274" s="846"/>
      <c r="EAC274" s="846"/>
      <c r="EAD274" s="846"/>
      <c r="EAE274" s="846"/>
      <c r="EAF274" s="846"/>
      <c r="EAG274" s="846"/>
      <c r="EAH274" s="846"/>
      <c r="EAI274" s="846"/>
      <c r="EAJ274" s="846"/>
      <c r="EAK274" s="827"/>
      <c r="EAL274" s="827"/>
      <c r="EAM274" s="827"/>
      <c r="EAN274" s="827"/>
      <c r="EAO274" s="827"/>
      <c r="EAP274" s="827"/>
      <c r="EAQ274" s="827"/>
      <c r="EAR274" s="827"/>
      <c r="EAS274" s="827"/>
      <c r="EAT274" s="827"/>
      <c r="EAU274" s="827"/>
      <c r="EAV274" s="827"/>
      <c r="EAW274" s="827"/>
      <c r="EAX274" s="827"/>
      <c r="EAY274" s="827"/>
      <c r="EAZ274" s="827"/>
      <c r="EBA274" s="827"/>
      <c r="EBB274" s="827"/>
      <c r="EBC274" s="827"/>
      <c r="EBD274" s="827"/>
      <c r="EBE274" s="827"/>
      <c r="EBF274" s="827"/>
      <c r="EBG274" s="827"/>
      <c r="EBH274" s="827"/>
      <c r="EBI274" s="844"/>
      <c r="EBJ274" s="844"/>
      <c r="EBK274" s="844"/>
      <c r="EBL274" s="844"/>
      <c r="EBM274" s="844"/>
      <c r="EBN274" s="827"/>
      <c r="EBO274" s="827"/>
      <c r="EBP274" s="844"/>
      <c r="EBQ274" s="844"/>
      <c r="EBR274" s="827"/>
      <c r="EBS274" s="827"/>
      <c r="EBT274" s="844"/>
      <c r="EBU274" s="844"/>
      <c r="EBV274" s="827"/>
      <c r="EBW274" s="827"/>
      <c r="EBX274" s="827"/>
      <c r="EBY274" s="827"/>
      <c r="EBZ274" s="827"/>
      <c r="ECA274" s="827"/>
      <c r="ECB274" s="827"/>
      <c r="ECC274" s="844"/>
      <c r="ECD274" s="844"/>
      <c r="ECE274" s="827"/>
      <c r="ECF274" s="827"/>
      <c r="ECG274" s="844"/>
      <c r="ECH274" s="844"/>
      <c r="ECI274" s="827"/>
      <c r="ECJ274" s="827"/>
      <c r="ECK274" s="827"/>
      <c r="ECL274" s="827"/>
      <c r="ECM274" s="827"/>
      <c r="ECN274" s="843"/>
      <c r="ECO274" s="845"/>
      <c r="ECP274" s="827"/>
      <c r="ECQ274" s="827"/>
      <c r="ECR274" s="827"/>
      <c r="ECS274" s="827"/>
      <c r="ECT274" s="827"/>
      <c r="ECU274" s="827"/>
      <c r="ECV274" s="827"/>
      <c r="ECW274" s="846"/>
      <c r="ECX274" s="846"/>
      <c r="ECY274" s="846"/>
      <c r="ECZ274" s="846"/>
      <c r="EDA274" s="846"/>
      <c r="EDB274" s="846"/>
      <c r="EDC274" s="846"/>
      <c r="EDD274" s="846"/>
      <c r="EDE274" s="846"/>
      <c r="EDF274" s="846"/>
      <c r="EDG274" s="846"/>
      <c r="EDH274" s="846"/>
      <c r="EDI274" s="846"/>
      <c r="EDJ274" s="846"/>
      <c r="EDK274" s="846"/>
      <c r="EDL274" s="846"/>
      <c r="EDM274" s="846"/>
      <c r="EDN274" s="846"/>
      <c r="EDO274" s="846"/>
      <c r="EDP274" s="846"/>
      <c r="EDQ274" s="846"/>
      <c r="EDR274" s="846"/>
      <c r="EDS274" s="846"/>
      <c r="EDT274" s="846"/>
      <c r="EDU274" s="846"/>
      <c r="EDV274" s="846"/>
      <c r="EDW274" s="846"/>
      <c r="EDX274" s="846"/>
      <c r="EDY274" s="846"/>
      <c r="EDZ274" s="846"/>
      <c r="EEA274" s="846"/>
      <c r="EEB274" s="846"/>
      <c r="EEC274" s="846"/>
      <c r="EED274" s="846"/>
      <c r="EEE274" s="846"/>
      <c r="EEF274" s="846"/>
      <c r="EEG274" s="846"/>
      <c r="EEH274" s="846"/>
      <c r="EEI274" s="846"/>
      <c r="EEJ274" s="846"/>
      <c r="EEK274" s="846"/>
      <c r="EEL274" s="846"/>
      <c r="EEM274" s="846"/>
      <c r="EEN274" s="846"/>
      <c r="EEO274" s="827"/>
      <c r="EEP274" s="827"/>
      <c r="EEQ274" s="827"/>
      <c r="EER274" s="827"/>
      <c r="EES274" s="827"/>
      <c r="EET274" s="827"/>
      <c r="EEU274" s="827"/>
      <c r="EEV274" s="827"/>
      <c r="EEW274" s="827"/>
      <c r="EEX274" s="827"/>
      <c r="EEY274" s="827"/>
      <c r="EEZ274" s="827"/>
      <c r="EFA274" s="827"/>
      <c r="EFB274" s="827"/>
      <c r="EFC274" s="827"/>
      <c r="EFD274" s="827"/>
      <c r="EFE274" s="827"/>
      <c r="EFF274" s="827"/>
      <c r="EFG274" s="827"/>
      <c r="EFH274" s="827"/>
      <c r="EFI274" s="827"/>
      <c r="EFJ274" s="827"/>
      <c r="EFK274" s="827"/>
      <c r="EFL274" s="827"/>
      <c r="EFM274" s="844"/>
      <c r="EFN274" s="844"/>
      <c r="EFO274" s="844"/>
      <c r="EFP274" s="844"/>
      <c r="EFQ274" s="844"/>
      <c r="EFR274" s="827"/>
      <c r="EFS274" s="827"/>
      <c r="EFT274" s="844"/>
      <c r="EFU274" s="844"/>
      <c r="EFV274" s="827"/>
      <c r="EFW274" s="827"/>
      <c r="EFX274" s="844"/>
      <c r="EFY274" s="844"/>
      <c r="EFZ274" s="827"/>
      <c r="EGA274" s="827"/>
      <c r="EGB274" s="827"/>
      <c r="EGC274" s="827"/>
      <c r="EGD274" s="827"/>
      <c r="EGE274" s="827"/>
      <c r="EGF274" s="827"/>
      <c r="EGG274" s="844"/>
      <c r="EGH274" s="844"/>
      <c r="EGI274" s="827"/>
      <c r="EGJ274" s="827"/>
      <c r="EGK274" s="844"/>
      <c r="EGL274" s="844"/>
      <c r="EGM274" s="827"/>
      <c r="EGN274" s="827"/>
      <c r="EGO274" s="827"/>
      <c r="EGP274" s="827"/>
      <c r="EGQ274" s="827"/>
      <c r="EGR274" s="843"/>
      <c r="EGS274" s="845"/>
      <c r="EGT274" s="827"/>
      <c r="EGU274" s="827"/>
      <c r="EGV274" s="827"/>
      <c r="EGW274" s="827"/>
      <c r="EGX274" s="827"/>
      <c r="EGY274" s="827"/>
      <c r="EGZ274" s="827"/>
      <c r="EHA274" s="846"/>
      <c r="EHB274" s="846"/>
      <c r="EHC274" s="846"/>
      <c r="EHD274" s="846"/>
      <c r="EHE274" s="846"/>
      <c r="EHF274" s="846"/>
      <c r="EHG274" s="846"/>
      <c r="EHH274" s="846"/>
      <c r="EHI274" s="846"/>
      <c r="EHJ274" s="846"/>
      <c r="EHK274" s="846"/>
      <c r="EHL274" s="846"/>
      <c r="EHM274" s="846"/>
      <c r="EHN274" s="846"/>
      <c r="EHO274" s="846"/>
      <c r="EHP274" s="846"/>
      <c r="EHQ274" s="846"/>
      <c r="EHR274" s="846"/>
      <c r="EHS274" s="846"/>
      <c r="EHT274" s="846"/>
      <c r="EHU274" s="846"/>
      <c r="EHV274" s="846"/>
      <c r="EHW274" s="846"/>
      <c r="EHX274" s="846"/>
      <c r="EHY274" s="846"/>
      <c r="EHZ274" s="846"/>
      <c r="EIA274" s="846"/>
      <c r="EIB274" s="846"/>
      <c r="EIC274" s="846"/>
      <c r="EID274" s="846"/>
      <c r="EIE274" s="846"/>
      <c r="EIF274" s="846"/>
      <c r="EIG274" s="846"/>
      <c r="EIH274" s="846"/>
      <c r="EII274" s="846"/>
      <c r="EIJ274" s="846"/>
      <c r="EIK274" s="846"/>
      <c r="EIL274" s="846"/>
      <c r="EIM274" s="846"/>
      <c r="EIN274" s="846"/>
      <c r="EIO274" s="846"/>
      <c r="EIP274" s="846"/>
      <c r="EIQ274" s="846"/>
      <c r="EIR274" s="846"/>
      <c r="EIS274" s="827"/>
      <c r="EIT274" s="827"/>
      <c r="EIU274" s="827"/>
      <c r="EIV274" s="827"/>
      <c r="EIW274" s="827"/>
      <c r="EIX274" s="827"/>
      <c r="EIY274" s="827"/>
      <c r="EIZ274" s="827"/>
      <c r="EJA274" s="827"/>
      <c r="EJB274" s="827"/>
      <c r="EJC274" s="827"/>
      <c r="EJD274" s="827"/>
      <c r="EJE274" s="827"/>
      <c r="EJF274" s="827"/>
      <c r="EJG274" s="827"/>
      <c r="EJH274" s="827"/>
      <c r="EJI274" s="827"/>
      <c r="EJJ274" s="827"/>
      <c r="EJK274" s="827"/>
      <c r="EJL274" s="827"/>
      <c r="EJM274" s="827"/>
      <c r="EJN274" s="827"/>
      <c r="EJO274" s="827"/>
      <c r="EJP274" s="827"/>
      <c r="EJQ274" s="844"/>
      <c r="EJR274" s="844"/>
      <c r="EJS274" s="844"/>
      <c r="EJT274" s="844"/>
      <c r="EJU274" s="844"/>
      <c r="EJV274" s="827"/>
      <c r="EJW274" s="827"/>
      <c r="EJX274" s="844"/>
      <c r="EJY274" s="844"/>
      <c r="EJZ274" s="827"/>
      <c r="EKA274" s="827"/>
      <c r="EKB274" s="844"/>
      <c r="EKC274" s="844"/>
      <c r="EKD274" s="827"/>
      <c r="EKE274" s="827"/>
      <c r="EKF274" s="827"/>
      <c r="EKG274" s="827"/>
      <c r="EKH274" s="827"/>
      <c r="EKI274" s="827"/>
      <c r="EKJ274" s="827"/>
      <c r="EKK274" s="844"/>
      <c r="EKL274" s="844"/>
      <c r="EKM274" s="827"/>
      <c r="EKN274" s="827"/>
      <c r="EKO274" s="844"/>
      <c r="EKP274" s="844"/>
      <c r="EKQ274" s="827"/>
      <c r="EKR274" s="827"/>
      <c r="EKS274" s="827"/>
      <c r="EKT274" s="827"/>
      <c r="EKU274" s="827"/>
      <c r="EKV274" s="843"/>
      <c r="EKW274" s="845"/>
      <c r="EKX274" s="827"/>
      <c r="EKY274" s="827"/>
      <c r="EKZ274" s="827"/>
      <c r="ELA274" s="827"/>
      <c r="ELB274" s="827"/>
      <c r="ELC274" s="827"/>
      <c r="ELD274" s="827"/>
      <c r="ELE274" s="846"/>
      <c r="ELF274" s="846"/>
      <c r="ELG274" s="846"/>
      <c r="ELH274" s="846"/>
      <c r="ELI274" s="846"/>
      <c r="ELJ274" s="846"/>
      <c r="ELK274" s="846"/>
      <c r="ELL274" s="846"/>
      <c r="ELM274" s="846"/>
      <c r="ELN274" s="846"/>
      <c r="ELO274" s="846"/>
      <c r="ELP274" s="846"/>
      <c r="ELQ274" s="846"/>
      <c r="ELR274" s="846"/>
      <c r="ELS274" s="846"/>
      <c r="ELT274" s="846"/>
      <c r="ELU274" s="846"/>
      <c r="ELV274" s="846"/>
      <c r="ELW274" s="846"/>
      <c r="ELX274" s="846"/>
      <c r="ELY274" s="846"/>
      <c r="ELZ274" s="846"/>
      <c r="EMA274" s="846"/>
      <c r="EMB274" s="846"/>
      <c r="EMC274" s="846"/>
      <c r="EMD274" s="846"/>
      <c r="EME274" s="846"/>
      <c r="EMF274" s="846"/>
      <c r="EMG274" s="846"/>
      <c r="EMH274" s="846"/>
      <c r="EMI274" s="846"/>
      <c r="EMJ274" s="846"/>
      <c r="EMK274" s="846"/>
      <c r="EML274" s="846"/>
      <c r="EMM274" s="846"/>
      <c r="EMN274" s="846"/>
      <c r="EMO274" s="846"/>
      <c r="EMP274" s="846"/>
      <c r="EMQ274" s="846"/>
      <c r="EMR274" s="846"/>
      <c r="EMS274" s="846"/>
      <c r="EMT274" s="846"/>
      <c r="EMU274" s="846"/>
      <c r="EMV274" s="846"/>
      <c r="EMW274" s="827"/>
      <c r="EMX274" s="827"/>
      <c r="EMY274" s="827"/>
      <c r="EMZ274" s="827"/>
      <c r="ENA274" s="827"/>
      <c r="ENB274" s="827"/>
      <c r="ENC274" s="827"/>
      <c r="END274" s="827"/>
      <c r="ENE274" s="827"/>
      <c r="ENF274" s="827"/>
      <c r="ENG274" s="827"/>
      <c r="ENH274" s="827"/>
      <c r="ENI274" s="827"/>
      <c r="ENJ274" s="827"/>
      <c r="ENK274" s="827"/>
      <c r="ENL274" s="827"/>
      <c r="ENM274" s="827"/>
      <c r="ENN274" s="827"/>
      <c r="ENO274" s="827"/>
      <c r="ENP274" s="827"/>
      <c r="ENQ274" s="827"/>
      <c r="ENR274" s="827"/>
      <c r="ENS274" s="827"/>
      <c r="ENT274" s="827"/>
      <c r="ENU274" s="844"/>
      <c r="ENV274" s="844"/>
      <c r="ENW274" s="844"/>
      <c r="ENX274" s="844"/>
      <c r="ENY274" s="844"/>
      <c r="ENZ274" s="827"/>
      <c r="EOA274" s="827"/>
      <c r="EOB274" s="844"/>
      <c r="EOC274" s="844"/>
      <c r="EOD274" s="827"/>
      <c r="EOE274" s="827"/>
      <c r="EOF274" s="844"/>
      <c r="EOG274" s="844"/>
      <c r="EOH274" s="827"/>
      <c r="EOI274" s="827"/>
      <c r="EOJ274" s="827"/>
      <c r="EOK274" s="827"/>
      <c r="EOL274" s="827"/>
      <c r="EOM274" s="827"/>
      <c r="EON274" s="827"/>
      <c r="EOO274" s="844"/>
      <c r="EOP274" s="844"/>
      <c r="EOQ274" s="827"/>
      <c r="EOR274" s="827"/>
      <c r="EOS274" s="844"/>
      <c r="EOT274" s="844"/>
      <c r="EOU274" s="827"/>
      <c r="EOV274" s="827"/>
      <c r="EOW274" s="827"/>
      <c r="EOX274" s="827"/>
      <c r="EOY274" s="827"/>
      <c r="EOZ274" s="843"/>
      <c r="EPA274" s="845"/>
      <c r="EPB274" s="827"/>
      <c r="EPC274" s="827"/>
      <c r="EPD274" s="827"/>
      <c r="EPE274" s="827"/>
      <c r="EPF274" s="827"/>
      <c r="EPG274" s="827"/>
      <c r="EPH274" s="827"/>
      <c r="EPI274" s="846"/>
      <c r="EPJ274" s="846"/>
      <c r="EPK274" s="846"/>
      <c r="EPL274" s="846"/>
      <c r="EPM274" s="846"/>
      <c r="EPN274" s="846"/>
      <c r="EPO274" s="846"/>
      <c r="EPP274" s="846"/>
      <c r="EPQ274" s="846"/>
      <c r="EPR274" s="846"/>
      <c r="EPS274" s="846"/>
      <c r="EPT274" s="846"/>
      <c r="EPU274" s="846"/>
      <c r="EPV274" s="846"/>
      <c r="EPW274" s="846"/>
      <c r="EPX274" s="846"/>
      <c r="EPY274" s="846"/>
      <c r="EPZ274" s="846"/>
      <c r="EQA274" s="846"/>
      <c r="EQB274" s="846"/>
      <c r="EQC274" s="846"/>
      <c r="EQD274" s="846"/>
      <c r="EQE274" s="846"/>
      <c r="EQF274" s="846"/>
      <c r="EQG274" s="846"/>
      <c r="EQH274" s="846"/>
      <c r="EQI274" s="846"/>
      <c r="EQJ274" s="846"/>
      <c r="EQK274" s="846"/>
      <c r="EQL274" s="846"/>
      <c r="EQM274" s="846"/>
      <c r="EQN274" s="846"/>
      <c r="EQO274" s="846"/>
      <c r="EQP274" s="846"/>
      <c r="EQQ274" s="846"/>
      <c r="EQR274" s="846"/>
      <c r="EQS274" s="846"/>
      <c r="EQT274" s="846"/>
      <c r="EQU274" s="846"/>
      <c r="EQV274" s="846"/>
      <c r="EQW274" s="846"/>
      <c r="EQX274" s="846"/>
      <c r="EQY274" s="846"/>
      <c r="EQZ274" s="846"/>
      <c r="ERA274" s="827"/>
      <c r="ERB274" s="827"/>
      <c r="ERC274" s="827"/>
      <c r="ERD274" s="827"/>
      <c r="ERE274" s="827"/>
      <c r="ERF274" s="827"/>
      <c r="ERG274" s="827"/>
      <c r="ERH274" s="827"/>
      <c r="ERI274" s="827"/>
      <c r="ERJ274" s="827"/>
      <c r="ERK274" s="827"/>
      <c r="ERL274" s="827"/>
      <c r="ERM274" s="827"/>
      <c r="ERN274" s="827"/>
      <c r="ERO274" s="827"/>
      <c r="ERP274" s="827"/>
      <c r="ERQ274" s="827"/>
      <c r="ERR274" s="827"/>
      <c r="ERS274" s="827"/>
      <c r="ERT274" s="827"/>
      <c r="ERU274" s="827"/>
      <c r="ERV274" s="827"/>
      <c r="ERW274" s="827"/>
      <c r="ERX274" s="827"/>
      <c r="ERY274" s="844"/>
      <c r="ERZ274" s="844"/>
      <c r="ESA274" s="844"/>
      <c r="ESB274" s="844"/>
      <c r="ESC274" s="844"/>
      <c r="ESD274" s="827"/>
      <c r="ESE274" s="827"/>
      <c r="ESF274" s="844"/>
      <c r="ESG274" s="844"/>
      <c r="ESH274" s="827"/>
      <c r="ESI274" s="827"/>
      <c r="ESJ274" s="844"/>
      <c r="ESK274" s="844"/>
      <c r="ESL274" s="827"/>
      <c r="ESM274" s="827"/>
      <c r="ESN274" s="827"/>
      <c r="ESO274" s="827"/>
      <c r="ESP274" s="827"/>
      <c r="ESQ274" s="827"/>
      <c r="ESR274" s="827"/>
      <c r="ESS274" s="844"/>
      <c r="EST274" s="844"/>
      <c r="ESU274" s="827"/>
      <c r="ESV274" s="827"/>
      <c r="ESW274" s="844"/>
      <c r="ESX274" s="844"/>
      <c r="ESY274" s="827"/>
      <c r="ESZ274" s="827"/>
      <c r="ETA274" s="827"/>
      <c r="ETB274" s="827"/>
      <c r="ETC274" s="827"/>
      <c r="ETD274" s="843"/>
      <c r="ETE274" s="845"/>
      <c r="ETF274" s="827"/>
      <c r="ETG274" s="827"/>
      <c r="ETH274" s="827"/>
      <c r="ETI274" s="827"/>
      <c r="ETJ274" s="827"/>
      <c r="ETK274" s="827"/>
      <c r="ETL274" s="827"/>
      <c r="ETM274" s="846"/>
      <c r="ETN274" s="846"/>
      <c r="ETO274" s="846"/>
      <c r="ETP274" s="846"/>
      <c r="ETQ274" s="846"/>
      <c r="ETR274" s="846"/>
      <c r="ETS274" s="846"/>
      <c r="ETT274" s="846"/>
      <c r="ETU274" s="846"/>
      <c r="ETV274" s="846"/>
      <c r="ETW274" s="846"/>
      <c r="ETX274" s="846"/>
      <c r="ETY274" s="846"/>
      <c r="ETZ274" s="846"/>
      <c r="EUA274" s="846"/>
      <c r="EUB274" s="846"/>
      <c r="EUC274" s="846"/>
      <c r="EUD274" s="846"/>
      <c r="EUE274" s="846"/>
      <c r="EUF274" s="846"/>
      <c r="EUG274" s="846"/>
      <c r="EUH274" s="846"/>
      <c r="EUI274" s="846"/>
      <c r="EUJ274" s="846"/>
      <c r="EUK274" s="846"/>
      <c r="EUL274" s="846"/>
      <c r="EUM274" s="846"/>
      <c r="EUN274" s="846"/>
      <c r="EUO274" s="846"/>
      <c r="EUP274" s="846"/>
      <c r="EUQ274" s="846"/>
      <c r="EUR274" s="846"/>
      <c r="EUS274" s="846"/>
      <c r="EUT274" s="846"/>
      <c r="EUU274" s="846"/>
      <c r="EUV274" s="846"/>
      <c r="EUW274" s="846"/>
      <c r="EUX274" s="846"/>
      <c r="EUY274" s="846"/>
      <c r="EUZ274" s="846"/>
      <c r="EVA274" s="846"/>
      <c r="EVB274" s="846"/>
      <c r="EVC274" s="846"/>
      <c r="EVD274" s="846"/>
      <c r="EVE274" s="827"/>
      <c r="EVF274" s="827"/>
      <c r="EVG274" s="827"/>
      <c r="EVH274" s="827"/>
      <c r="EVI274" s="827"/>
      <c r="EVJ274" s="827"/>
      <c r="EVK274" s="827"/>
      <c r="EVL274" s="827"/>
      <c r="EVM274" s="827"/>
      <c r="EVN274" s="827"/>
      <c r="EVO274" s="827"/>
      <c r="EVP274" s="827"/>
      <c r="EVQ274" s="827"/>
      <c r="EVR274" s="827"/>
      <c r="EVS274" s="827"/>
      <c r="EVT274" s="827"/>
      <c r="EVU274" s="827"/>
      <c r="EVV274" s="827"/>
      <c r="EVW274" s="827"/>
      <c r="EVX274" s="827"/>
      <c r="EVY274" s="827"/>
      <c r="EVZ274" s="827"/>
      <c r="EWA274" s="827"/>
      <c r="EWB274" s="827"/>
      <c r="EWC274" s="844"/>
      <c r="EWD274" s="844"/>
      <c r="EWE274" s="844"/>
      <c r="EWF274" s="844"/>
      <c r="EWG274" s="844"/>
      <c r="EWH274" s="827"/>
      <c r="EWI274" s="827"/>
      <c r="EWJ274" s="844"/>
      <c r="EWK274" s="844"/>
      <c r="EWL274" s="827"/>
      <c r="EWM274" s="827"/>
      <c r="EWN274" s="844"/>
      <c r="EWO274" s="844"/>
      <c r="EWP274" s="827"/>
      <c r="EWQ274" s="827"/>
      <c r="EWR274" s="827"/>
      <c r="EWS274" s="827"/>
      <c r="EWT274" s="827"/>
      <c r="EWU274" s="827"/>
      <c r="EWV274" s="827"/>
      <c r="EWW274" s="844"/>
      <c r="EWX274" s="844"/>
      <c r="EWY274" s="827"/>
      <c r="EWZ274" s="827"/>
      <c r="EXA274" s="844"/>
      <c r="EXB274" s="844"/>
      <c r="EXC274" s="827"/>
      <c r="EXD274" s="827"/>
      <c r="EXE274" s="827"/>
      <c r="EXF274" s="827"/>
      <c r="EXG274" s="827"/>
      <c r="EXH274" s="843"/>
      <c r="EXI274" s="845"/>
      <c r="EXJ274" s="827"/>
      <c r="EXK274" s="827"/>
      <c r="EXL274" s="827"/>
      <c r="EXM274" s="827"/>
      <c r="EXN274" s="827"/>
      <c r="EXO274" s="827"/>
      <c r="EXP274" s="827"/>
      <c r="EXQ274" s="846"/>
      <c r="EXR274" s="846"/>
      <c r="EXS274" s="846"/>
      <c r="EXT274" s="846"/>
      <c r="EXU274" s="846"/>
      <c r="EXV274" s="846"/>
      <c r="EXW274" s="846"/>
      <c r="EXX274" s="846"/>
      <c r="EXY274" s="846"/>
      <c r="EXZ274" s="846"/>
      <c r="EYA274" s="846"/>
      <c r="EYB274" s="846"/>
      <c r="EYC274" s="846"/>
      <c r="EYD274" s="846"/>
      <c r="EYE274" s="846"/>
      <c r="EYF274" s="846"/>
      <c r="EYG274" s="846"/>
      <c r="EYH274" s="846"/>
      <c r="EYI274" s="846"/>
      <c r="EYJ274" s="846"/>
      <c r="EYK274" s="846"/>
      <c r="EYL274" s="846"/>
      <c r="EYM274" s="846"/>
      <c r="EYN274" s="846"/>
      <c r="EYO274" s="846"/>
      <c r="EYP274" s="846"/>
      <c r="EYQ274" s="846"/>
      <c r="EYR274" s="846"/>
      <c r="EYS274" s="846"/>
      <c r="EYT274" s="846"/>
      <c r="EYU274" s="846"/>
      <c r="EYV274" s="846"/>
      <c r="EYW274" s="846"/>
      <c r="EYX274" s="846"/>
      <c r="EYY274" s="846"/>
      <c r="EYZ274" s="846"/>
      <c r="EZA274" s="846"/>
      <c r="EZB274" s="846"/>
      <c r="EZC274" s="846"/>
      <c r="EZD274" s="846"/>
      <c r="EZE274" s="846"/>
      <c r="EZF274" s="846"/>
      <c r="EZG274" s="846"/>
      <c r="EZH274" s="846"/>
      <c r="EZI274" s="827"/>
      <c r="EZJ274" s="827"/>
      <c r="EZK274" s="827"/>
      <c r="EZL274" s="827"/>
      <c r="EZM274" s="827"/>
      <c r="EZN274" s="827"/>
      <c r="EZO274" s="827"/>
      <c r="EZP274" s="827"/>
      <c r="EZQ274" s="827"/>
      <c r="EZR274" s="827"/>
      <c r="EZS274" s="827"/>
      <c r="EZT274" s="827"/>
      <c r="EZU274" s="827"/>
      <c r="EZV274" s="827"/>
      <c r="EZW274" s="827"/>
      <c r="EZX274" s="827"/>
      <c r="EZY274" s="827"/>
      <c r="EZZ274" s="827"/>
      <c r="FAA274" s="827"/>
      <c r="FAB274" s="827"/>
      <c r="FAC274" s="827"/>
      <c r="FAD274" s="827"/>
      <c r="FAE274" s="827"/>
      <c r="FAF274" s="827"/>
      <c r="FAG274" s="844"/>
      <c r="FAH274" s="844"/>
      <c r="FAI274" s="844"/>
      <c r="FAJ274" s="844"/>
      <c r="FAK274" s="844"/>
      <c r="FAL274" s="827"/>
      <c r="FAM274" s="827"/>
      <c r="FAN274" s="844"/>
      <c r="FAO274" s="844"/>
      <c r="FAP274" s="827"/>
      <c r="FAQ274" s="827"/>
      <c r="FAR274" s="844"/>
      <c r="FAS274" s="844"/>
      <c r="FAT274" s="827"/>
      <c r="FAU274" s="827"/>
      <c r="FAV274" s="827"/>
      <c r="FAW274" s="827"/>
      <c r="FAX274" s="827"/>
      <c r="FAY274" s="827"/>
      <c r="FAZ274" s="827"/>
      <c r="FBA274" s="844"/>
      <c r="FBB274" s="844"/>
      <c r="FBC274" s="827"/>
      <c r="FBD274" s="827"/>
      <c r="FBE274" s="844"/>
      <c r="FBF274" s="844"/>
      <c r="FBG274" s="827"/>
      <c r="FBH274" s="827"/>
      <c r="FBI274" s="827"/>
      <c r="FBJ274" s="827"/>
      <c r="FBK274" s="827"/>
      <c r="FBL274" s="843"/>
      <c r="FBM274" s="845"/>
      <c r="FBN274" s="827"/>
      <c r="FBO274" s="827"/>
      <c r="FBP274" s="827"/>
      <c r="FBQ274" s="827"/>
      <c r="FBR274" s="827"/>
      <c r="FBS274" s="827"/>
      <c r="FBT274" s="827"/>
      <c r="FBU274" s="846"/>
      <c r="FBV274" s="846"/>
      <c r="FBW274" s="846"/>
      <c r="FBX274" s="846"/>
      <c r="FBY274" s="846"/>
      <c r="FBZ274" s="846"/>
      <c r="FCA274" s="846"/>
      <c r="FCB274" s="846"/>
      <c r="FCC274" s="846"/>
      <c r="FCD274" s="846"/>
      <c r="FCE274" s="846"/>
      <c r="FCF274" s="846"/>
      <c r="FCG274" s="846"/>
      <c r="FCH274" s="846"/>
      <c r="FCI274" s="846"/>
      <c r="FCJ274" s="846"/>
      <c r="FCK274" s="846"/>
      <c r="FCL274" s="846"/>
      <c r="FCM274" s="846"/>
      <c r="FCN274" s="846"/>
      <c r="FCO274" s="846"/>
      <c r="FCP274" s="846"/>
      <c r="FCQ274" s="846"/>
      <c r="FCR274" s="846"/>
      <c r="FCS274" s="846"/>
      <c r="FCT274" s="846"/>
      <c r="FCU274" s="846"/>
      <c r="FCV274" s="846"/>
      <c r="FCW274" s="846"/>
      <c r="FCX274" s="846"/>
      <c r="FCY274" s="846"/>
      <c r="FCZ274" s="846"/>
      <c r="FDA274" s="846"/>
      <c r="FDB274" s="846"/>
      <c r="FDC274" s="846"/>
      <c r="FDD274" s="846"/>
      <c r="FDE274" s="846"/>
      <c r="FDF274" s="846"/>
      <c r="FDG274" s="846"/>
      <c r="FDH274" s="846"/>
      <c r="FDI274" s="846"/>
      <c r="FDJ274" s="846"/>
      <c r="FDK274" s="846"/>
      <c r="FDL274" s="846"/>
      <c r="FDM274" s="827"/>
      <c r="FDN274" s="827"/>
      <c r="FDO274" s="827"/>
      <c r="FDP274" s="827"/>
      <c r="FDQ274" s="827"/>
      <c r="FDR274" s="827"/>
      <c r="FDS274" s="827"/>
      <c r="FDT274" s="827"/>
      <c r="FDU274" s="827"/>
      <c r="FDV274" s="827"/>
      <c r="FDW274" s="827"/>
      <c r="FDX274" s="827"/>
      <c r="FDY274" s="827"/>
      <c r="FDZ274" s="827"/>
      <c r="FEA274" s="827"/>
      <c r="FEB274" s="827"/>
      <c r="FEC274" s="827"/>
      <c r="FED274" s="827"/>
      <c r="FEE274" s="827"/>
      <c r="FEF274" s="827"/>
      <c r="FEG274" s="827"/>
      <c r="FEH274" s="827"/>
      <c r="FEI274" s="827"/>
      <c r="FEJ274" s="827"/>
      <c r="FEK274" s="844"/>
      <c r="FEL274" s="844"/>
      <c r="FEM274" s="844"/>
      <c r="FEN274" s="844"/>
      <c r="FEO274" s="844"/>
      <c r="FEP274" s="827"/>
      <c r="FEQ274" s="827"/>
      <c r="FER274" s="844"/>
      <c r="FES274" s="844"/>
      <c r="FET274" s="827"/>
      <c r="FEU274" s="827"/>
      <c r="FEV274" s="844"/>
      <c r="FEW274" s="844"/>
      <c r="FEX274" s="827"/>
      <c r="FEY274" s="827"/>
      <c r="FEZ274" s="827"/>
      <c r="FFA274" s="827"/>
      <c r="FFB274" s="827"/>
      <c r="FFC274" s="827"/>
      <c r="FFD274" s="827"/>
      <c r="FFE274" s="844"/>
      <c r="FFF274" s="844"/>
      <c r="FFG274" s="827"/>
      <c r="FFH274" s="827"/>
      <c r="FFI274" s="844"/>
      <c r="FFJ274" s="844"/>
      <c r="FFK274" s="827"/>
      <c r="FFL274" s="827"/>
      <c r="FFM274" s="827"/>
      <c r="FFN274" s="827"/>
      <c r="FFO274" s="827"/>
      <c r="FFP274" s="843"/>
      <c r="FFQ274" s="845"/>
      <c r="FFR274" s="827"/>
      <c r="FFS274" s="827"/>
      <c r="FFT274" s="827"/>
      <c r="FFU274" s="827"/>
      <c r="FFV274" s="827"/>
      <c r="FFW274" s="827"/>
      <c r="FFX274" s="827"/>
      <c r="FFY274" s="846"/>
      <c r="FFZ274" s="846"/>
      <c r="FGA274" s="846"/>
      <c r="FGB274" s="846"/>
      <c r="FGC274" s="846"/>
      <c r="FGD274" s="846"/>
      <c r="FGE274" s="846"/>
      <c r="FGF274" s="846"/>
      <c r="FGG274" s="846"/>
      <c r="FGH274" s="846"/>
      <c r="FGI274" s="846"/>
      <c r="FGJ274" s="846"/>
      <c r="FGK274" s="846"/>
      <c r="FGL274" s="846"/>
      <c r="FGM274" s="846"/>
      <c r="FGN274" s="846"/>
      <c r="FGO274" s="846"/>
      <c r="FGP274" s="846"/>
      <c r="FGQ274" s="846"/>
      <c r="FGR274" s="846"/>
      <c r="FGS274" s="846"/>
      <c r="FGT274" s="846"/>
      <c r="FGU274" s="846"/>
      <c r="FGV274" s="846"/>
      <c r="FGW274" s="846"/>
      <c r="FGX274" s="846"/>
      <c r="FGY274" s="846"/>
      <c r="FGZ274" s="846"/>
      <c r="FHA274" s="846"/>
      <c r="FHB274" s="846"/>
      <c r="FHC274" s="846"/>
      <c r="FHD274" s="846"/>
      <c r="FHE274" s="846"/>
      <c r="FHF274" s="846"/>
      <c r="FHG274" s="846"/>
      <c r="FHH274" s="846"/>
      <c r="FHI274" s="846"/>
      <c r="FHJ274" s="846"/>
      <c r="FHK274" s="846"/>
      <c r="FHL274" s="846"/>
      <c r="FHM274" s="846"/>
      <c r="FHN274" s="846"/>
      <c r="FHO274" s="846"/>
      <c r="FHP274" s="846"/>
      <c r="FHQ274" s="827"/>
      <c r="FHR274" s="827"/>
      <c r="FHS274" s="827"/>
      <c r="FHT274" s="827"/>
      <c r="FHU274" s="827"/>
      <c r="FHV274" s="827"/>
      <c r="FHW274" s="827"/>
      <c r="FHX274" s="827"/>
      <c r="FHY274" s="827"/>
      <c r="FHZ274" s="827"/>
      <c r="FIA274" s="827"/>
      <c r="FIB274" s="827"/>
      <c r="FIC274" s="827"/>
      <c r="FID274" s="827"/>
      <c r="FIE274" s="827"/>
      <c r="FIF274" s="827"/>
      <c r="FIG274" s="827"/>
      <c r="FIH274" s="827"/>
      <c r="FII274" s="827"/>
      <c r="FIJ274" s="827"/>
      <c r="FIK274" s="827"/>
      <c r="FIL274" s="827"/>
      <c r="FIM274" s="827"/>
      <c r="FIN274" s="827"/>
      <c r="FIO274" s="844"/>
      <c r="FIP274" s="844"/>
      <c r="FIQ274" s="844"/>
      <c r="FIR274" s="844"/>
      <c r="FIS274" s="844"/>
      <c r="FIT274" s="827"/>
      <c r="FIU274" s="827"/>
      <c r="FIV274" s="844"/>
      <c r="FIW274" s="844"/>
      <c r="FIX274" s="827"/>
      <c r="FIY274" s="827"/>
      <c r="FIZ274" s="844"/>
      <c r="FJA274" s="844"/>
      <c r="FJB274" s="827"/>
      <c r="FJC274" s="827"/>
      <c r="FJD274" s="827"/>
      <c r="FJE274" s="827"/>
      <c r="FJF274" s="827"/>
      <c r="FJG274" s="827"/>
      <c r="FJH274" s="827"/>
      <c r="FJI274" s="844"/>
      <c r="FJJ274" s="844"/>
      <c r="FJK274" s="827"/>
      <c r="FJL274" s="827"/>
      <c r="FJM274" s="844"/>
      <c r="FJN274" s="844"/>
      <c r="FJO274" s="827"/>
      <c r="FJP274" s="827"/>
      <c r="FJQ274" s="827"/>
      <c r="FJR274" s="827"/>
      <c r="FJS274" s="827"/>
      <c r="FJT274" s="843"/>
      <c r="FJU274" s="845"/>
      <c r="FJV274" s="827"/>
      <c r="FJW274" s="827"/>
      <c r="FJX274" s="827"/>
      <c r="FJY274" s="827"/>
      <c r="FJZ274" s="827"/>
      <c r="FKA274" s="827"/>
      <c r="FKB274" s="827"/>
      <c r="FKC274" s="846"/>
      <c r="FKD274" s="846"/>
      <c r="FKE274" s="846"/>
      <c r="FKF274" s="846"/>
      <c r="FKG274" s="846"/>
      <c r="FKH274" s="846"/>
      <c r="FKI274" s="846"/>
      <c r="FKJ274" s="846"/>
      <c r="FKK274" s="846"/>
      <c r="FKL274" s="846"/>
      <c r="FKM274" s="846"/>
      <c r="FKN274" s="846"/>
      <c r="FKO274" s="846"/>
      <c r="FKP274" s="846"/>
      <c r="FKQ274" s="846"/>
      <c r="FKR274" s="846"/>
      <c r="FKS274" s="846"/>
      <c r="FKT274" s="846"/>
      <c r="FKU274" s="846"/>
      <c r="FKV274" s="846"/>
      <c r="FKW274" s="846"/>
      <c r="FKX274" s="846"/>
      <c r="FKY274" s="846"/>
      <c r="FKZ274" s="846"/>
      <c r="FLA274" s="846"/>
      <c r="FLB274" s="846"/>
      <c r="FLC274" s="846"/>
      <c r="FLD274" s="846"/>
      <c r="FLE274" s="846"/>
      <c r="FLF274" s="846"/>
      <c r="FLG274" s="846"/>
      <c r="FLH274" s="846"/>
      <c r="FLI274" s="846"/>
      <c r="FLJ274" s="846"/>
      <c r="FLK274" s="846"/>
      <c r="FLL274" s="846"/>
      <c r="FLM274" s="846"/>
      <c r="FLN274" s="846"/>
      <c r="FLO274" s="846"/>
      <c r="FLP274" s="846"/>
      <c r="FLQ274" s="846"/>
      <c r="FLR274" s="846"/>
      <c r="FLS274" s="846"/>
      <c r="FLT274" s="846"/>
      <c r="FLU274" s="827"/>
      <c r="FLV274" s="827"/>
      <c r="FLW274" s="827"/>
      <c r="FLX274" s="827"/>
      <c r="FLY274" s="827"/>
      <c r="FLZ274" s="827"/>
      <c r="FMA274" s="827"/>
      <c r="FMB274" s="827"/>
      <c r="FMC274" s="827"/>
      <c r="FMD274" s="827"/>
      <c r="FME274" s="827"/>
      <c r="FMF274" s="827"/>
      <c r="FMG274" s="827"/>
      <c r="FMH274" s="827"/>
      <c r="FMI274" s="827"/>
      <c r="FMJ274" s="827"/>
      <c r="FMK274" s="827"/>
      <c r="FML274" s="827"/>
      <c r="FMM274" s="827"/>
      <c r="FMN274" s="827"/>
      <c r="FMO274" s="827"/>
      <c r="FMP274" s="827"/>
      <c r="FMQ274" s="827"/>
      <c r="FMR274" s="827"/>
      <c r="FMS274" s="844"/>
      <c r="FMT274" s="844"/>
      <c r="FMU274" s="844"/>
      <c r="FMV274" s="844"/>
      <c r="FMW274" s="844"/>
      <c r="FMX274" s="827"/>
      <c r="FMY274" s="827"/>
      <c r="FMZ274" s="844"/>
      <c r="FNA274" s="844"/>
      <c r="FNB274" s="827"/>
      <c r="FNC274" s="827"/>
      <c r="FND274" s="844"/>
      <c r="FNE274" s="844"/>
      <c r="FNF274" s="827"/>
      <c r="FNG274" s="827"/>
      <c r="FNH274" s="827"/>
      <c r="FNI274" s="827"/>
      <c r="FNJ274" s="827"/>
      <c r="FNK274" s="827"/>
      <c r="FNL274" s="827"/>
      <c r="FNM274" s="844"/>
      <c r="FNN274" s="844"/>
      <c r="FNO274" s="827"/>
      <c r="FNP274" s="827"/>
      <c r="FNQ274" s="844"/>
      <c r="FNR274" s="844"/>
      <c r="FNS274" s="827"/>
      <c r="FNT274" s="827"/>
      <c r="FNU274" s="827"/>
      <c r="FNV274" s="827"/>
      <c r="FNW274" s="827"/>
      <c r="FNX274" s="843"/>
      <c r="FNY274" s="845"/>
      <c r="FNZ274" s="827"/>
      <c r="FOA274" s="827"/>
      <c r="FOB274" s="827"/>
      <c r="FOC274" s="827"/>
      <c r="FOD274" s="827"/>
      <c r="FOE274" s="827"/>
      <c r="FOF274" s="827"/>
      <c r="FOG274" s="846"/>
      <c r="FOH274" s="846"/>
      <c r="FOI274" s="846"/>
      <c r="FOJ274" s="846"/>
      <c r="FOK274" s="846"/>
      <c r="FOL274" s="846"/>
      <c r="FOM274" s="846"/>
      <c r="FON274" s="846"/>
      <c r="FOO274" s="846"/>
      <c r="FOP274" s="846"/>
      <c r="FOQ274" s="846"/>
      <c r="FOR274" s="846"/>
      <c r="FOS274" s="846"/>
      <c r="FOT274" s="846"/>
      <c r="FOU274" s="846"/>
      <c r="FOV274" s="846"/>
      <c r="FOW274" s="846"/>
      <c r="FOX274" s="846"/>
      <c r="FOY274" s="846"/>
      <c r="FOZ274" s="846"/>
      <c r="FPA274" s="846"/>
      <c r="FPB274" s="846"/>
      <c r="FPC274" s="846"/>
      <c r="FPD274" s="846"/>
      <c r="FPE274" s="846"/>
      <c r="FPF274" s="846"/>
      <c r="FPG274" s="846"/>
      <c r="FPH274" s="846"/>
      <c r="FPI274" s="846"/>
      <c r="FPJ274" s="846"/>
      <c r="FPK274" s="846"/>
      <c r="FPL274" s="846"/>
      <c r="FPM274" s="846"/>
      <c r="FPN274" s="846"/>
      <c r="FPO274" s="846"/>
      <c r="FPP274" s="846"/>
      <c r="FPQ274" s="846"/>
      <c r="FPR274" s="846"/>
      <c r="FPS274" s="846"/>
      <c r="FPT274" s="846"/>
      <c r="FPU274" s="846"/>
      <c r="FPV274" s="846"/>
      <c r="FPW274" s="846"/>
      <c r="FPX274" s="846"/>
      <c r="FPY274" s="827"/>
      <c r="FPZ274" s="827"/>
      <c r="FQA274" s="827"/>
      <c r="FQB274" s="827"/>
      <c r="FQC274" s="827"/>
      <c r="FQD274" s="827"/>
      <c r="FQE274" s="827"/>
      <c r="FQF274" s="827"/>
      <c r="FQG274" s="827"/>
      <c r="FQH274" s="827"/>
      <c r="FQI274" s="827"/>
      <c r="FQJ274" s="827"/>
      <c r="FQK274" s="827"/>
      <c r="FQL274" s="827"/>
      <c r="FQM274" s="827"/>
      <c r="FQN274" s="827"/>
      <c r="FQO274" s="827"/>
      <c r="FQP274" s="827"/>
      <c r="FQQ274" s="827"/>
      <c r="FQR274" s="827"/>
      <c r="FQS274" s="827"/>
      <c r="FQT274" s="827"/>
      <c r="FQU274" s="827"/>
      <c r="FQV274" s="827"/>
      <c r="FQW274" s="844"/>
      <c r="FQX274" s="844"/>
      <c r="FQY274" s="844"/>
      <c r="FQZ274" s="844"/>
      <c r="FRA274" s="844"/>
      <c r="FRB274" s="827"/>
      <c r="FRC274" s="827"/>
      <c r="FRD274" s="844"/>
      <c r="FRE274" s="844"/>
      <c r="FRF274" s="827"/>
      <c r="FRG274" s="827"/>
      <c r="FRH274" s="844"/>
      <c r="FRI274" s="844"/>
      <c r="FRJ274" s="827"/>
      <c r="FRK274" s="827"/>
      <c r="FRL274" s="827"/>
      <c r="FRM274" s="827"/>
      <c r="FRN274" s="827"/>
      <c r="FRO274" s="827"/>
      <c r="FRP274" s="827"/>
      <c r="FRQ274" s="844"/>
      <c r="FRR274" s="844"/>
      <c r="FRS274" s="827"/>
      <c r="FRT274" s="827"/>
      <c r="FRU274" s="844"/>
      <c r="FRV274" s="844"/>
      <c r="FRW274" s="827"/>
      <c r="FRX274" s="827"/>
      <c r="FRY274" s="827"/>
      <c r="FRZ274" s="827"/>
      <c r="FSA274" s="827"/>
      <c r="FSB274" s="843"/>
      <c r="FSC274" s="845"/>
      <c r="FSD274" s="827"/>
      <c r="FSE274" s="827"/>
      <c r="FSF274" s="827"/>
      <c r="FSG274" s="827"/>
      <c r="FSH274" s="827"/>
      <c r="FSI274" s="827"/>
      <c r="FSJ274" s="827"/>
      <c r="FSK274" s="846"/>
      <c r="FSL274" s="846"/>
      <c r="FSM274" s="846"/>
      <c r="FSN274" s="846"/>
      <c r="FSO274" s="846"/>
      <c r="FSP274" s="846"/>
      <c r="FSQ274" s="846"/>
      <c r="FSR274" s="846"/>
      <c r="FSS274" s="846"/>
      <c r="FST274" s="846"/>
      <c r="FSU274" s="846"/>
      <c r="FSV274" s="846"/>
      <c r="FSW274" s="846"/>
      <c r="FSX274" s="846"/>
      <c r="FSY274" s="846"/>
      <c r="FSZ274" s="846"/>
      <c r="FTA274" s="846"/>
      <c r="FTB274" s="846"/>
      <c r="FTC274" s="846"/>
      <c r="FTD274" s="846"/>
      <c r="FTE274" s="846"/>
      <c r="FTF274" s="846"/>
      <c r="FTG274" s="846"/>
      <c r="FTH274" s="846"/>
      <c r="FTI274" s="846"/>
      <c r="FTJ274" s="846"/>
      <c r="FTK274" s="846"/>
      <c r="FTL274" s="846"/>
      <c r="FTM274" s="846"/>
      <c r="FTN274" s="846"/>
      <c r="FTO274" s="846"/>
      <c r="FTP274" s="846"/>
      <c r="FTQ274" s="846"/>
      <c r="FTR274" s="846"/>
      <c r="FTS274" s="846"/>
      <c r="FTT274" s="846"/>
      <c r="FTU274" s="846"/>
      <c r="FTV274" s="846"/>
      <c r="FTW274" s="846"/>
      <c r="FTX274" s="846"/>
      <c r="FTY274" s="846"/>
      <c r="FTZ274" s="846"/>
      <c r="FUA274" s="846"/>
      <c r="FUB274" s="846"/>
      <c r="FUC274" s="827"/>
      <c r="FUD274" s="827"/>
      <c r="FUE274" s="827"/>
      <c r="FUF274" s="827"/>
      <c r="FUG274" s="827"/>
      <c r="FUH274" s="827"/>
      <c r="FUI274" s="827"/>
      <c r="FUJ274" s="827"/>
      <c r="FUK274" s="827"/>
      <c r="FUL274" s="827"/>
      <c r="FUM274" s="827"/>
      <c r="FUN274" s="827"/>
      <c r="FUO274" s="827"/>
      <c r="FUP274" s="827"/>
      <c r="FUQ274" s="827"/>
      <c r="FUR274" s="827"/>
      <c r="FUS274" s="827"/>
      <c r="FUT274" s="827"/>
      <c r="FUU274" s="827"/>
      <c r="FUV274" s="827"/>
      <c r="FUW274" s="827"/>
      <c r="FUX274" s="827"/>
      <c r="FUY274" s="827"/>
      <c r="FUZ274" s="827"/>
      <c r="FVA274" s="844"/>
      <c r="FVB274" s="844"/>
      <c r="FVC274" s="844"/>
      <c r="FVD274" s="844"/>
      <c r="FVE274" s="844"/>
      <c r="FVF274" s="827"/>
      <c r="FVG274" s="827"/>
      <c r="FVH274" s="844"/>
      <c r="FVI274" s="844"/>
      <c r="FVJ274" s="827"/>
      <c r="FVK274" s="827"/>
      <c r="FVL274" s="844"/>
      <c r="FVM274" s="844"/>
      <c r="FVN274" s="827"/>
      <c r="FVO274" s="827"/>
      <c r="FVP274" s="827"/>
      <c r="FVQ274" s="827"/>
      <c r="FVR274" s="827"/>
      <c r="FVS274" s="827"/>
      <c r="FVT274" s="827"/>
      <c r="FVU274" s="844"/>
      <c r="FVV274" s="844"/>
      <c r="FVW274" s="827"/>
      <c r="FVX274" s="827"/>
      <c r="FVY274" s="844"/>
      <c r="FVZ274" s="844"/>
      <c r="FWA274" s="827"/>
      <c r="FWB274" s="827"/>
      <c r="FWC274" s="827"/>
      <c r="FWD274" s="827"/>
      <c r="FWE274" s="827"/>
      <c r="FWF274" s="843"/>
      <c r="FWG274" s="845"/>
      <c r="FWH274" s="827"/>
      <c r="FWI274" s="827"/>
      <c r="FWJ274" s="827"/>
      <c r="FWK274" s="827"/>
      <c r="FWL274" s="827"/>
      <c r="FWM274" s="827"/>
      <c r="FWN274" s="827"/>
      <c r="FWO274" s="846"/>
      <c r="FWP274" s="846"/>
      <c r="FWQ274" s="846"/>
      <c r="FWR274" s="846"/>
      <c r="FWS274" s="846"/>
      <c r="FWT274" s="846"/>
      <c r="FWU274" s="846"/>
      <c r="FWV274" s="846"/>
      <c r="FWW274" s="846"/>
      <c r="FWX274" s="846"/>
      <c r="FWY274" s="846"/>
      <c r="FWZ274" s="846"/>
      <c r="FXA274" s="846"/>
      <c r="FXB274" s="846"/>
      <c r="FXC274" s="846"/>
      <c r="FXD274" s="846"/>
      <c r="FXE274" s="846"/>
      <c r="FXF274" s="846"/>
      <c r="FXG274" s="846"/>
      <c r="FXH274" s="846"/>
      <c r="FXI274" s="846"/>
      <c r="FXJ274" s="846"/>
      <c r="FXK274" s="846"/>
      <c r="FXL274" s="846"/>
      <c r="FXM274" s="846"/>
      <c r="FXN274" s="846"/>
      <c r="FXO274" s="846"/>
      <c r="FXP274" s="846"/>
      <c r="FXQ274" s="846"/>
      <c r="FXR274" s="846"/>
      <c r="FXS274" s="846"/>
      <c r="FXT274" s="846"/>
      <c r="FXU274" s="846"/>
      <c r="FXV274" s="846"/>
      <c r="FXW274" s="846"/>
      <c r="FXX274" s="846"/>
      <c r="FXY274" s="846"/>
      <c r="FXZ274" s="846"/>
      <c r="FYA274" s="846"/>
      <c r="FYB274" s="846"/>
      <c r="FYC274" s="846"/>
      <c r="FYD274" s="846"/>
      <c r="FYE274" s="846"/>
      <c r="FYF274" s="846"/>
      <c r="FYG274" s="827"/>
      <c r="FYH274" s="827"/>
      <c r="FYI274" s="827"/>
      <c r="FYJ274" s="827"/>
      <c r="FYK274" s="827"/>
      <c r="FYL274" s="827"/>
      <c r="FYM274" s="827"/>
      <c r="FYN274" s="827"/>
      <c r="FYO274" s="827"/>
      <c r="FYP274" s="827"/>
      <c r="FYQ274" s="827"/>
      <c r="FYR274" s="827"/>
      <c r="FYS274" s="827"/>
      <c r="FYT274" s="827"/>
      <c r="FYU274" s="827"/>
      <c r="FYV274" s="827"/>
      <c r="FYW274" s="827"/>
      <c r="FYX274" s="827"/>
      <c r="FYY274" s="827"/>
      <c r="FYZ274" s="827"/>
      <c r="FZA274" s="827"/>
      <c r="FZB274" s="827"/>
      <c r="FZC274" s="827"/>
      <c r="FZD274" s="827"/>
      <c r="FZE274" s="844"/>
      <c r="FZF274" s="844"/>
      <c r="FZG274" s="844"/>
      <c r="FZH274" s="844"/>
      <c r="FZI274" s="844"/>
      <c r="FZJ274" s="827"/>
      <c r="FZK274" s="827"/>
      <c r="FZL274" s="844"/>
      <c r="FZM274" s="844"/>
      <c r="FZN274" s="827"/>
      <c r="FZO274" s="827"/>
      <c r="FZP274" s="844"/>
      <c r="FZQ274" s="844"/>
      <c r="FZR274" s="827"/>
      <c r="FZS274" s="827"/>
      <c r="FZT274" s="827"/>
      <c r="FZU274" s="827"/>
      <c r="FZV274" s="827"/>
      <c r="FZW274" s="827"/>
      <c r="FZX274" s="827"/>
      <c r="FZY274" s="844"/>
      <c r="FZZ274" s="844"/>
      <c r="GAA274" s="827"/>
      <c r="GAB274" s="827"/>
      <c r="GAC274" s="844"/>
      <c r="GAD274" s="844"/>
      <c r="GAE274" s="827"/>
      <c r="GAF274" s="827"/>
      <c r="GAG274" s="827"/>
      <c r="GAH274" s="827"/>
      <c r="GAI274" s="827"/>
      <c r="GAJ274" s="843"/>
      <c r="GAK274" s="845"/>
      <c r="GAL274" s="827"/>
      <c r="GAM274" s="827"/>
      <c r="GAN274" s="827"/>
      <c r="GAO274" s="827"/>
      <c r="GAP274" s="827"/>
      <c r="GAQ274" s="827"/>
      <c r="GAR274" s="827"/>
      <c r="GAS274" s="846"/>
      <c r="GAT274" s="846"/>
      <c r="GAU274" s="846"/>
      <c r="GAV274" s="846"/>
      <c r="GAW274" s="846"/>
      <c r="GAX274" s="846"/>
      <c r="GAY274" s="846"/>
      <c r="GAZ274" s="846"/>
      <c r="GBA274" s="846"/>
      <c r="GBB274" s="846"/>
      <c r="GBC274" s="846"/>
      <c r="GBD274" s="846"/>
      <c r="GBE274" s="846"/>
      <c r="GBF274" s="846"/>
      <c r="GBG274" s="846"/>
      <c r="GBH274" s="846"/>
      <c r="GBI274" s="846"/>
      <c r="GBJ274" s="846"/>
      <c r="GBK274" s="846"/>
      <c r="GBL274" s="846"/>
      <c r="GBM274" s="846"/>
      <c r="GBN274" s="846"/>
      <c r="GBO274" s="846"/>
      <c r="GBP274" s="846"/>
      <c r="GBQ274" s="846"/>
      <c r="GBR274" s="846"/>
      <c r="GBS274" s="846"/>
      <c r="GBT274" s="846"/>
      <c r="GBU274" s="846"/>
      <c r="GBV274" s="846"/>
      <c r="GBW274" s="846"/>
      <c r="GBX274" s="846"/>
      <c r="GBY274" s="846"/>
      <c r="GBZ274" s="846"/>
      <c r="GCA274" s="846"/>
      <c r="GCB274" s="846"/>
      <c r="GCC274" s="846"/>
      <c r="GCD274" s="846"/>
      <c r="GCE274" s="846"/>
      <c r="GCF274" s="846"/>
      <c r="GCG274" s="846"/>
      <c r="GCH274" s="846"/>
      <c r="GCI274" s="846"/>
      <c r="GCJ274" s="846"/>
      <c r="GCK274" s="827"/>
      <c r="GCL274" s="827"/>
      <c r="GCM274" s="827"/>
      <c r="GCN274" s="827"/>
      <c r="GCO274" s="827"/>
      <c r="GCP274" s="827"/>
      <c r="GCQ274" s="827"/>
      <c r="GCR274" s="827"/>
      <c r="GCS274" s="827"/>
      <c r="GCT274" s="827"/>
      <c r="GCU274" s="827"/>
      <c r="GCV274" s="827"/>
      <c r="GCW274" s="827"/>
      <c r="GCX274" s="827"/>
      <c r="GCY274" s="827"/>
      <c r="GCZ274" s="827"/>
      <c r="GDA274" s="827"/>
      <c r="GDB274" s="827"/>
      <c r="GDC274" s="827"/>
      <c r="GDD274" s="827"/>
      <c r="GDE274" s="827"/>
      <c r="GDF274" s="827"/>
      <c r="GDG274" s="827"/>
      <c r="GDH274" s="827"/>
      <c r="GDI274" s="844"/>
      <c r="GDJ274" s="844"/>
      <c r="GDK274" s="844"/>
      <c r="GDL274" s="844"/>
      <c r="GDM274" s="844"/>
      <c r="GDN274" s="827"/>
      <c r="GDO274" s="827"/>
      <c r="GDP274" s="844"/>
      <c r="GDQ274" s="844"/>
      <c r="GDR274" s="827"/>
      <c r="GDS274" s="827"/>
      <c r="GDT274" s="844"/>
      <c r="GDU274" s="844"/>
      <c r="GDV274" s="827"/>
      <c r="GDW274" s="827"/>
      <c r="GDX274" s="827"/>
      <c r="GDY274" s="827"/>
      <c r="GDZ274" s="827"/>
      <c r="GEA274" s="827"/>
      <c r="GEB274" s="827"/>
      <c r="GEC274" s="844"/>
      <c r="GED274" s="844"/>
      <c r="GEE274" s="827"/>
      <c r="GEF274" s="827"/>
      <c r="GEG274" s="844"/>
      <c r="GEH274" s="844"/>
      <c r="GEI274" s="827"/>
      <c r="GEJ274" s="827"/>
      <c r="GEK274" s="827"/>
      <c r="GEL274" s="827"/>
      <c r="GEM274" s="827"/>
      <c r="GEN274" s="843"/>
      <c r="GEO274" s="845"/>
      <c r="GEP274" s="827"/>
      <c r="GEQ274" s="827"/>
      <c r="GER274" s="827"/>
      <c r="GES274" s="827"/>
      <c r="GET274" s="827"/>
      <c r="GEU274" s="827"/>
      <c r="GEV274" s="827"/>
      <c r="GEW274" s="846"/>
      <c r="GEX274" s="846"/>
      <c r="GEY274" s="846"/>
      <c r="GEZ274" s="846"/>
      <c r="GFA274" s="846"/>
      <c r="GFB274" s="846"/>
      <c r="GFC274" s="846"/>
      <c r="GFD274" s="846"/>
      <c r="GFE274" s="846"/>
      <c r="GFF274" s="846"/>
      <c r="GFG274" s="846"/>
      <c r="GFH274" s="846"/>
      <c r="GFI274" s="846"/>
      <c r="GFJ274" s="846"/>
      <c r="GFK274" s="846"/>
      <c r="GFL274" s="846"/>
      <c r="GFM274" s="846"/>
      <c r="GFN274" s="846"/>
      <c r="GFO274" s="846"/>
      <c r="GFP274" s="846"/>
      <c r="GFQ274" s="846"/>
      <c r="GFR274" s="846"/>
      <c r="GFS274" s="846"/>
      <c r="GFT274" s="846"/>
      <c r="GFU274" s="846"/>
      <c r="GFV274" s="846"/>
      <c r="GFW274" s="846"/>
      <c r="GFX274" s="846"/>
      <c r="GFY274" s="846"/>
      <c r="GFZ274" s="846"/>
      <c r="GGA274" s="846"/>
      <c r="GGB274" s="846"/>
      <c r="GGC274" s="846"/>
      <c r="GGD274" s="846"/>
      <c r="GGE274" s="846"/>
      <c r="GGF274" s="846"/>
      <c r="GGG274" s="846"/>
      <c r="GGH274" s="846"/>
      <c r="GGI274" s="846"/>
      <c r="GGJ274" s="846"/>
      <c r="GGK274" s="846"/>
      <c r="GGL274" s="846"/>
      <c r="GGM274" s="846"/>
      <c r="GGN274" s="846"/>
      <c r="GGO274" s="827"/>
      <c r="GGP274" s="827"/>
      <c r="GGQ274" s="827"/>
      <c r="GGR274" s="827"/>
      <c r="GGS274" s="827"/>
      <c r="GGT274" s="827"/>
      <c r="GGU274" s="827"/>
      <c r="GGV274" s="827"/>
      <c r="GGW274" s="827"/>
      <c r="GGX274" s="827"/>
      <c r="GGY274" s="827"/>
      <c r="GGZ274" s="827"/>
      <c r="GHA274" s="827"/>
      <c r="GHB274" s="827"/>
      <c r="GHC274" s="827"/>
      <c r="GHD274" s="827"/>
      <c r="GHE274" s="827"/>
      <c r="GHF274" s="827"/>
      <c r="GHG274" s="827"/>
      <c r="GHH274" s="827"/>
      <c r="GHI274" s="827"/>
      <c r="GHJ274" s="827"/>
      <c r="GHK274" s="827"/>
      <c r="GHL274" s="827"/>
      <c r="GHM274" s="844"/>
      <c r="GHN274" s="844"/>
      <c r="GHO274" s="844"/>
      <c r="GHP274" s="844"/>
      <c r="GHQ274" s="844"/>
      <c r="GHR274" s="827"/>
      <c r="GHS274" s="827"/>
      <c r="GHT274" s="844"/>
      <c r="GHU274" s="844"/>
      <c r="GHV274" s="827"/>
      <c r="GHW274" s="827"/>
      <c r="GHX274" s="844"/>
      <c r="GHY274" s="844"/>
      <c r="GHZ274" s="827"/>
      <c r="GIA274" s="827"/>
      <c r="GIB274" s="827"/>
      <c r="GIC274" s="827"/>
      <c r="GID274" s="827"/>
      <c r="GIE274" s="827"/>
      <c r="GIF274" s="827"/>
      <c r="GIG274" s="844"/>
      <c r="GIH274" s="844"/>
      <c r="GII274" s="827"/>
      <c r="GIJ274" s="827"/>
      <c r="GIK274" s="844"/>
      <c r="GIL274" s="844"/>
      <c r="GIM274" s="827"/>
      <c r="GIN274" s="827"/>
      <c r="GIO274" s="827"/>
      <c r="GIP274" s="827"/>
      <c r="GIQ274" s="827"/>
      <c r="GIR274" s="843"/>
      <c r="GIS274" s="845"/>
      <c r="GIT274" s="827"/>
      <c r="GIU274" s="827"/>
      <c r="GIV274" s="827"/>
      <c r="GIW274" s="827"/>
      <c r="GIX274" s="827"/>
      <c r="GIY274" s="827"/>
      <c r="GIZ274" s="827"/>
      <c r="GJA274" s="846"/>
      <c r="GJB274" s="846"/>
      <c r="GJC274" s="846"/>
      <c r="GJD274" s="846"/>
      <c r="GJE274" s="846"/>
      <c r="GJF274" s="846"/>
      <c r="GJG274" s="846"/>
      <c r="GJH274" s="846"/>
      <c r="GJI274" s="846"/>
      <c r="GJJ274" s="846"/>
      <c r="GJK274" s="846"/>
      <c r="GJL274" s="846"/>
      <c r="GJM274" s="846"/>
      <c r="GJN274" s="846"/>
      <c r="GJO274" s="846"/>
      <c r="GJP274" s="846"/>
      <c r="GJQ274" s="846"/>
      <c r="GJR274" s="846"/>
      <c r="GJS274" s="846"/>
      <c r="GJT274" s="846"/>
      <c r="GJU274" s="846"/>
      <c r="GJV274" s="846"/>
      <c r="GJW274" s="846"/>
      <c r="GJX274" s="846"/>
      <c r="GJY274" s="846"/>
      <c r="GJZ274" s="846"/>
      <c r="GKA274" s="846"/>
      <c r="GKB274" s="846"/>
      <c r="GKC274" s="846"/>
      <c r="GKD274" s="846"/>
      <c r="GKE274" s="846"/>
      <c r="GKF274" s="846"/>
      <c r="GKG274" s="846"/>
      <c r="GKH274" s="846"/>
      <c r="GKI274" s="846"/>
      <c r="GKJ274" s="846"/>
      <c r="GKK274" s="846"/>
      <c r="GKL274" s="846"/>
      <c r="GKM274" s="846"/>
      <c r="GKN274" s="846"/>
      <c r="GKO274" s="846"/>
      <c r="GKP274" s="846"/>
      <c r="GKQ274" s="846"/>
      <c r="GKR274" s="846"/>
      <c r="GKS274" s="827"/>
      <c r="GKT274" s="827"/>
      <c r="GKU274" s="827"/>
      <c r="GKV274" s="827"/>
      <c r="GKW274" s="827"/>
      <c r="GKX274" s="827"/>
      <c r="GKY274" s="827"/>
      <c r="GKZ274" s="827"/>
      <c r="GLA274" s="827"/>
      <c r="GLB274" s="827"/>
      <c r="GLC274" s="827"/>
      <c r="GLD274" s="827"/>
      <c r="GLE274" s="827"/>
      <c r="GLF274" s="827"/>
      <c r="GLG274" s="827"/>
      <c r="GLH274" s="827"/>
      <c r="GLI274" s="827"/>
      <c r="GLJ274" s="827"/>
      <c r="GLK274" s="827"/>
      <c r="GLL274" s="827"/>
      <c r="GLM274" s="827"/>
      <c r="GLN274" s="827"/>
      <c r="GLO274" s="827"/>
      <c r="GLP274" s="827"/>
      <c r="GLQ274" s="844"/>
      <c r="GLR274" s="844"/>
      <c r="GLS274" s="844"/>
      <c r="GLT274" s="844"/>
      <c r="GLU274" s="844"/>
      <c r="GLV274" s="827"/>
      <c r="GLW274" s="827"/>
      <c r="GLX274" s="844"/>
      <c r="GLY274" s="844"/>
      <c r="GLZ274" s="827"/>
      <c r="GMA274" s="827"/>
      <c r="GMB274" s="844"/>
      <c r="GMC274" s="844"/>
      <c r="GMD274" s="827"/>
      <c r="GME274" s="827"/>
      <c r="GMF274" s="827"/>
      <c r="GMG274" s="827"/>
      <c r="GMH274" s="827"/>
      <c r="GMI274" s="827"/>
      <c r="GMJ274" s="827"/>
      <c r="GMK274" s="844"/>
      <c r="GML274" s="844"/>
      <c r="GMM274" s="827"/>
      <c r="GMN274" s="827"/>
      <c r="GMO274" s="844"/>
      <c r="GMP274" s="844"/>
      <c r="GMQ274" s="827"/>
      <c r="GMR274" s="827"/>
      <c r="GMS274" s="827"/>
      <c r="GMT274" s="827"/>
      <c r="GMU274" s="827"/>
      <c r="GMV274" s="843"/>
      <c r="GMW274" s="845"/>
      <c r="GMX274" s="827"/>
      <c r="GMY274" s="827"/>
      <c r="GMZ274" s="827"/>
      <c r="GNA274" s="827"/>
      <c r="GNB274" s="827"/>
      <c r="GNC274" s="827"/>
      <c r="GND274" s="827"/>
      <c r="GNE274" s="846"/>
      <c r="GNF274" s="846"/>
      <c r="GNG274" s="846"/>
      <c r="GNH274" s="846"/>
      <c r="GNI274" s="846"/>
      <c r="GNJ274" s="846"/>
      <c r="GNK274" s="846"/>
      <c r="GNL274" s="846"/>
      <c r="GNM274" s="846"/>
      <c r="GNN274" s="846"/>
      <c r="GNO274" s="846"/>
      <c r="GNP274" s="846"/>
      <c r="GNQ274" s="846"/>
      <c r="GNR274" s="846"/>
      <c r="GNS274" s="846"/>
      <c r="GNT274" s="846"/>
      <c r="GNU274" s="846"/>
      <c r="GNV274" s="846"/>
      <c r="GNW274" s="846"/>
      <c r="GNX274" s="846"/>
      <c r="GNY274" s="846"/>
      <c r="GNZ274" s="846"/>
      <c r="GOA274" s="846"/>
      <c r="GOB274" s="846"/>
      <c r="GOC274" s="846"/>
      <c r="GOD274" s="846"/>
      <c r="GOE274" s="846"/>
      <c r="GOF274" s="846"/>
      <c r="GOG274" s="846"/>
      <c r="GOH274" s="846"/>
      <c r="GOI274" s="846"/>
      <c r="GOJ274" s="846"/>
      <c r="GOK274" s="846"/>
      <c r="GOL274" s="846"/>
      <c r="GOM274" s="846"/>
      <c r="GON274" s="846"/>
      <c r="GOO274" s="846"/>
      <c r="GOP274" s="846"/>
      <c r="GOQ274" s="846"/>
      <c r="GOR274" s="846"/>
      <c r="GOS274" s="846"/>
      <c r="GOT274" s="846"/>
      <c r="GOU274" s="846"/>
      <c r="GOV274" s="846"/>
      <c r="GOW274" s="827"/>
      <c r="GOX274" s="827"/>
      <c r="GOY274" s="827"/>
      <c r="GOZ274" s="827"/>
      <c r="GPA274" s="827"/>
      <c r="GPB274" s="827"/>
      <c r="GPC274" s="827"/>
      <c r="GPD274" s="827"/>
      <c r="GPE274" s="827"/>
      <c r="GPF274" s="827"/>
      <c r="GPG274" s="827"/>
      <c r="GPH274" s="827"/>
      <c r="GPI274" s="827"/>
      <c r="GPJ274" s="827"/>
      <c r="GPK274" s="827"/>
      <c r="GPL274" s="827"/>
      <c r="GPM274" s="827"/>
      <c r="GPN274" s="827"/>
      <c r="GPO274" s="827"/>
      <c r="GPP274" s="827"/>
      <c r="GPQ274" s="827"/>
      <c r="GPR274" s="827"/>
      <c r="GPS274" s="827"/>
      <c r="GPT274" s="827"/>
      <c r="GPU274" s="844"/>
      <c r="GPV274" s="844"/>
      <c r="GPW274" s="844"/>
      <c r="GPX274" s="844"/>
      <c r="GPY274" s="844"/>
      <c r="GPZ274" s="827"/>
      <c r="GQA274" s="827"/>
      <c r="GQB274" s="844"/>
      <c r="GQC274" s="844"/>
      <c r="GQD274" s="827"/>
      <c r="GQE274" s="827"/>
      <c r="GQF274" s="844"/>
      <c r="GQG274" s="844"/>
      <c r="GQH274" s="827"/>
      <c r="GQI274" s="827"/>
      <c r="GQJ274" s="827"/>
      <c r="GQK274" s="827"/>
      <c r="GQL274" s="827"/>
      <c r="GQM274" s="827"/>
      <c r="GQN274" s="827"/>
      <c r="GQO274" s="844"/>
      <c r="GQP274" s="844"/>
      <c r="GQQ274" s="827"/>
      <c r="GQR274" s="827"/>
      <c r="GQS274" s="844"/>
      <c r="GQT274" s="844"/>
      <c r="GQU274" s="827"/>
      <c r="GQV274" s="827"/>
      <c r="GQW274" s="827"/>
      <c r="GQX274" s="827"/>
      <c r="GQY274" s="827"/>
      <c r="GQZ274" s="843"/>
      <c r="GRA274" s="845"/>
      <c r="GRB274" s="827"/>
      <c r="GRC274" s="827"/>
      <c r="GRD274" s="827"/>
      <c r="GRE274" s="827"/>
      <c r="GRF274" s="827"/>
      <c r="GRG274" s="827"/>
      <c r="GRH274" s="827"/>
      <c r="GRI274" s="846"/>
      <c r="GRJ274" s="846"/>
      <c r="GRK274" s="846"/>
      <c r="GRL274" s="846"/>
      <c r="GRM274" s="846"/>
      <c r="GRN274" s="846"/>
      <c r="GRO274" s="846"/>
      <c r="GRP274" s="846"/>
      <c r="GRQ274" s="846"/>
      <c r="GRR274" s="846"/>
      <c r="GRS274" s="846"/>
      <c r="GRT274" s="846"/>
      <c r="GRU274" s="846"/>
      <c r="GRV274" s="846"/>
      <c r="GRW274" s="846"/>
      <c r="GRX274" s="846"/>
      <c r="GRY274" s="846"/>
      <c r="GRZ274" s="846"/>
      <c r="GSA274" s="846"/>
      <c r="GSB274" s="846"/>
      <c r="GSC274" s="846"/>
      <c r="GSD274" s="846"/>
      <c r="GSE274" s="846"/>
      <c r="GSF274" s="846"/>
      <c r="GSG274" s="846"/>
      <c r="GSH274" s="846"/>
      <c r="GSI274" s="846"/>
      <c r="GSJ274" s="846"/>
      <c r="GSK274" s="846"/>
      <c r="GSL274" s="846"/>
      <c r="GSM274" s="846"/>
      <c r="GSN274" s="846"/>
      <c r="GSO274" s="846"/>
      <c r="GSP274" s="846"/>
      <c r="GSQ274" s="846"/>
      <c r="GSR274" s="846"/>
      <c r="GSS274" s="846"/>
      <c r="GST274" s="846"/>
      <c r="GSU274" s="846"/>
      <c r="GSV274" s="846"/>
      <c r="GSW274" s="846"/>
      <c r="GSX274" s="846"/>
      <c r="GSY274" s="846"/>
      <c r="GSZ274" s="846"/>
      <c r="GTA274" s="827"/>
      <c r="GTB274" s="827"/>
      <c r="GTC274" s="827"/>
      <c r="GTD274" s="827"/>
      <c r="GTE274" s="827"/>
      <c r="GTF274" s="827"/>
      <c r="GTG274" s="827"/>
      <c r="GTH274" s="827"/>
      <c r="GTI274" s="827"/>
      <c r="GTJ274" s="827"/>
      <c r="GTK274" s="827"/>
      <c r="GTL274" s="827"/>
      <c r="GTM274" s="827"/>
      <c r="GTN274" s="827"/>
      <c r="GTO274" s="827"/>
      <c r="GTP274" s="827"/>
      <c r="GTQ274" s="827"/>
      <c r="GTR274" s="827"/>
      <c r="GTS274" s="827"/>
      <c r="GTT274" s="827"/>
      <c r="GTU274" s="827"/>
      <c r="GTV274" s="827"/>
      <c r="GTW274" s="827"/>
      <c r="GTX274" s="827"/>
      <c r="GTY274" s="844"/>
      <c r="GTZ274" s="844"/>
      <c r="GUA274" s="844"/>
      <c r="GUB274" s="844"/>
      <c r="GUC274" s="844"/>
      <c r="GUD274" s="827"/>
      <c r="GUE274" s="827"/>
      <c r="GUF274" s="844"/>
      <c r="GUG274" s="844"/>
      <c r="GUH274" s="827"/>
      <c r="GUI274" s="827"/>
      <c r="GUJ274" s="844"/>
      <c r="GUK274" s="844"/>
      <c r="GUL274" s="827"/>
      <c r="GUM274" s="827"/>
      <c r="GUN274" s="827"/>
      <c r="GUO274" s="827"/>
      <c r="GUP274" s="827"/>
      <c r="GUQ274" s="827"/>
      <c r="GUR274" s="827"/>
      <c r="GUS274" s="844"/>
      <c r="GUT274" s="844"/>
      <c r="GUU274" s="827"/>
      <c r="GUV274" s="827"/>
      <c r="GUW274" s="844"/>
      <c r="GUX274" s="844"/>
      <c r="GUY274" s="827"/>
      <c r="GUZ274" s="827"/>
      <c r="GVA274" s="827"/>
      <c r="GVB274" s="827"/>
      <c r="GVC274" s="827"/>
      <c r="GVD274" s="843"/>
      <c r="GVE274" s="845"/>
      <c r="GVF274" s="827"/>
      <c r="GVG274" s="827"/>
      <c r="GVH274" s="827"/>
      <c r="GVI274" s="827"/>
      <c r="GVJ274" s="827"/>
      <c r="GVK274" s="827"/>
      <c r="GVL274" s="827"/>
      <c r="GVM274" s="846"/>
      <c r="GVN274" s="846"/>
      <c r="GVO274" s="846"/>
      <c r="GVP274" s="846"/>
      <c r="GVQ274" s="846"/>
      <c r="GVR274" s="846"/>
      <c r="GVS274" s="846"/>
      <c r="GVT274" s="846"/>
      <c r="GVU274" s="846"/>
      <c r="GVV274" s="846"/>
      <c r="GVW274" s="846"/>
      <c r="GVX274" s="846"/>
      <c r="GVY274" s="846"/>
      <c r="GVZ274" s="846"/>
      <c r="GWA274" s="846"/>
      <c r="GWB274" s="846"/>
      <c r="GWC274" s="846"/>
      <c r="GWD274" s="846"/>
      <c r="GWE274" s="846"/>
      <c r="GWF274" s="846"/>
      <c r="GWG274" s="846"/>
      <c r="GWH274" s="846"/>
      <c r="GWI274" s="846"/>
      <c r="GWJ274" s="846"/>
      <c r="GWK274" s="846"/>
      <c r="GWL274" s="846"/>
      <c r="GWM274" s="846"/>
      <c r="GWN274" s="846"/>
      <c r="GWO274" s="846"/>
      <c r="GWP274" s="846"/>
      <c r="GWQ274" s="846"/>
      <c r="GWR274" s="846"/>
      <c r="GWS274" s="846"/>
      <c r="GWT274" s="846"/>
      <c r="GWU274" s="846"/>
      <c r="GWV274" s="846"/>
      <c r="GWW274" s="846"/>
      <c r="GWX274" s="846"/>
      <c r="GWY274" s="846"/>
      <c r="GWZ274" s="846"/>
      <c r="GXA274" s="846"/>
      <c r="GXB274" s="846"/>
      <c r="GXC274" s="846"/>
      <c r="GXD274" s="846"/>
      <c r="GXE274" s="827"/>
      <c r="GXF274" s="827"/>
      <c r="GXG274" s="827"/>
      <c r="GXH274" s="827"/>
      <c r="GXI274" s="827"/>
      <c r="GXJ274" s="827"/>
      <c r="GXK274" s="827"/>
      <c r="GXL274" s="827"/>
      <c r="GXM274" s="827"/>
      <c r="GXN274" s="827"/>
      <c r="GXO274" s="827"/>
      <c r="GXP274" s="827"/>
      <c r="GXQ274" s="827"/>
      <c r="GXR274" s="827"/>
      <c r="GXS274" s="827"/>
      <c r="GXT274" s="827"/>
      <c r="GXU274" s="827"/>
      <c r="GXV274" s="827"/>
      <c r="GXW274" s="827"/>
      <c r="GXX274" s="827"/>
      <c r="GXY274" s="827"/>
      <c r="GXZ274" s="827"/>
      <c r="GYA274" s="827"/>
      <c r="GYB274" s="827"/>
      <c r="GYC274" s="844"/>
      <c r="GYD274" s="844"/>
      <c r="GYE274" s="844"/>
      <c r="GYF274" s="844"/>
      <c r="GYG274" s="844"/>
      <c r="GYH274" s="827"/>
      <c r="GYI274" s="827"/>
      <c r="GYJ274" s="844"/>
      <c r="GYK274" s="844"/>
      <c r="GYL274" s="827"/>
      <c r="GYM274" s="827"/>
      <c r="GYN274" s="844"/>
      <c r="GYO274" s="844"/>
      <c r="GYP274" s="827"/>
      <c r="GYQ274" s="827"/>
      <c r="GYR274" s="827"/>
      <c r="GYS274" s="827"/>
      <c r="GYT274" s="827"/>
      <c r="GYU274" s="827"/>
      <c r="GYV274" s="827"/>
      <c r="GYW274" s="844"/>
      <c r="GYX274" s="844"/>
      <c r="GYY274" s="827"/>
      <c r="GYZ274" s="827"/>
      <c r="GZA274" s="844"/>
      <c r="GZB274" s="844"/>
      <c r="GZC274" s="827"/>
      <c r="GZD274" s="827"/>
      <c r="GZE274" s="827"/>
      <c r="GZF274" s="827"/>
      <c r="GZG274" s="827"/>
      <c r="GZH274" s="843"/>
      <c r="GZI274" s="845"/>
      <c r="GZJ274" s="827"/>
      <c r="GZK274" s="827"/>
      <c r="GZL274" s="827"/>
      <c r="GZM274" s="827"/>
      <c r="GZN274" s="827"/>
      <c r="GZO274" s="827"/>
      <c r="GZP274" s="827"/>
      <c r="GZQ274" s="846"/>
      <c r="GZR274" s="846"/>
      <c r="GZS274" s="846"/>
      <c r="GZT274" s="846"/>
      <c r="GZU274" s="846"/>
      <c r="GZV274" s="846"/>
      <c r="GZW274" s="846"/>
      <c r="GZX274" s="846"/>
      <c r="GZY274" s="846"/>
      <c r="GZZ274" s="846"/>
      <c r="HAA274" s="846"/>
      <c r="HAB274" s="846"/>
      <c r="HAC274" s="846"/>
      <c r="HAD274" s="846"/>
      <c r="HAE274" s="846"/>
      <c r="HAF274" s="846"/>
      <c r="HAG274" s="846"/>
      <c r="HAH274" s="846"/>
      <c r="HAI274" s="846"/>
      <c r="HAJ274" s="846"/>
      <c r="HAK274" s="846"/>
      <c r="HAL274" s="846"/>
      <c r="HAM274" s="846"/>
      <c r="HAN274" s="846"/>
      <c r="HAO274" s="846"/>
      <c r="HAP274" s="846"/>
      <c r="HAQ274" s="846"/>
      <c r="HAR274" s="846"/>
      <c r="HAS274" s="846"/>
      <c r="HAT274" s="846"/>
      <c r="HAU274" s="846"/>
      <c r="HAV274" s="846"/>
      <c r="HAW274" s="846"/>
      <c r="HAX274" s="846"/>
      <c r="HAY274" s="846"/>
      <c r="HAZ274" s="846"/>
      <c r="HBA274" s="846"/>
      <c r="HBB274" s="846"/>
      <c r="HBC274" s="846"/>
      <c r="HBD274" s="846"/>
      <c r="HBE274" s="846"/>
      <c r="HBF274" s="846"/>
      <c r="HBG274" s="846"/>
      <c r="HBH274" s="846"/>
      <c r="HBI274" s="827"/>
      <c r="HBJ274" s="827"/>
      <c r="HBK274" s="827"/>
      <c r="HBL274" s="827"/>
      <c r="HBM274" s="827"/>
      <c r="HBN274" s="827"/>
      <c r="HBO274" s="827"/>
      <c r="HBP274" s="827"/>
      <c r="HBQ274" s="827"/>
      <c r="HBR274" s="827"/>
      <c r="HBS274" s="827"/>
      <c r="HBT274" s="827"/>
      <c r="HBU274" s="827"/>
      <c r="HBV274" s="827"/>
      <c r="HBW274" s="827"/>
      <c r="HBX274" s="827"/>
      <c r="HBY274" s="827"/>
      <c r="HBZ274" s="827"/>
      <c r="HCA274" s="827"/>
      <c r="HCB274" s="827"/>
      <c r="HCC274" s="827"/>
      <c r="HCD274" s="827"/>
      <c r="HCE274" s="827"/>
      <c r="HCF274" s="827"/>
      <c r="HCG274" s="844"/>
      <c r="HCH274" s="844"/>
      <c r="HCI274" s="844"/>
      <c r="HCJ274" s="844"/>
      <c r="HCK274" s="844"/>
      <c r="HCL274" s="827"/>
      <c r="HCM274" s="827"/>
      <c r="HCN274" s="844"/>
      <c r="HCO274" s="844"/>
      <c r="HCP274" s="827"/>
      <c r="HCQ274" s="827"/>
      <c r="HCR274" s="844"/>
      <c r="HCS274" s="844"/>
      <c r="HCT274" s="827"/>
      <c r="HCU274" s="827"/>
      <c r="HCV274" s="827"/>
      <c r="HCW274" s="827"/>
      <c r="HCX274" s="827"/>
      <c r="HCY274" s="827"/>
      <c r="HCZ274" s="827"/>
      <c r="HDA274" s="844"/>
      <c r="HDB274" s="844"/>
      <c r="HDC274" s="827"/>
      <c r="HDD274" s="827"/>
      <c r="HDE274" s="844"/>
      <c r="HDF274" s="844"/>
      <c r="HDG274" s="827"/>
      <c r="HDH274" s="827"/>
      <c r="HDI274" s="827"/>
      <c r="HDJ274" s="827"/>
      <c r="HDK274" s="827"/>
      <c r="HDL274" s="843"/>
      <c r="HDM274" s="845"/>
      <c r="HDN274" s="827"/>
      <c r="HDO274" s="827"/>
      <c r="HDP274" s="827"/>
      <c r="HDQ274" s="827"/>
      <c r="HDR274" s="827"/>
      <c r="HDS274" s="827"/>
      <c r="HDT274" s="827"/>
      <c r="HDU274" s="846"/>
      <c r="HDV274" s="846"/>
      <c r="HDW274" s="846"/>
      <c r="HDX274" s="846"/>
      <c r="HDY274" s="846"/>
      <c r="HDZ274" s="846"/>
      <c r="HEA274" s="846"/>
      <c r="HEB274" s="846"/>
      <c r="HEC274" s="846"/>
      <c r="HED274" s="846"/>
      <c r="HEE274" s="846"/>
      <c r="HEF274" s="846"/>
      <c r="HEG274" s="846"/>
      <c r="HEH274" s="846"/>
      <c r="HEI274" s="846"/>
      <c r="HEJ274" s="846"/>
      <c r="HEK274" s="846"/>
      <c r="HEL274" s="846"/>
      <c r="HEM274" s="846"/>
      <c r="HEN274" s="846"/>
      <c r="HEO274" s="846"/>
      <c r="HEP274" s="846"/>
      <c r="HEQ274" s="846"/>
      <c r="HER274" s="846"/>
      <c r="HES274" s="846"/>
      <c r="HET274" s="846"/>
      <c r="HEU274" s="846"/>
      <c r="HEV274" s="846"/>
      <c r="HEW274" s="846"/>
      <c r="HEX274" s="846"/>
      <c r="HEY274" s="846"/>
      <c r="HEZ274" s="846"/>
      <c r="HFA274" s="846"/>
      <c r="HFB274" s="846"/>
      <c r="HFC274" s="846"/>
      <c r="HFD274" s="846"/>
      <c r="HFE274" s="846"/>
      <c r="HFF274" s="846"/>
      <c r="HFG274" s="846"/>
      <c r="HFH274" s="846"/>
      <c r="HFI274" s="846"/>
      <c r="HFJ274" s="846"/>
      <c r="HFK274" s="846"/>
      <c r="HFL274" s="846"/>
      <c r="HFM274" s="827"/>
      <c r="HFN274" s="827"/>
      <c r="HFO274" s="827"/>
      <c r="HFP274" s="827"/>
      <c r="HFQ274" s="827"/>
      <c r="HFR274" s="827"/>
      <c r="HFS274" s="827"/>
      <c r="HFT274" s="827"/>
      <c r="HFU274" s="827"/>
      <c r="HFV274" s="827"/>
      <c r="HFW274" s="827"/>
      <c r="HFX274" s="827"/>
      <c r="HFY274" s="827"/>
      <c r="HFZ274" s="827"/>
      <c r="HGA274" s="827"/>
      <c r="HGB274" s="827"/>
      <c r="HGC274" s="827"/>
      <c r="HGD274" s="827"/>
      <c r="HGE274" s="827"/>
      <c r="HGF274" s="827"/>
      <c r="HGG274" s="827"/>
      <c r="HGH274" s="827"/>
      <c r="HGI274" s="827"/>
      <c r="HGJ274" s="827"/>
      <c r="HGK274" s="844"/>
      <c r="HGL274" s="844"/>
      <c r="HGM274" s="844"/>
      <c r="HGN274" s="844"/>
      <c r="HGO274" s="844"/>
      <c r="HGP274" s="827"/>
      <c r="HGQ274" s="827"/>
      <c r="HGR274" s="844"/>
      <c r="HGS274" s="844"/>
      <c r="HGT274" s="827"/>
      <c r="HGU274" s="827"/>
      <c r="HGV274" s="844"/>
      <c r="HGW274" s="844"/>
      <c r="HGX274" s="827"/>
      <c r="HGY274" s="827"/>
      <c r="HGZ274" s="827"/>
      <c r="HHA274" s="827"/>
      <c r="HHB274" s="827"/>
      <c r="HHC274" s="827"/>
      <c r="HHD274" s="827"/>
      <c r="HHE274" s="844"/>
      <c r="HHF274" s="844"/>
      <c r="HHG274" s="827"/>
      <c r="HHH274" s="827"/>
      <c r="HHI274" s="844"/>
      <c r="HHJ274" s="844"/>
      <c r="HHK274" s="827"/>
      <c r="HHL274" s="827"/>
      <c r="HHM274" s="827"/>
      <c r="HHN274" s="827"/>
      <c r="HHO274" s="827"/>
      <c r="HHP274" s="843"/>
      <c r="HHQ274" s="845"/>
      <c r="HHR274" s="827"/>
      <c r="HHS274" s="827"/>
      <c r="HHT274" s="827"/>
      <c r="HHU274" s="827"/>
      <c r="HHV274" s="827"/>
      <c r="HHW274" s="827"/>
      <c r="HHX274" s="827"/>
      <c r="HHY274" s="846"/>
      <c r="HHZ274" s="846"/>
      <c r="HIA274" s="846"/>
      <c r="HIB274" s="846"/>
      <c r="HIC274" s="846"/>
      <c r="HID274" s="846"/>
      <c r="HIE274" s="846"/>
      <c r="HIF274" s="846"/>
      <c r="HIG274" s="846"/>
      <c r="HIH274" s="846"/>
      <c r="HII274" s="846"/>
      <c r="HIJ274" s="846"/>
      <c r="HIK274" s="846"/>
      <c r="HIL274" s="846"/>
      <c r="HIM274" s="846"/>
      <c r="HIN274" s="846"/>
      <c r="HIO274" s="846"/>
      <c r="HIP274" s="846"/>
      <c r="HIQ274" s="846"/>
      <c r="HIR274" s="846"/>
      <c r="HIS274" s="846"/>
      <c r="HIT274" s="846"/>
      <c r="HIU274" s="846"/>
      <c r="HIV274" s="846"/>
      <c r="HIW274" s="846"/>
      <c r="HIX274" s="846"/>
      <c r="HIY274" s="846"/>
      <c r="HIZ274" s="846"/>
      <c r="HJA274" s="846"/>
      <c r="HJB274" s="846"/>
      <c r="HJC274" s="846"/>
      <c r="HJD274" s="846"/>
      <c r="HJE274" s="846"/>
      <c r="HJF274" s="846"/>
      <c r="HJG274" s="846"/>
      <c r="HJH274" s="846"/>
      <c r="HJI274" s="846"/>
      <c r="HJJ274" s="846"/>
      <c r="HJK274" s="846"/>
      <c r="HJL274" s="846"/>
      <c r="HJM274" s="846"/>
      <c r="HJN274" s="846"/>
      <c r="HJO274" s="846"/>
      <c r="HJP274" s="846"/>
      <c r="HJQ274" s="827"/>
      <c r="HJR274" s="827"/>
      <c r="HJS274" s="827"/>
      <c r="HJT274" s="827"/>
      <c r="HJU274" s="827"/>
      <c r="HJV274" s="827"/>
      <c r="HJW274" s="827"/>
      <c r="HJX274" s="827"/>
      <c r="HJY274" s="827"/>
      <c r="HJZ274" s="827"/>
      <c r="HKA274" s="827"/>
      <c r="HKB274" s="827"/>
      <c r="HKC274" s="827"/>
      <c r="HKD274" s="827"/>
      <c r="HKE274" s="827"/>
      <c r="HKF274" s="827"/>
      <c r="HKG274" s="827"/>
      <c r="HKH274" s="827"/>
      <c r="HKI274" s="827"/>
      <c r="HKJ274" s="827"/>
      <c r="HKK274" s="827"/>
      <c r="HKL274" s="827"/>
      <c r="HKM274" s="827"/>
      <c r="HKN274" s="827"/>
      <c r="HKO274" s="844"/>
      <c r="HKP274" s="844"/>
      <c r="HKQ274" s="844"/>
      <c r="HKR274" s="844"/>
      <c r="HKS274" s="844"/>
      <c r="HKT274" s="827"/>
      <c r="HKU274" s="827"/>
      <c r="HKV274" s="844"/>
      <c r="HKW274" s="844"/>
      <c r="HKX274" s="827"/>
      <c r="HKY274" s="827"/>
      <c r="HKZ274" s="844"/>
      <c r="HLA274" s="844"/>
      <c r="HLB274" s="827"/>
      <c r="HLC274" s="827"/>
      <c r="HLD274" s="827"/>
      <c r="HLE274" s="827"/>
      <c r="HLF274" s="827"/>
      <c r="HLG274" s="827"/>
      <c r="HLH274" s="827"/>
      <c r="HLI274" s="844"/>
      <c r="HLJ274" s="844"/>
      <c r="HLK274" s="827"/>
      <c r="HLL274" s="827"/>
      <c r="HLM274" s="844"/>
      <c r="HLN274" s="844"/>
      <c r="HLO274" s="827"/>
      <c r="HLP274" s="827"/>
      <c r="HLQ274" s="827"/>
      <c r="HLR274" s="827"/>
      <c r="HLS274" s="827"/>
      <c r="HLT274" s="843"/>
      <c r="HLU274" s="845"/>
      <c r="HLV274" s="827"/>
      <c r="HLW274" s="827"/>
      <c r="HLX274" s="827"/>
      <c r="HLY274" s="827"/>
      <c r="HLZ274" s="827"/>
      <c r="HMA274" s="827"/>
      <c r="HMB274" s="827"/>
      <c r="HMC274" s="846"/>
      <c r="HMD274" s="846"/>
      <c r="HME274" s="846"/>
      <c r="HMF274" s="846"/>
      <c r="HMG274" s="846"/>
      <c r="HMH274" s="846"/>
      <c r="HMI274" s="846"/>
      <c r="HMJ274" s="846"/>
      <c r="HMK274" s="846"/>
      <c r="HML274" s="846"/>
      <c r="HMM274" s="846"/>
      <c r="HMN274" s="846"/>
      <c r="HMO274" s="846"/>
      <c r="HMP274" s="846"/>
      <c r="HMQ274" s="846"/>
      <c r="HMR274" s="846"/>
      <c r="HMS274" s="846"/>
      <c r="HMT274" s="846"/>
      <c r="HMU274" s="846"/>
      <c r="HMV274" s="846"/>
      <c r="HMW274" s="846"/>
      <c r="HMX274" s="846"/>
      <c r="HMY274" s="846"/>
      <c r="HMZ274" s="846"/>
      <c r="HNA274" s="846"/>
      <c r="HNB274" s="846"/>
      <c r="HNC274" s="846"/>
      <c r="HND274" s="846"/>
      <c r="HNE274" s="846"/>
      <c r="HNF274" s="846"/>
      <c r="HNG274" s="846"/>
      <c r="HNH274" s="846"/>
      <c r="HNI274" s="846"/>
      <c r="HNJ274" s="846"/>
      <c r="HNK274" s="846"/>
      <c r="HNL274" s="846"/>
      <c r="HNM274" s="846"/>
      <c r="HNN274" s="846"/>
      <c r="HNO274" s="846"/>
      <c r="HNP274" s="846"/>
      <c r="HNQ274" s="846"/>
      <c r="HNR274" s="846"/>
      <c r="HNS274" s="846"/>
      <c r="HNT274" s="846"/>
      <c r="HNU274" s="827"/>
      <c r="HNV274" s="827"/>
      <c r="HNW274" s="827"/>
      <c r="HNX274" s="827"/>
      <c r="HNY274" s="827"/>
      <c r="HNZ274" s="827"/>
      <c r="HOA274" s="827"/>
      <c r="HOB274" s="827"/>
      <c r="HOC274" s="827"/>
      <c r="HOD274" s="827"/>
      <c r="HOE274" s="827"/>
      <c r="HOF274" s="827"/>
      <c r="HOG274" s="827"/>
      <c r="HOH274" s="827"/>
      <c r="HOI274" s="827"/>
      <c r="HOJ274" s="827"/>
      <c r="HOK274" s="827"/>
      <c r="HOL274" s="827"/>
      <c r="HOM274" s="827"/>
      <c r="HON274" s="827"/>
      <c r="HOO274" s="827"/>
      <c r="HOP274" s="827"/>
      <c r="HOQ274" s="827"/>
      <c r="HOR274" s="827"/>
      <c r="HOS274" s="844"/>
      <c r="HOT274" s="844"/>
      <c r="HOU274" s="844"/>
      <c r="HOV274" s="844"/>
      <c r="HOW274" s="844"/>
      <c r="HOX274" s="827"/>
      <c r="HOY274" s="827"/>
      <c r="HOZ274" s="844"/>
      <c r="HPA274" s="844"/>
      <c r="HPB274" s="827"/>
      <c r="HPC274" s="827"/>
      <c r="HPD274" s="844"/>
      <c r="HPE274" s="844"/>
      <c r="HPF274" s="827"/>
      <c r="HPG274" s="827"/>
      <c r="HPH274" s="827"/>
      <c r="HPI274" s="827"/>
      <c r="HPJ274" s="827"/>
      <c r="HPK274" s="827"/>
      <c r="HPL274" s="827"/>
      <c r="HPM274" s="844"/>
      <c r="HPN274" s="844"/>
      <c r="HPO274" s="827"/>
      <c r="HPP274" s="827"/>
      <c r="HPQ274" s="844"/>
      <c r="HPR274" s="844"/>
      <c r="HPS274" s="827"/>
      <c r="HPT274" s="827"/>
      <c r="HPU274" s="827"/>
      <c r="HPV274" s="827"/>
      <c r="HPW274" s="827"/>
      <c r="HPX274" s="843"/>
      <c r="HPY274" s="845"/>
      <c r="HPZ274" s="827"/>
      <c r="HQA274" s="827"/>
      <c r="HQB274" s="827"/>
      <c r="HQC274" s="827"/>
      <c r="HQD274" s="827"/>
      <c r="HQE274" s="827"/>
      <c r="HQF274" s="827"/>
      <c r="HQG274" s="846"/>
      <c r="HQH274" s="846"/>
      <c r="HQI274" s="846"/>
      <c r="HQJ274" s="846"/>
      <c r="HQK274" s="846"/>
      <c r="HQL274" s="846"/>
      <c r="HQM274" s="846"/>
      <c r="HQN274" s="846"/>
      <c r="HQO274" s="846"/>
      <c r="HQP274" s="846"/>
      <c r="HQQ274" s="846"/>
      <c r="HQR274" s="846"/>
      <c r="HQS274" s="846"/>
      <c r="HQT274" s="846"/>
      <c r="HQU274" s="846"/>
      <c r="HQV274" s="846"/>
      <c r="HQW274" s="846"/>
      <c r="HQX274" s="846"/>
      <c r="HQY274" s="846"/>
      <c r="HQZ274" s="846"/>
      <c r="HRA274" s="846"/>
      <c r="HRB274" s="846"/>
      <c r="HRC274" s="846"/>
      <c r="HRD274" s="846"/>
      <c r="HRE274" s="846"/>
      <c r="HRF274" s="846"/>
      <c r="HRG274" s="846"/>
      <c r="HRH274" s="846"/>
      <c r="HRI274" s="846"/>
      <c r="HRJ274" s="846"/>
      <c r="HRK274" s="846"/>
      <c r="HRL274" s="846"/>
      <c r="HRM274" s="846"/>
      <c r="HRN274" s="846"/>
      <c r="HRO274" s="846"/>
      <c r="HRP274" s="846"/>
      <c r="HRQ274" s="846"/>
      <c r="HRR274" s="846"/>
      <c r="HRS274" s="846"/>
      <c r="HRT274" s="846"/>
      <c r="HRU274" s="846"/>
      <c r="HRV274" s="846"/>
      <c r="HRW274" s="846"/>
      <c r="HRX274" s="846"/>
      <c r="HRY274" s="827"/>
      <c r="HRZ274" s="827"/>
      <c r="HSA274" s="827"/>
      <c r="HSB274" s="827"/>
      <c r="HSC274" s="827"/>
      <c r="HSD274" s="827"/>
      <c r="HSE274" s="827"/>
      <c r="HSF274" s="827"/>
      <c r="HSG274" s="827"/>
      <c r="HSH274" s="827"/>
      <c r="HSI274" s="827"/>
      <c r="HSJ274" s="827"/>
      <c r="HSK274" s="827"/>
      <c r="HSL274" s="827"/>
      <c r="HSM274" s="827"/>
      <c r="HSN274" s="827"/>
      <c r="HSO274" s="827"/>
      <c r="HSP274" s="827"/>
      <c r="HSQ274" s="827"/>
      <c r="HSR274" s="827"/>
      <c r="HSS274" s="827"/>
      <c r="HST274" s="827"/>
      <c r="HSU274" s="827"/>
      <c r="HSV274" s="827"/>
      <c r="HSW274" s="844"/>
      <c r="HSX274" s="844"/>
      <c r="HSY274" s="844"/>
      <c r="HSZ274" s="844"/>
      <c r="HTA274" s="844"/>
      <c r="HTB274" s="827"/>
      <c r="HTC274" s="827"/>
      <c r="HTD274" s="844"/>
      <c r="HTE274" s="844"/>
      <c r="HTF274" s="827"/>
      <c r="HTG274" s="827"/>
      <c r="HTH274" s="844"/>
      <c r="HTI274" s="844"/>
      <c r="HTJ274" s="827"/>
      <c r="HTK274" s="827"/>
      <c r="HTL274" s="827"/>
      <c r="HTM274" s="827"/>
      <c r="HTN274" s="827"/>
      <c r="HTO274" s="827"/>
      <c r="HTP274" s="827"/>
      <c r="HTQ274" s="844"/>
      <c r="HTR274" s="844"/>
      <c r="HTS274" s="827"/>
      <c r="HTT274" s="827"/>
      <c r="HTU274" s="844"/>
      <c r="HTV274" s="844"/>
      <c r="HTW274" s="827"/>
      <c r="HTX274" s="827"/>
      <c r="HTY274" s="827"/>
      <c r="HTZ274" s="827"/>
      <c r="HUA274" s="827"/>
      <c r="HUB274" s="843"/>
      <c r="HUC274" s="845"/>
      <c r="HUD274" s="827"/>
      <c r="HUE274" s="827"/>
      <c r="HUF274" s="827"/>
      <c r="HUG274" s="827"/>
      <c r="HUH274" s="827"/>
      <c r="HUI274" s="827"/>
      <c r="HUJ274" s="827"/>
      <c r="HUK274" s="846"/>
      <c r="HUL274" s="846"/>
      <c r="HUM274" s="846"/>
      <c r="HUN274" s="846"/>
      <c r="HUO274" s="846"/>
      <c r="HUP274" s="846"/>
      <c r="HUQ274" s="846"/>
      <c r="HUR274" s="846"/>
      <c r="HUS274" s="846"/>
      <c r="HUT274" s="846"/>
      <c r="HUU274" s="846"/>
      <c r="HUV274" s="846"/>
      <c r="HUW274" s="846"/>
      <c r="HUX274" s="846"/>
      <c r="HUY274" s="846"/>
      <c r="HUZ274" s="846"/>
      <c r="HVA274" s="846"/>
      <c r="HVB274" s="846"/>
      <c r="HVC274" s="846"/>
      <c r="HVD274" s="846"/>
      <c r="HVE274" s="846"/>
      <c r="HVF274" s="846"/>
      <c r="HVG274" s="846"/>
      <c r="HVH274" s="846"/>
      <c r="HVI274" s="846"/>
      <c r="HVJ274" s="846"/>
      <c r="HVK274" s="846"/>
      <c r="HVL274" s="846"/>
      <c r="HVM274" s="846"/>
      <c r="HVN274" s="846"/>
      <c r="HVO274" s="846"/>
      <c r="HVP274" s="846"/>
      <c r="HVQ274" s="846"/>
      <c r="HVR274" s="846"/>
      <c r="HVS274" s="846"/>
      <c r="HVT274" s="846"/>
      <c r="HVU274" s="846"/>
      <c r="HVV274" s="846"/>
      <c r="HVW274" s="846"/>
      <c r="HVX274" s="846"/>
      <c r="HVY274" s="846"/>
      <c r="HVZ274" s="846"/>
      <c r="HWA274" s="846"/>
      <c r="HWB274" s="846"/>
      <c r="HWC274" s="827"/>
      <c r="HWD274" s="827"/>
      <c r="HWE274" s="827"/>
      <c r="HWF274" s="827"/>
      <c r="HWG274" s="827"/>
      <c r="HWH274" s="827"/>
      <c r="HWI274" s="827"/>
      <c r="HWJ274" s="827"/>
      <c r="HWK274" s="827"/>
      <c r="HWL274" s="827"/>
      <c r="HWM274" s="827"/>
      <c r="HWN274" s="827"/>
      <c r="HWO274" s="827"/>
      <c r="HWP274" s="827"/>
      <c r="HWQ274" s="827"/>
      <c r="HWR274" s="827"/>
      <c r="HWS274" s="827"/>
      <c r="HWT274" s="827"/>
      <c r="HWU274" s="827"/>
      <c r="HWV274" s="827"/>
      <c r="HWW274" s="827"/>
      <c r="HWX274" s="827"/>
      <c r="HWY274" s="827"/>
      <c r="HWZ274" s="827"/>
      <c r="HXA274" s="844"/>
      <c r="HXB274" s="844"/>
      <c r="HXC274" s="844"/>
      <c r="HXD274" s="844"/>
      <c r="HXE274" s="844"/>
      <c r="HXF274" s="827"/>
      <c r="HXG274" s="827"/>
      <c r="HXH274" s="844"/>
      <c r="HXI274" s="844"/>
      <c r="HXJ274" s="827"/>
      <c r="HXK274" s="827"/>
      <c r="HXL274" s="844"/>
      <c r="HXM274" s="844"/>
      <c r="HXN274" s="827"/>
      <c r="HXO274" s="827"/>
      <c r="HXP274" s="827"/>
      <c r="HXQ274" s="827"/>
      <c r="HXR274" s="827"/>
      <c r="HXS274" s="827"/>
      <c r="HXT274" s="827"/>
      <c r="HXU274" s="844"/>
      <c r="HXV274" s="844"/>
      <c r="HXW274" s="827"/>
      <c r="HXX274" s="827"/>
      <c r="HXY274" s="844"/>
      <c r="HXZ274" s="844"/>
      <c r="HYA274" s="827"/>
      <c r="HYB274" s="827"/>
      <c r="HYC274" s="827"/>
      <c r="HYD274" s="827"/>
      <c r="HYE274" s="827"/>
      <c r="HYF274" s="843"/>
      <c r="HYG274" s="845"/>
      <c r="HYH274" s="827"/>
      <c r="HYI274" s="827"/>
      <c r="HYJ274" s="827"/>
      <c r="HYK274" s="827"/>
      <c r="HYL274" s="827"/>
      <c r="HYM274" s="827"/>
      <c r="HYN274" s="827"/>
      <c r="HYO274" s="846"/>
      <c r="HYP274" s="846"/>
      <c r="HYQ274" s="846"/>
      <c r="HYR274" s="846"/>
      <c r="HYS274" s="846"/>
      <c r="HYT274" s="846"/>
      <c r="HYU274" s="846"/>
      <c r="HYV274" s="846"/>
      <c r="HYW274" s="846"/>
      <c r="HYX274" s="846"/>
      <c r="HYY274" s="846"/>
      <c r="HYZ274" s="846"/>
      <c r="HZA274" s="846"/>
      <c r="HZB274" s="846"/>
      <c r="HZC274" s="846"/>
      <c r="HZD274" s="846"/>
      <c r="HZE274" s="846"/>
      <c r="HZF274" s="846"/>
      <c r="HZG274" s="846"/>
      <c r="HZH274" s="846"/>
      <c r="HZI274" s="846"/>
      <c r="HZJ274" s="846"/>
      <c r="HZK274" s="846"/>
      <c r="HZL274" s="846"/>
      <c r="HZM274" s="846"/>
      <c r="HZN274" s="846"/>
      <c r="HZO274" s="846"/>
      <c r="HZP274" s="846"/>
      <c r="HZQ274" s="846"/>
      <c r="HZR274" s="846"/>
      <c r="HZS274" s="846"/>
      <c r="HZT274" s="846"/>
      <c r="HZU274" s="846"/>
      <c r="HZV274" s="846"/>
      <c r="HZW274" s="846"/>
      <c r="HZX274" s="846"/>
      <c r="HZY274" s="846"/>
      <c r="HZZ274" s="846"/>
      <c r="IAA274" s="846"/>
      <c r="IAB274" s="846"/>
      <c r="IAC274" s="846"/>
      <c r="IAD274" s="846"/>
      <c r="IAE274" s="846"/>
      <c r="IAF274" s="846"/>
      <c r="IAG274" s="827"/>
      <c r="IAH274" s="827"/>
      <c r="IAI274" s="827"/>
      <c r="IAJ274" s="827"/>
      <c r="IAK274" s="827"/>
      <c r="IAL274" s="827"/>
      <c r="IAM274" s="827"/>
      <c r="IAN274" s="827"/>
      <c r="IAO274" s="827"/>
      <c r="IAP274" s="827"/>
      <c r="IAQ274" s="827"/>
      <c r="IAR274" s="827"/>
      <c r="IAS274" s="827"/>
      <c r="IAT274" s="827"/>
      <c r="IAU274" s="827"/>
      <c r="IAV274" s="827"/>
      <c r="IAW274" s="827"/>
      <c r="IAX274" s="827"/>
      <c r="IAY274" s="827"/>
      <c r="IAZ274" s="827"/>
      <c r="IBA274" s="827"/>
      <c r="IBB274" s="827"/>
      <c r="IBC274" s="827"/>
      <c r="IBD274" s="827"/>
      <c r="IBE274" s="844"/>
      <c r="IBF274" s="844"/>
      <c r="IBG274" s="844"/>
      <c r="IBH274" s="844"/>
      <c r="IBI274" s="844"/>
      <c r="IBJ274" s="827"/>
      <c r="IBK274" s="827"/>
      <c r="IBL274" s="844"/>
      <c r="IBM274" s="844"/>
      <c r="IBN274" s="827"/>
      <c r="IBO274" s="827"/>
      <c r="IBP274" s="844"/>
      <c r="IBQ274" s="844"/>
      <c r="IBR274" s="827"/>
      <c r="IBS274" s="827"/>
      <c r="IBT274" s="827"/>
      <c r="IBU274" s="827"/>
      <c r="IBV274" s="827"/>
      <c r="IBW274" s="827"/>
      <c r="IBX274" s="827"/>
      <c r="IBY274" s="844"/>
      <c r="IBZ274" s="844"/>
      <c r="ICA274" s="827"/>
      <c r="ICB274" s="827"/>
      <c r="ICC274" s="844"/>
      <c r="ICD274" s="844"/>
      <c r="ICE274" s="827"/>
      <c r="ICF274" s="827"/>
      <c r="ICG274" s="827"/>
      <c r="ICH274" s="827"/>
      <c r="ICI274" s="827"/>
      <c r="ICJ274" s="843"/>
      <c r="ICK274" s="845"/>
      <c r="ICL274" s="827"/>
      <c r="ICM274" s="827"/>
      <c r="ICN274" s="827"/>
      <c r="ICO274" s="827"/>
      <c r="ICP274" s="827"/>
      <c r="ICQ274" s="827"/>
      <c r="ICR274" s="827"/>
      <c r="ICS274" s="846"/>
      <c r="ICT274" s="846"/>
      <c r="ICU274" s="846"/>
      <c r="ICV274" s="846"/>
      <c r="ICW274" s="846"/>
      <c r="ICX274" s="846"/>
      <c r="ICY274" s="846"/>
      <c r="ICZ274" s="846"/>
      <c r="IDA274" s="846"/>
      <c r="IDB274" s="846"/>
      <c r="IDC274" s="846"/>
      <c r="IDD274" s="846"/>
      <c r="IDE274" s="846"/>
      <c r="IDF274" s="846"/>
      <c r="IDG274" s="846"/>
      <c r="IDH274" s="846"/>
      <c r="IDI274" s="846"/>
      <c r="IDJ274" s="846"/>
      <c r="IDK274" s="846"/>
      <c r="IDL274" s="846"/>
      <c r="IDM274" s="846"/>
      <c r="IDN274" s="846"/>
      <c r="IDO274" s="846"/>
      <c r="IDP274" s="846"/>
      <c r="IDQ274" s="846"/>
      <c r="IDR274" s="846"/>
      <c r="IDS274" s="846"/>
      <c r="IDT274" s="846"/>
      <c r="IDU274" s="846"/>
      <c r="IDV274" s="846"/>
      <c r="IDW274" s="846"/>
      <c r="IDX274" s="846"/>
      <c r="IDY274" s="846"/>
      <c r="IDZ274" s="846"/>
      <c r="IEA274" s="846"/>
      <c r="IEB274" s="846"/>
      <c r="IEC274" s="846"/>
      <c r="IED274" s="846"/>
      <c r="IEE274" s="846"/>
      <c r="IEF274" s="846"/>
      <c r="IEG274" s="846"/>
      <c r="IEH274" s="846"/>
      <c r="IEI274" s="846"/>
      <c r="IEJ274" s="846"/>
      <c r="IEK274" s="827"/>
      <c r="IEL274" s="827"/>
      <c r="IEM274" s="827"/>
      <c r="IEN274" s="827"/>
      <c r="IEO274" s="827"/>
      <c r="IEP274" s="827"/>
      <c r="IEQ274" s="827"/>
      <c r="IER274" s="827"/>
      <c r="IES274" s="827"/>
      <c r="IET274" s="827"/>
      <c r="IEU274" s="827"/>
      <c r="IEV274" s="827"/>
      <c r="IEW274" s="827"/>
      <c r="IEX274" s="827"/>
      <c r="IEY274" s="827"/>
      <c r="IEZ274" s="827"/>
      <c r="IFA274" s="827"/>
      <c r="IFB274" s="827"/>
      <c r="IFC274" s="827"/>
      <c r="IFD274" s="827"/>
      <c r="IFE274" s="827"/>
      <c r="IFF274" s="827"/>
      <c r="IFG274" s="827"/>
      <c r="IFH274" s="827"/>
      <c r="IFI274" s="844"/>
      <c r="IFJ274" s="844"/>
      <c r="IFK274" s="844"/>
      <c r="IFL274" s="844"/>
      <c r="IFM274" s="844"/>
      <c r="IFN274" s="827"/>
      <c r="IFO274" s="827"/>
      <c r="IFP274" s="844"/>
      <c r="IFQ274" s="844"/>
      <c r="IFR274" s="827"/>
      <c r="IFS274" s="827"/>
      <c r="IFT274" s="844"/>
      <c r="IFU274" s="844"/>
      <c r="IFV274" s="827"/>
      <c r="IFW274" s="827"/>
      <c r="IFX274" s="827"/>
      <c r="IFY274" s="827"/>
      <c r="IFZ274" s="827"/>
      <c r="IGA274" s="827"/>
      <c r="IGB274" s="827"/>
      <c r="IGC274" s="844"/>
      <c r="IGD274" s="844"/>
      <c r="IGE274" s="827"/>
      <c r="IGF274" s="827"/>
      <c r="IGG274" s="844"/>
      <c r="IGH274" s="844"/>
      <c r="IGI274" s="827"/>
      <c r="IGJ274" s="827"/>
      <c r="IGK274" s="827"/>
      <c r="IGL274" s="827"/>
      <c r="IGM274" s="827"/>
      <c r="IGN274" s="843"/>
      <c r="IGO274" s="845"/>
      <c r="IGP274" s="827"/>
      <c r="IGQ274" s="827"/>
      <c r="IGR274" s="827"/>
      <c r="IGS274" s="827"/>
      <c r="IGT274" s="827"/>
      <c r="IGU274" s="827"/>
      <c r="IGV274" s="827"/>
      <c r="IGW274" s="846"/>
      <c r="IGX274" s="846"/>
      <c r="IGY274" s="846"/>
      <c r="IGZ274" s="846"/>
      <c r="IHA274" s="846"/>
      <c r="IHB274" s="846"/>
      <c r="IHC274" s="846"/>
      <c r="IHD274" s="846"/>
      <c r="IHE274" s="846"/>
      <c r="IHF274" s="846"/>
      <c r="IHG274" s="846"/>
      <c r="IHH274" s="846"/>
      <c r="IHI274" s="846"/>
      <c r="IHJ274" s="846"/>
      <c r="IHK274" s="846"/>
      <c r="IHL274" s="846"/>
      <c r="IHM274" s="846"/>
      <c r="IHN274" s="846"/>
      <c r="IHO274" s="846"/>
      <c r="IHP274" s="846"/>
      <c r="IHQ274" s="846"/>
      <c r="IHR274" s="846"/>
      <c r="IHS274" s="846"/>
      <c r="IHT274" s="846"/>
      <c r="IHU274" s="846"/>
      <c r="IHV274" s="846"/>
      <c r="IHW274" s="846"/>
      <c r="IHX274" s="846"/>
      <c r="IHY274" s="846"/>
      <c r="IHZ274" s="846"/>
      <c r="IIA274" s="846"/>
      <c r="IIB274" s="846"/>
      <c r="IIC274" s="846"/>
      <c r="IID274" s="846"/>
      <c r="IIE274" s="846"/>
      <c r="IIF274" s="846"/>
      <c r="IIG274" s="846"/>
      <c r="IIH274" s="846"/>
      <c r="III274" s="846"/>
      <c r="IIJ274" s="846"/>
      <c r="IIK274" s="846"/>
      <c r="IIL274" s="846"/>
      <c r="IIM274" s="846"/>
      <c r="IIN274" s="846"/>
      <c r="IIO274" s="827"/>
      <c r="IIP274" s="827"/>
      <c r="IIQ274" s="827"/>
      <c r="IIR274" s="827"/>
      <c r="IIS274" s="827"/>
      <c r="IIT274" s="827"/>
      <c r="IIU274" s="827"/>
      <c r="IIV274" s="827"/>
      <c r="IIW274" s="827"/>
      <c r="IIX274" s="827"/>
      <c r="IIY274" s="827"/>
      <c r="IIZ274" s="827"/>
      <c r="IJA274" s="827"/>
      <c r="IJB274" s="827"/>
      <c r="IJC274" s="827"/>
      <c r="IJD274" s="827"/>
      <c r="IJE274" s="827"/>
      <c r="IJF274" s="827"/>
      <c r="IJG274" s="827"/>
      <c r="IJH274" s="827"/>
      <c r="IJI274" s="827"/>
      <c r="IJJ274" s="827"/>
      <c r="IJK274" s="827"/>
      <c r="IJL274" s="827"/>
      <c r="IJM274" s="844"/>
      <c r="IJN274" s="844"/>
      <c r="IJO274" s="844"/>
      <c r="IJP274" s="844"/>
      <c r="IJQ274" s="844"/>
      <c r="IJR274" s="827"/>
      <c r="IJS274" s="827"/>
      <c r="IJT274" s="844"/>
      <c r="IJU274" s="844"/>
      <c r="IJV274" s="827"/>
      <c r="IJW274" s="827"/>
      <c r="IJX274" s="844"/>
      <c r="IJY274" s="844"/>
      <c r="IJZ274" s="827"/>
      <c r="IKA274" s="827"/>
      <c r="IKB274" s="827"/>
      <c r="IKC274" s="827"/>
      <c r="IKD274" s="827"/>
      <c r="IKE274" s="827"/>
      <c r="IKF274" s="827"/>
      <c r="IKG274" s="844"/>
      <c r="IKH274" s="844"/>
      <c r="IKI274" s="827"/>
      <c r="IKJ274" s="827"/>
      <c r="IKK274" s="844"/>
      <c r="IKL274" s="844"/>
      <c r="IKM274" s="827"/>
      <c r="IKN274" s="827"/>
      <c r="IKO274" s="827"/>
      <c r="IKP274" s="827"/>
      <c r="IKQ274" s="827"/>
      <c r="IKR274" s="843"/>
      <c r="IKS274" s="845"/>
      <c r="IKT274" s="827"/>
      <c r="IKU274" s="827"/>
      <c r="IKV274" s="827"/>
      <c r="IKW274" s="827"/>
      <c r="IKX274" s="827"/>
      <c r="IKY274" s="827"/>
      <c r="IKZ274" s="827"/>
      <c r="ILA274" s="846"/>
      <c r="ILB274" s="846"/>
      <c r="ILC274" s="846"/>
      <c r="ILD274" s="846"/>
      <c r="ILE274" s="846"/>
      <c r="ILF274" s="846"/>
      <c r="ILG274" s="846"/>
      <c r="ILH274" s="846"/>
      <c r="ILI274" s="846"/>
      <c r="ILJ274" s="846"/>
      <c r="ILK274" s="846"/>
      <c r="ILL274" s="846"/>
      <c r="ILM274" s="846"/>
      <c r="ILN274" s="846"/>
      <c r="ILO274" s="846"/>
      <c r="ILP274" s="846"/>
      <c r="ILQ274" s="846"/>
      <c r="ILR274" s="846"/>
      <c r="ILS274" s="846"/>
      <c r="ILT274" s="846"/>
      <c r="ILU274" s="846"/>
      <c r="ILV274" s="846"/>
      <c r="ILW274" s="846"/>
      <c r="ILX274" s="846"/>
      <c r="ILY274" s="846"/>
      <c r="ILZ274" s="846"/>
      <c r="IMA274" s="846"/>
      <c r="IMB274" s="846"/>
      <c r="IMC274" s="846"/>
      <c r="IMD274" s="846"/>
      <c r="IME274" s="846"/>
      <c r="IMF274" s="846"/>
      <c r="IMG274" s="846"/>
      <c r="IMH274" s="846"/>
      <c r="IMI274" s="846"/>
      <c r="IMJ274" s="846"/>
      <c r="IMK274" s="846"/>
      <c r="IML274" s="846"/>
      <c r="IMM274" s="846"/>
      <c r="IMN274" s="846"/>
      <c r="IMO274" s="846"/>
      <c r="IMP274" s="846"/>
      <c r="IMQ274" s="846"/>
      <c r="IMR274" s="846"/>
      <c r="IMS274" s="827"/>
      <c r="IMT274" s="827"/>
      <c r="IMU274" s="827"/>
      <c r="IMV274" s="827"/>
      <c r="IMW274" s="827"/>
      <c r="IMX274" s="827"/>
      <c r="IMY274" s="827"/>
      <c r="IMZ274" s="827"/>
      <c r="INA274" s="827"/>
      <c r="INB274" s="827"/>
      <c r="INC274" s="827"/>
      <c r="IND274" s="827"/>
      <c r="INE274" s="827"/>
      <c r="INF274" s="827"/>
      <c r="ING274" s="827"/>
      <c r="INH274" s="827"/>
      <c r="INI274" s="827"/>
      <c r="INJ274" s="827"/>
      <c r="INK274" s="827"/>
      <c r="INL274" s="827"/>
      <c r="INM274" s="827"/>
      <c r="INN274" s="827"/>
      <c r="INO274" s="827"/>
      <c r="INP274" s="827"/>
      <c r="INQ274" s="844"/>
      <c r="INR274" s="844"/>
      <c r="INS274" s="844"/>
      <c r="INT274" s="844"/>
      <c r="INU274" s="844"/>
      <c r="INV274" s="827"/>
      <c r="INW274" s="827"/>
      <c r="INX274" s="844"/>
      <c r="INY274" s="844"/>
      <c r="INZ274" s="827"/>
      <c r="IOA274" s="827"/>
      <c r="IOB274" s="844"/>
      <c r="IOC274" s="844"/>
      <c r="IOD274" s="827"/>
      <c r="IOE274" s="827"/>
      <c r="IOF274" s="827"/>
      <c r="IOG274" s="827"/>
      <c r="IOH274" s="827"/>
      <c r="IOI274" s="827"/>
      <c r="IOJ274" s="827"/>
      <c r="IOK274" s="844"/>
      <c r="IOL274" s="844"/>
      <c r="IOM274" s="827"/>
      <c r="ION274" s="827"/>
      <c r="IOO274" s="844"/>
      <c r="IOP274" s="844"/>
      <c r="IOQ274" s="827"/>
      <c r="IOR274" s="827"/>
      <c r="IOS274" s="827"/>
      <c r="IOT274" s="827"/>
      <c r="IOU274" s="827"/>
      <c r="IOV274" s="843"/>
      <c r="IOW274" s="845"/>
      <c r="IOX274" s="827"/>
      <c r="IOY274" s="827"/>
      <c r="IOZ274" s="827"/>
      <c r="IPA274" s="827"/>
      <c r="IPB274" s="827"/>
      <c r="IPC274" s="827"/>
      <c r="IPD274" s="827"/>
      <c r="IPE274" s="846"/>
      <c r="IPF274" s="846"/>
      <c r="IPG274" s="846"/>
      <c r="IPH274" s="846"/>
      <c r="IPI274" s="846"/>
      <c r="IPJ274" s="846"/>
      <c r="IPK274" s="846"/>
      <c r="IPL274" s="846"/>
      <c r="IPM274" s="846"/>
      <c r="IPN274" s="846"/>
      <c r="IPO274" s="846"/>
      <c r="IPP274" s="846"/>
      <c r="IPQ274" s="846"/>
      <c r="IPR274" s="846"/>
      <c r="IPS274" s="846"/>
      <c r="IPT274" s="846"/>
      <c r="IPU274" s="846"/>
      <c r="IPV274" s="846"/>
      <c r="IPW274" s="846"/>
      <c r="IPX274" s="846"/>
      <c r="IPY274" s="846"/>
      <c r="IPZ274" s="846"/>
      <c r="IQA274" s="846"/>
      <c r="IQB274" s="846"/>
      <c r="IQC274" s="846"/>
      <c r="IQD274" s="846"/>
      <c r="IQE274" s="846"/>
      <c r="IQF274" s="846"/>
      <c r="IQG274" s="846"/>
      <c r="IQH274" s="846"/>
      <c r="IQI274" s="846"/>
      <c r="IQJ274" s="846"/>
      <c r="IQK274" s="846"/>
      <c r="IQL274" s="846"/>
      <c r="IQM274" s="846"/>
      <c r="IQN274" s="846"/>
      <c r="IQO274" s="846"/>
      <c r="IQP274" s="846"/>
      <c r="IQQ274" s="846"/>
      <c r="IQR274" s="846"/>
      <c r="IQS274" s="846"/>
      <c r="IQT274" s="846"/>
      <c r="IQU274" s="846"/>
      <c r="IQV274" s="846"/>
      <c r="IQW274" s="827"/>
      <c r="IQX274" s="827"/>
      <c r="IQY274" s="827"/>
      <c r="IQZ274" s="827"/>
      <c r="IRA274" s="827"/>
      <c r="IRB274" s="827"/>
      <c r="IRC274" s="827"/>
      <c r="IRD274" s="827"/>
      <c r="IRE274" s="827"/>
      <c r="IRF274" s="827"/>
      <c r="IRG274" s="827"/>
      <c r="IRH274" s="827"/>
      <c r="IRI274" s="827"/>
      <c r="IRJ274" s="827"/>
      <c r="IRK274" s="827"/>
      <c r="IRL274" s="827"/>
      <c r="IRM274" s="827"/>
      <c r="IRN274" s="827"/>
      <c r="IRO274" s="827"/>
      <c r="IRP274" s="827"/>
      <c r="IRQ274" s="827"/>
      <c r="IRR274" s="827"/>
      <c r="IRS274" s="827"/>
      <c r="IRT274" s="827"/>
      <c r="IRU274" s="844"/>
      <c r="IRV274" s="844"/>
      <c r="IRW274" s="844"/>
      <c r="IRX274" s="844"/>
      <c r="IRY274" s="844"/>
      <c r="IRZ274" s="827"/>
      <c r="ISA274" s="827"/>
      <c r="ISB274" s="844"/>
      <c r="ISC274" s="844"/>
      <c r="ISD274" s="827"/>
      <c r="ISE274" s="827"/>
      <c r="ISF274" s="844"/>
      <c r="ISG274" s="844"/>
      <c r="ISH274" s="827"/>
      <c r="ISI274" s="827"/>
      <c r="ISJ274" s="827"/>
      <c r="ISK274" s="827"/>
      <c r="ISL274" s="827"/>
      <c r="ISM274" s="827"/>
      <c r="ISN274" s="827"/>
      <c r="ISO274" s="844"/>
      <c r="ISP274" s="844"/>
      <c r="ISQ274" s="827"/>
      <c r="ISR274" s="827"/>
      <c r="ISS274" s="844"/>
      <c r="IST274" s="844"/>
      <c r="ISU274" s="827"/>
      <c r="ISV274" s="827"/>
      <c r="ISW274" s="827"/>
      <c r="ISX274" s="827"/>
      <c r="ISY274" s="827"/>
      <c r="ISZ274" s="843"/>
      <c r="ITA274" s="845"/>
      <c r="ITB274" s="827"/>
      <c r="ITC274" s="827"/>
      <c r="ITD274" s="827"/>
      <c r="ITE274" s="827"/>
      <c r="ITF274" s="827"/>
      <c r="ITG274" s="827"/>
      <c r="ITH274" s="827"/>
      <c r="ITI274" s="846"/>
      <c r="ITJ274" s="846"/>
      <c r="ITK274" s="846"/>
      <c r="ITL274" s="846"/>
      <c r="ITM274" s="846"/>
      <c r="ITN274" s="846"/>
      <c r="ITO274" s="846"/>
      <c r="ITP274" s="846"/>
      <c r="ITQ274" s="846"/>
      <c r="ITR274" s="846"/>
      <c r="ITS274" s="846"/>
      <c r="ITT274" s="846"/>
      <c r="ITU274" s="846"/>
      <c r="ITV274" s="846"/>
      <c r="ITW274" s="846"/>
      <c r="ITX274" s="846"/>
      <c r="ITY274" s="846"/>
      <c r="ITZ274" s="846"/>
      <c r="IUA274" s="846"/>
      <c r="IUB274" s="846"/>
      <c r="IUC274" s="846"/>
      <c r="IUD274" s="846"/>
      <c r="IUE274" s="846"/>
      <c r="IUF274" s="846"/>
      <c r="IUG274" s="846"/>
      <c r="IUH274" s="846"/>
      <c r="IUI274" s="846"/>
      <c r="IUJ274" s="846"/>
      <c r="IUK274" s="846"/>
      <c r="IUL274" s="846"/>
      <c r="IUM274" s="846"/>
      <c r="IUN274" s="846"/>
      <c r="IUO274" s="846"/>
      <c r="IUP274" s="846"/>
      <c r="IUQ274" s="846"/>
      <c r="IUR274" s="846"/>
      <c r="IUS274" s="846"/>
      <c r="IUT274" s="846"/>
      <c r="IUU274" s="846"/>
      <c r="IUV274" s="846"/>
      <c r="IUW274" s="846"/>
      <c r="IUX274" s="846"/>
      <c r="IUY274" s="846"/>
      <c r="IUZ274" s="846"/>
      <c r="IVA274" s="827"/>
      <c r="IVB274" s="827"/>
      <c r="IVC274" s="827"/>
      <c r="IVD274" s="827"/>
      <c r="IVE274" s="827"/>
      <c r="IVF274" s="827"/>
      <c r="IVG274" s="827"/>
      <c r="IVH274" s="827"/>
      <c r="IVI274" s="827"/>
      <c r="IVJ274" s="827"/>
      <c r="IVK274" s="827"/>
      <c r="IVL274" s="827"/>
      <c r="IVM274" s="827"/>
      <c r="IVN274" s="827"/>
      <c r="IVO274" s="827"/>
      <c r="IVP274" s="827"/>
      <c r="IVQ274" s="827"/>
      <c r="IVR274" s="827"/>
      <c r="IVS274" s="827"/>
      <c r="IVT274" s="827"/>
      <c r="IVU274" s="827"/>
      <c r="IVV274" s="827"/>
      <c r="IVW274" s="827"/>
      <c r="IVX274" s="827"/>
      <c r="IVY274" s="844"/>
      <c r="IVZ274" s="844"/>
      <c r="IWA274" s="844"/>
      <c r="IWB274" s="844"/>
      <c r="IWC274" s="844"/>
      <c r="IWD274" s="827"/>
      <c r="IWE274" s="827"/>
      <c r="IWF274" s="844"/>
      <c r="IWG274" s="844"/>
      <c r="IWH274" s="827"/>
      <c r="IWI274" s="827"/>
      <c r="IWJ274" s="844"/>
      <c r="IWK274" s="844"/>
      <c r="IWL274" s="827"/>
      <c r="IWM274" s="827"/>
      <c r="IWN274" s="827"/>
      <c r="IWO274" s="827"/>
      <c r="IWP274" s="827"/>
      <c r="IWQ274" s="827"/>
      <c r="IWR274" s="827"/>
      <c r="IWS274" s="844"/>
      <c r="IWT274" s="844"/>
      <c r="IWU274" s="827"/>
      <c r="IWV274" s="827"/>
      <c r="IWW274" s="844"/>
      <c r="IWX274" s="844"/>
      <c r="IWY274" s="827"/>
      <c r="IWZ274" s="827"/>
      <c r="IXA274" s="827"/>
      <c r="IXB274" s="827"/>
      <c r="IXC274" s="827"/>
      <c r="IXD274" s="843"/>
      <c r="IXE274" s="845"/>
      <c r="IXF274" s="827"/>
      <c r="IXG274" s="827"/>
      <c r="IXH274" s="827"/>
      <c r="IXI274" s="827"/>
      <c r="IXJ274" s="827"/>
      <c r="IXK274" s="827"/>
      <c r="IXL274" s="827"/>
      <c r="IXM274" s="846"/>
      <c r="IXN274" s="846"/>
      <c r="IXO274" s="846"/>
      <c r="IXP274" s="846"/>
      <c r="IXQ274" s="846"/>
      <c r="IXR274" s="846"/>
      <c r="IXS274" s="846"/>
      <c r="IXT274" s="846"/>
      <c r="IXU274" s="846"/>
      <c r="IXV274" s="846"/>
      <c r="IXW274" s="846"/>
      <c r="IXX274" s="846"/>
      <c r="IXY274" s="846"/>
      <c r="IXZ274" s="846"/>
      <c r="IYA274" s="846"/>
      <c r="IYB274" s="846"/>
      <c r="IYC274" s="846"/>
      <c r="IYD274" s="846"/>
      <c r="IYE274" s="846"/>
      <c r="IYF274" s="846"/>
      <c r="IYG274" s="846"/>
      <c r="IYH274" s="846"/>
      <c r="IYI274" s="846"/>
      <c r="IYJ274" s="846"/>
      <c r="IYK274" s="846"/>
      <c r="IYL274" s="846"/>
      <c r="IYM274" s="846"/>
      <c r="IYN274" s="846"/>
      <c r="IYO274" s="846"/>
      <c r="IYP274" s="846"/>
      <c r="IYQ274" s="846"/>
      <c r="IYR274" s="846"/>
      <c r="IYS274" s="846"/>
      <c r="IYT274" s="846"/>
      <c r="IYU274" s="846"/>
      <c r="IYV274" s="846"/>
      <c r="IYW274" s="846"/>
      <c r="IYX274" s="846"/>
      <c r="IYY274" s="846"/>
      <c r="IYZ274" s="846"/>
      <c r="IZA274" s="846"/>
      <c r="IZB274" s="846"/>
      <c r="IZC274" s="846"/>
      <c r="IZD274" s="846"/>
      <c r="IZE274" s="827"/>
      <c r="IZF274" s="827"/>
      <c r="IZG274" s="827"/>
      <c r="IZH274" s="827"/>
      <c r="IZI274" s="827"/>
      <c r="IZJ274" s="827"/>
      <c r="IZK274" s="827"/>
      <c r="IZL274" s="827"/>
      <c r="IZM274" s="827"/>
      <c r="IZN274" s="827"/>
      <c r="IZO274" s="827"/>
      <c r="IZP274" s="827"/>
      <c r="IZQ274" s="827"/>
      <c r="IZR274" s="827"/>
      <c r="IZS274" s="827"/>
      <c r="IZT274" s="827"/>
      <c r="IZU274" s="827"/>
      <c r="IZV274" s="827"/>
      <c r="IZW274" s="827"/>
      <c r="IZX274" s="827"/>
      <c r="IZY274" s="827"/>
      <c r="IZZ274" s="827"/>
      <c r="JAA274" s="827"/>
      <c r="JAB274" s="827"/>
      <c r="JAC274" s="844"/>
      <c r="JAD274" s="844"/>
      <c r="JAE274" s="844"/>
      <c r="JAF274" s="844"/>
      <c r="JAG274" s="844"/>
      <c r="JAH274" s="827"/>
      <c r="JAI274" s="827"/>
      <c r="JAJ274" s="844"/>
      <c r="JAK274" s="844"/>
      <c r="JAL274" s="827"/>
      <c r="JAM274" s="827"/>
      <c r="JAN274" s="844"/>
      <c r="JAO274" s="844"/>
      <c r="JAP274" s="827"/>
      <c r="JAQ274" s="827"/>
      <c r="JAR274" s="827"/>
      <c r="JAS274" s="827"/>
      <c r="JAT274" s="827"/>
      <c r="JAU274" s="827"/>
      <c r="JAV274" s="827"/>
      <c r="JAW274" s="844"/>
      <c r="JAX274" s="844"/>
      <c r="JAY274" s="827"/>
      <c r="JAZ274" s="827"/>
      <c r="JBA274" s="844"/>
      <c r="JBB274" s="844"/>
      <c r="JBC274" s="827"/>
      <c r="JBD274" s="827"/>
      <c r="JBE274" s="827"/>
      <c r="JBF274" s="827"/>
      <c r="JBG274" s="827"/>
      <c r="JBH274" s="843"/>
      <c r="JBI274" s="845"/>
      <c r="JBJ274" s="827"/>
      <c r="JBK274" s="827"/>
      <c r="JBL274" s="827"/>
      <c r="JBM274" s="827"/>
      <c r="JBN274" s="827"/>
      <c r="JBO274" s="827"/>
      <c r="JBP274" s="827"/>
      <c r="JBQ274" s="846"/>
      <c r="JBR274" s="846"/>
      <c r="JBS274" s="846"/>
      <c r="JBT274" s="846"/>
      <c r="JBU274" s="846"/>
      <c r="JBV274" s="846"/>
      <c r="JBW274" s="846"/>
      <c r="JBX274" s="846"/>
      <c r="JBY274" s="846"/>
      <c r="JBZ274" s="846"/>
      <c r="JCA274" s="846"/>
      <c r="JCB274" s="846"/>
      <c r="JCC274" s="846"/>
      <c r="JCD274" s="846"/>
      <c r="JCE274" s="846"/>
      <c r="JCF274" s="846"/>
      <c r="JCG274" s="846"/>
      <c r="JCH274" s="846"/>
      <c r="JCI274" s="846"/>
      <c r="JCJ274" s="846"/>
      <c r="JCK274" s="846"/>
      <c r="JCL274" s="846"/>
      <c r="JCM274" s="846"/>
      <c r="JCN274" s="846"/>
      <c r="JCO274" s="846"/>
      <c r="JCP274" s="846"/>
      <c r="JCQ274" s="846"/>
      <c r="JCR274" s="846"/>
      <c r="JCS274" s="846"/>
      <c r="JCT274" s="846"/>
      <c r="JCU274" s="846"/>
      <c r="JCV274" s="846"/>
      <c r="JCW274" s="846"/>
      <c r="JCX274" s="846"/>
      <c r="JCY274" s="846"/>
      <c r="JCZ274" s="846"/>
      <c r="JDA274" s="846"/>
      <c r="JDB274" s="846"/>
      <c r="JDC274" s="846"/>
      <c r="JDD274" s="846"/>
      <c r="JDE274" s="846"/>
      <c r="JDF274" s="846"/>
      <c r="JDG274" s="846"/>
      <c r="JDH274" s="846"/>
      <c r="JDI274" s="827"/>
      <c r="JDJ274" s="827"/>
      <c r="JDK274" s="827"/>
      <c r="JDL274" s="827"/>
      <c r="JDM274" s="827"/>
      <c r="JDN274" s="827"/>
      <c r="JDO274" s="827"/>
      <c r="JDP274" s="827"/>
      <c r="JDQ274" s="827"/>
      <c r="JDR274" s="827"/>
      <c r="JDS274" s="827"/>
      <c r="JDT274" s="827"/>
      <c r="JDU274" s="827"/>
      <c r="JDV274" s="827"/>
      <c r="JDW274" s="827"/>
      <c r="JDX274" s="827"/>
      <c r="JDY274" s="827"/>
      <c r="JDZ274" s="827"/>
      <c r="JEA274" s="827"/>
      <c r="JEB274" s="827"/>
      <c r="JEC274" s="827"/>
      <c r="JED274" s="827"/>
      <c r="JEE274" s="827"/>
      <c r="JEF274" s="827"/>
      <c r="JEG274" s="844"/>
      <c r="JEH274" s="844"/>
      <c r="JEI274" s="844"/>
      <c r="JEJ274" s="844"/>
      <c r="JEK274" s="844"/>
      <c r="JEL274" s="827"/>
      <c r="JEM274" s="827"/>
      <c r="JEN274" s="844"/>
      <c r="JEO274" s="844"/>
      <c r="JEP274" s="827"/>
      <c r="JEQ274" s="827"/>
      <c r="JER274" s="844"/>
      <c r="JES274" s="844"/>
      <c r="JET274" s="827"/>
      <c r="JEU274" s="827"/>
      <c r="JEV274" s="827"/>
      <c r="JEW274" s="827"/>
      <c r="JEX274" s="827"/>
      <c r="JEY274" s="827"/>
      <c r="JEZ274" s="827"/>
      <c r="JFA274" s="844"/>
      <c r="JFB274" s="844"/>
      <c r="JFC274" s="827"/>
      <c r="JFD274" s="827"/>
      <c r="JFE274" s="844"/>
      <c r="JFF274" s="844"/>
      <c r="JFG274" s="827"/>
      <c r="JFH274" s="827"/>
      <c r="JFI274" s="827"/>
      <c r="JFJ274" s="827"/>
      <c r="JFK274" s="827"/>
      <c r="JFL274" s="843"/>
      <c r="JFM274" s="845"/>
      <c r="JFN274" s="827"/>
      <c r="JFO274" s="827"/>
      <c r="JFP274" s="827"/>
      <c r="JFQ274" s="827"/>
      <c r="JFR274" s="827"/>
      <c r="JFS274" s="827"/>
      <c r="JFT274" s="827"/>
      <c r="JFU274" s="846"/>
      <c r="JFV274" s="846"/>
      <c r="JFW274" s="846"/>
      <c r="JFX274" s="846"/>
      <c r="JFY274" s="846"/>
      <c r="JFZ274" s="846"/>
      <c r="JGA274" s="846"/>
      <c r="JGB274" s="846"/>
      <c r="JGC274" s="846"/>
      <c r="JGD274" s="846"/>
      <c r="JGE274" s="846"/>
      <c r="JGF274" s="846"/>
      <c r="JGG274" s="846"/>
      <c r="JGH274" s="846"/>
      <c r="JGI274" s="846"/>
      <c r="JGJ274" s="846"/>
      <c r="JGK274" s="846"/>
      <c r="JGL274" s="846"/>
      <c r="JGM274" s="846"/>
      <c r="JGN274" s="846"/>
      <c r="JGO274" s="846"/>
      <c r="JGP274" s="846"/>
      <c r="JGQ274" s="846"/>
      <c r="JGR274" s="846"/>
      <c r="JGS274" s="846"/>
      <c r="JGT274" s="846"/>
      <c r="JGU274" s="846"/>
      <c r="JGV274" s="846"/>
      <c r="JGW274" s="846"/>
      <c r="JGX274" s="846"/>
      <c r="JGY274" s="846"/>
      <c r="JGZ274" s="846"/>
      <c r="JHA274" s="846"/>
      <c r="JHB274" s="846"/>
      <c r="JHC274" s="846"/>
      <c r="JHD274" s="846"/>
      <c r="JHE274" s="846"/>
      <c r="JHF274" s="846"/>
      <c r="JHG274" s="846"/>
      <c r="JHH274" s="846"/>
      <c r="JHI274" s="846"/>
      <c r="JHJ274" s="846"/>
      <c r="JHK274" s="846"/>
      <c r="JHL274" s="846"/>
      <c r="JHM274" s="827"/>
      <c r="JHN274" s="827"/>
      <c r="JHO274" s="827"/>
      <c r="JHP274" s="827"/>
      <c r="JHQ274" s="827"/>
      <c r="JHR274" s="827"/>
      <c r="JHS274" s="827"/>
      <c r="JHT274" s="827"/>
      <c r="JHU274" s="827"/>
      <c r="JHV274" s="827"/>
      <c r="JHW274" s="827"/>
      <c r="JHX274" s="827"/>
      <c r="JHY274" s="827"/>
      <c r="JHZ274" s="827"/>
      <c r="JIA274" s="827"/>
      <c r="JIB274" s="827"/>
      <c r="JIC274" s="827"/>
      <c r="JID274" s="827"/>
      <c r="JIE274" s="827"/>
      <c r="JIF274" s="827"/>
      <c r="JIG274" s="827"/>
      <c r="JIH274" s="827"/>
      <c r="JII274" s="827"/>
      <c r="JIJ274" s="827"/>
      <c r="JIK274" s="844"/>
      <c r="JIL274" s="844"/>
      <c r="JIM274" s="844"/>
      <c r="JIN274" s="844"/>
      <c r="JIO274" s="844"/>
      <c r="JIP274" s="827"/>
      <c r="JIQ274" s="827"/>
      <c r="JIR274" s="844"/>
      <c r="JIS274" s="844"/>
      <c r="JIT274" s="827"/>
      <c r="JIU274" s="827"/>
      <c r="JIV274" s="844"/>
      <c r="JIW274" s="844"/>
      <c r="JIX274" s="827"/>
      <c r="JIY274" s="827"/>
      <c r="JIZ274" s="827"/>
      <c r="JJA274" s="827"/>
      <c r="JJB274" s="827"/>
      <c r="JJC274" s="827"/>
      <c r="JJD274" s="827"/>
      <c r="JJE274" s="844"/>
      <c r="JJF274" s="844"/>
      <c r="JJG274" s="827"/>
      <c r="JJH274" s="827"/>
      <c r="JJI274" s="844"/>
      <c r="JJJ274" s="844"/>
      <c r="JJK274" s="827"/>
      <c r="JJL274" s="827"/>
      <c r="JJM274" s="827"/>
      <c r="JJN274" s="827"/>
      <c r="JJO274" s="827"/>
      <c r="JJP274" s="843"/>
      <c r="JJQ274" s="845"/>
      <c r="JJR274" s="827"/>
      <c r="JJS274" s="827"/>
      <c r="JJT274" s="827"/>
      <c r="JJU274" s="827"/>
      <c r="JJV274" s="827"/>
      <c r="JJW274" s="827"/>
      <c r="JJX274" s="827"/>
      <c r="JJY274" s="846"/>
      <c r="JJZ274" s="846"/>
      <c r="JKA274" s="846"/>
      <c r="JKB274" s="846"/>
      <c r="JKC274" s="846"/>
      <c r="JKD274" s="846"/>
      <c r="JKE274" s="846"/>
      <c r="JKF274" s="846"/>
      <c r="JKG274" s="846"/>
      <c r="JKH274" s="846"/>
      <c r="JKI274" s="846"/>
      <c r="JKJ274" s="846"/>
      <c r="JKK274" s="846"/>
      <c r="JKL274" s="846"/>
      <c r="JKM274" s="846"/>
      <c r="JKN274" s="846"/>
      <c r="JKO274" s="846"/>
      <c r="JKP274" s="846"/>
      <c r="JKQ274" s="846"/>
      <c r="JKR274" s="846"/>
      <c r="JKS274" s="846"/>
      <c r="JKT274" s="846"/>
      <c r="JKU274" s="846"/>
      <c r="JKV274" s="846"/>
      <c r="JKW274" s="846"/>
      <c r="JKX274" s="846"/>
      <c r="JKY274" s="846"/>
      <c r="JKZ274" s="846"/>
      <c r="JLA274" s="846"/>
      <c r="JLB274" s="846"/>
      <c r="JLC274" s="846"/>
      <c r="JLD274" s="846"/>
      <c r="JLE274" s="846"/>
      <c r="JLF274" s="846"/>
      <c r="JLG274" s="846"/>
      <c r="JLH274" s="846"/>
      <c r="JLI274" s="846"/>
      <c r="JLJ274" s="846"/>
      <c r="JLK274" s="846"/>
      <c r="JLL274" s="846"/>
      <c r="JLM274" s="846"/>
      <c r="JLN274" s="846"/>
      <c r="JLO274" s="846"/>
      <c r="JLP274" s="846"/>
      <c r="JLQ274" s="827"/>
      <c r="JLR274" s="827"/>
      <c r="JLS274" s="827"/>
      <c r="JLT274" s="827"/>
      <c r="JLU274" s="827"/>
      <c r="JLV274" s="827"/>
      <c r="JLW274" s="827"/>
      <c r="JLX274" s="827"/>
      <c r="JLY274" s="827"/>
      <c r="JLZ274" s="827"/>
      <c r="JMA274" s="827"/>
      <c r="JMB274" s="827"/>
      <c r="JMC274" s="827"/>
      <c r="JMD274" s="827"/>
      <c r="JME274" s="827"/>
      <c r="JMF274" s="827"/>
      <c r="JMG274" s="827"/>
      <c r="JMH274" s="827"/>
      <c r="JMI274" s="827"/>
      <c r="JMJ274" s="827"/>
      <c r="JMK274" s="827"/>
      <c r="JML274" s="827"/>
      <c r="JMM274" s="827"/>
      <c r="JMN274" s="827"/>
      <c r="JMO274" s="844"/>
      <c r="JMP274" s="844"/>
      <c r="JMQ274" s="844"/>
      <c r="JMR274" s="844"/>
      <c r="JMS274" s="844"/>
      <c r="JMT274" s="827"/>
      <c r="JMU274" s="827"/>
      <c r="JMV274" s="844"/>
      <c r="JMW274" s="844"/>
      <c r="JMX274" s="827"/>
      <c r="JMY274" s="827"/>
      <c r="JMZ274" s="844"/>
      <c r="JNA274" s="844"/>
      <c r="JNB274" s="827"/>
      <c r="JNC274" s="827"/>
      <c r="JND274" s="827"/>
      <c r="JNE274" s="827"/>
      <c r="JNF274" s="827"/>
      <c r="JNG274" s="827"/>
      <c r="JNH274" s="827"/>
      <c r="JNI274" s="844"/>
      <c r="JNJ274" s="844"/>
      <c r="JNK274" s="827"/>
      <c r="JNL274" s="827"/>
      <c r="JNM274" s="844"/>
      <c r="JNN274" s="844"/>
      <c r="JNO274" s="827"/>
      <c r="JNP274" s="827"/>
      <c r="JNQ274" s="827"/>
      <c r="JNR274" s="827"/>
      <c r="JNS274" s="827"/>
      <c r="JNT274" s="843"/>
      <c r="JNU274" s="845"/>
      <c r="JNV274" s="827"/>
      <c r="JNW274" s="827"/>
      <c r="JNX274" s="827"/>
      <c r="JNY274" s="827"/>
      <c r="JNZ274" s="827"/>
      <c r="JOA274" s="827"/>
      <c r="JOB274" s="827"/>
      <c r="JOC274" s="846"/>
      <c r="JOD274" s="846"/>
      <c r="JOE274" s="846"/>
      <c r="JOF274" s="846"/>
      <c r="JOG274" s="846"/>
      <c r="JOH274" s="846"/>
      <c r="JOI274" s="846"/>
      <c r="JOJ274" s="846"/>
      <c r="JOK274" s="846"/>
      <c r="JOL274" s="846"/>
      <c r="JOM274" s="846"/>
      <c r="JON274" s="846"/>
      <c r="JOO274" s="846"/>
      <c r="JOP274" s="846"/>
      <c r="JOQ274" s="846"/>
      <c r="JOR274" s="846"/>
      <c r="JOS274" s="846"/>
      <c r="JOT274" s="846"/>
      <c r="JOU274" s="846"/>
      <c r="JOV274" s="846"/>
      <c r="JOW274" s="846"/>
      <c r="JOX274" s="846"/>
      <c r="JOY274" s="846"/>
      <c r="JOZ274" s="846"/>
      <c r="JPA274" s="846"/>
      <c r="JPB274" s="846"/>
      <c r="JPC274" s="846"/>
      <c r="JPD274" s="846"/>
      <c r="JPE274" s="846"/>
      <c r="JPF274" s="846"/>
      <c r="JPG274" s="846"/>
      <c r="JPH274" s="846"/>
      <c r="JPI274" s="846"/>
      <c r="JPJ274" s="846"/>
      <c r="JPK274" s="846"/>
      <c r="JPL274" s="846"/>
      <c r="JPM274" s="846"/>
      <c r="JPN274" s="846"/>
      <c r="JPO274" s="846"/>
      <c r="JPP274" s="846"/>
      <c r="JPQ274" s="846"/>
      <c r="JPR274" s="846"/>
      <c r="JPS274" s="846"/>
      <c r="JPT274" s="846"/>
      <c r="JPU274" s="827"/>
      <c r="JPV274" s="827"/>
      <c r="JPW274" s="827"/>
      <c r="JPX274" s="827"/>
      <c r="JPY274" s="827"/>
      <c r="JPZ274" s="827"/>
      <c r="JQA274" s="827"/>
      <c r="JQB274" s="827"/>
      <c r="JQC274" s="827"/>
      <c r="JQD274" s="827"/>
      <c r="JQE274" s="827"/>
      <c r="JQF274" s="827"/>
      <c r="JQG274" s="827"/>
      <c r="JQH274" s="827"/>
      <c r="JQI274" s="827"/>
      <c r="JQJ274" s="827"/>
      <c r="JQK274" s="827"/>
      <c r="JQL274" s="827"/>
      <c r="JQM274" s="827"/>
      <c r="JQN274" s="827"/>
      <c r="JQO274" s="827"/>
      <c r="JQP274" s="827"/>
      <c r="JQQ274" s="827"/>
      <c r="JQR274" s="827"/>
      <c r="JQS274" s="844"/>
      <c r="JQT274" s="844"/>
      <c r="JQU274" s="844"/>
      <c r="JQV274" s="844"/>
      <c r="JQW274" s="844"/>
      <c r="JQX274" s="827"/>
      <c r="JQY274" s="827"/>
      <c r="JQZ274" s="844"/>
      <c r="JRA274" s="844"/>
      <c r="JRB274" s="827"/>
      <c r="JRC274" s="827"/>
      <c r="JRD274" s="844"/>
      <c r="JRE274" s="844"/>
      <c r="JRF274" s="827"/>
      <c r="JRG274" s="827"/>
      <c r="JRH274" s="827"/>
      <c r="JRI274" s="827"/>
      <c r="JRJ274" s="827"/>
      <c r="JRK274" s="827"/>
      <c r="JRL274" s="827"/>
      <c r="JRM274" s="844"/>
      <c r="JRN274" s="844"/>
      <c r="JRO274" s="827"/>
      <c r="JRP274" s="827"/>
      <c r="JRQ274" s="844"/>
      <c r="JRR274" s="844"/>
      <c r="JRS274" s="827"/>
      <c r="JRT274" s="827"/>
      <c r="JRU274" s="827"/>
      <c r="JRV274" s="827"/>
      <c r="JRW274" s="827"/>
      <c r="JRX274" s="843"/>
      <c r="JRY274" s="845"/>
      <c r="JRZ274" s="827"/>
      <c r="JSA274" s="827"/>
      <c r="JSB274" s="827"/>
      <c r="JSC274" s="827"/>
      <c r="JSD274" s="827"/>
      <c r="JSE274" s="827"/>
      <c r="JSF274" s="827"/>
      <c r="JSG274" s="846"/>
      <c r="JSH274" s="846"/>
      <c r="JSI274" s="846"/>
      <c r="JSJ274" s="846"/>
      <c r="JSK274" s="846"/>
      <c r="JSL274" s="846"/>
      <c r="JSM274" s="846"/>
      <c r="JSN274" s="846"/>
      <c r="JSO274" s="846"/>
      <c r="JSP274" s="846"/>
      <c r="JSQ274" s="846"/>
      <c r="JSR274" s="846"/>
      <c r="JSS274" s="846"/>
      <c r="JST274" s="846"/>
      <c r="JSU274" s="846"/>
      <c r="JSV274" s="846"/>
      <c r="JSW274" s="846"/>
      <c r="JSX274" s="846"/>
      <c r="JSY274" s="846"/>
      <c r="JSZ274" s="846"/>
      <c r="JTA274" s="846"/>
      <c r="JTB274" s="846"/>
      <c r="JTC274" s="846"/>
      <c r="JTD274" s="846"/>
      <c r="JTE274" s="846"/>
      <c r="JTF274" s="846"/>
      <c r="JTG274" s="846"/>
      <c r="JTH274" s="846"/>
      <c r="JTI274" s="846"/>
      <c r="JTJ274" s="846"/>
      <c r="JTK274" s="846"/>
      <c r="JTL274" s="846"/>
      <c r="JTM274" s="846"/>
      <c r="JTN274" s="846"/>
      <c r="JTO274" s="846"/>
      <c r="JTP274" s="846"/>
      <c r="JTQ274" s="846"/>
      <c r="JTR274" s="846"/>
      <c r="JTS274" s="846"/>
      <c r="JTT274" s="846"/>
      <c r="JTU274" s="846"/>
      <c r="JTV274" s="846"/>
      <c r="JTW274" s="846"/>
      <c r="JTX274" s="846"/>
      <c r="JTY274" s="827"/>
      <c r="JTZ274" s="827"/>
      <c r="JUA274" s="827"/>
      <c r="JUB274" s="827"/>
      <c r="JUC274" s="827"/>
      <c r="JUD274" s="827"/>
      <c r="JUE274" s="827"/>
      <c r="JUF274" s="827"/>
      <c r="JUG274" s="827"/>
      <c r="JUH274" s="827"/>
      <c r="JUI274" s="827"/>
      <c r="JUJ274" s="827"/>
      <c r="JUK274" s="827"/>
      <c r="JUL274" s="827"/>
      <c r="JUM274" s="827"/>
      <c r="JUN274" s="827"/>
      <c r="JUO274" s="827"/>
      <c r="JUP274" s="827"/>
      <c r="JUQ274" s="827"/>
      <c r="JUR274" s="827"/>
      <c r="JUS274" s="827"/>
      <c r="JUT274" s="827"/>
      <c r="JUU274" s="827"/>
      <c r="JUV274" s="827"/>
      <c r="JUW274" s="844"/>
      <c r="JUX274" s="844"/>
      <c r="JUY274" s="844"/>
      <c r="JUZ274" s="844"/>
      <c r="JVA274" s="844"/>
      <c r="JVB274" s="827"/>
      <c r="JVC274" s="827"/>
      <c r="JVD274" s="844"/>
      <c r="JVE274" s="844"/>
      <c r="JVF274" s="827"/>
      <c r="JVG274" s="827"/>
      <c r="JVH274" s="844"/>
      <c r="JVI274" s="844"/>
      <c r="JVJ274" s="827"/>
      <c r="JVK274" s="827"/>
      <c r="JVL274" s="827"/>
      <c r="JVM274" s="827"/>
      <c r="JVN274" s="827"/>
      <c r="JVO274" s="827"/>
      <c r="JVP274" s="827"/>
      <c r="JVQ274" s="844"/>
      <c r="JVR274" s="844"/>
      <c r="JVS274" s="827"/>
      <c r="JVT274" s="827"/>
      <c r="JVU274" s="844"/>
      <c r="JVV274" s="844"/>
      <c r="JVW274" s="827"/>
      <c r="JVX274" s="827"/>
      <c r="JVY274" s="827"/>
      <c r="JVZ274" s="827"/>
      <c r="JWA274" s="827"/>
      <c r="JWB274" s="843"/>
      <c r="JWC274" s="845"/>
      <c r="JWD274" s="827"/>
      <c r="JWE274" s="827"/>
      <c r="JWF274" s="827"/>
      <c r="JWG274" s="827"/>
      <c r="JWH274" s="827"/>
      <c r="JWI274" s="827"/>
      <c r="JWJ274" s="827"/>
      <c r="JWK274" s="846"/>
      <c r="JWL274" s="846"/>
      <c r="JWM274" s="846"/>
      <c r="JWN274" s="846"/>
      <c r="JWO274" s="846"/>
      <c r="JWP274" s="846"/>
      <c r="JWQ274" s="846"/>
      <c r="JWR274" s="846"/>
      <c r="JWS274" s="846"/>
      <c r="JWT274" s="846"/>
      <c r="JWU274" s="846"/>
      <c r="JWV274" s="846"/>
      <c r="JWW274" s="846"/>
      <c r="JWX274" s="846"/>
      <c r="JWY274" s="846"/>
      <c r="JWZ274" s="846"/>
      <c r="JXA274" s="846"/>
      <c r="JXB274" s="846"/>
      <c r="JXC274" s="846"/>
      <c r="JXD274" s="846"/>
      <c r="JXE274" s="846"/>
      <c r="JXF274" s="846"/>
      <c r="JXG274" s="846"/>
      <c r="JXH274" s="846"/>
      <c r="JXI274" s="846"/>
      <c r="JXJ274" s="846"/>
      <c r="JXK274" s="846"/>
      <c r="JXL274" s="846"/>
      <c r="JXM274" s="846"/>
      <c r="JXN274" s="846"/>
      <c r="JXO274" s="846"/>
      <c r="JXP274" s="846"/>
      <c r="JXQ274" s="846"/>
      <c r="JXR274" s="846"/>
      <c r="JXS274" s="846"/>
      <c r="JXT274" s="846"/>
      <c r="JXU274" s="846"/>
      <c r="JXV274" s="846"/>
      <c r="JXW274" s="846"/>
      <c r="JXX274" s="846"/>
      <c r="JXY274" s="846"/>
      <c r="JXZ274" s="846"/>
      <c r="JYA274" s="846"/>
      <c r="JYB274" s="846"/>
      <c r="JYC274" s="827"/>
      <c r="JYD274" s="827"/>
      <c r="JYE274" s="827"/>
      <c r="JYF274" s="827"/>
      <c r="JYG274" s="827"/>
      <c r="JYH274" s="827"/>
      <c r="JYI274" s="827"/>
      <c r="JYJ274" s="827"/>
      <c r="JYK274" s="827"/>
      <c r="JYL274" s="827"/>
      <c r="JYM274" s="827"/>
      <c r="JYN274" s="827"/>
      <c r="JYO274" s="827"/>
      <c r="JYP274" s="827"/>
      <c r="JYQ274" s="827"/>
      <c r="JYR274" s="827"/>
      <c r="JYS274" s="827"/>
      <c r="JYT274" s="827"/>
      <c r="JYU274" s="827"/>
      <c r="JYV274" s="827"/>
      <c r="JYW274" s="827"/>
      <c r="JYX274" s="827"/>
      <c r="JYY274" s="827"/>
      <c r="JYZ274" s="827"/>
      <c r="JZA274" s="844"/>
      <c r="JZB274" s="844"/>
      <c r="JZC274" s="844"/>
      <c r="JZD274" s="844"/>
      <c r="JZE274" s="844"/>
      <c r="JZF274" s="827"/>
      <c r="JZG274" s="827"/>
      <c r="JZH274" s="844"/>
      <c r="JZI274" s="844"/>
      <c r="JZJ274" s="827"/>
      <c r="JZK274" s="827"/>
      <c r="JZL274" s="844"/>
      <c r="JZM274" s="844"/>
      <c r="JZN274" s="827"/>
      <c r="JZO274" s="827"/>
      <c r="JZP274" s="827"/>
      <c r="JZQ274" s="827"/>
      <c r="JZR274" s="827"/>
      <c r="JZS274" s="827"/>
      <c r="JZT274" s="827"/>
      <c r="JZU274" s="844"/>
      <c r="JZV274" s="844"/>
      <c r="JZW274" s="827"/>
      <c r="JZX274" s="827"/>
      <c r="JZY274" s="844"/>
      <c r="JZZ274" s="844"/>
      <c r="KAA274" s="827"/>
      <c r="KAB274" s="827"/>
      <c r="KAC274" s="827"/>
      <c r="KAD274" s="827"/>
      <c r="KAE274" s="827"/>
      <c r="KAF274" s="843"/>
      <c r="KAG274" s="845"/>
      <c r="KAH274" s="827"/>
      <c r="KAI274" s="827"/>
      <c r="KAJ274" s="827"/>
      <c r="KAK274" s="827"/>
      <c r="KAL274" s="827"/>
      <c r="KAM274" s="827"/>
      <c r="KAN274" s="827"/>
      <c r="KAO274" s="846"/>
      <c r="KAP274" s="846"/>
      <c r="KAQ274" s="846"/>
      <c r="KAR274" s="846"/>
      <c r="KAS274" s="846"/>
      <c r="KAT274" s="846"/>
      <c r="KAU274" s="846"/>
      <c r="KAV274" s="846"/>
      <c r="KAW274" s="846"/>
      <c r="KAX274" s="846"/>
      <c r="KAY274" s="846"/>
      <c r="KAZ274" s="846"/>
      <c r="KBA274" s="846"/>
      <c r="KBB274" s="846"/>
      <c r="KBC274" s="846"/>
      <c r="KBD274" s="846"/>
      <c r="KBE274" s="846"/>
      <c r="KBF274" s="846"/>
      <c r="KBG274" s="846"/>
      <c r="KBH274" s="846"/>
      <c r="KBI274" s="846"/>
      <c r="KBJ274" s="846"/>
      <c r="KBK274" s="846"/>
      <c r="KBL274" s="846"/>
      <c r="KBM274" s="846"/>
      <c r="KBN274" s="846"/>
      <c r="KBO274" s="846"/>
      <c r="KBP274" s="846"/>
      <c r="KBQ274" s="846"/>
      <c r="KBR274" s="846"/>
      <c r="KBS274" s="846"/>
      <c r="KBT274" s="846"/>
      <c r="KBU274" s="846"/>
      <c r="KBV274" s="846"/>
      <c r="KBW274" s="846"/>
      <c r="KBX274" s="846"/>
      <c r="KBY274" s="846"/>
      <c r="KBZ274" s="846"/>
      <c r="KCA274" s="846"/>
      <c r="KCB274" s="846"/>
      <c r="KCC274" s="846"/>
      <c r="KCD274" s="846"/>
      <c r="KCE274" s="846"/>
      <c r="KCF274" s="846"/>
      <c r="KCG274" s="827"/>
      <c r="KCH274" s="827"/>
      <c r="KCI274" s="827"/>
      <c r="KCJ274" s="827"/>
      <c r="KCK274" s="827"/>
      <c r="KCL274" s="827"/>
      <c r="KCM274" s="827"/>
      <c r="KCN274" s="827"/>
      <c r="KCO274" s="827"/>
      <c r="KCP274" s="827"/>
      <c r="KCQ274" s="827"/>
      <c r="KCR274" s="827"/>
      <c r="KCS274" s="827"/>
      <c r="KCT274" s="827"/>
      <c r="KCU274" s="827"/>
      <c r="KCV274" s="827"/>
      <c r="KCW274" s="827"/>
      <c r="KCX274" s="827"/>
      <c r="KCY274" s="827"/>
      <c r="KCZ274" s="827"/>
      <c r="KDA274" s="827"/>
      <c r="KDB274" s="827"/>
      <c r="KDC274" s="827"/>
      <c r="KDD274" s="827"/>
      <c r="KDE274" s="844"/>
      <c r="KDF274" s="844"/>
      <c r="KDG274" s="844"/>
      <c r="KDH274" s="844"/>
      <c r="KDI274" s="844"/>
      <c r="KDJ274" s="827"/>
      <c r="KDK274" s="827"/>
      <c r="KDL274" s="844"/>
      <c r="KDM274" s="844"/>
      <c r="KDN274" s="827"/>
      <c r="KDO274" s="827"/>
      <c r="KDP274" s="844"/>
      <c r="KDQ274" s="844"/>
      <c r="KDR274" s="827"/>
      <c r="KDS274" s="827"/>
      <c r="KDT274" s="827"/>
      <c r="KDU274" s="827"/>
      <c r="KDV274" s="827"/>
      <c r="KDW274" s="827"/>
      <c r="KDX274" s="827"/>
      <c r="KDY274" s="844"/>
      <c r="KDZ274" s="844"/>
      <c r="KEA274" s="827"/>
      <c r="KEB274" s="827"/>
      <c r="KEC274" s="844"/>
      <c r="KED274" s="844"/>
      <c r="KEE274" s="827"/>
      <c r="KEF274" s="827"/>
      <c r="KEG274" s="827"/>
      <c r="KEH274" s="827"/>
      <c r="KEI274" s="827"/>
      <c r="KEJ274" s="843"/>
      <c r="KEK274" s="845"/>
      <c r="KEL274" s="827"/>
      <c r="KEM274" s="827"/>
      <c r="KEN274" s="827"/>
      <c r="KEO274" s="827"/>
      <c r="KEP274" s="827"/>
      <c r="KEQ274" s="827"/>
      <c r="KER274" s="827"/>
      <c r="KES274" s="846"/>
      <c r="KET274" s="846"/>
      <c r="KEU274" s="846"/>
      <c r="KEV274" s="846"/>
      <c r="KEW274" s="846"/>
      <c r="KEX274" s="846"/>
      <c r="KEY274" s="846"/>
      <c r="KEZ274" s="846"/>
      <c r="KFA274" s="846"/>
      <c r="KFB274" s="846"/>
      <c r="KFC274" s="846"/>
      <c r="KFD274" s="846"/>
      <c r="KFE274" s="846"/>
      <c r="KFF274" s="846"/>
      <c r="KFG274" s="846"/>
      <c r="KFH274" s="846"/>
      <c r="KFI274" s="846"/>
      <c r="KFJ274" s="846"/>
      <c r="KFK274" s="846"/>
      <c r="KFL274" s="846"/>
      <c r="KFM274" s="846"/>
      <c r="KFN274" s="846"/>
      <c r="KFO274" s="846"/>
      <c r="KFP274" s="846"/>
      <c r="KFQ274" s="846"/>
      <c r="KFR274" s="846"/>
      <c r="KFS274" s="846"/>
      <c r="KFT274" s="846"/>
      <c r="KFU274" s="846"/>
      <c r="KFV274" s="846"/>
      <c r="KFW274" s="846"/>
      <c r="KFX274" s="846"/>
      <c r="KFY274" s="846"/>
      <c r="KFZ274" s="846"/>
      <c r="KGA274" s="846"/>
      <c r="KGB274" s="846"/>
      <c r="KGC274" s="846"/>
      <c r="KGD274" s="846"/>
      <c r="KGE274" s="846"/>
      <c r="KGF274" s="846"/>
      <c r="KGG274" s="846"/>
      <c r="KGH274" s="846"/>
      <c r="KGI274" s="846"/>
      <c r="KGJ274" s="846"/>
      <c r="KGK274" s="827"/>
      <c r="KGL274" s="827"/>
      <c r="KGM274" s="827"/>
      <c r="KGN274" s="827"/>
      <c r="KGO274" s="827"/>
      <c r="KGP274" s="827"/>
      <c r="KGQ274" s="827"/>
      <c r="KGR274" s="827"/>
      <c r="KGS274" s="827"/>
      <c r="KGT274" s="827"/>
      <c r="KGU274" s="827"/>
      <c r="KGV274" s="827"/>
      <c r="KGW274" s="827"/>
      <c r="KGX274" s="827"/>
      <c r="KGY274" s="827"/>
      <c r="KGZ274" s="827"/>
      <c r="KHA274" s="827"/>
      <c r="KHB274" s="827"/>
      <c r="KHC274" s="827"/>
      <c r="KHD274" s="827"/>
      <c r="KHE274" s="827"/>
      <c r="KHF274" s="827"/>
      <c r="KHG274" s="827"/>
      <c r="KHH274" s="827"/>
      <c r="KHI274" s="844"/>
      <c r="KHJ274" s="844"/>
      <c r="KHK274" s="844"/>
      <c r="KHL274" s="844"/>
      <c r="KHM274" s="844"/>
      <c r="KHN274" s="827"/>
      <c r="KHO274" s="827"/>
      <c r="KHP274" s="844"/>
      <c r="KHQ274" s="844"/>
      <c r="KHR274" s="827"/>
      <c r="KHS274" s="827"/>
      <c r="KHT274" s="844"/>
      <c r="KHU274" s="844"/>
      <c r="KHV274" s="827"/>
      <c r="KHW274" s="827"/>
      <c r="KHX274" s="827"/>
      <c r="KHY274" s="827"/>
      <c r="KHZ274" s="827"/>
      <c r="KIA274" s="827"/>
      <c r="KIB274" s="827"/>
      <c r="KIC274" s="844"/>
      <c r="KID274" s="844"/>
      <c r="KIE274" s="827"/>
      <c r="KIF274" s="827"/>
      <c r="KIG274" s="844"/>
      <c r="KIH274" s="844"/>
      <c r="KII274" s="827"/>
      <c r="KIJ274" s="827"/>
      <c r="KIK274" s="827"/>
      <c r="KIL274" s="827"/>
      <c r="KIM274" s="827"/>
      <c r="KIN274" s="843"/>
      <c r="KIO274" s="845"/>
      <c r="KIP274" s="827"/>
      <c r="KIQ274" s="827"/>
      <c r="KIR274" s="827"/>
      <c r="KIS274" s="827"/>
      <c r="KIT274" s="827"/>
      <c r="KIU274" s="827"/>
      <c r="KIV274" s="827"/>
      <c r="KIW274" s="846"/>
      <c r="KIX274" s="846"/>
      <c r="KIY274" s="846"/>
      <c r="KIZ274" s="846"/>
      <c r="KJA274" s="846"/>
      <c r="KJB274" s="846"/>
      <c r="KJC274" s="846"/>
      <c r="KJD274" s="846"/>
      <c r="KJE274" s="846"/>
      <c r="KJF274" s="846"/>
      <c r="KJG274" s="846"/>
      <c r="KJH274" s="846"/>
      <c r="KJI274" s="846"/>
      <c r="KJJ274" s="846"/>
      <c r="KJK274" s="846"/>
      <c r="KJL274" s="846"/>
      <c r="KJM274" s="846"/>
      <c r="KJN274" s="846"/>
      <c r="KJO274" s="846"/>
      <c r="KJP274" s="846"/>
      <c r="KJQ274" s="846"/>
      <c r="KJR274" s="846"/>
      <c r="KJS274" s="846"/>
      <c r="KJT274" s="846"/>
      <c r="KJU274" s="846"/>
      <c r="KJV274" s="846"/>
      <c r="KJW274" s="846"/>
      <c r="KJX274" s="846"/>
      <c r="KJY274" s="846"/>
      <c r="KJZ274" s="846"/>
      <c r="KKA274" s="846"/>
      <c r="KKB274" s="846"/>
      <c r="KKC274" s="846"/>
      <c r="KKD274" s="846"/>
      <c r="KKE274" s="846"/>
      <c r="KKF274" s="846"/>
      <c r="KKG274" s="846"/>
      <c r="KKH274" s="846"/>
      <c r="KKI274" s="846"/>
      <c r="KKJ274" s="846"/>
      <c r="KKK274" s="846"/>
      <c r="KKL274" s="846"/>
      <c r="KKM274" s="846"/>
      <c r="KKN274" s="846"/>
      <c r="KKO274" s="827"/>
      <c r="KKP274" s="827"/>
      <c r="KKQ274" s="827"/>
      <c r="KKR274" s="827"/>
      <c r="KKS274" s="827"/>
      <c r="KKT274" s="827"/>
      <c r="KKU274" s="827"/>
      <c r="KKV274" s="827"/>
      <c r="KKW274" s="827"/>
      <c r="KKX274" s="827"/>
      <c r="KKY274" s="827"/>
      <c r="KKZ274" s="827"/>
      <c r="KLA274" s="827"/>
      <c r="KLB274" s="827"/>
      <c r="KLC274" s="827"/>
      <c r="KLD274" s="827"/>
      <c r="KLE274" s="827"/>
      <c r="KLF274" s="827"/>
      <c r="KLG274" s="827"/>
      <c r="KLH274" s="827"/>
      <c r="KLI274" s="827"/>
      <c r="KLJ274" s="827"/>
      <c r="KLK274" s="827"/>
      <c r="KLL274" s="827"/>
      <c r="KLM274" s="844"/>
      <c r="KLN274" s="844"/>
      <c r="KLO274" s="844"/>
      <c r="KLP274" s="844"/>
      <c r="KLQ274" s="844"/>
      <c r="KLR274" s="827"/>
      <c r="KLS274" s="827"/>
      <c r="KLT274" s="844"/>
      <c r="KLU274" s="844"/>
      <c r="KLV274" s="827"/>
      <c r="KLW274" s="827"/>
      <c r="KLX274" s="844"/>
      <c r="KLY274" s="844"/>
      <c r="KLZ274" s="827"/>
      <c r="KMA274" s="827"/>
      <c r="KMB274" s="827"/>
      <c r="KMC274" s="827"/>
      <c r="KMD274" s="827"/>
      <c r="KME274" s="827"/>
      <c r="KMF274" s="827"/>
      <c r="KMG274" s="844"/>
      <c r="KMH274" s="844"/>
      <c r="KMI274" s="827"/>
      <c r="KMJ274" s="827"/>
      <c r="KMK274" s="844"/>
      <c r="KML274" s="844"/>
      <c r="KMM274" s="827"/>
      <c r="KMN274" s="827"/>
      <c r="KMO274" s="827"/>
      <c r="KMP274" s="827"/>
      <c r="KMQ274" s="827"/>
      <c r="KMR274" s="843"/>
      <c r="KMS274" s="845"/>
      <c r="KMT274" s="827"/>
      <c r="KMU274" s="827"/>
      <c r="KMV274" s="827"/>
      <c r="KMW274" s="827"/>
      <c r="KMX274" s="827"/>
      <c r="KMY274" s="827"/>
      <c r="KMZ274" s="827"/>
      <c r="KNA274" s="846"/>
      <c r="KNB274" s="846"/>
      <c r="KNC274" s="846"/>
      <c r="KND274" s="846"/>
      <c r="KNE274" s="846"/>
      <c r="KNF274" s="846"/>
      <c r="KNG274" s="846"/>
      <c r="KNH274" s="846"/>
      <c r="KNI274" s="846"/>
      <c r="KNJ274" s="846"/>
      <c r="KNK274" s="846"/>
      <c r="KNL274" s="846"/>
      <c r="KNM274" s="846"/>
      <c r="KNN274" s="846"/>
      <c r="KNO274" s="846"/>
      <c r="KNP274" s="846"/>
      <c r="KNQ274" s="846"/>
      <c r="KNR274" s="846"/>
      <c r="KNS274" s="846"/>
      <c r="KNT274" s="846"/>
      <c r="KNU274" s="846"/>
      <c r="KNV274" s="846"/>
      <c r="KNW274" s="846"/>
      <c r="KNX274" s="846"/>
      <c r="KNY274" s="846"/>
      <c r="KNZ274" s="846"/>
      <c r="KOA274" s="846"/>
      <c r="KOB274" s="846"/>
      <c r="KOC274" s="846"/>
      <c r="KOD274" s="846"/>
      <c r="KOE274" s="846"/>
      <c r="KOF274" s="846"/>
      <c r="KOG274" s="846"/>
      <c r="KOH274" s="846"/>
      <c r="KOI274" s="846"/>
      <c r="KOJ274" s="846"/>
      <c r="KOK274" s="846"/>
      <c r="KOL274" s="846"/>
      <c r="KOM274" s="846"/>
      <c r="KON274" s="846"/>
      <c r="KOO274" s="846"/>
      <c r="KOP274" s="846"/>
      <c r="KOQ274" s="846"/>
      <c r="KOR274" s="846"/>
      <c r="KOS274" s="827"/>
      <c r="KOT274" s="827"/>
      <c r="KOU274" s="827"/>
      <c r="KOV274" s="827"/>
      <c r="KOW274" s="827"/>
      <c r="KOX274" s="827"/>
      <c r="KOY274" s="827"/>
      <c r="KOZ274" s="827"/>
      <c r="KPA274" s="827"/>
      <c r="KPB274" s="827"/>
      <c r="KPC274" s="827"/>
      <c r="KPD274" s="827"/>
      <c r="KPE274" s="827"/>
      <c r="KPF274" s="827"/>
      <c r="KPG274" s="827"/>
      <c r="KPH274" s="827"/>
      <c r="KPI274" s="827"/>
      <c r="KPJ274" s="827"/>
      <c r="KPK274" s="827"/>
      <c r="KPL274" s="827"/>
      <c r="KPM274" s="827"/>
      <c r="KPN274" s="827"/>
      <c r="KPO274" s="827"/>
      <c r="KPP274" s="827"/>
      <c r="KPQ274" s="844"/>
      <c r="KPR274" s="844"/>
      <c r="KPS274" s="844"/>
      <c r="KPT274" s="844"/>
      <c r="KPU274" s="844"/>
      <c r="KPV274" s="827"/>
      <c r="KPW274" s="827"/>
      <c r="KPX274" s="844"/>
      <c r="KPY274" s="844"/>
      <c r="KPZ274" s="827"/>
      <c r="KQA274" s="827"/>
      <c r="KQB274" s="844"/>
      <c r="KQC274" s="844"/>
      <c r="KQD274" s="827"/>
      <c r="KQE274" s="827"/>
      <c r="KQF274" s="827"/>
      <c r="KQG274" s="827"/>
      <c r="KQH274" s="827"/>
      <c r="KQI274" s="827"/>
      <c r="KQJ274" s="827"/>
      <c r="KQK274" s="844"/>
      <c r="KQL274" s="844"/>
      <c r="KQM274" s="827"/>
      <c r="KQN274" s="827"/>
      <c r="KQO274" s="844"/>
      <c r="KQP274" s="844"/>
      <c r="KQQ274" s="827"/>
      <c r="KQR274" s="827"/>
      <c r="KQS274" s="827"/>
      <c r="KQT274" s="827"/>
      <c r="KQU274" s="827"/>
      <c r="KQV274" s="843"/>
      <c r="KQW274" s="845"/>
      <c r="KQX274" s="827"/>
      <c r="KQY274" s="827"/>
      <c r="KQZ274" s="827"/>
      <c r="KRA274" s="827"/>
      <c r="KRB274" s="827"/>
      <c r="KRC274" s="827"/>
      <c r="KRD274" s="827"/>
      <c r="KRE274" s="846"/>
      <c r="KRF274" s="846"/>
      <c r="KRG274" s="846"/>
      <c r="KRH274" s="846"/>
      <c r="KRI274" s="846"/>
      <c r="KRJ274" s="846"/>
      <c r="KRK274" s="846"/>
      <c r="KRL274" s="846"/>
      <c r="KRM274" s="846"/>
      <c r="KRN274" s="846"/>
      <c r="KRO274" s="846"/>
      <c r="KRP274" s="846"/>
      <c r="KRQ274" s="846"/>
      <c r="KRR274" s="846"/>
      <c r="KRS274" s="846"/>
      <c r="KRT274" s="846"/>
      <c r="KRU274" s="846"/>
      <c r="KRV274" s="846"/>
      <c r="KRW274" s="846"/>
      <c r="KRX274" s="846"/>
      <c r="KRY274" s="846"/>
      <c r="KRZ274" s="846"/>
      <c r="KSA274" s="846"/>
      <c r="KSB274" s="846"/>
      <c r="KSC274" s="846"/>
      <c r="KSD274" s="846"/>
      <c r="KSE274" s="846"/>
      <c r="KSF274" s="846"/>
      <c r="KSG274" s="846"/>
      <c r="KSH274" s="846"/>
      <c r="KSI274" s="846"/>
      <c r="KSJ274" s="846"/>
      <c r="KSK274" s="846"/>
      <c r="KSL274" s="846"/>
      <c r="KSM274" s="846"/>
      <c r="KSN274" s="846"/>
      <c r="KSO274" s="846"/>
      <c r="KSP274" s="846"/>
      <c r="KSQ274" s="846"/>
      <c r="KSR274" s="846"/>
      <c r="KSS274" s="846"/>
      <c r="KST274" s="846"/>
      <c r="KSU274" s="846"/>
      <c r="KSV274" s="846"/>
      <c r="KSW274" s="827"/>
      <c r="KSX274" s="827"/>
      <c r="KSY274" s="827"/>
      <c r="KSZ274" s="827"/>
      <c r="KTA274" s="827"/>
      <c r="KTB274" s="827"/>
      <c r="KTC274" s="827"/>
      <c r="KTD274" s="827"/>
      <c r="KTE274" s="827"/>
      <c r="KTF274" s="827"/>
      <c r="KTG274" s="827"/>
      <c r="KTH274" s="827"/>
      <c r="KTI274" s="827"/>
      <c r="KTJ274" s="827"/>
      <c r="KTK274" s="827"/>
      <c r="KTL274" s="827"/>
      <c r="KTM274" s="827"/>
      <c r="KTN274" s="827"/>
      <c r="KTO274" s="827"/>
      <c r="KTP274" s="827"/>
      <c r="KTQ274" s="827"/>
      <c r="KTR274" s="827"/>
      <c r="KTS274" s="827"/>
      <c r="KTT274" s="827"/>
      <c r="KTU274" s="844"/>
      <c r="KTV274" s="844"/>
      <c r="KTW274" s="844"/>
      <c r="KTX274" s="844"/>
      <c r="KTY274" s="844"/>
      <c r="KTZ274" s="827"/>
      <c r="KUA274" s="827"/>
      <c r="KUB274" s="844"/>
      <c r="KUC274" s="844"/>
      <c r="KUD274" s="827"/>
      <c r="KUE274" s="827"/>
      <c r="KUF274" s="844"/>
      <c r="KUG274" s="844"/>
      <c r="KUH274" s="827"/>
      <c r="KUI274" s="827"/>
      <c r="KUJ274" s="827"/>
      <c r="KUK274" s="827"/>
      <c r="KUL274" s="827"/>
      <c r="KUM274" s="827"/>
      <c r="KUN274" s="827"/>
      <c r="KUO274" s="844"/>
      <c r="KUP274" s="844"/>
      <c r="KUQ274" s="827"/>
      <c r="KUR274" s="827"/>
      <c r="KUS274" s="844"/>
      <c r="KUT274" s="844"/>
      <c r="KUU274" s="827"/>
      <c r="KUV274" s="827"/>
      <c r="KUW274" s="827"/>
      <c r="KUX274" s="827"/>
      <c r="KUY274" s="827"/>
      <c r="KUZ274" s="843"/>
      <c r="KVA274" s="845"/>
      <c r="KVB274" s="827"/>
      <c r="KVC274" s="827"/>
      <c r="KVD274" s="827"/>
      <c r="KVE274" s="827"/>
      <c r="KVF274" s="827"/>
      <c r="KVG274" s="827"/>
      <c r="KVH274" s="827"/>
      <c r="KVI274" s="846"/>
      <c r="KVJ274" s="846"/>
      <c r="KVK274" s="846"/>
      <c r="KVL274" s="846"/>
      <c r="KVM274" s="846"/>
      <c r="KVN274" s="846"/>
      <c r="KVO274" s="846"/>
      <c r="KVP274" s="846"/>
      <c r="KVQ274" s="846"/>
      <c r="KVR274" s="846"/>
      <c r="KVS274" s="846"/>
      <c r="KVT274" s="846"/>
      <c r="KVU274" s="846"/>
      <c r="KVV274" s="846"/>
      <c r="KVW274" s="846"/>
      <c r="KVX274" s="846"/>
      <c r="KVY274" s="846"/>
      <c r="KVZ274" s="846"/>
      <c r="KWA274" s="846"/>
      <c r="KWB274" s="846"/>
      <c r="KWC274" s="846"/>
      <c r="KWD274" s="846"/>
      <c r="KWE274" s="846"/>
      <c r="KWF274" s="846"/>
      <c r="KWG274" s="846"/>
      <c r="KWH274" s="846"/>
      <c r="KWI274" s="846"/>
      <c r="KWJ274" s="846"/>
      <c r="KWK274" s="846"/>
      <c r="KWL274" s="846"/>
      <c r="KWM274" s="846"/>
      <c r="KWN274" s="846"/>
      <c r="KWO274" s="846"/>
      <c r="KWP274" s="846"/>
      <c r="KWQ274" s="846"/>
      <c r="KWR274" s="846"/>
      <c r="KWS274" s="846"/>
      <c r="KWT274" s="846"/>
      <c r="KWU274" s="846"/>
      <c r="KWV274" s="846"/>
      <c r="KWW274" s="846"/>
      <c r="KWX274" s="846"/>
      <c r="KWY274" s="846"/>
      <c r="KWZ274" s="846"/>
      <c r="KXA274" s="827"/>
      <c r="KXB274" s="827"/>
      <c r="KXC274" s="827"/>
      <c r="KXD274" s="827"/>
      <c r="KXE274" s="827"/>
      <c r="KXF274" s="827"/>
      <c r="KXG274" s="827"/>
      <c r="KXH274" s="827"/>
      <c r="KXI274" s="827"/>
      <c r="KXJ274" s="827"/>
      <c r="KXK274" s="827"/>
      <c r="KXL274" s="827"/>
      <c r="KXM274" s="827"/>
      <c r="KXN274" s="827"/>
      <c r="KXO274" s="827"/>
      <c r="KXP274" s="827"/>
      <c r="KXQ274" s="827"/>
      <c r="KXR274" s="827"/>
      <c r="KXS274" s="827"/>
      <c r="KXT274" s="827"/>
      <c r="KXU274" s="827"/>
      <c r="KXV274" s="827"/>
      <c r="KXW274" s="827"/>
      <c r="KXX274" s="827"/>
      <c r="KXY274" s="844"/>
      <c r="KXZ274" s="844"/>
      <c r="KYA274" s="844"/>
      <c r="KYB274" s="844"/>
      <c r="KYC274" s="844"/>
      <c r="KYD274" s="827"/>
      <c r="KYE274" s="827"/>
      <c r="KYF274" s="844"/>
      <c r="KYG274" s="844"/>
      <c r="KYH274" s="827"/>
      <c r="KYI274" s="827"/>
      <c r="KYJ274" s="844"/>
      <c r="KYK274" s="844"/>
      <c r="KYL274" s="827"/>
      <c r="KYM274" s="827"/>
      <c r="KYN274" s="827"/>
      <c r="KYO274" s="827"/>
      <c r="KYP274" s="827"/>
      <c r="KYQ274" s="827"/>
      <c r="KYR274" s="827"/>
      <c r="KYS274" s="844"/>
      <c r="KYT274" s="844"/>
      <c r="KYU274" s="827"/>
      <c r="KYV274" s="827"/>
      <c r="KYW274" s="844"/>
      <c r="KYX274" s="844"/>
      <c r="KYY274" s="827"/>
      <c r="KYZ274" s="827"/>
      <c r="KZA274" s="827"/>
      <c r="KZB274" s="827"/>
      <c r="KZC274" s="827"/>
      <c r="KZD274" s="843"/>
      <c r="KZE274" s="845"/>
      <c r="KZF274" s="827"/>
      <c r="KZG274" s="827"/>
      <c r="KZH274" s="827"/>
      <c r="KZI274" s="827"/>
      <c r="KZJ274" s="827"/>
      <c r="KZK274" s="827"/>
      <c r="KZL274" s="827"/>
      <c r="KZM274" s="846"/>
      <c r="KZN274" s="846"/>
      <c r="KZO274" s="846"/>
      <c r="KZP274" s="846"/>
      <c r="KZQ274" s="846"/>
      <c r="KZR274" s="846"/>
      <c r="KZS274" s="846"/>
      <c r="KZT274" s="846"/>
      <c r="KZU274" s="846"/>
      <c r="KZV274" s="846"/>
      <c r="KZW274" s="846"/>
      <c r="KZX274" s="846"/>
      <c r="KZY274" s="846"/>
      <c r="KZZ274" s="846"/>
      <c r="LAA274" s="846"/>
      <c r="LAB274" s="846"/>
      <c r="LAC274" s="846"/>
      <c r="LAD274" s="846"/>
      <c r="LAE274" s="846"/>
      <c r="LAF274" s="846"/>
      <c r="LAG274" s="846"/>
      <c r="LAH274" s="846"/>
      <c r="LAI274" s="846"/>
      <c r="LAJ274" s="846"/>
      <c r="LAK274" s="846"/>
      <c r="LAL274" s="846"/>
      <c r="LAM274" s="846"/>
      <c r="LAN274" s="846"/>
      <c r="LAO274" s="846"/>
      <c r="LAP274" s="846"/>
      <c r="LAQ274" s="846"/>
      <c r="LAR274" s="846"/>
      <c r="LAS274" s="846"/>
      <c r="LAT274" s="846"/>
      <c r="LAU274" s="846"/>
      <c r="LAV274" s="846"/>
      <c r="LAW274" s="846"/>
      <c r="LAX274" s="846"/>
      <c r="LAY274" s="846"/>
      <c r="LAZ274" s="846"/>
      <c r="LBA274" s="846"/>
      <c r="LBB274" s="846"/>
      <c r="LBC274" s="846"/>
      <c r="LBD274" s="846"/>
      <c r="LBE274" s="827"/>
      <c r="LBF274" s="827"/>
      <c r="LBG274" s="827"/>
      <c r="LBH274" s="827"/>
      <c r="LBI274" s="827"/>
      <c r="LBJ274" s="827"/>
      <c r="LBK274" s="827"/>
      <c r="LBL274" s="827"/>
      <c r="LBM274" s="827"/>
      <c r="LBN274" s="827"/>
      <c r="LBO274" s="827"/>
      <c r="LBP274" s="827"/>
      <c r="LBQ274" s="827"/>
      <c r="LBR274" s="827"/>
      <c r="LBS274" s="827"/>
      <c r="LBT274" s="827"/>
      <c r="LBU274" s="827"/>
      <c r="LBV274" s="827"/>
      <c r="LBW274" s="827"/>
      <c r="LBX274" s="827"/>
      <c r="LBY274" s="827"/>
      <c r="LBZ274" s="827"/>
      <c r="LCA274" s="827"/>
      <c r="LCB274" s="827"/>
      <c r="LCC274" s="844"/>
      <c r="LCD274" s="844"/>
      <c r="LCE274" s="844"/>
      <c r="LCF274" s="844"/>
      <c r="LCG274" s="844"/>
      <c r="LCH274" s="827"/>
      <c r="LCI274" s="827"/>
      <c r="LCJ274" s="844"/>
      <c r="LCK274" s="844"/>
      <c r="LCL274" s="827"/>
      <c r="LCM274" s="827"/>
      <c r="LCN274" s="844"/>
      <c r="LCO274" s="844"/>
      <c r="LCP274" s="827"/>
      <c r="LCQ274" s="827"/>
      <c r="LCR274" s="827"/>
      <c r="LCS274" s="827"/>
      <c r="LCT274" s="827"/>
      <c r="LCU274" s="827"/>
      <c r="LCV274" s="827"/>
      <c r="LCW274" s="844"/>
      <c r="LCX274" s="844"/>
      <c r="LCY274" s="827"/>
      <c r="LCZ274" s="827"/>
      <c r="LDA274" s="844"/>
      <c r="LDB274" s="844"/>
      <c r="LDC274" s="827"/>
      <c r="LDD274" s="827"/>
      <c r="LDE274" s="827"/>
      <c r="LDF274" s="827"/>
      <c r="LDG274" s="827"/>
      <c r="LDH274" s="843"/>
      <c r="LDI274" s="845"/>
      <c r="LDJ274" s="827"/>
      <c r="LDK274" s="827"/>
      <c r="LDL274" s="827"/>
      <c r="LDM274" s="827"/>
      <c r="LDN274" s="827"/>
      <c r="LDO274" s="827"/>
      <c r="LDP274" s="827"/>
      <c r="LDQ274" s="846"/>
      <c r="LDR274" s="846"/>
      <c r="LDS274" s="846"/>
      <c r="LDT274" s="846"/>
      <c r="LDU274" s="846"/>
      <c r="LDV274" s="846"/>
      <c r="LDW274" s="846"/>
      <c r="LDX274" s="846"/>
      <c r="LDY274" s="846"/>
      <c r="LDZ274" s="846"/>
      <c r="LEA274" s="846"/>
      <c r="LEB274" s="846"/>
      <c r="LEC274" s="846"/>
      <c r="LED274" s="846"/>
      <c r="LEE274" s="846"/>
      <c r="LEF274" s="846"/>
      <c r="LEG274" s="846"/>
      <c r="LEH274" s="846"/>
      <c r="LEI274" s="846"/>
      <c r="LEJ274" s="846"/>
      <c r="LEK274" s="846"/>
      <c r="LEL274" s="846"/>
      <c r="LEM274" s="846"/>
      <c r="LEN274" s="846"/>
      <c r="LEO274" s="846"/>
      <c r="LEP274" s="846"/>
      <c r="LEQ274" s="846"/>
      <c r="LER274" s="846"/>
      <c r="LES274" s="846"/>
      <c r="LET274" s="846"/>
      <c r="LEU274" s="846"/>
      <c r="LEV274" s="846"/>
      <c r="LEW274" s="846"/>
      <c r="LEX274" s="846"/>
      <c r="LEY274" s="846"/>
      <c r="LEZ274" s="846"/>
      <c r="LFA274" s="846"/>
      <c r="LFB274" s="846"/>
      <c r="LFC274" s="846"/>
      <c r="LFD274" s="846"/>
      <c r="LFE274" s="846"/>
      <c r="LFF274" s="846"/>
      <c r="LFG274" s="846"/>
      <c r="LFH274" s="846"/>
      <c r="LFI274" s="827"/>
      <c r="LFJ274" s="827"/>
      <c r="LFK274" s="827"/>
      <c r="LFL274" s="827"/>
      <c r="LFM274" s="827"/>
      <c r="LFN274" s="827"/>
      <c r="LFO274" s="827"/>
      <c r="LFP274" s="827"/>
      <c r="LFQ274" s="827"/>
      <c r="LFR274" s="827"/>
      <c r="LFS274" s="827"/>
      <c r="LFT274" s="827"/>
      <c r="LFU274" s="827"/>
      <c r="LFV274" s="827"/>
      <c r="LFW274" s="827"/>
      <c r="LFX274" s="827"/>
      <c r="LFY274" s="827"/>
      <c r="LFZ274" s="827"/>
      <c r="LGA274" s="827"/>
      <c r="LGB274" s="827"/>
      <c r="LGC274" s="827"/>
      <c r="LGD274" s="827"/>
      <c r="LGE274" s="827"/>
      <c r="LGF274" s="827"/>
      <c r="LGG274" s="844"/>
      <c r="LGH274" s="844"/>
      <c r="LGI274" s="844"/>
      <c r="LGJ274" s="844"/>
      <c r="LGK274" s="844"/>
      <c r="LGL274" s="827"/>
      <c r="LGM274" s="827"/>
      <c r="LGN274" s="844"/>
      <c r="LGO274" s="844"/>
      <c r="LGP274" s="827"/>
      <c r="LGQ274" s="827"/>
      <c r="LGR274" s="844"/>
      <c r="LGS274" s="844"/>
      <c r="LGT274" s="827"/>
      <c r="LGU274" s="827"/>
      <c r="LGV274" s="827"/>
      <c r="LGW274" s="827"/>
      <c r="LGX274" s="827"/>
      <c r="LGY274" s="827"/>
      <c r="LGZ274" s="827"/>
      <c r="LHA274" s="844"/>
      <c r="LHB274" s="844"/>
      <c r="LHC274" s="827"/>
      <c r="LHD274" s="827"/>
      <c r="LHE274" s="844"/>
      <c r="LHF274" s="844"/>
      <c r="LHG274" s="827"/>
      <c r="LHH274" s="827"/>
      <c r="LHI274" s="827"/>
      <c r="LHJ274" s="827"/>
      <c r="LHK274" s="827"/>
      <c r="LHL274" s="843"/>
      <c r="LHM274" s="845"/>
      <c r="LHN274" s="827"/>
      <c r="LHO274" s="827"/>
      <c r="LHP274" s="827"/>
      <c r="LHQ274" s="827"/>
      <c r="LHR274" s="827"/>
      <c r="LHS274" s="827"/>
      <c r="LHT274" s="827"/>
      <c r="LHU274" s="846"/>
      <c r="LHV274" s="846"/>
      <c r="LHW274" s="846"/>
      <c r="LHX274" s="846"/>
      <c r="LHY274" s="846"/>
      <c r="LHZ274" s="846"/>
      <c r="LIA274" s="846"/>
      <c r="LIB274" s="846"/>
      <c r="LIC274" s="846"/>
      <c r="LID274" s="846"/>
      <c r="LIE274" s="846"/>
      <c r="LIF274" s="846"/>
      <c r="LIG274" s="846"/>
      <c r="LIH274" s="846"/>
      <c r="LII274" s="846"/>
      <c r="LIJ274" s="846"/>
      <c r="LIK274" s="846"/>
      <c r="LIL274" s="846"/>
      <c r="LIM274" s="846"/>
      <c r="LIN274" s="846"/>
      <c r="LIO274" s="846"/>
      <c r="LIP274" s="846"/>
      <c r="LIQ274" s="846"/>
      <c r="LIR274" s="846"/>
      <c r="LIS274" s="846"/>
      <c r="LIT274" s="846"/>
      <c r="LIU274" s="846"/>
      <c r="LIV274" s="846"/>
      <c r="LIW274" s="846"/>
      <c r="LIX274" s="846"/>
      <c r="LIY274" s="846"/>
      <c r="LIZ274" s="846"/>
      <c r="LJA274" s="846"/>
      <c r="LJB274" s="846"/>
      <c r="LJC274" s="846"/>
      <c r="LJD274" s="846"/>
      <c r="LJE274" s="846"/>
      <c r="LJF274" s="846"/>
      <c r="LJG274" s="846"/>
      <c r="LJH274" s="846"/>
      <c r="LJI274" s="846"/>
      <c r="LJJ274" s="846"/>
      <c r="LJK274" s="846"/>
      <c r="LJL274" s="846"/>
      <c r="LJM274" s="827"/>
      <c r="LJN274" s="827"/>
      <c r="LJO274" s="827"/>
      <c r="LJP274" s="827"/>
      <c r="LJQ274" s="827"/>
      <c r="LJR274" s="827"/>
      <c r="LJS274" s="827"/>
      <c r="LJT274" s="827"/>
      <c r="LJU274" s="827"/>
      <c r="LJV274" s="827"/>
      <c r="LJW274" s="827"/>
      <c r="LJX274" s="827"/>
      <c r="LJY274" s="827"/>
      <c r="LJZ274" s="827"/>
      <c r="LKA274" s="827"/>
      <c r="LKB274" s="827"/>
      <c r="LKC274" s="827"/>
      <c r="LKD274" s="827"/>
      <c r="LKE274" s="827"/>
      <c r="LKF274" s="827"/>
      <c r="LKG274" s="827"/>
      <c r="LKH274" s="827"/>
      <c r="LKI274" s="827"/>
      <c r="LKJ274" s="827"/>
      <c r="LKK274" s="844"/>
      <c r="LKL274" s="844"/>
      <c r="LKM274" s="844"/>
      <c r="LKN274" s="844"/>
      <c r="LKO274" s="844"/>
      <c r="LKP274" s="827"/>
      <c r="LKQ274" s="827"/>
      <c r="LKR274" s="844"/>
      <c r="LKS274" s="844"/>
      <c r="LKT274" s="827"/>
      <c r="LKU274" s="827"/>
      <c r="LKV274" s="844"/>
      <c r="LKW274" s="844"/>
      <c r="LKX274" s="827"/>
      <c r="LKY274" s="827"/>
      <c r="LKZ274" s="827"/>
      <c r="LLA274" s="827"/>
      <c r="LLB274" s="827"/>
      <c r="LLC274" s="827"/>
      <c r="LLD274" s="827"/>
      <c r="LLE274" s="844"/>
      <c r="LLF274" s="844"/>
      <c r="LLG274" s="827"/>
      <c r="LLH274" s="827"/>
      <c r="LLI274" s="844"/>
      <c r="LLJ274" s="844"/>
      <c r="LLK274" s="827"/>
      <c r="LLL274" s="827"/>
      <c r="LLM274" s="827"/>
      <c r="LLN274" s="827"/>
      <c r="LLO274" s="827"/>
      <c r="LLP274" s="843"/>
      <c r="LLQ274" s="845"/>
      <c r="LLR274" s="827"/>
      <c r="LLS274" s="827"/>
      <c r="LLT274" s="827"/>
      <c r="LLU274" s="827"/>
      <c r="LLV274" s="827"/>
      <c r="LLW274" s="827"/>
      <c r="LLX274" s="827"/>
      <c r="LLY274" s="846"/>
      <c r="LLZ274" s="846"/>
      <c r="LMA274" s="846"/>
      <c r="LMB274" s="846"/>
      <c r="LMC274" s="846"/>
      <c r="LMD274" s="846"/>
      <c r="LME274" s="846"/>
      <c r="LMF274" s="846"/>
      <c r="LMG274" s="846"/>
      <c r="LMH274" s="846"/>
      <c r="LMI274" s="846"/>
      <c r="LMJ274" s="846"/>
      <c r="LMK274" s="846"/>
      <c r="LML274" s="846"/>
      <c r="LMM274" s="846"/>
      <c r="LMN274" s="846"/>
      <c r="LMO274" s="846"/>
      <c r="LMP274" s="846"/>
      <c r="LMQ274" s="846"/>
      <c r="LMR274" s="846"/>
      <c r="LMS274" s="846"/>
      <c r="LMT274" s="846"/>
      <c r="LMU274" s="846"/>
      <c r="LMV274" s="846"/>
      <c r="LMW274" s="846"/>
      <c r="LMX274" s="846"/>
      <c r="LMY274" s="846"/>
      <c r="LMZ274" s="846"/>
      <c r="LNA274" s="846"/>
      <c r="LNB274" s="846"/>
      <c r="LNC274" s="846"/>
      <c r="LND274" s="846"/>
      <c r="LNE274" s="846"/>
      <c r="LNF274" s="846"/>
      <c r="LNG274" s="846"/>
      <c r="LNH274" s="846"/>
      <c r="LNI274" s="846"/>
      <c r="LNJ274" s="846"/>
      <c r="LNK274" s="846"/>
      <c r="LNL274" s="846"/>
      <c r="LNM274" s="846"/>
      <c r="LNN274" s="846"/>
      <c r="LNO274" s="846"/>
      <c r="LNP274" s="846"/>
      <c r="LNQ274" s="827"/>
      <c r="LNR274" s="827"/>
      <c r="LNS274" s="827"/>
      <c r="LNT274" s="827"/>
      <c r="LNU274" s="827"/>
      <c r="LNV274" s="827"/>
      <c r="LNW274" s="827"/>
      <c r="LNX274" s="827"/>
      <c r="LNY274" s="827"/>
      <c r="LNZ274" s="827"/>
      <c r="LOA274" s="827"/>
      <c r="LOB274" s="827"/>
      <c r="LOC274" s="827"/>
      <c r="LOD274" s="827"/>
      <c r="LOE274" s="827"/>
      <c r="LOF274" s="827"/>
      <c r="LOG274" s="827"/>
      <c r="LOH274" s="827"/>
      <c r="LOI274" s="827"/>
      <c r="LOJ274" s="827"/>
      <c r="LOK274" s="827"/>
      <c r="LOL274" s="827"/>
      <c r="LOM274" s="827"/>
      <c r="LON274" s="827"/>
      <c r="LOO274" s="844"/>
      <c r="LOP274" s="844"/>
      <c r="LOQ274" s="844"/>
      <c r="LOR274" s="844"/>
      <c r="LOS274" s="844"/>
      <c r="LOT274" s="827"/>
      <c r="LOU274" s="827"/>
      <c r="LOV274" s="844"/>
      <c r="LOW274" s="844"/>
      <c r="LOX274" s="827"/>
      <c r="LOY274" s="827"/>
      <c r="LOZ274" s="844"/>
      <c r="LPA274" s="844"/>
      <c r="LPB274" s="827"/>
      <c r="LPC274" s="827"/>
      <c r="LPD274" s="827"/>
      <c r="LPE274" s="827"/>
      <c r="LPF274" s="827"/>
      <c r="LPG274" s="827"/>
      <c r="LPH274" s="827"/>
      <c r="LPI274" s="844"/>
      <c r="LPJ274" s="844"/>
      <c r="LPK274" s="827"/>
      <c r="LPL274" s="827"/>
      <c r="LPM274" s="844"/>
      <c r="LPN274" s="844"/>
      <c r="LPO274" s="827"/>
      <c r="LPP274" s="827"/>
      <c r="LPQ274" s="827"/>
      <c r="LPR274" s="827"/>
      <c r="LPS274" s="827"/>
      <c r="LPT274" s="843"/>
      <c r="LPU274" s="845"/>
      <c r="LPV274" s="827"/>
      <c r="LPW274" s="827"/>
      <c r="LPX274" s="827"/>
      <c r="LPY274" s="827"/>
      <c r="LPZ274" s="827"/>
      <c r="LQA274" s="827"/>
      <c r="LQB274" s="827"/>
      <c r="LQC274" s="846"/>
      <c r="LQD274" s="846"/>
      <c r="LQE274" s="846"/>
      <c r="LQF274" s="846"/>
      <c r="LQG274" s="846"/>
      <c r="LQH274" s="846"/>
      <c r="LQI274" s="846"/>
      <c r="LQJ274" s="846"/>
      <c r="LQK274" s="846"/>
      <c r="LQL274" s="846"/>
      <c r="LQM274" s="846"/>
      <c r="LQN274" s="846"/>
      <c r="LQO274" s="846"/>
      <c r="LQP274" s="846"/>
      <c r="LQQ274" s="846"/>
      <c r="LQR274" s="846"/>
      <c r="LQS274" s="846"/>
      <c r="LQT274" s="846"/>
      <c r="LQU274" s="846"/>
      <c r="LQV274" s="846"/>
      <c r="LQW274" s="846"/>
      <c r="LQX274" s="846"/>
      <c r="LQY274" s="846"/>
      <c r="LQZ274" s="846"/>
      <c r="LRA274" s="846"/>
      <c r="LRB274" s="846"/>
      <c r="LRC274" s="846"/>
      <c r="LRD274" s="846"/>
      <c r="LRE274" s="846"/>
      <c r="LRF274" s="846"/>
      <c r="LRG274" s="846"/>
      <c r="LRH274" s="846"/>
      <c r="LRI274" s="846"/>
      <c r="LRJ274" s="846"/>
      <c r="LRK274" s="846"/>
      <c r="LRL274" s="846"/>
      <c r="LRM274" s="846"/>
      <c r="LRN274" s="846"/>
      <c r="LRO274" s="846"/>
      <c r="LRP274" s="846"/>
      <c r="LRQ274" s="846"/>
      <c r="LRR274" s="846"/>
      <c r="LRS274" s="846"/>
      <c r="LRT274" s="846"/>
      <c r="LRU274" s="827"/>
      <c r="LRV274" s="827"/>
      <c r="LRW274" s="827"/>
      <c r="LRX274" s="827"/>
      <c r="LRY274" s="827"/>
      <c r="LRZ274" s="827"/>
      <c r="LSA274" s="827"/>
      <c r="LSB274" s="827"/>
      <c r="LSC274" s="827"/>
      <c r="LSD274" s="827"/>
      <c r="LSE274" s="827"/>
      <c r="LSF274" s="827"/>
      <c r="LSG274" s="827"/>
      <c r="LSH274" s="827"/>
      <c r="LSI274" s="827"/>
      <c r="LSJ274" s="827"/>
      <c r="LSK274" s="827"/>
      <c r="LSL274" s="827"/>
      <c r="LSM274" s="827"/>
      <c r="LSN274" s="827"/>
      <c r="LSO274" s="827"/>
      <c r="LSP274" s="827"/>
      <c r="LSQ274" s="827"/>
      <c r="LSR274" s="827"/>
      <c r="LSS274" s="844"/>
      <c r="LST274" s="844"/>
      <c r="LSU274" s="844"/>
      <c r="LSV274" s="844"/>
      <c r="LSW274" s="844"/>
      <c r="LSX274" s="827"/>
      <c r="LSY274" s="827"/>
      <c r="LSZ274" s="844"/>
      <c r="LTA274" s="844"/>
      <c r="LTB274" s="827"/>
      <c r="LTC274" s="827"/>
      <c r="LTD274" s="844"/>
      <c r="LTE274" s="844"/>
      <c r="LTF274" s="827"/>
      <c r="LTG274" s="827"/>
      <c r="LTH274" s="827"/>
      <c r="LTI274" s="827"/>
      <c r="LTJ274" s="827"/>
      <c r="LTK274" s="827"/>
      <c r="LTL274" s="827"/>
      <c r="LTM274" s="844"/>
      <c r="LTN274" s="844"/>
      <c r="LTO274" s="827"/>
      <c r="LTP274" s="827"/>
      <c r="LTQ274" s="844"/>
      <c r="LTR274" s="844"/>
      <c r="LTS274" s="827"/>
      <c r="LTT274" s="827"/>
      <c r="LTU274" s="827"/>
      <c r="LTV274" s="827"/>
      <c r="LTW274" s="827"/>
      <c r="LTX274" s="843"/>
      <c r="LTY274" s="845"/>
      <c r="LTZ274" s="827"/>
      <c r="LUA274" s="827"/>
      <c r="LUB274" s="827"/>
      <c r="LUC274" s="827"/>
      <c r="LUD274" s="827"/>
      <c r="LUE274" s="827"/>
      <c r="LUF274" s="827"/>
      <c r="LUG274" s="846"/>
      <c r="LUH274" s="846"/>
      <c r="LUI274" s="846"/>
      <c r="LUJ274" s="846"/>
      <c r="LUK274" s="846"/>
      <c r="LUL274" s="846"/>
      <c r="LUM274" s="846"/>
      <c r="LUN274" s="846"/>
      <c r="LUO274" s="846"/>
      <c r="LUP274" s="846"/>
      <c r="LUQ274" s="846"/>
      <c r="LUR274" s="846"/>
      <c r="LUS274" s="846"/>
      <c r="LUT274" s="846"/>
      <c r="LUU274" s="846"/>
      <c r="LUV274" s="846"/>
      <c r="LUW274" s="846"/>
      <c r="LUX274" s="846"/>
      <c r="LUY274" s="846"/>
      <c r="LUZ274" s="846"/>
      <c r="LVA274" s="846"/>
      <c r="LVB274" s="846"/>
      <c r="LVC274" s="846"/>
      <c r="LVD274" s="846"/>
      <c r="LVE274" s="846"/>
      <c r="LVF274" s="846"/>
      <c r="LVG274" s="846"/>
      <c r="LVH274" s="846"/>
      <c r="LVI274" s="846"/>
      <c r="LVJ274" s="846"/>
      <c r="LVK274" s="846"/>
      <c r="LVL274" s="846"/>
      <c r="LVM274" s="846"/>
      <c r="LVN274" s="846"/>
      <c r="LVO274" s="846"/>
      <c r="LVP274" s="846"/>
      <c r="LVQ274" s="846"/>
      <c r="LVR274" s="846"/>
      <c r="LVS274" s="846"/>
      <c r="LVT274" s="846"/>
      <c r="LVU274" s="846"/>
      <c r="LVV274" s="846"/>
      <c r="LVW274" s="846"/>
      <c r="LVX274" s="846"/>
      <c r="LVY274" s="827"/>
      <c r="LVZ274" s="827"/>
      <c r="LWA274" s="827"/>
      <c r="LWB274" s="827"/>
      <c r="LWC274" s="827"/>
      <c r="LWD274" s="827"/>
      <c r="LWE274" s="827"/>
      <c r="LWF274" s="827"/>
      <c r="LWG274" s="827"/>
      <c r="LWH274" s="827"/>
      <c r="LWI274" s="827"/>
      <c r="LWJ274" s="827"/>
      <c r="LWK274" s="827"/>
      <c r="LWL274" s="827"/>
      <c r="LWM274" s="827"/>
      <c r="LWN274" s="827"/>
      <c r="LWO274" s="827"/>
      <c r="LWP274" s="827"/>
      <c r="LWQ274" s="827"/>
      <c r="LWR274" s="827"/>
      <c r="LWS274" s="827"/>
      <c r="LWT274" s="827"/>
      <c r="LWU274" s="827"/>
      <c r="LWV274" s="827"/>
      <c r="LWW274" s="844"/>
      <c r="LWX274" s="844"/>
      <c r="LWY274" s="844"/>
      <c r="LWZ274" s="844"/>
      <c r="LXA274" s="844"/>
      <c r="LXB274" s="827"/>
      <c r="LXC274" s="827"/>
      <c r="LXD274" s="844"/>
      <c r="LXE274" s="844"/>
      <c r="LXF274" s="827"/>
      <c r="LXG274" s="827"/>
      <c r="LXH274" s="844"/>
      <c r="LXI274" s="844"/>
      <c r="LXJ274" s="827"/>
      <c r="LXK274" s="827"/>
      <c r="LXL274" s="827"/>
      <c r="LXM274" s="827"/>
      <c r="LXN274" s="827"/>
      <c r="LXO274" s="827"/>
      <c r="LXP274" s="827"/>
      <c r="LXQ274" s="844"/>
      <c r="LXR274" s="844"/>
      <c r="LXS274" s="827"/>
      <c r="LXT274" s="827"/>
      <c r="LXU274" s="844"/>
      <c r="LXV274" s="844"/>
      <c r="LXW274" s="827"/>
      <c r="LXX274" s="827"/>
      <c r="LXY274" s="827"/>
      <c r="LXZ274" s="827"/>
      <c r="LYA274" s="827"/>
      <c r="LYB274" s="843"/>
      <c r="LYC274" s="845"/>
      <c r="LYD274" s="827"/>
      <c r="LYE274" s="827"/>
      <c r="LYF274" s="827"/>
      <c r="LYG274" s="827"/>
      <c r="LYH274" s="827"/>
      <c r="LYI274" s="827"/>
      <c r="LYJ274" s="827"/>
      <c r="LYK274" s="846"/>
      <c r="LYL274" s="846"/>
      <c r="LYM274" s="846"/>
      <c r="LYN274" s="846"/>
      <c r="LYO274" s="846"/>
      <c r="LYP274" s="846"/>
      <c r="LYQ274" s="846"/>
      <c r="LYR274" s="846"/>
      <c r="LYS274" s="846"/>
      <c r="LYT274" s="846"/>
      <c r="LYU274" s="846"/>
      <c r="LYV274" s="846"/>
      <c r="LYW274" s="846"/>
      <c r="LYX274" s="846"/>
      <c r="LYY274" s="846"/>
      <c r="LYZ274" s="846"/>
      <c r="LZA274" s="846"/>
      <c r="LZB274" s="846"/>
      <c r="LZC274" s="846"/>
      <c r="LZD274" s="846"/>
      <c r="LZE274" s="846"/>
      <c r="LZF274" s="846"/>
      <c r="LZG274" s="846"/>
      <c r="LZH274" s="846"/>
      <c r="LZI274" s="846"/>
      <c r="LZJ274" s="846"/>
      <c r="LZK274" s="846"/>
      <c r="LZL274" s="846"/>
      <c r="LZM274" s="846"/>
      <c r="LZN274" s="846"/>
      <c r="LZO274" s="846"/>
      <c r="LZP274" s="846"/>
      <c r="LZQ274" s="846"/>
      <c r="LZR274" s="846"/>
      <c r="LZS274" s="846"/>
      <c r="LZT274" s="846"/>
      <c r="LZU274" s="846"/>
      <c r="LZV274" s="846"/>
      <c r="LZW274" s="846"/>
      <c r="LZX274" s="846"/>
      <c r="LZY274" s="846"/>
      <c r="LZZ274" s="846"/>
      <c r="MAA274" s="846"/>
      <c r="MAB274" s="846"/>
      <c r="MAC274" s="827"/>
      <c r="MAD274" s="827"/>
      <c r="MAE274" s="827"/>
      <c r="MAF274" s="827"/>
      <c r="MAG274" s="827"/>
      <c r="MAH274" s="827"/>
      <c r="MAI274" s="827"/>
      <c r="MAJ274" s="827"/>
      <c r="MAK274" s="827"/>
      <c r="MAL274" s="827"/>
      <c r="MAM274" s="827"/>
      <c r="MAN274" s="827"/>
      <c r="MAO274" s="827"/>
      <c r="MAP274" s="827"/>
      <c r="MAQ274" s="827"/>
      <c r="MAR274" s="827"/>
      <c r="MAS274" s="827"/>
      <c r="MAT274" s="827"/>
      <c r="MAU274" s="827"/>
      <c r="MAV274" s="827"/>
      <c r="MAW274" s="827"/>
      <c r="MAX274" s="827"/>
      <c r="MAY274" s="827"/>
      <c r="MAZ274" s="827"/>
      <c r="MBA274" s="844"/>
      <c r="MBB274" s="844"/>
      <c r="MBC274" s="844"/>
      <c r="MBD274" s="844"/>
      <c r="MBE274" s="844"/>
      <c r="MBF274" s="827"/>
      <c r="MBG274" s="827"/>
      <c r="MBH274" s="844"/>
      <c r="MBI274" s="844"/>
      <c r="MBJ274" s="827"/>
      <c r="MBK274" s="827"/>
      <c r="MBL274" s="844"/>
      <c r="MBM274" s="844"/>
      <c r="MBN274" s="827"/>
      <c r="MBO274" s="827"/>
      <c r="MBP274" s="827"/>
      <c r="MBQ274" s="827"/>
      <c r="MBR274" s="827"/>
      <c r="MBS274" s="827"/>
      <c r="MBT274" s="827"/>
      <c r="MBU274" s="844"/>
      <c r="MBV274" s="844"/>
      <c r="MBW274" s="827"/>
      <c r="MBX274" s="827"/>
      <c r="MBY274" s="844"/>
      <c r="MBZ274" s="844"/>
      <c r="MCA274" s="827"/>
      <c r="MCB274" s="827"/>
      <c r="MCC274" s="827"/>
      <c r="MCD274" s="827"/>
      <c r="MCE274" s="827"/>
      <c r="MCF274" s="843"/>
      <c r="MCG274" s="845"/>
      <c r="MCH274" s="827"/>
      <c r="MCI274" s="827"/>
      <c r="MCJ274" s="827"/>
      <c r="MCK274" s="827"/>
      <c r="MCL274" s="827"/>
      <c r="MCM274" s="827"/>
      <c r="MCN274" s="827"/>
      <c r="MCO274" s="846"/>
      <c r="MCP274" s="846"/>
      <c r="MCQ274" s="846"/>
      <c r="MCR274" s="846"/>
      <c r="MCS274" s="846"/>
      <c r="MCT274" s="846"/>
      <c r="MCU274" s="846"/>
      <c r="MCV274" s="846"/>
      <c r="MCW274" s="846"/>
      <c r="MCX274" s="846"/>
      <c r="MCY274" s="846"/>
      <c r="MCZ274" s="846"/>
      <c r="MDA274" s="846"/>
      <c r="MDB274" s="846"/>
      <c r="MDC274" s="846"/>
      <c r="MDD274" s="846"/>
      <c r="MDE274" s="846"/>
      <c r="MDF274" s="846"/>
      <c r="MDG274" s="846"/>
      <c r="MDH274" s="846"/>
      <c r="MDI274" s="846"/>
      <c r="MDJ274" s="846"/>
      <c r="MDK274" s="846"/>
      <c r="MDL274" s="846"/>
      <c r="MDM274" s="846"/>
      <c r="MDN274" s="846"/>
      <c r="MDO274" s="846"/>
      <c r="MDP274" s="846"/>
      <c r="MDQ274" s="846"/>
      <c r="MDR274" s="846"/>
      <c r="MDS274" s="846"/>
      <c r="MDT274" s="846"/>
      <c r="MDU274" s="846"/>
      <c r="MDV274" s="846"/>
      <c r="MDW274" s="846"/>
      <c r="MDX274" s="846"/>
      <c r="MDY274" s="846"/>
      <c r="MDZ274" s="846"/>
      <c r="MEA274" s="846"/>
      <c r="MEB274" s="846"/>
      <c r="MEC274" s="846"/>
      <c r="MED274" s="846"/>
      <c r="MEE274" s="846"/>
      <c r="MEF274" s="846"/>
      <c r="MEG274" s="827"/>
      <c r="MEH274" s="827"/>
      <c r="MEI274" s="827"/>
      <c r="MEJ274" s="827"/>
      <c r="MEK274" s="827"/>
      <c r="MEL274" s="827"/>
      <c r="MEM274" s="827"/>
      <c r="MEN274" s="827"/>
      <c r="MEO274" s="827"/>
      <c r="MEP274" s="827"/>
      <c r="MEQ274" s="827"/>
      <c r="MER274" s="827"/>
      <c r="MES274" s="827"/>
      <c r="MET274" s="827"/>
      <c r="MEU274" s="827"/>
      <c r="MEV274" s="827"/>
      <c r="MEW274" s="827"/>
      <c r="MEX274" s="827"/>
      <c r="MEY274" s="827"/>
      <c r="MEZ274" s="827"/>
      <c r="MFA274" s="827"/>
      <c r="MFB274" s="827"/>
      <c r="MFC274" s="827"/>
      <c r="MFD274" s="827"/>
      <c r="MFE274" s="844"/>
      <c r="MFF274" s="844"/>
      <c r="MFG274" s="844"/>
      <c r="MFH274" s="844"/>
      <c r="MFI274" s="844"/>
      <c r="MFJ274" s="827"/>
      <c r="MFK274" s="827"/>
      <c r="MFL274" s="844"/>
      <c r="MFM274" s="844"/>
      <c r="MFN274" s="827"/>
      <c r="MFO274" s="827"/>
      <c r="MFP274" s="844"/>
      <c r="MFQ274" s="844"/>
      <c r="MFR274" s="827"/>
      <c r="MFS274" s="827"/>
      <c r="MFT274" s="827"/>
      <c r="MFU274" s="827"/>
      <c r="MFV274" s="827"/>
      <c r="MFW274" s="827"/>
      <c r="MFX274" s="827"/>
      <c r="MFY274" s="844"/>
      <c r="MFZ274" s="844"/>
      <c r="MGA274" s="827"/>
      <c r="MGB274" s="827"/>
      <c r="MGC274" s="844"/>
      <c r="MGD274" s="844"/>
      <c r="MGE274" s="827"/>
      <c r="MGF274" s="827"/>
      <c r="MGG274" s="827"/>
      <c r="MGH274" s="827"/>
      <c r="MGI274" s="827"/>
      <c r="MGJ274" s="843"/>
      <c r="MGK274" s="845"/>
      <c r="MGL274" s="827"/>
      <c r="MGM274" s="827"/>
      <c r="MGN274" s="827"/>
      <c r="MGO274" s="827"/>
      <c r="MGP274" s="827"/>
      <c r="MGQ274" s="827"/>
      <c r="MGR274" s="827"/>
      <c r="MGS274" s="846"/>
      <c r="MGT274" s="846"/>
      <c r="MGU274" s="846"/>
      <c r="MGV274" s="846"/>
      <c r="MGW274" s="846"/>
      <c r="MGX274" s="846"/>
      <c r="MGY274" s="846"/>
      <c r="MGZ274" s="846"/>
      <c r="MHA274" s="846"/>
      <c r="MHB274" s="846"/>
      <c r="MHC274" s="846"/>
      <c r="MHD274" s="846"/>
      <c r="MHE274" s="846"/>
      <c r="MHF274" s="846"/>
      <c r="MHG274" s="846"/>
      <c r="MHH274" s="846"/>
      <c r="MHI274" s="846"/>
      <c r="MHJ274" s="846"/>
      <c r="MHK274" s="846"/>
      <c r="MHL274" s="846"/>
      <c r="MHM274" s="846"/>
      <c r="MHN274" s="846"/>
      <c r="MHO274" s="846"/>
      <c r="MHP274" s="846"/>
      <c r="MHQ274" s="846"/>
      <c r="MHR274" s="846"/>
      <c r="MHS274" s="846"/>
      <c r="MHT274" s="846"/>
      <c r="MHU274" s="846"/>
      <c r="MHV274" s="846"/>
      <c r="MHW274" s="846"/>
      <c r="MHX274" s="846"/>
      <c r="MHY274" s="846"/>
      <c r="MHZ274" s="846"/>
      <c r="MIA274" s="846"/>
      <c r="MIB274" s="846"/>
      <c r="MIC274" s="846"/>
      <c r="MID274" s="846"/>
      <c r="MIE274" s="846"/>
      <c r="MIF274" s="846"/>
      <c r="MIG274" s="846"/>
      <c r="MIH274" s="846"/>
      <c r="MII274" s="846"/>
      <c r="MIJ274" s="846"/>
      <c r="MIK274" s="827"/>
      <c r="MIL274" s="827"/>
      <c r="MIM274" s="827"/>
      <c r="MIN274" s="827"/>
      <c r="MIO274" s="827"/>
      <c r="MIP274" s="827"/>
      <c r="MIQ274" s="827"/>
      <c r="MIR274" s="827"/>
      <c r="MIS274" s="827"/>
      <c r="MIT274" s="827"/>
      <c r="MIU274" s="827"/>
      <c r="MIV274" s="827"/>
      <c r="MIW274" s="827"/>
      <c r="MIX274" s="827"/>
      <c r="MIY274" s="827"/>
      <c r="MIZ274" s="827"/>
      <c r="MJA274" s="827"/>
      <c r="MJB274" s="827"/>
      <c r="MJC274" s="827"/>
      <c r="MJD274" s="827"/>
      <c r="MJE274" s="827"/>
      <c r="MJF274" s="827"/>
      <c r="MJG274" s="827"/>
      <c r="MJH274" s="827"/>
      <c r="MJI274" s="844"/>
      <c r="MJJ274" s="844"/>
      <c r="MJK274" s="844"/>
      <c r="MJL274" s="844"/>
      <c r="MJM274" s="844"/>
      <c r="MJN274" s="827"/>
      <c r="MJO274" s="827"/>
      <c r="MJP274" s="844"/>
      <c r="MJQ274" s="844"/>
      <c r="MJR274" s="827"/>
      <c r="MJS274" s="827"/>
      <c r="MJT274" s="844"/>
      <c r="MJU274" s="844"/>
      <c r="MJV274" s="827"/>
      <c r="MJW274" s="827"/>
      <c r="MJX274" s="827"/>
      <c r="MJY274" s="827"/>
      <c r="MJZ274" s="827"/>
      <c r="MKA274" s="827"/>
      <c r="MKB274" s="827"/>
      <c r="MKC274" s="844"/>
      <c r="MKD274" s="844"/>
      <c r="MKE274" s="827"/>
      <c r="MKF274" s="827"/>
      <c r="MKG274" s="844"/>
      <c r="MKH274" s="844"/>
      <c r="MKI274" s="827"/>
      <c r="MKJ274" s="827"/>
      <c r="MKK274" s="827"/>
      <c r="MKL274" s="827"/>
      <c r="MKM274" s="827"/>
      <c r="MKN274" s="843"/>
      <c r="MKO274" s="845"/>
      <c r="MKP274" s="827"/>
      <c r="MKQ274" s="827"/>
      <c r="MKR274" s="827"/>
      <c r="MKS274" s="827"/>
      <c r="MKT274" s="827"/>
      <c r="MKU274" s="827"/>
      <c r="MKV274" s="827"/>
      <c r="MKW274" s="846"/>
      <c r="MKX274" s="846"/>
      <c r="MKY274" s="846"/>
      <c r="MKZ274" s="846"/>
      <c r="MLA274" s="846"/>
      <c r="MLB274" s="846"/>
      <c r="MLC274" s="846"/>
      <c r="MLD274" s="846"/>
      <c r="MLE274" s="846"/>
      <c r="MLF274" s="846"/>
      <c r="MLG274" s="846"/>
      <c r="MLH274" s="846"/>
      <c r="MLI274" s="846"/>
      <c r="MLJ274" s="846"/>
      <c r="MLK274" s="846"/>
      <c r="MLL274" s="846"/>
      <c r="MLM274" s="846"/>
      <c r="MLN274" s="846"/>
      <c r="MLO274" s="846"/>
      <c r="MLP274" s="846"/>
      <c r="MLQ274" s="846"/>
      <c r="MLR274" s="846"/>
      <c r="MLS274" s="846"/>
      <c r="MLT274" s="846"/>
      <c r="MLU274" s="846"/>
      <c r="MLV274" s="846"/>
      <c r="MLW274" s="846"/>
      <c r="MLX274" s="846"/>
      <c r="MLY274" s="846"/>
      <c r="MLZ274" s="846"/>
      <c r="MMA274" s="846"/>
      <c r="MMB274" s="846"/>
      <c r="MMC274" s="846"/>
      <c r="MMD274" s="846"/>
      <c r="MME274" s="846"/>
      <c r="MMF274" s="846"/>
      <c r="MMG274" s="846"/>
      <c r="MMH274" s="846"/>
      <c r="MMI274" s="846"/>
      <c r="MMJ274" s="846"/>
      <c r="MMK274" s="846"/>
      <c r="MML274" s="846"/>
      <c r="MMM274" s="846"/>
      <c r="MMN274" s="846"/>
      <c r="MMO274" s="827"/>
      <c r="MMP274" s="827"/>
      <c r="MMQ274" s="827"/>
      <c r="MMR274" s="827"/>
      <c r="MMS274" s="827"/>
      <c r="MMT274" s="827"/>
      <c r="MMU274" s="827"/>
      <c r="MMV274" s="827"/>
      <c r="MMW274" s="827"/>
      <c r="MMX274" s="827"/>
      <c r="MMY274" s="827"/>
      <c r="MMZ274" s="827"/>
      <c r="MNA274" s="827"/>
      <c r="MNB274" s="827"/>
      <c r="MNC274" s="827"/>
      <c r="MND274" s="827"/>
      <c r="MNE274" s="827"/>
      <c r="MNF274" s="827"/>
      <c r="MNG274" s="827"/>
      <c r="MNH274" s="827"/>
      <c r="MNI274" s="827"/>
      <c r="MNJ274" s="827"/>
      <c r="MNK274" s="827"/>
      <c r="MNL274" s="827"/>
      <c r="MNM274" s="844"/>
      <c r="MNN274" s="844"/>
      <c r="MNO274" s="844"/>
      <c r="MNP274" s="844"/>
      <c r="MNQ274" s="844"/>
      <c r="MNR274" s="827"/>
      <c r="MNS274" s="827"/>
      <c r="MNT274" s="844"/>
      <c r="MNU274" s="844"/>
      <c r="MNV274" s="827"/>
      <c r="MNW274" s="827"/>
      <c r="MNX274" s="844"/>
      <c r="MNY274" s="844"/>
      <c r="MNZ274" s="827"/>
      <c r="MOA274" s="827"/>
      <c r="MOB274" s="827"/>
      <c r="MOC274" s="827"/>
      <c r="MOD274" s="827"/>
      <c r="MOE274" s="827"/>
      <c r="MOF274" s="827"/>
      <c r="MOG274" s="844"/>
      <c r="MOH274" s="844"/>
      <c r="MOI274" s="827"/>
      <c r="MOJ274" s="827"/>
      <c r="MOK274" s="844"/>
      <c r="MOL274" s="844"/>
      <c r="MOM274" s="827"/>
      <c r="MON274" s="827"/>
      <c r="MOO274" s="827"/>
      <c r="MOP274" s="827"/>
      <c r="MOQ274" s="827"/>
      <c r="MOR274" s="843"/>
      <c r="MOS274" s="845"/>
      <c r="MOT274" s="827"/>
      <c r="MOU274" s="827"/>
      <c r="MOV274" s="827"/>
      <c r="MOW274" s="827"/>
      <c r="MOX274" s="827"/>
      <c r="MOY274" s="827"/>
      <c r="MOZ274" s="827"/>
      <c r="MPA274" s="846"/>
      <c r="MPB274" s="846"/>
      <c r="MPC274" s="846"/>
      <c r="MPD274" s="846"/>
      <c r="MPE274" s="846"/>
      <c r="MPF274" s="846"/>
      <c r="MPG274" s="846"/>
      <c r="MPH274" s="846"/>
      <c r="MPI274" s="846"/>
      <c r="MPJ274" s="846"/>
      <c r="MPK274" s="846"/>
      <c r="MPL274" s="846"/>
      <c r="MPM274" s="846"/>
      <c r="MPN274" s="846"/>
      <c r="MPO274" s="846"/>
      <c r="MPP274" s="846"/>
      <c r="MPQ274" s="846"/>
      <c r="MPR274" s="846"/>
      <c r="MPS274" s="846"/>
      <c r="MPT274" s="846"/>
      <c r="MPU274" s="846"/>
      <c r="MPV274" s="846"/>
      <c r="MPW274" s="846"/>
      <c r="MPX274" s="846"/>
      <c r="MPY274" s="846"/>
      <c r="MPZ274" s="846"/>
      <c r="MQA274" s="846"/>
      <c r="MQB274" s="846"/>
      <c r="MQC274" s="846"/>
      <c r="MQD274" s="846"/>
      <c r="MQE274" s="846"/>
      <c r="MQF274" s="846"/>
      <c r="MQG274" s="846"/>
      <c r="MQH274" s="846"/>
      <c r="MQI274" s="846"/>
      <c r="MQJ274" s="846"/>
      <c r="MQK274" s="846"/>
      <c r="MQL274" s="846"/>
      <c r="MQM274" s="846"/>
      <c r="MQN274" s="846"/>
      <c r="MQO274" s="846"/>
      <c r="MQP274" s="846"/>
      <c r="MQQ274" s="846"/>
      <c r="MQR274" s="846"/>
      <c r="MQS274" s="827"/>
      <c r="MQT274" s="827"/>
      <c r="MQU274" s="827"/>
      <c r="MQV274" s="827"/>
      <c r="MQW274" s="827"/>
      <c r="MQX274" s="827"/>
      <c r="MQY274" s="827"/>
      <c r="MQZ274" s="827"/>
      <c r="MRA274" s="827"/>
      <c r="MRB274" s="827"/>
      <c r="MRC274" s="827"/>
      <c r="MRD274" s="827"/>
      <c r="MRE274" s="827"/>
      <c r="MRF274" s="827"/>
      <c r="MRG274" s="827"/>
      <c r="MRH274" s="827"/>
      <c r="MRI274" s="827"/>
      <c r="MRJ274" s="827"/>
      <c r="MRK274" s="827"/>
      <c r="MRL274" s="827"/>
      <c r="MRM274" s="827"/>
      <c r="MRN274" s="827"/>
      <c r="MRO274" s="827"/>
      <c r="MRP274" s="827"/>
      <c r="MRQ274" s="844"/>
      <c r="MRR274" s="844"/>
      <c r="MRS274" s="844"/>
      <c r="MRT274" s="844"/>
      <c r="MRU274" s="844"/>
      <c r="MRV274" s="827"/>
      <c r="MRW274" s="827"/>
      <c r="MRX274" s="844"/>
      <c r="MRY274" s="844"/>
      <c r="MRZ274" s="827"/>
      <c r="MSA274" s="827"/>
      <c r="MSB274" s="844"/>
      <c r="MSC274" s="844"/>
      <c r="MSD274" s="827"/>
      <c r="MSE274" s="827"/>
      <c r="MSF274" s="827"/>
      <c r="MSG274" s="827"/>
      <c r="MSH274" s="827"/>
      <c r="MSI274" s="827"/>
      <c r="MSJ274" s="827"/>
      <c r="MSK274" s="844"/>
      <c r="MSL274" s="844"/>
      <c r="MSM274" s="827"/>
      <c r="MSN274" s="827"/>
      <c r="MSO274" s="844"/>
      <c r="MSP274" s="844"/>
      <c r="MSQ274" s="827"/>
      <c r="MSR274" s="827"/>
      <c r="MSS274" s="827"/>
      <c r="MST274" s="827"/>
      <c r="MSU274" s="827"/>
      <c r="MSV274" s="843"/>
      <c r="MSW274" s="845"/>
      <c r="MSX274" s="827"/>
      <c r="MSY274" s="827"/>
      <c r="MSZ274" s="827"/>
      <c r="MTA274" s="827"/>
      <c r="MTB274" s="827"/>
      <c r="MTC274" s="827"/>
      <c r="MTD274" s="827"/>
      <c r="MTE274" s="846"/>
      <c r="MTF274" s="846"/>
      <c r="MTG274" s="846"/>
      <c r="MTH274" s="846"/>
      <c r="MTI274" s="846"/>
      <c r="MTJ274" s="846"/>
      <c r="MTK274" s="846"/>
      <c r="MTL274" s="846"/>
      <c r="MTM274" s="846"/>
      <c r="MTN274" s="846"/>
      <c r="MTO274" s="846"/>
      <c r="MTP274" s="846"/>
      <c r="MTQ274" s="846"/>
      <c r="MTR274" s="846"/>
      <c r="MTS274" s="846"/>
      <c r="MTT274" s="846"/>
      <c r="MTU274" s="846"/>
      <c r="MTV274" s="846"/>
      <c r="MTW274" s="846"/>
      <c r="MTX274" s="846"/>
      <c r="MTY274" s="846"/>
      <c r="MTZ274" s="846"/>
      <c r="MUA274" s="846"/>
      <c r="MUB274" s="846"/>
      <c r="MUC274" s="846"/>
      <c r="MUD274" s="846"/>
      <c r="MUE274" s="846"/>
      <c r="MUF274" s="846"/>
      <c r="MUG274" s="846"/>
      <c r="MUH274" s="846"/>
      <c r="MUI274" s="846"/>
      <c r="MUJ274" s="846"/>
      <c r="MUK274" s="846"/>
      <c r="MUL274" s="846"/>
      <c r="MUM274" s="846"/>
      <c r="MUN274" s="846"/>
      <c r="MUO274" s="846"/>
      <c r="MUP274" s="846"/>
      <c r="MUQ274" s="846"/>
      <c r="MUR274" s="846"/>
      <c r="MUS274" s="846"/>
      <c r="MUT274" s="846"/>
      <c r="MUU274" s="846"/>
      <c r="MUV274" s="846"/>
      <c r="MUW274" s="827"/>
      <c r="MUX274" s="827"/>
      <c r="MUY274" s="827"/>
      <c r="MUZ274" s="827"/>
      <c r="MVA274" s="827"/>
      <c r="MVB274" s="827"/>
      <c r="MVC274" s="827"/>
      <c r="MVD274" s="827"/>
      <c r="MVE274" s="827"/>
      <c r="MVF274" s="827"/>
      <c r="MVG274" s="827"/>
      <c r="MVH274" s="827"/>
      <c r="MVI274" s="827"/>
      <c r="MVJ274" s="827"/>
      <c r="MVK274" s="827"/>
      <c r="MVL274" s="827"/>
      <c r="MVM274" s="827"/>
      <c r="MVN274" s="827"/>
      <c r="MVO274" s="827"/>
      <c r="MVP274" s="827"/>
      <c r="MVQ274" s="827"/>
      <c r="MVR274" s="827"/>
      <c r="MVS274" s="827"/>
      <c r="MVT274" s="827"/>
      <c r="MVU274" s="844"/>
      <c r="MVV274" s="844"/>
      <c r="MVW274" s="844"/>
      <c r="MVX274" s="844"/>
      <c r="MVY274" s="844"/>
      <c r="MVZ274" s="827"/>
      <c r="MWA274" s="827"/>
      <c r="MWB274" s="844"/>
      <c r="MWC274" s="844"/>
      <c r="MWD274" s="827"/>
      <c r="MWE274" s="827"/>
      <c r="MWF274" s="844"/>
      <c r="MWG274" s="844"/>
      <c r="MWH274" s="827"/>
      <c r="MWI274" s="827"/>
      <c r="MWJ274" s="827"/>
      <c r="MWK274" s="827"/>
      <c r="MWL274" s="827"/>
      <c r="MWM274" s="827"/>
      <c r="MWN274" s="827"/>
      <c r="MWO274" s="844"/>
      <c r="MWP274" s="844"/>
      <c r="MWQ274" s="827"/>
      <c r="MWR274" s="827"/>
      <c r="MWS274" s="844"/>
      <c r="MWT274" s="844"/>
      <c r="MWU274" s="827"/>
      <c r="MWV274" s="827"/>
      <c r="MWW274" s="827"/>
      <c r="MWX274" s="827"/>
      <c r="MWY274" s="827"/>
      <c r="MWZ274" s="843"/>
      <c r="MXA274" s="845"/>
      <c r="MXB274" s="827"/>
      <c r="MXC274" s="827"/>
      <c r="MXD274" s="827"/>
      <c r="MXE274" s="827"/>
      <c r="MXF274" s="827"/>
      <c r="MXG274" s="827"/>
      <c r="MXH274" s="827"/>
      <c r="MXI274" s="846"/>
      <c r="MXJ274" s="846"/>
      <c r="MXK274" s="846"/>
      <c r="MXL274" s="846"/>
      <c r="MXM274" s="846"/>
      <c r="MXN274" s="846"/>
      <c r="MXO274" s="846"/>
      <c r="MXP274" s="846"/>
      <c r="MXQ274" s="846"/>
      <c r="MXR274" s="846"/>
      <c r="MXS274" s="846"/>
      <c r="MXT274" s="846"/>
      <c r="MXU274" s="846"/>
      <c r="MXV274" s="846"/>
      <c r="MXW274" s="846"/>
      <c r="MXX274" s="846"/>
      <c r="MXY274" s="846"/>
      <c r="MXZ274" s="846"/>
      <c r="MYA274" s="846"/>
      <c r="MYB274" s="846"/>
      <c r="MYC274" s="846"/>
      <c r="MYD274" s="846"/>
      <c r="MYE274" s="846"/>
      <c r="MYF274" s="846"/>
      <c r="MYG274" s="846"/>
      <c r="MYH274" s="846"/>
      <c r="MYI274" s="846"/>
      <c r="MYJ274" s="846"/>
      <c r="MYK274" s="846"/>
      <c r="MYL274" s="846"/>
      <c r="MYM274" s="846"/>
      <c r="MYN274" s="846"/>
      <c r="MYO274" s="846"/>
      <c r="MYP274" s="846"/>
      <c r="MYQ274" s="846"/>
      <c r="MYR274" s="846"/>
      <c r="MYS274" s="846"/>
      <c r="MYT274" s="846"/>
      <c r="MYU274" s="846"/>
      <c r="MYV274" s="846"/>
      <c r="MYW274" s="846"/>
      <c r="MYX274" s="846"/>
      <c r="MYY274" s="846"/>
      <c r="MYZ274" s="846"/>
      <c r="MZA274" s="827"/>
      <c r="MZB274" s="827"/>
      <c r="MZC274" s="827"/>
      <c r="MZD274" s="827"/>
      <c r="MZE274" s="827"/>
      <c r="MZF274" s="827"/>
      <c r="MZG274" s="827"/>
      <c r="MZH274" s="827"/>
      <c r="MZI274" s="827"/>
      <c r="MZJ274" s="827"/>
      <c r="MZK274" s="827"/>
      <c r="MZL274" s="827"/>
      <c r="MZM274" s="827"/>
      <c r="MZN274" s="827"/>
      <c r="MZO274" s="827"/>
      <c r="MZP274" s="827"/>
      <c r="MZQ274" s="827"/>
      <c r="MZR274" s="827"/>
      <c r="MZS274" s="827"/>
      <c r="MZT274" s="827"/>
      <c r="MZU274" s="827"/>
      <c r="MZV274" s="827"/>
      <c r="MZW274" s="827"/>
      <c r="MZX274" s="827"/>
      <c r="MZY274" s="844"/>
      <c r="MZZ274" s="844"/>
      <c r="NAA274" s="844"/>
      <c r="NAB274" s="844"/>
      <c r="NAC274" s="844"/>
      <c r="NAD274" s="827"/>
      <c r="NAE274" s="827"/>
      <c r="NAF274" s="844"/>
      <c r="NAG274" s="844"/>
      <c r="NAH274" s="827"/>
      <c r="NAI274" s="827"/>
      <c r="NAJ274" s="844"/>
      <c r="NAK274" s="844"/>
      <c r="NAL274" s="827"/>
      <c r="NAM274" s="827"/>
      <c r="NAN274" s="827"/>
      <c r="NAO274" s="827"/>
      <c r="NAP274" s="827"/>
      <c r="NAQ274" s="827"/>
      <c r="NAR274" s="827"/>
      <c r="NAS274" s="844"/>
      <c r="NAT274" s="844"/>
      <c r="NAU274" s="827"/>
      <c r="NAV274" s="827"/>
      <c r="NAW274" s="844"/>
      <c r="NAX274" s="844"/>
      <c r="NAY274" s="827"/>
      <c r="NAZ274" s="827"/>
      <c r="NBA274" s="827"/>
      <c r="NBB274" s="827"/>
      <c r="NBC274" s="827"/>
      <c r="NBD274" s="843"/>
      <c r="NBE274" s="845"/>
      <c r="NBF274" s="827"/>
      <c r="NBG274" s="827"/>
      <c r="NBH274" s="827"/>
      <c r="NBI274" s="827"/>
      <c r="NBJ274" s="827"/>
      <c r="NBK274" s="827"/>
      <c r="NBL274" s="827"/>
      <c r="NBM274" s="846"/>
      <c r="NBN274" s="846"/>
      <c r="NBO274" s="846"/>
      <c r="NBP274" s="846"/>
      <c r="NBQ274" s="846"/>
      <c r="NBR274" s="846"/>
      <c r="NBS274" s="846"/>
      <c r="NBT274" s="846"/>
      <c r="NBU274" s="846"/>
      <c r="NBV274" s="846"/>
      <c r="NBW274" s="846"/>
      <c r="NBX274" s="846"/>
      <c r="NBY274" s="846"/>
      <c r="NBZ274" s="846"/>
      <c r="NCA274" s="846"/>
      <c r="NCB274" s="846"/>
      <c r="NCC274" s="846"/>
      <c r="NCD274" s="846"/>
      <c r="NCE274" s="846"/>
      <c r="NCF274" s="846"/>
      <c r="NCG274" s="846"/>
      <c r="NCH274" s="846"/>
      <c r="NCI274" s="846"/>
      <c r="NCJ274" s="846"/>
      <c r="NCK274" s="846"/>
      <c r="NCL274" s="846"/>
      <c r="NCM274" s="846"/>
      <c r="NCN274" s="846"/>
      <c r="NCO274" s="846"/>
      <c r="NCP274" s="846"/>
      <c r="NCQ274" s="846"/>
      <c r="NCR274" s="846"/>
      <c r="NCS274" s="846"/>
      <c r="NCT274" s="846"/>
      <c r="NCU274" s="846"/>
      <c r="NCV274" s="846"/>
      <c r="NCW274" s="846"/>
      <c r="NCX274" s="846"/>
      <c r="NCY274" s="846"/>
      <c r="NCZ274" s="846"/>
      <c r="NDA274" s="846"/>
      <c r="NDB274" s="846"/>
      <c r="NDC274" s="846"/>
      <c r="NDD274" s="846"/>
      <c r="NDE274" s="827"/>
      <c r="NDF274" s="827"/>
      <c r="NDG274" s="827"/>
      <c r="NDH274" s="827"/>
      <c r="NDI274" s="827"/>
      <c r="NDJ274" s="827"/>
      <c r="NDK274" s="827"/>
      <c r="NDL274" s="827"/>
      <c r="NDM274" s="827"/>
      <c r="NDN274" s="827"/>
      <c r="NDO274" s="827"/>
      <c r="NDP274" s="827"/>
      <c r="NDQ274" s="827"/>
      <c r="NDR274" s="827"/>
      <c r="NDS274" s="827"/>
      <c r="NDT274" s="827"/>
      <c r="NDU274" s="827"/>
      <c r="NDV274" s="827"/>
      <c r="NDW274" s="827"/>
      <c r="NDX274" s="827"/>
      <c r="NDY274" s="827"/>
      <c r="NDZ274" s="827"/>
      <c r="NEA274" s="827"/>
      <c r="NEB274" s="827"/>
      <c r="NEC274" s="844"/>
      <c r="NED274" s="844"/>
      <c r="NEE274" s="844"/>
      <c r="NEF274" s="844"/>
      <c r="NEG274" s="844"/>
      <c r="NEH274" s="827"/>
      <c r="NEI274" s="827"/>
      <c r="NEJ274" s="844"/>
      <c r="NEK274" s="844"/>
      <c r="NEL274" s="827"/>
      <c r="NEM274" s="827"/>
      <c r="NEN274" s="844"/>
      <c r="NEO274" s="844"/>
      <c r="NEP274" s="827"/>
      <c r="NEQ274" s="827"/>
      <c r="NER274" s="827"/>
      <c r="NES274" s="827"/>
      <c r="NET274" s="827"/>
      <c r="NEU274" s="827"/>
      <c r="NEV274" s="827"/>
      <c r="NEW274" s="844"/>
      <c r="NEX274" s="844"/>
      <c r="NEY274" s="827"/>
      <c r="NEZ274" s="827"/>
      <c r="NFA274" s="844"/>
      <c r="NFB274" s="844"/>
      <c r="NFC274" s="827"/>
      <c r="NFD274" s="827"/>
      <c r="NFE274" s="827"/>
      <c r="NFF274" s="827"/>
      <c r="NFG274" s="827"/>
      <c r="NFH274" s="843"/>
      <c r="NFI274" s="845"/>
      <c r="NFJ274" s="827"/>
      <c r="NFK274" s="827"/>
      <c r="NFL274" s="827"/>
      <c r="NFM274" s="827"/>
      <c r="NFN274" s="827"/>
      <c r="NFO274" s="827"/>
      <c r="NFP274" s="827"/>
      <c r="NFQ274" s="846"/>
      <c r="NFR274" s="846"/>
      <c r="NFS274" s="846"/>
      <c r="NFT274" s="846"/>
      <c r="NFU274" s="846"/>
      <c r="NFV274" s="846"/>
      <c r="NFW274" s="846"/>
      <c r="NFX274" s="846"/>
      <c r="NFY274" s="846"/>
      <c r="NFZ274" s="846"/>
      <c r="NGA274" s="846"/>
      <c r="NGB274" s="846"/>
      <c r="NGC274" s="846"/>
      <c r="NGD274" s="846"/>
      <c r="NGE274" s="846"/>
      <c r="NGF274" s="846"/>
      <c r="NGG274" s="846"/>
      <c r="NGH274" s="846"/>
      <c r="NGI274" s="846"/>
      <c r="NGJ274" s="846"/>
      <c r="NGK274" s="846"/>
      <c r="NGL274" s="846"/>
      <c r="NGM274" s="846"/>
      <c r="NGN274" s="846"/>
      <c r="NGO274" s="846"/>
      <c r="NGP274" s="846"/>
      <c r="NGQ274" s="846"/>
      <c r="NGR274" s="846"/>
      <c r="NGS274" s="846"/>
      <c r="NGT274" s="846"/>
      <c r="NGU274" s="846"/>
      <c r="NGV274" s="846"/>
      <c r="NGW274" s="846"/>
      <c r="NGX274" s="846"/>
      <c r="NGY274" s="846"/>
      <c r="NGZ274" s="846"/>
      <c r="NHA274" s="846"/>
      <c r="NHB274" s="846"/>
      <c r="NHC274" s="846"/>
      <c r="NHD274" s="846"/>
      <c r="NHE274" s="846"/>
      <c r="NHF274" s="846"/>
      <c r="NHG274" s="846"/>
      <c r="NHH274" s="846"/>
      <c r="NHI274" s="827"/>
      <c r="NHJ274" s="827"/>
      <c r="NHK274" s="827"/>
      <c r="NHL274" s="827"/>
      <c r="NHM274" s="827"/>
      <c r="NHN274" s="827"/>
      <c r="NHO274" s="827"/>
      <c r="NHP274" s="827"/>
      <c r="NHQ274" s="827"/>
      <c r="NHR274" s="827"/>
      <c r="NHS274" s="827"/>
      <c r="NHT274" s="827"/>
      <c r="NHU274" s="827"/>
      <c r="NHV274" s="827"/>
      <c r="NHW274" s="827"/>
      <c r="NHX274" s="827"/>
      <c r="NHY274" s="827"/>
      <c r="NHZ274" s="827"/>
      <c r="NIA274" s="827"/>
      <c r="NIB274" s="827"/>
      <c r="NIC274" s="827"/>
      <c r="NID274" s="827"/>
      <c r="NIE274" s="827"/>
      <c r="NIF274" s="827"/>
      <c r="NIG274" s="844"/>
      <c r="NIH274" s="844"/>
      <c r="NII274" s="844"/>
      <c r="NIJ274" s="844"/>
      <c r="NIK274" s="844"/>
      <c r="NIL274" s="827"/>
      <c r="NIM274" s="827"/>
      <c r="NIN274" s="844"/>
      <c r="NIO274" s="844"/>
      <c r="NIP274" s="827"/>
      <c r="NIQ274" s="827"/>
      <c r="NIR274" s="844"/>
      <c r="NIS274" s="844"/>
      <c r="NIT274" s="827"/>
      <c r="NIU274" s="827"/>
      <c r="NIV274" s="827"/>
      <c r="NIW274" s="827"/>
      <c r="NIX274" s="827"/>
      <c r="NIY274" s="827"/>
      <c r="NIZ274" s="827"/>
      <c r="NJA274" s="844"/>
      <c r="NJB274" s="844"/>
      <c r="NJC274" s="827"/>
      <c r="NJD274" s="827"/>
      <c r="NJE274" s="844"/>
      <c r="NJF274" s="844"/>
      <c r="NJG274" s="827"/>
      <c r="NJH274" s="827"/>
      <c r="NJI274" s="827"/>
      <c r="NJJ274" s="827"/>
      <c r="NJK274" s="827"/>
      <c r="NJL274" s="843"/>
      <c r="NJM274" s="845"/>
      <c r="NJN274" s="827"/>
      <c r="NJO274" s="827"/>
      <c r="NJP274" s="827"/>
      <c r="NJQ274" s="827"/>
      <c r="NJR274" s="827"/>
      <c r="NJS274" s="827"/>
      <c r="NJT274" s="827"/>
      <c r="NJU274" s="846"/>
      <c r="NJV274" s="846"/>
      <c r="NJW274" s="846"/>
      <c r="NJX274" s="846"/>
      <c r="NJY274" s="846"/>
      <c r="NJZ274" s="846"/>
      <c r="NKA274" s="846"/>
      <c r="NKB274" s="846"/>
      <c r="NKC274" s="846"/>
      <c r="NKD274" s="846"/>
      <c r="NKE274" s="846"/>
      <c r="NKF274" s="846"/>
      <c r="NKG274" s="846"/>
      <c r="NKH274" s="846"/>
      <c r="NKI274" s="846"/>
      <c r="NKJ274" s="846"/>
      <c r="NKK274" s="846"/>
      <c r="NKL274" s="846"/>
      <c r="NKM274" s="846"/>
      <c r="NKN274" s="846"/>
      <c r="NKO274" s="846"/>
      <c r="NKP274" s="846"/>
      <c r="NKQ274" s="846"/>
      <c r="NKR274" s="846"/>
      <c r="NKS274" s="846"/>
      <c r="NKT274" s="846"/>
      <c r="NKU274" s="846"/>
      <c r="NKV274" s="846"/>
      <c r="NKW274" s="846"/>
      <c r="NKX274" s="846"/>
      <c r="NKY274" s="846"/>
      <c r="NKZ274" s="846"/>
      <c r="NLA274" s="846"/>
      <c r="NLB274" s="846"/>
      <c r="NLC274" s="846"/>
      <c r="NLD274" s="846"/>
      <c r="NLE274" s="846"/>
      <c r="NLF274" s="846"/>
      <c r="NLG274" s="846"/>
      <c r="NLH274" s="846"/>
      <c r="NLI274" s="846"/>
      <c r="NLJ274" s="846"/>
      <c r="NLK274" s="846"/>
      <c r="NLL274" s="846"/>
      <c r="NLM274" s="827"/>
      <c r="NLN274" s="827"/>
      <c r="NLO274" s="827"/>
      <c r="NLP274" s="827"/>
      <c r="NLQ274" s="827"/>
      <c r="NLR274" s="827"/>
      <c r="NLS274" s="827"/>
      <c r="NLT274" s="827"/>
      <c r="NLU274" s="827"/>
      <c r="NLV274" s="827"/>
      <c r="NLW274" s="827"/>
      <c r="NLX274" s="827"/>
      <c r="NLY274" s="827"/>
      <c r="NLZ274" s="827"/>
      <c r="NMA274" s="827"/>
      <c r="NMB274" s="827"/>
      <c r="NMC274" s="827"/>
      <c r="NMD274" s="827"/>
      <c r="NME274" s="827"/>
      <c r="NMF274" s="827"/>
      <c r="NMG274" s="827"/>
      <c r="NMH274" s="827"/>
      <c r="NMI274" s="827"/>
      <c r="NMJ274" s="827"/>
      <c r="NMK274" s="844"/>
      <c r="NML274" s="844"/>
      <c r="NMM274" s="844"/>
      <c r="NMN274" s="844"/>
      <c r="NMO274" s="844"/>
      <c r="NMP274" s="827"/>
      <c r="NMQ274" s="827"/>
      <c r="NMR274" s="844"/>
      <c r="NMS274" s="844"/>
      <c r="NMT274" s="827"/>
      <c r="NMU274" s="827"/>
      <c r="NMV274" s="844"/>
      <c r="NMW274" s="844"/>
      <c r="NMX274" s="827"/>
      <c r="NMY274" s="827"/>
      <c r="NMZ274" s="827"/>
      <c r="NNA274" s="827"/>
      <c r="NNB274" s="827"/>
      <c r="NNC274" s="827"/>
      <c r="NND274" s="827"/>
      <c r="NNE274" s="844"/>
      <c r="NNF274" s="844"/>
      <c r="NNG274" s="827"/>
      <c r="NNH274" s="827"/>
      <c r="NNI274" s="844"/>
      <c r="NNJ274" s="844"/>
      <c r="NNK274" s="827"/>
      <c r="NNL274" s="827"/>
      <c r="NNM274" s="827"/>
      <c r="NNN274" s="827"/>
      <c r="NNO274" s="827"/>
      <c r="NNP274" s="843"/>
      <c r="NNQ274" s="845"/>
      <c r="NNR274" s="827"/>
      <c r="NNS274" s="827"/>
      <c r="NNT274" s="827"/>
      <c r="NNU274" s="827"/>
      <c r="NNV274" s="827"/>
      <c r="NNW274" s="827"/>
      <c r="NNX274" s="827"/>
      <c r="NNY274" s="846"/>
      <c r="NNZ274" s="846"/>
      <c r="NOA274" s="846"/>
      <c r="NOB274" s="846"/>
      <c r="NOC274" s="846"/>
      <c r="NOD274" s="846"/>
      <c r="NOE274" s="846"/>
      <c r="NOF274" s="846"/>
      <c r="NOG274" s="846"/>
      <c r="NOH274" s="846"/>
      <c r="NOI274" s="846"/>
      <c r="NOJ274" s="846"/>
      <c r="NOK274" s="846"/>
      <c r="NOL274" s="846"/>
      <c r="NOM274" s="846"/>
      <c r="NON274" s="846"/>
      <c r="NOO274" s="846"/>
      <c r="NOP274" s="846"/>
      <c r="NOQ274" s="846"/>
      <c r="NOR274" s="846"/>
      <c r="NOS274" s="846"/>
      <c r="NOT274" s="846"/>
      <c r="NOU274" s="846"/>
      <c r="NOV274" s="846"/>
      <c r="NOW274" s="846"/>
      <c r="NOX274" s="846"/>
      <c r="NOY274" s="846"/>
      <c r="NOZ274" s="846"/>
      <c r="NPA274" s="846"/>
      <c r="NPB274" s="846"/>
      <c r="NPC274" s="846"/>
      <c r="NPD274" s="846"/>
      <c r="NPE274" s="846"/>
      <c r="NPF274" s="846"/>
      <c r="NPG274" s="846"/>
      <c r="NPH274" s="846"/>
      <c r="NPI274" s="846"/>
      <c r="NPJ274" s="846"/>
      <c r="NPK274" s="846"/>
      <c r="NPL274" s="846"/>
      <c r="NPM274" s="846"/>
      <c r="NPN274" s="846"/>
      <c r="NPO274" s="846"/>
      <c r="NPP274" s="846"/>
      <c r="NPQ274" s="827"/>
      <c r="NPR274" s="827"/>
      <c r="NPS274" s="827"/>
      <c r="NPT274" s="827"/>
      <c r="NPU274" s="827"/>
      <c r="NPV274" s="827"/>
      <c r="NPW274" s="827"/>
      <c r="NPX274" s="827"/>
      <c r="NPY274" s="827"/>
      <c r="NPZ274" s="827"/>
      <c r="NQA274" s="827"/>
      <c r="NQB274" s="827"/>
      <c r="NQC274" s="827"/>
      <c r="NQD274" s="827"/>
      <c r="NQE274" s="827"/>
      <c r="NQF274" s="827"/>
      <c r="NQG274" s="827"/>
      <c r="NQH274" s="827"/>
      <c r="NQI274" s="827"/>
      <c r="NQJ274" s="827"/>
      <c r="NQK274" s="827"/>
      <c r="NQL274" s="827"/>
      <c r="NQM274" s="827"/>
      <c r="NQN274" s="827"/>
      <c r="NQO274" s="844"/>
      <c r="NQP274" s="844"/>
      <c r="NQQ274" s="844"/>
      <c r="NQR274" s="844"/>
      <c r="NQS274" s="844"/>
      <c r="NQT274" s="827"/>
      <c r="NQU274" s="827"/>
      <c r="NQV274" s="844"/>
      <c r="NQW274" s="844"/>
      <c r="NQX274" s="827"/>
      <c r="NQY274" s="827"/>
      <c r="NQZ274" s="844"/>
      <c r="NRA274" s="844"/>
      <c r="NRB274" s="827"/>
      <c r="NRC274" s="827"/>
      <c r="NRD274" s="827"/>
      <c r="NRE274" s="827"/>
      <c r="NRF274" s="827"/>
      <c r="NRG274" s="827"/>
      <c r="NRH274" s="827"/>
      <c r="NRI274" s="844"/>
      <c r="NRJ274" s="844"/>
      <c r="NRK274" s="827"/>
      <c r="NRL274" s="827"/>
      <c r="NRM274" s="844"/>
      <c r="NRN274" s="844"/>
      <c r="NRO274" s="827"/>
      <c r="NRP274" s="827"/>
      <c r="NRQ274" s="827"/>
      <c r="NRR274" s="827"/>
      <c r="NRS274" s="827"/>
      <c r="NRT274" s="843"/>
      <c r="NRU274" s="845"/>
      <c r="NRV274" s="827"/>
      <c r="NRW274" s="827"/>
      <c r="NRX274" s="827"/>
      <c r="NRY274" s="827"/>
      <c r="NRZ274" s="827"/>
      <c r="NSA274" s="827"/>
      <c r="NSB274" s="827"/>
      <c r="NSC274" s="846"/>
      <c r="NSD274" s="846"/>
      <c r="NSE274" s="846"/>
      <c r="NSF274" s="846"/>
      <c r="NSG274" s="846"/>
      <c r="NSH274" s="846"/>
      <c r="NSI274" s="846"/>
      <c r="NSJ274" s="846"/>
      <c r="NSK274" s="846"/>
      <c r="NSL274" s="846"/>
      <c r="NSM274" s="846"/>
      <c r="NSN274" s="846"/>
      <c r="NSO274" s="846"/>
      <c r="NSP274" s="846"/>
      <c r="NSQ274" s="846"/>
      <c r="NSR274" s="846"/>
      <c r="NSS274" s="846"/>
      <c r="NST274" s="846"/>
      <c r="NSU274" s="846"/>
      <c r="NSV274" s="846"/>
      <c r="NSW274" s="846"/>
      <c r="NSX274" s="846"/>
      <c r="NSY274" s="846"/>
      <c r="NSZ274" s="846"/>
      <c r="NTA274" s="846"/>
      <c r="NTB274" s="846"/>
      <c r="NTC274" s="846"/>
      <c r="NTD274" s="846"/>
      <c r="NTE274" s="846"/>
      <c r="NTF274" s="846"/>
      <c r="NTG274" s="846"/>
      <c r="NTH274" s="846"/>
      <c r="NTI274" s="846"/>
      <c r="NTJ274" s="846"/>
      <c r="NTK274" s="846"/>
      <c r="NTL274" s="846"/>
      <c r="NTM274" s="846"/>
      <c r="NTN274" s="846"/>
      <c r="NTO274" s="846"/>
      <c r="NTP274" s="846"/>
      <c r="NTQ274" s="846"/>
      <c r="NTR274" s="846"/>
      <c r="NTS274" s="846"/>
      <c r="NTT274" s="846"/>
      <c r="NTU274" s="827"/>
      <c r="NTV274" s="827"/>
      <c r="NTW274" s="827"/>
      <c r="NTX274" s="827"/>
      <c r="NTY274" s="827"/>
      <c r="NTZ274" s="827"/>
      <c r="NUA274" s="827"/>
      <c r="NUB274" s="827"/>
      <c r="NUC274" s="827"/>
      <c r="NUD274" s="827"/>
      <c r="NUE274" s="827"/>
      <c r="NUF274" s="827"/>
      <c r="NUG274" s="827"/>
      <c r="NUH274" s="827"/>
      <c r="NUI274" s="827"/>
      <c r="NUJ274" s="827"/>
      <c r="NUK274" s="827"/>
      <c r="NUL274" s="827"/>
      <c r="NUM274" s="827"/>
      <c r="NUN274" s="827"/>
      <c r="NUO274" s="827"/>
      <c r="NUP274" s="827"/>
      <c r="NUQ274" s="827"/>
      <c r="NUR274" s="827"/>
      <c r="NUS274" s="844"/>
      <c r="NUT274" s="844"/>
      <c r="NUU274" s="844"/>
      <c r="NUV274" s="844"/>
      <c r="NUW274" s="844"/>
      <c r="NUX274" s="827"/>
      <c r="NUY274" s="827"/>
      <c r="NUZ274" s="844"/>
      <c r="NVA274" s="844"/>
      <c r="NVB274" s="827"/>
      <c r="NVC274" s="827"/>
      <c r="NVD274" s="844"/>
      <c r="NVE274" s="844"/>
      <c r="NVF274" s="827"/>
      <c r="NVG274" s="827"/>
      <c r="NVH274" s="827"/>
      <c r="NVI274" s="827"/>
      <c r="NVJ274" s="827"/>
      <c r="NVK274" s="827"/>
      <c r="NVL274" s="827"/>
      <c r="NVM274" s="844"/>
      <c r="NVN274" s="844"/>
      <c r="NVO274" s="827"/>
      <c r="NVP274" s="827"/>
      <c r="NVQ274" s="844"/>
      <c r="NVR274" s="844"/>
      <c r="NVS274" s="827"/>
      <c r="NVT274" s="827"/>
      <c r="NVU274" s="827"/>
      <c r="NVV274" s="827"/>
      <c r="NVW274" s="827"/>
      <c r="NVX274" s="843"/>
      <c r="NVY274" s="845"/>
      <c r="NVZ274" s="827"/>
      <c r="NWA274" s="827"/>
      <c r="NWB274" s="827"/>
      <c r="NWC274" s="827"/>
      <c r="NWD274" s="827"/>
      <c r="NWE274" s="827"/>
      <c r="NWF274" s="827"/>
      <c r="NWG274" s="846"/>
      <c r="NWH274" s="846"/>
      <c r="NWI274" s="846"/>
      <c r="NWJ274" s="846"/>
      <c r="NWK274" s="846"/>
      <c r="NWL274" s="846"/>
      <c r="NWM274" s="846"/>
      <c r="NWN274" s="846"/>
      <c r="NWO274" s="846"/>
      <c r="NWP274" s="846"/>
      <c r="NWQ274" s="846"/>
      <c r="NWR274" s="846"/>
      <c r="NWS274" s="846"/>
      <c r="NWT274" s="846"/>
      <c r="NWU274" s="846"/>
      <c r="NWV274" s="846"/>
      <c r="NWW274" s="846"/>
      <c r="NWX274" s="846"/>
      <c r="NWY274" s="846"/>
      <c r="NWZ274" s="846"/>
      <c r="NXA274" s="846"/>
      <c r="NXB274" s="846"/>
      <c r="NXC274" s="846"/>
      <c r="NXD274" s="846"/>
      <c r="NXE274" s="846"/>
      <c r="NXF274" s="846"/>
      <c r="NXG274" s="846"/>
      <c r="NXH274" s="846"/>
      <c r="NXI274" s="846"/>
      <c r="NXJ274" s="846"/>
      <c r="NXK274" s="846"/>
      <c r="NXL274" s="846"/>
      <c r="NXM274" s="846"/>
      <c r="NXN274" s="846"/>
      <c r="NXO274" s="846"/>
      <c r="NXP274" s="846"/>
      <c r="NXQ274" s="846"/>
      <c r="NXR274" s="846"/>
      <c r="NXS274" s="846"/>
      <c r="NXT274" s="846"/>
      <c r="NXU274" s="846"/>
      <c r="NXV274" s="846"/>
      <c r="NXW274" s="846"/>
      <c r="NXX274" s="846"/>
      <c r="NXY274" s="827"/>
      <c r="NXZ274" s="827"/>
      <c r="NYA274" s="827"/>
      <c r="NYB274" s="827"/>
      <c r="NYC274" s="827"/>
      <c r="NYD274" s="827"/>
      <c r="NYE274" s="827"/>
      <c r="NYF274" s="827"/>
      <c r="NYG274" s="827"/>
      <c r="NYH274" s="827"/>
      <c r="NYI274" s="827"/>
      <c r="NYJ274" s="827"/>
      <c r="NYK274" s="827"/>
      <c r="NYL274" s="827"/>
      <c r="NYM274" s="827"/>
      <c r="NYN274" s="827"/>
      <c r="NYO274" s="827"/>
      <c r="NYP274" s="827"/>
      <c r="NYQ274" s="827"/>
      <c r="NYR274" s="827"/>
      <c r="NYS274" s="827"/>
      <c r="NYT274" s="827"/>
      <c r="NYU274" s="827"/>
      <c r="NYV274" s="827"/>
      <c r="NYW274" s="844"/>
      <c r="NYX274" s="844"/>
      <c r="NYY274" s="844"/>
      <c r="NYZ274" s="844"/>
      <c r="NZA274" s="844"/>
      <c r="NZB274" s="827"/>
      <c r="NZC274" s="827"/>
      <c r="NZD274" s="844"/>
      <c r="NZE274" s="844"/>
      <c r="NZF274" s="827"/>
      <c r="NZG274" s="827"/>
      <c r="NZH274" s="844"/>
      <c r="NZI274" s="844"/>
      <c r="NZJ274" s="827"/>
      <c r="NZK274" s="827"/>
      <c r="NZL274" s="827"/>
      <c r="NZM274" s="827"/>
      <c r="NZN274" s="827"/>
      <c r="NZO274" s="827"/>
      <c r="NZP274" s="827"/>
      <c r="NZQ274" s="844"/>
      <c r="NZR274" s="844"/>
      <c r="NZS274" s="827"/>
      <c r="NZT274" s="827"/>
      <c r="NZU274" s="844"/>
      <c r="NZV274" s="844"/>
      <c r="NZW274" s="827"/>
      <c r="NZX274" s="827"/>
      <c r="NZY274" s="827"/>
      <c r="NZZ274" s="827"/>
      <c r="OAA274" s="827"/>
      <c r="OAB274" s="843"/>
      <c r="OAC274" s="845"/>
      <c r="OAD274" s="827"/>
      <c r="OAE274" s="827"/>
      <c r="OAF274" s="827"/>
      <c r="OAG274" s="827"/>
      <c r="OAH274" s="827"/>
      <c r="OAI274" s="827"/>
      <c r="OAJ274" s="827"/>
      <c r="OAK274" s="846"/>
      <c r="OAL274" s="846"/>
      <c r="OAM274" s="846"/>
      <c r="OAN274" s="846"/>
      <c r="OAO274" s="846"/>
      <c r="OAP274" s="846"/>
      <c r="OAQ274" s="846"/>
      <c r="OAR274" s="846"/>
      <c r="OAS274" s="846"/>
      <c r="OAT274" s="846"/>
      <c r="OAU274" s="846"/>
      <c r="OAV274" s="846"/>
      <c r="OAW274" s="846"/>
      <c r="OAX274" s="846"/>
      <c r="OAY274" s="846"/>
      <c r="OAZ274" s="846"/>
      <c r="OBA274" s="846"/>
      <c r="OBB274" s="846"/>
      <c r="OBC274" s="846"/>
      <c r="OBD274" s="846"/>
      <c r="OBE274" s="846"/>
      <c r="OBF274" s="846"/>
      <c r="OBG274" s="846"/>
      <c r="OBH274" s="846"/>
      <c r="OBI274" s="846"/>
      <c r="OBJ274" s="846"/>
      <c r="OBK274" s="846"/>
      <c r="OBL274" s="846"/>
      <c r="OBM274" s="846"/>
      <c r="OBN274" s="846"/>
      <c r="OBO274" s="846"/>
      <c r="OBP274" s="846"/>
      <c r="OBQ274" s="846"/>
      <c r="OBR274" s="846"/>
      <c r="OBS274" s="846"/>
      <c r="OBT274" s="846"/>
      <c r="OBU274" s="846"/>
      <c r="OBV274" s="846"/>
      <c r="OBW274" s="846"/>
      <c r="OBX274" s="846"/>
      <c r="OBY274" s="846"/>
      <c r="OBZ274" s="846"/>
      <c r="OCA274" s="846"/>
      <c r="OCB274" s="846"/>
      <c r="OCC274" s="827"/>
      <c r="OCD274" s="827"/>
      <c r="OCE274" s="827"/>
      <c r="OCF274" s="827"/>
      <c r="OCG274" s="827"/>
      <c r="OCH274" s="827"/>
      <c r="OCI274" s="827"/>
      <c r="OCJ274" s="827"/>
      <c r="OCK274" s="827"/>
      <c r="OCL274" s="827"/>
      <c r="OCM274" s="827"/>
      <c r="OCN274" s="827"/>
      <c r="OCO274" s="827"/>
      <c r="OCP274" s="827"/>
      <c r="OCQ274" s="827"/>
      <c r="OCR274" s="827"/>
      <c r="OCS274" s="827"/>
      <c r="OCT274" s="827"/>
      <c r="OCU274" s="827"/>
      <c r="OCV274" s="827"/>
      <c r="OCW274" s="827"/>
      <c r="OCX274" s="827"/>
      <c r="OCY274" s="827"/>
      <c r="OCZ274" s="827"/>
      <c r="ODA274" s="844"/>
      <c r="ODB274" s="844"/>
      <c r="ODC274" s="844"/>
      <c r="ODD274" s="844"/>
      <c r="ODE274" s="844"/>
      <c r="ODF274" s="827"/>
      <c r="ODG274" s="827"/>
      <c r="ODH274" s="844"/>
      <c r="ODI274" s="844"/>
      <c r="ODJ274" s="827"/>
      <c r="ODK274" s="827"/>
      <c r="ODL274" s="844"/>
      <c r="ODM274" s="844"/>
      <c r="ODN274" s="827"/>
      <c r="ODO274" s="827"/>
      <c r="ODP274" s="827"/>
      <c r="ODQ274" s="827"/>
      <c r="ODR274" s="827"/>
      <c r="ODS274" s="827"/>
      <c r="ODT274" s="827"/>
      <c r="ODU274" s="844"/>
      <c r="ODV274" s="844"/>
      <c r="ODW274" s="827"/>
      <c r="ODX274" s="827"/>
      <c r="ODY274" s="844"/>
      <c r="ODZ274" s="844"/>
      <c r="OEA274" s="827"/>
      <c r="OEB274" s="827"/>
      <c r="OEC274" s="827"/>
      <c r="OED274" s="827"/>
      <c r="OEE274" s="827"/>
      <c r="OEF274" s="843"/>
      <c r="OEG274" s="845"/>
      <c r="OEH274" s="827"/>
      <c r="OEI274" s="827"/>
      <c r="OEJ274" s="827"/>
      <c r="OEK274" s="827"/>
      <c r="OEL274" s="827"/>
      <c r="OEM274" s="827"/>
      <c r="OEN274" s="827"/>
      <c r="OEO274" s="846"/>
      <c r="OEP274" s="846"/>
      <c r="OEQ274" s="846"/>
      <c r="OER274" s="846"/>
      <c r="OES274" s="846"/>
      <c r="OET274" s="846"/>
      <c r="OEU274" s="846"/>
      <c r="OEV274" s="846"/>
      <c r="OEW274" s="846"/>
      <c r="OEX274" s="846"/>
      <c r="OEY274" s="846"/>
      <c r="OEZ274" s="846"/>
      <c r="OFA274" s="846"/>
      <c r="OFB274" s="846"/>
      <c r="OFC274" s="846"/>
      <c r="OFD274" s="846"/>
      <c r="OFE274" s="846"/>
      <c r="OFF274" s="846"/>
      <c r="OFG274" s="846"/>
      <c r="OFH274" s="846"/>
      <c r="OFI274" s="846"/>
      <c r="OFJ274" s="846"/>
      <c r="OFK274" s="846"/>
      <c r="OFL274" s="846"/>
      <c r="OFM274" s="846"/>
      <c r="OFN274" s="846"/>
      <c r="OFO274" s="846"/>
      <c r="OFP274" s="846"/>
      <c r="OFQ274" s="846"/>
      <c r="OFR274" s="846"/>
      <c r="OFS274" s="846"/>
      <c r="OFT274" s="846"/>
      <c r="OFU274" s="846"/>
      <c r="OFV274" s="846"/>
      <c r="OFW274" s="846"/>
      <c r="OFX274" s="846"/>
      <c r="OFY274" s="846"/>
      <c r="OFZ274" s="846"/>
      <c r="OGA274" s="846"/>
      <c r="OGB274" s="846"/>
      <c r="OGC274" s="846"/>
      <c r="OGD274" s="846"/>
      <c r="OGE274" s="846"/>
      <c r="OGF274" s="846"/>
      <c r="OGG274" s="827"/>
      <c r="OGH274" s="827"/>
      <c r="OGI274" s="827"/>
      <c r="OGJ274" s="827"/>
      <c r="OGK274" s="827"/>
      <c r="OGL274" s="827"/>
      <c r="OGM274" s="827"/>
      <c r="OGN274" s="827"/>
      <c r="OGO274" s="827"/>
      <c r="OGP274" s="827"/>
      <c r="OGQ274" s="827"/>
      <c r="OGR274" s="827"/>
      <c r="OGS274" s="827"/>
      <c r="OGT274" s="827"/>
      <c r="OGU274" s="827"/>
      <c r="OGV274" s="827"/>
      <c r="OGW274" s="827"/>
      <c r="OGX274" s="827"/>
      <c r="OGY274" s="827"/>
      <c r="OGZ274" s="827"/>
      <c r="OHA274" s="827"/>
      <c r="OHB274" s="827"/>
      <c r="OHC274" s="827"/>
      <c r="OHD274" s="827"/>
      <c r="OHE274" s="844"/>
      <c r="OHF274" s="844"/>
      <c r="OHG274" s="844"/>
      <c r="OHH274" s="844"/>
      <c r="OHI274" s="844"/>
      <c r="OHJ274" s="827"/>
      <c r="OHK274" s="827"/>
      <c r="OHL274" s="844"/>
      <c r="OHM274" s="844"/>
      <c r="OHN274" s="827"/>
      <c r="OHO274" s="827"/>
      <c r="OHP274" s="844"/>
      <c r="OHQ274" s="844"/>
      <c r="OHR274" s="827"/>
      <c r="OHS274" s="827"/>
      <c r="OHT274" s="827"/>
      <c r="OHU274" s="827"/>
      <c r="OHV274" s="827"/>
      <c r="OHW274" s="827"/>
      <c r="OHX274" s="827"/>
      <c r="OHY274" s="844"/>
      <c r="OHZ274" s="844"/>
      <c r="OIA274" s="827"/>
      <c r="OIB274" s="827"/>
      <c r="OIC274" s="844"/>
      <c r="OID274" s="844"/>
      <c r="OIE274" s="827"/>
      <c r="OIF274" s="827"/>
      <c r="OIG274" s="827"/>
      <c r="OIH274" s="827"/>
      <c r="OII274" s="827"/>
      <c r="OIJ274" s="843"/>
      <c r="OIK274" s="845"/>
      <c r="OIL274" s="827"/>
      <c r="OIM274" s="827"/>
      <c r="OIN274" s="827"/>
      <c r="OIO274" s="827"/>
      <c r="OIP274" s="827"/>
      <c r="OIQ274" s="827"/>
      <c r="OIR274" s="827"/>
      <c r="OIS274" s="846"/>
      <c r="OIT274" s="846"/>
      <c r="OIU274" s="846"/>
      <c r="OIV274" s="846"/>
      <c r="OIW274" s="846"/>
      <c r="OIX274" s="846"/>
      <c r="OIY274" s="846"/>
      <c r="OIZ274" s="846"/>
      <c r="OJA274" s="846"/>
      <c r="OJB274" s="846"/>
      <c r="OJC274" s="846"/>
      <c r="OJD274" s="846"/>
      <c r="OJE274" s="846"/>
      <c r="OJF274" s="846"/>
      <c r="OJG274" s="846"/>
      <c r="OJH274" s="846"/>
      <c r="OJI274" s="846"/>
      <c r="OJJ274" s="846"/>
      <c r="OJK274" s="846"/>
      <c r="OJL274" s="846"/>
      <c r="OJM274" s="846"/>
      <c r="OJN274" s="846"/>
      <c r="OJO274" s="846"/>
      <c r="OJP274" s="846"/>
      <c r="OJQ274" s="846"/>
      <c r="OJR274" s="846"/>
      <c r="OJS274" s="846"/>
      <c r="OJT274" s="846"/>
      <c r="OJU274" s="846"/>
      <c r="OJV274" s="846"/>
      <c r="OJW274" s="846"/>
      <c r="OJX274" s="846"/>
      <c r="OJY274" s="846"/>
      <c r="OJZ274" s="846"/>
      <c r="OKA274" s="846"/>
      <c r="OKB274" s="846"/>
      <c r="OKC274" s="846"/>
      <c r="OKD274" s="846"/>
      <c r="OKE274" s="846"/>
      <c r="OKF274" s="846"/>
      <c r="OKG274" s="846"/>
      <c r="OKH274" s="846"/>
      <c r="OKI274" s="846"/>
      <c r="OKJ274" s="846"/>
      <c r="OKK274" s="827"/>
      <c r="OKL274" s="827"/>
      <c r="OKM274" s="827"/>
      <c r="OKN274" s="827"/>
      <c r="OKO274" s="827"/>
      <c r="OKP274" s="827"/>
      <c r="OKQ274" s="827"/>
      <c r="OKR274" s="827"/>
      <c r="OKS274" s="827"/>
      <c r="OKT274" s="827"/>
      <c r="OKU274" s="827"/>
      <c r="OKV274" s="827"/>
      <c r="OKW274" s="827"/>
      <c r="OKX274" s="827"/>
      <c r="OKY274" s="827"/>
      <c r="OKZ274" s="827"/>
      <c r="OLA274" s="827"/>
      <c r="OLB274" s="827"/>
      <c r="OLC274" s="827"/>
      <c r="OLD274" s="827"/>
      <c r="OLE274" s="827"/>
      <c r="OLF274" s="827"/>
      <c r="OLG274" s="827"/>
      <c r="OLH274" s="827"/>
      <c r="OLI274" s="844"/>
      <c r="OLJ274" s="844"/>
      <c r="OLK274" s="844"/>
      <c r="OLL274" s="844"/>
      <c r="OLM274" s="844"/>
      <c r="OLN274" s="827"/>
      <c r="OLO274" s="827"/>
      <c r="OLP274" s="844"/>
      <c r="OLQ274" s="844"/>
      <c r="OLR274" s="827"/>
      <c r="OLS274" s="827"/>
      <c r="OLT274" s="844"/>
      <c r="OLU274" s="844"/>
      <c r="OLV274" s="827"/>
      <c r="OLW274" s="827"/>
      <c r="OLX274" s="827"/>
      <c r="OLY274" s="827"/>
      <c r="OLZ274" s="827"/>
      <c r="OMA274" s="827"/>
      <c r="OMB274" s="827"/>
      <c r="OMC274" s="844"/>
      <c r="OMD274" s="844"/>
      <c r="OME274" s="827"/>
      <c r="OMF274" s="827"/>
      <c r="OMG274" s="844"/>
      <c r="OMH274" s="844"/>
      <c r="OMI274" s="827"/>
      <c r="OMJ274" s="827"/>
      <c r="OMK274" s="827"/>
      <c r="OML274" s="827"/>
      <c r="OMM274" s="827"/>
      <c r="OMN274" s="843"/>
      <c r="OMO274" s="845"/>
      <c r="OMP274" s="827"/>
      <c r="OMQ274" s="827"/>
      <c r="OMR274" s="827"/>
      <c r="OMS274" s="827"/>
      <c r="OMT274" s="827"/>
      <c r="OMU274" s="827"/>
      <c r="OMV274" s="827"/>
      <c r="OMW274" s="846"/>
      <c r="OMX274" s="846"/>
      <c r="OMY274" s="846"/>
      <c r="OMZ274" s="846"/>
      <c r="ONA274" s="846"/>
      <c r="ONB274" s="846"/>
      <c r="ONC274" s="846"/>
      <c r="OND274" s="846"/>
      <c r="ONE274" s="846"/>
      <c r="ONF274" s="846"/>
      <c r="ONG274" s="846"/>
      <c r="ONH274" s="846"/>
      <c r="ONI274" s="846"/>
      <c r="ONJ274" s="846"/>
      <c r="ONK274" s="846"/>
      <c r="ONL274" s="846"/>
      <c r="ONM274" s="846"/>
      <c r="ONN274" s="846"/>
      <c r="ONO274" s="846"/>
      <c r="ONP274" s="846"/>
      <c r="ONQ274" s="846"/>
      <c r="ONR274" s="846"/>
      <c r="ONS274" s="846"/>
      <c r="ONT274" s="846"/>
      <c r="ONU274" s="846"/>
      <c r="ONV274" s="846"/>
      <c r="ONW274" s="846"/>
      <c r="ONX274" s="846"/>
      <c r="ONY274" s="846"/>
      <c r="ONZ274" s="846"/>
      <c r="OOA274" s="846"/>
      <c r="OOB274" s="846"/>
      <c r="OOC274" s="846"/>
      <c r="OOD274" s="846"/>
      <c r="OOE274" s="846"/>
      <c r="OOF274" s="846"/>
      <c r="OOG274" s="846"/>
      <c r="OOH274" s="846"/>
      <c r="OOI274" s="846"/>
      <c r="OOJ274" s="846"/>
      <c r="OOK274" s="846"/>
      <c r="OOL274" s="846"/>
      <c r="OOM274" s="846"/>
      <c r="OON274" s="846"/>
      <c r="OOO274" s="827"/>
      <c r="OOP274" s="827"/>
      <c r="OOQ274" s="827"/>
      <c r="OOR274" s="827"/>
      <c r="OOS274" s="827"/>
      <c r="OOT274" s="827"/>
      <c r="OOU274" s="827"/>
      <c r="OOV274" s="827"/>
      <c r="OOW274" s="827"/>
      <c r="OOX274" s="827"/>
      <c r="OOY274" s="827"/>
      <c r="OOZ274" s="827"/>
      <c r="OPA274" s="827"/>
      <c r="OPB274" s="827"/>
      <c r="OPC274" s="827"/>
      <c r="OPD274" s="827"/>
      <c r="OPE274" s="827"/>
      <c r="OPF274" s="827"/>
      <c r="OPG274" s="827"/>
      <c r="OPH274" s="827"/>
      <c r="OPI274" s="827"/>
      <c r="OPJ274" s="827"/>
      <c r="OPK274" s="827"/>
      <c r="OPL274" s="827"/>
      <c r="OPM274" s="844"/>
      <c r="OPN274" s="844"/>
      <c r="OPO274" s="844"/>
      <c r="OPP274" s="844"/>
      <c r="OPQ274" s="844"/>
      <c r="OPR274" s="827"/>
      <c r="OPS274" s="827"/>
      <c r="OPT274" s="844"/>
      <c r="OPU274" s="844"/>
      <c r="OPV274" s="827"/>
      <c r="OPW274" s="827"/>
      <c r="OPX274" s="844"/>
      <c r="OPY274" s="844"/>
      <c r="OPZ274" s="827"/>
      <c r="OQA274" s="827"/>
      <c r="OQB274" s="827"/>
      <c r="OQC274" s="827"/>
      <c r="OQD274" s="827"/>
      <c r="OQE274" s="827"/>
      <c r="OQF274" s="827"/>
      <c r="OQG274" s="844"/>
      <c r="OQH274" s="844"/>
      <c r="OQI274" s="827"/>
      <c r="OQJ274" s="827"/>
      <c r="OQK274" s="844"/>
      <c r="OQL274" s="844"/>
      <c r="OQM274" s="827"/>
      <c r="OQN274" s="827"/>
      <c r="OQO274" s="827"/>
      <c r="OQP274" s="827"/>
      <c r="OQQ274" s="827"/>
      <c r="OQR274" s="843"/>
      <c r="OQS274" s="845"/>
      <c r="OQT274" s="827"/>
      <c r="OQU274" s="827"/>
      <c r="OQV274" s="827"/>
      <c r="OQW274" s="827"/>
      <c r="OQX274" s="827"/>
      <c r="OQY274" s="827"/>
      <c r="OQZ274" s="827"/>
      <c r="ORA274" s="846"/>
      <c r="ORB274" s="846"/>
      <c r="ORC274" s="846"/>
      <c r="ORD274" s="846"/>
      <c r="ORE274" s="846"/>
      <c r="ORF274" s="846"/>
      <c r="ORG274" s="846"/>
      <c r="ORH274" s="846"/>
      <c r="ORI274" s="846"/>
      <c r="ORJ274" s="846"/>
      <c r="ORK274" s="846"/>
      <c r="ORL274" s="846"/>
      <c r="ORM274" s="846"/>
      <c r="ORN274" s="846"/>
      <c r="ORO274" s="846"/>
      <c r="ORP274" s="846"/>
      <c r="ORQ274" s="846"/>
      <c r="ORR274" s="846"/>
      <c r="ORS274" s="846"/>
      <c r="ORT274" s="846"/>
      <c r="ORU274" s="846"/>
      <c r="ORV274" s="846"/>
      <c r="ORW274" s="846"/>
      <c r="ORX274" s="846"/>
      <c r="ORY274" s="846"/>
      <c r="ORZ274" s="846"/>
      <c r="OSA274" s="846"/>
      <c r="OSB274" s="846"/>
      <c r="OSC274" s="846"/>
      <c r="OSD274" s="846"/>
      <c r="OSE274" s="846"/>
      <c r="OSF274" s="846"/>
      <c r="OSG274" s="846"/>
      <c r="OSH274" s="846"/>
      <c r="OSI274" s="846"/>
      <c r="OSJ274" s="846"/>
      <c r="OSK274" s="846"/>
      <c r="OSL274" s="846"/>
      <c r="OSM274" s="846"/>
      <c r="OSN274" s="846"/>
      <c r="OSO274" s="846"/>
      <c r="OSP274" s="846"/>
      <c r="OSQ274" s="846"/>
      <c r="OSR274" s="846"/>
      <c r="OSS274" s="827"/>
      <c r="OST274" s="827"/>
      <c r="OSU274" s="827"/>
      <c r="OSV274" s="827"/>
      <c r="OSW274" s="827"/>
      <c r="OSX274" s="827"/>
      <c r="OSY274" s="827"/>
      <c r="OSZ274" s="827"/>
      <c r="OTA274" s="827"/>
      <c r="OTB274" s="827"/>
      <c r="OTC274" s="827"/>
      <c r="OTD274" s="827"/>
      <c r="OTE274" s="827"/>
      <c r="OTF274" s="827"/>
      <c r="OTG274" s="827"/>
      <c r="OTH274" s="827"/>
      <c r="OTI274" s="827"/>
      <c r="OTJ274" s="827"/>
      <c r="OTK274" s="827"/>
      <c r="OTL274" s="827"/>
      <c r="OTM274" s="827"/>
      <c r="OTN274" s="827"/>
      <c r="OTO274" s="827"/>
      <c r="OTP274" s="827"/>
      <c r="OTQ274" s="844"/>
      <c r="OTR274" s="844"/>
      <c r="OTS274" s="844"/>
      <c r="OTT274" s="844"/>
      <c r="OTU274" s="844"/>
      <c r="OTV274" s="827"/>
      <c r="OTW274" s="827"/>
      <c r="OTX274" s="844"/>
      <c r="OTY274" s="844"/>
      <c r="OTZ274" s="827"/>
      <c r="OUA274" s="827"/>
      <c r="OUB274" s="844"/>
      <c r="OUC274" s="844"/>
      <c r="OUD274" s="827"/>
      <c r="OUE274" s="827"/>
      <c r="OUF274" s="827"/>
      <c r="OUG274" s="827"/>
      <c r="OUH274" s="827"/>
      <c r="OUI274" s="827"/>
      <c r="OUJ274" s="827"/>
      <c r="OUK274" s="844"/>
      <c r="OUL274" s="844"/>
      <c r="OUM274" s="827"/>
      <c r="OUN274" s="827"/>
      <c r="OUO274" s="844"/>
      <c r="OUP274" s="844"/>
      <c r="OUQ274" s="827"/>
      <c r="OUR274" s="827"/>
      <c r="OUS274" s="827"/>
      <c r="OUT274" s="827"/>
      <c r="OUU274" s="827"/>
      <c r="OUV274" s="843"/>
      <c r="OUW274" s="845"/>
      <c r="OUX274" s="827"/>
      <c r="OUY274" s="827"/>
      <c r="OUZ274" s="827"/>
      <c r="OVA274" s="827"/>
      <c r="OVB274" s="827"/>
      <c r="OVC274" s="827"/>
      <c r="OVD274" s="827"/>
      <c r="OVE274" s="846"/>
      <c r="OVF274" s="846"/>
      <c r="OVG274" s="846"/>
      <c r="OVH274" s="846"/>
      <c r="OVI274" s="846"/>
      <c r="OVJ274" s="846"/>
      <c r="OVK274" s="846"/>
      <c r="OVL274" s="846"/>
      <c r="OVM274" s="846"/>
      <c r="OVN274" s="846"/>
      <c r="OVO274" s="846"/>
      <c r="OVP274" s="846"/>
      <c r="OVQ274" s="846"/>
      <c r="OVR274" s="846"/>
      <c r="OVS274" s="846"/>
      <c r="OVT274" s="846"/>
      <c r="OVU274" s="846"/>
      <c r="OVV274" s="846"/>
      <c r="OVW274" s="846"/>
      <c r="OVX274" s="846"/>
      <c r="OVY274" s="846"/>
      <c r="OVZ274" s="846"/>
      <c r="OWA274" s="846"/>
      <c r="OWB274" s="846"/>
      <c r="OWC274" s="846"/>
      <c r="OWD274" s="846"/>
      <c r="OWE274" s="846"/>
      <c r="OWF274" s="846"/>
      <c r="OWG274" s="846"/>
      <c r="OWH274" s="846"/>
      <c r="OWI274" s="846"/>
      <c r="OWJ274" s="846"/>
      <c r="OWK274" s="846"/>
      <c r="OWL274" s="846"/>
      <c r="OWM274" s="846"/>
      <c r="OWN274" s="846"/>
      <c r="OWO274" s="846"/>
      <c r="OWP274" s="846"/>
      <c r="OWQ274" s="846"/>
      <c r="OWR274" s="846"/>
      <c r="OWS274" s="846"/>
      <c r="OWT274" s="846"/>
      <c r="OWU274" s="846"/>
      <c r="OWV274" s="846"/>
      <c r="OWW274" s="827"/>
      <c r="OWX274" s="827"/>
      <c r="OWY274" s="827"/>
      <c r="OWZ274" s="827"/>
      <c r="OXA274" s="827"/>
      <c r="OXB274" s="827"/>
      <c r="OXC274" s="827"/>
      <c r="OXD274" s="827"/>
      <c r="OXE274" s="827"/>
      <c r="OXF274" s="827"/>
      <c r="OXG274" s="827"/>
      <c r="OXH274" s="827"/>
      <c r="OXI274" s="827"/>
      <c r="OXJ274" s="827"/>
      <c r="OXK274" s="827"/>
      <c r="OXL274" s="827"/>
      <c r="OXM274" s="827"/>
      <c r="OXN274" s="827"/>
      <c r="OXO274" s="827"/>
      <c r="OXP274" s="827"/>
      <c r="OXQ274" s="827"/>
      <c r="OXR274" s="827"/>
      <c r="OXS274" s="827"/>
      <c r="OXT274" s="827"/>
      <c r="OXU274" s="844"/>
      <c r="OXV274" s="844"/>
      <c r="OXW274" s="844"/>
      <c r="OXX274" s="844"/>
      <c r="OXY274" s="844"/>
      <c r="OXZ274" s="827"/>
      <c r="OYA274" s="827"/>
      <c r="OYB274" s="844"/>
      <c r="OYC274" s="844"/>
      <c r="OYD274" s="827"/>
      <c r="OYE274" s="827"/>
      <c r="OYF274" s="844"/>
      <c r="OYG274" s="844"/>
      <c r="OYH274" s="827"/>
      <c r="OYI274" s="827"/>
      <c r="OYJ274" s="827"/>
      <c r="OYK274" s="827"/>
      <c r="OYL274" s="827"/>
      <c r="OYM274" s="827"/>
      <c r="OYN274" s="827"/>
      <c r="OYO274" s="844"/>
      <c r="OYP274" s="844"/>
      <c r="OYQ274" s="827"/>
      <c r="OYR274" s="827"/>
      <c r="OYS274" s="844"/>
      <c r="OYT274" s="844"/>
      <c r="OYU274" s="827"/>
      <c r="OYV274" s="827"/>
      <c r="OYW274" s="827"/>
      <c r="OYX274" s="827"/>
      <c r="OYY274" s="827"/>
      <c r="OYZ274" s="843"/>
      <c r="OZA274" s="845"/>
      <c r="OZB274" s="827"/>
      <c r="OZC274" s="827"/>
      <c r="OZD274" s="827"/>
      <c r="OZE274" s="827"/>
      <c r="OZF274" s="827"/>
      <c r="OZG274" s="827"/>
      <c r="OZH274" s="827"/>
      <c r="OZI274" s="846"/>
      <c r="OZJ274" s="846"/>
      <c r="OZK274" s="846"/>
      <c r="OZL274" s="846"/>
      <c r="OZM274" s="846"/>
      <c r="OZN274" s="846"/>
      <c r="OZO274" s="846"/>
      <c r="OZP274" s="846"/>
      <c r="OZQ274" s="846"/>
      <c r="OZR274" s="846"/>
      <c r="OZS274" s="846"/>
      <c r="OZT274" s="846"/>
      <c r="OZU274" s="846"/>
      <c r="OZV274" s="846"/>
      <c r="OZW274" s="846"/>
      <c r="OZX274" s="846"/>
      <c r="OZY274" s="846"/>
      <c r="OZZ274" s="846"/>
      <c r="PAA274" s="846"/>
      <c r="PAB274" s="846"/>
      <c r="PAC274" s="846"/>
      <c r="PAD274" s="846"/>
      <c r="PAE274" s="846"/>
      <c r="PAF274" s="846"/>
      <c r="PAG274" s="846"/>
      <c r="PAH274" s="846"/>
      <c r="PAI274" s="846"/>
      <c r="PAJ274" s="846"/>
      <c r="PAK274" s="846"/>
      <c r="PAL274" s="846"/>
      <c r="PAM274" s="846"/>
      <c r="PAN274" s="846"/>
      <c r="PAO274" s="846"/>
      <c r="PAP274" s="846"/>
      <c r="PAQ274" s="846"/>
      <c r="PAR274" s="846"/>
      <c r="PAS274" s="846"/>
      <c r="PAT274" s="846"/>
      <c r="PAU274" s="846"/>
      <c r="PAV274" s="846"/>
      <c r="PAW274" s="846"/>
      <c r="PAX274" s="846"/>
      <c r="PAY274" s="846"/>
      <c r="PAZ274" s="846"/>
      <c r="PBA274" s="827"/>
      <c r="PBB274" s="827"/>
      <c r="PBC274" s="827"/>
      <c r="PBD274" s="827"/>
      <c r="PBE274" s="827"/>
      <c r="PBF274" s="827"/>
      <c r="PBG274" s="827"/>
      <c r="PBH274" s="827"/>
      <c r="PBI274" s="827"/>
      <c r="PBJ274" s="827"/>
      <c r="PBK274" s="827"/>
      <c r="PBL274" s="827"/>
      <c r="PBM274" s="827"/>
      <c r="PBN274" s="827"/>
      <c r="PBO274" s="827"/>
      <c r="PBP274" s="827"/>
      <c r="PBQ274" s="827"/>
      <c r="PBR274" s="827"/>
      <c r="PBS274" s="827"/>
      <c r="PBT274" s="827"/>
      <c r="PBU274" s="827"/>
      <c r="PBV274" s="827"/>
      <c r="PBW274" s="827"/>
      <c r="PBX274" s="827"/>
      <c r="PBY274" s="844"/>
      <c r="PBZ274" s="844"/>
      <c r="PCA274" s="844"/>
      <c r="PCB274" s="844"/>
      <c r="PCC274" s="844"/>
      <c r="PCD274" s="827"/>
      <c r="PCE274" s="827"/>
      <c r="PCF274" s="844"/>
      <c r="PCG274" s="844"/>
      <c r="PCH274" s="827"/>
      <c r="PCI274" s="827"/>
      <c r="PCJ274" s="844"/>
      <c r="PCK274" s="844"/>
      <c r="PCL274" s="827"/>
      <c r="PCM274" s="827"/>
      <c r="PCN274" s="827"/>
      <c r="PCO274" s="827"/>
      <c r="PCP274" s="827"/>
      <c r="PCQ274" s="827"/>
      <c r="PCR274" s="827"/>
      <c r="PCS274" s="844"/>
      <c r="PCT274" s="844"/>
      <c r="PCU274" s="827"/>
      <c r="PCV274" s="827"/>
      <c r="PCW274" s="844"/>
      <c r="PCX274" s="844"/>
      <c r="PCY274" s="827"/>
      <c r="PCZ274" s="827"/>
      <c r="PDA274" s="827"/>
      <c r="PDB274" s="827"/>
      <c r="PDC274" s="827"/>
      <c r="PDD274" s="843"/>
      <c r="PDE274" s="845"/>
      <c r="PDF274" s="827"/>
      <c r="PDG274" s="827"/>
      <c r="PDH274" s="827"/>
      <c r="PDI274" s="827"/>
      <c r="PDJ274" s="827"/>
      <c r="PDK274" s="827"/>
      <c r="PDL274" s="827"/>
      <c r="PDM274" s="846"/>
      <c r="PDN274" s="846"/>
      <c r="PDO274" s="846"/>
      <c r="PDP274" s="846"/>
      <c r="PDQ274" s="846"/>
      <c r="PDR274" s="846"/>
      <c r="PDS274" s="846"/>
      <c r="PDT274" s="846"/>
      <c r="PDU274" s="846"/>
      <c r="PDV274" s="846"/>
      <c r="PDW274" s="846"/>
      <c r="PDX274" s="846"/>
      <c r="PDY274" s="846"/>
      <c r="PDZ274" s="846"/>
      <c r="PEA274" s="846"/>
      <c r="PEB274" s="846"/>
      <c r="PEC274" s="846"/>
      <c r="PED274" s="846"/>
      <c r="PEE274" s="846"/>
      <c r="PEF274" s="846"/>
      <c r="PEG274" s="846"/>
      <c r="PEH274" s="846"/>
      <c r="PEI274" s="846"/>
      <c r="PEJ274" s="846"/>
      <c r="PEK274" s="846"/>
      <c r="PEL274" s="846"/>
      <c r="PEM274" s="846"/>
      <c r="PEN274" s="846"/>
      <c r="PEO274" s="846"/>
      <c r="PEP274" s="846"/>
      <c r="PEQ274" s="846"/>
      <c r="PER274" s="846"/>
      <c r="PES274" s="846"/>
      <c r="PET274" s="846"/>
      <c r="PEU274" s="846"/>
      <c r="PEV274" s="846"/>
      <c r="PEW274" s="846"/>
      <c r="PEX274" s="846"/>
      <c r="PEY274" s="846"/>
      <c r="PEZ274" s="846"/>
      <c r="PFA274" s="846"/>
      <c r="PFB274" s="846"/>
      <c r="PFC274" s="846"/>
      <c r="PFD274" s="846"/>
      <c r="PFE274" s="827"/>
      <c r="PFF274" s="827"/>
      <c r="PFG274" s="827"/>
      <c r="PFH274" s="827"/>
      <c r="PFI274" s="827"/>
      <c r="PFJ274" s="827"/>
      <c r="PFK274" s="827"/>
      <c r="PFL274" s="827"/>
      <c r="PFM274" s="827"/>
      <c r="PFN274" s="827"/>
      <c r="PFO274" s="827"/>
      <c r="PFP274" s="827"/>
      <c r="PFQ274" s="827"/>
      <c r="PFR274" s="827"/>
      <c r="PFS274" s="827"/>
      <c r="PFT274" s="827"/>
      <c r="PFU274" s="827"/>
      <c r="PFV274" s="827"/>
      <c r="PFW274" s="827"/>
      <c r="PFX274" s="827"/>
      <c r="PFY274" s="827"/>
      <c r="PFZ274" s="827"/>
      <c r="PGA274" s="827"/>
      <c r="PGB274" s="827"/>
      <c r="PGC274" s="844"/>
      <c r="PGD274" s="844"/>
      <c r="PGE274" s="844"/>
      <c r="PGF274" s="844"/>
      <c r="PGG274" s="844"/>
      <c r="PGH274" s="827"/>
      <c r="PGI274" s="827"/>
      <c r="PGJ274" s="844"/>
      <c r="PGK274" s="844"/>
      <c r="PGL274" s="827"/>
      <c r="PGM274" s="827"/>
      <c r="PGN274" s="844"/>
      <c r="PGO274" s="844"/>
      <c r="PGP274" s="827"/>
      <c r="PGQ274" s="827"/>
      <c r="PGR274" s="827"/>
      <c r="PGS274" s="827"/>
      <c r="PGT274" s="827"/>
      <c r="PGU274" s="827"/>
      <c r="PGV274" s="827"/>
      <c r="PGW274" s="844"/>
      <c r="PGX274" s="844"/>
      <c r="PGY274" s="827"/>
      <c r="PGZ274" s="827"/>
      <c r="PHA274" s="844"/>
      <c r="PHB274" s="844"/>
      <c r="PHC274" s="827"/>
      <c r="PHD274" s="827"/>
      <c r="PHE274" s="827"/>
      <c r="PHF274" s="827"/>
      <c r="PHG274" s="827"/>
      <c r="PHH274" s="843"/>
      <c r="PHI274" s="845"/>
      <c r="PHJ274" s="827"/>
      <c r="PHK274" s="827"/>
      <c r="PHL274" s="827"/>
      <c r="PHM274" s="827"/>
      <c r="PHN274" s="827"/>
      <c r="PHO274" s="827"/>
      <c r="PHP274" s="827"/>
      <c r="PHQ274" s="846"/>
      <c r="PHR274" s="846"/>
      <c r="PHS274" s="846"/>
      <c r="PHT274" s="846"/>
      <c r="PHU274" s="846"/>
      <c r="PHV274" s="846"/>
      <c r="PHW274" s="846"/>
      <c r="PHX274" s="846"/>
      <c r="PHY274" s="846"/>
      <c r="PHZ274" s="846"/>
      <c r="PIA274" s="846"/>
      <c r="PIB274" s="846"/>
      <c r="PIC274" s="846"/>
      <c r="PID274" s="846"/>
      <c r="PIE274" s="846"/>
      <c r="PIF274" s="846"/>
      <c r="PIG274" s="846"/>
      <c r="PIH274" s="846"/>
      <c r="PII274" s="846"/>
      <c r="PIJ274" s="846"/>
      <c r="PIK274" s="846"/>
      <c r="PIL274" s="846"/>
      <c r="PIM274" s="846"/>
      <c r="PIN274" s="846"/>
      <c r="PIO274" s="846"/>
      <c r="PIP274" s="846"/>
      <c r="PIQ274" s="846"/>
      <c r="PIR274" s="846"/>
      <c r="PIS274" s="846"/>
      <c r="PIT274" s="846"/>
      <c r="PIU274" s="846"/>
      <c r="PIV274" s="846"/>
      <c r="PIW274" s="846"/>
      <c r="PIX274" s="846"/>
      <c r="PIY274" s="846"/>
      <c r="PIZ274" s="846"/>
      <c r="PJA274" s="846"/>
      <c r="PJB274" s="846"/>
      <c r="PJC274" s="846"/>
      <c r="PJD274" s="846"/>
      <c r="PJE274" s="846"/>
      <c r="PJF274" s="846"/>
      <c r="PJG274" s="846"/>
      <c r="PJH274" s="846"/>
      <c r="PJI274" s="827"/>
      <c r="PJJ274" s="827"/>
      <c r="PJK274" s="827"/>
      <c r="PJL274" s="827"/>
      <c r="PJM274" s="827"/>
      <c r="PJN274" s="827"/>
      <c r="PJO274" s="827"/>
      <c r="PJP274" s="827"/>
      <c r="PJQ274" s="827"/>
      <c r="PJR274" s="827"/>
      <c r="PJS274" s="827"/>
      <c r="PJT274" s="827"/>
      <c r="PJU274" s="827"/>
      <c r="PJV274" s="827"/>
      <c r="PJW274" s="827"/>
      <c r="PJX274" s="827"/>
      <c r="PJY274" s="827"/>
      <c r="PJZ274" s="827"/>
      <c r="PKA274" s="827"/>
      <c r="PKB274" s="827"/>
      <c r="PKC274" s="827"/>
      <c r="PKD274" s="827"/>
      <c r="PKE274" s="827"/>
      <c r="PKF274" s="827"/>
      <c r="PKG274" s="844"/>
      <c r="PKH274" s="844"/>
      <c r="PKI274" s="844"/>
      <c r="PKJ274" s="844"/>
      <c r="PKK274" s="844"/>
      <c r="PKL274" s="827"/>
      <c r="PKM274" s="827"/>
      <c r="PKN274" s="844"/>
      <c r="PKO274" s="844"/>
      <c r="PKP274" s="827"/>
      <c r="PKQ274" s="827"/>
      <c r="PKR274" s="844"/>
      <c r="PKS274" s="844"/>
      <c r="PKT274" s="827"/>
      <c r="PKU274" s="827"/>
      <c r="PKV274" s="827"/>
      <c r="PKW274" s="827"/>
      <c r="PKX274" s="827"/>
      <c r="PKY274" s="827"/>
      <c r="PKZ274" s="827"/>
      <c r="PLA274" s="844"/>
      <c r="PLB274" s="844"/>
      <c r="PLC274" s="827"/>
      <c r="PLD274" s="827"/>
      <c r="PLE274" s="844"/>
      <c r="PLF274" s="844"/>
      <c r="PLG274" s="827"/>
      <c r="PLH274" s="827"/>
      <c r="PLI274" s="827"/>
      <c r="PLJ274" s="827"/>
      <c r="PLK274" s="827"/>
      <c r="PLL274" s="843"/>
      <c r="PLM274" s="845"/>
      <c r="PLN274" s="827"/>
      <c r="PLO274" s="827"/>
      <c r="PLP274" s="827"/>
      <c r="PLQ274" s="827"/>
      <c r="PLR274" s="827"/>
      <c r="PLS274" s="827"/>
      <c r="PLT274" s="827"/>
      <c r="PLU274" s="846"/>
      <c r="PLV274" s="846"/>
      <c r="PLW274" s="846"/>
      <c r="PLX274" s="846"/>
      <c r="PLY274" s="846"/>
      <c r="PLZ274" s="846"/>
      <c r="PMA274" s="846"/>
      <c r="PMB274" s="846"/>
      <c r="PMC274" s="846"/>
      <c r="PMD274" s="846"/>
      <c r="PME274" s="846"/>
      <c r="PMF274" s="846"/>
      <c r="PMG274" s="846"/>
      <c r="PMH274" s="846"/>
      <c r="PMI274" s="846"/>
      <c r="PMJ274" s="846"/>
      <c r="PMK274" s="846"/>
      <c r="PML274" s="846"/>
      <c r="PMM274" s="846"/>
      <c r="PMN274" s="846"/>
      <c r="PMO274" s="846"/>
      <c r="PMP274" s="846"/>
      <c r="PMQ274" s="846"/>
      <c r="PMR274" s="846"/>
      <c r="PMS274" s="846"/>
      <c r="PMT274" s="846"/>
      <c r="PMU274" s="846"/>
      <c r="PMV274" s="846"/>
      <c r="PMW274" s="846"/>
      <c r="PMX274" s="846"/>
      <c r="PMY274" s="846"/>
      <c r="PMZ274" s="846"/>
      <c r="PNA274" s="846"/>
      <c r="PNB274" s="846"/>
      <c r="PNC274" s="846"/>
      <c r="PND274" s="846"/>
      <c r="PNE274" s="846"/>
      <c r="PNF274" s="846"/>
      <c r="PNG274" s="846"/>
      <c r="PNH274" s="846"/>
      <c r="PNI274" s="846"/>
      <c r="PNJ274" s="846"/>
      <c r="PNK274" s="846"/>
      <c r="PNL274" s="846"/>
      <c r="PNM274" s="827"/>
      <c r="PNN274" s="827"/>
      <c r="PNO274" s="827"/>
      <c r="PNP274" s="827"/>
      <c r="PNQ274" s="827"/>
      <c r="PNR274" s="827"/>
      <c r="PNS274" s="827"/>
      <c r="PNT274" s="827"/>
      <c r="PNU274" s="827"/>
      <c r="PNV274" s="827"/>
      <c r="PNW274" s="827"/>
      <c r="PNX274" s="827"/>
      <c r="PNY274" s="827"/>
      <c r="PNZ274" s="827"/>
      <c r="POA274" s="827"/>
      <c r="POB274" s="827"/>
      <c r="POC274" s="827"/>
      <c r="POD274" s="827"/>
      <c r="POE274" s="827"/>
      <c r="POF274" s="827"/>
      <c r="POG274" s="827"/>
      <c r="POH274" s="827"/>
      <c r="POI274" s="827"/>
      <c r="POJ274" s="827"/>
      <c r="POK274" s="844"/>
      <c r="POL274" s="844"/>
      <c r="POM274" s="844"/>
      <c r="PON274" s="844"/>
      <c r="POO274" s="844"/>
      <c r="POP274" s="827"/>
      <c r="POQ274" s="827"/>
      <c r="POR274" s="844"/>
      <c r="POS274" s="844"/>
      <c r="POT274" s="827"/>
      <c r="POU274" s="827"/>
      <c r="POV274" s="844"/>
      <c r="POW274" s="844"/>
      <c r="POX274" s="827"/>
      <c r="POY274" s="827"/>
      <c r="POZ274" s="827"/>
      <c r="PPA274" s="827"/>
      <c r="PPB274" s="827"/>
      <c r="PPC274" s="827"/>
      <c r="PPD274" s="827"/>
      <c r="PPE274" s="844"/>
      <c r="PPF274" s="844"/>
      <c r="PPG274" s="827"/>
      <c r="PPH274" s="827"/>
      <c r="PPI274" s="844"/>
      <c r="PPJ274" s="844"/>
      <c r="PPK274" s="827"/>
      <c r="PPL274" s="827"/>
      <c r="PPM274" s="827"/>
      <c r="PPN274" s="827"/>
      <c r="PPO274" s="827"/>
      <c r="PPP274" s="843"/>
      <c r="PPQ274" s="845"/>
      <c r="PPR274" s="827"/>
      <c r="PPS274" s="827"/>
      <c r="PPT274" s="827"/>
      <c r="PPU274" s="827"/>
      <c r="PPV274" s="827"/>
      <c r="PPW274" s="827"/>
      <c r="PPX274" s="827"/>
      <c r="PPY274" s="846"/>
      <c r="PPZ274" s="846"/>
      <c r="PQA274" s="846"/>
      <c r="PQB274" s="846"/>
      <c r="PQC274" s="846"/>
      <c r="PQD274" s="846"/>
      <c r="PQE274" s="846"/>
      <c r="PQF274" s="846"/>
      <c r="PQG274" s="846"/>
      <c r="PQH274" s="846"/>
      <c r="PQI274" s="846"/>
      <c r="PQJ274" s="846"/>
      <c r="PQK274" s="846"/>
      <c r="PQL274" s="846"/>
      <c r="PQM274" s="846"/>
      <c r="PQN274" s="846"/>
      <c r="PQO274" s="846"/>
      <c r="PQP274" s="846"/>
      <c r="PQQ274" s="846"/>
      <c r="PQR274" s="846"/>
      <c r="PQS274" s="846"/>
      <c r="PQT274" s="846"/>
      <c r="PQU274" s="846"/>
      <c r="PQV274" s="846"/>
      <c r="PQW274" s="846"/>
      <c r="PQX274" s="846"/>
      <c r="PQY274" s="846"/>
      <c r="PQZ274" s="846"/>
      <c r="PRA274" s="846"/>
      <c r="PRB274" s="846"/>
      <c r="PRC274" s="846"/>
      <c r="PRD274" s="846"/>
      <c r="PRE274" s="846"/>
      <c r="PRF274" s="846"/>
      <c r="PRG274" s="846"/>
      <c r="PRH274" s="846"/>
      <c r="PRI274" s="846"/>
      <c r="PRJ274" s="846"/>
      <c r="PRK274" s="846"/>
      <c r="PRL274" s="846"/>
      <c r="PRM274" s="846"/>
      <c r="PRN274" s="846"/>
      <c r="PRO274" s="846"/>
      <c r="PRP274" s="846"/>
      <c r="PRQ274" s="827"/>
      <c r="PRR274" s="827"/>
      <c r="PRS274" s="827"/>
      <c r="PRT274" s="827"/>
      <c r="PRU274" s="827"/>
      <c r="PRV274" s="827"/>
      <c r="PRW274" s="827"/>
      <c r="PRX274" s="827"/>
      <c r="PRY274" s="827"/>
      <c r="PRZ274" s="827"/>
      <c r="PSA274" s="827"/>
      <c r="PSB274" s="827"/>
      <c r="PSC274" s="827"/>
      <c r="PSD274" s="827"/>
      <c r="PSE274" s="827"/>
      <c r="PSF274" s="827"/>
      <c r="PSG274" s="827"/>
      <c r="PSH274" s="827"/>
      <c r="PSI274" s="827"/>
      <c r="PSJ274" s="827"/>
      <c r="PSK274" s="827"/>
      <c r="PSL274" s="827"/>
      <c r="PSM274" s="827"/>
      <c r="PSN274" s="827"/>
      <c r="PSO274" s="844"/>
      <c r="PSP274" s="844"/>
      <c r="PSQ274" s="844"/>
      <c r="PSR274" s="844"/>
      <c r="PSS274" s="844"/>
      <c r="PST274" s="827"/>
      <c r="PSU274" s="827"/>
      <c r="PSV274" s="844"/>
      <c r="PSW274" s="844"/>
      <c r="PSX274" s="827"/>
      <c r="PSY274" s="827"/>
      <c r="PSZ274" s="844"/>
      <c r="PTA274" s="844"/>
      <c r="PTB274" s="827"/>
      <c r="PTC274" s="827"/>
      <c r="PTD274" s="827"/>
      <c r="PTE274" s="827"/>
      <c r="PTF274" s="827"/>
      <c r="PTG274" s="827"/>
      <c r="PTH274" s="827"/>
      <c r="PTI274" s="844"/>
      <c r="PTJ274" s="844"/>
      <c r="PTK274" s="827"/>
      <c r="PTL274" s="827"/>
      <c r="PTM274" s="844"/>
      <c r="PTN274" s="844"/>
      <c r="PTO274" s="827"/>
      <c r="PTP274" s="827"/>
      <c r="PTQ274" s="827"/>
      <c r="PTR274" s="827"/>
      <c r="PTS274" s="827"/>
      <c r="PTT274" s="843"/>
      <c r="PTU274" s="845"/>
      <c r="PTV274" s="827"/>
      <c r="PTW274" s="827"/>
      <c r="PTX274" s="827"/>
      <c r="PTY274" s="827"/>
      <c r="PTZ274" s="827"/>
      <c r="PUA274" s="827"/>
      <c r="PUB274" s="827"/>
      <c r="PUC274" s="846"/>
      <c r="PUD274" s="846"/>
      <c r="PUE274" s="846"/>
      <c r="PUF274" s="846"/>
      <c r="PUG274" s="846"/>
      <c r="PUH274" s="846"/>
      <c r="PUI274" s="846"/>
      <c r="PUJ274" s="846"/>
      <c r="PUK274" s="846"/>
      <c r="PUL274" s="846"/>
      <c r="PUM274" s="846"/>
      <c r="PUN274" s="846"/>
      <c r="PUO274" s="846"/>
      <c r="PUP274" s="846"/>
      <c r="PUQ274" s="846"/>
      <c r="PUR274" s="846"/>
      <c r="PUS274" s="846"/>
      <c r="PUT274" s="846"/>
      <c r="PUU274" s="846"/>
      <c r="PUV274" s="846"/>
      <c r="PUW274" s="846"/>
      <c r="PUX274" s="846"/>
      <c r="PUY274" s="846"/>
      <c r="PUZ274" s="846"/>
      <c r="PVA274" s="846"/>
      <c r="PVB274" s="846"/>
      <c r="PVC274" s="846"/>
      <c r="PVD274" s="846"/>
      <c r="PVE274" s="846"/>
      <c r="PVF274" s="846"/>
      <c r="PVG274" s="846"/>
      <c r="PVH274" s="846"/>
      <c r="PVI274" s="846"/>
      <c r="PVJ274" s="846"/>
      <c r="PVK274" s="846"/>
      <c r="PVL274" s="846"/>
      <c r="PVM274" s="846"/>
      <c r="PVN274" s="846"/>
      <c r="PVO274" s="846"/>
      <c r="PVP274" s="846"/>
      <c r="PVQ274" s="846"/>
      <c r="PVR274" s="846"/>
      <c r="PVS274" s="846"/>
      <c r="PVT274" s="846"/>
      <c r="PVU274" s="827"/>
      <c r="PVV274" s="827"/>
      <c r="PVW274" s="827"/>
      <c r="PVX274" s="827"/>
      <c r="PVY274" s="827"/>
      <c r="PVZ274" s="827"/>
      <c r="PWA274" s="827"/>
      <c r="PWB274" s="827"/>
      <c r="PWC274" s="827"/>
      <c r="PWD274" s="827"/>
      <c r="PWE274" s="827"/>
      <c r="PWF274" s="827"/>
      <c r="PWG274" s="827"/>
      <c r="PWH274" s="827"/>
      <c r="PWI274" s="827"/>
      <c r="PWJ274" s="827"/>
      <c r="PWK274" s="827"/>
      <c r="PWL274" s="827"/>
      <c r="PWM274" s="827"/>
      <c r="PWN274" s="827"/>
      <c r="PWO274" s="827"/>
      <c r="PWP274" s="827"/>
      <c r="PWQ274" s="827"/>
      <c r="PWR274" s="827"/>
      <c r="PWS274" s="844"/>
      <c r="PWT274" s="844"/>
      <c r="PWU274" s="844"/>
      <c r="PWV274" s="844"/>
      <c r="PWW274" s="844"/>
      <c r="PWX274" s="827"/>
      <c r="PWY274" s="827"/>
      <c r="PWZ274" s="844"/>
      <c r="PXA274" s="844"/>
      <c r="PXB274" s="827"/>
      <c r="PXC274" s="827"/>
      <c r="PXD274" s="844"/>
      <c r="PXE274" s="844"/>
      <c r="PXF274" s="827"/>
      <c r="PXG274" s="827"/>
      <c r="PXH274" s="827"/>
      <c r="PXI274" s="827"/>
      <c r="PXJ274" s="827"/>
      <c r="PXK274" s="827"/>
      <c r="PXL274" s="827"/>
      <c r="PXM274" s="844"/>
      <c r="PXN274" s="844"/>
      <c r="PXO274" s="827"/>
      <c r="PXP274" s="827"/>
      <c r="PXQ274" s="844"/>
      <c r="PXR274" s="844"/>
      <c r="PXS274" s="827"/>
      <c r="PXT274" s="827"/>
      <c r="PXU274" s="827"/>
      <c r="PXV274" s="827"/>
      <c r="PXW274" s="827"/>
      <c r="PXX274" s="843"/>
      <c r="PXY274" s="845"/>
      <c r="PXZ274" s="827"/>
      <c r="PYA274" s="827"/>
      <c r="PYB274" s="827"/>
      <c r="PYC274" s="827"/>
      <c r="PYD274" s="827"/>
      <c r="PYE274" s="827"/>
      <c r="PYF274" s="827"/>
      <c r="PYG274" s="846"/>
      <c r="PYH274" s="846"/>
      <c r="PYI274" s="846"/>
      <c r="PYJ274" s="846"/>
      <c r="PYK274" s="846"/>
      <c r="PYL274" s="846"/>
      <c r="PYM274" s="846"/>
      <c r="PYN274" s="846"/>
      <c r="PYO274" s="846"/>
      <c r="PYP274" s="846"/>
      <c r="PYQ274" s="846"/>
      <c r="PYR274" s="846"/>
      <c r="PYS274" s="846"/>
      <c r="PYT274" s="846"/>
      <c r="PYU274" s="846"/>
      <c r="PYV274" s="846"/>
      <c r="PYW274" s="846"/>
      <c r="PYX274" s="846"/>
      <c r="PYY274" s="846"/>
      <c r="PYZ274" s="846"/>
      <c r="PZA274" s="846"/>
      <c r="PZB274" s="846"/>
      <c r="PZC274" s="846"/>
      <c r="PZD274" s="846"/>
      <c r="PZE274" s="846"/>
      <c r="PZF274" s="846"/>
      <c r="PZG274" s="846"/>
      <c r="PZH274" s="846"/>
      <c r="PZI274" s="846"/>
      <c r="PZJ274" s="846"/>
      <c r="PZK274" s="846"/>
      <c r="PZL274" s="846"/>
      <c r="PZM274" s="846"/>
      <c r="PZN274" s="846"/>
      <c r="PZO274" s="846"/>
      <c r="PZP274" s="846"/>
      <c r="PZQ274" s="846"/>
      <c r="PZR274" s="846"/>
      <c r="PZS274" s="846"/>
      <c r="PZT274" s="846"/>
      <c r="PZU274" s="846"/>
      <c r="PZV274" s="846"/>
      <c r="PZW274" s="846"/>
      <c r="PZX274" s="846"/>
      <c r="PZY274" s="827"/>
      <c r="PZZ274" s="827"/>
      <c r="QAA274" s="827"/>
      <c r="QAB274" s="827"/>
      <c r="QAC274" s="827"/>
      <c r="QAD274" s="827"/>
      <c r="QAE274" s="827"/>
      <c r="QAF274" s="827"/>
      <c r="QAG274" s="827"/>
      <c r="QAH274" s="827"/>
      <c r="QAI274" s="827"/>
      <c r="QAJ274" s="827"/>
      <c r="QAK274" s="827"/>
      <c r="QAL274" s="827"/>
      <c r="QAM274" s="827"/>
      <c r="QAN274" s="827"/>
      <c r="QAO274" s="827"/>
      <c r="QAP274" s="827"/>
      <c r="QAQ274" s="827"/>
      <c r="QAR274" s="827"/>
      <c r="QAS274" s="827"/>
      <c r="QAT274" s="827"/>
      <c r="QAU274" s="827"/>
      <c r="QAV274" s="827"/>
      <c r="QAW274" s="844"/>
      <c r="QAX274" s="844"/>
      <c r="QAY274" s="844"/>
      <c r="QAZ274" s="844"/>
      <c r="QBA274" s="844"/>
      <c r="QBB274" s="827"/>
      <c r="QBC274" s="827"/>
      <c r="QBD274" s="844"/>
      <c r="QBE274" s="844"/>
      <c r="QBF274" s="827"/>
      <c r="QBG274" s="827"/>
      <c r="QBH274" s="844"/>
      <c r="QBI274" s="844"/>
      <c r="QBJ274" s="827"/>
      <c r="QBK274" s="827"/>
      <c r="QBL274" s="827"/>
      <c r="QBM274" s="827"/>
      <c r="QBN274" s="827"/>
      <c r="QBO274" s="827"/>
      <c r="QBP274" s="827"/>
      <c r="QBQ274" s="844"/>
      <c r="QBR274" s="844"/>
      <c r="QBS274" s="827"/>
      <c r="QBT274" s="827"/>
      <c r="QBU274" s="844"/>
      <c r="QBV274" s="844"/>
      <c r="QBW274" s="827"/>
      <c r="QBX274" s="827"/>
      <c r="QBY274" s="827"/>
      <c r="QBZ274" s="827"/>
      <c r="QCA274" s="827"/>
      <c r="QCB274" s="843"/>
      <c r="QCC274" s="845"/>
      <c r="QCD274" s="827"/>
      <c r="QCE274" s="827"/>
      <c r="QCF274" s="827"/>
      <c r="QCG274" s="827"/>
      <c r="QCH274" s="827"/>
      <c r="QCI274" s="827"/>
      <c r="QCJ274" s="827"/>
      <c r="QCK274" s="846"/>
      <c r="QCL274" s="846"/>
      <c r="QCM274" s="846"/>
      <c r="QCN274" s="846"/>
      <c r="QCO274" s="846"/>
      <c r="QCP274" s="846"/>
      <c r="QCQ274" s="846"/>
      <c r="QCR274" s="846"/>
      <c r="QCS274" s="846"/>
      <c r="QCT274" s="846"/>
      <c r="QCU274" s="846"/>
      <c r="QCV274" s="846"/>
      <c r="QCW274" s="846"/>
      <c r="QCX274" s="846"/>
      <c r="QCY274" s="846"/>
      <c r="QCZ274" s="846"/>
      <c r="QDA274" s="846"/>
      <c r="QDB274" s="846"/>
      <c r="QDC274" s="846"/>
      <c r="QDD274" s="846"/>
      <c r="QDE274" s="846"/>
      <c r="QDF274" s="846"/>
      <c r="QDG274" s="846"/>
      <c r="QDH274" s="846"/>
      <c r="QDI274" s="846"/>
      <c r="QDJ274" s="846"/>
      <c r="QDK274" s="846"/>
      <c r="QDL274" s="846"/>
      <c r="QDM274" s="846"/>
      <c r="QDN274" s="846"/>
      <c r="QDO274" s="846"/>
      <c r="QDP274" s="846"/>
      <c r="QDQ274" s="846"/>
      <c r="QDR274" s="846"/>
      <c r="QDS274" s="846"/>
      <c r="QDT274" s="846"/>
      <c r="QDU274" s="846"/>
      <c r="QDV274" s="846"/>
      <c r="QDW274" s="846"/>
      <c r="QDX274" s="846"/>
      <c r="QDY274" s="846"/>
      <c r="QDZ274" s="846"/>
      <c r="QEA274" s="846"/>
      <c r="QEB274" s="846"/>
      <c r="QEC274" s="827"/>
      <c r="QED274" s="827"/>
      <c r="QEE274" s="827"/>
      <c r="QEF274" s="827"/>
      <c r="QEG274" s="827"/>
      <c r="QEH274" s="827"/>
      <c r="QEI274" s="827"/>
      <c r="QEJ274" s="827"/>
      <c r="QEK274" s="827"/>
      <c r="QEL274" s="827"/>
      <c r="QEM274" s="827"/>
      <c r="QEN274" s="827"/>
      <c r="QEO274" s="827"/>
      <c r="QEP274" s="827"/>
      <c r="QEQ274" s="827"/>
      <c r="QER274" s="827"/>
      <c r="QES274" s="827"/>
      <c r="QET274" s="827"/>
      <c r="QEU274" s="827"/>
      <c r="QEV274" s="827"/>
      <c r="QEW274" s="827"/>
      <c r="QEX274" s="827"/>
      <c r="QEY274" s="827"/>
      <c r="QEZ274" s="827"/>
      <c r="QFA274" s="844"/>
      <c r="QFB274" s="844"/>
      <c r="QFC274" s="844"/>
      <c r="QFD274" s="844"/>
      <c r="QFE274" s="844"/>
      <c r="QFF274" s="827"/>
      <c r="QFG274" s="827"/>
      <c r="QFH274" s="844"/>
      <c r="QFI274" s="844"/>
      <c r="QFJ274" s="827"/>
      <c r="QFK274" s="827"/>
      <c r="QFL274" s="844"/>
      <c r="QFM274" s="844"/>
      <c r="QFN274" s="827"/>
      <c r="QFO274" s="827"/>
      <c r="QFP274" s="827"/>
      <c r="QFQ274" s="827"/>
      <c r="QFR274" s="827"/>
      <c r="QFS274" s="827"/>
      <c r="QFT274" s="827"/>
      <c r="QFU274" s="844"/>
      <c r="QFV274" s="844"/>
      <c r="QFW274" s="827"/>
      <c r="QFX274" s="827"/>
      <c r="QFY274" s="844"/>
      <c r="QFZ274" s="844"/>
      <c r="QGA274" s="827"/>
      <c r="QGB274" s="827"/>
      <c r="QGC274" s="827"/>
      <c r="QGD274" s="827"/>
      <c r="QGE274" s="827"/>
      <c r="QGF274" s="843"/>
      <c r="QGG274" s="845"/>
      <c r="QGH274" s="827"/>
      <c r="QGI274" s="827"/>
      <c r="QGJ274" s="827"/>
      <c r="QGK274" s="827"/>
      <c r="QGL274" s="827"/>
      <c r="QGM274" s="827"/>
      <c r="QGN274" s="827"/>
      <c r="QGO274" s="846"/>
      <c r="QGP274" s="846"/>
      <c r="QGQ274" s="846"/>
      <c r="QGR274" s="846"/>
      <c r="QGS274" s="846"/>
      <c r="QGT274" s="846"/>
      <c r="QGU274" s="846"/>
      <c r="QGV274" s="846"/>
      <c r="QGW274" s="846"/>
      <c r="QGX274" s="846"/>
      <c r="QGY274" s="846"/>
      <c r="QGZ274" s="846"/>
      <c r="QHA274" s="846"/>
      <c r="QHB274" s="846"/>
      <c r="QHC274" s="846"/>
      <c r="QHD274" s="846"/>
      <c r="QHE274" s="846"/>
      <c r="QHF274" s="846"/>
      <c r="QHG274" s="846"/>
      <c r="QHH274" s="846"/>
      <c r="QHI274" s="846"/>
      <c r="QHJ274" s="846"/>
      <c r="QHK274" s="846"/>
      <c r="QHL274" s="846"/>
      <c r="QHM274" s="846"/>
      <c r="QHN274" s="846"/>
      <c r="QHO274" s="846"/>
      <c r="QHP274" s="846"/>
      <c r="QHQ274" s="846"/>
      <c r="QHR274" s="846"/>
      <c r="QHS274" s="846"/>
      <c r="QHT274" s="846"/>
      <c r="QHU274" s="846"/>
      <c r="QHV274" s="846"/>
      <c r="QHW274" s="846"/>
      <c r="QHX274" s="846"/>
      <c r="QHY274" s="846"/>
      <c r="QHZ274" s="846"/>
      <c r="QIA274" s="846"/>
      <c r="QIB274" s="846"/>
      <c r="QIC274" s="846"/>
      <c r="QID274" s="846"/>
      <c r="QIE274" s="846"/>
      <c r="QIF274" s="846"/>
      <c r="QIG274" s="827"/>
      <c r="QIH274" s="827"/>
      <c r="QII274" s="827"/>
      <c r="QIJ274" s="827"/>
      <c r="QIK274" s="827"/>
      <c r="QIL274" s="827"/>
      <c r="QIM274" s="827"/>
      <c r="QIN274" s="827"/>
      <c r="QIO274" s="827"/>
      <c r="QIP274" s="827"/>
      <c r="QIQ274" s="827"/>
      <c r="QIR274" s="827"/>
      <c r="QIS274" s="827"/>
      <c r="QIT274" s="827"/>
      <c r="QIU274" s="827"/>
      <c r="QIV274" s="827"/>
      <c r="QIW274" s="827"/>
      <c r="QIX274" s="827"/>
      <c r="QIY274" s="827"/>
      <c r="QIZ274" s="827"/>
      <c r="QJA274" s="827"/>
      <c r="QJB274" s="827"/>
      <c r="QJC274" s="827"/>
      <c r="QJD274" s="827"/>
      <c r="QJE274" s="844"/>
      <c r="QJF274" s="844"/>
      <c r="QJG274" s="844"/>
      <c r="QJH274" s="844"/>
      <c r="QJI274" s="844"/>
      <c r="QJJ274" s="827"/>
      <c r="QJK274" s="827"/>
      <c r="QJL274" s="844"/>
      <c r="QJM274" s="844"/>
      <c r="QJN274" s="827"/>
      <c r="QJO274" s="827"/>
      <c r="QJP274" s="844"/>
      <c r="QJQ274" s="844"/>
      <c r="QJR274" s="827"/>
      <c r="QJS274" s="827"/>
      <c r="QJT274" s="827"/>
      <c r="QJU274" s="827"/>
      <c r="QJV274" s="827"/>
      <c r="QJW274" s="827"/>
      <c r="QJX274" s="827"/>
      <c r="QJY274" s="844"/>
      <c r="QJZ274" s="844"/>
      <c r="QKA274" s="827"/>
      <c r="QKB274" s="827"/>
      <c r="QKC274" s="844"/>
      <c r="QKD274" s="844"/>
      <c r="QKE274" s="827"/>
      <c r="QKF274" s="827"/>
      <c r="QKG274" s="827"/>
      <c r="QKH274" s="827"/>
      <c r="QKI274" s="827"/>
      <c r="QKJ274" s="843"/>
      <c r="QKK274" s="845"/>
      <c r="QKL274" s="827"/>
      <c r="QKM274" s="827"/>
      <c r="QKN274" s="827"/>
      <c r="QKO274" s="827"/>
      <c r="QKP274" s="827"/>
      <c r="QKQ274" s="827"/>
      <c r="QKR274" s="827"/>
      <c r="QKS274" s="846"/>
      <c r="QKT274" s="846"/>
      <c r="QKU274" s="846"/>
      <c r="QKV274" s="846"/>
      <c r="QKW274" s="846"/>
      <c r="QKX274" s="846"/>
      <c r="QKY274" s="846"/>
      <c r="QKZ274" s="846"/>
      <c r="QLA274" s="846"/>
      <c r="QLB274" s="846"/>
      <c r="QLC274" s="846"/>
      <c r="QLD274" s="846"/>
      <c r="QLE274" s="846"/>
      <c r="QLF274" s="846"/>
      <c r="QLG274" s="846"/>
      <c r="QLH274" s="846"/>
      <c r="QLI274" s="846"/>
      <c r="QLJ274" s="846"/>
      <c r="QLK274" s="846"/>
      <c r="QLL274" s="846"/>
      <c r="QLM274" s="846"/>
      <c r="QLN274" s="846"/>
      <c r="QLO274" s="846"/>
      <c r="QLP274" s="846"/>
      <c r="QLQ274" s="846"/>
      <c r="QLR274" s="846"/>
      <c r="QLS274" s="846"/>
      <c r="QLT274" s="846"/>
      <c r="QLU274" s="846"/>
      <c r="QLV274" s="846"/>
      <c r="QLW274" s="846"/>
      <c r="QLX274" s="846"/>
      <c r="QLY274" s="846"/>
      <c r="QLZ274" s="846"/>
      <c r="QMA274" s="846"/>
      <c r="QMB274" s="846"/>
      <c r="QMC274" s="846"/>
      <c r="QMD274" s="846"/>
      <c r="QME274" s="846"/>
      <c r="QMF274" s="846"/>
      <c r="QMG274" s="846"/>
      <c r="QMH274" s="846"/>
      <c r="QMI274" s="846"/>
      <c r="QMJ274" s="846"/>
      <c r="QMK274" s="827"/>
      <c r="QML274" s="827"/>
      <c r="QMM274" s="827"/>
      <c r="QMN274" s="827"/>
      <c r="QMO274" s="827"/>
      <c r="QMP274" s="827"/>
      <c r="QMQ274" s="827"/>
      <c r="QMR274" s="827"/>
      <c r="QMS274" s="827"/>
      <c r="QMT274" s="827"/>
      <c r="QMU274" s="827"/>
      <c r="QMV274" s="827"/>
      <c r="QMW274" s="827"/>
      <c r="QMX274" s="827"/>
      <c r="QMY274" s="827"/>
      <c r="QMZ274" s="827"/>
      <c r="QNA274" s="827"/>
      <c r="QNB274" s="827"/>
      <c r="QNC274" s="827"/>
      <c r="QND274" s="827"/>
      <c r="QNE274" s="827"/>
      <c r="QNF274" s="827"/>
      <c r="QNG274" s="827"/>
      <c r="QNH274" s="827"/>
      <c r="QNI274" s="844"/>
      <c r="QNJ274" s="844"/>
      <c r="QNK274" s="844"/>
      <c r="QNL274" s="844"/>
      <c r="QNM274" s="844"/>
      <c r="QNN274" s="827"/>
      <c r="QNO274" s="827"/>
      <c r="QNP274" s="844"/>
      <c r="QNQ274" s="844"/>
      <c r="QNR274" s="827"/>
      <c r="QNS274" s="827"/>
      <c r="QNT274" s="844"/>
      <c r="QNU274" s="844"/>
      <c r="QNV274" s="827"/>
      <c r="QNW274" s="827"/>
      <c r="QNX274" s="827"/>
      <c r="QNY274" s="827"/>
      <c r="QNZ274" s="827"/>
      <c r="QOA274" s="827"/>
      <c r="QOB274" s="827"/>
      <c r="QOC274" s="844"/>
      <c r="QOD274" s="844"/>
      <c r="QOE274" s="827"/>
      <c r="QOF274" s="827"/>
      <c r="QOG274" s="844"/>
      <c r="QOH274" s="844"/>
      <c r="QOI274" s="827"/>
      <c r="QOJ274" s="827"/>
      <c r="QOK274" s="827"/>
      <c r="QOL274" s="827"/>
      <c r="QOM274" s="827"/>
      <c r="QON274" s="843"/>
      <c r="QOO274" s="845"/>
      <c r="QOP274" s="827"/>
      <c r="QOQ274" s="827"/>
      <c r="QOR274" s="827"/>
      <c r="QOS274" s="827"/>
      <c r="QOT274" s="827"/>
      <c r="QOU274" s="827"/>
      <c r="QOV274" s="827"/>
      <c r="QOW274" s="846"/>
      <c r="QOX274" s="846"/>
      <c r="QOY274" s="846"/>
      <c r="QOZ274" s="846"/>
      <c r="QPA274" s="846"/>
      <c r="QPB274" s="846"/>
      <c r="QPC274" s="846"/>
      <c r="QPD274" s="846"/>
      <c r="QPE274" s="846"/>
      <c r="QPF274" s="846"/>
      <c r="QPG274" s="846"/>
      <c r="QPH274" s="846"/>
      <c r="QPI274" s="846"/>
      <c r="QPJ274" s="846"/>
      <c r="QPK274" s="846"/>
      <c r="QPL274" s="846"/>
      <c r="QPM274" s="846"/>
      <c r="QPN274" s="846"/>
      <c r="QPO274" s="846"/>
      <c r="QPP274" s="846"/>
      <c r="QPQ274" s="846"/>
      <c r="QPR274" s="846"/>
      <c r="QPS274" s="846"/>
      <c r="QPT274" s="846"/>
      <c r="QPU274" s="846"/>
      <c r="QPV274" s="846"/>
      <c r="QPW274" s="846"/>
      <c r="QPX274" s="846"/>
      <c r="QPY274" s="846"/>
      <c r="QPZ274" s="846"/>
      <c r="QQA274" s="846"/>
      <c r="QQB274" s="846"/>
      <c r="QQC274" s="846"/>
      <c r="QQD274" s="846"/>
      <c r="QQE274" s="846"/>
      <c r="QQF274" s="846"/>
      <c r="QQG274" s="846"/>
      <c r="QQH274" s="846"/>
      <c r="QQI274" s="846"/>
      <c r="QQJ274" s="846"/>
      <c r="QQK274" s="846"/>
      <c r="QQL274" s="846"/>
      <c r="QQM274" s="846"/>
      <c r="QQN274" s="846"/>
      <c r="QQO274" s="827"/>
      <c r="QQP274" s="827"/>
      <c r="QQQ274" s="827"/>
      <c r="QQR274" s="827"/>
      <c r="QQS274" s="827"/>
      <c r="QQT274" s="827"/>
      <c r="QQU274" s="827"/>
      <c r="QQV274" s="827"/>
      <c r="QQW274" s="827"/>
      <c r="QQX274" s="827"/>
      <c r="QQY274" s="827"/>
      <c r="QQZ274" s="827"/>
      <c r="QRA274" s="827"/>
      <c r="QRB274" s="827"/>
      <c r="QRC274" s="827"/>
      <c r="QRD274" s="827"/>
      <c r="QRE274" s="827"/>
      <c r="QRF274" s="827"/>
      <c r="QRG274" s="827"/>
      <c r="QRH274" s="827"/>
      <c r="QRI274" s="827"/>
      <c r="QRJ274" s="827"/>
      <c r="QRK274" s="827"/>
      <c r="QRL274" s="827"/>
      <c r="QRM274" s="844"/>
      <c r="QRN274" s="844"/>
      <c r="QRO274" s="844"/>
      <c r="QRP274" s="844"/>
      <c r="QRQ274" s="844"/>
      <c r="QRR274" s="827"/>
      <c r="QRS274" s="827"/>
      <c r="QRT274" s="844"/>
      <c r="QRU274" s="844"/>
      <c r="QRV274" s="827"/>
      <c r="QRW274" s="827"/>
      <c r="QRX274" s="844"/>
      <c r="QRY274" s="844"/>
      <c r="QRZ274" s="827"/>
      <c r="QSA274" s="827"/>
      <c r="QSB274" s="827"/>
      <c r="QSC274" s="827"/>
      <c r="QSD274" s="827"/>
      <c r="QSE274" s="827"/>
      <c r="QSF274" s="827"/>
      <c r="QSG274" s="844"/>
      <c r="QSH274" s="844"/>
      <c r="QSI274" s="827"/>
      <c r="QSJ274" s="827"/>
      <c r="QSK274" s="844"/>
      <c r="QSL274" s="844"/>
      <c r="QSM274" s="827"/>
      <c r="QSN274" s="827"/>
      <c r="QSO274" s="827"/>
      <c r="QSP274" s="827"/>
      <c r="QSQ274" s="827"/>
      <c r="QSR274" s="843"/>
      <c r="QSS274" s="845"/>
      <c r="QST274" s="827"/>
      <c r="QSU274" s="827"/>
      <c r="QSV274" s="827"/>
      <c r="QSW274" s="827"/>
      <c r="QSX274" s="827"/>
      <c r="QSY274" s="827"/>
      <c r="QSZ274" s="827"/>
      <c r="QTA274" s="846"/>
      <c r="QTB274" s="846"/>
      <c r="QTC274" s="846"/>
      <c r="QTD274" s="846"/>
      <c r="QTE274" s="846"/>
      <c r="QTF274" s="846"/>
      <c r="QTG274" s="846"/>
      <c r="QTH274" s="846"/>
      <c r="QTI274" s="846"/>
      <c r="QTJ274" s="846"/>
      <c r="QTK274" s="846"/>
      <c r="QTL274" s="846"/>
      <c r="QTM274" s="846"/>
      <c r="QTN274" s="846"/>
      <c r="QTO274" s="846"/>
      <c r="QTP274" s="846"/>
      <c r="QTQ274" s="846"/>
      <c r="QTR274" s="846"/>
      <c r="QTS274" s="846"/>
      <c r="QTT274" s="846"/>
      <c r="QTU274" s="846"/>
      <c r="QTV274" s="846"/>
      <c r="QTW274" s="846"/>
      <c r="QTX274" s="846"/>
      <c r="QTY274" s="846"/>
      <c r="QTZ274" s="846"/>
      <c r="QUA274" s="846"/>
      <c r="QUB274" s="846"/>
      <c r="QUC274" s="846"/>
      <c r="QUD274" s="846"/>
      <c r="QUE274" s="846"/>
      <c r="QUF274" s="846"/>
      <c r="QUG274" s="846"/>
      <c r="QUH274" s="846"/>
      <c r="QUI274" s="846"/>
      <c r="QUJ274" s="846"/>
      <c r="QUK274" s="846"/>
      <c r="QUL274" s="846"/>
      <c r="QUM274" s="846"/>
      <c r="QUN274" s="846"/>
      <c r="QUO274" s="846"/>
      <c r="QUP274" s="846"/>
      <c r="QUQ274" s="846"/>
      <c r="QUR274" s="846"/>
      <c r="QUS274" s="827"/>
      <c r="QUT274" s="827"/>
      <c r="QUU274" s="827"/>
      <c r="QUV274" s="827"/>
      <c r="QUW274" s="827"/>
      <c r="QUX274" s="827"/>
      <c r="QUY274" s="827"/>
      <c r="QUZ274" s="827"/>
      <c r="QVA274" s="827"/>
      <c r="QVB274" s="827"/>
      <c r="QVC274" s="827"/>
      <c r="QVD274" s="827"/>
      <c r="QVE274" s="827"/>
      <c r="QVF274" s="827"/>
      <c r="QVG274" s="827"/>
      <c r="QVH274" s="827"/>
      <c r="QVI274" s="827"/>
      <c r="QVJ274" s="827"/>
      <c r="QVK274" s="827"/>
      <c r="QVL274" s="827"/>
      <c r="QVM274" s="827"/>
      <c r="QVN274" s="827"/>
      <c r="QVO274" s="827"/>
      <c r="QVP274" s="827"/>
      <c r="QVQ274" s="844"/>
      <c r="QVR274" s="844"/>
      <c r="QVS274" s="844"/>
      <c r="QVT274" s="844"/>
      <c r="QVU274" s="844"/>
      <c r="QVV274" s="827"/>
      <c r="QVW274" s="827"/>
      <c r="QVX274" s="844"/>
      <c r="QVY274" s="844"/>
      <c r="QVZ274" s="827"/>
      <c r="QWA274" s="827"/>
      <c r="QWB274" s="844"/>
      <c r="QWC274" s="844"/>
      <c r="QWD274" s="827"/>
      <c r="QWE274" s="827"/>
      <c r="QWF274" s="827"/>
      <c r="QWG274" s="827"/>
      <c r="QWH274" s="827"/>
      <c r="QWI274" s="827"/>
      <c r="QWJ274" s="827"/>
      <c r="QWK274" s="844"/>
      <c r="QWL274" s="844"/>
      <c r="QWM274" s="827"/>
      <c r="QWN274" s="827"/>
      <c r="QWO274" s="844"/>
      <c r="QWP274" s="844"/>
      <c r="QWQ274" s="827"/>
      <c r="QWR274" s="827"/>
      <c r="QWS274" s="827"/>
      <c r="QWT274" s="827"/>
      <c r="QWU274" s="827"/>
      <c r="QWV274" s="843"/>
      <c r="QWW274" s="845"/>
      <c r="QWX274" s="827"/>
      <c r="QWY274" s="827"/>
      <c r="QWZ274" s="827"/>
      <c r="QXA274" s="827"/>
      <c r="QXB274" s="827"/>
      <c r="QXC274" s="827"/>
      <c r="QXD274" s="827"/>
      <c r="QXE274" s="846"/>
      <c r="QXF274" s="846"/>
      <c r="QXG274" s="846"/>
      <c r="QXH274" s="846"/>
      <c r="QXI274" s="846"/>
      <c r="QXJ274" s="846"/>
      <c r="QXK274" s="846"/>
      <c r="QXL274" s="846"/>
      <c r="QXM274" s="846"/>
      <c r="QXN274" s="846"/>
      <c r="QXO274" s="846"/>
      <c r="QXP274" s="846"/>
      <c r="QXQ274" s="846"/>
      <c r="QXR274" s="846"/>
      <c r="QXS274" s="846"/>
      <c r="QXT274" s="846"/>
      <c r="QXU274" s="846"/>
      <c r="QXV274" s="846"/>
      <c r="QXW274" s="846"/>
      <c r="QXX274" s="846"/>
      <c r="QXY274" s="846"/>
      <c r="QXZ274" s="846"/>
      <c r="QYA274" s="846"/>
      <c r="QYB274" s="846"/>
      <c r="QYC274" s="846"/>
      <c r="QYD274" s="846"/>
      <c r="QYE274" s="846"/>
      <c r="QYF274" s="846"/>
      <c r="QYG274" s="846"/>
      <c r="QYH274" s="846"/>
      <c r="QYI274" s="846"/>
      <c r="QYJ274" s="846"/>
      <c r="QYK274" s="846"/>
      <c r="QYL274" s="846"/>
      <c r="QYM274" s="846"/>
      <c r="QYN274" s="846"/>
      <c r="QYO274" s="846"/>
      <c r="QYP274" s="846"/>
      <c r="QYQ274" s="846"/>
      <c r="QYR274" s="846"/>
      <c r="QYS274" s="846"/>
      <c r="QYT274" s="846"/>
      <c r="QYU274" s="846"/>
      <c r="QYV274" s="846"/>
      <c r="QYW274" s="827"/>
      <c r="QYX274" s="827"/>
      <c r="QYY274" s="827"/>
      <c r="QYZ274" s="827"/>
      <c r="QZA274" s="827"/>
      <c r="QZB274" s="827"/>
      <c r="QZC274" s="827"/>
      <c r="QZD274" s="827"/>
      <c r="QZE274" s="827"/>
      <c r="QZF274" s="827"/>
      <c r="QZG274" s="827"/>
      <c r="QZH274" s="827"/>
      <c r="QZI274" s="827"/>
      <c r="QZJ274" s="827"/>
      <c r="QZK274" s="827"/>
      <c r="QZL274" s="827"/>
      <c r="QZM274" s="827"/>
      <c r="QZN274" s="827"/>
      <c r="QZO274" s="827"/>
      <c r="QZP274" s="827"/>
      <c r="QZQ274" s="827"/>
      <c r="QZR274" s="827"/>
      <c r="QZS274" s="827"/>
      <c r="QZT274" s="827"/>
      <c r="QZU274" s="844"/>
      <c r="QZV274" s="844"/>
      <c r="QZW274" s="844"/>
      <c r="QZX274" s="844"/>
      <c r="QZY274" s="844"/>
      <c r="QZZ274" s="827"/>
      <c r="RAA274" s="827"/>
      <c r="RAB274" s="844"/>
      <c r="RAC274" s="844"/>
      <c r="RAD274" s="827"/>
      <c r="RAE274" s="827"/>
      <c r="RAF274" s="844"/>
      <c r="RAG274" s="844"/>
      <c r="RAH274" s="827"/>
      <c r="RAI274" s="827"/>
      <c r="RAJ274" s="827"/>
      <c r="RAK274" s="827"/>
      <c r="RAL274" s="827"/>
      <c r="RAM274" s="827"/>
      <c r="RAN274" s="827"/>
      <c r="RAO274" s="844"/>
      <c r="RAP274" s="844"/>
      <c r="RAQ274" s="827"/>
      <c r="RAR274" s="827"/>
      <c r="RAS274" s="844"/>
      <c r="RAT274" s="844"/>
      <c r="RAU274" s="827"/>
      <c r="RAV274" s="827"/>
      <c r="RAW274" s="827"/>
      <c r="RAX274" s="827"/>
      <c r="RAY274" s="827"/>
      <c r="RAZ274" s="843"/>
      <c r="RBA274" s="845"/>
      <c r="RBB274" s="827"/>
      <c r="RBC274" s="827"/>
      <c r="RBD274" s="827"/>
      <c r="RBE274" s="827"/>
      <c r="RBF274" s="827"/>
      <c r="RBG274" s="827"/>
      <c r="RBH274" s="827"/>
      <c r="RBI274" s="846"/>
      <c r="RBJ274" s="846"/>
      <c r="RBK274" s="846"/>
      <c r="RBL274" s="846"/>
      <c r="RBM274" s="846"/>
      <c r="RBN274" s="846"/>
      <c r="RBO274" s="846"/>
      <c r="RBP274" s="846"/>
      <c r="RBQ274" s="846"/>
      <c r="RBR274" s="846"/>
      <c r="RBS274" s="846"/>
      <c r="RBT274" s="846"/>
      <c r="RBU274" s="846"/>
      <c r="RBV274" s="846"/>
      <c r="RBW274" s="846"/>
      <c r="RBX274" s="846"/>
      <c r="RBY274" s="846"/>
      <c r="RBZ274" s="846"/>
      <c r="RCA274" s="846"/>
      <c r="RCB274" s="846"/>
      <c r="RCC274" s="846"/>
      <c r="RCD274" s="846"/>
      <c r="RCE274" s="846"/>
      <c r="RCF274" s="846"/>
      <c r="RCG274" s="846"/>
      <c r="RCH274" s="846"/>
      <c r="RCI274" s="846"/>
      <c r="RCJ274" s="846"/>
      <c r="RCK274" s="846"/>
      <c r="RCL274" s="846"/>
      <c r="RCM274" s="846"/>
      <c r="RCN274" s="846"/>
      <c r="RCO274" s="846"/>
      <c r="RCP274" s="846"/>
      <c r="RCQ274" s="846"/>
      <c r="RCR274" s="846"/>
      <c r="RCS274" s="846"/>
      <c r="RCT274" s="846"/>
      <c r="RCU274" s="846"/>
      <c r="RCV274" s="846"/>
      <c r="RCW274" s="846"/>
      <c r="RCX274" s="846"/>
      <c r="RCY274" s="846"/>
      <c r="RCZ274" s="846"/>
      <c r="RDA274" s="827"/>
      <c r="RDB274" s="827"/>
      <c r="RDC274" s="827"/>
      <c r="RDD274" s="827"/>
      <c r="RDE274" s="827"/>
      <c r="RDF274" s="827"/>
      <c r="RDG274" s="827"/>
      <c r="RDH274" s="827"/>
      <c r="RDI274" s="827"/>
      <c r="RDJ274" s="827"/>
      <c r="RDK274" s="827"/>
      <c r="RDL274" s="827"/>
      <c r="RDM274" s="827"/>
      <c r="RDN274" s="827"/>
      <c r="RDO274" s="827"/>
      <c r="RDP274" s="827"/>
      <c r="RDQ274" s="827"/>
      <c r="RDR274" s="827"/>
      <c r="RDS274" s="827"/>
      <c r="RDT274" s="827"/>
      <c r="RDU274" s="827"/>
      <c r="RDV274" s="827"/>
      <c r="RDW274" s="827"/>
    </row>
    <row r="275" spans="1:12295" s="355" customFormat="1" ht="75.75" customHeight="1" x14ac:dyDescent="0.3">
      <c r="B275" s="353" t="s">
        <v>337</v>
      </c>
      <c r="C275" s="350" t="s">
        <v>539</v>
      </c>
      <c r="D275" s="869">
        <f>G275</f>
        <v>5442.2134999999998</v>
      </c>
      <c r="E275" s="869">
        <f>E276</f>
        <v>0</v>
      </c>
      <c r="F275" s="869"/>
      <c r="G275" s="869">
        <f>G276</f>
        <v>5442.2134999999998</v>
      </c>
      <c r="H275" s="869"/>
      <c r="I275" s="871"/>
      <c r="J275" s="869"/>
      <c r="K275" s="869">
        <f>M275</f>
        <v>0</v>
      </c>
      <c r="L275" s="762">
        <f>K275/D275</f>
        <v>0</v>
      </c>
      <c r="M275" s="869">
        <f>M276</f>
        <v>0</v>
      </c>
      <c r="N275" s="808"/>
      <c r="O275" s="995"/>
      <c r="P275" s="696"/>
      <c r="Q275" s="995"/>
      <c r="R275" s="762"/>
      <c r="S275" s="995"/>
      <c r="T275" s="696"/>
      <c r="U275" s="995"/>
      <c r="V275" s="995"/>
      <c r="W275" s="995"/>
      <c r="X275" s="995"/>
      <c r="Y275" s="995"/>
      <c r="Z275" s="995"/>
      <c r="AA275" s="995"/>
      <c r="AB275" s="995"/>
      <c r="AC275" s="995"/>
      <c r="AD275" s="696"/>
      <c r="AE275" s="869">
        <f>AG275</f>
        <v>0</v>
      </c>
      <c r="AF275" s="762">
        <f>AE275/D275</f>
        <v>0</v>
      </c>
      <c r="AG275" s="869">
        <f>AG276</f>
        <v>0</v>
      </c>
      <c r="AH275" s="762">
        <f>AG275/D275</f>
        <v>0</v>
      </c>
      <c r="AI275" s="995"/>
      <c r="AJ275" s="696"/>
      <c r="AK275" s="995">
        <f>AK276+AK277</f>
        <v>0</v>
      </c>
      <c r="AL275" s="762">
        <f>AK275/D275</f>
        <v>0</v>
      </c>
      <c r="AM275" s="995"/>
      <c r="AN275" s="696"/>
      <c r="AO275" s="995"/>
      <c r="AP275" s="995"/>
      <c r="AQ275" s="696"/>
      <c r="AR275" s="869">
        <f>AT275</f>
        <v>0</v>
      </c>
      <c r="AS275" s="762">
        <f>AR275/D275</f>
        <v>0</v>
      </c>
      <c r="AT275" s="869">
        <f>AT276</f>
        <v>0</v>
      </c>
      <c r="AU275" s="762" t="e">
        <f>AT275/E275</f>
        <v>#DIV/0!</v>
      </c>
      <c r="AV275" s="995"/>
      <c r="AW275" s="762"/>
      <c r="AX275" s="869"/>
      <c r="AY275" s="762"/>
      <c r="AZ275" s="995"/>
      <c r="BA275" s="762"/>
      <c r="BB275" s="995"/>
      <c r="BC275" s="995"/>
      <c r="BD275" s="995"/>
      <c r="BE275" s="995"/>
      <c r="BF275" s="995"/>
      <c r="BG275" s="995"/>
      <c r="BH275" s="995"/>
      <c r="BI275" s="995"/>
      <c r="BJ275" s="995"/>
      <c r="BK275" s="995"/>
      <c r="BL275" s="995"/>
      <c r="BM275" s="995"/>
      <c r="BN275" s="995"/>
      <c r="BO275" s="995"/>
      <c r="BP275" s="995"/>
      <c r="BQ275" s="995"/>
      <c r="BR275" s="995"/>
      <c r="BS275" s="995"/>
      <c r="BT275" s="995"/>
      <c r="BU275" s="995"/>
      <c r="BV275" s="995"/>
      <c r="BW275" s="995"/>
      <c r="BX275" s="995"/>
      <c r="BY275" s="995"/>
      <c r="BZ275" s="354"/>
      <c r="CE275" s="762"/>
    </row>
    <row r="276" spans="1:12295" s="70" customFormat="1" ht="69" customHeight="1" x14ac:dyDescent="0.3">
      <c r="A276" s="731"/>
      <c r="B276" s="999"/>
      <c r="C276" s="97" t="s">
        <v>31</v>
      </c>
      <c r="D276" s="166">
        <f>G276</f>
        <v>5442.2134999999998</v>
      </c>
      <c r="E276" s="166">
        <f>E277</f>
        <v>0</v>
      </c>
      <c r="F276" s="166"/>
      <c r="G276" s="166">
        <f>G277</f>
        <v>5442.2134999999998</v>
      </c>
      <c r="H276" s="166"/>
      <c r="I276" s="166"/>
      <c r="J276" s="166"/>
      <c r="K276" s="166">
        <f>M276</f>
        <v>0</v>
      </c>
      <c r="L276" s="695">
        <f>K276/D276</f>
        <v>0</v>
      </c>
      <c r="M276" s="166"/>
      <c r="N276" s="743"/>
      <c r="O276" s="996"/>
      <c r="P276" s="996"/>
      <c r="Q276" s="996"/>
      <c r="R276" s="996"/>
      <c r="S276" s="996"/>
      <c r="T276" s="996"/>
      <c r="U276" s="996"/>
      <c r="V276" s="996"/>
      <c r="W276" s="996"/>
      <c r="X276" s="996"/>
      <c r="Y276" s="996"/>
      <c r="Z276" s="996"/>
      <c r="AA276" s="996"/>
      <c r="AB276" s="996"/>
      <c r="AC276" s="996"/>
      <c r="AD276" s="996"/>
      <c r="AE276" s="166">
        <f>AG276</f>
        <v>0</v>
      </c>
      <c r="AF276" s="695">
        <f t="shared" ref="AF276:AF277" si="842">AE276/D276</f>
        <v>0</v>
      </c>
      <c r="AG276" s="166">
        <f>AG277</f>
        <v>0</v>
      </c>
      <c r="AH276" s="695">
        <f t="shared" ref="AH276:AH277" si="843">AG276/D276</f>
        <v>0</v>
      </c>
      <c r="AI276" s="996"/>
      <c r="AJ276" s="996"/>
      <c r="AK276" s="996"/>
      <c r="AL276" s="695">
        <f t="shared" ref="AL276:AL277" si="844">AK276/D276</f>
        <v>0</v>
      </c>
      <c r="AM276" s="996"/>
      <c r="AN276" s="996"/>
      <c r="AO276" s="996"/>
      <c r="AP276" s="996"/>
      <c r="AQ276" s="996"/>
      <c r="AR276" s="166">
        <f>AT276</f>
        <v>0</v>
      </c>
      <c r="AS276" s="695">
        <f t="shared" ref="AS276:AS277" si="845">AR276/D276</f>
        <v>0</v>
      </c>
      <c r="AT276" s="166">
        <f>AT277</f>
        <v>0</v>
      </c>
      <c r="AU276" s="695" t="e">
        <f t="shared" ref="AU276:AU277" si="846">AT276/E276</f>
        <v>#DIV/0!</v>
      </c>
      <c r="AV276" s="996"/>
      <c r="AW276" s="695"/>
      <c r="AX276" s="166"/>
      <c r="AY276" s="695"/>
      <c r="AZ276" s="996"/>
      <c r="BA276" s="695"/>
      <c r="BB276" s="996"/>
      <c r="BC276" s="996"/>
      <c r="BD276" s="996"/>
      <c r="BE276" s="996"/>
      <c r="BF276" s="996"/>
      <c r="BG276" s="996"/>
      <c r="BH276" s="996"/>
      <c r="BI276" s="996"/>
      <c r="BJ276" s="996"/>
      <c r="BK276" s="996"/>
      <c r="BL276" s="996"/>
      <c r="BM276" s="996"/>
      <c r="BN276" s="996"/>
      <c r="BO276" s="996"/>
      <c r="BP276" s="996"/>
      <c r="BQ276" s="996"/>
      <c r="BR276" s="996"/>
      <c r="BS276" s="996"/>
      <c r="BT276" s="996"/>
      <c r="BU276" s="996"/>
      <c r="BV276" s="996"/>
      <c r="BW276" s="996"/>
      <c r="BX276" s="996"/>
      <c r="BY276" s="996"/>
      <c r="BZ276" s="200"/>
      <c r="CA276" s="732"/>
      <c r="CB276" s="732"/>
      <c r="CC276" s="732"/>
      <c r="CD276" s="732"/>
      <c r="CE276" s="695"/>
      <c r="CF276" s="732"/>
      <c r="CG276" s="732"/>
      <c r="CH276" s="732"/>
      <c r="CI276" s="732"/>
      <c r="CJ276" s="732"/>
      <c r="CK276" s="732"/>
      <c r="CL276" s="732"/>
      <c r="CM276" s="732"/>
      <c r="CN276" s="732"/>
      <c r="CO276" s="733"/>
      <c r="CP276" s="733"/>
      <c r="CQ276" s="733"/>
      <c r="CR276" s="733"/>
      <c r="CS276" s="733"/>
      <c r="CT276" s="732"/>
      <c r="CU276" s="732"/>
      <c r="CV276" s="733"/>
      <c r="CW276" s="733"/>
      <c r="CX276" s="732"/>
      <c r="CY276" s="732"/>
      <c r="CZ276" s="733"/>
      <c r="DA276" s="733"/>
      <c r="DB276" s="732"/>
      <c r="DC276" s="732"/>
      <c r="DD276" s="732"/>
      <c r="DE276" s="732"/>
      <c r="DF276" s="732"/>
      <c r="DG276" s="732"/>
      <c r="DH276" s="732"/>
      <c r="DI276" s="733"/>
      <c r="DJ276" s="733"/>
      <c r="DK276" s="732"/>
      <c r="DL276" s="732"/>
      <c r="DM276" s="733"/>
      <c r="DN276" s="733"/>
      <c r="DO276" s="732"/>
      <c r="DP276" s="732"/>
      <c r="DQ276" s="732"/>
      <c r="DR276" s="732"/>
      <c r="DS276" s="732"/>
      <c r="DT276" s="731"/>
      <c r="DU276" s="734"/>
      <c r="DV276" s="732"/>
      <c r="DW276" s="732"/>
      <c r="DX276" s="732"/>
      <c r="DY276" s="732"/>
      <c r="DZ276" s="732"/>
      <c r="EA276" s="732"/>
      <c r="EB276" s="732"/>
      <c r="EC276" s="735"/>
      <c r="ED276" s="735"/>
      <c r="EE276" s="735"/>
      <c r="EF276" s="735"/>
      <c r="EG276" s="735"/>
      <c r="EH276" s="735"/>
      <c r="EI276" s="735"/>
      <c r="EJ276" s="735"/>
      <c r="EK276" s="735"/>
      <c r="EL276" s="735"/>
      <c r="EM276" s="735"/>
      <c r="EN276" s="735"/>
      <c r="EO276" s="735"/>
      <c r="EP276" s="735"/>
      <c r="EQ276" s="735"/>
      <c r="ER276" s="735"/>
      <c r="ES276" s="735"/>
      <c r="ET276" s="735"/>
      <c r="EU276" s="735"/>
      <c r="EV276" s="735"/>
      <c r="EW276" s="735"/>
      <c r="EX276" s="735"/>
      <c r="EY276" s="735"/>
      <c r="EZ276" s="735"/>
      <c r="FA276" s="735"/>
      <c r="FB276" s="735"/>
      <c r="FC276" s="735"/>
      <c r="FD276" s="735"/>
      <c r="FE276" s="735"/>
      <c r="FF276" s="735"/>
      <c r="FG276" s="735"/>
      <c r="FH276" s="735"/>
      <c r="FI276" s="735"/>
      <c r="FJ276" s="735"/>
      <c r="FK276" s="735"/>
      <c r="FL276" s="735"/>
      <c r="FM276" s="735"/>
      <c r="FN276" s="735"/>
      <c r="FO276" s="735"/>
      <c r="FP276" s="735"/>
      <c r="FQ276" s="735"/>
      <c r="FR276" s="735"/>
      <c r="FS276" s="735"/>
      <c r="FT276" s="735"/>
      <c r="FU276" s="732"/>
      <c r="FV276" s="732"/>
      <c r="FW276" s="732"/>
      <c r="FX276" s="732"/>
      <c r="FY276" s="732"/>
      <c r="FZ276" s="732"/>
      <c r="GA276" s="732"/>
      <c r="GB276" s="732"/>
      <c r="GC276" s="732"/>
      <c r="GD276" s="732"/>
      <c r="GE276" s="732"/>
      <c r="GF276" s="732"/>
      <c r="GG276" s="732"/>
      <c r="GH276" s="732"/>
      <c r="GI276" s="732"/>
      <c r="GJ276" s="732"/>
      <c r="GK276" s="732"/>
      <c r="GL276" s="732"/>
      <c r="GM276" s="732"/>
      <c r="GN276" s="732"/>
      <c r="GO276" s="732"/>
      <c r="GP276" s="732"/>
      <c r="GQ276" s="732"/>
      <c r="GR276" s="732"/>
      <c r="GS276" s="733"/>
      <c r="GT276" s="733"/>
      <c r="GU276" s="733"/>
      <c r="GV276" s="733"/>
      <c r="GW276" s="733"/>
      <c r="GX276" s="732"/>
      <c r="GY276" s="732"/>
      <c r="GZ276" s="733"/>
      <c r="HA276" s="733"/>
      <c r="HB276" s="732"/>
      <c r="HC276" s="732"/>
      <c r="HD276" s="733"/>
      <c r="HE276" s="733"/>
      <c r="HF276" s="732"/>
      <c r="HG276" s="732"/>
      <c r="HH276" s="732"/>
      <c r="HI276" s="732"/>
      <c r="HJ276" s="732"/>
      <c r="HK276" s="732"/>
      <c r="HL276" s="732"/>
      <c r="HM276" s="733"/>
      <c r="HN276" s="733"/>
      <c r="HO276" s="732"/>
      <c r="HP276" s="732"/>
      <c r="HQ276" s="733"/>
      <c r="HR276" s="733"/>
      <c r="HS276" s="732"/>
      <c r="HT276" s="732"/>
      <c r="HU276" s="732"/>
      <c r="HV276" s="732"/>
      <c r="HW276" s="732"/>
      <c r="HX276" s="731"/>
      <c r="HY276" s="734"/>
      <c r="HZ276" s="732"/>
      <c r="IA276" s="732"/>
      <c r="IB276" s="732"/>
      <c r="IC276" s="732"/>
      <c r="ID276" s="732"/>
      <c r="IE276" s="732"/>
      <c r="IF276" s="732"/>
      <c r="IG276" s="735"/>
      <c r="IH276" s="735"/>
      <c r="II276" s="735"/>
      <c r="IJ276" s="735"/>
      <c r="IK276" s="735"/>
      <c r="IL276" s="735"/>
      <c r="IM276" s="735"/>
      <c r="IN276" s="735"/>
      <c r="IO276" s="735"/>
      <c r="IP276" s="735"/>
      <c r="IQ276" s="735"/>
      <c r="IR276" s="735"/>
      <c r="IS276" s="735"/>
      <c r="IT276" s="735"/>
      <c r="IU276" s="735"/>
      <c r="IV276" s="735"/>
      <c r="IW276" s="735"/>
      <c r="IX276" s="735"/>
      <c r="IY276" s="735"/>
      <c r="IZ276" s="735"/>
      <c r="JA276" s="735"/>
      <c r="JB276" s="735"/>
      <c r="JC276" s="735"/>
      <c r="JD276" s="735"/>
      <c r="JE276" s="735"/>
      <c r="JF276" s="735"/>
      <c r="JG276" s="735"/>
      <c r="JH276" s="735"/>
      <c r="JI276" s="735"/>
      <c r="JJ276" s="735"/>
      <c r="JK276" s="735"/>
      <c r="JL276" s="735"/>
      <c r="JM276" s="735"/>
      <c r="JN276" s="735"/>
      <c r="JO276" s="735"/>
      <c r="JP276" s="735"/>
      <c r="JQ276" s="735"/>
      <c r="JR276" s="735"/>
      <c r="JS276" s="735"/>
      <c r="JT276" s="735"/>
      <c r="JU276" s="735"/>
      <c r="JV276" s="735"/>
      <c r="JW276" s="735"/>
      <c r="JX276" s="735"/>
      <c r="JY276" s="732"/>
      <c r="JZ276" s="732"/>
      <c r="KA276" s="732"/>
      <c r="KB276" s="732"/>
      <c r="KC276" s="732"/>
      <c r="KD276" s="732"/>
      <c r="KE276" s="732"/>
      <c r="KF276" s="732"/>
      <c r="KG276" s="732"/>
      <c r="KH276" s="732"/>
      <c r="KI276" s="732"/>
      <c r="KJ276" s="732"/>
      <c r="KK276" s="732"/>
      <c r="KL276" s="732"/>
      <c r="KM276" s="732"/>
      <c r="KN276" s="732"/>
      <c r="KO276" s="732"/>
      <c r="KP276" s="732"/>
      <c r="KQ276" s="732"/>
      <c r="KR276" s="732"/>
      <c r="KS276" s="732"/>
      <c r="KT276" s="732"/>
      <c r="KU276" s="732"/>
      <c r="KV276" s="732"/>
      <c r="KW276" s="733"/>
      <c r="KX276" s="733"/>
      <c r="KY276" s="733"/>
      <c r="KZ276" s="733"/>
      <c r="LA276" s="733"/>
      <c r="LB276" s="732"/>
      <c r="LC276" s="732"/>
      <c r="LD276" s="733"/>
      <c r="LE276" s="733"/>
      <c r="LF276" s="732"/>
      <c r="LG276" s="732"/>
      <c r="LH276" s="733"/>
      <c r="LI276" s="733"/>
      <c r="LJ276" s="732"/>
      <c r="LK276" s="732"/>
      <c r="LL276" s="732"/>
      <c r="LM276" s="732"/>
      <c r="LN276" s="732"/>
      <c r="LO276" s="732"/>
      <c r="LP276" s="732"/>
      <c r="LQ276" s="733"/>
      <c r="LR276" s="733"/>
      <c r="LS276" s="732"/>
      <c r="LT276" s="732"/>
      <c r="LU276" s="733"/>
      <c r="LV276" s="733"/>
      <c r="LW276" s="732"/>
      <c r="LX276" s="732"/>
      <c r="LY276" s="732"/>
      <c r="LZ276" s="732"/>
      <c r="MA276" s="732"/>
      <c r="MB276" s="731"/>
      <c r="MC276" s="734"/>
      <c r="MD276" s="732"/>
      <c r="ME276" s="732"/>
      <c r="MF276" s="732"/>
      <c r="MG276" s="732"/>
      <c r="MH276" s="732"/>
      <c r="MI276" s="732"/>
      <c r="MJ276" s="732"/>
      <c r="MK276" s="735"/>
      <c r="ML276" s="735"/>
      <c r="MM276" s="735"/>
      <c r="MN276" s="735"/>
      <c r="MO276" s="735"/>
      <c r="MP276" s="735"/>
      <c r="MQ276" s="735"/>
      <c r="MR276" s="735"/>
      <c r="MS276" s="735"/>
      <c r="MT276" s="735"/>
      <c r="MU276" s="735"/>
      <c r="MV276" s="735"/>
      <c r="MW276" s="735"/>
      <c r="MX276" s="735"/>
      <c r="MY276" s="735"/>
      <c r="MZ276" s="735"/>
      <c r="NA276" s="735"/>
      <c r="NB276" s="735"/>
      <c r="NC276" s="735"/>
      <c r="ND276" s="735"/>
      <c r="NE276" s="735"/>
      <c r="NF276" s="735"/>
      <c r="NG276" s="735"/>
      <c r="NH276" s="735"/>
      <c r="NI276" s="735"/>
      <c r="NJ276" s="735"/>
      <c r="NK276" s="735"/>
      <c r="NL276" s="735"/>
      <c r="NM276" s="735"/>
      <c r="NN276" s="735"/>
      <c r="NO276" s="735"/>
      <c r="NP276" s="735"/>
      <c r="NQ276" s="735"/>
      <c r="NR276" s="735"/>
      <c r="NS276" s="735"/>
      <c r="NT276" s="735"/>
      <c r="NU276" s="735"/>
      <c r="NV276" s="735"/>
      <c r="NW276" s="735"/>
      <c r="NX276" s="735"/>
      <c r="NY276" s="735"/>
      <c r="NZ276" s="735"/>
      <c r="OA276" s="735"/>
      <c r="OB276" s="735"/>
      <c r="OC276" s="732"/>
      <c r="OD276" s="732"/>
      <c r="OE276" s="732"/>
      <c r="OF276" s="732"/>
      <c r="OG276" s="732"/>
      <c r="OH276" s="732"/>
      <c r="OI276" s="732"/>
      <c r="OJ276" s="732"/>
      <c r="OK276" s="732"/>
      <c r="OL276" s="732"/>
      <c r="OM276" s="732"/>
      <c r="ON276" s="732"/>
      <c r="OO276" s="732"/>
      <c r="OP276" s="732"/>
      <c r="OQ276" s="732"/>
      <c r="OR276" s="732"/>
      <c r="OS276" s="732"/>
      <c r="OT276" s="732"/>
      <c r="OU276" s="732"/>
      <c r="OV276" s="732"/>
      <c r="OW276" s="732"/>
      <c r="OX276" s="732"/>
      <c r="OY276" s="732"/>
      <c r="OZ276" s="732"/>
      <c r="PA276" s="733"/>
      <c r="PB276" s="733"/>
      <c r="PC276" s="733"/>
      <c r="PD276" s="733"/>
      <c r="PE276" s="733"/>
      <c r="PF276" s="732"/>
      <c r="PG276" s="732"/>
      <c r="PH276" s="733"/>
      <c r="PI276" s="733"/>
      <c r="PJ276" s="732"/>
      <c r="PK276" s="732"/>
      <c r="PL276" s="733"/>
      <c r="PM276" s="733"/>
      <c r="PN276" s="732"/>
      <c r="PO276" s="732"/>
      <c r="PP276" s="732"/>
      <c r="PQ276" s="732"/>
      <c r="PR276" s="732"/>
      <c r="PS276" s="732"/>
      <c r="PT276" s="732"/>
      <c r="PU276" s="733"/>
      <c r="PV276" s="733"/>
      <c r="PW276" s="732"/>
      <c r="PX276" s="732"/>
      <c r="PY276" s="733"/>
      <c r="PZ276" s="733"/>
      <c r="QA276" s="732"/>
      <c r="QB276" s="732"/>
      <c r="QC276" s="732"/>
      <c r="QD276" s="732"/>
      <c r="QE276" s="732"/>
      <c r="QF276" s="731"/>
      <c r="QG276" s="734"/>
      <c r="QH276" s="732"/>
      <c r="QI276" s="732"/>
      <c r="QJ276" s="732"/>
      <c r="QK276" s="732"/>
      <c r="QL276" s="732"/>
      <c r="QM276" s="732"/>
      <c r="QN276" s="732"/>
      <c r="QO276" s="735"/>
      <c r="QP276" s="735"/>
      <c r="QQ276" s="735"/>
      <c r="QR276" s="735"/>
      <c r="QS276" s="735"/>
      <c r="QT276" s="735"/>
      <c r="QU276" s="735"/>
      <c r="QV276" s="735"/>
      <c r="QW276" s="735"/>
      <c r="QX276" s="735"/>
      <c r="QY276" s="735"/>
      <c r="QZ276" s="735"/>
      <c r="RA276" s="735"/>
      <c r="RB276" s="735"/>
      <c r="RC276" s="735"/>
      <c r="RD276" s="735"/>
      <c r="RE276" s="735"/>
      <c r="RF276" s="735"/>
      <c r="RG276" s="735"/>
      <c r="RH276" s="735"/>
      <c r="RI276" s="735"/>
      <c r="RJ276" s="735"/>
      <c r="RK276" s="735"/>
      <c r="RL276" s="735"/>
      <c r="RM276" s="735"/>
      <c r="RN276" s="735"/>
      <c r="RO276" s="735"/>
      <c r="RP276" s="735"/>
      <c r="RQ276" s="735"/>
      <c r="RR276" s="735"/>
      <c r="RS276" s="735"/>
      <c r="RT276" s="735"/>
      <c r="RU276" s="735"/>
      <c r="RV276" s="735"/>
      <c r="RW276" s="735"/>
      <c r="RX276" s="735"/>
      <c r="RY276" s="735"/>
      <c r="RZ276" s="735"/>
      <c r="SA276" s="735"/>
      <c r="SB276" s="735"/>
      <c r="SC276" s="735"/>
      <c r="SD276" s="735"/>
      <c r="SE276" s="735"/>
      <c r="SF276" s="735"/>
      <c r="SG276" s="732"/>
      <c r="SH276" s="732"/>
      <c r="SI276" s="732"/>
      <c r="SJ276" s="732"/>
      <c r="SK276" s="732"/>
      <c r="SL276" s="732"/>
      <c r="SM276" s="732"/>
      <c r="SN276" s="732"/>
      <c r="SO276" s="732"/>
      <c r="SP276" s="732"/>
      <c r="SQ276" s="732"/>
      <c r="SR276" s="732"/>
      <c r="SS276" s="732"/>
      <c r="ST276" s="732"/>
      <c r="SU276" s="732"/>
      <c r="SV276" s="732"/>
      <c r="SW276" s="732"/>
      <c r="SX276" s="732"/>
      <c r="SY276" s="732"/>
      <c r="SZ276" s="732"/>
      <c r="TA276" s="732"/>
      <c r="TB276" s="732"/>
      <c r="TC276" s="732"/>
      <c r="TD276" s="732"/>
      <c r="TE276" s="733"/>
      <c r="TF276" s="733"/>
      <c r="TG276" s="733"/>
      <c r="TH276" s="733"/>
      <c r="TI276" s="733"/>
      <c r="TJ276" s="732"/>
      <c r="TK276" s="732"/>
      <c r="TL276" s="733"/>
      <c r="TM276" s="733"/>
      <c r="TN276" s="732"/>
      <c r="TO276" s="732"/>
      <c r="TP276" s="733"/>
      <c r="TQ276" s="733"/>
      <c r="TR276" s="732"/>
      <c r="TS276" s="732"/>
      <c r="TT276" s="732"/>
      <c r="TU276" s="732"/>
      <c r="TV276" s="732"/>
      <c r="TW276" s="732"/>
      <c r="TX276" s="732"/>
      <c r="TY276" s="733"/>
      <c r="TZ276" s="733"/>
      <c r="UA276" s="732"/>
      <c r="UB276" s="732"/>
      <c r="UC276" s="733"/>
      <c r="UD276" s="733"/>
      <c r="UE276" s="732"/>
      <c r="UF276" s="732"/>
      <c r="UG276" s="732"/>
      <c r="UH276" s="732"/>
      <c r="UI276" s="732"/>
      <c r="UJ276" s="731"/>
      <c r="UK276" s="734"/>
      <c r="UL276" s="732"/>
      <c r="UM276" s="732"/>
      <c r="UN276" s="732"/>
      <c r="UO276" s="732"/>
      <c r="UP276" s="732"/>
      <c r="UQ276" s="732"/>
      <c r="UR276" s="732"/>
      <c r="US276" s="735"/>
      <c r="UT276" s="735"/>
      <c r="UU276" s="735"/>
      <c r="UV276" s="735"/>
      <c r="UW276" s="735"/>
      <c r="UX276" s="735"/>
      <c r="UY276" s="735"/>
      <c r="UZ276" s="735"/>
      <c r="VA276" s="735"/>
      <c r="VB276" s="735"/>
      <c r="VC276" s="735"/>
      <c r="VD276" s="735"/>
      <c r="VE276" s="735"/>
      <c r="VF276" s="735"/>
      <c r="VG276" s="735"/>
      <c r="VH276" s="735"/>
      <c r="VI276" s="735"/>
      <c r="VJ276" s="735"/>
      <c r="VK276" s="735"/>
      <c r="VL276" s="735"/>
      <c r="VM276" s="735"/>
      <c r="VN276" s="735"/>
      <c r="VO276" s="735"/>
      <c r="VP276" s="735"/>
      <c r="VQ276" s="735"/>
      <c r="VR276" s="735"/>
      <c r="VS276" s="735"/>
      <c r="VT276" s="735"/>
      <c r="VU276" s="735"/>
      <c r="VV276" s="735"/>
      <c r="VW276" s="735"/>
      <c r="VX276" s="735"/>
      <c r="VY276" s="735"/>
      <c r="VZ276" s="735"/>
      <c r="WA276" s="735"/>
      <c r="WB276" s="735"/>
      <c r="WC276" s="735"/>
      <c r="WD276" s="735"/>
      <c r="WE276" s="735"/>
      <c r="WF276" s="735"/>
      <c r="WG276" s="735"/>
      <c r="WH276" s="735"/>
      <c r="WI276" s="735"/>
      <c r="WJ276" s="735"/>
      <c r="WK276" s="732"/>
      <c r="WL276" s="732"/>
      <c r="WM276" s="732"/>
      <c r="WN276" s="732"/>
      <c r="WO276" s="732"/>
      <c r="WP276" s="732"/>
      <c r="WQ276" s="732"/>
      <c r="WR276" s="732"/>
      <c r="WS276" s="732"/>
      <c r="WT276" s="732"/>
      <c r="WU276" s="732"/>
      <c r="WV276" s="732"/>
      <c r="WW276" s="732"/>
      <c r="WX276" s="732"/>
      <c r="WY276" s="732"/>
      <c r="WZ276" s="732"/>
      <c r="XA276" s="732"/>
      <c r="XB276" s="732"/>
      <c r="XC276" s="732"/>
      <c r="XD276" s="732"/>
      <c r="XE276" s="732"/>
      <c r="XF276" s="732"/>
      <c r="XG276" s="732"/>
      <c r="XH276" s="732"/>
      <c r="XI276" s="733"/>
      <c r="XJ276" s="733"/>
      <c r="XK276" s="733"/>
      <c r="XL276" s="733"/>
      <c r="XM276" s="733"/>
      <c r="XN276" s="732"/>
      <c r="XO276" s="732"/>
      <c r="XP276" s="733"/>
      <c r="XQ276" s="733"/>
      <c r="XR276" s="732"/>
      <c r="XS276" s="732"/>
      <c r="XT276" s="733"/>
      <c r="XU276" s="733"/>
      <c r="XV276" s="732"/>
      <c r="XW276" s="732"/>
      <c r="XX276" s="732"/>
      <c r="XY276" s="732"/>
      <c r="XZ276" s="732"/>
      <c r="YA276" s="732"/>
      <c r="YB276" s="732"/>
      <c r="YC276" s="733"/>
      <c r="YD276" s="733"/>
      <c r="YE276" s="732"/>
      <c r="YF276" s="732"/>
      <c r="YG276" s="733"/>
      <c r="YH276" s="733"/>
      <c r="YI276" s="732"/>
      <c r="YJ276" s="732"/>
      <c r="YK276" s="732"/>
      <c r="YL276" s="732"/>
      <c r="YM276" s="732"/>
      <c r="YN276" s="731"/>
      <c r="YO276" s="734"/>
      <c r="YP276" s="732"/>
      <c r="YQ276" s="732"/>
      <c r="YR276" s="732"/>
      <c r="YS276" s="732"/>
      <c r="YT276" s="732"/>
      <c r="YU276" s="732"/>
      <c r="YV276" s="732"/>
      <c r="YW276" s="735"/>
      <c r="YX276" s="735"/>
      <c r="YY276" s="735"/>
      <c r="YZ276" s="735"/>
      <c r="ZA276" s="735"/>
      <c r="ZB276" s="735"/>
      <c r="ZC276" s="735"/>
      <c r="ZD276" s="735"/>
      <c r="ZE276" s="735"/>
      <c r="ZF276" s="735"/>
      <c r="ZG276" s="735"/>
      <c r="ZH276" s="735"/>
      <c r="ZI276" s="735"/>
      <c r="ZJ276" s="735"/>
      <c r="ZK276" s="735"/>
      <c r="ZL276" s="735"/>
      <c r="ZM276" s="735"/>
      <c r="ZN276" s="735"/>
      <c r="ZO276" s="735"/>
      <c r="ZP276" s="735"/>
      <c r="ZQ276" s="735"/>
      <c r="ZR276" s="735"/>
      <c r="ZS276" s="735"/>
      <c r="ZT276" s="735"/>
      <c r="ZU276" s="735"/>
      <c r="ZV276" s="735"/>
      <c r="ZW276" s="735"/>
      <c r="ZX276" s="735"/>
      <c r="ZY276" s="735"/>
      <c r="ZZ276" s="735"/>
      <c r="AAA276" s="735"/>
      <c r="AAB276" s="735"/>
      <c r="AAC276" s="735"/>
      <c r="AAD276" s="735"/>
      <c r="AAE276" s="735"/>
      <c r="AAF276" s="735"/>
      <c r="AAG276" s="735"/>
      <c r="AAH276" s="735"/>
      <c r="AAI276" s="735"/>
      <c r="AAJ276" s="735"/>
      <c r="AAK276" s="735"/>
      <c r="AAL276" s="735"/>
      <c r="AAM276" s="735"/>
      <c r="AAN276" s="735"/>
      <c r="AAO276" s="732"/>
      <c r="AAP276" s="732"/>
      <c r="AAQ276" s="732"/>
      <c r="AAR276" s="732"/>
      <c r="AAS276" s="732"/>
      <c r="AAT276" s="732"/>
      <c r="AAU276" s="732"/>
      <c r="AAV276" s="732"/>
      <c r="AAW276" s="732"/>
      <c r="AAX276" s="732"/>
      <c r="AAY276" s="732"/>
      <c r="AAZ276" s="732"/>
      <c r="ABA276" s="732"/>
      <c r="ABB276" s="732"/>
      <c r="ABC276" s="732"/>
      <c r="ABD276" s="732"/>
      <c r="ABE276" s="732"/>
      <c r="ABF276" s="732"/>
      <c r="ABG276" s="732"/>
      <c r="ABH276" s="732"/>
      <c r="ABI276" s="732"/>
      <c r="ABJ276" s="732"/>
      <c r="ABK276" s="732"/>
      <c r="ABL276" s="732"/>
      <c r="ABM276" s="733"/>
      <c r="ABN276" s="733"/>
      <c r="ABO276" s="733"/>
      <c r="ABP276" s="733"/>
      <c r="ABQ276" s="733"/>
      <c r="ABR276" s="732"/>
      <c r="ABS276" s="732"/>
      <c r="ABT276" s="733"/>
      <c r="ABU276" s="733"/>
      <c r="ABV276" s="732"/>
      <c r="ABW276" s="732"/>
      <c r="ABX276" s="733"/>
      <c r="ABY276" s="733"/>
      <c r="ABZ276" s="732"/>
      <c r="ACA276" s="732"/>
      <c r="ACB276" s="732"/>
      <c r="ACC276" s="732"/>
      <c r="ACD276" s="732"/>
      <c r="ACE276" s="732"/>
      <c r="ACF276" s="732"/>
      <c r="ACG276" s="733"/>
      <c r="ACH276" s="733"/>
      <c r="ACI276" s="732"/>
      <c r="ACJ276" s="732"/>
      <c r="ACK276" s="733"/>
      <c r="ACL276" s="733"/>
      <c r="ACM276" s="732"/>
      <c r="ACN276" s="732"/>
      <c r="ACO276" s="732"/>
      <c r="ACP276" s="732"/>
      <c r="ACQ276" s="732"/>
      <c r="ACR276" s="731"/>
      <c r="ACS276" s="734"/>
      <c r="ACT276" s="732"/>
      <c r="ACU276" s="732"/>
      <c r="ACV276" s="732"/>
      <c r="ACW276" s="732"/>
      <c r="ACX276" s="732"/>
      <c r="ACY276" s="732"/>
      <c r="ACZ276" s="732"/>
      <c r="ADA276" s="735"/>
      <c r="ADB276" s="735"/>
      <c r="ADC276" s="735"/>
      <c r="ADD276" s="735"/>
      <c r="ADE276" s="735"/>
      <c r="ADF276" s="735"/>
      <c r="ADG276" s="735"/>
      <c r="ADH276" s="735"/>
      <c r="ADI276" s="735"/>
      <c r="ADJ276" s="735"/>
      <c r="ADK276" s="735"/>
      <c r="ADL276" s="735"/>
      <c r="ADM276" s="735"/>
      <c r="ADN276" s="735"/>
      <c r="ADO276" s="735"/>
      <c r="ADP276" s="735"/>
      <c r="ADQ276" s="735"/>
      <c r="ADR276" s="735"/>
      <c r="ADS276" s="735"/>
      <c r="ADT276" s="735"/>
      <c r="ADU276" s="735"/>
      <c r="ADV276" s="735"/>
      <c r="ADW276" s="735"/>
      <c r="ADX276" s="735"/>
      <c r="ADY276" s="735"/>
      <c r="ADZ276" s="735"/>
      <c r="AEA276" s="735"/>
      <c r="AEB276" s="735"/>
      <c r="AEC276" s="735"/>
      <c r="AED276" s="735"/>
      <c r="AEE276" s="735"/>
      <c r="AEF276" s="735"/>
      <c r="AEG276" s="735"/>
      <c r="AEH276" s="735"/>
      <c r="AEI276" s="735"/>
      <c r="AEJ276" s="735"/>
      <c r="AEK276" s="735"/>
      <c r="AEL276" s="735"/>
      <c r="AEM276" s="735"/>
      <c r="AEN276" s="735"/>
      <c r="AEO276" s="735"/>
      <c r="AEP276" s="735"/>
      <c r="AEQ276" s="735"/>
      <c r="AER276" s="735"/>
      <c r="AES276" s="732"/>
      <c r="AET276" s="732"/>
      <c r="AEU276" s="732"/>
      <c r="AEV276" s="732"/>
      <c r="AEW276" s="732"/>
      <c r="AEX276" s="732"/>
      <c r="AEY276" s="732"/>
      <c r="AEZ276" s="732"/>
      <c r="AFA276" s="732"/>
      <c r="AFB276" s="732"/>
      <c r="AFC276" s="732"/>
      <c r="AFD276" s="732"/>
      <c r="AFE276" s="732"/>
      <c r="AFF276" s="732"/>
      <c r="AFG276" s="732"/>
      <c r="AFH276" s="732"/>
      <c r="AFI276" s="732"/>
      <c r="AFJ276" s="732"/>
      <c r="AFK276" s="732"/>
      <c r="AFL276" s="732"/>
      <c r="AFM276" s="732"/>
      <c r="AFN276" s="732"/>
      <c r="AFO276" s="732"/>
      <c r="AFP276" s="732"/>
      <c r="AFQ276" s="733"/>
      <c r="AFR276" s="733"/>
      <c r="AFS276" s="733"/>
      <c r="AFT276" s="733"/>
      <c r="AFU276" s="733"/>
      <c r="AFV276" s="732"/>
      <c r="AFW276" s="732"/>
      <c r="AFX276" s="733"/>
      <c r="AFY276" s="733"/>
      <c r="AFZ276" s="732"/>
      <c r="AGA276" s="732"/>
      <c r="AGB276" s="733"/>
      <c r="AGC276" s="733"/>
      <c r="AGD276" s="732"/>
      <c r="AGE276" s="732"/>
      <c r="AGF276" s="732"/>
      <c r="AGG276" s="732"/>
      <c r="AGH276" s="732"/>
      <c r="AGI276" s="732"/>
      <c r="AGJ276" s="732"/>
      <c r="AGK276" s="733"/>
      <c r="AGL276" s="733"/>
      <c r="AGM276" s="732"/>
      <c r="AGN276" s="732"/>
      <c r="AGO276" s="733"/>
      <c r="AGP276" s="733"/>
      <c r="AGQ276" s="732"/>
      <c r="AGR276" s="732"/>
      <c r="AGS276" s="732"/>
      <c r="AGT276" s="732"/>
      <c r="AGU276" s="732"/>
      <c r="AGV276" s="731"/>
      <c r="AGW276" s="734"/>
      <c r="AGX276" s="732"/>
      <c r="AGY276" s="732"/>
      <c r="AGZ276" s="732"/>
      <c r="AHA276" s="732"/>
      <c r="AHB276" s="732"/>
      <c r="AHC276" s="732"/>
      <c r="AHD276" s="732"/>
      <c r="AHE276" s="735"/>
      <c r="AHF276" s="735"/>
      <c r="AHG276" s="735"/>
      <c r="AHH276" s="735"/>
      <c r="AHI276" s="735"/>
      <c r="AHJ276" s="735"/>
      <c r="AHK276" s="735"/>
      <c r="AHL276" s="735"/>
      <c r="AHM276" s="735"/>
      <c r="AHN276" s="735"/>
      <c r="AHO276" s="735"/>
      <c r="AHP276" s="735"/>
      <c r="AHQ276" s="735"/>
      <c r="AHR276" s="735"/>
      <c r="AHS276" s="735"/>
      <c r="AHT276" s="735"/>
      <c r="AHU276" s="735"/>
      <c r="AHV276" s="735"/>
      <c r="AHW276" s="735"/>
      <c r="AHX276" s="735"/>
      <c r="AHY276" s="735"/>
      <c r="AHZ276" s="735"/>
      <c r="AIA276" s="735"/>
      <c r="AIB276" s="735"/>
      <c r="AIC276" s="735"/>
      <c r="AID276" s="735"/>
      <c r="AIE276" s="735"/>
      <c r="AIF276" s="735"/>
      <c r="AIG276" s="735"/>
      <c r="AIH276" s="735"/>
      <c r="AII276" s="735"/>
      <c r="AIJ276" s="735"/>
      <c r="AIK276" s="735"/>
      <c r="AIL276" s="735"/>
      <c r="AIM276" s="735"/>
      <c r="AIN276" s="735"/>
      <c r="AIO276" s="735"/>
      <c r="AIP276" s="735"/>
      <c r="AIQ276" s="735"/>
      <c r="AIR276" s="735"/>
      <c r="AIS276" s="735"/>
      <c r="AIT276" s="735"/>
      <c r="AIU276" s="735"/>
      <c r="AIV276" s="735"/>
      <c r="AIW276" s="732"/>
      <c r="AIX276" s="732"/>
      <c r="AIY276" s="732"/>
      <c r="AIZ276" s="732"/>
      <c r="AJA276" s="732"/>
      <c r="AJB276" s="732"/>
      <c r="AJC276" s="732"/>
      <c r="AJD276" s="732"/>
      <c r="AJE276" s="732"/>
      <c r="AJF276" s="732"/>
      <c r="AJG276" s="732"/>
      <c r="AJH276" s="732"/>
      <c r="AJI276" s="732"/>
      <c r="AJJ276" s="732"/>
      <c r="AJK276" s="732"/>
      <c r="AJL276" s="732"/>
      <c r="AJM276" s="732"/>
      <c r="AJN276" s="732"/>
      <c r="AJO276" s="732"/>
      <c r="AJP276" s="732"/>
      <c r="AJQ276" s="732"/>
      <c r="AJR276" s="732"/>
      <c r="AJS276" s="732"/>
      <c r="AJT276" s="732"/>
      <c r="AJU276" s="733"/>
      <c r="AJV276" s="733"/>
      <c r="AJW276" s="733"/>
      <c r="AJX276" s="733"/>
      <c r="AJY276" s="733"/>
      <c r="AJZ276" s="732"/>
      <c r="AKA276" s="732"/>
      <c r="AKB276" s="733"/>
      <c r="AKC276" s="733"/>
      <c r="AKD276" s="732"/>
      <c r="AKE276" s="732"/>
      <c r="AKF276" s="733"/>
      <c r="AKG276" s="733"/>
      <c r="AKH276" s="732"/>
      <c r="AKI276" s="732"/>
      <c r="AKJ276" s="732"/>
      <c r="AKK276" s="732"/>
      <c r="AKL276" s="732"/>
      <c r="AKM276" s="732"/>
      <c r="AKN276" s="732"/>
      <c r="AKO276" s="733"/>
      <c r="AKP276" s="733"/>
      <c r="AKQ276" s="732"/>
      <c r="AKR276" s="732"/>
      <c r="AKS276" s="733"/>
      <c r="AKT276" s="733"/>
      <c r="AKU276" s="732"/>
      <c r="AKV276" s="732"/>
      <c r="AKW276" s="732"/>
      <c r="AKX276" s="732"/>
      <c r="AKY276" s="732"/>
      <c r="AKZ276" s="731"/>
      <c r="ALA276" s="734"/>
      <c r="ALB276" s="732"/>
      <c r="ALC276" s="732"/>
      <c r="ALD276" s="732"/>
      <c r="ALE276" s="732"/>
      <c r="ALF276" s="732"/>
      <c r="ALG276" s="732"/>
      <c r="ALH276" s="732"/>
      <c r="ALI276" s="735"/>
      <c r="ALJ276" s="735"/>
      <c r="ALK276" s="735"/>
      <c r="ALL276" s="735"/>
      <c r="ALM276" s="735"/>
      <c r="ALN276" s="735"/>
      <c r="ALO276" s="735"/>
      <c r="ALP276" s="735"/>
      <c r="ALQ276" s="735"/>
      <c r="ALR276" s="735"/>
      <c r="ALS276" s="735"/>
      <c r="ALT276" s="735"/>
      <c r="ALU276" s="735"/>
      <c r="ALV276" s="735"/>
      <c r="ALW276" s="735"/>
      <c r="ALX276" s="735"/>
      <c r="ALY276" s="735"/>
      <c r="ALZ276" s="735"/>
      <c r="AMA276" s="735"/>
      <c r="AMB276" s="735"/>
      <c r="AMC276" s="735"/>
      <c r="AMD276" s="735"/>
      <c r="AME276" s="735"/>
      <c r="AMF276" s="735"/>
      <c r="AMG276" s="735"/>
      <c r="AMH276" s="735"/>
      <c r="AMI276" s="735"/>
      <c r="AMJ276" s="735"/>
      <c r="AMK276" s="735"/>
      <c r="AML276" s="735"/>
      <c r="AMM276" s="735"/>
      <c r="AMN276" s="735"/>
      <c r="AMO276" s="735"/>
      <c r="AMP276" s="735"/>
      <c r="AMQ276" s="735"/>
      <c r="AMR276" s="735"/>
      <c r="AMS276" s="735"/>
      <c r="AMT276" s="735"/>
      <c r="AMU276" s="735"/>
      <c r="AMV276" s="735"/>
      <c r="AMW276" s="735"/>
      <c r="AMX276" s="735"/>
      <c r="AMY276" s="735"/>
      <c r="AMZ276" s="735"/>
      <c r="ANA276" s="732"/>
      <c r="ANB276" s="732"/>
      <c r="ANC276" s="732"/>
      <c r="AND276" s="732"/>
      <c r="ANE276" s="732"/>
      <c r="ANF276" s="732"/>
      <c r="ANG276" s="732"/>
      <c r="ANH276" s="732"/>
      <c r="ANI276" s="732"/>
      <c r="ANJ276" s="732"/>
      <c r="ANK276" s="732"/>
      <c r="ANL276" s="732"/>
      <c r="ANM276" s="732"/>
      <c r="ANN276" s="732"/>
      <c r="ANO276" s="732"/>
      <c r="ANP276" s="732"/>
      <c r="ANQ276" s="732"/>
      <c r="ANR276" s="732"/>
      <c r="ANS276" s="732"/>
      <c r="ANT276" s="732"/>
      <c r="ANU276" s="732"/>
      <c r="ANV276" s="732"/>
      <c r="ANW276" s="732"/>
      <c r="ANX276" s="732"/>
      <c r="ANY276" s="733"/>
      <c r="ANZ276" s="733"/>
      <c r="AOA276" s="733"/>
      <c r="AOB276" s="733"/>
      <c r="AOC276" s="733"/>
      <c r="AOD276" s="732"/>
      <c r="AOE276" s="732"/>
      <c r="AOF276" s="733"/>
      <c r="AOG276" s="733"/>
      <c r="AOH276" s="732"/>
      <c r="AOI276" s="732"/>
      <c r="AOJ276" s="733"/>
      <c r="AOK276" s="733"/>
      <c r="AOL276" s="732"/>
      <c r="AOM276" s="732"/>
      <c r="AON276" s="732"/>
      <c r="AOO276" s="732"/>
      <c r="AOP276" s="732"/>
      <c r="AOQ276" s="732"/>
      <c r="AOR276" s="732"/>
      <c r="AOS276" s="733"/>
      <c r="AOT276" s="733"/>
      <c r="AOU276" s="732"/>
      <c r="AOV276" s="732"/>
      <c r="AOW276" s="733"/>
      <c r="AOX276" s="733"/>
      <c r="AOY276" s="732"/>
      <c r="AOZ276" s="732"/>
      <c r="APA276" s="732"/>
      <c r="APB276" s="732"/>
      <c r="APC276" s="732"/>
      <c r="APD276" s="731"/>
      <c r="APE276" s="734"/>
      <c r="APF276" s="732"/>
      <c r="APG276" s="732"/>
      <c r="APH276" s="732"/>
      <c r="API276" s="732"/>
      <c r="APJ276" s="732"/>
      <c r="APK276" s="732"/>
      <c r="APL276" s="732"/>
      <c r="APM276" s="735"/>
      <c r="APN276" s="735"/>
      <c r="APO276" s="735"/>
      <c r="APP276" s="735"/>
      <c r="APQ276" s="735"/>
      <c r="APR276" s="735"/>
      <c r="APS276" s="735"/>
      <c r="APT276" s="735"/>
      <c r="APU276" s="735"/>
      <c r="APV276" s="735"/>
      <c r="APW276" s="735"/>
      <c r="APX276" s="735"/>
      <c r="APY276" s="735"/>
      <c r="APZ276" s="735"/>
      <c r="AQA276" s="735"/>
      <c r="AQB276" s="735"/>
      <c r="AQC276" s="735"/>
      <c r="AQD276" s="735"/>
      <c r="AQE276" s="735"/>
      <c r="AQF276" s="735"/>
      <c r="AQG276" s="735"/>
      <c r="AQH276" s="735"/>
      <c r="AQI276" s="735"/>
      <c r="AQJ276" s="735"/>
      <c r="AQK276" s="735"/>
      <c r="AQL276" s="735"/>
      <c r="AQM276" s="735"/>
      <c r="AQN276" s="735"/>
      <c r="AQO276" s="735"/>
      <c r="AQP276" s="735"/>
      <c r="AQQ276" s="735"/>
      <c r="AQR276" s="735"/>
      <c r="AQS276" s="735"/>
      <c r="AQT276" s="735"/>
      <c r="AQU276" s="735"/>
      <c r="AQV276" s="735"/>
      <c r="AQW276" s="735"/>
      <c r="AQX276" s="735"/>
      <c r="AQY276" s="735"/>
      <c r="AQZ276" s="735"/>
      <c r="ARA276" s="735"/>
      <c r="ARB276" s="735"/>
      <c r="ARC276" s="735"/>
      <c r="ARD276" s="735"/>
      <c r="ARE276" s="732"/>
      <c r="ARF276" s="732"/>
      <c r="ARG276" s="732"/>
      <c r="ARH276" s="732"/>
      <c r="ARI276" s="732"/>
      <c r="ARJ276" s="732"/>
      <c r="ARK276" s="732"/>
      <c r="ARL276" s="732"/>
      <c r="ARM276" s="732"/>
      <c r="ARN276" s="732"/>
      <c r="ARO276" s="732"/>
      <c r="ARP276" s="732"/>
      <c r="ARQ276" s="732"/>
      <c r="ARR276" s="732"/>
      <c r="ARS276" s="732"/>
      <c r="ART276" s="732"/>
      <c r="ARU276" s="732"/>
      <c r="ARV276" s="732"/>
      <c r="ARW276" s="732"/>
      <c r="ARX276" s="732"/>
      <c r="ARY276" s="732"/>
      <c r="ARZ276" s="732"/>
      <c r="ASA276" s="732"/>
      <c r="ASB276" s="732"/>
      <c r="ASC276" s="733"/>
      <c r="ASD276" s="733"/>
      <c r="ASE276" s="733"/>
      <c r="ASF276" s="733"/>
      <c r="ASG276" s="733"/>
      <c r="ASH276" s="732"/>
      <c r="ASI276" s="732"/>
      <c r="ASJ276" s="733"/>
      <c r="ASK276" s="733"/>
      <c r="ASL276" s="732"/>
      <c r="ASM276" s="732"/>
      <c r="ASN276" s="733"/>
      <c r="ASO276" s="733"/>
      <c r="ASP276" s="732"/>
      <c r="ASQ276" s="732"/>
      <c r="ASR276" s="732"/>
      <c r="ASS276" s="732"/>
      <c r="AST276" s="732"/>
      <c r="ASU276" s="732"/>
      <c r="ASV276" s="732"/>
      <c r="ASW276" s="733"/>
      <c r="ASX276" s="733"/>
      <c r="ASY276" s="732"/>
      <c r="ASZ276" s="732"/>
      <c r="ATA276" s="733"/>
      <c r="ATB276" s="733"/>
      <c r="ATC276" s="732"/>
      <c r="ATD276" s="732"/>
      <c r="ATE276" s="732"/>
      <c r="ATF276" s="732"/>
      <c r="ATG276" s="732"/>
      <c r="ATH276" s="731"/>
      <c r="ATI276" s="734"/>
      <c r="ATJ276" s="732"/>
      <c r="ATK276" s="732"/>
      <c r="ATL276" s="732"/>
      <c r="ATM276" s="732"/>
      <c r="ATN276" s="732"/>
      <c r="ATO276" s="732"/>
      <c r="ATP276" s="732"/>
      <c r="ATQ276" s="735"/>
      <c r="ATR276" s="735"/>
      <c r="ATS276" s="735"/>
      <c r="ATT276" s="735"/>
      <c r="ATU276" s="735"/>
      <c r="ATV276" s="735"/>
      <c r="ATW276" s="735"/>
      <c r="ATX276" s="735"/>
      <c r="ATY276" s="735"/>
      <c r="ATZ276" s="735"/>
      <c r="AUA276" s="735"/>
      <c r="AUB276" s="735"/>
      <c r="AUC276" s="735"/>
      <c r="AUD276" s="735"/>
      <c r="AUE276" s="735"/>
      <c r="AUF276" s="735"/>
      <c r="AUG276" s="735"/>
      <c r="AUH276" s="735"/>
      <c r="AUI276" s="735"/>
      <c r="AUJ276" s="735"/>
      <c r="AUK276" s="735"/>
      <c r="AUL276" s="735"/>
      <c r="AUM276" s="735"/>
      <c r="AUN276" s="735"/>
      <c r="AUO276" s="735"/>
      <c r="AUP276" s="735"/>
      <c r="AUQ276" s="735"/>
      <c r="AUR276" s="735"/>
      <c r="AUS276" s="735"/>
      <c r="AUT276" s="735"/>
      <c r="AUU276" s="735"/>
      <c r="AUV276" s="735"/>
      <c r="AUW276" s="735"/>
      <c r="AUX276" s="735"/>
      <c r="AUY276" s="735"/>
      <c r="AUZ276" s="735"/>
      <c r="AVA276" s="735"/>
      <c r="AVB276" s="735"/>
      <c r="AVC276" s="735"/>
      <c r="AVD276" s="735"/>
      <c r="AVE276" s="735"/>
      <c r="AVF276" s="735"/>
      <c r="AVG276" s="735"/>
      <c r="AVH276" s="735"/>
      <c r="AVI276" s="732"/>
      <c r="AVJ276" s="732"/>
      <c r="AVK276" s="732"/>
      <c r="AVL276" s="732"/>
      <c r="AVM276" s="732"/>
      <c r="AVN276" s="732"/>
      <c r="AVO276" s="732"/>
      <c r="AVP276" s="732"/>
      <c r="AVQ276" s="732"/>
      <c r="AVR276" s="732"/>
      <c r="AVS276" s="732"/>
      <c r="AVT276" s="732"/>
      <c r="AVU276" s="732"/>
      <c r="AVV276" s="732"/>
      <c r="AVW276" s="732"/>
      <c r="AVX276" s="732"/>
      <c r="AVY276" s="732"/>
      <c r="AVZ276" s="732"/>
      <c r="AWA276" s="732"/>
      <c r="AWB276" s="732"/>
      <c r="AWC276" s="732"/>
      <c r="AWD276" s="732"/>
      <c r="AWE276" s="732"/>
      <c r="AWF276" s="732"/>
      <c r="AWG276" s="733"/>
      <c r="AWH276" s="733"/>
      <c r="AWI276" s="733"/>
      <c r="AWJ276" s="733"/>
      <c r="AWK276" s="733"/>
      <c r="AWL276" s="732"/>
      <c r="AWM276" s="732"/>
      <c r="AWN276" s="733"/>
      <c r="AWO276" s="733"/>
      <c r="AWP276" s="732"/>
      <c r="AWQ276" s="732"/>
      <c r="AWR276" s="733"/>
      <c r="AWS276" s="733"/>
      <c r="AWT276" s="732"/>
      <c r="AWU276" s="732"/>
      <c r="AWV276" s="732"/>
      <c r="AWW276" s="732"/>
      <c r="AWX276" s="732"/>
      <c r="AWY276" s="732"/>
      <c r="AWZ276" s="732"/>
      <c r="AXA276" s="733"/>
      <c r="AXB276" s="733"/>
      <c r="AXC276" s="732"/>
      <c r="AXD276" s="732"/>
      <c r="AXE276" s="733"/>
      <c r="AXF276" s="733"/>
      <c r="AXG276" s="732"/>
      <c r="AXH276" s="732"/>
      <c r="AXI276" s="732"/>
      <c r="AXJ276" s="732"/>
      <c r="AXK276" s="732"/>
      <c r="AXL276" s="731"/>
      <c r="AXM276" s="734"/>
      <c r="AXN276" s="732"/>
      <c r="AXO276" s="732"/>
      <c r="AXP276" s="732"/>
      <c r="AXQ276" s="732"/>
      <c r="AXR276" s="732"/>
      <c r="AXS276" s="732"/>
      <c r="AXT276" s="732"/>
      <c r="AXU276" s="735"/>
      <c r="AXV276" s="735"/>
      <c r="AXW276" s="735"/>
      <c r="AXX276" s="735"/>
      <c r="AXY276" s="735"/>
      <c r="AXZ276" s="735"/>
      <c r="AYA276" s="735"/>
      <c r="AYB276" s="735"/>
      <c r="AYC276" s="735"/>
      <c r="AYD276" s="735"/>
      <c r="AYE276" s="735"/>
      <c r="AYF276" s="735"/>
      <c r="AYG276" s="735"/>
      <c r="AYH276" s="735"/>
      <c r="AYI276" s="735"/>
      <c r="AYJ276" s="735"/>
      <c r="AYK276" s="735"/>
      <c r="AYL276" s="735"/>
      <c r="AYM276" s="735"/>
      <c r="AYN276" s="735"/>
      <c r="AYO276" s="735"/>
      <c r="AYP276" s="735"/>
      <c r="AYQ276" s="735"/>
      <c r="AYR276" s="735"/>
      <c r="AYS276" s="735"/>
      <c r="AYT276" s="735"/>
      <c r="AYU276" s="735"/>
      <c r="AYV276" s="735"/>
      <c r="AYW276" s="735"/>
      <c r="AYX276" s="735"/>
      <c r="AYY276" s="735"/>
      <c r="AYZ276" s="735"/>
      <c r="AZA276" s="735"/>
      <c r="AZB276" s="735"/>
      <c r="AZC276" s="735"/>
      <c r="AZD276" s="735"/>
      <c r="AZE276" s="735"/>
      <c r="AZF276" s="735"/>
      <c r="AZG276" s="735"/>
      <c r="AZH276" s="735"/>
      <c r="AZI276" s="735"/>
      <c r="AZJ276" s="735"/>
      <c r="AZK276" s="735"/>
      <c r="AZL276" s="735"/>
      <c r="AZM276" s="732"/>
      <c r="AZN276" s="732"/>
      <c r="AZO276" s="732"/>
      <c r="AZP276" s="732"/>
      <c r="AZQ276" s="732"/>
      <c r="AZR276" s="732"/>
      <c r="AZS276" s="732"/>
      <c r="AZT276" s="732"/>
      <c r="AZU276" s="732"/>
      <c r="AZV276" s="732"/>
      <c r="AZW276" s="732"/>
      <c r="AZX276" s="732"/>
      <c r="AZY276" s="732"/>
      <c r="AZZ276" s="732"/>
      <c r="BAA276" s="732"/>
      <c r="BAB276" s="732"/>
      <c r="BAC276" s="732"/>
      <c r="BAD276" s="732"/>
      <c r="BAE276" s="732"/>
      <c r="BAF276" s="732"/>
      <c r="BAG276" s="732"/>
      <c r="BAH276" s="732"/>
      <c r="BAI276" s="732"/>
      <c r="BAJ276" s="732"/>
      <c r="BAK276" s="733"/>
      <c r="BAL276" s="733"/>
      <c r="BAM276" s="733"/>
      <c r="BAN276" s="733"/>
      <c r="BAO276" s="733"/>
      <c r="BAP276" s="732"/>
      <c r="BAQ276" s="732"/>
      <c r="BAR276" s="733"/>
      <c r="BAS276" s="733"/>
      <c r="BAT276" s="732"/>
      <c r="BAU276" s="732"/>
      <c r="BAV276" s="733"/>
      <c r="BAW276" s="733"/>
      <c r="BAX276" s="732"/>
      <c r="BAY276" s="732"/>
      <c r="BAZ276" s="732"/>
      <c r="BBA276" s="732"/>
      <c r="BBB276" s="732"/>
      <c r="BBC276" s="732"/>
      <c r="BBD276" s="732"/>
      <c r="BBE276" s="733"/>
      <c r="BBF276" s="733"/>
      <c r="BBG276" s="732"/>
      <c r="BBH276" s="732"/>
      <c r="BBI276" s="733"/>
      <c r="BBJ276" s="733"/>
      <c r="BBK276" s="732"/>
      <c r="BBL276" s="732"/>
      <c r="BBM276" s="732"/>
      <c r="BBN276" s="732"/>
      <c r="BBO276" s="732"/>
      <c r="BBP276" s="731"/>
      <c r="BBQ276" s="734"/>
      <c r="BBR276" s="732"/>
      <c r="BBS276" s="732"/>
      <c r="BBT276" s="732"/>
      <c r="BBU276" s="732"/>
      <c r="BBV276" s="732"/>
      <c r="BBW276" s="732"/>
      <c r="BBX276" s="732"/>
      <c r="BBY276" s="735"/>
      <c r="BBZ276" s="735"/>
      <c r="BCA276" s="735"/>
      <c r="BCB276" s="735"/>
      <c r="BCC276" s="735"/>
      <c r="BCD276" s="735"/>
      <c r="BCE276" s="735"/>
      <c r="BCF276" s="735"/>
      <c r="BCG276" s="735"/>
      <c r="BCH276" s="735"/>
      <c r="BCI276" s="735"/>
      <c r="BCJ276" s="735"/>
      <c r="BCK276" s="735"/>
      <c r="BCL276" s="735"/>
      <c r="BCM276" s="735"/>
      <c r="BCN276" s="735"/>
      <c r="BCO276" s="735"/>
      <c r="BCP276" s="735"/>
      <c r="BCQ276" s="735"/>
      <c r="BCR276" s="735"/>
      <c r="BCS276" s="735"/>
      <c r="BCT276" s="735"/>
      <c r="BCU276" s="735"/>
      <c r="BCV276" s="735"/>
      <c r="BCW276" s="735"/>
      <c r="BCX276" s="735"/>
      <c r="BCY276" s="735"/>
      <c r="BCZ276" s="735"/>
      <c r="BDA276" s="735"/>
      <c r="BDB276" s="735"/>
      <c r="BDC276" s="735"/>
      <c r="BDD276" s="735"/>
      <c r="BDE276" s="735"/>
      <c r="BDF276" s="735"/>
      <c r="BDG276" s="735"/>
      <c r="BDH276" s="735"/>
      <c r="BDI276" s="735"/>
      <c r="BDJ276" s="735"/>
      <c r="BDK276" s="735"/>
      <c r="BDL276" s="735"/>
      <c r="BDM276" s="735"/>
      <c r="BDN276" s="735"/>
      <c r="BDO276" s="735"/>
      <c r="BDP276" s="735"/>
      <c r="BDQ276" s="732"/>
      <c r="BDR276" s="732"/>
      <c r="BDS276" s="732"/>
      <c r="BDT276" s="732"/>
      <c r="BDU276" s="732"/>
      <c r="BDV276" s="732"/>
      <c r="BDW276" s="732"/>
      <c r="BDX276" s="732"/>
      <c r="BDY276" s="732"/>
      <c r="BDZ276" s="732"/>
      <c r="BEA276" s="732"/>
      <c r="BEB276" s="732"/>
      <c r="BEC276" s="732"/>
      <c r="BED276" s="732"/>
      <c r="BEE276" s="732"/>
      <c r="BEF276" s="732"/>
      <c r="BEG276" s="732"/>
      <c r="BEH276" s="732"/>
      <c r="BEI276" s="732"/>
      <c r="BEJ276" s="732"/>
      <c r="BEK276" s="732"/>
      <c r="BEL276" s="732"/>
      <c r="BEM276" s="732"/>
      <c r="BEN276" s="732"/>
      <c r="BEO276" s="733"/>
      <c r="BEP276" s="733"/>
      <c r="BEQ276" s="733"/>
      <c r="BER276" s="733"/>
      <c r="BES276" s="733"/>
      <c r="BET276" s="732"/>
      <c r="BEU276" s="732"/>
      <c r="BEV276" s="733"/>
      <c r="BEW276" s="733"/>
      <c r="BEX276" s="732"/>
      <c r="BEY276" s="732"/>
      <c r="BEZ276" s="733"/>
      <c r="BFA276" s="733"/>
      <c r="BFB276" s="732"/>
      <c r="BFC276" s="732"/>
      <c r="BFD276" s="732"/>
      <c r="BFE276" s="732"/>
      <c r="BFF276" s="732"/>
      <c r="BFG276" s="732"/>
      <c r="BFH276" s="732"/>
      <c r="BFI276" s="733"/>
      <c r="BFJ276" s="733"/>
      <c r="BFK276" s="732"/>
      <c r="BFL276" s="732"/>
      <c r="BFM276" s="733"/>
      <c r="BFN276" s="733"/>
      <c r="BFO276" s="732"/>
      <c r="BFP276" s="732"/>
      <c r="BFQ276" s="732"/>
      <c r="BFR276" s="732"/>
      <c r="BFS276" s="732"/>
      <c r="BFT276" s="731"/>
      <c r="BFU276" s="734"/>
      <c r="BFV276" s="732"/>
      <c r="BFW276" s="732"/>
      <c r="BFX276" s="732"/>
      <c r="BFY276" s="732"/>
      <c r="BFZ276" s="732"/>
      <c r="BGA276" s="732"/>
      <c r="BGB276" s="732"/>
      <c r="BGC276" s="735"/>
      <c r="BGD276" s="735"/>
      <c r="BGE276" s="735"/>
      <c r="BGF276" s="735"/>
      <c r="BGG276" s="735"/>
      <c r="BGH276" s="735"/>
      <c r="BGI276" s="735"/>
      <c r="BGJ276" s="735"/>
      <c r="BGK276" s="735"/>
      <c r="BGL276" s="735"/>
      <c r="BGM276" s="735"/>
      <c r="BGN276" s="735"/>
      <c r="BGO276" s="735"/>
      <c r="BGP276" s="735"/>
      <c r="BGQ276" s="735"/>
      <c r="BGR276" s="735"/>
      <c r="BGS276" s="735"/>
      <c r="BGT276" s="735"/>
      <c r="BGU276" s="735"/>
      <c r="BGV276" s="735"/>
      <c r="BGW276" s="735"/>
      <c r="BGX276" s="735"/>
      <c r="BGY276" s="735"/>
      <c r="BGZ276" s="735"/>
      <c r="BHA276" s="735"/>
      <c r="BHB276" s="735"/>
      <c r="BHC276" s="735"/>
      <c r="BHD276" s="735"/>
      <c r="BHE276" s="735"/>
      <c r="BHF276" s="735"/>
      <c r="BHG276" s="735"/>
      <c r="BHH276" s="735"/>
      <c r="BHI276" s="735"/>
      <c r="BHJ276" s="735"/>
      <c r="BHK276" s="735"/>
      <c r="BHL276" s="735"/>
      <c r="BHM276" s="735"/>
      <c r="BHN276" s="735"/>
      <c r="BHO276" s="735"/>
      <c r="BHP276" s="735"/>
      <c r="BHQ276" s="735"/>
      <c r="BHR276" s="735"/>
      <c r="BHS276" s="735"/>
      <c r="BHT276" s="735"/>
      <c r="BHU276" s="732"/>
      <c r="BHV276" s="732"/>
      <c r="BHW276" s="732"/>
      <c r="BHX276" s="732"/>
      <c r="BHY276" s="732"/>
      <c r="BHZ276" s="732"/>
      <c r="BIA276" s="732"/>
      <c r="BIB276" s="732"/>
      <c r="BIC276" s="732"/>
      <c r="BID276" s="732"/>
      <c r="BIE276" s="732"/>
      <c r="BIF276" s="732"/>
      <c r="BIG276" s="732"/>
      <c r="BIH276" s="732"/>
      <c r="BII276" s="732"/>
      <c r="BIJ276" s="732"/>
      <c r="BIK276" s="732"/>
      <c r="BIL276" s="732"/>
      <c r="BIM276" s="732"/>
      <c r="BIN276" s="732"/>
      <c r="BIO276" s="732"/>
      <c r="BIP276" s="732"/>
      <c r="BIQ276" s="732"/>
      <c r="BIR276" s="732"/>
      <c r="BIS276" s="733"/>
      <c r="BIT276" s="733"/>
      <c r="BIU276" s="733"/>
      <c r="BIV276" s="733"/>
      <c r="BIW276" s="733"/>
      <c r="BIX276" s="732"/>
      <c r="BIY276" s="732"/>
      <c r="BIZ276" s="733"/>
      <c r="BJA276" s="733"/>
      <c r="BJB276" s="732"/>
      <c r="BJC276" s="732"/>
      <c r="BJD276" s="733"/>
      <c r="BJE276" s="733"/>
      <c r="BJF276" s="732"/>
      <c r="BJG276" s="732"/>
      <c r="BJH276" s="732"/>
      <c r="BJI276" s="732"/>
      <c r="BJJ276" s="732"/>
      <c r="BJK276" s="732"/>
      <c r="BJL276" s="732"/>
      <c r="BJM276" s="733"/>
      <c r="BJN276" s="733"/>
      <c r="BJO276" s="732"/>
      <c r="BJP276" s="732"/>
      <c r="BJQ276" s="733"/>
      <c r="BJR276" s="733"/>
      <c r="BJS276" s="732"/>
      <c r="BJT276" s="732"/>
      <c r="BJU276" s="732"/>
      <c r="BJV276" s="732"/>
      <c r="BJW276" s="732"/>
      <c r="BJX276" s="731"/>
      <c r="BJY276" s="734"/>
      <c r="BJZ276" s="732"/>
      <c r="BKA276" s="732"/>
      <c r="BKB276" s="732"/>
      <c r="BKC276" s="732"/>
      <c r="BKD276" s="732"/>
      <c r="BKE276" s="732"/>
      <c r="BKF276" s="732"/>
      <c r="BKG276" s="735"/>
      <c r="BKH276" s="735"/>
      <c r="BKI276" s="735"/>
      <c r="BKJ276" s="735"/>
      <c r="BKK276" s="735"/>
      <c r="BKL276" s="735"/>
      <c r="BKM276" s="735"/>
      <c r="BKN276" s="735"/>
      <c r="BKO276" s="735"/>
      <c r="BKP276" s="735"/>
      <c r="BKQ276" s="735"/>
      <c r="BKR276" s="735"/>
      <c r="BKS276" s="735"/>
      <c r="BKT276" s="735"/>
      <c r="BKU276" s="735"/>
      <c r="BKV276" s="735"/>
      <c r="BKW276" s="735"/>
      <c r="BKX276" s="735"/>
      <c r="BKY276" s="735"/>
      <c r="BKZ276" s="735"/>
      <c r="BLA276" s="735"/>
      <c r="BLB276" s="735"/>
      <c r="BLC276" s="735"/>
      <c r="BLD276" s="735"/>
      <c r="BLE276" s="735"/>
      <c r="BLF276" s="735"/>
      <c r="BLG276" s="735"/>
      <c r="BLH276" s="735"/>
      <c r="BLI276" s="735"/>
      <c r="BLJ276" s="735"/>
      <c r="BLK276" s="735"/>
      <c r="BLL276" s="735"/>
      <c r="BLM276" s="735"/>
      <c r="BLN276" s="735"/>
      <c r="BLO276" s="735"/>
      <c r="BLP276" s="735"/>
      <c r="BLQ276" s="735"/>
      <c r="BLR276" s="735"/>
      <c r="BLS276" s="735"/>
      <c r="BLT276" s="735"/>
      <c r="BLU276" s="735"/>
      <c r="BLV276" s="735"/>
      <c r="BLW276" s="735"/>
      <c r="BLX276" s="735"/>
      <c r="BLY276" s="732"/>
      <c r="BLZ276" s="732"/>
      <c r="BMA276" s="732"/>
      <c r="BMB276" s="732"/>
      <c r="BMC276" s="732"/>
      <c r="BMD276" s="732"/>
      <c r="BME276" s="732"/>
      <c r="BMF276" s="732"/>
      <c r="BMG276" s="732"/>
      <c r="BMH276" s="732"/>
      <c r="BMI276" s="732"/>
      <c r="BMJ276" s="732"/>
      <c r="BMK276" s="732"/>
      <c r="BML276" s="732"/>
      <c r="BMM276" s="732"/>
      <c r="BMN276" s="732"/>
      <c r="BMO276" s="732"/>
      <c r="BMP276" s="732"/>
      <c r="BMQ276" s="732"/>
      <c r="BMR276" s="732"/>
      <c r="BMS276" s="732"/>
      <c r="BMT276" s="732"/>
      <c r="BMU276" s="732"/>
      <c r="BMV276" s="732"/>
      <c r="BMW276" s="733"/>
      <c r="BMX276" s="733"/>
      <c r="BMY276" s="733"/>
      <c r="BMZ276" s="733"/>
      <c r="BNA276" s="733"/>
      <c r="BNB276" s="732"/>
      <c r="BNC276" s="732"/>
      <c r="BND276" s="733"/>
      <c r="BNE276" s="733"/>
      <c r="BNF276" s="732"/>
      <c r="BNG276" s="732"/>
      <c r="BNH276" s="733"/>
      <c r="BNI276" s="733"/>
      <c r="BNJ276" s="732"/>
      <c r="BNK276" s="732"/>
      <c r="BNL276" s="732"/>
      <c r="BNM276" s="732"/>
      <c r="BNN276" s="732"/>
      <c r="BNO276" s="732"/>
      <c r="BNP276" s="732"/>
      <c r="BNQ276" s="733"/>
      <c r="BNR276" s="733"/>
      <c r="BNS276" s="732"/>
      <c r="BNT276" s="732"/>
      <c r="BNU276" s="733"/>
      <c r="BNV276" s="733"/>
      <c r="BNW276" s="732"/>
      <c r="BNX276" s="732"/>
      <c r="BNY276" s="732"/>
      <c r="BNZ276" s="732"/>
      <c r="BOA276" s="732"/>
      <c r="BOB276" s="731"/>
      <c r="BOC276" s="734"/>
      <c r="BOD276" s="732"/>
      <c r="BOE276" s="732"/>
      <c r="BOF276" s="732"/>
      <c r="BOG276" s="732"/>
      <c r="BOH276" s="732"/>
      <c r="BOI276" s="732"/>
      <c r="BOJ276" s="732"/>
      <c r="BOK276" s="735"/>
      <c r="BOL276" s="735"/>
      <c r="BOM276" s="735"/>
      <c r="BON276" s="735"/>
      <c r="BOO276" s="735"/>
      <c r="BOP276" s="735"/>
      <c r="BOQ276" s="735"/>
      <c r="BOR276" s="735"/>
      <c r="BOS276" s="735"/>
      <c r="BOT276" s="735"/>
      <c r="BOU276" s="735"/>
      <c r="BOV276" s="735"/>
      <c r="BOW276" s="735"/>
      <c r="BOX276" s="735"/>
      <c r="BOY276" s="735"/>
      <c r="BOZ276" s="735"/>
      <c r="BPA276" s="735"/>
      <c r="BPB276" s="735"/>
      <c r="BPC276" s="735"/>
      <c r="BPD276" s="735"/>
      <c r="BPE276" s="735"/>
      <c r="BPF276" s="735"/>
      <c r="BPG276" s="735"/>
      <c r="BPH276" s="735"/>
      <c r="BPI276" s="735"/>
      <c r="BPJ276" s="735"/>
      <c r="BPK276" s="735"/>
      <c r="BPL276" s="735"/>
      <c r="BPM276" s="735"/>
      <c r="BPN276" s="735"/>
      <c r="BPO276" s="735"/>
      <c r="BPP276" s="735"/>
      <c r="BPQ276" s="735"/>
      <c r="BPR276" s="735"/>
      <c r="BPS276" s="735"/>
      <c r="BPT276" s="735"/>
      <c r="BPU276" s="735"/>
      <c r="BPV276" s="735"/>
      <c r="BPW276" s="735"/>
      <c r="BPX276" s="735"/>
      <c r="BPY276" s="735"/>
      <c r="BPZ276" s="735"/>
      <c r="BQA276" s="735"/>
      <c r="BQB276" s="735"/>
      <c r="BQC276" s="732"/>
      <c r="BQD276" s="732"/>
      <c r="BQE276" s="732"/>
      <c r="BQF276" s="732"/>
      <c r="BQG276" s="732"/>
      <c r="BQH276" s="732"/>
      <c r="BQI276" s="732"/>
      <c r="BQJ276" s="732"/>
      <c r="BQK276" s="732"/>
      <c r="BQL276" s="732"/>
      <c r="BQM276" s="732"/>
      <c r="BQN276" s="732"/>
      <c r="BQO276" s="732"/>
      <c r="BQP276" s="732"/>
      <c r="BQQ276" s="732"/>
      <c r="BQR276" s="732"/>
      <c r="BQS276" s="732"/>
      <c r="BQT276" s="732"/>
      <c r="BQU276" s="732"/>
      <c r="BQV276" s="732"/>
      <c r="BQW276" s="732"/>
      <c r="BQX276" s="732"/>
      <c r="BQY276" s="732"/>
      <c r="BQZ276" s="732"/>
      <c r="BRA276" s="733"/>
      <c r="BRB276" s="733"/>
      <c r="BRC276" s="733"/>
      <c r="BRD276" s="733"/>
      <c r="BRE276" s="733"/>
      <c r="BRF276" s="732"/>
      <c r="BRG276" s="732"/>
      <c r="BRH276" s="733"/>
      <c r="BRI276" s="733"/>
      <c r="BRJ276" s="732"/>
      <c r="BRK276" s="732"/>
      <c r="BRL276" s="733"/>
      <c r="BRM276" s="733"/>
      <c r="BRN276" s="732"/>
      <c r="BRO276" s="732"/>
      <c r="BRP276" s="732"/>
      <c r="BRQ276" s="732"/>
      <c r="BRR276" s="732"/>
      <c r="BRS276" s="732"/>
      <c r="BRT276" s="732"/>
      <c r="BRU276" s="733"/>
      <c r="BRV276" s="733"/>
      <c r="BRW276" s="732"/>
      <c r="BRX276" s="732"/>
      <c r="BRY276" s="733"/>
      <c r="BRZ276" s="733"/>
      <c r="BSA276" s="732"/>
      <c r="BSB276" s="732"/>
      <c r="BSC276" s="732"/>
      <c r="BSD276" s="732"/>
      <c r="BSE276" s="732"/>
      <c r="BSF276" s="731"/>
      <c r="BSG276" s="734"/>
      <c r="BSH276" s="732"/>
      <c r="BSI276" s="732"/>
      <c r="BSJ276" s="732"/>
      <c r="BSK276" s="732"/>
      <c r="BSL276" s="732"/>
      <c r="BSM276" s="732"/>
      <c r="BSN276" s="732"/>
      <c r="BSO276" s="735"/>
      <c r="BSP276" s="735"/>
      <c r="BSQ276" s="735"/>
      <c r="BSR276" s="735"/>
      <c r="BSS276" s="735"/>
      <c r="BST276" s="735"/>
      <c r="BSU276" s="735"/>
      <c r="BSV276" s="735"/>
      <c r="BSW276" s="735"/>
      <c r="BSX276" s="735"/>
      <c r="BSY276" s="735"/>
      <c r="BSZ276" s="735"/>
      <c r="BTA276" s="735"/>
      <c r="BTB276" s="735"/>
      <c r="BTC276" s="735"/>
      <c r="BTD276" s="735"/>
      <c r="BTE276" s="735"/>
      <c r="BTF276" s="735"/>
      <c r="BTG276" s="735"/>
      <c r="BTH276" s="735"/>
      <c r="BTI276" s="735"/>
      <c r="BTJ276" s="735"/>
      <c r="BTK276" s="735"/>
      <c r="BTL276" s="735"/>
      <c r="BTM276" s="735"/>
      <c r="BTN276" s="735"/>
      <c r="BTO276" s="735"/>
      <c r="BTP276" s="735"/>
      <c r="BTQ276" s="735"/>
      <c r="BTR276" s="735"/>
      <c r="BTS276" s="735"/>
      <c r="BTT276" s="735"/>
      <c r="BTU276" s="735"/>
      <c r="BTV276" s="735"/>
      <c r="BTW276" s="735"/>
      <c r="BTX276" s="735"/>
      <c r="BTY276" s="735"/>
      <c r="BTZ276" s="735"/>
      <c r="BUA276" s="735"/>
      <c r="BUB276" s="735"/>
      <c r="BUC276" s="735"/>
      <c r="BUD276" s="735"/>
      <c r="BUE276" s="735"/>
      <c r="BUF276" s="735"/>
      <c r="BUG276" s="732"/>
      <c r="BUH276" s="732"/>
      <c r="BUI276" s="732"/>
      <c r="BUJ276" s="732"/>
      <c r="BUK276" s="732"/>
      <c r="BUL276" s="732"/>
      <c r="BUM276" s="732"/>
      <c r="BUN276" s="732"/>
      <c r="BUO276" s="732"/>
      <c r="BUP276" s="732"/>
      <c r="BUQ276" s="732"/>
      <c r="BUR276" s="732"/>
      <c r="BUS276" s="732"/>
      <c r="BUT276" s="732"/>
      <c r="BUU276" s="732"/>
      <c r="BUV276" s="732"/>
      <c r="BUW276" s="732"/>
      <c r="BUX276" s="732"/>
      <c r="BUY276" s="732"/>
      <c r="BUZ276" s="732"/>
      <c r="BVA276" s="732"/>
      <c r="BVB276" s="732"/>
      <c r="BVC276" s="732"/>
      <c r="BVD276" s="732"/>
      <c r="BVE276" s="733"/>
      <c r="BVF276" s="733"/>
      <c r="BVG276" s="733"/>
      <c r="BVH276" s="733"/>
      <c r="BVI276" s="733"/>
      <c r="BVJ276" s="732"/>
      <c r="BVK276" s="732"/>
      <c r="BVL276" s="733"/>
      <c r="BVM276" s="733"/>
      <c r="BVN276" s="732"/>
      <c r="BVO276" s="732"/>
      <c r="BVP276" s="733"/>
      <c r="BVQ276" s="733"/>
      <c r="BVR276" s="732"/>
      <c r="BVS276" s="732"/>
      <c r="BVT276" s="732"/>
      <c r="BVU276" s="732"/>
      <c r="BVV276" s="732"/>
      <c r="BVW276" s="732"/>
      <c r="BVX276" s="732"/>
      <c r="BVY276" s="733"/>
      <c r="BVZ276" s="733"/>
      <c r="BWA276" s="732"/>
      <c r="BWB276" s="732"/>
      <c r="BWC276" s="733"/>
      <c r="BWD276" s="733"/>
      <c r="BWE276" s="732"/>
      <c r="BWF276" s="732"/>
      <c r="BWG276" s="732"/>
      <c r="BWH276" s="732"/>
      <c r="BWI276" s="732"/>
      <c r="BWJ276" s="731"/>
      <c r="BWK276" s="734"/>
      <c r="BWL276" s="732"/>
      <c r="BWM276" s="732"/>
      <c r="BWN276" s="732"/>
      <c r="BWO276" s="732"/>
      <c r="BWP276" s="732"/>
      <c r="BWQ276" s="732"/>
      <c r="BWR276" s="732"/>
      <c r="BWS276" s="735"/>
      <c r="BWT276" s="735"/>
      <c r="BWU276" s="735"/>
      <c r="BWV276" s="735"/>
      <c r="BWW276" s="735"/>
      <c r="BWX276" s="735"/>
      <c r="BWY276" s="735"/>
      <c r="BWZ276" s="735"/>
      <c r="BXA276" s="735"/>
      <c r="BXB276" s="735"/>
      <c r="BXC276" s="735"/>
      <c r="BXD276" s="735"/>
      <c r="BXE276" s="735"/>
      <c r="BXF276" s="735"/>
      <c r="BXG276" s="735"/>
      <c r="BXH276" s="735"/>
      <c r="BXI276" s="735"/>
      <c r="BXJ276" s="735"/>
      <c r="BXK276" s="735"/>
      <c r="BXL276" s="735"/>
      <c r="BXM276" s="735"/>
      <c r="BXN276" s="735"/>
      <c r="BXO276" s="735"/>
      <c r="BXP276" s="735"/>
      <c r="BXQ276" s="735"/>
      <c r="BXR276" s="735"/>
      <c r="BXS276" s="735"/>
      <c r="BXT276" s="735"/>
      <c r="BXU276" s="735"/>
      <c r="BXV276" s="735"/>
      <c r="BXW276" s="735"/>
      <c r="BXX276" s="735"/>
      <c r="BXY276" s="735"/>
      <c r="BXZ276" s="735"/>
      <c r="BYA276" s="735"/>
      <c r="BYB276" s="735"/>
      <c r="BYC276" s="735"/>
      <c r="BYD276" s="735"/>
      <c r="BYE276" s="735"/>
      <c r="BYF276" s="735"/>
      <c r="BYG276" s="735"/>
      <c r="BYH276" s="735"/>
      <c r="BYI276" s="735"/>
      <c r="BYJ276" s="735"/>
      <c r="BYK276" s="732"/>
      <c r="BYL276" s="732"/>
      <c r="BYM276" s="732"/>
      <c r="BYN276" s="732"/>
      <c r="BYO276" s="732"/>
      <c r="BYP276" s="732"/>
      <c r="BYQ276" s="732"/>
      <c r="BYR276" s="732"/>
      <c r="BYS276" s="732"/>
      <c r="BYT276" s="732"/>
      <c r="BYU276" s="732"/>
      <c r="BYV276" s="732"/>
      <c r="BYW276" s="732"/>
      <c r="BYX276" s="732"/>
      <c r="BYY276" s="732"/>
      <c r="BYZ276" s="732"/>
      <c r="BZA276" s="732"/>
      <c r="BZB276" s="732"/>
      <c r="BZC276" s="732"/>
      <c r="BZD276" s="732"/>
      <c r="BZE276" s="732"/>
      <c r="BZF276" s="732"/>
      <c r="BZG276" s="732"/>
      <c r="BZH276" s="732"/>
      <c r="BZI276" s="733"/>
      <c r="BZJ276" s="733"/>
      <c r="BZK276" s="733"/>
      <c r="BZL276" s="733"/>
      <c r="BZM276" s="733"/>
      <c r="BZN276" s="732"/>
      <c r="BZO276" s="732"/>
      <c r="BZP276" s="733"/>
      <c r="BZQ276" s="733"/>
      <c r="BZR276" s="732"/>
      <c r="BZS276" s="732"/>
      <c r="BZT276" s="733"/>
      <c r="BZU276" s="733"/>
      <c r="BZV276" s="732"/>
      <c r="BZW276" s="732"/>
      <c r="BZX276" s="732"/>
      <c r="BZY276" s="732"/>
      <c r="BZZ276" s="732"/>
      <c r="CAA276" s="732"/>
      <c r="CAB276" s="732"/>
      <c r="CAC276" s="733"/>
      <c r="CAD276" s="733"/>
      <c r="CAE276" s="732"/>
      <c r="CAF276" s="732"/>
      <c r="CAG276" s="733"/>
      <c r="CAH276" s="733"/>
      <c r="CAI276" s="732"/>
      <c r="CAJ276" s="732"/>
      <c r="CAK276" s="732"/>
      <c r="CAL276" s="732"/>
      <c r="CAM276" s="732"/>
      <c r="CAN276" s="731"/>
      <c r="CAO276" s="734"/>
      <c r="CAP276" s="732"/>
      <c r="CAQ276" s="732"/>
      <c r="CAR276" s="732"/>
      <c r="CAS276" s="732"/>
      <c r="CAT276" s="732"/>
      <c r="CAU276" s="732"/>
      <c r="CAV276" s="732"/>
      <c r="CAW276" s="735"/>
      <c r="CAX276" s="735"/>
      <c r="CAY276" s="735"/>
      <c r="CAZ276" s="735"/>
      <c r="CBA276" s="735"/>
      <c r="CBB276" s="735"/>
      <c r="CBC276" s="735"/>
      <c r="CBD276" s="735"/>
      <c r="CBE276" s="735"/>
      <c r="CBF276" s="735"/>
      <c r="CBG276" s="735"/>
      <c r="CBH276" s="735"/>
      <c r="CBI276" s="735"/>
      <c r="CBJ276" s="735"/>
      <c r="CBK276" s="735"/>
      <c r="CBL276" s="735"/>
      <c r="CBM276" s="735"/>
      <c r="CBN276" s="735"/>
      <c r="CBO276" s="735"/>
      <c r="CBP276" s="735"/>
      <c r="CBQ276" s="735"/>
      <c r="CBR276" s="735"/>
      <c r="CBS276" s="735"/>
      <c r="CBT276" s="735"/>
      <c r="CBU276" s="735"/>
      <c r="CBV276" s="735"/>
      <c r="CBW276" s="735"/>
      <c r="CBX276" s="735"/>
      <c r="CBY276" s="735"/>
      <c r="CBZ276" s="735"/>
      <c r="CCA276" s="735"/>
      <c r="CCB276" s="735"/>
      <c r="CCC276" s="735"/>
      <c r="CCD276" s="735"/>
      <c r="CCE276" s="735"/>
      <c r="CCF276" s="735"/>
      <c r="CCG276" s="735"/>
      <c r="CCH276" s="735"/>
      <c r="CCI276" s="735"/>
      <c r="CCJ276" s="735"/>
      <c r="CCK276" s="735"/>
      <c r="CCL276" s="735"/>
      <c r="CCM276" s="735"/>
      <c r="CCN276" s="735"/>
      <c r="CCO276" s="732"/>
      <c r="CCP276" s="732"/>
      <c r="CCQ276" s="732"/>
      <c r="CCR276" s="732"/>
      <c r="CCS276" s="732"/>
      <c r="CCT276" s="732"/>
      <c r="CCU276" s="732"/>
      <c r="CCV276" s="732"/>
      <c r="CCW276" s="732"/>
      <c r="CCX276" s="732"/>
      <c r="CCY276" s="732"/>
      <c r="CCZ276" s="732"/>
      <c r="CDA276" s="732"/>
      <c r="CDB276" s="732"/>
      <c r="CDC276" s="732"/>
      <c r="CDD276" s="732"/>
      <c r="CDE276" s="732"/>
      <c r="CDF276" s="732"/>
      <c r="CDG276" s="732"/>
      <c r="CDH276" s="732"/>
      <c r="CDI276" s="732"/>
      <c r="CDJ276" s="732"/>
      <c r="CDK276" s="732"/>
      <c r="CDL276" s="732"/>
      <c r="CDM276" s="733"/>
      <c r="CDN276" s="733"/>
      <c r="CDO276" s="733"/>
      <c r="CDP276" s="733"/>
      <c r="CDQ276" s="733"/>
      <c r="CDR276" s="732"/>
      <c r="CDS276" s="732"/>
      <c r="CDT276" s="733"/>
      <c r="CDU276" s="733"/>
      <c r="CDV276" s="732"/>
      <c r="CDW276" s="732"/>
      <c r="CDX276" s="733"/>
      <c r="CDY276" s="733"/>
      <c r="CDZ276" s="732"/>
      <c r="CEA276" s="732"/>
      <c r="CEB276" s="732"/>
      <c r="CEC276" s="732"/>
      <c r="CED276" s="732"/>
      <c r="CEE276" s="732"/>
      <c r="CEF276" s="732"/>
      <c r="CEG276" s="733"/>
      <c r="CEH276" s="733"/>
      <c r="CEI276" s="732"/>
      <c r="CEJ276" s="732"/>
      <c r="CEK276" s="733"/>
      <c r="CEL276" s="733"/>
      <c r="CEM276" s="732"/>
      <c r="CEN276" s="732"/>
      <c r="CEO276" s="732"/>
      <c r="CEP276" s="732"/>
      <c r="CEQ276" s="732"/>
      <c r="CER276" s="731"/>
      <c r="CES276" s="734"/>
      <c r="CET276" s="732"/>
      <c r="CEU276" s="732"/>
      <c r="CEV276" s="732"/>
      <c r="CEW276" s="732"/>
      <c r="CEX276" s="732"/>
      <c r="CEY276" s="732"/>
      <c r="CEZ276" s="732"/>
      <c r="CFA276" s="735"/>
      <c r="CFB276" s="735"/>
      <c r="CFC276" s="735"/>
      <c r="CFD276" s="735"/>
      <c r="CFE276" s="735"/>
      <c r="CFF276" s="735"/>
      <c r="CFG276" s="735"/>
      <c r="CFH276" s="735"/>
      <c r="CFI276" s="735"/>
      <c r="CFJ276" s="735"/>
      <c r="CFK276" s="735"/>
      <c r="CFL276" s="735"/>
      <c r="CFM276" s="735"/>
      <c r="CFN276" s="735"/>
      <c r="CFO276" s="735"/>
      <c r="CFP276" s="735"/>
      <c r="CFQ276" s="735"/>
      <c r="CFR276" s="735"/>
      <c r="CFS276" s="735"/>
      <c r="CFT276" s="735"/>
      <c r="CFU276" s="735"/>
      <c r="CFV276" s="735"/>
      <c r="CFW276" s="735"/>
      <c r="CFX276" s="735"/>
      <c r="CFY276" s="735"/>
      <c r="CFZ276" s="735"/>
      <c r="CGA276" s="735"/>
      <c r="CGB276" s="735"/>
      <c r="CGC276" s="735"/>
      <c r="CGD276" s="735"/>
      <c r="CGE276" s="735"/>
      <c r="CGF276" s="735"/>
      <c r="CGG276" s="735"/>
      <c r="CGH276" s="735"/>
      <c r="CGI276" s="735"/>
      <c r="CGJ276" s="735"/>
      <c r="CGK276" s="735"/>
      <c r="CGL276" s="735"/>
      <c r="CGM276" s="735"/>
      <c r="CGN276" s="735"/>
      <c r="CGO276" s="735"/>
      <c r="CGP276" s="735"/>
      <c r="CGQ276" s="735"/>
      <c r="CGR276" s="735"/>
      <c r="CGS276" s="732"/>
      <c r="CGT276" s="732"/>
      <c r="CGU276" s="732"/>
      <c r="CGV276" s="732"/>
      <c r="CGW276" s="732"/>
      <c r="CGX276" s="732"/>
      <c r="CGY276" s="732"/>
      <c r="CGZ276" s="732"/>
      <c r="CHA276" s="732"/>
      <c r="CHB276" s="732"/>
      <c r="CHC276" s="732"/>
      <c r="CHD276" s="732"/>
      <c r="CHE276" s="732"/>
      <c r="CHF276" s="732"/>
      <c r="CHG276" s="732"/>
      <c r="CHH276" s="732"/>
      <c r="CHI276" s="732"/>
      <c r="CHJ276" s="732"/>
      <c r="CHK276" s="732"/>
      <c r="CHL276" s="732"/>
      <c r="CHM276" s="732"/>
      <c r="CHN276" s="732"/>
      <c r="CHO276" s="732"/>
      <c r="CHP276" s="732"/>
      <c r="CHQ276" s="733"/>
      <c r="CHR276" s="733"/>
      <c r="CHS276" s="733"/>
      <c r="CHT276" s="733"/>
      <c r="CHU276" s="733"/>
      <c r="CHV276" s="732"/>
      <c r="CHW276" s="732"/>
      <c r="CHX276" s="733"/>
      <c r="CHY276" s="733"/>
      <c r="CHZ276" s="732"/>
      <c r="CIA276" s="732"/>
      <c r="CIB276" s="733"/>
      <c r="CIC276" s="733"/>
      <c r="CID276" s="732"/>
      <c r="CIE276" s="732"/>
      <c r="CIF276" s="732"/>
      <c r="CIG276" s="732"/>
      <c r="CIH276" s="732"/>
      <c r="CII276" s="732"/>
      <c r="CIJ276" s="732"/>
      <c r="CIK276" s="733"/>
      <c r="CIL276" s="733"/>
      <c r="CIM276" s="732"/>
      <c r="CIN276" s="732"/>
      <c r="CIO276" s="733"/>
      <c r="CIP276" s="733"/>
      <c r="CIQ276" s="732"/>
      <c r="CIR276" s="732"/>
      <c r="CIS276" s="732"/>
      <c r="CIT276" s="732"/>
      <c r="CIU276" s="732"/>
      <c r="CIV276" s="731"/>
      <c r="CIW276" s="734"/>
      <c r="CIX276" s="732"/>
      <c r="CIY276" s="732"/>
      <c r="CIZ276" s="732"/>
      <c r="CJA276" s="732"/>
      <c r="CJB276" s="732"/>
      <c r="CJC276" s="732"/>
      <c r="CJD276" s="732"/>
      <c r="CJE276" s="735"/>
      <c r="CJF276" s="735"/>
      <c r="CJG276" s="735"/>
      <c r="CJH276" s="735"/>
      <c r="CJI276" s="735"/>
      <c r="CJJ276" s="735"/>
      <c r="CJK276" s="735"/>
      <c r="CJL276" s="735"/>
      <c r="CJM276" s="735"/>
      <c r="CJN276" s="735"/>
      <c r="CJO276" s="735"/>
      <c r="CJP276" s="735"/>
      <c r="CJQ276" s="735"/>
      <c r="CJR276" s="735"/>
      <c r="CJS276" s="735"/>
      <c r="CJT276" s="735"/>
      <c r="CJU276" s="735"/>
      <c r="CJV276" s="735"/>
      <c r="CJW276" s="735"/>
      <c r="CJX276" s="735"/>
      <c r="CJY276" s="735"/>
      <c r="CJZ276" s="735"/>
      <c r="CKA276" s="735"/>
      <c r="CKB276" s="735"/>
      <c r="CKC276" s="735"/>
      <c r="CKD276" s="735"/>
      <c r="CKE276" s="735"/>
      <c r="CKF276" s="735"/>
      <c r="CKG276" s="735"/>
      <c r="CKH276" s="735"/>
      <c r="CKI276" s="735"/>
      <c r="CKJ276" s="735"/>
      <c r="CKK276" s="735"/>
      <c r="CKL276" s="735"/>
      <c r="CKM276" s="735"/>
      <c r="CKN276" s="735"/>
      <c r="CKO276" s="735"/>
      <c r="CKP276" s="735"/>
      <c r="CKQ276" s="735"/>
      <c r="CKR276" s="735"/>
      <c r="CKS276" s="735"/>
      <c r="CKT276" s="735"/>
      <c r="CKU276" s="735"/>
      <c r="CKV276" s="735"/>
      <c r="CKW276" s="732"/>
      <c r="CKX276" s="732"/>
      <c r="CKY276" s="732"/>
      <c r="CKZ276" s="732"/>
      <c r="CLA276" s="732"/>
      <c r="CLB276" s="732"/>
      <c r="CLC276" s="732"/>
      <c r="CLD276" s="732"/>
      <c r="CLE276" s="732"/>
      <c r="CLF276" s="732"/>
      <c r="CLG276" s="732"/>
      <c r="CLH276" s="732"/>
      <c r="CLI276" s="732"/>
      <c r="CLJ276" s="732"/>
      <c r="CLK276" s="732"/>
      <c r="CLL276" s="732"/>
      <c r="CLM276" s="732"/>
      <c r="CLN276" s="732"/>
      <c r="CLO276" s="732"/>
      <c r="CLP276" s="732"/>
      <c r="CLQ276" s="732"/>
      <c r="CLR276" s="732"/>
      <c r="CLS276" s="732"/>
      <c r="CLT276" s="732"/>
      <c r="CLU276" s="733"/>
      <c r="CLV276" s="733"/>
      <c r="CLW276" s="733"/>
      <c r="CLX276" s="733"/>
      <c r="CLY276" s="733"/>
      <c r="CLZ276" s="732"/>
      <c r="CMA276" s="732"/>
      <c r="CMB276" s="733"/>
      <c r="CMC276" s="733"/>
      <c r="CMD276" s="732"/>
      <c r="CME276" s="732"/>
      <c r="CMF276" s="733"/>
      <c r="CMG276" s="733"/>
      <c r="CMH276" s="732"/>
      <c r="CMI276" s="732"/>
      <c r="CMJ276" s="732"/>
      <c r="CMK276" s="732"/>
      <c r="CML276" s="732"/>
      <c r="CMM276" s="732"/>
      <c r="CMN276" s="732"/>
      <c r="CMO276" s="733"/>
      <c r="CMP276" s="733"/>
      <c r="CMQ276" s="732"/>
      <c r="CMR276" s="732"/>
      <c r="CMS276" s="733"/>
      <c r="CMT276" s="733"/>
      <c r="CMU276" s="732"/>
      <c r="CMV276" s="732"/>
      <c r="CMW276" s="732"/>
      <c r="CMX276" s="732"/>
      <c r="CMY276" s="732"/>
      <c r="CMZ276" s="731"/>
      <c r="CNA276" s="734"/>
      <c r="CNB276" s="732"/>
      <c r="CNC276" s="732"/>
      <c r="CND276" s="732"/>
      <c r="CNE276" s="732"/>
      <c r="CNF276" s="732"/>
      <c r="CNG276" s="732"/>
      <c r="CNH276" s="732"/>
      <c r="CNI276" s="735"/>
      <c r="CNJ276" s="735"/>
      <c r="CNK276" s="735"/>
      <c r="CNL276" s="735"/>
      <c r="CNM276" s="735"/>
      <c r="CNN276" s="735"/>
      <c r="CNO276" s="735"/>
      <c r="CNP276" s="735"/>
      <c r="CNQ276" s="735"/>
      <c r="CNR276" s="735"/>
      <c r="CNS276" s="735"/>
      <c r="CNT276" s="735"/>
      <c r="CNU276" s="735"/>
      <c r="CNV276" s="735"/>
      <c r="CNW276" s="735"/>
      <c r="CNX276" s="735"/>
      <c r="CNY276" s="735"/>
      <c r="CNZ276" s="735"/>
      <c r="COA276" s="735"/>
      <c r="COB276" s="735"/>
      <c r="COC276" s="735"/>
      <c r="COD276" s="735"/>
      <c r="COE276" s="735"/>
      <c r="COF276" s="735"/>
      <c r="COG276" s="735"/>
      <c r="COH276" s="735"/>
      <c r="COI276" s="735"/>
      <c r="COJ276" s="735"/>
      <c r="COK276" s="735"/>
      <c r="COL276" s="735"/>
      <c r="COM276" s="735"/>
      <c r="CON276" s="735"/>
      <c r="COO276" s="735"/>
      <c r="COP276" s="735"/>
      <c r="COQ276" s="735"/>
      <c r="COR276" s="735"/>
      <c r="COS276" s="735"/>
      <c r="COT276" s="735"/>
      <c r="COU276" s="735"/>
      <c r="COV276" s="735"/>
      <c r="COW276" s="735"/>
      <c r="COX276" s="735"/>
      <c r="COY276" s="735"/>
      <c r="COZ276" s="735"/>
      <c r="CPA276" s="732"/>
      <c r="CPB276" s="732"/>
      <c r="CPC276" s="732"/>
      <c r="CPD276" s="732"/>
      <c r="CPE276" s="732"/>
      <c r="CPF276" s="732"/>
      <c r="CPG276" s="732"/>
      <c r="CPH276" s="732"/>
      <c r="CPI276" s="732"/>
      <c r="CPJ276" s="732"/>
      <c r="CPK276" s="732"/>
      <c r="CPL276" s="732"/>
      <c r="CPM276" s="732"/>
      <c r="CPN276" s="732"/>
      <c r="CPO276" s="732"/>
      <c r="CPP276" s="732"/>
      <c r="CPQ276" s="732"/>
      <c r="CPR276" s="732"/>
      <c r="CPS276" s="732"/>
      <c r="CPT276" s="732"/>
      <c r="CPU276" s="732"/>
      <c r="CPV276" s="732"/>
      <c r="CPW276" s="732"/>
      <c r="CPX276" s="732"/>
      <c r="CPY276" s="733"/>
      <c r="CPZ276" s="733"/>
      <c r="CQA276" s="733"/>
      <c r="CQB276" s="733"/>
      <c r="CQC276" s="733"/>
      <c r="CQD276" s="732"/>
      <c r="CQE276" s="732"/>
      <c r="CQF276" s="733"/>
      <c r="CQG276" s="733"/>
      <c r="CQH276" s="732"/>
      <c r="CQI276" s="732"/>
      <c r="CQJ276" s="733"/>
      <c r="CQK276" s="733"/>
      <c r="CQL276" s="732"/>
      <c r="CQM276" s="732"/>
      <c r="CQN276" s="732"/>
      <c r="CQO276" s="732"/>
      <c r="CQP276" s="732"/>
      <c r="CQQ276" s="732"/>
      <c r="CQR276" s="732"/>
      <c r="CQS276" s="733"/>
      <c r="CQT276" s="733"/>
      <c r="CQU276" s="732"/>
      <c r="CQV276" s="732"/>
      <c r="CQW276" s="733"/>
      <c r="CQX276" s="733"/>
      <c r="CQY276" s="732"/>
      <c r="CQZ276" s="732"/>
      <c r="CRA276" s="732"/>
      <c r="CRB276" s="732"/>
      <c r="CRC276" s="732"/>
      <c r="CRD276" s="731"/>
      <c r="CRE276" s="734"/>
      <c r="CRF276" s="732"/>
      <c r="CRG276" s="732"/>
      <c r="CRH276" s="732"/>
      <c r="CRI276" s="732"/>
      <c r="CRJ276" s="732"/>
      <c r="CRK276" s="732"/>
      <c r="CRL276" s="732"/>
      <c r="CRM276" s="735"/>
      <c r="CRN276" s="735"/>
      <c r="CRO276" s="735"/>
      <c r="CRP276" s="735"/>
      <c r="CRQ276" s="735"/>
      <c r="CRR276" s="735"/>
      <c r="CRS276" s="735"/>
      <c r="CRT276" s="735"/>
      <c r="CRU276" s="735"/>
      <c r="CRV276" s="735"/>
      <c r="CRW276" s="735"/>
      <c r="CRX276" s="735"/>
      <c r="CRY276" s="735"/>
      <c r="CRZ276" s="735"/>
      <c r="CSA276" s="735"/>
      <c r="CSB276" s="735"/>
      <c r="CSC276" s="735"/>
      <c r="CSD276" s="735"/>
      <c r="CSE276" s="735"/>
      <c r="CSF276" s="735"/>
      <c r="CSG276" s="735"/>
      <c r="CSH276" s="735"/>
      <c r="CSI276" s="735"/>
      <c r="CSJ276" s="735"/>
      <c r="CSK276" s="735"/>
      <c r="CSL276" s="735"/>
      <c r="CSM276" s="735"/>
      <c r="CSN276" s="735"/>
      <c r="CSO276" s="735"/>
      <c r="CSP276" s="735"/>
      <c r="CSQ276" s="735"/>
      <c r="CSR276" s="735"/>
      <c r="CSS276" s="735"/>
      <c r="CST276" s="735"/>
      <c r="CSU276" s="735"/>
      <c r="CSV276" s="735"/>
      <c r="CSW276" s="735"/>
      <c r="CSX276" s="735"/>
      <c r="CSY276" s="735"/>
      <c r="CSZ276" s="735"/>
      <c r="CTA276" s="735"/>
      <c r="CTB276" s="735"/>
      <c r="CTC276" s="735"/>
      <c r="CTD276" s="735"/>
      <c r="CTE276" s="732"/>
      <c r="CTF276" s="732"/>
      <c r="CTG276" s="732"/>
      <c r="CTH276" s="732"/>
      <c r="CTI276" s="732"/>
      <c r="CTJ276" s="732"/>
      <c r="CTK276" s="732"/>
      <c r="CTL276" s="732"/>
      <c r="CTM276" s="732"/>
      <c r="CTN276" s="732"/>
      <c r="CTO276" s="732"/>
      <c r="CTP276" s="732"/>
      <c r="CTQ276" s="732"/>
      <c r="CTR276" s="732"/>
      <c r="CTS276" s="732"/>
      <c r="CTT276" s="732"/>
      <c r="CTU276" s="732"/>
      <c r="CTV276" s="732"/>
      <c r="CTW276" s="732"/>
      <c r="CTX276" s="732"/>
      <c r="CTY276" s="732"/>
      <c r="CTZ276" s="732"/>
      <c r="CUA276" s="732"/>
      <c r="CUB276" s="732"/>
      <c r="CUC276" s="733"/>
      <c r="CUD276" s="733"/>
      <c r="CUE276" s="733"/>
      <c r="CUF276" s="733"/>
      <c r="CUG276" s="733"/>
      <c r="CUH276" s="732"/>
      <c r="CUI276" s="732"/>
      <c r="CUJ276" s="733"/>
      <c r="CUK276" s="733"/>
      <c r="CUL276" s="732"/>
      <c r="CUM276" s="732"/>
      <c r="CUN276" s="733"/>
      <c r="CUO276" s="733"/>
      <c r="CUP276" s="732"/>
      <c r="CUQ276" s="732"/>
      <c r="CUR276" s="732"/>
      <c r="CUS276" s="732"/>
      <c r="CUT276" s="732"/>
      <c r="CUU276" s="732"/>
      <c r="CUV276" s="732"/>
      <c r="CUW276" s="733"/>
      <c r="CUX276" s="733"/>
      <c r="CUY276" s="732"/>
      <c r="CUZ276" s="732"/>
      <c r="CVA276" s="733"/>
      <c r="CVB276" s="733"/>
      <c r="CVC276" s="732"/>
      <c r="CVD276" s="732"/>
      <c r="CVE276" s="732"/>
      <c r="CVF276" s="732"/>
      <c r="CVG276" s="732"/>
      <c r="CVH276" s="731"/>
      <c r="CVI276" s="734"/>
      <c r="CVJ276" s="732"/>
      <c r="CVK276" s="732"/>
      <c r="CVL276" s="732"/>
      <c r="CVM276" s="732"/>
      <c r="CVN276" s="732"/>
      <c r="CVO276" s="732"/>
      <c r="CVP276" s="732"/>
      <c r="CVQ276" s="735"/>
      <c r="CVR276" s="735"/>
      <c r="CVS276" s="735"/>
      <c r="CVT276" s="735"/>
      <c r="CVU276" s="735"/>
      <c r="CVV276" s="735"/>
      <c r="CVW276" s="735"/>
      <c r="CVX276" s="735"/>
      <c r="CVY276" s="735"/>
      <c r="CVZ276" s="735"/>
      <c r="CWA276" s="735"/>
      <c r="CWB276" s="735"/>
      <c r="CWC276" s="735"/>
      <c r="CWD276" s="735"/>
      <c r="CWE276" s="735"/>
      <c r="CWF276" s="735"/>
      <c r="CWG276" s="735"/>
      <c r="CWH276" s="735"/>
      <c r="CWI276" s="735"/>
      <c r="CWJ276" s="735"/>
      <c r="CWK276" s="735"/>
      <c r="CWL276" s="735"/>
      <c r="CWM276" s="735"/>
      <c r="CWN276" s="735"/>
      <c r="CWO276" s="735"/>
      <c r="CWP276" s="735"/>
      <c r="CWQ276" s="735"/>
      <c r="CWR276" s="735"/>
      <c r="CWS276" s="735"/>
      <c r="CWT276" s="735"/>
      <c r="CWU276" s="735"/>
      <c r="CWV276" s="735"/>
      <c r="CWW276" s="735"/>
      <c r="CWX276" s="735"/>
      <c r="CWY276" s="735"/>
      <c r="CWZ276" s="735"/>
      <c r="CXA276" s="735"/>
      <c r="CXB276" s="735"/>
      <c r="CXC276" s="735"/>
      <c r="CXD276" s="735"/>
      <c r="CXE276" s="735"/>
      <c r="CXF276" s="735"/>
      <c r="CXG276" s="735"/>
      <c r="CXH276" s="735"/>
      <c r="CXI276" s="732"/>
      <c r="CXJ276" s="732"/>
      <c r="CXK276" s="732"/>
      <c r="CXL276" s="732"/>
      <c r="CXM276" s="732"/>
      <c r="CXN276" s="732"/>
      <c r="CXO276" s="732"/>
      <c r="CXP276" s="732"/>
      <c r="CXQ276" s="732"/>
      <c r="CXR276" s="732"/>
      <c r="CXS276" s="732"/>
      <c r="CXT276" s="732"/>
      <c r="CXU276" s="732"/>
      <c r="CXV276" s="732"/>
      <c r="CXW276" s="732"/>
      <c r="CXX276" s="732"/>
      <c r="CXY276" s="732"/>
      <c r="CXZ276" s="732"/>
      <c r="CYA276" s="732"/>
      <c r="CYB276" s="732"/>
      <c r="CYC276" s="732"/>
      <c r="CYD276" s="732"/>
      <c r="CYE276" s="732"/>
      <c r="CYF276" s="732"/>
      <c r="CYG276" s="733"/>
      <c r="CYH276" s="733"/>
      <c r="CYI276" s="733"/>
      <c r="CYJ276" s="733"/>
      <c r="CYK276" s="733"/>
      <c r="CYL276" s="732"/>
      <c r="CYM276" s="732"/>
      <c r="CYN276" s="733"/>
      <c r="CYO276" s="733"/>
      <c r="CYP276" s="732"/>
      <c r="CYQ276" s="732"/>
      <c r="CYR276" s="733"/>
      <c r="CYS276" s="733"/>
      <c r="CYT276" s="732"/>
      <c r="CYU276" s="732"/>
      <c r="CYV276" s="732"/>
      <c r="CYW276" s="732"/>
      <c r="CYX276" s="732"/>
      <c r="CYY276" s="732"/>
      <c r="CYZ276" s="732"/>
      <c r="CZA276" s="733"/>
      <c r="CZB276" s="733"/>
      <c r="CZC276" s="732"/>
      <c r="CZD276" s="732"/>
      <c r="CZE276" s="733"/>
      <c r="CZF276" s="733"/>
      <c r="CZG276" s="732"/>
      <c r="CZH276" s="732"/>
      <c r="CZI276" s="732"/>
      <c r="CZJ276" s="732"/>
      <c r="CZK276" s="732"/>
      <c r="CZL276" s="731"/>
      <c r="CZM276" s="734"/>
      <c r="CZN276" s="732"/>
      <c r="CZO276" s="732"/>
      <c r="CZP276" s="732"/>
      <c r="CZQ276" s="732"/>
      <c r="CZR276" s="732"/>
      <c r="CZS276" s="732"/>
      <c r="CZT276" s="732"/>
      <c r="CZU276" s="735"/>
      <c r="CZV276" s="735"/>
      <c r="CZW276" s="735"/>
      <c r="CZX276" s="735"/>
      <c r="CZY276" s="735"/>
      <c r="CZZ276" s="735"/>
      <c r="DAA276" s="735"/>
      <c r="DAB276" s="735"/>
      <c r="DAC276" s="735"/>
      <c r="DAD276" s="735"/>
      <c r="DAE276" s="735"/>
      <c r="DAF276" s="735"/>
      <c r="DAG276" s="735"/>
      <c r="DAH276" s="735"/>
      <c r="DAI276" s="735"/>
      <c r="DAJ276" s="735"/>
      <c r="DAK276" s="735"/>
      <c r="DAL276" s="735"/>
      <c r="DAM276" s="735"/>
      <c r="DAN276" s="735"/>
      <c r="DAO276" s="735"/>
      <c r="DAP276" s="735"/>
      <c r="DAQ276" s="735"/>
      <c r="DAR276" s="735"/>
      <c r="DAS276" s="735"/>
      <c r="DAT276" s="735"/>
      <c r="DAU276" s="735"/>
      <c r="DAV276" s="735"/>
      <c r="DAW276" s="735"/>
      <c r="DAX276" s="735"/>
      <c r="DAY276" s="735"/>
      <c r="DAZ276" s="735"/>
      <c r="DBA276" s="735"/>
      <c r="DBB276" s="735"/>
      <c r="DBC276" s="735"/>
      <c r="DBD276" s="735"/>
      <c r="DBE276" s="735"/>
      <c r="DBF276" s="735"/>
      <c r="DBG276" s="735"/>
      <c r="DBH276" s="735"/>
      <c r="DBI276" s="735"/>
      <c r="DBJ276" s="735"/>
      <c r="DBK276" s="735"/>
      <c r="DBL276" s="735"/>
      <c r="DBM276" s="732"/>
      <c r="DBN276" s="732"/>
      <c r="DBO276" s="732"/>
      <c r="DBP276" s="732"/>
      <c r="DBQ276" s="732"/>
      <c r="DBR276" s="732"/>
      <c r="DBS276" s="732"/>
      <c r="DBT276" s="732"/>
      <c r="DBU276" s="732"/>
      <c r="DBV276" s="732"/>
      <c r="DBW276" s="732"/>
      <c r="DBX276" s="732"/>
      <c r="DBY276" s="732"/>
      <c r="DBZ276" s="732"/>
      <c r="DCA276" s="732"/>
      <c r="DCB276" s="732"/>
      <c r="DCC276" s="732"/>
      <c r="DCD276" s="732"/>
      <c r="DCE276" s="732"/>
      <c r="DCF276" s="732"/>
      <c r="DCG276" s="732"/>
      <c r="DCH276" s="732"/>
      <c r="DCI276" s="732"/>
      <c r="DCJ276" s="732"/>
      <c r="DCK276" s="733"/>
      <c r="DCL276" s="733"/>
      <c r="DCM276" s="733"/>
      <c r="DCN276" s="733"/>
      <c r="DCO276" s="733"/>
      <c r="DCP276" s="732"/>
      <c r="DCQ276" s="732"/>
      <c r="DCR276" s="733"/>
      <c r="DCS276" s="733"/>
      <c r="DCT276" s="732"/>
      <c r="DCU276" s="732"/>
      <c r="DCV276" s="733"/>
      <c r="DCW276" s="733"/>
      <c r="DCX276" s="732"/>
      <c r="DCY276" s="732"/>
      <c r="DCZ276" s="732"/>
      <c r="DDA276" s="732"/>
      <c r="DDB276" s="732"/>
      <c r="DDC276" s="732"/>
      <c r="DDD276" s="732"/>
      <c r="DDE276" s="733"/>
      <c r="DDF276" s="733"/>
      <c r="DDG276" s="732"/>
      <c r="DDH276" s="732"/>
      <c r="DDI276" s="733"/>
      <c r="DDJ276" s="733"/>
      <c r="DDK276" s="732"/>
      <c r="DDL276" s="732"/>
      <c r="DDM276" s="732"/>
      <c r="DDN276" s="732"/>
      <c r="DDO276" s="732"/>
      <c r="DDP276" s="731"/>
      <c r="DDQ276" s="734"/>
      <c r="DDR276" s="732"/>
      <c r="DDS276" s="732"/>
      <c r="DDT276" s="732"/>
      <c r="DDU276" s="732"/>
      <c r="DDV276" s="732"/>
      <c r="DDW276" s="732"/>
      <c r="DDX276" s="732"/>
      <c r="DDY276" s="735"/>
      <c r="DDZ276" s="735"/>
      <c r="DEA276" s="735"/>
      <c r="DEB276" s="735"/>
      <c r="DEC276" s="735"/>
      <c r="DED276" s="735"/>
      <c r="DEE276" s="735"/>
      <c r="DEF276" s="735"/>
      <c r="DEG276" s="735"/>
      <c r="DEH276" s="735"/>
      <c r="DEI276" s="735"/>
      <c r="DEJ276" s="735"/>
      <c r="DEK276" s="735"/>
      <c r="DEL276" s="735"/>
      <c r="DEM276" s="735"/>
      <c r="DEN276" s="735"/>
      <c r="DEO276" s="735"/>
      <c r="DEP276" s="735"/>
      <c r="DEQ276" s="735"/>
      <c r="DER276" s="735"/>
      <c r="DES276" s="735"/>
      <c r="DET276" s="735"/>
      <c r="DEU276" s="735"/>
      <c r="DEV276" s="735"/>
      <c r="DEW276" s="735"/>
      <c r="DEX276" s="735"/>
      <c r="DEY276" s="735"/>
      <c r="DEZ276" s="735"/>
      <c r="DFA276" s="735"/>
      <c r="DFB276" s="735"/>
      <c r="DFC276" s="735"/>
      <c r="DFD276" s="735"/>
      <c r="DFE276" s="735"/>
      <c r="DFF276" s="735"/>
      <c r="DFG276" s="735"/>
      <c r="DFH276" s="735"/>
      <c r="DFI276" s="735"/>
      <c r="DFJ276" s="735"/>
      <c r="DFK276" s="735"/>
      <c r="DFL276" s="735"/>
      <c r="DFM276" s="735"/>
      <c r="DFN276" s="735"/>
      <c r="DFO276" s="735"/>
      <c r="DFP276" s="735"/>
      <c r="DFQ276" s="732"/>
      <c r="DFR276" s="732"/>
      <c r="DFS276" s="732"/>
      <c r="DFT276" s="732"/>
      <c r="DFU276" s="732"/>
      <c r="DFV276" s="732"/>
      <c r="DFW276" s="732"/>
      <c r="DFX276" s="732"/>
      <c r="DFY276" s="732"/>
      <c r="DFZ276" s="732"/>
      <c r="DGA276" s="732"/>
      <c r="DGB276" s="732"/>
      <c r="DGC276" s="732"/>
      <c r="DGD276" s="732"/>
      <c r="DGE276" s="732"/>
      <c r="DGF276" s="732"/>
      <c r="DGG276" s="732"/>
      <c r="DGH276" s="732"/>
      <c r="DGI276" s="732"/>
      <c r="DGJ276" s="732"/>
      <c r="DGK276" s="732"/>
      <c r="DGL276" s="732"/>
      <c r="DGM276" s="732"/>
      <c r="DGN276" s="732"/>
      <c r="DGO276" s="733"/>
      <c r="DGP276" s="733"/>
      <c r="DGQ276" s="733"/>
      <c r="DGR276" s="733"/>
      <c r="DGS276" s="733"/>
      <c r="DGT276" s="732"/>
      <c r="DGU276" s="732"/>
      <c r="DGV276" s="733"/>
      <c r="DGW276" s="733"/>
      <c r="DGX276" s="732"/>
      <c r="DGY276" s="732"/>
      <c r="DGZ276" s="733"/>
      <c r="DHA276" s="733"/>
      <c r="DHB276" s="732"/>
      <c r="DHC276" s="732"/>
      <c r="DHD276" s="732"/>
      <c r="DHE276" s="732"/>
      <c r="DHF276" s="732"/>
      <c r="DHG276" s="732"/>
      <c r="DHH276" s="732"/>
      <c r="DHI276" s="733"/>
      <c r="DHJ276" s="733"/>
      <c r="DHK276" s="732"/>
      <c r="DHL276" s="732"/>
      <c r="DHM276" s="733"/>
      <c r="DHN276" s="733"/>
      <c r="DHO276" s="732"/>
      <c r="DHP276" s="732"/>
      <c r="DHQ276" s="732"/>
      <c r="DHR276" s="732"/>
      <c r="DHS276" s="732"/>
      <c r="DHT276" s="731"/>
      <c r="DHU276" s="734"/>
      <c r="DHV276" s="732"/>
      <c r="DHW276" s="732"/>
      <c r="DHX276" s="732"/>
      <c r="DHY276" s="732"/>
      <c r="DHZ276" s="732"/>
      <c r="DIA276" s="732"/>
      <c r="DIB276" s="732"/>
      <c r="DIC276" s="735"/>
      <c r="DID276" s="735"/>
      <c r="DIE276" s="735"/>
      <c r="DIF276" s="735"/>
      <c r="DIG276" s="735"/>
      <c r="DIH276" s="735"/>
      <c r="DII276" s="735"/>
      <c r="DIJ276" s="735"/>
      <c r="DIK276" s="735"/>
      <c r="DIL276" s="735"/>
      <c r="DIM276" s="735"/>
      <c r="DIN276" s="735"/>
      <c r="DIO276" s="735"/>
      <c r="DIP276" s="735"/>
      <c r="DIQ276" s="735"/>
      <c r="DIR276" s="735"/>
      <c r="DIS276" s="735"/>
      <c r="DIT276" s="735"/>
      <c r="DIU276" s="735"/>
      <c r="DIV276" s="735"/>
      <c r="DIW276" s="735"/>
      <c r="DIX276" s="735"/>
      <c r="DIY276" s="735"/>
      <c r="DIZ276" s="735"/>
      <c r="DJA276" s="735"/>
      <c r="DJB276" s="735"/>
      <c r="DJC276" s="735"/>
      <c r="DJD276" s="735"/>
      <c r="DJE276" s="735"/>
      <c r="DJF276" s="735"/>
      <c r="DJG276" s="735"/>
      <c r="DJH276" s="735"/>
      <c r="DJI276" s="735"/>
      <c r="DJJ276" s="735"/>
      <c r="DJK276" s="735"/>
      <c r="DJL276" s="735"/>
      <c r="DJM276" s="735"/>
      <c r="DJN276" s="735"/>
      <c r="DJO276" s="735"/>
      <c r="DJP276" s="735"/>
      <c r="DJQ276" s="735"/>
      <c r="DJR276" s="735"/>
      <c r="DJS276" s="735"/>
      <c r="DJT276" s="735"/>
      <c r="DJU276" s="732"/>
      <c r="DJV276" s="732"/>
      <c r="DJW276" s="732"/>
      <c r="DJX276" s="732"/>
      <c r="DJY276" s="732"/>
      <c r="DJZ276" s="732"/>
      <c r="DKA276" s="732"/>
      <c r="DKB276" s="732"/>
      <c r="DKC276" s="732"/>
      <c r="DKD276" s="732"/>
      <c r="DKE276" s="732"/>
      <c r="DKF276" s="732"/>
      <c r="DKG276" s="732"/>
      <c r="DKH276" s="732"/>
      <c r="DKI276" s="732"/>
      <c r="DKJ276" s="732"/>
      <c r="DKK276" s="732"/>
      <c r="DKL276" s="732"/>
      <c r="DKM276" s="732"/>
      <c r="DKN276" s="732"/>
      <c r="DKO276" s="732"/>
      <c r="DKP276" s="732"/>
      <c r="DKQ276" s="732"/>
      <c r="DKR276" s="732"/>
      <c r="DKS276" s="733"/>
      <c r="DKT276" s="733"/>
      <c r="DKU276" s="733"/>
      <c r="DKV276" s="733"/>
      <c r="DKW276" s="733"/>
      <c r="DKX276" s="732"/>
      <c r="DKY276" s="732"/>
      <c r="DKZ276" s="733"/>
      <c r="DLA276" s="733"/>
      <c r="DLB276" s="732"/>
      <c r="DLC276" s="732"/>
      <c r="DLD276" s="733"/>
      <c r="DLE276" s="733"/>
      <c r="DLF276" s="732"/>
      <c r="DLG276" s="732"/>
      <c r="DLH276" s="732"/>
      <c r="DLI276" s="732"/>
      <c r="DLJ276" s="732"/>
      <c r="DLK276" s="732"/>
      <c r="DLL276" s="732"/>
      <c r="DLM276" s="733"/>
      <c r="DLN276" s="733"/>
      <c r="DLO276" s="732"/>
      <c r="DLP276" s="732"/>
      <c r="DLQ276" s="733"/>
      <c r="DLR276" s="733"/>
      <c r="DLS276" s="732"/>
      <c r="DLT276" s="732"/>
      <c r="DLU276" s="732"/>
      <c r="DLV276" s="732"/>
      <c r="DLW276" s="732"/>
      <c r="DLX276" s="731"/>
      <c r="DLY276" s="734"/>
      <c r="DLZ276" s="732"/>
      <c r="DMA276" s="732"/>
      <c r="DMB276" s="732"/>
      <c r="DMC276" s="732"/>
      <c r="DMD276" s="732"/>
      <c r="DME276" s="732"/>
      <c r="DMF276" s="732"/>
      <c r="DMG276" s="735"/>
      <c r="DMH276" s="735"/>
      <c r="DMI276" s="735"/>
      <c r="DMJ276" s="735"/>
      <c r="DMK276" s="735"/>
      <c r="DML276" s="735"/>
      <c r="DMM276" s="735"/>
      <c r="DMN276" s="735"/>
      <c r="DMO276" s="735"/>
      <c r="DMP276" s="735"/>
      <c r="DMQ276" s="735"/>
      <c r="DMR276" s="735"/>
      <c r="DMS276" s="735"/>
      <c r="DMT276" s="735"/>
      <c r="DMU276" s="735"/>
      <c r="DMV276" s="735"/>
      <c r="DMW276" s="735"/>
      <c r="DMX276" s="735"/>
      <c r="DMY276" s="735"/>
      <c r="DMZ276" s="735"/>
      <c r="DNA276" s="735"/>
      <c r="DNB276" s="735"/>
      <c r="DNC276" s="735"/>
      <c r="DND276" s="735"/>
      <c r="DNE276" s="735"/>
      <c r="DNF276" s="735"/>
      <c r="DNG276" s="735"/>
      <c r="DNH276" s="735"/>
      <c r="DNI276" s="735"/>
      <c r="DNJ276" s="735"/>
      <c r="DNK276" s="735"/>
      <c r="DNL276" s="735"/>
      <c r="DNM276" s="735"/>
      <c r="DNN276" s="735"/>
      <c r="DNO276" s="735"/>
      <c r="DNP276" s="735"/>
      <c r="DNQ276" s="735"/>
      <c r="DNR276" s="735"/>
      <c r="DNS276" s="735"/>
      <c r="DNT276" s="735"/>
      <c r="DNU276" s="735"/>
      <c r="DNV276" s="735"/>
      <c r="DNW276" s="735"/>
      <c r="DNX276" s="735"/>
      <c r="DNY276" s="732"/>
      <c r="DNZ276" s="732"/>
      <c r="DOA276" s="732"/>
      <c r="DOB276" s="732"/>
      <c r="DOC276" s="732"/>
      <c r="DOD276" s="732"/>
      <c r="DOE276" s="732"/>
      <c r="DOF276" s="732"/>
      <c r="DOG276" s="732"/>
      <c r="DOH276" s="732"/>
      <c r="DOI276" s="732"/>
      <c r="DOJ276" s="732"/>
      <c r="DOK276" s="732"/>
      <c r="DOL276" s="732"/>
      <c r="DOM276" s="732"/>
      <c r="DON276" s="732"/>
      <c r="DOO276" s="732"/>
      <c r="DOP276" s="732"/>
      <c r="DOQ276" s="732"/>
      <c r="DOR276" s="732"/>
      <c r="DOS276" s="732"/>
      <c r="DOT276" s="732"/>
      <c r="DOU276" s="732"/>
      <c r="DOV276" s="732"/>
      <c r="DOW276" s="733"/>
      <c r="DOX276" s="733"/>
      <c r="DOY276" s="733"/>
      <c r="DOZ276" s="733"/>
      <c r="DPA276" s="733"/>
      <c r="DPB276" s="732"/>
      <c r="DPC276" s="732"/>
      <c r="DPD276" s="733"/>
      <c r="DPE276" s="733"/>
      <c r="DPF276" s="732"/>
      <c r="DPG276" s="732"/>
      <c r="DPH276" s="733"/>
      <c r="DPI276" s="733"/>
      <c r="DPJ276" s="732"/>
      <c r="DPK276" s="732"/>
      <c r="DPL276" s="732"/>
      <c r="DPM276" s="732"/>
      <c r="DPN276" s="732"/>
      <c r="DPO276" s="732"/>
      <c r="DPP276" s="732"/>
      <c r="DPQ276" s="733"/>
      <c r="DPR276" s="733"/>
      <c r="DPS276" s="732"/>
      <c r="DPT276" s="732"/>
      <c r="DPU276" s="733"/>
      <c r="DPV276" s="733"/>
      <c r="DPW276" s="732"/>
      <c r="DPX276" s="732"/>
      <c r="DPY276" s="732"/>
      <c r="DPZ276" s="732"/>
      <c r="DQA276" s="732"/>
      <c r="DQB276" s="731"/>
      <c r="DQC276" s="734"/>
      <c r="DQD276" s="732"/>
      <c r="DQE276" s="732"/>
      <c r="DQF276" s="732"/>
      <c r="DQG276" s="732"/>
      <c r="DQH276" s="732"/>
      <c r="DQI276" s="732"/>
      <c r="DQJ276" s="732"/>
      <c r="DQK276" s="735"/>
      <c r="DQL276" s="735"/>
      <c r="DQM276" s="735"/>
      <c r="DQN276" s="735"/>
      <c r="DQO276" s="735"/>
      <c r="DQP276" s="735"/>
      <c r="DQQ276" s="735"/>
      <c r="DQR276" s="735"/>
      <c r="DQS276" s="735"/>
      <c r="DQT276" s="735"/>
      <c r="DQU276" s="735"/>
      <c r="DQV276" s="735"/>
      <c r="DQW276" s="735"/>
      <c r="DQX276" s="735"/>
      <c r="DQY276" s="735"/>
      <c r="DQZ276" s="735"/>
      <c r="DRA276" s="735"/>
      <c r="DRB276" s="735"/>
      <c r="DRC276" s="735"/>
      <c r="DRD276" s="735"/>
      <c r="DRE276" s="735"/>
      <c r="DRF276" s="735"/>
      <c r="DRG276" s="735"/>
      <c r="DRH276" s="735"/>
      <c r="DRI276" s="735"/>
      <c r="DRJ276" s="735"/>
      <c r="DRK276" s="735"/>
      <c r="DRL276" s="735"/>
      <c r="DRM276" s="735"/>
      <c r="DRN276" s="735"/>
      <c r="DRO276" s="735"/>
      <c r="DRP276" s="735"/>
      <c r="DRQ276" s="735"/>
      <c r="DRR276" s="735"/>
      <c r="DRS276" s="735"/>
      <c r="DRT276" s="735"/>
      <c r="DRU276" s="735"/>
      <c r="DRV276" s="735"/>
      <c r="DRW276" s="735"/>
      <c r="DRX276" s="735"/>
      <c r="DRY276" s="735"/>
      <c r="DRZ276" s="735"/>
      <c r="DSA276" s="735"/>
      <c r="DSB276" s="735"/>
      <c r="DSC276" s="732"/>
      <c r="DSD276" s="732"/>
      <c r="DSE276" s="732"/>
      <c r="DSF276" s="732"/>
      <c r="DSG276" s="732"/>
      <c r="DSH276" s="732"/>
      <c r="DSI276" s="732"/>
      <c r="DSJ276" s="732"/>
      <c r="DSK276" s="732"/>
      <c r="DSL276" s="732"/>
      <c r="DSM276" s="732"/>
      <c r="DSN276" s="732"/>
      <c r="DSO276" s="732"/>
      <c r="DSP276" s="732"/>
      <c r="DSQ276" s="732"/>
      <c r="DSR276" s="732"/>
      <c r="DSS276" s="732"/>
      <c r="DST276" s="732"/>
      <c r="DSU276" s="732"/>
      <c r="DSV276" s="732"/>
      <c r="DSW276" s="732"/>
      <c r="DSX276" s="732"/>
      <c r="DSY276" s="732"/>
      <c r="DSZ276" s="732"/>
      <c r="DTA276" s="733"/>
      <c r="DTB276" s="733"/>
      <c r="DTC276" s="733"/>
      <c r="DTD276" s="733"/>
      <c r="DTE276" s="733"/>
      <c r="DTF276" s="732"/>
      <c r="DTG276" s="732"/>
      <c r="DTH276" s="733"/>
      <c r="DTI276" s="733"/>
      <c r="DTJ276" s="732"/>
      <c r="DTK276" s="732"/>
      <c r="DTL276" s="733"/>
      <c r="DTM276" s="733"/>
      <c r="DTN276" s="732"/>
      <c r="DTO276" s="732"/>
      <c r="DTP276" s="732"/>
      <c r="DTQ276" s="732"/>
      <c r="DTR276" s="732"/>
      <c r="DTS276" s="732"/>
      <c r="DTT276" s="732"/>
      <c r="DTU276" s="733"/>
      <c r="DTV276" s="733"/>
      <c r="DTW276" s="732"/>
      <c r="DTX276" s="732"/>
      <c r="DTY276" s="733"/>
      <c r="DTZ276" s="733"/>
      <c r="DUA276" s="732"/>
      <c r="DUB276" s="732"/>
      <c r="DUC276" s="732"/>
      <c r="DUD276" s="732"/>
      <c r="DUE276" s="732"/>
      <c r="DUF276" s="731"/>
      <c r="DUG276" s="734"/>
      <c r="DUH276" s="732"/>
      <c r="DUI276" s="732"/>
      <c r="DUJ276" s="732"/>
      <c r="DUK276" s="732"/>
      <c r="DUL276" s="732"/>
      <c r="DUM276" s="732"/>
      <c r="DUN276" s="732"/>
      <c r="DUO276" s="735"/>
      <c r="DUP276" s="735"/>
      <c r="DUQ276" s="735"/>
      <c r="DUR276" s="735"/>
      <c r="DUS276" s="735"/>
      <c r="DUT276" s="735"/>
      <c r="DUU276" s="735"/>
      <c r="DUV276" s="735"/>
      <c r="DUW276" s="735"/>
      <c r="DUX276" s="735"/>
      <c r="DUY276" s="735"/>
      <c r="DUZ276" s="735"/>
      <c r="DVA276" s="735"/>
      <c r="DVB276" s="735"/>
      <c r="DVC276" s="735"/>
      <c r="DVD276" s="735"/>
      <c r="DVE276" s="735"/>
      <c r="DVF276" s="735"/>
      <c r="DVG276" s="735"/>
      <c r="DVH276" s="735"/>
      <c r="DVI276" s="735"/>
      <c r="DVJ276" s="735"/>
      <c r="DVK276" s="735"/>
      <c r="DVL276" s="735"/>
      <c r="DVM276" s="735"/>
      <c r="DVN276" s="735"/>
      <c r="DVO276" s="735"/>
      <c r="DVP276" s="735"/>
      <c r="DVQ276" s="735"/>
      <c r="DVR276" s="735"/>
      <c r="DVS276" s="735"/>
      <c r="DVT276" s="735"/>
      <c r="DVU276" s="735"/>
      <c r="DVV276" s="735"/>
      <c r="DVW276" s="735"/>
      <c r="DVX276" s="735"/>
      <c r="DVY276" s="735"/>
      <c r="DVZ276" s="735"/>
      <c r="DWA276" s="735"/>
      <c r="DWB276" s="735"/>
      <c r="DWC276" s="735"/>
      <c r="DWD276" s="735"/>
      <c r="DWE276" s="735"/>
      <c r="DWF276" s="735"/>
      <c r="DWG276" s="732"/>
      <c r="DWH276" s="732"/>
      <c r="DWI276" s="732"/>
      <c r="DWJ276" s="732"/>
      <c r="DWK276" s="732"/>
      <c r="DWL276" s="732"/>
      <c r="DWM276" s="732"/>
      <c r="DWN276" s="732"/>
      <c r="DWO276" s="732"/>
      <c r="DWP276" s="732"/>
      <c r="DWQ276" s="732"/>
      <c r="DWR276" s="732"/>
      <c r="DWS276" s="732"/>
      <c r="DWT276" s="732"/>
      <c r="DWU276" s="732"/>
      <c r="DWV276" s="732"/>
      <c r="DWW276" s="732"/>
      <c r="DWX276" s="732"/>
      <c r="DWY276" s="732"/>
      <c r="DWZ276" s="732"/>
      <c r="DXA276" s="732"/>
      <c r="DXB276" s="732"/>
      <c r="DXC276" s="732"/>
      <c r="DXD276" s="732"/>
      <c r="DXE276" s="733"/>
      <c r="DXF276" s="733"/>
      <c r="DXG276" s="733"/>
      <c r="DXH276" s="733"/>
      <c r="DXI276" s="733"/>
      <c r="DXJ276" s="732"/>
      <c r="DXK276" s="732"/>
      <c r="DXL276" s="733"/>
      <c r="DXM276" s="733"/>
      <c r="DXN276" s="732"/>
      <c r="DXO276" s="732"/>
      <c r="DXP276" s="733"/>
      <c r="DXQ276" s="733"/>
      <c r="DXR276" s="732"/>
      <c r="DXS276" s="732"/>
      <c r="DXT276" s="732"/>
      <c r="DXU276" s="732"/>
      <c r="DXV276" s="732"/>
      <c r="DXW276" s="732"/>
      <c r="DXX276" s="732"/>
      <c r="DXY276" s="733"/>
      <c r="DXZ276" s="733"/>
      <c r="DYA276" s="732"/>
      <c r="DYB276" s="732"/>
      <c r="DYC276" s="733"/>
      <c r="DYD276" s="733"/>
      <c r="DYE276" s="732"/>
      <c r="DYF276" s="732"/>
      <c r="DYG276" s="732"/>
      <c r="DYH276" s="732"/>
      <c r="DYI276" s="732"/>
      <c r="DYJ276" s="731"/>
      <c r="DYK276" s="734"/>
      <c r="DYL276" s="732"/>
      <c r="DYM276" s="732"/>
      <c r="DYN276" s="732"/>
      <c r="DYO276" s="732"/>
      <c r="DYP276" s="732"/>
      <c r="DYQ276" s="732"/>
      <c r="DYR276" s="732"/>
      <c r="DYS276" s="735"/>
      <c r="DYT276" s="735"/>
      <c r="DYU276" s="735"/>
      <c r="DYV276" s="735"/>
      <c r="DYW276" s="735"/>
      <c r="DYX276" s="735"/>
      <c r="DYY276" s="735"/>
      <c r="DYZ276" s="735"/>
      <c r="DZA276" s="735"/>
      <c r="DZB276" s="735"/>
      <c r="DZC276" s="735"/>
      <c r="DZD276" s="735"/>
      <c r="DZE276" s="735"/>
      <c r="DZF276" s="735"/>
      <c r="DZG276" s="735"/>
      <c r="DZH276" s="735"/>
      <c r="DZI276" s="735"/>
      <c r="DZJ276" s="735"/>
      <c r="DZK276" s="735"/>
      <c r="DZL276" s="735"/>
      <c r="DZM276" s="735"/>
      <c r="DZN276" s="735"/>
      <c r="DZO276" s="735"/>
      <c r="DZP276" s="735"/>
      <c r="DZQ276" s="735"/>
      <c r="DZR276" s="735"/>
      <c r="DZS276" s="735"/>
      <c r="DZT276" s="735"/>
      <c r="DZU276" s="735"/>
      <c r="DZV276" s="735"/>
      <c r="DZW276" s="735"/>
      <c r="DZX276" s="735"/>
      <c r="DZY276" s="735"/>
      <c r="DZZ276" s="735"/>
      <c r="EAA276" s="735"/>
      <c r="EAB276" s="735"/>
      <c r="EAC276" s="735"/>
      <c r="EAD276" s="735"/>
      <c r="EAE276" s="735"/>
      <c r="EAF276" s="735"/>
      <c r="EAG276" s="735"/>
      <c r="EAH276" s="735"/>
      <c r="EAI276" s="735"/>
      <c r="EAJ276" s="735"/>
      <c r="EAK276" s="732"/>
      <c r="EAL276" s="732"/>
      <c r="EAM276" s="732"/>
      <c r="EAN276" s="732"/>
      <c r="EAO276" s="732"/>
      <c r="EAP276" s="732"/>
      <c r="EAQ276" s="732"/>
      <c r="EAR276" s="732"/>
      <c r="EAS276" s="732"/>
      <c r="EAT276" s="732"/>
      <c r="EAU276" s="732"/>
      <c r="EAV276" s="732"/>
      <c r="EAW276" s="732"/>
      <c r="EAX276" s="732"/>
      <c r="EAY276" s="732"/>
      <c r="EAZ276" s="732"/>
      <c r="EBA276" s="732"/>
      <c r="EBB276" s="732"/>
      <c r="EBC276" s="732"/>
      <c r="EBD276" s="732"/>
      <c r="EBE276" s="732"/>
      <c r="EBF276" s="732"/>
      <c r="EBG276" s="732"/>
      <c r="EBH276" s="732"/>
      <c r="EBI276" s="733"/>
      <c r="EBJ276" s="733"/>
      <c r="EBK276" s="733"/>
      <c r="EBL276" s="733"/>
      <c r="EBM276" s="733"/>
      <c r="EBN276" s="732"/>
      <c r="EBO276" s="732"/>
      <c r="EBP276" s="733"/>
      <c r="EBQ276" s="733"/>
      <c r="EBR276" s="732"/>
      <c r="EBS276" s="732"/>
      <c r="EBT276" s="733"/>
      <c r="EBU276" s="733"/>
      <c r="EBV276" s="732"/>
      <c r="EBW276" s="732"/>
      <c r="EBX276" s="732"/>
      <c r="EBY276" s="732"/>
      <c r="EBZ276" s="732"/>
      <c r="ECA276" s="732"/>
      <c r="ECB276" s="732"/>
      <c r="ECC276" s="733"/>
      <c r="ECD276" s="733"/>
      <c r="ECE276" s="732"/>
      <c r="ECF276" s="732"/>
      <c r="ECG276" s="733"/>
      <c r="ECH276" s="733"/>
      <c r="ECI276" s="732"/>
      <c r="ECJ276" s="732"/>
      <c r="ECK276" s="732"/>
      <c r="ECL276" s="732"/>
      <c r="ECM276" s="732"/>
      <c r="ECN276" s="731"/>
      <c r="ECO276" s="734"/>
      <c r="ECP276" s="732"/>
      <c r="ECQ276" s="732"/>
      <c r="ECR276" s="732"/>
      <c r="ECS276" s="732"/>
      <c r="ECT276" s="732"/>
      <c r="ECU276" s="732"/>
      <c r="ECV276" s="732"/>
      <c r="ECW276" s="735"/>
      <c r="ECX276" s="735"/>
      <c r="ECY276" s="735"/>
      <c r="ECZ276" s="735"/>
      <c r="EDA276" s="735"/>
      <c r="EDB276" s="735"/>
      <c r="EDC276" s="735"/>
      <c r="EDD276" s="735"/>
      <c r="EDE276" s="735"/>
      <c r="EDF276" s="735"/>
      <c r="EDG276" s="735"/>
      <c r="EDH276" s="735"/>
      <c r="EDI276" s="735"/>
      <c r="EDJ276" s="735"/>
      <c r="EDK276" s="735"/>
      <c r="EDL276" s="735"/>
      <c r="EDM276" s="735"/>
      <c r="EDN276" s="735"/>
      <c r="EDO276" s="735"/>
      <c r="EDP276" s="735"/>
      <c r="EDQ276" s="735"/>
      <c r="EDR276" s="735"/>
      <c r="EDS276" s="735"/>
      <c r="EDT276" s="735"/>
      <c r="EDU276" s="735"/>
      <c r="EDV276" s="735"/>
      <c r="EDW276" s="735"/>
      <c r="EDX276" s="735"/>
      <c r="EDY276" s="735"/>
      <c r="EDZ276" s="735"/>
      <c r="EEA276" s="735"/>
      <c r="EEB276" s="735"/>
      <c r="EEC276" s="735"/>
      <c r="EED276" s="735"/>
      <c r="EEE276" s="735"/>
      <c r="EEF276" s="735"/>
      <c r="EEG276" s="735"/>
      <c r="EEH276" s="735"/>
      <c r="EEI276" s="735"/>
      <c r="EEJ276" s="735"/>
      <c r="EEK276" s="735"/>
      <c r="EEL276" s="735"/>
      <c r="EEM276" s="735"/>
      <c r="EEN276" s="735"/>
      <c r="EEO276" s="732"/>
      <c r="EEP276" s="732"/>
      <c r="EEQ276" s="732"/>
      <c r="EER276" s="732"/>
      <c r="EES276" s="732"/>
      <c r="EET276" s="732"/>
      <c r="EEU276" s="732"/>
      <c r="EEV276" s="732"/>
      <c r="EEW276" s="732"/>
      <c r="EEX276" s="732"/>
      <c r="EEY276" s="732"/>
      <c r="EEZ276" s="732"/>
      <c r="EFA276" s="732"/>
      <c r="EFB276" s="732"/>
      <c r="EFC276" s="732"/>
      <c r="EFD276" s="732"/>
      <c r="EFE276" s="732"/>
      <c r="EFF276" s="732"/>
      <c r="EFG276" s="732"/>
      <c r="EFH276" s="732"/>
      <c r="EFI276" s="732"/>
      <c r="EFJ276" s="732"/>
      <c r="EFK276" s="732"/>
      <c r="EFL276" s="732"/>
      <c r="EFM276" s="733"/>
      <c r="EFN276" s="733"/>
      <c r="EFO276" s="733"/>
      <c r="EFP276" s="733"/>
      <c r="EFQ276" s="733"/>
      <c r="EFR276" s="732"/>
      <c r="EFS276" s="732"/>
      <c r="EFT276" s="733"/>
      <c r="EFU276" s="733"/>
      <c r="EFV276" s="732"/>
      <c r="EFW276" s="732"/>
      <c r="EFX276" s="733"/>
      <c r="EFY276" s="733"/>
      <c r="EFZ276" s="732"/>
      <c r="EGA276" s="732"/>
      <c r="EGB276" s="732"/>
      <c r="EGC276" s="732"/>
      <c r="EGD276" s="732"/>
      <c r="EGE276" s="732"/>
      <c r="EGF276" s="732"/>
      <c r="EGG276" s="733"/>
      <c r="EGH276" s="733"/>
      <c r="EGI276" s="732"/>
      <c r="EGJ276" s="732"/>
      <c r="EGK276" s="733"/>
      <c r="EGL276" s="733"/>
      <c r="EGM276" s="732"/>
      <c r="EGN276" s="732"/>
      <c r="EGO276" s="732"/>
      <c r="EGP276" s="732"/>
      <c r="EGQ276" s="732"/>
      <c r="EGR276" s="731"/>
      <c r="EGS276" s="734"/>
      <c r="EGT276" s="732"/>
      <c r="EGU276" s="732"/>
      <c r="EGV276" s="732"/>
      <c r="EGW276" s="732"/>
      <c r="EGX276" s="732"/>
      <c r="EGY276" s="732"/>
      <c r="EGZ276" s="732"/>
      <c r="EHA276" s="735"/>
      <c r="EHB276" s="735"/>
      <c r="EHC276" s="735"/>
      <c r="EHD276" s="735"/>
      <c r="EHE276" s="735"/>
      <c r="EHF276" s="735"/>
      <c r="EHG276" s="735"/>
      <c r="EHH276" s="735"/>
      <c r="EHI276" s="735"/>
      <c r="EHJ276" s="735"/>
      <c r="EHK276" s="735"/>
      <c r="EHL276" s="735"/>
      <c r="EHM276" s="735"/>
      <c r="EHN276" s="735"/>
      <c r="EHO276" s="735"/>
      <c r="EHP276" s="735"/>
      <c r="EHQ276" s="735"/>
      <c r="EHR276" s="735"/>
      <c r="EHS276" s="735"/>
      <c r="EHT276" s="735"/>
      <c r="EHU276" s="735"/>
      <c r="EHV276" s="735"/>
      <c r="EHW276" s="735"/>
      <c r="EHX276" s="735"/>
      <c r="EHY276" s="735"/>
      <c r="EHZ276" s="735"/>
      <c r="EIA276" s="735"/>
      <c r="EIB276" s="735"/>
      <c r="EIC276" s="735"/>
      <c r="EID276" s="735"/>
      <c r="EIE276" s="735"/>
      <c r="EIF276" s="735"/>
      <c r="EIG276" s="735"/>
      <c r="EIH276" s="735"/>
      <c r="EII276" s="735"/>
      <c r="EIJ276" s="735"/>
      <c r="EIK276" s="735"/>
      <c r="EIL276" s="735"/>
      <c r="EIM276" s="735"/>
      <c r="EIN276" s="735"/>
      <c r="EIO276" s="735"/>
      <c r="EIP276" s="735"/>
      <c r="EIQ276" s="735"/>
      <c r="EIR276" s="735"/>
      <c r="EIS276" s="732"/>
      <c r="EIT276" s="732"/>
      <c r="EIU276" s="732"/>
      <c r="EIV276" s="732"/>
      <c r="EIW276" s="732"/>
      <c r="EIX276" s="732"/>
      <c r="EIY276" s="732"/>
      <c r="EIZ276" s="732"/>
      <c r="EJA276" s="732"/>
      <c r="EJB276" s="732"/>
      <c r="EJC276" s="732"/>
      <c r="EJD276" s="732"/>
      <c r="EJE276" s="732"/>
      <c r="EJF276" s="732"/>
      <c r="EJG276" s="732"/>
      <c r="EJH276" s="732"/>
      <c r="EJI276" s="732"/>
      <c r="EJJ276" s="732"/>
      <c r="EJK276" s="732"/>
      <c r="EJL276" s="732"/>
      <c r="EJM276" s="732"/>
      <c r="EJN276" s="732"/>
      <c r="EJO276" s="732"/>
      <c r="EJP276" s="732"/>
      <c r="EJQ276" s="733"/>
      <c r="EJR276" s="733"/>
      <c r="EJS276" s="733"/>
      <c r="EJT276" s="733"/>
      <c r="EJU276" s="733"/>
      <c r="EJV276" s="732"/>
      <c r="EJW276" s="732"/>
      <c r="EJX276" s="733"/>
      <c r="EJY276" s="733"/>
      <c r="EJZ276" s="732"/>
      <c r="EKA276" s="732"/>
      <c r="EKB276" s="733"/>
      <c r="EKC276" s="733"/>
      <c r="EKD276" s="732"/>
      <c r="EKE276" s="732"/>
      <c r="EKF276" s="732"/>
      <c r="EKG276" s="732"/>
      <c r="EKH276" s="732"/>
      <c r="EKI276" s="732"/>
      <c r="EKJ276" s="732"/>
      <c r="EKK276" s="733"/>
      <c r="EKL276" s="733"/>
      <c r="EKM276" s="732"/>
      <c r="EKN276" s="732"/>
      <c r="EKO276" s="733"/>
      <c r="EKP276" s="733"/>
      <c r="EKQ276" s="732"/>
      <c r="EKR276" s="732"/>
      <c r="EKS276" s="732"/>
      <c r="EKT276" s="732"/>
      <c r="EKU276" s="732"/>
      <c r="EKV276" s="731"/>
      <c r="EKW276" s="734"/>
      <c r="EKX276" s="732"/>
      <c r="EKY276" s="732"/>
      <c r="EKZ276" s="732"/>
      <c r="ELA276" s="732"/>
      <c r="ELB276" s="732"/>
      <c r="ELC276" s="732"/>
      <c r="ELD276" s="732"/>
      <c r="ELE276" s="735"/>
      <c r="ELF276" s="735"/>
      <c r="ELG276" s="735"/>
      <c r="ELH276" s="735"/>
      <c r="ELI276" s="735"/>
      <c r="ELJ276" s="735"/>
      <c r="ELK276" s="735"/>
      <c r="ELL276" s="735"/>
      <c r="ELM276" s="735"/>
      <c r="ELN276" s="735"/>
      <c r="ELO276" s="735"/>
      <c r="ELP276" s="735"/>
      <c r="ELQ276" s="735"/>
      <c r="ELR276" s="735"/>
      <c r="ELS276" s="735"/>
      <c r="ELT276" s="735"/>
      <c r="ELU276" s="735"/>
      <c r="ELV276" s="735"/>
      <c r="ELW276" s="735"/>
      <c r="ELX276" s="735"/>
      <c r="ELY276" s="735"/>
      <c r="ELZ276" s="735"/>
      <c r="EMA276" s="735"/>
      <c r="EMB276" s="735"/>
      <c r="EMC276" s="735"/>
      <c r="EMD276" s="735"/>
      <c r="EME276" s="735"/>
      <c r="EMF276" s="735"/>
      <c r="EMG276" s="735"/>
      <c r="EMH276" s="735"/>
      <c r="EMI276" s="735"/>
      <c r="EMJ276" s="735"/>
      <c r="EMK276" s="735"/>
      <c r="EML276" s="735"/>
      <c r="EMM276" s="735"/>
      <c r="EMN276" s="735"/>
      <c r="EMO276" s="735"/>
      <c r="EMP276" s="735"/>
      <c r="EMQ276" s="735"/>
      <c r="EMR276" s="735"/>
      <c r="EMS276" s="735"/>
      <c r="EMT276" s="735"/>
      <c r="EMU276" s="735"/>
      <c r="EMV276" s="735"/>
      <c r="EMW276" s="732"/>
      <c r="EMX276" s="732"/>
      <c r="EMY276" s="732"/>
      <c r="EMZ276" s="732"/>
      <c r="ENA276" s="732"/>
      <c r="ENB276" s="732"/>
      <c r="ENC276" s="732"/>
      <c r="END276" s="732"/>
      <c r="ENE276" s="732"/>
      <c r="ENF276" s="732"/>
      <c r="ENG276" s="732"/>
      <c r="ENH276" s="732"/>
      <c r="ENI276" s="732"/>
      <c r="ENJ276" s="732"/>
      <c r="ENK276" s="732"/>
      <c r="ENL276" s="732"/>
      <c r="ENM276" s="732"/>
      <c r="ENN276" s="732"/>
      <c r="ENO276" s="732"/>
      <c r="ENP276" s="732"/>
      <c r="ENQ276" s="732"/>
      <c r="ENR276" s="732"/>
      <c r="ENS276" s="732"/>
      <c r="ENT276" s="732"/>
      <c r="ENU276" s="733"/>
      <c r="ENV276" s="733"/>
      <c r="ENW276" s="733"/>
      <c r="ENX276" s="733"/>
      <c r="ENY276" s="733"/>
      <c r="ENZ276" s="732"/>
      <c r="EOA276" s="732"/>
      <c r="EOB276" s="733"/>
      <c r="EOC276" s="733"/>
      <c r="EOD276" s="732"/>
      <c r="EOE276" s="732"/>
      <c r="EOF276" s="733"/>
      <c r="EOG276" s="733"/>
      <c r="EOH276" s="732"/>
      <c r="EOI276" s="732"/>
      <c r="EOJ276" s="732"/>
      <c r="EOK276" s="732"/>
      <c r="EOL276" s="732"/>
      <c r="EOM276" s="732"/>
      <c r="EON276" s="732"/>
      <c r="EOO276" s="733"/>
      <c r="EOP276" s="733"/>
      <c r="EOQ276" s="732"/>
      <c r="EOR276" s="732"/>
      <c r="EOS276" s="733"/>
      <c r="EOT276" s="733"/>
      <c r="EOU276" s="732"/>
      <c r="EOV276" s="732"/>
      <c r="EOW276" s="732"/>
      <c r="EOX276" s="732"/>
      <c r="EOY276" s="732"/>
      <c r="EOZ276" s="731"/>
      <c r="EPA276" s="734"/>
      <c r="EPB276" s="732"/>
      <c r="EPC276" s="732"/>
      <c r="EPD276" s="732"/>
      <c r="EPE276" s="732"/>
      <c r="EPF276" s="732"/>
      <c r="EPG276" s="732"/>
      <c r="EPH276" s="732"/>
      <c r="EPI276" s="735"/>
      <c r="EPJ276" s="735"/>
      <c r="EPK276" s="735"/>
      <c r="EPL276" s="735"/>
      <c r="EPM276" s="735"/>
      <c r="EPN276" s="735"/>
      <c r="EPO276" s="735"/>
      <c r="EPP276" s="735"/>
      <c r="EPQ276" s="735"/>
      <c r="EPR276" s="735"/>
      <c r="EPS276" s="735"/>
      <c r="EPT276" s="735"/>
      <c r="EPU276" s="735"/>
      <c r="EPV276" s="735"/>
      <c r="EPW276" s="735"/>
      <c r="EPX276" s="735"/>
      <c r="EPY276" s="735"/>
      <c r="EPZ276" s="735"/>
      <c r="EQA276" s="735"/>
      <c r="EQB276" s="735"/>
      <c r="EQC276" s="735"/>
      <c r="EQD276" s="735"/>
      <c r="EQE276" s="735"/>
      <c r="EQF276" s="735"/>
      <c r="EQG276" s="735"/>
      <c r="EQH276" s="735"/>
      <c r="EQI276" s="735"/>
      <c r="EQJ276" s="735"/>
      <c r="EQK276" s="735"/>
      <c r="EQL276" s="735"/>
      <c r="EQM276" s="735"/>
      <c r="EQN276" s="735"/>
      <c r="EQO276" s="735"/>
      <c r="EQP276" s="735"/>
      <c r="EQQ276" s="735"/>
      <c r="EQR276" s="735"/>
      <c r="EQS276" s="735"/>
      <c r="EQT276" s="735"/>
      <c r="EQU276" s="735"/>
      <c r="EQV276" s="735"/>
      <c r="EQW276" s="735"/>
      <c r="EQX276" s="735"/>
      <c r="EQY276" s="735"/>
      <c r="EQZ276" s="735"/>
      <c r="ERA276" s="732"/>
      <c r="ERB276" s="732"/>
      <c r="ERC276" s="732"/>
      <c r="ERD276" s="732"/>
      <c r="ERE276" s="732"/>
      <c r="ERF276" s="732"/>
      <c r="ERG276" s="732"/>
      <c r="ERH276" s="732"/>
      <c r="ERI276" s="732"/>
      <c r="ERJ276" s="732"/>
      <c r="ERK276" s="732"/>
      <c r="ERL276" s="732"/>
      <c r="ERM276" s="732"/>
      <c r="ERN276" s="732"/>
      <c r="ERO276" s="732"/>
      <c r="ERP276" s="732"/>
      <c r="ERQ276" s="732"/>
      <c r="ERR276" s="732"/>
      <c r="ERS276" s="732"/>
      <c r="ERT276" s="732"/>
      <c r="ERU276" s="732"/>
      <c r="ERV276" s="732"/>
      <c r="ERW276" s="732"/>
      <c r="ERX276" s="732"/>
      <c r="ERY276" s="733"/>
      <c r="ERZ276" s="733"/>
      <c r="ESA276" s="733"/>
      <c r="ESB276" s="733"/>
      <c r="ESC276" s="733"/>
      <c r="ESD276" s="732"/>
      <c r="ESE276" s="732"/>
      <c r="ESF276" s="733"/>
      <c r="ESG276" s="733"/>
      <c r="ESH276" s="732"/>
      <c r="ESI276" s="732"/>
      <c r="ESJ276" s="733"/>
      <c r="ESK276" s="733"/>
      <c r="ESL276" s="732"/>
      <c r="ESM276" s="732"/>
      <c r="ESN276" s="732"/>
      <c r="ESO276" s="732"/>
      <c r="ESP276" s="732"/>
      <c r="ESQ276" s="732"/>
      <c r="ESR276" s="732"/>
      <c r="ESS276" s="733"/>
      <c r="EST276" s="733"/>
      <c r="ESU276" s="732"/>
      <c r="ESV276" s="732"/>
      <c r="ESW276" s="733"/>
      <c r="ESX276" s="733"/>
      <c r="ESY276" s="732"/>
      <c r="ESZ276" s="732"/>
      <c r="ETA276" s="732"/>
      <c r="ETB276" s="732"/>
      <c r="ETC276" s="732"/>
      <c r="ETD276" s="731"/>
      <c r="ETE276" s="734"/>
      <c r="ETF276" s="732"/>
      <c r="ETG276" s="732"/>
      <c r="ETH276" s="732"/>
      <c r="ETI276" s="732"/>
      <c r="ETJ276" s="732"/>
      <c r="ETK276" s="732"/>
      <c r="ETL276" s="732"/>
      <c r="ETM276" s="735"/>
      <c r="ETN276" s="735"/>
      <c r="ETO276" s="735"/>
      <c r="ETP276" s="735"/>
      <c r="ETQ276" s="735"/>
      <c r="ETR276" s="735"/>
      <c r="ETS276" s="735"/>
      <c r="ETT276" s="735"/>
      <c r="ETU276" s="735"/>
      <c r="ETV276" s="735"/>
      <c r="ETW276" s="735"/>
      <c r="ETX276" s="735"/>
      <c r="ETY276" s="735"/>
      <c r="ETZ276" s="735"/>
      <c r="EUA276" s="735"/>
      <c r="EUB276" s="735"/>
      <c r="EUC276" s="735"/>
      <c r="EUD276" s="735"/>
      <c r="EUE276" s="735"/>
      <c r="EUF276" s="735"/>
      <c r="EUG276" s="735"/>
      <c r="EUH276" s="735"/>
      <c r="EUI276" s="735"/>
      <c r="EUJ276" s="735"/>
      <c r="EUK276" s="735"/>
      <c r="EUL276" s="735"/>
      <c r="EUM276" s="735"/>
      <c r="EUN276" s="735"/>
      <c r="EUO276" s="735"/>
      <c r="EUP276" s="735"/>
      <c r="EUQ276" s="735"/>
      <c r="EUR276" s="735"/>
      <c r="EUS276" s="735"/>
      <c r="EUT276" s="735"/>
      <c r="EUU276" s="735"/>
      <c r="EUV276" s="735"/>
      <c r="EUW276" s="735"/>
      <c r="EUX276" s="735"/>
      <c r="EUY276" s="735"/>
      <c r="EUZ276" s="735"/>
      <c r="EVA276" s="735"/>
      <c r="EVB276" s="735"/>
      <c r="EVC276" s="735"/>
      <c r="EVD276" s="735"/>
      <c r="EVE276" s="732"/>
      <c r="EVF276" s="732"/>
      <c r="EVG276" s="732"/>
      <c r="EVH276" s="732"/>
      <c r="EVI276" s="732"/>
      <c r="EVJ276" s="732"/>
      <c r="EVK276" s="732"/>
      <c r="EVL276" s="732"/>
      <c r="EVM276" s="732"/>
      <c r="EVN276" s="732"/>
      <c r="EVO276" s="732"/>
      <c r="EVP276" s="732"/>
      <c r="EVQ276" s="732"/>
      <c r="EVR276" s="732"/>
      <c r="EVS276" s="732"/>
      <c r="EVT276" s="732"/>
      <c r="EVU276" s="732"/>
      <c r="EVV276" s="732"/>
      <c r="EVW276" s="732"/>
      <c r="EVX276" s="732"/>
      <c r="EVY276" s="732"/>
      <c r="EVZ276" s="732"/>
      <c r="EWA276" s="732"/>
      <c r="EWB276" s="732"/>
      <c r="EWC276" s="733"/>
      <c r="EWD276" s="733"/>
      <c r="EWE276" s="733"/>
      <c r="EWF276" s="733"/>
      <c r="EWG276" s="733"/>
      <c r="EWH276" s="732"/>
      <c r="EWI276" s="732"/>
      <c r="EWJ276" s="733"/>
      <c r="EWK276" s="733"/>
      <c r="EWL276" s="732"/>
      <c r="EWM276" s="732"/>
      <c r="EWN276" s="733"/>
      <c r="EWO276" s="733"/>
      <c r="EWP276" s="732"/>
      <c r="EWQ276" s="732"/>
      <c r="EWR276" s="732"/>
      <c r="EWS276" s="732"/>
      <c r="EWT276" s="732"/>
      <c r="EWU276" s="732"/>
      <c r="EWV276" s="732"/>
      <c r="EWW276" s="733"/>
      <c r="EWX276" s="733"/>
      <c r="EWY276" s="732"/>
      <c r="EWZ276" s="732"/>
      <c r="EXA276" s="733"/>
      <c r="EXB276" s="733"/>
      <c r="EXC276" s="732"/>
      <c r="EXD276" s="732"/>
      <c r="EXE276" s="732"/>
      <c r="EXF276" s="732"/>
      <c r="EXG276" s="732"/>
      <c r="EXH276" s="731"/>
      <c r="EXI276" s="734"/>
      <c r="EXJ276" s="732"/>
      <c r="EXK276" s="732"/>
      <c r="EXL276" s="732"/>
      <c r="EXM276" s="732"/>
      <c r="EXN276" s="732"/>
      <c r="EXO276" s="732"/>
      <c r="EXP276" s="732"/>
      <c r="EXQ276" s="735"/>
      <c r="EXR276" s="735"/>
      <c r="EXS276" s="735"/>
      <c r="EXT276" s="735"/>
      <c r="EXU276" s="735"/>
      <c r="EXV276" s="735"/>
      <c r="EXW276" s="735"/>
      <c r="EXX276" s="735"/>
      <c r="EXY276" s="735"/>
      <c r="EXZ276" s="735"/>
      <c r="EYA276" s="735"/>
      <c r="EYB276" s="735"/>
      <c r="EYC276" s="735"/>
      <c r="EYD276" s="735"/>
      <c r="EYE276" s="735"/>
      <c r="EYF276" s="735"/>
      <c r="EYG276" s="735"/>
      <c r="EYH276" s="735"/>
      <c r="EYI276" s="735"/>
      <c r="EYJ276" s="735"/>
      <c r="EYK276" s="735"/>
      <c r="EYL276" s="735"/>
      <c r="EYM276" s="735"/>
      <c r="EYN276" s="735"/>
      <c r="EYO276" s="735"/>
      <c r="EYP276" s="735"/>
      <c r="EYQ276" s="735"/>
      <c r="EYR276" s="735"/>
      <c r="EYS276" s="735"/>
      <c r="EYT276" s="735"/>
      <c r="EYU276" s="735"/>
      <c r="EYV276" s="735"/>
      <c r="EYW276" s="735"/>
      <c r="EYX276" s="735"/>
      <c r="EYY276" s="735"/>
      <c r="EYZ276" s="735"/>
      <c r="EZA276" s="735"/>
      <c r="EZB276" s="735"/>
      <c r="EZC276" s="735"/>
      <c r="EZD276" s="735"/>
      <c r="EZE276" s="735"/>
      <c r="EZF276" s="735"/>
      <c r="EZG276" s="735"/>
      <c r="EZH276" s="735"/>
      <c r="EZI276" s="732"/>
      <c r="EZJ276" s="732"/>
      <c r="EZK276" s="732"/>
      <c r="EZL276" s="732"/>
      <c r="EZM276" s="732"/>
      <c r="EZN276" s="732"/>
      <c r="EZO276" s="732"/>
      <c r="EZP276" s="732"/>
      <c r="EZQ276" s="732"/>
      <c r="EZR276" s="732"/>
      <c r="EZS276" s="732"/>
      <c r="EZT276" s="732"/>
      <c r="EZU276" s="732"/>
      <c r="EZV276" s="732"/>
      <c r="EZW276" s="732"/>
      <c r="EZX276" s="732"/>
      <c r="EZY276" s="732"/>
      <c r="EZZ276" s="732"/>
      <c r="FAA276" s="732"/>
      <c r="FAB276" s="732"/>
      <c r="FAC276" s="732"/>
      <c r="FAD276" s="732"/>
      <c r="FAE276" s="732"/>
      <c r="FAF276" s="732"/>
      <c r="FAG276" s="733"/>
      <c r="FAH276" s="733"/>
      <c r="FAI276" s="733"/>
      <c r="FAJ276" s="733"/>
      <c r="FAK276" s="733"/>
      <c r="FAL276" s="732"/>
      <c r="FAM276" s="732"/>
      <c r="FAN276" s="733"/>
      <c r="FAO276" s="733"/>
      <c r="FAP276" s="732"/>
      <c r="FAQ276" s="732"/>
      <c r="FAR276" s="733"/>
      <c r="FAS276" s="733"/>
      <c r="FAT276" s="732"/>
      <c r="FAU276" s="732"/>
      <c r="FAV276" s="732"/>
      <c r="FAW276" s="732"/>
      <c r="FAX276" s="732"/>
      <c r="FAY276" s="732"/>
      <c r="FAZ276" s="732"/>
      <c r="FBA276" s="733"/>
      <c r="FBB276" s="733"/>
      <c r="FBC276" s="732"/>
      <c r="FBD276" s="732"/>
      <c r="FBE276" s="733"/>
      <c r="FBF276" s="733"/>
      <c r="FBG276" s="732"/>
      <c r="FBH276" s="732"/>
      <c r="FBI276" s="732"/>
      <c r="FBJ276" s="732"/>
      <c r="FBK276" s="732"/>
      <c r="FBL276" s="731"/>
      <c r="FBM276" s="734"/>
      <c r="FBN276" s="732"/>
      <c r="FBO276" s="732"/>
      <c r="FBP276" s="732"/>
      <c r="FBQ276" s="732"/>
      <c r="FBR276" s="732"/>
      <c r="FBS276" s="732"/>
      <c r="FBT276" s="732"/>
      <c r="FBU276" s="735"/>
      <c r="FBV276" s="735"/>
      <c r="FBW276" s="735"/>
      <c r="FBX276" s="735"/>
      <c r="FBY276" s="735"/>
      <c r="FBZ276" s="735"/>
      <c r="FCA276" s="735"/>
      <c r="FCB276" s="735"/>
      <c r="FCC276" s="735"/>
      <c r="FCD276" s="735"/>
      <c r="FCE276" s="735"/>
      <c r="FCF276" s="735"/>
      <c r="FCG276" s="735"/>
      <c r="FCH276" s="735"/>
      <c r="FCI276" s="735"/>
      <c r="FCJ276" s="735"/>
      <c r="FCK276" s="735"/>
      <c r="FCL276" s="735"/>
      <c r="FCM276" s="735"/>
      <c r="FCN276" s="735"/>
      <c r="FCO276" s="735"/>
      <c r="FCP276" s="735"/>
      <c r="FCQ276" s="735"/>
      <c r="FCR276" s="735"/>
      <c r="FCS276" s="735"/>
      <c r="FCT276" s="735"/>
      <c r="FCU276" s="735"/>
      <c r="FCV276" s="735"/>
      <c r="FCW276" s="735"/>
      <c r="FCX276" s="735"/>
      <c r="FCY276" s="735"/>
      <c r="FCZ276" s="735"/>
      <c r="FDA276" s="735"/>
      <c r="FDB276" s="735"/>
      <c r="FDC276" s="735"/>
      <c r="FDD276" s="735"/>
      <c r="FDE276" s="735"/>
      <c r="FDF276" s="735"/>
      <c r="FDG276" s="735"/>
      <c r="FDH276" s="735"/>
      <c r="FDI276" s="735"/>
      <c r="FDJ276" s="735"/>
      <c r="FDK276" s="735"/>
      <c r="FDL276" s="735"/>
      <c r="FDM276" s="732"/>
      <c r="FDN276" s="732"/>
      <c r="FDO276" s="732"/>
      <c r="FDP276" s="732"/>
      <c r="FDQ276" s="732"/>
      <c r="FDR276" s="732"/>
      <c r="FDS276" s="732"/>
      <c r="FDT276" s="732"/>
      <c r="FDU276" s="732"/>
      <c r="FDV276" s="732"/>
      <c r="FDW276" s="732"/>
      <c r="FDX276" s="732"/>
      <c r="FDY276" s="732"/>
      <c r="FDZ276" s="732"/>
      <c r="FEA276" s="732"/>
      <c r="FEB276" s="732"/>
      <c r="FEC276" s="732"/>
      <c r="FED276" s="732"/>
      <c r="FEE276" s="732"/>
      <c r="FEF276" s="732"/>
      <c r="FEG276" s="732"/>
      <c r="FEH276" s="732"/>
      <c r="FEI276" s="732"/>
      <c r="FEJ276" s="732"/>
      <c r="FEK276" s="733"/>
      <c r="FEL276" s="733"/>
      <c r="FEM276" s="733"/>
      <c r="FEN276" s="733"/>
      <c r="FEO276" s="733"/>
      <c r="FEP276" s="732"/>
      <c r="FEQ276" s="732"/>
      <c r="FER276" s="733"/>
      <c r="FES276" s="733"/>
      <c r="FET276" s="732"/>
      <c r="FEU276" s="732"/>
      <c r="FEV276" s="733"/>
      <c r="FEW276" s="733"/>
      <c r="FEX276" s="732"/>
      <c r="FEY276" s="732"/>
      <c r="FEZ276" s="732"/>
      <c r="FFA276" s="732"/>
      <c r="FFB276" s="732"/>
      <c r="FFC276" s="732"/>
      <c r="FFD276" s="732"/>
      <c r="FFE276" s="733"/>
      <c r="FFF276" s="733"/>
      <c r="FFG276" s="732"/>
      <c r="FFH276" s="732"/>
      <c r="FFI276" s="733"/>
      <c r="FFJ276" s="733"/>
      <c r="FFK276" s="732"/>
      <c r="FFL276" s="732"/>
      <c r="FFM276" s="732"/>
      <c r="FFN276" s="732"/>
      <c r="FFO276" s="732"/>
      <c r="FFP276" s="731"/>
      <c r="FFQ276" s="734"/>
      <c r="FFR276" s="732"/>
      <c r="FFS276" s="732"/>
      <c r="FFT276" s="732"/>
      <c r="FFU276" s="732"/>
      <c r="FFV276" s="732"/>
      <c r="FFW276" s="732"/>
      <c r="FFX276" s="732"/>
      <c r="FFY276" s="735"/>
      <c r="FFZ276" s="735"/>
      <c r="FGA276" s="735"/>
      <c r="FGB276" s="735"/>
      <c r="FGC276" s="735"/>
      <c r="FGD276" s="735"/>
      <c r="FGE276" s="735"/>
      <c r="FGF276" s="735"/>
      <c r="FGG276" s="735"/>
      <c r="FGH276" s="735"/>
      <c r="FGI276" s="735"/>
      <c r="FGJ276" s="735"/>
      <c r="FGK276" s="735"/>
      <c r="FGL276" s="735"/>
      <c r="FGM276" s="735"/>
      <c r="FGN276" s="735"/>
      <c r="FGO276" s="735"/>
      <c r="FGP276" s="735"/>
      <c r="FGQ276" s="735"/>
      <c r="FGR276" s="735"/>
      <c r="FGS276" s="735"/>
      <c r="FGT276" s="735"/>
      <c r="FGU276" s="735"/>
      <c r="FGV276" s="735"/>
      <c r="FGW276" s="735"/>
      <c r="FGX276" s="735"/>
      <c r="FGY276" s="735"/>
      <c r="FGZ276" s="735"/>
      <c r="FHA276" s="735"/>
      <c r="FHB276" s="735"/>
      <c r="FHC276" s="735"/>
      <c r="FHD276" s="735"/>
      <c r="FHE276" s="735"/>
      <c r="FHF276" s="735"/>
      <c r="FHG276" s="735"/>
      <c r="FHH276" s="735"/>
      <c r="FHI276" s="735"/>
      <c r="FHJ276" s="735"/>
      <c r="FHK276" s="735"/>
      <c r="FHL276" s="735"/>
      <c r="FHM276" s="735"/>
      <c r="FHN276" s="735"/>
      <c r="FHO276" s="735"/>
      <c r="FHP276" s="735"/>
      <c r="FHQ276" s="732"/>
      <c r="FHR276" s="732"/>
      <c r="FHS276" s="732"/>
      <c r="FHT276" s="732"/>
      <c r="FHU276" s="732"/>
      <c r="FHV276" s="732"/>
      <c r="FHW276" s="732"/>
      <c r="FHX276" s="732"/>
      <c r="FHY276" s="732"/>
      <c r="FHZ276" s="732"/>
      <c r="FIA276" s="732"/>
      <c r="FIB276" s="732"/>
      <c r="FIC276" s="732"/>
      <c r="FID276" s="732"/>
      <c r="FIE276" s="732"/>
      <c r="FIF276" s="732"/>
      <c r="FIG276" s="732"/>
      <c r="FIH276" s="732"/>
      <c r="FII276" s="732"/>
      <c r="FIJ276" s="732"/>
      <c r="FIK276" s="732"/>
      <c r="FIL276" s="732"/>
      <c r="FIM276" s="732"/>
      <c r="FIN276" s="732"/>
      <c r="FIO276" s="733"/>
      <c r="FIP276" s="733"/>
      <c r="FIQ276" s="733"/>
      <c r="FIR276" s="733"/>
      <c r="FIS276" s="733"/>
      <c r="FIT276" s="732"/>
      <c r="FIU276" s="732"/>
      <c r="FIV276" s="733"/>
      <c r="FIW276" s="733"/>
      <c r="FIX276" s="732"/>
      <c r="FIY276" s="732"/>
      <c r="FIZ276" s="733"/>
      <c r="FJA276" s="733"/>
      <c r="FJB276" s="732"/>
      <c r="FJC276" s="732"/>
      <c r="FJD276" s="732"/>
      <c r="FJE276" s="732"/>
      <c r="FJF276" s="732"/>
      <c r="FJG276" s="732"/>
      <c r="FJH276" s="732"/>
      <c r="FJI276" s="733"/>
      <c r="FJJ276" s="733"/>
      <c r="FJK276" s="732"/>
      <c r="FJL276" s="732"/>
      <c r="FJM276" s="733"/>
      <c r="FJN276" s="733"/>
      <c r="FJO276" s="732"/>
      <c r="FJP276" s="732"/>
      <c r="FJQ276" s="732"/>
      <c r="FJR276" s="732"/>
      <c r="FJS276" s="732"/>
      <c r="FJT276" s="731"/>
      <c r="FJU276" s="734"/>
      <c r="FJV276" s="732"/>
      <c r="FJW276" s="732"/>
      <c r="FJX276" s="732"/>
      <c r="FJY276" s="732"/>
      <c r="FJZ276" s="732"/>
      <c r="FKA276" s="732"/>
      <c r="FKB276" s="732"/>
      <c r="FKC276" s="735"/>
      <c r="FKD276" s="735"/>
      <c r="FKE276" s="735"/>
      <c r="FKF276" s="735"/>
      <c r="FKG276" s="735"/>
      <c r="FKH276" s="735"/>
      <c r="FKI276" s="735"/>
      <c r="FKJ276" s="735"/>
      <c r="FKK276" s="735"/>
      <c r="FKL276" s="735"/>
      <c r="FKM276" s="735"/>
      <c r="FKN276" s="735"/>
      <c r="FKO276" s="735"/>
      <c r="FKP276" s="735"/>
      <c r="FKQ276" s="735"/>
      <c r="FKR276" s="735"/>
      <c r="FKS276" s="735"/>
      <c r="FKT276" s="735"/>
      <c r="FKU276" s="735"/>
      <c r="FKV276" s="735"/>
      <c r="FKW276" s="735"/>
      <c r="FKX276" s="735"/>
      <c r="FKY276" s="735"/>
      <c r="FKZ276" s="735"/>
      <c r="FLA276" s="735"/>
      <c r="FLB276" s="735"/>
      <c r="FLC276" s="735"/>
      <c r="FLD276" s="735"/>
      <c r="FLE276" s="735"/>
      <c r="FLF276" s="735"/>
      <c r="FLG276" s="735"/>
      <c r="FLH276" s="735"/>
      <c r="FLI276" s="735"/>
      <c r="FLJ276" s="735"/>
      <c r="FLK276" s="735"/>
      <c r="FLL276" s="735"/>
      <c r="FLM276" s="735"/>
      <c r="FLN276" s="735"/>
      <c r="FLO276" s="735"/>
      <c r="FLP276" s="735"/>
      <c r="FLQ276" s="735"/>
      <c r="FLR276" s="735"/>
      <c r="FLS276" s="735"/>
      <c r="FLT276" s="735"/>
      <c r="FLU276" s="732"/>
      <c r="FLV276" s="732"/>
      <c r="FLW276" s="732"/>
      <c r="FLX276" s="732"/>
      <c r="FLY276" s="732"/>
      <c r="FLZ276" s="732"/>
      <c r="FMA276" s="732"/>
      <c r="FMB276" s="732"/>
      <c r="FMC276" s="732"/>
      <c r="FMD276" s="732"/>
      <c r="FME276" s="732"/>
      <c r="FMF276" s="732"/>
      <c r="FMG276" s="732"/>
      <c r="FMH276" s="732"/>
      <c r="FMI276" s="732"/>
      <c r="FMJ276" s="732"/>
      <c r="FMK276" s="732"/>
      <c r="FML276" s="732"/>
      <c r="FMM276" s="732"/>
      <c r="FMN276" s="732"/>
      <c r="FMO276" s="732"/>
      <c r="FMP276" s="732"/>
      <c r="FMQ276" s="732"/>
      <c r="FMR276" s="732"/>
      <c r="FMS276" s="733"/>
      <c r="FMT276" s="733"/>
      <c r="FMU276" s="733"/>
      <c r="FMV276" s="733"/>
      <c r="FMW276" s="733"/>
      <c r="FMX276" s="732"/>
      <c r="FMY276" s="732"/>
      <c r="FMZ276" s="733"/>
      <c r="FNA276" s="733"/>
      <c r="FNB276" s="732"/>
      <c r="FNC276" s="732"/>
      <c r="FND276" s="733"/>
      <c r="FNE276" s="733"/>
      <c r="FNF276" s="732"/>
      <c r="FNG276" s="732"/>
      <c r="FNH276" s="732"/>
      <c r="FNI276" s="732"/>
      <c r="FNJ276" s="732"/>
      <c r="FNK276" s="732"/>
      <c r="FNL276" s="732"/>
      <c r="FNM276" s="733"/>
      <c r="FNN276" s="733"/>
      <c r="FNO276" s="732"/>
      <c r="FNP276" s="732"/>
      <c r="FNQ276" s="733"/>
      <c r="FNR276" s="733"/>
      <c r="FNS276" s="732"/>
      <c r="FNT276" s="732"/>
      <c r="FNU276" s="732"/>
      <c r="FNV276" s="732"/>
      <c r="FNW276" s="732"/>
      <c r="FNX276" s="731"/>
      <c r="FNY276" s="734"/>
      <c r="FNZ276" s="732"/>
      <c r="FOA276" s="732"/>
      <c r="FOB276" s="732"/>
      <c r="FOC276" s="732"/>
      <c r="FOD276" s="732"/>
      <c r="FOE276" s="732"/>
      <c r="FOF276" s="732"/>
      <c r="FOG276" s="735"/>
      <c r="FOH276" s="735"/>
      <c r="FOI276" s="735"/>
      <c r="FOJ276" s="735"/>
      <c r="FOK276" s="735"/>
      <c r="FOL276" s="735"/>
      <c r="FOM276" s="735"/>
      <c r="FON276" s="735"/>
      <c r="FOO276" s="735"/>
      <c r="FOP276" s="735"/>
      <c r="FOQ276" s="735"/>
      <c r="FOR276" s="735"/>
      <c r="FOS276" s="735"/>
      <c r="FOT276" s="735"/>
      <c r="FOU276" s="735"/>
      <c r="FOV276" s="735"/>
      <c r="FOW276" s="735"/>
      <c r="FOX276" s="735"/>
      <c r="FOY276" s="735"/>
      <c r="FOZ276" s="735"/>
      <c r="FPA276" s="735"/>
      <c r="FPB276" s="735"/>
      <c r="FPC276" s="735"/>
      <c r="FPD276" s="735"/>
      <c r="FPE276" s="735"/>
      <c r="FPF276" s="735"/>
      <c r="FPG276" s="735"/>
      <c r="FPH276" s="735"/>
      <c r="FPI276" s="735"/>
      <c r="FPJ276" s="735"/>
      <c r="FPK276" s="735"/>
      <c r="FPL276" s="735"/>
      <c r="FPM276" s="735"/>
      <c r="FPN276" s="735"/>
      <c r="FPO276" s="735"/>
      <c r="FPP276" s="735"/>
      <c r="FPQ276" s="735"/>
      <c r="FPR276" s="735"/>
      <c r="FPS276" s="735"/>
      <c r="FPT276" s="735"/>
      <c r="FPU276" s="735"/>
      <c r="FPV276" s="735"/>
      <c r="FPW276" s="735"/>
      <c r="FPX276" s="735"/>
      <c r="FPY276" s="732"/>
      <c r="FPZ276" s="732"/>
      <c r="FQA276" s="732"/>
      <c r="FQB276" s="732"/>
      <c r="FQC276" s="732"/>
      <c r="FQD276" s="732"/>
      <c r="FQE276" s="732"/>
      <c r="FQF276" s="732"/>
      <c r="FQG276" s="732"/>
      <c r="FQH276" s="732"/>
      <c r="FQI276" s="732"/>
      <c r="FQJ276" s="732"/>
      <c r="FQK276" s="732"/>
      <c r="FQL276" s="732"/>
      <c r="FQM276" s="732"/>
      <c r="FQN276" s="732"/>
      <c r="FQO276" s="732"/>
      <c r="FQP276" s="732"/>
      <c r="FQQ276" s="732"/>
      <c r="FQR276" s="732"/>
      <c r="FQS276" s="732"/>
      <c r="FQT276" s="732"/>
      <c r="FQU276" s="732"/>
      <c r="FQV276" s="732"/>
      <c r="FQW276" s="733"/>
      <c r="FQX276" s="733"/>
      <c r="FQY276" s="733"/>
      <c r="FQZ276" s="733"/>
      <c r="FRA276" s="733"/>
      <c r="FRB276" s="732"/>
      <c r="FRC276" s="732"/>
      <c r="FRD276" s="733"/>
      <c r="FRE276" s="733"/>
      <c r="FRF276" s="732"/>
      <c r="FRG276" s="732"/>
      <c r="FRH276" s="733"/>
      <c r="FRI276" s="733"/>
      <c r="FRJ276" s="732"/>
      <c r="FRK276" s="732"/>
      <c r="FRL276" s="732"/>
      <c r="FRM276" s="732"/>
      <c r="FRN276" s="732"/>
      <c r="FRO276" s="732"/>
      <c r="FRP276" s="732"/>
      <c r="FRQ276" s="733"/>
      <c r="FRR276" s="733"/>
      <c r="FRS276" s="732"/>
      <c r="FRT276" s="732"/>
      <c r="FRU276" s="733"/>
      <c r="FRV276" s="733"/>
      <c r="FRW276" s="732"/>
      <c r="FRX276" s="732"/>
      <c r="FRY276" s="732"/>
      <c r="FRZ276" s="732"/>
      <c r="FSA276" s="732"/>
      <c r="FSB276" s="731"/>
      <c r="FSC276" s="734"/>
      <c r="FSD276" s="732"/>
      <c r="FSE276" s="732"/>
      <c r="FSF276" s="732"/>
      <c r="FSG276" s="732"/>
      <c r="FSH276" s="732"/>
      <c r="FSI276" s="732"/>
      <c r="FSJ276" s="732"/>
      <c r="FSK276" s="735"/>
      <c r="FSL276" s="735"/>
      <c r="FSM276" s="735"/>
      <c r="FSN276" s="735"/>
      <c r="FSO276" s="735"/>
      <c r="FSP276" s="735"/>
      <c r="FSQ276" s="735"/>
      <c r="FSR276" s="735"/>
      <c r="FSS276" s="735"/>
      <c r="FST276" s="735"/>
      <c r="FSU276" s="735"/>
      <c r="FSV276" s="735"/>
      <c r="FSW276" s="735"/>
      <c r="FSX276" s="735"/>
      <c r="FSY276" s="735"/>
      <c r="FSZ276" s="735"/>
      <c r="FTA276" s="735"/>
      <c r="FTB276" s="735"/>
      <c r="FTC276" s="735"/>
      <c r="FTD276" s="735"/>
      <c r="FTE276" s="735"/>
      <c r="FTF276" s="735"/>
      <c r="FTG276" s="735"/>
      <c r="FTH276" s="735"/>
      <c r="FTI276" s="735"/>
      <c r="FTJ276" s="735"/>
      <c r="FTK276" s="735"/>
      <c r="FTL276" s="735"/>
      <c r="FTM276" s="735"/>
      <c r="FTN276" s="735"/>
      <c r="FTO276" s="735"/>
      <c r="FTP276" s="735"/>
      <c r="FTQ276" s="735"/>
      <c r="FTR276" s="735"/>
      <c r="FTS276" s="735"/>
      <c r="FTT276" s="735"/>
      <c r="FTU276" s="735"/>
      <c r="FTV276" s="735"/>
      <c r="FTW276" s="735"/>
      <c r="FTX276" s="735"/>
      <c r="FTY276" s="735"/>
      <c r="FTZ276" s="735"/>
      <c r="FUA276" s="735"/>
      <c r="FUB276" s="735"/>
      <c r="FUC276" s="732"/>
      <c r="FUD276" s="732"/>
      <c r="FUE276" s="732"/>
      <c r="FUF276" s="732"/>
      <c r="FUG276" s="732"/>
      <c r="FUH276" s="732"/>
      <c r="FUI276" s="732"/>
      <c r="FUJ276" s="732"/>
      <c r="FUK276" s="732"/>
      <c r="FUL276" s="732"/>
      <c r="FUM276" s="732"/>
      <c r="FUN276" s="732"/>
      <c r="FUO276" s="732"/>
      <c r="FUP276" s="732"/>
      <c r="FUQ276" s="732"/>
      <c r="FUR276" s="732"/>
      <c r="FUS276" s="732"/>
      <c r="FUT276" s="732"/>
      <c r="FUU276" s="732"/>
      <c r="FUV276" s="732"/>
      <c r="FUW276" s="732"/>
      <c r="FUX276" s="732"/>
      <c r="FUY276" s="732"/>
      <c r="FUZ276" s="732"/>
      <c r="FVA276" s="733"/>
      <c r="FVB276" s="733"/>
      <c r="FVC276" s="733"/>
      <c r="FVD276" s="733"/>
      <c r="FVE276" s="733"/>
      <c r="FVF276" s="732"/>
      <c r="FVG276" s="732"/>
      <c r="FVH276" s="733"/>
      <c r="FVI276" s="733"/>
      <c r="FVJ276" s="732"/>
      <c r="FVK276" s="732"/>
      <c r="FVL276" s="733"/>
      <c r="FVM276" s="733"/>
      <c r="FVN276" s="732"/>
      <c r="FVO276" s="732"/>
      <c r="FVP276" s="732"/>
      <c r="FVQ276" s="732"/>
      <c r="FVR276" s="732"/>
      <c r="FVS276" s="732"/>
      <c r="FVT276" s="732"/>
      <c r="FVU276" s="733"/>
      <c r="FVV276" s="733"/>
      <c r="FVW276" s="732"/>
      <c r="FVX276" s="732"/>
      <c r="FVY276" s="733"/>
      <c r="FVZ276" s="733"/>
      <c r="FWA276" s="732"/>
      <c r="FWB276" s="732"/>
      <c r="FWC276" s="732"/>
      <c r="FWD276" s="732"/>
      <c r="FWE276" s="732"/>
      <c r="FWF276" s="731"/>
      <c r="FWG276" s="734"/>
      <c r="FWH276" s="732"/>
      <c r="FWI276" s="732"/>
      <c r="FWJ276" s="732"/>
      <c r="FWK276" s="732"/>
      <c r="FWL276" s="732"/>
      <c r="FWM276" s="732"/>
      <c r="FWN276" s="732"/>
      <c r="FWO276" s="735"/>
      <c r="FWP276" s="735"/>
      <c r="FWQ276" s="735"/>
      <c r="FWR276" s="735"/>
      <c r="FWS276" s="735"/>
      <c r="FWT276" s="735"/>
      <c r="FWU276" s="735"/>
      <c r="FWV276" s="735"/>
      <c r="FWW276" s="735"/>
      <c r="FWX276" s="735"/>
      <c r="FWY276" s="735"/>
      <c r="FWZ276" s="735"/>
      <c r="FXA276" s="735"/>
      <c r="FXB276" s="735"/>
      <c r="FXC276" s="735"/>
      <c r="FXD276" s="735"/>
      <c r="FXE276" s="735"/>
      <c r="FXF276" s="735"/>
      <c r="FXG276" s="735"/>
      <c r="FXH276" s="735"/>
      <c r="FXI276" s="735"/>
      <c r="FXJ276" s="735"/>
      <c r="FXK276" s="735"/>
      <c r="FXL276" s="735"/>
      <c r="FXM276" s="735"/>
      <c r="FXN276" s="735"/>
      <c r="FXO276" s="735"/>
      <c r="FXP276" s="735"/>
      <c r="FXQ276" s="735"/>
      <c r="FXR276" s="735"/>
      <c r="FXS276" s="735"/>
      <c r="FXT276" s="735"/>
      <c r="FXU276" s="735"/>
      <c r="FXV276" s="735"/>
      <c r="FXW276" s="735"/>
      <c r="FXX276" s="735"/>
      <c r="FXY276" s="735"/>
      <c r="FXZ276" s="735"/>
      <c r="FYA276" s="735"/>
      <c r="FYB276" s="735"/>
      <c r="FYC276" s="735"/>
      <c r="FYD276" s="735"/>
      <c r="FYE276" s="735"/>
      <c r="FYF276" s="735"/>
      <c r="FYG276" s="732"/>
      <c r="FYH276" s="732"/>
      <c r="FYI276" s="732"/>
      <c r="FYJ276" s="732"/>
      <c r="FYK276" s="732"/>
      <c r="FYL276" s="732"/>
      <c r="FYM276" s="732"/>
      <c r="FYN276" s="732"/>
      <c r="FYO276" s="732"/>
      <c r="FYP276" s="732"/>
      <c r="FYQ276" s="732"/>
      <c r="FYR276" s="732"/>
      <c r="FYS276" s="732"/>
      <c r="FYT276" s="732"/>
      <c r="FYU276" s="732"/>
      <c r="FYV276" s="732"/>
      <c r="FYW276" s="732"/>
      <c r="FYX276" s="732"/>
      <c r="FYY276" s="732"/>
      <c r="FYZ276" s="732"/>
      <c r="FZA276" s="732"/>
      <c r="FZB276" s="732"/>
      <c r="FZC276" s="732"/>
      <c r="FZD276" s="732"/>
      <c r="FZE276" s="733"/>
      <c r="FZF276" s="733"/>
      <c r="FZG276" s="733"/>
      <c r="FZH276" s="733"/>
      <c r="FZI276" s="733"/>
      <c r="FZJ276" s="732"/>
      <c r="FZK276" s="732"/>
      <c r="FZL276" s="733"/>
      <c r="FZM276" s="733"/>
      <c r="FZN276" s="732"/>
      <c r="FZO276" s="732"/>
      <c r="FZP276" s="733"/>
      <c r="FZQ276" s="733"/>
      <c r="FZR276" s="732"/>
      <c r="FZS276" s="732"/>
      <c r="FZT276" s="732"/>
      <c r="FZU276" s="732"/>
      <c r="FZV276" s="732"/>
      <c r="FZW276" s="732"/>
      <c r="FZX276" s="732"/>
      <c r="FZY276" s="733"/>
      <c r="FZZ276" s="733"/>
      <c r="GAA276" s="732"/>
      <c r="GAB276" s="732"/>
      <c r="GAC276" s="733"/>
      <c r="GAD276" s="733"/>
      <c r="GAE276" s="732"/>
      <c r="GAF276" s="732"/>
      <c r="GAG276" s="732"/>
      <c r="GAH276" s="732"/>
      <c r="GAI276" s="732"/>
      <c r="GAJ276" s="731"/>
      <c r="GAK276" s="734"/>
      <c r="GAL276" s="732"/>
      <c r="GAM276" s="732"/>
      <c r="GAN276" s="732"/>
      <c r="GAO276" s="732"/>
      <c r="GAP276" s="732"/>
      <c r="GAQ276" s="732"/>
      <c r="GAR276" s="732"/>
      <c r="GAS276" s="735"/>
      <c r="GAT276" s="735"/>
      <c r="GAU276" s="735"/>
      <c r="GAV276" s="735"/>
      <c r="GAW276" s="735"/>
      <c r="GAX276" s="735"/>
      <c r="GAY276" s="735"/>
      <c r="GAZ276" s="735"/>
      <c r="GBA276" s="735"/>
      <c r="GBB276" s="735"/>
      <c r="GBC276" s="735"/>
      <c r="GBD276" s="735"/>
      <c r="GBE276" s="735"/>
      <c r="GBF276" s="735"/>
      <c r="GBG276" s="735"/>
      <c r="GBH276" s="735"/>
      <c r="GBI276" s="735"/>
      <c r="GBJ276" s="735"/>
      <c r="GBK276" s="735"/>
      <c r="GBL276" s="735"/>
      <c r="GBM276" s="735"/>
      <c r="GBN276" s="735"/>
      <c r="GBO276" s="735"/>
      <c r="GBP276" s="735"/>
      <c r="GBQ276" s="735"/>
      <c r="GBR276" s="735"/>
      <c r="GBS276" s="735"/>
      <c r="GBT276" s="735"/>
      <c r="GBU276" s="735"/>
      <c r="GBV276" s="735"/>
      <c r="GBW276" s="735"/>
      <c r="GBX276" s="735"/>
      <c r="GBY276" s="735"/>
      <c r="GBZ276" s="735"/>
      <c r="GCA276" s="735"/>
      <c r="GCB276" s="735"/>
      <c r="GCC276" s="735"/>
      <c r="GCD276" s="735"/>
      <c r="GCE276" s="735"/>
      <c r="GCF276" s="735"/>
      <c r="GCG276" s="735"/>
      <c r="GCH276" s="735"/>
      <c r="GCI276" s="735"/>
      <c r="GCJ276" s="735"/>
      <c r="GCK276" s="732"/>
      <c r="GCL276" s="732"/>
      <c r="GCM276" s="732"/>
      <c r="GCN276" s="732"/>
      <c r="GCO276" s="732"/>
      <c r="GCP276" s="732"/>
      <c r="GCQ276" s="732"/>
      <c r="GCR276" s="732"/>
      <c r="GCS276" s="732"/>
      <c r="GCT276" s="732"/>
      <c r="GCU276" s="732"/>
      <c r="GCV276" s="732"/>
      <c r="GCW276" s="732"/>
      <c r="GCX276" s="732"/>
      <c r="GCY276" s="732"/>
      <c r="GCZ276" s="732"/>
      <c r="GDA276" s="732"/>
      <c r="GDB276" s="732"/>
      <c r="GDC276" s="732"/>
      <c r="GDD276" s="732"/>
      <c r="GDE276" s="732"/>
      <c r="GDF276" s="732"/>
      <c r="GDG276" s="732"/>
      <c r="GDH276" s="732"/>
      <c r="GDI276" s="733"/>
      <c r="GDJ276" s="733"/>
      <c r="GDK276" s="733"/>
      <c r="GDL276" s="733"/>
      <c r="GDM276" s="733"/>
      <c r="GDN276" s="732"/>
      <c r="GDO276" s="732"/>
      <c r="GDP276" s="733"/>
      <c r="GDQ276" s="733"/>
      <c r="GDR276" s="732"/>
      <c r="GDS276" s="732"/>
      <c r="GDT276" s="733"/>
      <c r="GDU276" s="733"/>
      <c r="GDV276" s="732"/>
      <c r="GDW276" s="732"/>
      <c r="GDX276" s="732"/>
      <c r="GDY276" s="732"/>
      <c r="GDZ276" s="732"/>
      <c r="GEA276" s="732"/>
      <c r="GEB276" s="732"/>
      <c r="GEC276" s="733"/>
      <c r="GED276" s="733"/>
      <c r="GEE276" s="732"/>
      <c r="GEF276" s="732"/>
      <c r="GEG276" s="733"/>
      <c r="GEH276" s="733"/>
      <c r="GEI276" s="732"/>
      <c r="GEJ276" s="732"/>
      <c r="GEK276" s="732"/>
      <c r="GEL276" s="732"/>
      <c r="GEM276" s="732"/>
      <c r="GEN276" s="731"/>
      <c r="GEO276" s="734"/>
      <c r="GEP276" s="732"/>
      <c r="GEQ276" s="732"/>
      <c r="GER276" s="732"/>
      <c r="GES276" s="732"/>
      <c r="GET276" s="732"/>
      <c r="GEU276" s="732"/>
      <c r="GEV276" s="732"/>
      <c r="GEW276" s="735"/>
      <c r="GEX276" s="735"/>
      <c r="GEY276" s="735"/>
      <c r="GEZ276" s="735"/>
      <c r="GFA276" s="735"/>
      <c r="GFB276" s="735"/>
      <c r="GFC276" s="735"/>
      <c r="GFD276" s="735"/>
      <c r="GFE276" s="735"/>
      <c r="GFF276" s="735"/>
      <c r="GFG276" s="735"/>
      <c r="GFH276" s="735"/>
      <c r="GFI276" s="735"/>
      <c r="GFJ276" s="735"/>
      <c r="GFK276" s="735"/>
      <c r="GFL276" s="735"/>
      <c r="GFM276" s="735"/>
      <c r="GFN276" s="735"/>
      <c r="GFO276" s="735"/>
      <c r="GFP276" s="735"/>
      <c r="GFQ276" s="735"/>
      <c r="GFR276" s="735"/>
      <c r="GFS276" s="735"/>
      <c r="GFT276" s="735"/>
      <c r="GFU276" s="735"/>
      <c r="GFV276" s="735"/>
      <c r="GFW276" s="735"/>
      <c r="GFX276" s="735"/>
      <c r="GFY276" s="735"/>
      <c r="GFZ276" s="735"/>
      <c r="GGA276" s="735"/>
      <c r="GGB276" s="735"/>
      <c r="GGC276" s="735"/>
      <c r="GGD276" s="735"/>
      <c r="GGE276" s="735"/>
      <c r="GGF276" s="735"/>
      <c r="GGG276" s="735"/>
      <c r="GGH276" s="735"/>
      <c r="GGI276" s="735"/>
      <c r="GGJ276" s="735"/>
      <c r="GGK276" s="735"/>
      <c r="GGL276" s="735"/>
      <c r="GGM276" s="735"/>
      <c r="GGN276" s="735"/>
      <c r="GGO276" s="732"/>
      <c r="GGP276" s="732"/>
      <c r="GGQ276" s="732"/>
      <c r="GGR276" s="732"/>
      <c r="GGS276" s="732"/>
      <c r="GGT276" s="732"/>
      <c r="GGU276" s="732"/>
      <c r="GGV276" s="732"/>
      <c r="GGW276" s="732"/>
      <c r="GGX276" s="732"/>
      <c r="GGY276" s="732"/>
      <c r="GGZ276" s="732"/>
      <c r="GHA276" s="732"/>
      <c r="GHB276" s="732"/>
      <c r="GHC276" s="732"/>
      <c r="GHD276" s="732"/>
      <c r="GHE276" s="732"/>
      <c r="GHF276" s="732"/>
      <c r="GHG276" s="732"/>
      <c r="GHH276" s="732"/>
      <c r="GHI276" s="732"/>
      <c r="GHJ276" s="732"/>
      <c r="GHK276" s="732"/>
      <c r="GHL276" s="732"/>
      <c r="GHM276" s="733"/>
      <c r="GHN276" s="733"/>
      <c r="GHO276" s="733"/>
      <c r="GHP276" s="733"/>
      <c r="GHQ276" s="733"/>
      <c r="GHR276" s="732"/>
      <c r="GHS276" s="732"/>
      <c r="GHT276" s="733"/>
      <c r="GHU276" s="733"/>
      <c r="GHV276" s="732"/>
      <c r="GHW276" s="732"/>
      <c r="GHX276" s="733"/>
      <c r="GHY276" s="733"/>
      <c r="GHZ276" s="732"/>
      <c r="GIA276" s="732"/>
      <c r="GIB276" s="732"/>
      <c r="GIC276" s="732"/>
      <c r="GID276" s="732"/>
      <c r="GIE276" s="732"/>
      <c r="GIF276" s="732"/>
      <c r="GIG276" s="733"/>
      <c r="GIH276" s="733"/>
      <c r="GII276" s="732"/>
      <c r="GIJ276" s="732"/>
      <c r="GIK276" s="733"/>
      <c r="GIL276" s="733"/>
      <c r="GIM276" s="732"/>
      <c r="GIN276" s="732"/>
      <c r="GIO276" s="732"/>
      <c r="GIP276" s="732"/>
      <c r="GIQ276" s="732"/>
      <c r="GIR276" s="731"/>
      <c r="GIS276" s="734"/>
      <c r="GIT276" s="732"/>
      <c r="GIU276" s="732"/>
      <c r="GIV276" s="732"/>
      <c r="GIW276" s="732"/>
      <c r="GIX276" s="732"/>
      <c r="GIY276" s="732"/>
      <c r="GIZ276" s="732"/>
      <c r="GJA276" s="735"/>
      <c r="GJB276" s="735"/>
      <c r="GJC276" s="735"/>
      <c r="GJD276" s="735"/>
      <c r="GJE276" s="735"/>
      <c r="GJF276" s="735"/>
      <c r="GJG276" s="735"/>
      <c r="GJH276" s="735"/>
      <c r="GJI276" s="735"/>
      <c r="GJJ276" s="735"/>
      <c r="GJK276" s="735"/>
      <c r="GJL276" s="735"/>
      <c r="GJM276" s="735"/>
      <c r="GJN276" s="735"/>
      <c r="GJO276" s="735"/>
      <c r="GJP276" s="735"/>
      <c r="GJQ276" s="735"/>
      <c r="GJR276" s="735"/>
      <c r="GJS276" s="735"/>
      <c r="GJT276" s="735"/>
      <c r="GJU276" s="735"/>
      <c r="GJV276" s="735"/>
      <c r="GJW276" s="735"/>
      <c r="GJX276" s="735"/>
      <c r="GJY276" s="735"/>
      <c r="GJZ276" s="735"/>
      <c r="GKA276" s="735"/>
      <c r="GKB276" s="735"/>
      <c r="GKC276" s="735"/>
      <c r="GKD276" s="735"/>
      <c r="GKE276" s="735"/>
      <c r="GKF276" s="735"/>
      <c r="GKG276" s="735"/>
      <c r="GKH276" s="735"/>
      <c r="GKI276" s="735"/>
      <c r="GKJ276" s="735"/>
      <c r="GKK276" s="735"/>
      <c r="GKL276" s="735"/>
      <c r="GKM276" s="735"/>
      <c r="GKN276" s="735"/>
      <c r="GKO276" s="735"/>
      <c r="GKP276" s="735"/>
      <c r="GKQ276" s="735"/>
      <c r="GKR276" s="735"/>
      <c r="GKS276" s="732"/>
      <c r="GKT276" s="732"/>
      <c r="GKU276" s="732"/>
      <c r="GKV276" s="732"/>
      <c r="GKW276" s="732"/>
      <c r="GKX276" s="732"/>
      <c r="GKY276" s="732"/>
      <c r="GKZ276" s="732"/>
      <c r="GLA276" s="732"/>
      <c r="GLB276" s="732"/>
      <c r="GLC276" s="732"/>
      <c r="GLD276" s="732"/>
      <c r="GLE276" s="732"/>
      <c r="GLF276" s="732"/>
      <c r="GLG276" s="732"/>
      <c r="GLH276" s="732"/>
      <c r="GLI276" s="732"/>
      <c r="GLJ276" s="732"/>
      <c r="GLK276" s="732"/>
      <c r="GLL276" s="732"/>
      <c r="GLM276" s="732"/>
      <c r="GLN276" s="732"/>
      <c r="GLO276" s="732"/>
      <c r="GLP276" s="732"/>
      <c r="GLQ276" s="733"/>
      <c r="GLR276" s="733"/>
      <c r="GLS276" s="733"/>
      <c r="GLT276" s="733"/>
      <c r="GLU276" s="733"/>
      <c r="GLV276" s="732"/>
      <c r="GLW276" s="732"/>
      <c r="GLX276" s="733"/>
      <c r="GLY276" s="733"/>
      <c r="GLZ276" s="732"/>
      <c r="GMA276" s="732"/>
      <c r="GMB276" s="733"/>
      <c r="GMC276" s="733"/>
      <c r="GMD276" s="732"/>
      <c r="GME276" s="732"/>
      <c r="GMF276" s="732"/>
      <c r="GMG276" s="732"/>
      <c r="GMH276" s="732"/>
      <c r="GMI276" s="732"/>
      <c r="GMJ276" s="732"/>
      <c r="GMK276" s="733"/>
      <c r="GML276" s="733"/>
      <c r="GMM276" s="732"/>
      <c r="GMN276" s="732"/>
      <c r="GMO276" s="733"/>
      <c r="GMP276" s="733"/>
      <c r="GMQ276" s="732"/>
      <c r="GMR276" s="732"/>
      <c r="GMS276" s="732"/>
      <c r="GMT276" s="732"/>
      <c r="GMU276" s="732"/>
      <c r="GMV276" s="731"/>
      <c r="GMW276" s="734"/>
      <c r="GMX276" s="732"/>
      <c r="GMY276" s="732"/>
      <c r="GMZ276" s="732"/>
      <c r="GNA276" s="732"/>
      <c r="GNB276" s="732"/>
      <c r="GNC276" s="732"/>
      <c r="GND276" s="732"/>
      <c r="GNE276" s="735"/>
      <c r="GNF276" s="735"/>
      <c r="GNG276" s="735"/>
      <c r="GNH276" s="735"/>
      <c r="GNI276" s="735"/>
      <c r="GNJ276" s="735"/>
      <c r="GNK276" s="735"/>
      <c r="GNL276" s="735"/>
      <c r="GNM276" s="735"/>
      <c r="GNN276" s="735"/>
      <c r="GNO276" s="735"/>
      <c r="GNP276" s="735"/>
      <c r="GNQ276" s="735"/>
      <c r="GNR276" s="735"/>
      <c r="GNS276" s="735"/>
      <c r="GNT276" s="735"/>
      <c r="GNU276" s="735"/>
      <c r="GNV276" s="735"/>
      <c r="GNW276" s="735"/>
      <c r="GNX276" s="735"/>
      <c r="GNY276" s="735"/>
      <c r="GNZ276" s="735"/>
      <c r="GOA276" s="735"/>
      <c r="GOB276" s="735"/>
      <c r="GOC276" s="735"/>
      <c r="GOD276" s="735"/>
      <c r="GOE276" s="735"/>
      <c r="GOF276" s="735"/>
      <c r="GOG276" s="735"/>
      <c r="GOH276" s="735"/>
      <c r="GOI276" s="735"/>
      <c r="GOJ276" s="735"/>
      <c r="GOK276" s="735"/>
      <c r="GOL276" s="735"/>
      <c r="GOM276" s="735"/>
      <c r="GON276" s="735"/>
      <c r="GOO276" s="735"/>
      <c r="GOP276" s="735"/>
      <c r="GOQ276" s="735"/>
      <c r="GOR276" s="735"/>
      <c r="GOS276" s="735"/>
      <c r="GOT276" s="735"/>
      <c r="GOU276" s="735"/>
      <c r="GOV276" s="735"/>
      <c r="GOW276" s="732"/>
      <c r="GOX276" s="732"/>
      <c r="GOY276" s="732"/>
      <c r="GOZ276" s="732"/>
      <c r="GPA276" s="732"/>
      <c r="GPB276" s="732"/>
      <c r="GPC276" s="732"/>
      <c r="GPD276" s="732"/>
      <c r="GPE276" s="732"/>
      <c r="GPF276" s="732"/>
      <c r="GPG276" s="732"/>
      <c r="GPH276" s="732"/>
      <c r="GPI276" s="732"/>
      <c r="GPJ276" s="732"/>
      <c r="GPK276" s="732"/>
      <c r="GPL276" s="732"/>
      <c r="GPM276" s="732"/>
      <c r="GPN276" s="732"/>
      <c r="GPO276" s="732"/>
      <c r="GPP276" s="732"/>
      <c r="GPQ276" s="732"/>
      <c r="GPR276" s="732"/>
      <c r="GPS276" s="732"/>
      <c r="GPT276" s="732"/>
      <c r="GPU276" s="733"/>
      <c r="GPV276" s="733"/>
      <c r="GPW276" s="733"/>
      <c r="GPX276" s="733"/>
      <c r="GPY276" s="733"/>
      <c r="GPZ276" s="732"/>
      <c r="GQA276" s="732"/>
      <c r="GQB276" s="733"/>
      <c r="GQC276" s="733"/>
      <c r="GQD276" s="732"/>
      <c r="GQE276" s="732"/>
      <c r="GQF276" s="733"/>
      <c r="GQG276" s="733"/>
      <c r="GQH276" s="732"/>
      <c r="GQI276" s="732"/>
      <c r="GQJ276" s="732"/>
      <c r="GQK276" s="732"/>
      <c r="GQL276" s="732"/>
      <c r="GQM276" s="732"/>
      <c r="GQN276" s="732"/>
      <c r="GQO276" s="733"/>
      <c r="GQP276" s="733"/>
      <c r="GQQ276" s="732"/>
      <c r="GQR276" s="732"/>
      <c r="GQS276" s="733"/>
      <c r="GQT276" s="733"/>
      <c r="GQU276" s="732"/>
      <c r="GQV276" s="732"/>
      <c r="GQW276" s="732"/>
      <c r="GQX276" s="732"/>
      <c r="GQY276" s="732"/>
      <c r="GQZ276" s="731"/>
      <c r="GRA276" s="734"/>
      <c r="GRB276" s="732"/>
      <c r="GRC276" s="732"/>
      <c r="GRD276" s="732"/>
      <c r="GRE276" s="732"/>
      <c r="GRF276" s="732"/>
      <c r="GRG276" s="732"/>
      <c r="GRH276" s="732"/>
      <c r="GRI276" s="735"/>
      <c r="GRJ276" s="735"/>
      <c r="GRK276" s="735"/>
      <c r="GRL276" s="735"/>
      <c r="GRM276" s="735"/>
      <c r="GRN276" s="735"/>
      <c r="GRO276" s="735"/>
      <c r="GRP276" s="735"/>
      <c r="GRQ276" s="735"/>
      <c r="GRR276" s="735"/>
      <c r="GRS276" s="735"/>
      <c r="GRT276" s="735"/>
      <c r="GRU276" s="735"/>
      <c r="GRV276" s="735"/>
      <c r="GRW276" s="735"/>
      <c r="GRX276" s="735"/>
      <c r="GRY276" s="735"/>
      <c r="GRZ276" s="735"/>
      <c r="GSA276" s="735"/>
      <c r="GSB276" s="735"/>
      <c r="GSC276" s="735"/>
      <c r="GSD276" s="735"/>
      <c r="GSE276" s="735"/>
      <c r="GSF276" s="735"/>
      <c r="GSG276" s="735"/>
      <c r="GSH276" s="735"/>
      <c r="GSI276" s="735"/>
      <c r="GSJ276" s="735"/>
      <c r="GSK276" s="735"/>
      <c r="GSL276" s="735"/>
      <c r="GSM276" s="735"/>
      <c r="GSN276" s="735"/>
      <c r="GSO276" s="735"/>
      <c r="GSP276" s="735"/>
      <c r="GSQ276" s="735"/>
      <c r="GSR276" s="735"/>
      <c r="GSS276" s="735"/>
      <c r="GST276" s="735"/>
      <c r="GSU276" s="735"/>
      <c r="GSV276" s="735"/>
      <c r="GSW276" s="735"/>
      <c r="GSX276" s="735"/>
      <c r="GSY276" s="735"/>
      <c r="GSZ276" s="735"/>
      <c r="GTA276" s="732"/>
      <c r="GTB276" s="732"/>
      <c r="GTC276" s="732"/>
      <c r="GTD276" s="732"/>
      <c r="GTE276" s="732"/>
      <c r="GTF276" s="732"/>
      <c r="GTG276" s="732"/>
      <c r="GTH276" s="732"/>
      <c r="GTI276" s="732"/>
      <c r="GTJ276" s="732"/>
      <c r="GTK276" s="732"/>
      <c r="GTL276" s="732"/>
      <c r="GTM276" s="732"/>
      <c r="GTN276" s="732"/>
      <c r="GTO276" s="732"/>
      <c r="GTP276" s="732"/>
      <c r="GTQ276" s="732"/>
      <c r="GTR276" s="732"/>
      <c r="GTS276" s="732"/>
      <c r="GTT276" s="732"/>
      <c r="GTU276" s="732"/>
      <c r="GTV276" s="732"/>
      <c r="GTW276" s="732"/>
      <c r="GTX276" s="732"/>
      <c r="GTY276" s="733"/>
      <c r="GTZ276" s="733"/>
      <c r="GUA276" s="733"/>
      <c r="GUB276" s="733"/>
      <c r="GUC276" s="733"/>
      <c r="GUD276" s="732"/>
      <c r="GUE276" s="732"/>
      <c r="GUF276" s="733"/>
      <c r="GUG276" s="733"/>
      <c r="GUH276" s="732"/>
      <c r="GUI276" s="732"/>
      <c r="GUJ276" s="733"/>
      <c r="GUK276" s="733"/>
      <c r="GUL276" s="732"/>
      <c r="GUM276" s="732"/>
      <c r="GUN276" s="732"/>
      <c r="GUO276" s="732"/>
      <c r="GUP276" s="732"/>
      <c r="GUQ276" s="732"/>
      <c r="GUR276" s="732"/>
      <c r="GUS276" s="733"/>
      <c r="GUT276" s="733"/>
      <c r="GUU276" s="732"/>
      <c r="GUV276" s="732"/>
      <c r="GUW276" s="733"/>
      <c r="GUX276" s="733"/>
      <c r="GUY276" s="732"/>
      <c r="GUZ276" s="732"/>
      <c r="GVA276" s="732"/>
      <c r="GVB276" s="732"/>
      <c r="GVC276" s="732"/>
      <c r="GVD276" s="731"/>
      <c r="GVE276" s="734"/>
      <c r="GVF276" s="732"/>
      <c r="GVG276" s="732"/>
      <c r="GVH276" s="732"/>
      <c r="GVI276" s="732"/>
      <c r="GVJ276" s="732"/>
      <c r="GVK276" s="732"/>
      <c r="GVL276" s="732"/>
      <c r="GVM276" s="735"/>
      <c r="GVN276" s="735"/>
      <c r="GVO276" s="735"/>
      <c r="GVP276" s="735"/>
      <c r="GVQ276" s="735"/>
      <c r="GVR276" s="735"/>
      <c r="GVS276" s="735"/>
      <c r="GVT276" s="735"/>
      <c r="GVU276" s="735"/>
      <c r="GVV276" s="735"/>
      <c r="GVW276" s="735"/>
      <c r="GVX276" s="735"/>
      <c r="GVY276" s="735"/>
      <c r="GVZ276" s="735"/>
      <c r="GWA276" s="735"/>
      <c r="GWB276" s="735"/>
      <c r="GWC276" s="735"/>
      <c r="GWD276" s="735"/>
      <c r="GWE276" s="735"/>
      <c r="GWF276" s="735"/>
      <c r="GWG276" s="735"/>
      <c r="GWH276" s="735"/>
      <c r="GWI276" s="735"/>
      <c r="GWJ276" s="735"/>
      <c r="GWK276" s="735"/>
      <c r="GWL276" s="735"/>
      <c r="GWM276" s="735"/>
      <c r="GWN276" s="735"/>
      <c r="GWO276" s="735"/>
      <c r="GWP276" s="735"/>
      <c r="GWQ276" s="735"/>
      <c r="GWR276" s="735"/>
      <c r="GWS276" s="735"/>
      <c r="GWT276" s="735"/>
      <c r="GWU276" s="735"/>
      <c r="GWV276" s="735"/>
      <c r="GWW276" s="735"/>
      <c r="GWX276" s="735"/>
      <c r="GWY276" s="735"/>
      <c r="GWZ276" s="735"/>
      <c r="GXA276" s="735"/>
      <c r="GXB276" s="735"/>
      <c r="GXC276" s="735"/>
      <c r="GXD276" s="735"/>
      <c r="GXE276" s="732"/>
      <c r="GXF276" s="732"/>
      <c r="GXG276" s="732"/>
      <c r="GXH276" s="732"/>
      <c r="GXI276" s="732"/>
      <c r="GXJ276" s="732"/>
      <c r="GXK276" s="732"/>
      <c r="GXL276" s="732"/>
      <c r="GXM276" s="732"/>
      <c r="GXN276" s="732"/>
      <c r="GXO276" s="732"/>
      <c r="GXP276" s="732"/>
      <c r="GXQ276" s="732"/>
      <c r="GXR276" s="732"/>
      <c r="GXS276" s="732"/>
      <c r="GXT276" s="732"/>
      <c r="GXU276" s="732"/>
      <c r="GXV276" s="732"/>
      <c r="GXW276" s="732"/>
      <c r="GXX276" s="732"/>
      <c r="GXY276" s="732"/>
      <c r="GXZ276" s="732"/>
      <c r="GYA276" s="732"/>
      <c r="GYB276" s="732"/>
      <c r="GYC276" s="733"/>
      <c r="GYD276" s="733"/>
      <c r="GYE276" s="733"/>
      <c r="GYF276" s="733"/>
      <c r="GYG276" s="733"/>
      <c r="GYH276" s="732"/>
      <c r="GYI276" s="732"/>
      <c r="GYJ276" s="733"/>
      <c r="GYK276" s="733"/>
      <c r="GYL276" s="732"/>
      <c r="GYM276" s="732"/>
      <c r="GYN276" s="733"/>
      <c r="GYO276" s="733"/>
      <c r="GYP276" s="732"/>
      <c r="GYQ276" s="732"/>
      <c r="GYR276" s="732"/>
      <c r="GYS276" s="732"/>
      <c r="GYT276" s="732"/>
      <c r="GYU276" s="732"/>
      <c r="GYV276" s="732"/>
      <c r="GYW276" s="733"/>
      <c r="GYX276" s="733"/>
      <c r="GYY276" s="732"/>
      <c r="GYZ276" s="732"/>
      <c r="GZA276" s="733"/>
      <c r="GZB276" s="733"/>
      <c r="GZC276" s="732"/>
      <c r="GZD276" s="732"/>
      <c r="GZE276" s="732"/>
      <c r="GZF276" s="732"/>
      <c r="GZG276" s="732"/>
      <c r="GZH276" s="731"/>
      <c r="GZI276" s="734"/>
      <c r="GZJ276" s="732"/>
      <c r="GZK276" s="732"/>
      <c r="GZL276" s="732"/>
      <c r="GZM276" s="732"/>
      <c r="GZN276" s="732"/>
      <c r="GZO276" s="732"/>
      <c r="GZP276" s="732"/>
      <c r="GZQ276" s="735"/>
      <c r="GZR276" s="735"/>
      <c r="GZS276" s="735"/>
      <c r="GZT276" s="735"/>
      <c r="GZU276" s="735"/>
      <c r="GZV276" s="735"/>
      <c r="GZW276" s="735"/>
      <c r="GZX276" s="735"/>
      <c r="GZY276" s="735"/>
      <c r="GZZ276" s="735"/>
      <c r="HAA276" s="735"/>
      <c r="HAB276" s="735"/>
      <c r="HAC276" s="735"/>
      <c r="HAD276" s="735"/>
      <c r="HAE276" s="735"/>
      <c r="HAF276" s="735"/>
      <c r="HAG276" s="735"/>
      <c r="HAH276" s="735"/>
      <c r="HAI276" s="735"/>
      <c r="HAJ276" s="735"/>
      <c r="HAK276" s="735"/>
      <c r="HAL276" s="735"/>
      <c r="HAM276" s="735"/>
      <c r="HAN276" s="735"/>
      <c r="HAO276" s="735"/>
      <c r="HAP276" s="735"/>
      <c r="HAQ276" s="735"/>
      <c r="HAR276" s="735"/>
      <c r="HAS276" s="735"/>
      <c r="HAT276" s="735"/>
      <c r="HAU276" s="735"/>
      <c r="HAV276" s="735"/>
      <c r="HAW276" s="735"/>
      <c r="HAX276" s="735"/>
      <c r="HAY276" s="735"/>
      <c r="HAZ276" s="735"/>
      <c r="HBA276" s="735"/>
      <c r="HBB276" s="735"/>
      <c r="HBC276" s="735"/>
      <c r="HBD276" s="735"/>
      <c r="HBE276" s="735"/>
      <c r="HBF276" s="735"/>
      <c r="HBG276" s="735"/>
      <c r="HBH276" s="735"/>
      <c r="HBI276" s="732"/>
      <c r="HBJ276" s="732"/>
      <c r="HBK276" s="732"/>
      <c r="HBL276" s="732"/>
      <c r="HBM276" s="732"/>
      <c r="HBN276" s="732"/>
      <c r="HBO276" s="732"/>
      <c r="HBP276" s="732"/>
      <c r="HBQ276" s="732"/>
      <c r="HBR276" s="732"/>
      <c r="HBS276" s="732"/>
      <c r="HBT276" s="732"/>
      <c r="HBU276" s="732"/>
      <c r="HBV276" s="732"/>
      <c r="HBW276" s="732"/>
      <c r="HBX276" s="732"/>
      <c r="HBY276" s="732"/>
      <c r="HBZ276" s="732"/>
      <c r="HCA276" s="732"/>
      <c r="HCB276" s="732"/>
      <c r="HCC276" s="732"/>
      <c r="HCD276" s="732"/>
      <c r="HCE276" s="732"/>
      <c r="HCF276" s="732"/>
      <c r="HCG276" s="733"/>
      <c r="HCH276" s="733"/>
      <c r="HCI276" s="733"/>
      <c r="HCJ276" s="733"/>
      <c r="HCK276" s="733"/>
      <c r="HCL276" s="732"/>
      <c r="HCM276" s="732"/>
      <c r="HCN276" s="733"/>
      <c r="HCO276" s="733"/>
      <c r="HCP276" s="732"/>
      <c r="HCQ276" s="732"/>
      <c r="HCR276" s="733"/>
      <c r="HCS276" s="733"/>
      <c r="HCT276" s="732"/>
      <c r="HCU276" s="732"/>
      <c r="HCV276" s="732"/>
      <c r="HCW276" s="732"/>
      <c r="HCX276" s="732"/>
      <c r="HCY276" s="732"/>
      <c r="HCZ276" s="732"/>
      <c r="HDA276" s="733"/>
      <c r="HDB276" s="733"/>
      <c r="HDC276" s="732"/>
      <c r="HDD276" s="732"/>
      <c r="HDE276" s="733"/>
      <c r="HDF276" s="733"/>
      <c r="HDG276" s="732"/>
      <c r="HDH276" s="732"/>
      <c r="HDI276" s="732"/>
      <c r="HDJ276" s="732"/>
      <c r="HDK276" s="732"/>
      <c r="HDL276" s="731"/>
      <c r="HDM276" s="734"/>
      <c r="HDN276" s="732"/>
      <c r="HDO276" s="732"/>
      <c r="HDP276" s="732"/>
      <c r="HDQ276" s="732"/>
      <c r="HDR276" s="732"/>
      <c r="HDS276" s="732"/>
      <c r="HDT276" s="732"/>
      <c r="HDU276" s="735"/>
      <c r="HDV276" s="735"/>
      <c r="HDW276" s="735"/>
      <c r="HDX276" s="735"/>
      <c r="HDY276" s="735"/>
      <c r="HDZ276" s="735"/>
      <c r="HEA276" s="735"/>
      <c r="HEB276" s="735"/>
      <c r="HEC276" s="735"/>
      <c r="HED276" s="735"/>
      <c r="HEE276" s="735"/>
      <c r="HEF276" s="735"/>
      <c r="HEG276" s="735"/>
      <c r="HEH276" s="735"/>
      <c r="HEI276" s="735"/>
      <c r="HEJ276" s="735"/>
      <c r="HEK276" s="735"/>
      <c r="HEL276" s="735"/>
      <c r="HEM276" s="735"/>
      <c r="HEN276" s="735"/>
      <c r="HEO276" s="735"/>
      <c r="HEP276" s="735"/>
      <c r="HEQ276" s="735"/>
      <c r="HER276" s="735"/>
      <c r="HES276" s="735"/>
      <c r="HET276" s="735"/>
      <c r="HEU276" s="735"/>
      <c r="HEV276" s="735"/>
      <c r="HEW276" s="735"/>
      <c r="HEX276" s="735"/>
      <c r="HEY276" s="735"/>
      <c r="HEZ276" s="735"/>
      <c r="HFA276" s="735"/>
      <c r="HFB276" s="735"/>
      <c r="HFC276" s="735"/>
      <c r="HFD276" s="735"/>
      <c r="HFE276" s="735"/>
      <c r="HFF276" s="735"/>
      <c r="HFG276" s="735"/>
      <c r="HFH276" s="735"/>
      <c r="HFI276" s="735"/>
      <c r="HFJ276" s="735"/>
      <c r="HFK276" s="735"/>
      <c r="HFL276" s="735"/>
      <c r="HFM276" s="732"/>
      <c r="HFN276" s="732"/>
      <c r="HFO276" s="732"/>
      <c r="HFP276" s="732"/>
      <c r="HFQ276" s="732"/>
      <c r="HFR276" s="732"/>
      <c r="HFS276" s="732"/>
      <c r="HFT276" s="732"/>
      <c r="HFU276" s="732"/>
      <c r="HFV276" s="732"/>
      <c r="HFW276" s="732"/>
      <c r="HFX276" s="732"/>
      <c r="HFY276" s="732"/>
      <c r="HFZ276" s="732"/>
      <c r="HGA276" s="732"/>
      <c r="HGB276" s="732"/>
      <c r="HGC276" s="732"/>
      <c r="HGD276" s="732"/>
      <c r="HGE276" s="732"/>
      <c r="HGF276" s="732"/>
      <c r="HGG276" s="732"/>
      <c r="HGH276" s="732"/>
      <c r="HGI276" s="732"/>
      <c r="HGJ276" s="732"/>
      <c r="HGK276" s="733"/>
      <c r="HGL276" s="733"/>
      <c r="HGM276" s="733"/>
      <c r="HGN276" s="733"/>
      <c r="HGO276" s="733"/>
      <c r="HGP276" s="732"/>
      <c r="HGQ276" s="732"/>
      <c r="HGR276" s="733"/>
      <c r="HGS276" s="733"/>
      <c r="HGT276" s="732"/>
      <c r="HGU276" s="732"/>
      <c r="HGV276" s="733"/>
      <c r="HGW276" s="733"/>
      <c r="HGX276" s="732"/>
      <c r="HGY276" s="732"/>
      <c r="HGZ276" s="732"/>
      <c r="HHA276" s="732"/>
      <c r="HHB276" s="732"/>
      <c r="HHC276" s="732"/>
      <c r="HHD276" s="732"/>
      <c r="HHE276" s="733"/>
      <c r="HHF276" s="733"/>
      <c r="HHG276" s="732"/>
      <c r="HHH276" s="732"/>
      <c r="HHI276" s="733"/>
      <c r="HHJ276" s="733"/>
      <c r="HHK276" s="732"/>
      <c r="HHL276" s="732"/>
      <c r="HHM276" s="732"/>
      <c r="HHN276" s="732"/>
      <c r="HHO276" s="732"/>
      <c r="HHP276" s="731"/>
      <c r="HHQ276" s="734"/>
      <c r="HHR276" s="732"/>
      <c r="HHS276" s="732"/>
      <c r="HHT276" s="732"/>
      <c r="HHU276" s="732"/>
      <c r="HHV276" s="732"/>
      <c r="HHW276" s="732"/>
      <c r="HHX276" s="732"/>
      <c r="HHY276" s="735"/>
      <c r="HHZ276" s="735"/>
      <c r="HIA276" s="735"/>
      <c r="HIB276" s="735"/>
      <c r="HIC276" s="735"/>
      <c r="HID276" s="735"/>
      <c r="HIE276" s="735"/>
      <c r="HIF276" s="735"/>
      <c r="HIG276" s="735"/>
      <c r="HIH276" s="735"/>
      <c r="HII276" s="735"/>
      <c r="HIJ276" s="735"/>
      <c r="HIK276" s="735"/>
      <c r="HIL276" s="735"/>
      <c r="HIM276" s="735"/>
      <c r="HIN276" s="735"/>
      <c r="HIO276" s="735"/>
      <c r="HIP276" s="735"/>
      <c r="HIQ276" s="735"/>
      <c r="HIR276" s="735"/>
      <c r="HIS276" s="735"/>
      <c r="HIT276" s="735"/>
      <c r="HIU276" s="735"/>
      <c r="HIV276" s="735"/>
      <c r="HIW276" s="735"/>
      <c r="HIX276" s="735"/>
      <c r="HIY276" s="735"/>
      <c r="HIZ276" s="735"/>
      <c r="HJA276" s="735"/>
      <c r="HJB276" s="735"/>
      <c r="HJC276" s="735"/>
      <c r="HJD276" s="735"/>
      <c r="HJE276" s="735"/>
      <c r="HJF276" s="735"/>
      <c r="HJG276" s="735"/>
      <c r="HJH276" s="735"/>
      <c r="HJI276" s="735"/>
      <c r="HJJ276" s="735"/>
      <c r="HJK276" s="735"/>
      <c r="HJL276" s="735"/>
      <c r="HJM276" s="735"/>
      <c r="HJN276" s="735"/>
      <c r="HJO276" s="735"/>
      <c r="HJP276" s="735"/>
      <c r="HJQ276" s="732"/>
      <c r="HJR276" s="732"/>
      <c r="HJS276" s="732"/>
      <c r="HJT276" s="732"/>
      <c r="HJU276" s="732"/>
      <c r="HJV276" s="732"/>
      <c r="HJW276" s="732"/>
      <c r="HJX276" s="732"/>
      <c r="HJY276" s="732"/>
      <c r="HJZ276" s="732"/>
      <c r="HKA276" s="732"/>
      <c r="HKB276" s="732"/>
      <c r="HKC276" s="732"/>
      <c r="HKD276" s="732"/>
      <c r="HKE276" s="732"/>
      <c r="HKF276" s="732"/>
      <c r="HKG276" s="732"/>
      <c r="HKH276" s="732"/>
      <c r="HKI276" s="732"/>
      <c r="HKJ276" s="732"/>
      <c r="HKK276" s="732"/>
      <c r="HKL276" s="732"/>
      <c r="HKM276" s="732"/>
      <c r="HKN276" s="732"/>
      <c r="HKO276" s="733"/>
      <c r="HKP276" s="733"/>
      <c r="HKQ276" s="733"/>
      <c r="HKR276" s="733"/>
      <c r="HKS276" s="733"/>
      <c r="HKT276" s="732"/>
      <c r="HKU276" s="732"/>
      <c r="HKV276" s="733"/>
      <c r="HKW276" s="733"/>
      <c r="HKX276" s="732"/>
      <c r="HKY276" s="732"/>
      <c r="HKZ276" s="733"/>
      <c r="HLA276" s="733"/>
      <c r="HLB276" s="732"/>
      <c r="HLC276" s="732"/>
      <c r="HLD276" s="732"/>
      <c r="HLE276" s="732"/>
      <c r="HLF276" s="732"/>
      <c r="HLG276" s="732"/>
      <c r="HLH276" s="732"/>
      <c r="HLI276" s="733"/>
      <c r="HLJ276" s="733"/>
      <c r="HLK276" s="732"/>
      <c r="HLL276" s="732"/>
      <c r="HLM276" s="733"/>
      <c r="HLN276" s="733"/>
      <c r="HLO276" s="732"/>
      <c r="HLP276" s="732"/>
      <c r="HLQ276" s="732"/>
      <c r="HLR276" s="732"/>
      <c r="HLS276" s="732"/>
      <c r="HLT276" s="731"/>
      <c r="HLU276" s="734"/>
      <c r="HLV276" s="732"/>
      <c r="HLW276" s="732"/>
      <c r="HLX276" s="732"/>
      <c r="HLY276" s="732"/>
      <c r="HLZ276" s="732"/>
      <c r="HMA276" s="732"/>
      <c r="HMB276" s="732"/>
      <c r="HMC276" s="735"/>
      <c r="HMD276" s="735"/>
      <c r="HME276" s="735"/>
      <c r="HMF276" s="735"/>
      <c r="HMG276" s="735"/>
      <c r="HMH276" s="735"/>
      <c r="HMI276" s="735"/>
      <c r="HMJ276" s="735"/>
      <c r="HMK276" s="735"/>
      <c r="HML276" s="735"/>
      <c r="HMM276" s="735"/>
      <c r="HMN276" s="735"/>
      <c r="HMO276" s="735"/>
      <c r="HMP276" s="735"/>
      <c r="HMQ276" s="735"/>
      <c r="HMR276" s="735"/>
      <c r="HMS276" s="735"/>
      <c r="HMT276" s="735"/>
      <c r="HMU276" s="735"/>
      <c r="HMV276" s="735"/>
      <c r="HMW276" s="735"/>
      <c r="HMX276" s="735"/>
      <c r="HMY276" s="735"/>
      <c r="HMZ276" s="735"/>
      <c r="HNA276" s="735"/>
      <c r="HNB276" s="735"/>
      <c r="HNC276" s="735"/>
      <c r="HND276" s="735"/>
      <c r="HNE276" s="735"/>
      <c r="HNF276" s="735"/>
      <c r="HNG276" s="735"/>
      <c r="HNH276" s="735"/>
      <c r="HNI276" s="735"/>
      <c r="HNJ276" s="735"/>
      <c r="HNK276" s="735"/>
      <c r="HNL276" s="735"/>
      <c r="HNM276" s="735"/>
      <c r="HNN276" s="735"/>
      <c r="HNO276" s="735"/>
      <c r="HNP276" s="735"/>
      <c r="HNQ276" s="735"/>
      <c r="HNR276" s="735"/>
      <c r="HNS276" s="735"/>
      <c r="HNT276" s="735"/>
      <c r="HNU276" s="732"/>
      <c r="HNV276" s="732"/>
      <c r="HNW276" s="732"/>
      <c r="HNX276" s="732"/>
      <c r="HNY276" s="732"/>
      <c r="HNZ276" s="732"/>
      <c r="HOA276" s="732"/>
      <c r="HOB276" s="732"/>
      <c r="HOC276" s="732"/>
      <c r="HOD276" s="732"/>
      <c r="HOE276" s="732"/>
      <c r="HOF276" s="732"/>
      <c r="HOG276" s="732"/>
      <c r="HOH276" s="732"/>
      <c r="HOI276" s="732"/>
      <c r="HOJ276" s="732"/>
      <c r="HOK276" s="732"/>
      <c r="HOL276" s="732"/>
      <c r="HOM276" s="732"/>
      <c r="HON276" s="732"/>
      <c r="HOO276" s="732"/>
      <c r="HOP276" s="732"/>
      <c r="HOQ276" s="732"/>
      <c r="HOR276" s="732"/>
      <c r="HOS276" s="733"/>
      <c r="HOT276" s="733"/>
      <c r="HOU276" s="733"/>
      <c r="HOV276" s="733"/>
      <c r="HOW276" s="733"/>
      <c r="HOX276" s="732"/>
      <c r="HOY276" s="732"/>
      <c r="HOZ276" s="733"/>
      <c r="HPA276" s="733"/>
      <c r="HPB276" s="732"/>
      <c r="HPC276" s="732"/>
      <c r="HPD276" s="733"/>
      <c r="HPE276" s="733"/>
      <c r="HPF276" s="732"/>
      <c r="HPG276" s="732"/>
      <c r="HPH276" s="732"/>
      <c r="HPI276" s="732"/>
      <c r="HPJ276" s="732"/>
      <c r="HPK276" s="732"/>
      <c r="HPL276" s="732"/>
      <c r="HPM276" s="733"/>
      <c r="HPN276" s="733"/>
      <c r="HPO276" s="732"/>
      <c r="HPP276" s="732"/>
      <c r="HPQ276" s="733"/>
      <c r="HPR276" s="733"/>
      <c r="HPS276" s="732"/>
      <c r="HPT276" s="732"/>
      <c r="HPU276" s="732"/>
      <c r="HPV276" s="732"/>
      <c r="HPW276" s="732"/>
      <c r="HPX276" s="731"/>
      <c r="HPY276" s="734"/>
      <c r="HPZ276" s="732"/>
      <c r="HQA276" s="732"/>
      <c r="HQB276" s="732"/>
      <c r="HQC276" s="732"/>
      <c r="HQD276" s="732"/>
      <c r="HQE276" s="732"/>
      <c r="HQF276" s="732"/>
      <c r="HQG276" s="735"/>
      <c r="HQH276" s="735"/>
      <c r="HQI276" s="735"/>
      <c r="HQJ276" s="735"/>
      <c r="HQK276" s="735"/>
      <c r="HQL276" s="735"/>
      <c r="HQM276" s="735"/>
      <c r="HQN276" s="735"/>
      <c r="HQO276" s="735"/>
      <c r="HQP276" s="735"/>
      <c r="HQQ276" s="735"/>
      <c r="HQR276" s="735"/>
      <c r="HQS276" s="735"/>
      <c r="HQT276" s="735"/>
      <c r="HQU276" s="735"/>
      <c r="HQV276" s="735"/>
      <c r="HQW276" s="735"/>
      <c r="HQX276" s="735"/>
      <c r="HQY276" s="735"/>
      <c r="HQZ276" s="735"/>
      <c r="HRA276" s="735"/>
      <c r="HRB276" s="735"/>
      <c r="HRC276" s="735"/>
      <c r="HRD276" s="735"/>
      <c r="HRE276" s="735"/>
      <c r="HRF276" s="735"/>
      <c r="HRG276" s="735"/>
      <c r="HRH276" s="735"/>
      <c r="HRI276" s="735"/>
      <c r="HRJ276" s="735"/>
      <c r="HRK276" s="735"/>
      <c r="HRL276" s="735"/>
      <c r="HRM276" s="735"/>
      <c r="HRN276" s="735"/>
      <c r="HRO276" s="735"/>
      <c r="HRP276" s="735"/>
      <c r="HRQ276" s="735"/>
      <c r="HRR276" s="735"/>
      <c r="HRS276" s="735"/>
      <c r="HRT276" s="735"/>
      <c r="HRU276" s="735"/>
      <c r="HRV276" s="735"/>
      <c r="HRW276" s="735"/>
      <c r="HRX276" s="735"/>
      <c r="HRY276" s="732"/>
      <c r="HRZ276" s="732"/>
      <c r="HSA276" s="732"/>
      <c r="HSB276" s="732"/>
      <c r="HSC276" s="732"/>
      <c r="HSD276" s="732"/>
      <c r="HSE276" s="732"/>
      <c r="HSF276" s="732"/>
      <c r="HSG276" s="732"/>
      <c r="HSH276" s="732"/>
      <c r="HSI276" s="732"/>
      <c r="HSJ276" s="732"/>
      <c r="HSK276" s="732"/>
      <c r="HSL276" s="732"/>
      <c r="HSM276" s="732"/>
      <c r="HSN276" s="732"/>
      <c r="HSO276" s="732"/>
      <c r="HSP276" s="732"/>
      <c r="HSQ276" s="732"/>
      <c r="HSR276" s="732"/>
      <c r="HSS276" s="732"/>
      <c r="HST276" s="732"/>
      <c r="HSU276" s="732"/>
      <c r="HSV276" s="732"/>
      <c r="HSW276" s="733"/>
      <c r="HSX276" s="733"/>
      <c r="HSY276" s="733"/>
      <c r="HSZ276" s="733"/>
      <c r="HTA276" s="733"/>
      <c r="HTB276" s="732"/>
      <c r="HTC276" s="732"/>
      <c r="HTD276" s="733"/>
      <c r="HTE276" s="733"/>
      <c r="HTF276" s="732"/>
      <c r="HTG276" s="732"/>
      <c r="HTH276" s="733"/>
      <c r="HTI276" s="733"/>
      <c r="HTJ276" s="732"/>
      <c r="HTK276" s="732"/>
      <c r="HTL276" s="732"/>
      <c r="HTM276" s="732"/>
      <c r="HTN276" s="732"/>
      <c r="HTO276" s="732"/>
      <c r="HTP276" s="732"/>
      <c r="HTQ276" s="733"/>
      <c r="HTR276" s="733"/>
      <c r="HTS276" s="732"/>
      <c r="HTT276" s="732"/>
      <c r="HTU276" s="733"/>
      <c r="HTV276" s="733"/>
      <c r="HTW276" s="732"/>
      <c r="HTX276" s="732"/>
      <c r="HTY276" s="732"/>
      <c r="HTZ276" s="732"/>
      <c r="HUA276" s="732"/>
      <c r="HUB276" s="731"/>
      <c r="HUC276" s="734"/>
      <c r="HUD276" s="732"/>
      <c r="HUE276" s="732"/>
      <c r="HUF276" s="732"/>
      <c r="HUG276" s="732"/>
      <c r="HUH276" s="732"/>
      <c r="HUI276" s="732"/>
      <c r="HUJ276" s="732"/>
      <c r="HUK276" s="735"/>
      <c r="HUL276" s="735"/>
      <c r="HUM276" s="735"/>
      <c r="HUN276" s="735"/>
      <c r="HUO276" s="735"/>
      <c r="HUP276" s="735"/>
      <c r="HUQ276" s="735"/>
      <c r="HUR276" s="735"/>
      <c r="HUS276" s="735"/>
      <c r="HUT276" s="735"/>
      <c r="HUU276" s="735"/>
      <c r="HUV276" s="735"/>
      <c r="HUW276" s="735"/>
      <c r="HUX276" s="735"/>
      <c r="HUY276" s="735"/>
      <c r="HUZ276" s="735"/>
      <c r="HVA276" s="735"/>
      <c r="HVB276" s="735"/>
      <c r="HVC276" s="735"/>
      <c r="HVD276" s="735"/>
      <c r="HVE276" s="735"/>
      <c r="HVF276" s="735"/>
      <c r="HVG276" s="735"/>
      <c r="HVH276" s="735"/>
      <c r="HVI276" s="735"/>
      <c r="HVJ276" s="735"/>
      <c r="HVK276" s="735"/>
      <c r="HVL276" s="735"/>
      <c r="HVM276" s="735"/>
      <c r="HVN276" s="735"/>
      <c r="HVO276" s="735"/>
      <c r="HVP276" s="735"/>
      <c r="HVQ276" s="735"/>
      <c r="HVR276" s="735"/>
      <c r="HVS276" s="735"/>
      <c r="HVT276" s="735"/>
      <c r="HVU276" s="735"/>
      <c r="HVV276" s="735"/>
      <c r="HVW276" s="735"/>
      <c r="HVX276" s="735"/>
      <c r="HVY276" s="735"/>
      <c r="HVZ276" s="735"/>
      <c r="HWA276" s="735"/>
      <c r="HWB276" s="735"/>
      <c r="HWC276" s="732"/>
      <c r="HWD276" s="732"/>
      <c r="HWE276" s="732"/>
      <c r="HWF276" s="732"/>
      <c r="HWG276" s="732"/>
      <c r="HWH276" s="732"/>
      <c r="HWI276" s="732"/>
      <c r="HWJ276" s="732"/>
      <c r="HWK276" s="732"/>
      <c r="HWL276" s="732"/>
      <c r="HWM276" s="732"/>
      <c r="HWN276" s="732"/>
      <c r="HWO276" s="732"/>
      <c r="HWP276" s="732"/>
      <c r="HWQ276" s="732"/>
      <c r="HWR276" s="732"/>
      <c r="HWS276" s="732"/>
      <c r="HWT276" s="732"/>
      <c r="HWU276" s="732"/>
      <c r="HWV276" s="732"/>
      <c r="HWW276" s="732"/>
      <c r="HWX276" s="732"/>
      <c r="HWY276" s="732"/>
      <c r="HWZ276" s="732"/>
      <c r="HXA276" s="733"/>
      <c r="HXB276" s="733"/>
      <c r="HXC276" s="733"/>
      <c r="HXD276" s="733"/>
      <c r="HXE276" s="733"/>
      <c r="HXF276" s="732"/>
      <c r="HXG276" s="732"/>
      <c r="HXH276" s="733"/>
      <c r="HXI276" s="733"/>
      <c r="HXJ276" s="732"/>
      <c r="HXK276" s="732"/>
      <c r="HXL276" s="733"/>
      <c r="HXM276" s="733"/>
      <c r="HXN276" s="732"/>
      <c r="HXO276" s="732"/>
      <c r="HXP276" s="732"/>
      <c r="HXQ276" s="732"/>
      <c r="HXR276" s="732"/>
      <c r="HXS276" s="732"/>
      <c r="HXT276" s="732"/>
      <c r="HXU276" s="733"/>
      <c r="HXV276" s="733"/>
      <c r="HXW276" s="732"/>
      <c r="HXX276" s="732"/>
      <c r="HXY276" s="733"/>
      <c r="HXZ276" s="733"/>
      <c r="HYA276" s="732"/>
      <c r="HYB276" s="732"/>
      <c r="HYC276" s="732"/>
      <c r="HYD276" s="732"/>
      <c r="HYE276" s="732"/>
      <c r="HYF276" s="731"/>
      <c r="HYG276" s="734"/>
      <c r="HYH276" s="732"/>
      <c r="HYI276" s="732"/>
      <c r="HYJ276" s="732"/>
      <c r="HYK276" s="732"/>
      <c r="HYL276" s="732"/>
      <c r="HYM276" s="732"/>
      <c r="HYN276" s="732"/>
      <c r="HYO276" s="735"/>
      <c r="HYP276" s="735"/>
      <c r="HYQ276" s="735"/>
      <c r="HYR276" s="735"/>
      <c r="HYS276" s="735"/>
      <c r="HYT276" s="735"/>
      <c r="HYU276" s="735"/>
      <c r="HYV276" s="735"/>
      <c r="HYW276" s="735"/>
      <c r="HYX276" s="735"/>
      <c r="HYY276" s="735"/>
      <c r="HYZ276" s="735"/>
      <c r="HZA276" s="735"/>
      <c r="HZB276" s="735"/>
      <c r="HZC276" s="735"/>
      <c r="HZD276" s="735"/>
      <c r="HZE276" s="735"/>
      <c r="HZF276" s="735"/>
      <c r="HZG276" s="735"/>
      <c r="HZH276" s="735"/>
      <c r="HZI276" s="735"/>
      <c r="HZJ276" s="735"/>
      <c r="HZK276" s="735"/>
      <c r="HZL276" s="735"/>
      <c r="HZM276" s="735"/>
      <c r="HZN276" s="735"/>
      <c r="HZO276" s="735"/>
      <c r="HZP276" s="735"/>
      <c r="HZQ276" s="735"/>
      <c r="HZR276" s="735"/>
      <c r="HZS276" s="735"/>
      <c r="HZT276" s="735"/>
      <c r="HZU276" s="735"/>
      <c r="HZV276" s="735"/>
      <c r="HZW276" s="735"/>
      <c r="HZX276" s="735"/>
      <c r="HZY276" s="735"/>
      <c r="HZZ276" s="735"/>
      <c r="IAA276" s="735"/>
      <c r="IAB276" s="735"/>
      <c r="IAC276" s="735"/>
      <c r="IAD276" s="735"/>
      <c r="IAE276" s="735"/>
      <c r="IAF276" s="735"/>
      <c r="IAG276" s="732"/>
      <c r="IAH276" s="732"/>
      <c r="IAI276" s="732"/>
      <c r="IAJ276" s="732"/>
      <c r="IAK276" s="732"/>
      <c r="IAL276" s="732"/>
      <c r="IAM276" s="732"/>
      <c r="IAN276" s="732"/>
      <c r="IAO276" s="732"/>
      <c r="IAP276" s="732"/>
      <c r="IAQ276" s="732"/>
      <c r="IAR276" s="732"/>
      <c r="IAS276" s="732"/>
      <c r="IAT276" s="732"/>
      <c r="IAU276" s="732"/>
      <c r="IAV276" s="732"/>
      <c r="IAW276" s="732"/>
      <c r="IAX276" s="732"/>
      <c r="IAY276" s="732"/>
      <c r="IAZ276" s="732"/>
      <c r="IBA276" s="732"/>
      <c r="IBB276" s="732"/>
      <c r="IBC276" s="732"/>
      <c r="IBD276" s="732"/>
      <c r="IBE276" s="733"/>
      <c r="IBF276" s="733"/>
      <c r="IBG276" s="733"/>
      <c r="IBH276" s="733"/>
      <c r="IBI276" s="733"/>
      <c r="IBJ276" s="732"/>
      <c r="IBK276" s="732"/>
      <c r="IBL276" s="733"/>
      <c r="IBM276" s="733"/>
      <c r="IBN276" s="732"/>
      <c r="IBO276" s="732"/>
      <c r="IBP276" s="733"/>
      <c r="IBQ276" s="733"/>
      <c r="IBR276" s="732"/>
      <c r="IBS276" s="732"/>
      <c r="IBT276" s="732"/>
      <c r="IBU276" s="732"/>
      <c r="IBV276" s="732"/>
      <c r="IBW276" s="732"/>
      <c r="IBX276" s="732"/>
      <c r="IBY276" s="733"/>
      <c r="IBZ276" s="733"/>
      <c r="ICA276" s="732"/>
      <c r="ICB276" s="732"/>
      <c r="ICC276" s="733"/>
      <c r="ICD276" s="733"/>
      <c r="ICE276" s="732"/>
      <c r="ICF276" s="732"/>
      <c r="ICG276" s="732"/>
      <c r="ICH276" s="732"/>
      <c r="ICI276" s="732"/>
      <c r="ICJ276" s="731"/>
      <c r="ICK276" s="734"/>
      <c r="ICL276" s="732"/>
      <c r="ICM276" s="732"/>
      <c r="ICN276" s="732"/>
      <c r="ICO276" s="732"/>
      <c r="ICP276" s="732"/>
      <c r="ICQ276" s="732"/>
      <c r="ICR276" s="732"/>
      <c r="ICS276" s="735"/>
      <c r="ICT276" s="735"/>
      <c r="ICU276" s="735"/>
      <c r="ICV276" s="735"/>
      <c r="ICW276" s="735"/>
      <c r="ICX276" s="735"/>
      <c r="ICY276" s="735"/>
      <c r="ICZ276" s="735"/>
      <c r="IDA276" s="735"/>
      <c r="IDB276" s="735"/>
      <c r="IDC276" s="735"/>
      <c r="IDD276" s="735"/>
      <c r="IDE276" s="735"/>
      <c r="IDF276" s="735"/>
      <c r="IDG276" s="735"/>
      <c r="IDH276" s="735"/>
      <c r="IDI276" s="735"/>
      <c r="IDJ276" s="735"/>
      <c r="IDK276" s="735"/>
      <c r="IDL276" s="735"/>
      <c r="IDM276" s="735"/>
      <c r="IDN276" s="735"/>
      <c r="IDO276" s="735"/>
      <c r="IDP276" s="735"/>
      <c r="IDQ276" s="735"/>
      <c r="IDR276" s="735"/>
      <c r="IDS276" s="735"/>
      <c r="IDT276" s="735"/>
      <c r="IDU276" s="735"/>
      <c r="IDV276" s="735"/>
      <c r="IDW276" s="735"/>
      <c r="IDX276" s="735"/>
      <c r="IDY276" s="735"/>
      <c r="IDZ276" s="735"/>
      <c r="IEA276" s="735"/>
      <c r="IEB276" s="735"/>
      <c r="IEC276" s="735"/>
      <c r="IED276" s="735"/>
      <c r="IEE276" s="735"/>
      <c r="IEF276" s="735"/>
      <c r="IEG276" s="735"/>
      <c r="IEH276" s="735"/>
      <c r="IEI276" s="735"/>
      <c r="IEJ276" s="735"/>
      <c r="IEK276" s="732"/>
      <c r="IEL276" s="732"/>
      <c r="IEM276" s="732"/>
      <c r="IEN276" s="732"/>
      <c r="IEO276" s="732"/>
      <c r="IEP276" s="732"/>
      <c r="IEQ276" s="732"/>
      <c r="IER276" s="732"/>
      <c r="IES276" s="732"/>
      <c r="IET276" s="732"/>
      <c r="IEU276" s="732"/>
      <c r="IEV276" s="732"/>
      <c r="IEW276" s="732"/>
      <c r="IEX276" s="732"/>
      <c r="IEY276" s="732"/>
      <c r="IEZ276" s="732"/>
      <c r="IFA276" s="732"/>
      <c r="IFB276" s="732"/>
      <c r="IFC276" s="732"/>
      <c r="IFD276" s="732"/>
      <c r="IFE276" s="732"/>
      <c r="IFF276" s="732"/>
      <c r="IFG276" s="732"/>
      <c r="IFH276" s="732"/>
      <c r="IFI276" s="733"/>
      <c r="IFJ276" s="733"/>
      <c r="IFK276" s="733"/>
      <c r="IFL276" s="733"/>
      <c r="IFM276" s="733"/>
      <c r="IFN276" s="732"/>
      <c r="IFO276" s="732"/>
      <c r="IFP276" s="733"/>
      <c r="IFQ276" s="733"/>
      <c r="IFR276" s="732"/>
      <c r="IFS276" s="732"/>
      <c r="IFT276" s="733"/>
      <c r="IFU276" s="733"/>
      <c r="IFV276" s="732"/>
      <c r="IFW276" s="732"/>
      <c r="IFX276" s="732"/>
      <c r="IFY276" s="732"/>
      <c r="IFZ276" s="732"/>
      <c r="IGA276" s="732"/>
      <c r="IGB276" s="732"/>
      <c r="IGC276" s="733"/>
      <c r="IGD276" s="733"/>
      <c r="IGE276" s="732"/>
      <c r="IGF276" s="732"/>
      <c r="IGG276" s="733"/>
      <c r="IGH276" s="733"/>
      <c r="IGI276" s="732"/>
      <c r="IGJ276" s="732"/>
      <c r="IGK276" s="732"/>
      <c r="IGL276" s="732"/>
      <c r="IGM276" s="732"/>
      <c r="IGN276" s="731"/>
      <c r="IGO276" s="734"/>
      <c r="IGP276" s="732"/>
      <c r="IGQ276" s="732"/>
      <c r="IGR276" s="732"/>
      <c r="IGS276" s="732"/>
      <c r="IGT276" s="732"/>
      <c r="IGU276" s="732"/>
      <c r="IGV276" s="732"/>
      <c r="IGW276" s="735"/>
      <c r="IGX276" s="735"/>
      <c r="IGY276" s="735"/>
      <c r="IGZ276" s="735"/>
      <c r="IHA276" s="735"/>
      <c r="IHB276" s="735"/>
      <c r="IHC276" s="735"/>
      <c r="IHD276" s="735"/>
      <c r="IHE276" s="735"/>
      <c r="IHF276" s="735"/>
      <c r="IHG276" s="735"/>
      <c r="IHH276" s="735"/>
      <c r="IHI276" s="735"/>
      <c r="IHJ276" s="735"/>
      <c r="IHK276" s="735"/>
      <c r="IHL276" s="735"/>
      <c r="IHM276" s="735"/>
      <c r="IHN276" s="735"/>
      <c r="IHO276" s="735"/>
      <c r="IHP276" s="735"/>
      <c r="IHQ276" s="735"/>
      <c r="IHR276" s="735"/>
      <c r="IHS276" s="735"/>
      <c r="IHT276" s="735"/>
      <c r="IHU276" s="735"/>
      <c r="IHV276" s="735"/>
      <c r="IHW276" s="735"/>
      <c r="IHX276" s="735"/>
      <c r="IHY276" s="735"/>
      <c r="IHZ276" s="735"/>
      <c r="IIA276" s="735"/>
      <c r="IIB276" s="735"/>
      <c r="IIC276" s="735"/>
      <c r="IID276" s="735"/>
      <c r="IIE276" s="735"/>
      <c r="IIF276" s="735"/>
      <c r="IIG276" s="735"/>
      <c r="IIH276" s="735"/>
      <c r="III276" s="735"/>
      <c r="IIJ276" s="735"/>
      <c r="IIK276" s="735"/>
      <c r="IIL276" s="735"/>
      <c r="IIM276" s="735"/>
      <c r="IIN276" s="735"/>
      <c r="IIO276" s="732"/>
      <c r="IIP276" s="732"/>
      <c r="IIQ276" s="732"/>
      <c r="IIR276" s="732"/>
      <c r="IIS276" s="732"/>
      <c r="IIT276" s="732"/>
      <c r="IIU276" s="732"/>
      <c r="IIV276" s="732"/>
      <c r="IIW276" s="732"/>
      <c r="IIX276" s="732"/>
      <c r="IIY276" s="732"/>
      <c r="IIZ276" s="732"/>
      <c r="IJA276" s="732"/>
      <c r="IJB276" s="732"/>
      <c r="IJC276" s="732"/>
      <c r="IJD276" s="732"/>
      <c r="IJE276" s="732"/>
      <c r="IJF276" s="732"/>
      <c r="IJG276" s="732"/>
      <c r="IJH276" s="732"/>
      <c r="IJI276" s="732"/>
      <c r="IJJ276" s="732"/>
      <c r="IJK276" s="732"/>
      <c r="IJL276" s="732"/>
      <c r="IJM276" s="733"/>
      <c r="IJN276" s="733"/>
      <c r="IJO276" s="733"/>
      <c r="IJP276" s="733"/>
      <c r="IJQ276" s="733"/>
      <c r="IJR276" s="732"/>
      <c r="IJS276" s="732"/>
      <c r="IJT276" s="733"/>
      <c r="IJU276" s="733"/>
      <c r="IJV276" s="732"/>
      <c r="IJW276" s="732"/>
      <c r="IJX276" s="733"/>
      <c r="IJY276" s="733"/>
      <c r="IJZ276" s="732"/>
      <c r="IKA276" s="732"/>
      <c r="IKB276" s="732"/>
      <c r="IKC276" s="732"/>
      <c r="IKD276" s="732"/>
      <c r="IKE276" s="732"/>
      <c r="IKF276" s="732"/>
      <c r="IKG276" s="733"/>
      <c r="IKH276" s="733"/>
      <c r="IKI276" s="732"/>
      <c r="IKJ276" s="732"/>
      <c r="IKK276" s="733"/>
      <c r="IKL276" s="733"/>
      <c r="IKM276" s="732"/>
      <c r="IKN276" s="732"/>
      <c r="IKO276" s="732"/>
      <c r="IKP276" s="732"/>
      <c r="IKQ276" s="732"/>
      <c r="IKR276" s="731"/>
      <c r="IKS276" s="734"/>
      <c r="IKT276" s="732"/>
      <c r="IKU276" s="732"/>
      <c r="IKV276" s="732"/>
      <c r="IKW276" s="732"/>
      <c r="IKX276" s="732"/>
      <c r="IKY276" s="732"/>
      <c r="IKZ276" s="732"/>
      <c r="ILA276" s="735"/>
      <c r="ILB276" s="735"/>
      <c r="ILC276" s="735"/>
      <c r="ILD276" s="735"/>
      <c r="ILE276" s="735"/>
      <c r="ILF276" s="735"/>
      <c r="ILG276" s="735"/>
      <c r="ILH276" s="735"/>
      <c r="ILI276" s="735"/>
      <c r="ILJ276" s="735"/>
      <c r="ILK276" s="735"/>
      <c r="ILL276" s="735"/>
      <c r="ILM276" s="735"/>
      <c r="ILN276" s="735"/>
      <c r="ILO276" s="735"/>
      <c r="ILP276" s="735"/>
      <c r="ILQ276" s="735"/>
      <c r="ILR276" s="735"/>
      <c r="ILS276" s="735"/>
      <c r="ILT276" s="735"/>
      <c r="ILU276" s="735"/>
      <c r="ILV276" s="735"/>
      <c r="ILW276" s="735"/>
      <c r="ILX276" s="735"/>
      <c r="ILY276" s="735"/>
      <c r="ILZ276" s="735"/>
      <c r="IMA276" s="735"/>
      <c r="IMB276" s="735"/>
      <c r="IMC276" s="735"/>
      <c r="IMD276" s="735"/>
      <c r="IME276" s="735"/>
      <c r="IMF276" s="735"/>
      <c r="IMG276" s="735"/>
      <c r="IMH276" s="735"/>
      <c r="IMI276" s="735"/>
      <c r="IMJ276" s="735"/>
      <c r="IMK276" s="735"/>
      <c r="IML276" s="735"/>
      <c r="IMM276" s="735"/>
      <c r="IMN276" s="735"/>
      <c r="IMO276" s="735"/>
      <c r="IMP276" s="735"/>
      <c r="IMQ276" s="735"/>
      <c r="IMR276" s="735"/>
      <c r="IMS276" s="732"/>
      <c r="IMT276" s="732"/>
      <c r="IMU276" s="732"/>
      <c r="IMV276" s="732"/>
      <c r="IMW276" s="732"/>
      <c r="IMX276" s="732"/>
      <c r="IMY276" s="732"/>
      <c r="IMZ276" s="732"/>
      <c r="INA276" s="732"/>
      <c r="INB276" s="732"/>
      <c r="INC276" s="732"/>
      <c r="IND276" s="732"/>
      <c r="INE276" s="732"/>
      <c r="INF276" s="732"/>
      <c r="ING276" s="732"/>
      <c r="INH276" s="732"/>
      <c r="INI276" s="732"/>
      <c r="INJ276" s="732"/>
      <c r="INK276" s="732"/>
      <c r="INL276" s="732"/>
      <c r="INM276" s="732"/>
      <c r="INN276" s="732"/>
      <c r="INO276" s="732"/>
      <c r="INP276" s="732"/>
      <c r="INQ276" s="733"/>
      <c r="INR276" s="733"/>
      <c r="INS276" s="733"/>
      <c r="INT276" s="733"/>
      <c r="INU276" s="733"/>
      <c r="INV276" s="732"/>
      <c r="INW276" s="732"/>
      <c r="INX276" s="733"/>
      <c r="INY276" s="733"/>
      <c r="INZ276" s="732"/>
      <c r="IOA276" s="732"/>
      <c r="IOB276" s="733"/>
      <c r="IOC276" s="733"/>
      <c r="IOD276" s="732"/>
      <c r="IOE276" s="732"/>
      <c r="IOF276" s="732"/>
      <c r="IOG276" s="732"/>
      <c r="IOH276" s="732"/>
      <c r="IOI276" s="732"/>
      <c r="IOJ276" s="732"/>
      <c r="IOK276" s="733"/>
      <c r="IOL276" s="733"/>
      <c r="IOM276" s="732"/>
      <c r="ION276" s="732"/>
      <c r="IOO276" s="733"/>
      <c r="IOP276" s="733"/>
      <c r="IOQ276" s="732"/>
      <c r="IOR276" s="732"/>
      <c r="IOS276" s="732"/>
      <c r="IOT276" s="732"/>
      <c r="IOU276" s="732"/>
      <c r="IOV276" s="731"/>
      <c r="IOW276" s="734"/>
      <c r="IOX276" s="732"/>
      <c r="IOY276" s="732"/>
      <c r="IOZ276" s="732"/>
      <c r="IPA276" s="732"/>
      <c r="IPB276" s="732"/>
      <c r="IPC276" s="732"/>
      <c r="IPD276" s="732"/>
      <c r="IPE276" s="735"/>
      <c r="IPF276" s="735"/>
      <c r="IPG276" s="735"/>
      <c r="IPH276" s="735"/>
      <c r="IPI276" s="735"/>
      <c r="IPJ276" s="735"/>
      <c r="IPK276" s="735"/>
      <c r="IPL276" s="735"/>
      <c r="IPM276" s="735"/>
      <c r="IPN276" s="735"/>
      <c r="IPO276" s="735"/>
      <c r="IPP276" s="735"/>
      <c r="IPQ276" s="735"/>
      <c r="IPR276" s="735"/>
      <c r="IPS276" s="735"/>
      <c r="IPT276" s="735"/>
      <c r="IPU276" s="735"/>
      <c r="IPV276" s="735"/>
      <c r="IPW276" s="735"/>
      <c r="IPX276" s="735"/>
      <c r="IPY276" s="735"/>
      <c r="IPZ276" s="735"/>
      <c r="IQA276" s="735"/>
      <c r="IQB276" s="735"/>
      <c r="IQC276" s="735"/>
      <c r="IQD276" s="735"/>
      <c r="IQE276" s="735"/>
      <c r="IQF276" s="735"/>
      <c r="IQG276" s="735"/>
      <c r="IQH276" s="735"/>
      <c r="IQI276" s="735"/>
      <c r="IQJ276" s="735"/>
      <c r="IQK276" s="735"/>
      <c r="IQL276" s="735"/>
      <c r="IQM276" s="735"/>
      <c r="IQN276" s="735"/>
      <c r="IQO276" s="735"/>
      <c r="IQP276" s="735"/>
      <c r="IQQ276" s="735"/>
      <c r="IQR276" s="735"/>
      <c r="IQS276" s="735"/>
      <c r="IQT276" s="735"/>
      <c r="IQU276" s="735"/>
      <c r="IQV276" s="735"/>
      <c r="IQW276" s="732"/>
      <c r="IQX276" s="732"/>
      <c r="IQY276" s="732"/>
      <c r="IQZ276" s="732"/>
      <c r="IRA276" s="732"/>
      <c r="IRB276" s="732"/>
      <c r="IRC276" s="732"/>
      <c r="IRD276" s="732"/>
      <c r="IRE276" s="732"/>
      <c r="IRF276" s="732"/>
      <c r="IRG276" s="732"/>
      <c r="IRH276" s="732"/>
      <c r="IRI276" s="732"/>
      <c r="IRJ276" s="732"/>
      <c r="IRK276" s="732"/>
      <c r="IRL276" s="732"/>
      <c r="IRM276" s="732"/>
      <c r="IRN276" s="732"/>
      <c r="IRO276" s="732"/>
      <c r="IRP276" s="732"/>
      <c r="IRQ276" s="732"/>
      <c r="IRR276" s="732"/>
      <c r="IRS276" s="732"/>
      <c r="IRT276" s="732"/>
      <c r="IRU276" s="733"/>
      <c r="IRV276" s="733"/>
      <c r="IRW276" s="733"/>
      <c r="IRX276" s="733"/>
      <c r="IRY276" s="733"/>
      <c r="IRZ276" s="732"/>
      <c r="ISA276" s="732"/>
      <c r="ISB276" s="733"/>
      <c r="ISC276" s="733"/>
      <c r="ISD276" s="732"/>
      <c r="ISE276" s="732"/>
      <c r="ISF276" s="733"/>
      <c r="ISG276" s="733"/>
      <c r="ISH276" s="732"/>
      <c r="ISI276" s="732"/>
      <c r="ISJ276" s="732"/>
      <c r="ISK276" s="732"/>
      <c r="ISL276" s="732"/>
      <c r="ISM276" s="732"/>
      <c r="ISN276" s="732"/>
      <c r="ISO276" s="733"/>
      <c r="ISP276" s="733"/>
      <c r="ISQ276" s="732"/>
      <c r="ISR276" s="732"/>
      <c r="ISS276" s="733"/>
      <c r="IST276" s="733"/>
      <c r="ISU276" s="732"/>
      <c r="ISV276" s="732"/>
      <c r="ISW276" s="732"/>
      <c r="ISX276" s="732"/>
      <c r="ISY276" s="732"/>
      <c r="ISZ276" s="731"/>
      <c r="ITA276" s="734"/>
      <c r="ITB276" s="732"/>
      <c r="ITC276" s="732"/>
      <c r="ITD276" s="732"/>
      <c r="ITE276" s="732"/>
      <c r="ITF276" s="732"/>
      <c r="ITG276" s="732"/>
      <c r="ITH276" s="732"/>
      <c r="ITI276" s="735"/>
      <c r="ITJ276" s="735"/>
      <c r="ITK276" s="735"/>
      <c r="ITL276" s="735"/>
      <c r="ITM276" s="735"/>
      <c r="ITN276" s="735"/>
      <c r="ITO276" s="735"/>
      <c r="ITP276" s="735"/>
      <c r="ITQ276" s="735"/>
      <c r="ITR276" s="735"/>
      <c r="ITS276" s="735"/>
      <c r="ITT276" s="735"/>
      <c r="ITU276" s="735"/>
      <c r="ITV276" s="735"/>
      <c r="ITW276" s="735"/>
      <c r="ITX276" s="735"/>
      <c r="ITY276" s="735"/>
      <c r="ITZ276" s="735"/>
      <c r="IUA276" s="735"/>
      <c r="IUB276" s="735"/>
      <c r="IUC276" s="735"/>
      <c r="IUD276" s="735"/>
      <c r="IUE276" s="735"/>
      <c r="IUF276" s="735"/>
      <c r="IUG276" s="735"/>
      <c r="IUH276" s="735"/>
      <c r="IUI276" s="735"/>
      <c r="IUJ276" s="735"/>
      <c r="IUK276" s="735"/>
      <c r="IUL276" s="735"/>
      <c r="IUM276" s="735"/>
      <c r="IUN276" s="735"/>
      <c r="IUO276" s="735"/>
      <c r="IUP276" s="735"/>
      <c r="IUQ276" s="735"/>
      <c r="IUR276" s="735"/>
      <c r="IUS276" s="735"/>
      <c r="IUT276" s="735"/>
      <c r="IUU276" s="735"/>
      <c r="IUV276" s="735"/>
      <c r="IUW276" s="735"/>
      <c r="IUX276" s="735"/>
      <c r="IUY276" s="735"/>
      <c r="IUZ276" s="735"/>
      <c r="IVA276" s="732"/>
      <c r="IVB276" s="732"/>
      <c r="IVC276" s="732"/>
      <c r="IVD276" s="732"/>
      <c r="IVE276" s="732"/>
      <c r="IVF276" s="732"/>
      <c r="IVG276" s="732"/>
      <c r="IVH276" s="732"/>
      <c r="IVI276" s="732"/>
      <c r="IVJ276" s="732"/>
      <c r="IVK276" s="732"/>
      <c r="IVL276" s="732"/>
      <c r="IVM276" s="732"/>
      <c r="IVN276" s="732"/>
      <c r="IVO276" s="732"/>
      <c r="IVP276" s="732"/>
      <c r="IVQ276" s="732"/>
      <c r="IVR276" s="732"/>
      <c r="IVS276" s="732"/>
      <c r="IVT276" s="732"/>
      <c r="IVU276" s="732"/>
      <c r="IVV276" s="732"/>
      <c r="IVW276" s="732"/>
      <c r="IVX276" s="732"/>
      <c r="IVY276" s="733"/>
      <c r="IVZ276" s="733"/>
      <c r="IWA276" s="733"/>
      <c r="IWB276" s="733"/>
      <c r="IWC276" s="733"/>
      <c r="IWD276" s="732"/>
      <c r="IWE276" s="732"/>
      <c r="IWF276" s="733"/>
      <c r="IWG276" s="733"/>
      <c r="IWH276" s="732"/>
      <c r="IWI276" s="732"/>
      <c r="IWJ276" s="733"/>
      <c r="IWK276" s="733"/>
      <c r="IWL276" s="732"/>
      <c r="IWM276" s="732"/>
      <c r="IWN276" s="732"/>
      <c r="IWO276" s="732"/>
      <c r="IWP276" s="732"/>
      <c r="IWQ276" s="732"/>
      <c r="IWR276" s="732"/>
      <c r="IWS276" s="733"/>
      <c r="IWT276" s="733"/>
      <c r="IWU276" s="732"/>
      <c r="IWV276" s="732"/>
      <c r="IWW276" s="733"/>
      <c r="IWX276" s="733"/>
      <c r="IWY276" s="732"/>
      <c r="IWZ276" s="732"/>
      <c r="IXA276" s="732"/>
      <c r="IXB276" s="732"/>
      <c r="IXC276" s="732"/>
      <c r="IXD276" s="731"/>
      <c r="IXE276" s="734"/>
      <c r="IXF276" s="732"/>
      <c r="IXG276" s="732"/>
      <c r="IXH276" s="732"/>
      <c r="IXI276" s="732"/>
      <c r="IXJ276" s="732"/>
      <c r="IXK276" s="732"/>
      <c r="IXL276" s="732"/>
      <c r="IXM276" s="735"/>
      <c r="IXN276" s="735"/>
      <c r="IXO276" s="735"/>
      <c r="IXP276" s="735"/>
      <c r="IXQ276" s="735"/>
      <c r="IXR276" s="735"/>
      <c r="IXS276" s="735"/>
      <c r="IXT276" s="735"/>
      <c r="IXU276" s="735"/>
      <c r="IXV276" s="735"/>
      <c r="IXW276" s="735"/>
      <c r="IXX276" s="735"/>
      <c r="IXY276" s="735"/>
      <c r="IXZ276" s="735"/>
      <c r="IYA276" s="735"/>
      <c r="IYB276" s="735"/>
      <c r="IYC276" s="735"/>
      <c r="IYD276" s="735"/>
      <c r="IYE276" s="735"/>
      <c r="IYF276" s="735"/>
      <c r="IYG276" s="735"/>
      <c r="IYH276" s="735"/>
      <c r="IYI276" s="735"/>
      <c r="IYJ276" s="735"/>
      <c r="IYK276" s="735"/>
      <c r="IYL276" s="735"/>
      <c r="IYM276" s="735"/>
      <c r="IYN276" s="735"/>
      <c r="IYO276" s="735"/>
      <c r="IYP276" s="735"/>
      <c r="IYQ276" s="735"/>
      <c r="IYR276" s="735"/>
      <c r="IYS276" s="735"/>
      <c r="IYT276" s="735"/>
      <c r="IYU276" s="735"/>
      <c r="IYV276" s="735"/>
      <c r="IYW276" s="735"/>
      <c r="IYX276" s="735"/>
      <c r="IYY276" s="735"/>
      <c r="IYZ276" s="735"/>
      <c r="IZA276" s="735"/>
      <c r="IZB276" s="735"/>
      <c r="IZC276" s="735"/>
      <c r="IZD276" s="735"/>
      <c r="IZE276" s="732"/>
      <c r="IZF276" s="732"/>
      <c r="IZG276" s="732"/>
      <c r="IZH276" s="732"/>
      <c r="IZI276" s="732"/>
      <c r="IZJ276" s="732"/>
      <c r="IZK276" s="732"/>
      <c r="IZL276" s="732"/>
      <c r="IZM276" s="732"/>
      <c r="IZN276" s="732"/>
      <c r="IZO276" s="732"/>
      <c r="IZP276" s="732"/>
      <c r="IZQ276" s="732"/>
      <c r="IZR276" s="732"/>
      <c r="IZS276" s="732"/>
      <c r="IZT276" s="732"/>
      <c r="IZU276" s="732"/>
      <c r="IZV276" s="732"/>
      <c r="IZW276" s="732"/>
      <c r="IZX276" s="732"/>
      <c r="IZY276" s="732"/>
      <c r="IZZ276" s="732"/>
      <c r="JAA276" s="732"/>
      <c r="JAB276" s="732"/>
      <c r="JAC276" s="733"/>
      <c r="JAD276" s="733"/>
      <c r="JAE276" s="733"/>
      <c r="JAF276" s="733"/>
      <c r="JAG276" s="733"/>
      <c r="JAH276" s="732"/>
      <c r="JAI276" s="732"/>
      <c r="JAJ276" s="733"/>
      <c r="JAK276" s="733"/>
      <c r="JAL276" s="732"/>
      <c r="JAM276" s="732"/>
      <c r="JAN276" s="733"/>
      <c r="JAO276" s="733"/>
      <c r="JAP276" s="732"/>
      <c r="JAQ276" s="732"/>
      <c r="JAR276" s="732"/>
      <c r="JAS276" s="732"/>
      <c r="JAT276" s="732"/>
      <c r="JAU276" s="732"/>
      <c r="JAV276" s="732"/>
      <c r="JAW276" s="733"/>
      <c r="JAX276" s="733"/>
      <c r="JAY276" s="732"/>
      <c r="JAZ276" s="732"/>
      <c r="JBA276" s="733"/>
      <c r="JBB276" s="733"/>
      <c r="JBC276" s="732"/>
      <c r="JBD276" s="732"/>
      <c r="JBE276" s="732"/>
      <c r="JBF276" s="732"/>
      <c r="JBG276" s="732"/>
      <c r="JBH276" s="731"/>
      <c r="JBI276" s="734"/>
      <c r="JBJ276" s="732"/>
      <c r="JBK276" s="732"/>
      <c r="JBL276" s="732"/>
      <c r="JBM276" s="732"/>
      <c r="JBN276" s="732"/>
      <c r="JBO276" s="732"/>
      <c r="JBP276" s="732"/>
      <c r="JBQ276" s="735"/>
      <c r="JBR276" s="735"/>
      <c r="JBS276" s="735"/>
      <c r="JBT276" s="735"/>
      <c r="JBU276" s="735"/>
      <c r="JBV276" s="735"/>
      <c r="JBW276" s="735"/>
      <c r="JBX276" s="735"/>
      <c r="JBY276" s="735"/>
      <c r="JBZ276" s="735"/>
      <c r="JCA276" s="735"/>
      <c r="JCB276" s="735"/>
      <c r="JCC276" s="735"/>
      <c r="JCD276" s="735"/>
      <c r="JCE276" s="735"/>
      <c r="JCF276" s="735"/>
      <c r="JCG276" s="735"/>
      <c r="JCH276" s="735"/>
      <c r="JCI276" s="735"/>
      <c r="JCJ276" s="735"/>
      <c r="JCK276" s="735"/>
      <c r="JCL276" s="735"/>
      <c r="JCM276" s="735"/>
      <c r="JCN276" s="735"/>
      <c r="JCO276" s="735"/>
      <c r="JCP276" s="735"/>
      <c r="JCQ276" s="735"/>
      <c r="JCR276" s="735"/>
      <c r="JCS276" s="735"/>
      <c r="JCT276" s="735"/>
      <c r="JCU276" s="735"/>
      <c r="JCV276" s="735"/>
      <c r="JCW276" s="735"/>
      <c r="JCX276" s="735"/>
      <c r="JCY276" s="735"/>
      <c r="JCZ276" s="735"/>
      <c r="JDA276" s="735"/>
      <c r="JDB276" s="735"/>
      <c r="JDC276" s="735"/>
      <c r="JDD276" s="735"/>
      <c r="JDE276" s="735"/>
      <c r="JDF276" s="735"/>
      <c r="JDG276" s="735"/>
      <c r="JDH276" s="735"/>
      <c r="JDI276" s="732"/>
      <c r="JDJ276" s="732"/>
      <c r="JDK276" s="732"/>
      <c r="JDL276" s="732"/>
      <c r="JDM276" s="732"/>
      <c r="JDN276" s="732"/>
      <c r="JDO276" s="732"/>
      <c r="JDP276" s="732"/>
      <c r="JDQ276" s="732"/>
      <c r="JDR276" s="732"/>
      <c r="JDS276" s="732"/>
      <c r="JDT276" s="732"/>
      <c r="JDU276" s="732"/>
      <c r="JDV276" s="732"/>
      <c r="JDW276" s="732"/>
      <c r="JDX276" s="732"/>
      <c r="JDY276" s="732"/>
      <c r="JDZ276" s="732"/>
      <c r="JEA276" s="732"/>
      <c r="JEB276" s="732"/>
      <c r="JEC276" s="732"/>
      <c r="JED276" s="732"/>
      <c r="JEE276" s="732"/>
      <c r="JEF276" s="732"/>
      <c r="JEG276" s="733"/>
      <c r="JEH276" s="733"/>
      <c r="JEI276" s="733"/>
      <c r="JEJ276" s="733"/>
      <c r="JEK276" s="733"/>
      <c r="JEL276" s="732"/>
      <c r="JEM276" s="732"/>
      <c r="JEN276" s="733"/>
      <c r="JEO276" s="733"/>
      <c r="JEP276" s="732"/>
      <c r="JEQ276" s="732"/>
      <c r="JER276" s="733"/>
      <c r="JES276" s="733"/>
      <c r="JET276" s="732"/>
      <c r="JEU276" s="732"/>
      <c r="JEV276" s="732"/>
      <c r="JEW276" s="732"/>
      <c r="JEX276" s="732"/>
      <c r="JEY276" s="732"/>
      <c r="JEZ276" s="732"/>
      <c r="JFA276" s="733"/>
      <c r="JFB276" s="733"/>
      <c r="JFC276" s="732"/>
      <c r="JFD276" s="732"/>
      <c r="JFE276" s="733"/>
      <c r="JFF276" s="733"/>
      <c r="JFG276" s="732"/>
      <c r="JFH276" s="732"/>
      <c r="JFI276" s="732"/>
      <c r="JFJ276" s="732"/>
      <c r="JFK276" s="732"/>
      <c r="JFL276" s="731"/>
      <c r="JFM276" s="734"/>
      <c r="JFN276" s="732"/>
      <c r="JFO276" s="732"/>
      <c r="JFP276" s="732"/>
      <c r="JFQ276" s="732"/>
      <c r="JFR276" s="732"/>
      <c r="JFS276" s="732"/>
      <c r="JFT276" s="732"/>
      <c r="JFU276" s="735"/>
      <c r="JFV276" s="735"/>
      <c r="JFW276" s="735"/>
      <c r="JFX276" s="735"/>
      <c r="JFY276" s="735"/>
      <c r="JFZ276" s="735"/>
      <c r="JGA276" s="735"/>
      <c r="JGB276" s="735"/>
      <c r="JGC276" s="735"/>
      <c r="JGD276" s="735"/>
      <c r="JGE276" s="735"/>
      <c r="JGF276" s="735"/>
      <c r="JGG276" s="735"/>
      <c r="JGH276" s="735"/>
      <c r="JGI276" s="735"/>
      <c r="JGJ276" s="735"/>
      <c r="JGK276" s="735"/>
      <c r="JGL276" s="735"/>
      <c r="JGM276" s="735"/>
      <c r="JGN276" s="735"/>
      <c r="JGO276" s="735"/>
      <c r="JGP276" s="735"/>
      <c r="JGQ276" s="735"/>
      <c r="JGR276" s="735"/>
      <c r="JGS276" s="735"/>
      <c r="JGT276" s="735"/>
      <c r="JGU276" s="735"/>
      <c r="JGV276" s="735"/>
      <c r="JGW276" s="735"/>
      <c r="JGX276" s="735"/>
      <c r="JGY276" s="735"/>
      <c r="JGZ276" s="735"/>
      <c r="JHA276" s="735"/>
      <c r="JHB276" s="735"/>
      <c r="JHC276" s="735"/>
      <c r="JHD276" s="735"/>
      <c r="JHE276" s="735"/>
      <c r="JHF276" s="735"/>
      <c r="JHG276" s="735"/>
      <c r="JHH276" s="735"/>
      <c r="JHI276" s="735"/>
      <c r="JHJ276" s="735"/>
      <c r="JHK276" s="735"/>
      <c r="JHL276" s="735"/>
      <c r="JHM276" s="732"/>
      <c r="JHN276" s="732"/>
      <c r="JHO276" s="732"/>
      <c r="JHP276" s="732"/>
      <c r="JHQ276" s="732"/>
      <c r="JHR276" s="732"/>
      <c r="JHS276" s="732"/>
      <c r="JHT276" s="732"/>
      <c r="JHU276" s="732"/>
      <c r="JHV276" s="732"/>
      <c r="JHW276" s="732"/>
      <c r="JHX276" s="732"/>
      <c r="JHY276" s="732"/>
      <c r="JHZ276" s="732"/>
      <c r="JIA276" s="732"/>
      <c r="JIB276" s="732"/>
      <c r="JIC276" s="732"/>
      <c r="JID276" s="732"/>
      <c r="JIE276" s="732"/>
      <c r="JIF276" s="732"/>
      <c r="JIG276" s="732"/>
      <c r="JIH276" s="732"/>
      <c r="JII276" s="732"/>
      <c r="JIJ276" s="732"/>
      <c r="JIK276" s="733"/>
      <c r="JIL276" s="733"/>
      <c r="JIM276" s="733"/>
      <c r="JIN276" s="733"/>
      <c r="JIO276" s="733"/>
      <c r="JIP276" s="732"/>
      <c r="JIQ276" s="732"/>
      <c r="JIR276" s="733"/>
      <c r="JIS276" s="733"/>
      <c r="JIT276" s="732"/>
      <c r="JIU276" s="732"/>
      <c r="JIV276" s="733"/>
      <c r="JIW276" s="733"/>
      <c r="JIX276" s="732"/>
      <c r="JIY276" s="732"/>
      <c r="JIZ276" s="732"/>
      <c r="JJA276" s="732"/>
      <c r="JJB276" s="732"/>
      <c r="JJC276" s="732"/>
      <c r="JJD276" s="732"/>
      <c r="JJE276" s="733"/>
      <c r="JJF276" s="733"/>
      <c r="JJG276" s="732"/>
      <c r="JJH276" s="732"/>
      <c r="JJI276" s="733"/>
      <c r="JJJ276" s="733"/>
      <c r="JJK276" s="732"/>
      <c r="JJL276" s="732"/>
      <c r="JJM276" s="732"/>
      <c r="JJN276" s="732"/>
      <c r="JJO276" s="732"/>
      <c r="JJP276" s="731"/>
      <c r="JJQ276" s="734"/>
      <c r="JJR276" s="732"/>
      <c r="JJS276" s="732"/>
      <c r="JJT276" s="732"/>
      <c r="JJU276" s="732"/>
      <c r="JJV276" s="732"/>
      <c r="JJW276" s="732"/>
      <c r="JJX276" s="732"/>
      <c r="JJY276" s="735"/>
      <c r="JJZ276" s="735"/>
      <c r="JKA276" s="735"/>
      <c r="JKB276" s="735"/>
      <c r="JKC276" s="735"/>
      <c r="JKD276" s="735"/>
      <c r="JKE276" s="735"/>
      <c r="JKF276" s="735"/>
      <c r="JKG276" s="735"/>
      <c r="JKH276" s="735"/>
      <c r="JKI276" s="735"/>
      <c r="JKJ276" s="735"/>
      <c r="JKK276" s="735"/>
      <c r="JKL276" s="735"/>
      <c r="JKM276" s="735"/>
      <c r="JKN276" s="735"/>
      <c r="JKO276" s="735"/>
      <c r="JKP276" s="735"/>
      <c r="JKQ276" s="735"/>
      <c r="JKR276" s="735"/>
      <c r="JKS276" s="735"/>
      <c r="JKT276" s="735"/>
      <c r="JKU276" s="735"/>
      <c r="JKV276" s="735"/>
      <c r="JKW276" s="735"/>
      <c r="JKX276" s="735"/>
      <c r="JKY276" s="735"/>
      <c r="JKZ276" s="735"/>
      <c r="JLA276" s="735"/>
      <c r="JLB276" s="735"/>
      <c r="JLC276" s="735"/>
      <c r="JLD276" s="735"/>
      <c r="JLE276" s="735"/>
      <c r="JLF276" s="735"/>
      <c r="JLG276" s="735"/>
      <c r="JLH276" s="735"/>
      <c r="JLI276" s="735"/>
      <c r="JLJ276" s="735"/>
      <c r="JLK276" s="735"/>
      <c r="JLL276" s="735"/>
      <c r="JLM276" s="735"/>
      <c r="JLN276" s="735"/>
      <c r="JLO276" s="735"/>
      <c r="JLP276" s="735"/>
      <c r="JLQ276" s="732"/>
      <c r="JLR276" s="732"/>
      <c r="JLS276" s="732"/>
      <c r="JLT276" s="732"/>
      <c r="JLU276" s="732"/>
      <c r="JLV276" s="732"/>
      <c r="JLW276" s="732"/>
      <c r="JLX276" s="732"/>
      <c r="JLY276" s="732"/>
      <c r="JLZ276" s="732"/>
      <c r="JMA276" s="732"/>
      <c r="JMB276" s="732"/>
      <c r="JMC276" s="732"/>
      <c r="JMD276" s="732"/>
      <c r="JME276" s="732"/>
      <c r="JMF276" s="732"/>
      <c r="JMG276" s="732"/>
      <c r="JMH276" s="732"/>
      <c r="JMI276" s="732"/>
      <c r="JMJ276" s="732"/>
      <c r="JMK276" s="732"/>
      <c r="JML276" s="732"/>
      <c r="JMM276" s="732"/>
      <c r="JMN276" s="732"/>
      <c r="JMO276" s="733"/>
      <c r="JMP276" s="733"/>
      <c r="JMQ276" s="733"/>
      <c r="JMR276" s="733"/>
      <c r="JMS276" s="733"/>
      <c r="JMT276" s="732"/>
      <c r="JMU276" s="732"/>
      <c r="JMV276" s="733"/>
      <c r="JMW276" s="733"/>
      <c r="JMX276" s="732"/>
      <c r="JMY276" s="732"/>
      <c r="JMZ276" s="733"/>
      <c r="JNA276" s="733"/>
      <c r="JNB276" s="732"/>
      <c r="JNC276" s="732"/>
      <c r="JND276" s="732"/>
      <c r="JNE276" s="732"/>
      <c r="JNF276" s="732"/>
      <c r="JNG276" s="732"/>
      <c r="JNH276" s="732"/>
      <c r="JNI276" s="733"/>
      <c r="JNJ276" s="733"/>
      <c r="JNK276" s="732"/>
      <c r="JNL276" s="732"/>
      <c r="JNM276" s="733"/>
      <c r="JNN276" s="733"/>
      <c r="JNO276" s="732"/>
      <c r="JNP276" s="732"/>
      <c r="JNQ276" s="732"/>
      <c r="JNR276" s="732"/>
      <c r="JNS276" s="732"/>
      <c r="JNT276" s="731"/>
      <c r="JNU276" s="734"/>
      <c r="JNV276" s="732"/>
      <c r="JNW276" s="732"/>
      <c r="JNX276" s="732"/>
      <c r="JNY276" s="732"/>
      <c r="JNZ276" s="732"/>
      <c r="JOA276" s="732"/>
      <c r="JOB276" s="732"/>
      <c r="JOC276" s="735"/>
      <c r="JOD276" s="735"/>
      <c r="JOE276" s="735"/>
      <c r="JOF276" s="735"/>
      <c r="JOG276" s="735"/>
      <c r="JOH276" s="735"/>
      <c r="JOI276" s="735"/>
      <c r="JOJ276" s="735"/>
      <c r="JOK276" s="735"/>
      <c r="JOL276" s="735"/>
      <c r="JOM276" s="735"/>
      <c r="JON276" s="735"/>
      <c r="JOO276" s="735"/>
      <c r="JOP276" s="735"/>
      <c r="JOQ276" s="735"/>
      <c r="JOR276" s="735"/>
      <c r="JOS276" s="735"/>
      <c r="JOT276" s="735"/>
      <c r="JOU276" s="735"/>
      <c r="JOV276" s="735"/>
      <c r="JOW276" s="735"/>
      <c r="JOX276" s="735"/>
      <c r="JOY276" s="735"/>
      <c r="JOZ276" s="735"/>
      <c r="JPA276" s="735"/>
      <c r="JPB276" s="735"/>
      <c r="JPC276" s="735"/>
      <c r="JPD276" s="735"/>
      <c r="JPE276" s="735"/>
      <c r="JPF276" s="735"/>
      <c r="JPG276" s="735"/>
      <c r="JPH276" s="735"/>
      <c r="JPI276" s="735"/>
      <c r="JPJ276" s="735"/>
      <c r="JPK276" s="735"/>
      <c r="JPL276" s="735"/>
      <c r="JPM276" s="735"/>
      <c r="JPN276" s="735"/>
      <c r="JPO276" s="735"/>
      <c r="JPP276" s="735"/>
      <c r="JPQ276" s="735"/>
      <c r="JPR276" s="735"/>
      <c r="JPS276" s="735"/>
      <c r="JPT276" s="735"/>
      <c r="JPU276" s="732"/>
      <c r="JPV276" s="732"/>
      <c r="JPW276" s="732"/>
      <c r="JPX276" s="732"/>
      <c r="JPY276" s="732"/>
      <c r="JPZ276" s="732"/>
      <c r="JQA276" s="732"/>
      <c r="JQB276" s="732"/>
      <c r="JQC276" s="732"/>
      <c r="JQD276" s="732"/>
      <c r="JQE276" s="732"/>
      <c r="JQF276" s="732"/>
      <c r="JQG276" s="732"/>
      <c r="JQH276" s="732"/>
      <c r="JQI276" s="732"/>
      <c r="JQJ276" s="732"/>
      <c r="JQK276" s="732"/>
      <c r="JQL276" s="732"/>
      <c r="JQM276" s="732"/>
      <c r="JQN276" s="732"/>
      <c r="JQO276" s="732"/>
      <c r="JQP276" s="732"/>
      <c r="JQQ276" s="732"/>
      <c r="JQR276" s="732"/>
      <c r="JQS276" s="733"/>
      <c r="JQT276" s="733"/>
      <c r="JQU276" s="733"/>
      <c r="JQV276" s="733"/>
      <c r="JQW276" s="733"/>
      <c r="JQX276" s="732"/>
      <c r="JQY276" s="732"/>
      <c r="JQZ276" s="733"/>
      <c r="JRA276" s="733"/>
      <c r="JRB276" s="732"/>
      <c r="JRC276" s="732"/>
      <c r="JRD276" s="733"/>
      <c r="JRE276" s="733"/>
      <c r="JRF276" s="732"/>
      <c r="JRG276" s="732"/>
      <c r="JRH276" s="732"/>
      <c r="JRI276" s="732"/>
      <c r="JRJ276" s="732"/>
      <c r="JRK276" s="732"/>
      <c r="JRL276" s="732"/>
      <c r="JRM276" s="733"/>
      <c r="JRN276" s="733"/>
      <c r="JRO276" s="732"/>
      <c r="JRP276" s="732"/>
      <c r="JRQ276" s="733"/>
      <c r="JRR276" s="733"/>
      <c r="JRS276" s="732"/>
      <c r="JRT276" s="732"/>
      <c r="JRU276" s="732"/>
      <c r="JRV276" s="732"/>
      <c r="JRW276" s="732"/>
      <c r="JRX276" s="731"/>
      <c r="JRY276" s="734"/>
      <c r="JRZ276" s="732"/>
      <c r="JSA276" s="732"/>
      <c r="JSB276" s="732"/>
      <c r="JSC276" s="732"/>
      <c r="JSD276" s="732"/>
      <c r="JSE276" s="732"/>
      <c r="JSF276" s="732"/>
      <c r="JSG276" s="735"/>
      <c r="JSH276" s="735"/>
      <c r="JSI276" s="735"/>
      <c r="JSJ276" s="735"/>
      <c r="JSK276" s="735"/>
      <c r="JSL276" s="735"/>
      <c r="JSM276" s="735"/>
      <c r="JSN276" s="735"/>
      <c r="JSO276" s="735"/>
      <c r="JSP276" s="735"/>
      <c r="JSQ276" s="735"/>
      <c r="JSR276" s="735"/>
      <c r="JSS276" s="735"/>
      <c r="JST276" s="735"/>
      <c r="JSU276" s="735"/>
      <c r="JSV276" s="735"/>
      <c r="JSW276" s="735"/>
      <c r="JSX276" s="735"/>
      <c r="JSY276" s="735"/>
      <c r="JSZ276" s="735"/>
      <c r="JTA276" s="735"/>
      <c r="JTB276" s="735"/>
      <c r="JTC276" s="735"/>
      <c r="JTD276" s="735"/>
      <c r="JTE276" s="735"/>
      <c r="JTF276" s="735"/>
      <c r="JTG276" s="735"/>
      <c r="JTH276" s="735"/>
      <c r="JTI276" s="735"/>
      <c r="JTJ276" s="735"/>
      <c r="JTK276" s="735"/>
      <c r="JTL276" s="735"/>
      <c r="JTM276" s="735"/>
      <c r="JTN276" s="735"/>
      <c r="JTO276" s="735"/>
      <c r="JTP276" s="735"/>
      <c r="JTQ276" s="735"/>
      <c r="JTR276" s="735"/>
      <c r="JTS276" s="735"/>
      <c r="JTT276" s="735"/>
      <c r="JTU276" s="735"/>
      <c r="JTV276" s="735"/>
      <c r="JTW276" s="735"/>
      <c r="JTX276" s="735"/>
      <c r="JTY276" s="732"/>
      <c r="JTZ276" s="732"/>
      <c r="JUA276" s="732"/>
      <c r="JUB276" s="732"/>
      <c r="JUC276" s="732"/>
      <c r="JUD276" s="732"/>
      <c r="JUE276" s="732"/>
      <c r="JUF276" s="732"/>
      <c r="JUG276" s="732"/>
      <c r="JUH276" s="732"/>
      <c r="JUI276" s="732"/>
      <c r="JUJ276" s="732"/>
      <c r="JUK276" s="732"/>
      <c r="JUL276" s="732"/>
      <c r="JUM276" s="732"/>
      <c r="JUN276" s="732"/>
      <c r="JUO276" s="732"/>
      <c r="JUP276" s="732"/>
      <c r="JUQ276" s="732"/>
      <c r="JUR276" s="732"/>
      <c r="JUS276" s="732"/>
      <c r="JUT276" s="732"/>
      <c r="JUU276" s="732"/>
      <c r="JUV276" s="732"/>
      <c r="JUW276" s="733"/>
      <c r="JUX276" s="733"/>
      <c r="JUY276" s="733"/>
      <c r="JUZ276" s="733"/>
      <c r="JVA276" s="733"/>
      <c r="JVB276" s="732"/>
      <c r="JVC276" s="732"/>
      <c r="JVD276" s="733"/>
      <c r="JVE276" s="733"/>
      <c r="JVF276" s="732"/>
      <c r="JVG276" s="732"/>
      <c r="JVH276" s="733"/>
      <c r="JVI276" s="733"/>
      <c r="JVJ276" s="732"/>
      <c r="JVK276" s="732"/>
      <c r="JVL276" s="732"/>
      <c r="JVM276" s="732"/>
      <c r="JVN276" s="732"/>
      <c r="JVO276" s="732"/>
      <c r="JVP276" s="732"/>
      <c r="JVQ276" s="733"/>
      <c r="JVR276" s="733"/>
      <c r="JVS276" s="732"/>
      <c r="JVT276" s="732"/>
      <c r="JVU276" s="733"/>
      <c r="JVV276" s="733"/>
      <c r="JVW276" s="732"/>
      <c r="JVX276" s="732"/>
      <c r="JVY276" s="732"/>
      <c r="JVZ276" s="732"/>
      <c r="JWA276" s="732"/>
      <c r="JWB276" s="731"/>
      <c r="JWC276" s="734"/>
      <c r="JWD276" s="732"/>
      <c r="JWE276" s="732"/>
      <c r="JWF276" s="732"/>
      <c r="JWG276" s="732"/>
      <c r="JWH276" s="732"/>
      <c r="JWI276" s="732"/>
      <c r="JWJ276" s="732"/>
      <c r="JWK276" s="735"/>
      <c r="JWL276" s="735"/>
      <c r="JWM276" s="735"/>
      <c r="JWN276" s="735"/>
      <c r="JWO276" s="735"/>
      <c r="JWP276" s="735"/>
      <c r="JWQ276" s="735"/>
      <c r="JWR276" s="735"/>
      <c r="JWS276" s="735"/>
      <c r="JWT276" s="735"/>
      <c r="JWU276" s="735"/>
      <c r="JWV276" s="735"/>
      <c r="JWW276" s="735"/>
      <c r="JWX276" s="735"/>
      <c r="JWY276" s="735"/>
      <c r="JWZ276" s="735"/>
      <c r="JXA276" s="735"/>
      <c r="JXB276" s="735"/>
      <c r="JXC276" s="735"/>
      <c r="JXD276" s="735"/>
      <c r="JXE276" s="735"/>
      <c r="JXF276" s="735"/>
      <c r="JXG276" s="735"/>
      <c r="JXH276" s="735"/>
      <c r="JXI276" s="735"/>
      <c r="JXJ276" s="735"/>
      <c r="JXK276" s="735"/>
      <c r="JXL276" s="735"/>
      <c r="JXM276" s="735"/>
      <c r="JXN276" s="735"/>
      <c r="JXO276" s="735"/>
      <c r="JXP276" s="735"/>
      <c r="JXQ276" s="735"/>
      <c r="JXR276" s="735"/>
      <c r="JXS276" s="735"/>
      <c r="JXT276" s="735"/>
      <c r="JXU276" s="735"/>
      <c r="JXV276" s="735"/>
      <c r="JXW276" s="735"/>
      <c r="JXX276" s="735"/>
      <c r="JXY276" s="735"/>
      <c r="JXZ276" s="735"/>
      <c r="JYA276" s="735"/>
      <c r="JYB276" s="735"/>
      <c r="JYC276" s="732"/>
      <c r="JYD276" s="732"/>
      <c r="JYE276" s="732"/>
      <c r="JYF276" s="732"/>
      <c r="JYG276" s="732"/>
      <c r="JYH276" s="732"/>
      <c r="JYI276" s="732"/>
      <c r="JYJ276" s="732"/>
      <c r="JYK276" s="732"/>
      <c r="JYL276" s="732"/>
      <c r="JYM276" s="732"/>
      <c r="JYN276" s="732"/>
      <c r="JYO276" s="732"/>
      <c r="JYP276" s="732"/>
      <c r="JYQ276" s="732"/>
      <c r="JYR276" s="732"/>
      <c r="JYS276" s="732"/>
      <c r="JYT276" s="732"/>
      <c r="JYU276" s="732"/>
      <c r="JYV276" s="732"/>
      <c r="JYW276" s="732"/>
      <c r="JYX276" s="732"/>
      <c r="JYY276" s="732"/>
      <c r="JYZ276" s="732"/>
      <c r="JZA276" s="733"/>
      <c r="JZB276" s="733"/>
      <c r="JZC276" s="733"/>
      <c r="JZD276" s="733"/>
      <c r="JZE276" s="733"/>
      <c r="JZF276" s="732"/>
      <c r="JZG276" s="732"/>
      <c r="JZH276" s="733"/>
      <c r="JZI276" s="733"/>
      <c r="JZJ276" s="732"/>
      <c r="JZK276" s="732"/>
      <c r="JZL276" s="733"/>
      <c r="JZM276" s="733"/>
      <c r="JZN276" s="732"/>
      <c r="JZO276" s="732"/>
      <c r="JZP276" s="732"/>
      <c r="JZQ276" s="732"/>
      <c r="JZR276" s="732"/>
      <c r="JZS276" s="732"/>
      <c r="JZT276" s="732"/>
      <c r="JZU276" s="733"/>
      <c r="JZV276" s="733"/>
      <c r="JZW276" s="732"/>
      <c r="JZX276" s="732"/>
      <c r="JZY276" s="733"/>
      <c r="JZZ276" s="733"/>
      <c r="KAA276" s="732"/>
      <c r="KAB276" s="732"/>
      <c r="KAC276" s="732"/>
      <c r="KAD276" s="732"/>
      <c r="KAE276" s="732"/>
      <c r="KAF276" s="731"/>
      <c r="KAG276" s="734"/>
      <c r="KAH276" s="732"/>
      <c r="KAI276" s="732"/>
      <c r="KAJ276" s="732"/>
      <c r="KAK276" s="732"/>
      <c r="KAL276" s="732"/>
      <c r="KAM276" s="732"/>
      <c r="KAN276" s="732"/>
      <c r="KAO276" s="735"/>
      <c r="KAP276" s="735"/>
      <c r="KAQ276" s="735"/>
      <c r="KAR276" s="735"/>
      <c r="KAS276" s="735"/>
      <c r="KAT276" s="735"/>
      <c r="KAU276" s="735"/>
      <c r="KAV276" s="735"/>
      <c r="KAW276" s="735"/>
      <c r="KAX276" s="735"/>
      <c r="KAY276" s="735"/>
      <c r="KAZ276" s="735"/>
      <c r="KBA276" s="735"/>
      <c r="KBB276" s="735"/>
      <c r="KBC276" s="735"/>
      <c r="KBD276" s="735"/>
      <c r="KBE276" s="735"/>
      <c r="KBF276" s="735"/>
      <c r="KBG276" s="735"/>
      <c r="KBH276" s="735"/>
      <c r="KBI276" s="735"/>
      <c r="KBJ276" s="735"/>
      <c r="KBK276" s="735"/>
      <c r="KBL276" s="735"/>
      <c r="KBM276" s="735"/>
      <c r="KBN276" s="735"/>
      <c r="KBO276" s="735"/>
      <c r="KBP276" s="735"/>
      <c r="KBQ276" s="735"/>
      <c r="KBR276" s="735"/>
      <c r="KBS276" s="735"/>
      <c r="KBT276" s="735"/>
      <c r="KBU276" s="735"/>
      <c r="KBV276" s="735"/>
      <c r="KBW276" s="735"/>
      <c r="KBX276" s="735"/>
      <c r="KBY276" s="735"/>
      <c r="KBZ276" s="735"/>
      <c r="KCA276" s="735"/>
      <c r="KCB276" s="735"/>
      <c r="KCC276" s="735"/>
      <c r="KCD276" s="735"/>
      <c r="KCE276" s="735"/>
      <c r="KCF276" s="735"/>
      <c r="KCG276" s="732"/>
      <c r="KCH276" s="732"/>
      <c r="KCI276" s="732"/>
      <c r="KCJ276" s="732"/>
      <c r="KCK276" s="732"/>
      <c r="KCL276" s="732"/>
      <c r="KCM276" s="732"/>
      <c r="KCN276" s="732"/>
      <c r="KCO276" s="732"/>
      <c r="KCP276" s="732"/>
      <c r="KCQ276" s="732"/>
      <c r="KCR276" s="732"/>
      <c r="KCS276" s="732"/>
      <c r="KCT276" s="732"/>
      <c r="KCU276" s="732"/>
      <c r="KCV276" s="732"/>
      <c r="KCW276" s="732"/>
      <c r="KCX276" s="732"/>
      <c r="KCY276" s="732"/>
      <c r="KCZ276" s="732"/>
      <c r="KDA276" s="732"/>
      <c r="KDB276" s="732"/>
      <c r="KDC276" s="732"/>
      <c r="KDD276" s="732"/>
      <c r="KDE276" s="733"/>
      <c r="KDF276" s="733"/>
      <c r="KDG276" s="733"/>
      <c r="KDH276" s="733"/>
      <c r="KDI276" s="733"/>
      <c r="KDJ276" s="732"/>
      <c r="KDK276" s="732"/>
      <c r="KDL276" s="733"/>
      <c r="KDM276" s="733"/>
      <c r="KDN276" s="732"/>
      <c r="KDO276" s="732"/>
      <c r="KDP276" s="733"/>
      <c r="KDQ276" s="733"/>
      <c r="KDR276" s="732"/>
      <c r="KDS276" s="732"/>
      <c r="KDT276" s="732"/>
      <c r="KDU276" s="732"/>
      <c r="KDV276" s="732"/>
      <c r="KDW276" s="732"/>
      <c r="KDX276" s="732"/>
      <c r="KDY276" s="733"/>
      <c r="KDZ276" s="733"/>
      <c r="KEA276" s="732"/>
      <c r="KEB276" s="732"/>
      <c r="KEC276" s="733"/>
      <c r="KED276" s="733"/>
      <c r="KEE276" s="732"/>
      <c r="KEF276" s="732"/>
      <c r="KEG276" s="732"/>
      <c r="KEH276" s="732"/>
      <c r="KEI276" s="732"/>
      <c r="KEJ276" s="731"/>
      <c r="KEK276" s="734"/>
      <c r="KEL276" s="732"/>
      <c r="KEM276" s="732"/>
      <c r="KEN276" s="732"/>
      <c r="KEO276" s="732"/>
      <c r="KEP276" s="732"/>
      <c r="KEQ276" s="732"/>
      <c r="KER276" s="732"/>
      <c r="KES276" s="735"/>
      <c r="KET276" s="735"/>
      <c r="KEU276" s="735"/>
      <c r="KEV276" s="735"/>
      <c r="KEW276" s="735"/>
      <c r="KEX276" s="735"/>
      <c r="KEY276" s="735"/>
      <c r="KEZ276" s="735"/>
      <c r="KFA276" s="735"/>
      <c r="KFB276" s="735"/>
      <c r="KFC276" s="735"/>
      <c r="KFD276" s="735"/>
      <c r="KFE276" s="735"/>
      <c r="KFF276" s="735"/>
      <c r="KFG276" s="735"/>
      <c r="KFH276" s="735"/>
      <c r="KFI276" s="735"/>
      <c r="KFJ276" s="735"/>
      <c r="KFK276" s="735"/>
      <c r="KFL276" s="735"/>
      <c r="KFM276" s="735"/>
      <c r="KFN276" s="735"/>
      <c r="KFO276" s="735"/>
      <c r="KFP276" s="735"/>
      <c r="KFQ276" s="735"/>
      <c r="KFR276" s="735"/>
      <c r="KFS276" s="735"/>
      <c r="KFT276" s="735"/>
      <c r="KFU276" s="735"/>
      <c r="KFV276" s="735"/>
      <c r="KFW276" s="735"/>
      <c r="KFX276" s="735"/>
      <c r="KFY276" s="735"/>
      <c r="KFZ276" s="735"/>
      <c r="KGA276" s="735"/>
      <c r="KGB276" s="735"/>
      <c r="KGC276" s="735"/>
      <c r="KGD276" s="735"/>
      <c r="KGE276" s="735"/>
      <c r="KGF276" s="735"/>
      <c r="KGG276" s="735"/>
      <c r="KGH276" s="735"/>
      <c r="KGI276" s="735"/>
      <c r="KGJ276" s="735"/>
      <c r="KGK276" s="732"/>
      <c r="KGL276" s="732"/>
      <c r="KGM276" s="732"/>
      <c r="KGN276" s="732"/>
      <c r="KGO276" s="732"/>
      <c r="KGP276" s="732"/>
      <c r="KGQ276" s="732"/>
      <c r="KGR276" s="732"/>
      <c r="KGS276" s="732"/>
      <c r="KGT276" s="732"/>
      <c r="KGU276" s="732"/>
      <c r="KGV276" s="732"/>
      <c r="KGW276" s="732"/>
      <c r="KGX276" s="732"/>
      <c r="KGY276" s="732"/>
      <c r="KGZ276" s="732"/>
      <c r="KHA276" s="732"/>
      <c r="KHB276" s="732"/>
      <c r="KHC276" s="732"/>
      <c r="KHD276" s="732"/>
      <c r="KHE276" s="732"/>
      <c r="KHF276" s="732"/>
      <c r="KHG276" s="732"/>
      <c r="KHH276" s="732"/>
      <c r="KHI276" s="733"/>
      <c r="KHJ276" s="733"/>
      <c r="KHK276" s="733"/>
      <c r="KHL276" s="733"/>
      <c r="KHM276" s="733"/>
      <c r="KHN276" s="732"/>
      <c r="KHO276" s="732"/>
      <c r="KHP276" s="733"/>
      <c r="KHQ276" s="733"/>
      <c r="KHR276" s="732"/>
      <c r="KHS276" s="732"/>
      <c r="KHT276" s="733"/>
      <c r="KHU276" s="733"/>
      <c r="KHV276" s="732"/>
      <c r="KHW276" s="732"/>
      <c r="KHX276" s="732"/>
      <c r="KHY276" s="732"/>
      <c r="KHZ276" s="732"/>
      <c r="KIA276" s="732"/>
      <c r="KIB276" s="732"/>
      <c r="KIC276" s="733"/>
      <c r="KID276" s="733"/>
      <c r="KIE276" s="732"/>
      <c r="KIF276" s="732"/>
      <c r="KIG276" s="733"/>
      <c r="KIH276" s="733"/>
      <c r="KII276" s="732"/>
      <c r="KIJ276" s="732"/>
      <c r="KIK276" s="732"/>
      <c r="KIL276" s="732"/>
      <c r="KIM276" s="732"/>
      <c r="KIN276" s="731"/>
      <c r="KIO276" s="734"/>
      <c r="KIP276" s="732"/>
      <c r="KIQ276" s="732"/>
      <c r="KIR276" s="732"/>
      <c r="KIS276" s="732"/>
      <c r="KIT276" s="732"/>
      <c r="KIU276" s="732"/>
      <c r="KIV276" s="732"/>
      <c r="KIW276" s="735"/>
      <c r="KIX276" s="735"/>
      <c r="KIY276" s="735"/>
      <c r="KIZ276" s="735"/>
      <c r="KJA276" s="735"/>
      <c r="KJB276" s="735"/>
      <c r="KJC276" s="735"/>
      <c r="KJD276" s="735"/>
      <c r="KJE276" s="735"/>
      <c r="KJF276" s="735"/>
      <c r="KJG276" s="735"/>
      <c r="KJH276" s="735"/>
      <c r="KJI276" s="735"/>
      <c r="KJJ276" s="735"/>
      <c r="KJK276" s="735"/>
      <c r="KJL276" s="735"/>
      <c r="KJM276" s="735"/>
      <c r="KJN276" s="735"/>
      <c r="KJO276" s="735"/>
      <c r="KJP276" s="735"/>
      <c r="KJQ276" s="735"/>
      <c r="KJR276" s="735"/>
      <c r="KJS276" s="735"/>
      <c r="KJT276" s="735"/>
      <c r="KJU276" s="735"/>
      <c r="KJV276" s="735"/>
      <c r="KJW276" s="735"/>
      <c r="KJX276" s="735"/>
      <c r="KJY276" s="735"/>
      <c r="KJZ276" s="735"/>
      <c r="KKA276" s="735"/>
      <c r="KKB276" s="735"/>
      <c r="KKC276" s="735"/>
      <c r="KKD276" s="735"/>
      <c r="KKE276" s="735"/>
      <c r="KKF276" s="735"/>
      <c r="KKG276" s="735"/>
      <c r="KKH276" s="735"/>
      <c r="KKI276" s="735"/>
      <c r="KKJ276" s="735"/>
      <c r="KKK276" s="735"/>
      <c r="KKL276" s="735"/>
      <c r="KKM276" s="735"/>
      <c r="KKN276" s="735"/>
      <c r="KKO276" s="732"/>
      <c r="KKP276" s="732"/>
      <c r="KKQ276" s="732"/>
      <c r="KKR276" s="732"/>
      <c r="KKS276" s="732"/>
      <c r="KKT276" s="732"/>
      <c r="KKU276" s="732"/>
      <c r="KKV276" s="732"/>
      <c r="KKW276" s="732"/>
      <c r="KKX276" s="732"/>
      <c r="KKY276" s="732"/>
      <c r="KKZ276" s="732"/>
      <c r="KLA276" s="732"/>
      <c r="KLB276" s="732"/>
      <c r="KLC276" s="732"/>
      <c r="KLD276" s="732"/>
      <c r="KLE276" s="732"/>
      <c r="KLF276" s="732"/>
      <c r="KLG276" s="732"/>
      <c r="KLH276" s="732"/>
      <c r="KLI276" s="732"/>
      <c r="KLJ276" s="732"/>
      <c r="KLK276" s="732"/>
      <c r="KLL276" s="732"/>
      <c r="KLM276" s="733"/>
      <c r="KLN276" s="733"/>
      <c r="KLO276" s="733"/>
      <c r="KLP276" s="733"/>
      <c r="KLQ276" s="733"/>
      <c r="KLR276" s="732"/>
      <c r="KLS276" s="732"/>
      <c r="KLT276" s="733"/>
      <c r="KLU276" s="733"/>
      <c r="KLV276" s="732"/>
      <c r="KLW276" s="732"/>
      <c r="KLX276" s="733"/>
      <c r="KLY276" s="733"/>
      <c r="KLZ276" s="732"/>
      <c r="KMA276" s="732"/>
      <c r="KMB276" s="732"/>
      <c r="KMC276" s="732"/>
      <c r="KMD276" s="732"/>
      <c r="KME276" s="732"/>
      <c r="KMF276" s="732"/>
      <c r="KMG276" s="733"/>
      <c r="KMH276" s="733"/>
      <c r="KMI276" s="732"/>
      <c r="KMJ276" s="732"/>
      <c r="KMK276" s="733"/>
      <c r="KML276" s="733"/>
      <c r="KMM276" s="732"/>
      <c r="KMN276" s="732"/>
      <c r="KMO276" s="732"/>
      <c r="KMP276" s="732"/>
      <c r="KMQ276" s="732"/>
      <c r="KMR276" s="731"/>
      <c r="KMS276" s="734"/>
      <c r="KMT276" s="732"/>
      <c r="KMU276" s="732"/>
      <c r="KMV276" s="732"/>
      <c r="KMW276" s="732"/>
      <c r="KMX276" s="732"/>
      <c r="KMY276" s="732"/>
      <c r="KMZ276" s="732"/>
      <c r="KNA276" s="735"/>
      <c r="KNB276" s="735"/>
      <c r="KNC276" s="735"/>
      <c r="KND276" s="735"/>
      <c r="KNE276" s="735"/>
      <c r="KNF276" s="735"/>
      <c r="KNG276" s="735"/>
      <c r="KNH276" s="735"/>
      <c r="KNI276" s="735"/>
      <c r="KNJ276" s="735"/>
      <c r="KNK276" s="735"/>
      <c r="KNL276" s="735"/>
      <c r="KNM276" s="735"/>
      <c r="KNN276" s="735"/>
      <c r="KNO276" s="735"/>
      <c r="KNP276" s="735"/>
      <c r="KNQ276" s="735"/>
      <c r="KNR276" s="735"/>
      <c r="KNS276" s="735"/>
      <c r="KNT276" s="735"/>
      <c r="KNU276" s="735"/>
      <c r="KNV276" s="735"/>
      <c r="KNW276" s="735"/>
      <c r="KNX276" s="735"/>
      <c r="KNY276" s="735"/>
      <c r="KNZ276" s="735"/>
      <c r="KOA276" s="735"/>
      <c r="KOB276" s="735"/>
      <c r="KOC276" s="735"/>
      <c r="KOD276" s="735"/>
      <c r="KOE276" s="735"/>
      <c r="KOF276" s="735"/>
      <c r="KOG276" s="735"/>
      <c r="KOH276" s="735"/>
      <c r="KOI276" s="735"/>
      <c r="KOJ276" s="735"/>
      <c r="KOK276" s="735"/>
      <c r="KOL276" s="735"/>
      <c r="KOM276" s="735"/>
      <c r="KON276" s="735"/>
      <c r="KOO276" s="735"/>
      <c r="KOP276" s="735"/>
      <c r="KOQ276" s="735"/>
      <c r="KOR276" s="735"/>
      <c r="KOS276" s="732"/>
      <c r="KOT276" s="732"/>
      <c r="KOU276" s="732"/>
      <c r="KOV276" s="732"/>
      <c r="KOW276" s="732"/>
      <c r="KOX276" s="732"/>
      <c r="KOY276" s="732"/>
      <c r="KOZ276" s="732"/>
      <c r="KPA276" s="732"/>
      <c r="KPB276" s="732"/>
      <c r="KPC276" s="732"/>
      <c r="KPD276" s="732"/>
      <c r="KPE276" s="732"/>
      <c r="KPF276" s="732"/>
      <c r="KPG276" s="732"/>
      <c r="KPH276" s="732"/>
      <c r="KPI276" s="732"/>
      <c r="KPJ276" s="732"/>
      <c r="KPK276" s="732"/>
      <c r="KPL276" s="732"/>
      <c r="KPM276" s="732"/>
      <c r="KPN276" s="732"/>
      <c r="KPO276" s="732"/>
      <c r="KPP276" s="732"/>
      <c r="KPQ276" s="733"/>
      <c r="KPR276" s="733"/>
      <c r="KPS276" s="733"/>
      <c r="KPT276" s="733"/>
      <c r="KPU276" s="733"/>
      <c r="KPV276" s="732"/>
      <c r="KPW276" s="732"/>
      <c r="KPX276" s="733"/>
      <c r="KPY276" s="733"/>
      <c r="KPZ276" s="732"/>
      <c r="KQA276" s="732"/>
      <c r="KQB276" s="733"/>
      <c r="KQC276" s="733"/>
      <c r="KQD276" s="732"/>
      <c r="KQE276" s="732"/>
      <c r="KQF276" s="732"/>
      <c r="KQG276" s="732"/>
      <c r="KQH276" s="732"/>
      <c r="KQI276" s="732"/>
      <c r="KQJ276" s="732"/>
      <c r="KQK276" s="733"/>
      <c r="KQL276" s="733"/>
      <c r="KQM276" s="732"/>
      <c r="KQN276" s="732"/>
      <c r="KQO276" s="733"/>
      <c r="KQP276" s="733"/>
      <c r="KQQ276" s="732"/>
      <c r="KQR276" s="732"/>
      <c r="KQS276" s="732"/>
      <c r="KQT276" s="732"/>
      <c r="KQU276" s="732"/>
      <c r="KQV276" s="731"/>
      <c r="KQW276" s="734"/>
      <c r="KQX276" s="732"/>
      <c r="KQY276" s="732"/>
      <c r="KQZ276" s="732"/>
      <c r="KRA276" s="732"/>
      <c r="KRB276" s="732"/>
      <c r="KRC276" s="732"/>
      <c r="KRD276" s="732"/>
      <c r="KRE276" s="735"/>
      <c r="KRF276" s="735"/>
      <c r="KRG276" s="735"/>
      <c r="KRH276" s="735"/>
      <c r="KRI276" s="735"/>
      <c r="KRJ276" s="735"/>
      <c r="KRK276" s="735"/>
      <c r="KRL276" s="735"/>
      <c r="KRM276" s="735"/>
      <c r="KRN276" s="735"/>
      <c r="KRO276" s="735"/>
      <c r="KRP276" s="735"/>
      <c r="KRQ276" s="735"/>
      <c r="KRR276" s="735"/>
      <c r="KRS276" s="735"/>
      <c r="KRT276" s="735"/>
      <c r="KRU276" s="735"/>
      <c r="KRV276" s="735"/>
      <c r="KRW276" s="735"/>
      <c r="KRX276" s="735"/>
      <c r="KRY276" s="735"/>
      <c r="KRZ276" s="735"/>
      <c r="KSA276" s="735"/>
      <c r="KSB276" s="735"/>
      <c r="KSC276" s="735"/>
      <c r="KSD276" s="735"/>
      <c r="KSE276" s="735"/>
      <c r="KSF276" s="735"/>
      <c r="KSG276" s="735"/>
      <c r="KSH276" s="735"/>
      <c r="KSI276" s="735"/>
      <c r="KSJ276" s="735"/>
      <c r="KSK276" s="735"/>
      <c r="KSL276" s="735"/>
      <c r="KSM276" s="735"/>
      <c r="KSN276" s="735"/>
      <c r="KSO276" s="735"/>
      <c r="KSP276" s="735"/>
      <c r="KSQ276" s="735"/>
      <c r="KSR276" s="735"/>
      <c r="KSS276" s="735"/>
      <c r="KST276" s="735"/>
      <c r="KSU276" s="735"/>
      <c r="KSV276" s="735"/>
      <c r="KSW276" s="732"/>
      <c r="KSX276" s="732"/>
      <c r="KSY276" s="732"/>
      <c r="KSZ276" s="732"/>
      <c r="KTA276" s="732"/>
      <c r="KTB276" s="732"/>
      <c r="KTC276" s="732"/>
      <c r="KTD276" s="732"/>
      <c r="KTE276" s="732"/>
      <c r="KTF276" s="732"/>
      <c r="KTG276" s="732"/>
      <c r="KTH276" s="732"/>
      <c r="KTI276" s="732"/>
      <c r="KTJ276" s="732"/>
      <c r="KTK276" s="732"/>
      <c r="KTL276" s="732"/>
      <c r="KTM276" s="732"/>
      <c r="KTN276" s="732"/>
      <c r="KTO276" s="732"/>
      <c r="KTP276" s="732"/>
      <c r="KTQ276" s="732"/>
      <c r="KTR276" s="732"/>
      <c r="KTS276" s="732"/>
      <c r="KTT276" s="732"/>
      <c r="KTU276" s="733"/>
      <c r="KTV276" s="733"/>
      <c r="KTW276" s="733"/>
      <c r="KTX276" s="733"/>
      <c r="KTY276" s="733"/>
      <c r="KTZ276" s="732"/>
      <c r="KUA276" s="732"/>
      <c r="KUB276" s="733"/>
      <c r="KUC276" s="733"/>
      <c r="KUD276" s="732"/>
      <c r="KUE276" s="732"/>
      <c r="KUF276" s="733"/>
      <c r="KUG276" s="733"/>
      <c r="KUH276" s="732"/>
      <c r="KUI276" s="732"/>
      <c r="KUJ276" s="732"/>
      <c r="KUK276" s="732"/>
      <c r="KUL276" s="732"/>
      <c r="KUM276" s="732"/>
      <c r="KUN276" s="732"/>
      <c r="KUO276" s="733"/>
      <c r="KUP276" s="733"/>
      <c r="KUQ276" s="732"/>
      <c r="KUR276" s="732"/>
      <c r="KUS276" s="733"/>
      <c r="KUT276" s="733"/>
      <c r="KUU276" s="732"/>
      <c r="KUV276" s="732"/>
      <c r="KUW276" s="732"/>
      <c r="KUX276" s="732"/>
      <c r="KUY276" s="732"/>
      <c r="KUZ276" s="731"/>
      <c r="KVA276" s="734"/>
      <c r="KVB276" s="732"/>
      <c r="KVC276" s="732"/>
      <c r="KVD276" s="732"/>
      <c r="KVE276" s="732"/>
      <c r="KVF276" s="732"/>
      <c r="KVG276" s="732"/>
      <c r="KVH276" s="732"/>
      <c r="KVI276" s="735"/>
      <c r="KVJ276" s="735"/>
      <c r="KVK276" s="735"/>
      <c r="KVL276" s="735"/>
      <c r="KVM276" s="735"/>
      <c r="KVN276" s="735"/>
      <c r="KVO276" s="735"/>
      <c r="KVP276" s="735"/>
      <c r="KVQ276" s="735"/>
      <c r="KVR276" s="735"/>
      <c r="KVS276" s="735"/>
      <c r="KVT276" s="735"/>
      <c r="KVU276" s="735"/>
      <c r="KVV276" s="735"/>
      <c r="KVW276" s="735"/>
      <c r="KVX276" s="735"/>
      <c r="KVY276" s="735"/>
      <c r="KVZ276" s="735"/>
      <c r="KWA276" s="735"/>
      <c r="KWB276" s="735"/>
      <c r="KWC276" s="735"/>
      <c r="KWD276" s="735"/>
      <c r="KWE276" s="735"/>
      <c r="KWF276" s="735"/>
      <c r="KWG276" s="735"/>
      <c r="KWH276" s="735"/>
      <c r="KWI276" s="735"/>
      <c r="KWJ276" s="735"/>
      <c r="KWK276" s="735"/>
      <c r="KWL276" s="735"/>
      <c r="KWM276" s="735"/>
      <c r="KWN276" s="735"/>
      <c r="KWO276" s="735"/>
      <c r="KWP276" s="735"/>
      <c r="KWQ276" s="735"/>
      <c r="KWR276" s="735"/>
      <c r="KWS276" s="735"/>
      <c r="KWT276" s="735"/>
      <c r="KWU276" s="735"/>
      <c r="KWV276" s="735"/>
      <c r="KWW276" s="735"/>
      <c r="KWX276" s="735"/>
      <c r="KWY276" s="735"/>
      <c r="KWZ276" s="735"/>
      <c r="KXA276" s="732"/>
      <c r="KXB276" s="732"/>
      <c r="KXC276" s="732"/>
      <c r="KXD276" s="732"/>
      <c r="KXE276" s="732"/>
      <c r="KXF276" s="732"/>
      <c r="KXG276" s="732"/>
      <c r="KXH276" s="732"/>
      <c r="KXI276" s="732"/>
      <c r="KXJ276" s="732"/>
      <c r="KXK276" s="732"/>
      <c r="KXL276" s="732"/>
      <c r="KXM276" s="732"/>
      <c r="KXN276" s="732"/>
      <c r="KXO276" s="732"/>
      <c r="KXP276" s="732"/>
      <c r="KXQ276" s="732"/>
      <c r="KXR276" s="732"/>
      <c r="KXS276" s="732"/>
      <c r="KXT276" s="732"/>
      <c r="KXU276" s="732"/>
      <c r="KXV276" s="732"/>
      <c r="KXW276" s="732"/>
      <c r="KXX276" s="732"/>
      <c r="KXY276" s="733"/>
      <c r="KXZ276" s="733"/>
      <c r="KYA276" s="733"/>
      <c r="KYB276" s="733"/>
      <c r="KYC276" s="733"/>
      <c r="KYD276" s="732"/>
      <c r="KYE276" s="732"/>
      <c r="KYF276" s="733"/>
      <c r="KYG276" s="733"/>
      <c r="KYH276" s="732"/>
      <c r="KYI276" s="732"/>
      <c r="KYJ276" s="733"/>
      <c r="KYK276" s="733"/>
      <c r="KYL276" s="732"/>
      <c r="KYM276" s="732"/>
      <c r="KYN276" s="732"/>
      <c r="KYO276" s="732"/>
      <c r="KYP276" s="732"/>
      <c r="KYQ276" s="732"/>
      <c r="KYR276" s="732"/>
      <c r="KYS276" s="733"/>
      <c r="KYT276" s="733"/>
      <c r="KYU276" s="732"/>
      <c r="KYV276" s="732"/>
      <c r="KYW276" s="733"/>
      <c r="KYX276" s="733"/>
      <c r="KYY276" s="732"/>
      <c r="KYZ276" s="732"/>
      <c r="KZA276" s="732"/>
      <c r="KZB276" s="732"/>
      <c r="KZC276" s="732"/>
      <c r="KZD276" s="731"/>
      <c r="KZE276" s="734"/>
      <c r="KZF276" s="732"/>
      <c r="KZG276" s="732"/>
      <c r="KZH276" s="732"/>
      <c r="KZI276" s="732"/>
      <c r="KZJ276" s="732"/>
      <c r="KZK276" s="732"/>
      <c r="KZL276" s="732"/>
      <c r="KZM276" s="735"/>
      <c r="KZN276" s="735"/>
      <c r="KZO276" s="735"/>
      <c r="KZP276" s="735"/>
      <c r="KZQ276" s="735"/>
      <c r="KZR276" s="735"/>
      <c r="KZS276" s="735"/>
      <c r="KZT276" s="735"/>
      <c r="KZU276" s="735"/>
      <c r="KZV276" s="735"/>
      <c r="KZW276" s="735"/>
      <c r="KZX276" s="735"/>
      <c r="KZY276" s="735"/>
      <c r="KZZ276" s="735"/>
      <c r="LAA276" s="735"/>
      <c r="LAB276" s="735"/>
      <c r="LAC276" s="735"/>
      <c r="LAD276" s="735"/>
      <c r="LAE276" s="735"/>
      <c r="LAF276" s="735"/>
      <c r="LAG276" s="735"/>
      <c r="LAH276" s="735"/>
      <c r="LAI276" s="735"/>
      <c r="LAJ276" s="735"/>
      <c r="LAK276" s="735"/>
      <c r="LAL276" s="735"/>
      <c r="LAM276" s="735"/>
      <c r="LAN276" s="735"/>
      <c r="LAO276" s="735"/>
      <c r="LAP276" s="735"/>
      <c r="LAQ276" s="735"/>
      <c r="LAR276" s="735"/>
      <c r="LAS276" s="735"/>
      <c r="LAT276" s="735"/>
      <c r="LAU276" s="735"/>
      <c r="LAV276" s="735"/>
      <c r="LAW276" s="735"/>
      <c r="LAX276" s="735"/>
      <c r="LAY276" s="735"/>
      <c r="LAZ276" s="735"/>
      <c r="LBA276" s="735"/>
      <c r="LBB276" s="735"/>
      <c r="LBC276" s="735"/>
      <c r="LBD276" s="735"/>
      <c r="LBE276" s="732"/>
      <c r="LBF276" s="732"/>
      <c r="LBG276" s="732"/>
      <c r="LBH276" s="732"/>
      <c r="LBI276" s="732"/>
      <c r="LBJ276" s="732"/>
      <c r="LBK276" s="732"/>
      <c r="LBL276" s="732"/>
      <c r="LBM276" s="732"/>
      <c r="LBN276" s="732"/>
      <c r="LBO276" s="732"/>
      <c r="LBP276" s="732"/>
      <c r="LBQ276" s="732"/>
      <c r="LBR276" s="732"/>
      <c r="LBS276" s="732"/>
      <c r="LBT276" s="732"/>
      <c r="LBU276" s="732"/>
      <c r="LBV276" s="732"/>
      <c r="LBW276" s="732"/>
      <c r="LBX276" s="732"/>
      <c r="LBY276" s="732"/>
      <c r="LBZ276" s="732"/>
      <c r="LCA276" s="732"/>
      <c r="LCB276" s="732"/>
      <c r="LCC276" s="733"/>
      <c r="LCD276" s="733"/>
      <c r="LCE276" s="733"/>
      <c r="LCF276" s="733"/>
      <c r="LCG276" s="733"/>
      <c r="LCH276" s="732"/>
      <c r="LCI276" s="732"/>
      <c r="LCJ276" s="733"/>
      <c r="LCK276" s="733"/>
      <c r="LCL276" s="732"/>
      <c r="LCM276" s="732"/>
      <c r="LCN276" s="733"/>
      <c r="LCO276" s="733"/>
      <c r="LCP276" s="732"/>
      <c r="LCQ276" s="732"/>
      <c r="LCR276" s="732"/>
      <c r="LCS276" s="732"/>
      <c r="LCT276" s="732"/>
      <c r="LCU276" s="732"/>
      <c r="LCV276" s="732"/>
      <c r="LCW276" s="733"/>
      <c r="LCX276" s="733"/>
      <c r="LCY276" s="732"/>
      <c r="LCZ276" s="732"/>
      <c r="LDA276" s="733"/>
      <c r="LDB276" s="733"/>
      <c r="LDC276" s="732"/>
      <c r="LDD276" s="732"/>
      <c r="LDE276" s="732"/>
      <c r="LDF276" s="732"/>
      <c r="LDG276" s="732"/>
      <c r="LDH276" s="731"/>
      <c r="LDI276" s="734"/>
      <c r="LDJ276" s="732"/>
      <c r="LDK276" s="732"/>
      <c r="LDL276" s="732"/>
      <c r="LDM276" s="732"/>
      <c r="LDN276" s="732"/>
      <c r="LDO276" s="732"/>
      <c r="LDP276" s="732"/>
      <c r="LDQ276" s="735"/>
      <c r="LDR276" s="735"/>
      <c r="LDS276" s="735"/>
      <c r="LDT276" s="735"/>
      <c r="LDU276" s="735"/>
      <c r="LDV276" s="735"/>
      <c r="LDW276" s="735"/>
      <c r="LDX276" s="735"/>
      <c r="LDY276" s="735"/>
      <c r="LDZ276" s="735"/>
      <c r="LEA276" s="735"/>
      <c r="LEB276" s="735"/>
      <c r="LEC276" s="735"/>
      <c r="LED276" s="735"/>
      <c r="LEE276" s="735"/>
      <c r="LEF276" s="735"/>
      <c r="LEG276" s="735"/>
      <c r="LEH276" s="735"/>
      <c r="LEI276" s="735"/>
      <c r="LEJ276" s="735"/>
      <c r="LEK276" s="735"/>
      <c r="LEL276" s="735"/>
      <c r="LEM276" s="735"/>
      <c r="LEN276" s="735"/>
      <c r="LEO276" s="735"/>
      <c r="LEP276" s="735"/>
      <c r="LEQ276" s="735"/>
      <c r="LER276" s="735"/>
      <c r="LES276" s="735"/>
      <c r="LET276" s="735"/>
      <c r="LEU276" s="735"/>
      <c r="LEV276" s="735"/>
      <c r="LEW276" s="735"/>
      <c r="LEX276" s="735"/>
      <c r="LEY276" s="735"/>
      <c r="LEZ276" s="735"/>
      <c r="LFA276" s="735"/>
      <c r="LFB276" s="735"/>
      <c r="LFC276" s="735"/>
      <c r="LFD276" s="735"/>
      <c r="LFE276" s="735"/>
      <c r="LFF276" s="735"/>
      <c r="LFG276" s="735"/>
      <c r="LFH276" s="735"/>
      <c r="LFI276" s="732"/>
      <c r="LFJ276" s="732"/>
      <c r="LFK276" s="732"/>
      <c r="LFL276" s="732"/>
      <c r="LFM276" s="732"/>
      <c r="LFN276" s="732"/>
      <c r="LFO276" s="732"/>
      <c r="LFP276" s="732"/>
      <c r="LFQ276" s="732"/>
      <c r="LFR276" s="732"/>
      <c r="LFS276" s="732"/>
      <c r="LFT276" s="732"/>
      <c r="LFU276" s="732"/>
      <c r="LFV276" s="732"/>
      <c r="LFW276" s="732"/>
      <c r="LFX276" s="732"/>
      <c r="LFY276" s="732"/>
      <c r="LFZ276" s="732"/>
      <c r="LGA276" s="732"/>
      <c r="LGB276" s="732"/>
      <c r="LGC276" s="732"/>
      <c r="LGD276" s="732"/>
      <c r="LGE276" s="732"/>
      <c r="LGF276" s="732"/>
      <c r="LGG276" s="733"/>
      <c r="LGH276" s="733"/>
      <c r="LGI276" s="733"/>
      <c r="LGJ276" s="733"/>
      <c r="LGK276" s="733"/>
      <c r="LGL276" s="732"/>
      <c r="LGM276" s="732"/>
      <c r="LGN276" s="733"/>
      <c r="LGO276" s="733"/>
      <c r="LGP276" s="732"/>
      <c r="LGQ276" s="732"/>
      <c r="LGR276" s="733"/>
      <c r="LGS276" s="733"/>
      <c r="LGT276" s="732"/>
      <c r="LGU276" s="732"/>
      <c r="LGV276" s="732"/>
      <c r="LGW276" s="732"/>
      <c r="LGX276" s="732"/>
      <c r="LGY276" s="732"/>
      <c r="LGZ276" s="732"/>
      <c r="LHA276" s="733"/>
      <c r="LHB276" s="733"/>
      <c r="LHC276" s="732"/>
      <c r="LHD276" s="732"/>
      <c r="LHE276" s="733"/>
      <c r="LHF276" s="733"/>
      <c r="LHG276" s="732"/>
      <c r="LHH276" s="732"/>
      <c r="LHI276" s="732"/>
      <c r="LHJ276" s="732"/>
      <c r="LHK276" s="732"/>
      <c r="LHL276" s="731"/>
      <c r="LHM276" s="734"/>
      <c r="LHN276" s="732"/>
      <c r="LHO276" s="732"/>
      <c r="LHP276" s="732"/>
      <c r="LHQ276" s="732"/>
      <c r="LHR276" s="732"/>
      <c r="LHS276" s="732"/>
      <c r="LHT276" s="732"/>
      <c r="LHU276" s="735"/>
      <c r="LHV276" s="735"/>
      <c r="LHW276" s="735"/>
      <c r="LHX276" s="735"/>
      <c r="LHY276" s="735"/>
      <c r="LHZ276" s="735"/>
      <c r="LIA276" s="735"/>
      <c r="LIB276" s="735"/>
      <c r="LIC276" s="735"/>
      <c r="LID276" s="735"/>
      <c r="LIE276" s="735"/>
      <c r="LIF276" s="735"/>
      <c r="LIG276" s="735"/>
      <c r="LIH276" s="735"/>
      <c r="LII276" s="735"/>
      <c r="LIJ276" s="735"/>
      <c r="LIK276" s="735"/>
      <c r="LIL276" s="735"/>
      <c r="LIM276" s="735"/>
      <c r="LIN276" s="735"/>
      <c r="LIO276" s="735"/>
      <c r="LIP276" s="735"/>
      <c r="LIQ276" s="735"/>
      <c r="LIR276" s="735"/>
      <c r="LIS276" s="735"/>
      <c r="LIT276" s="735"/>
      <c r="LIU276" s="735"/>
      <c r="LIV276" s="735"/>
      <c r="LIW276" s="735"/>
      <c r="LIX276" s="735"/>
      <c r="LIY276" s="735"/>
      <c r="LIZ276" s="735"/>
      <c r="LJA276" s="735"/>
      <c r="LJB276" s="735"/>
      <c r="LJC276" s="735"/>
      <c r="LJD276" s="735"/>
      <c r="LJE276" s="735"/>
      <c r="LJF276" s="735"/>
      <c r="LJG276" s="735"/>
      <c r="LJH276" s="735"/>
      <c r="LJI276" s="735"/>
      <c r="LJJ276" s="735"/>
      <c r="LJK276" s="735"/>
      <c r="LJL276" s="735"/>
      <c r="LJM276" s="732"/>
      <c r="LJN276" s="732"/>
      <c r="LJO276" s="732"/>
      <c r="LJP276" s="732"/>
      <c r="LJQ276" s="732"/>
      <c r="LJR276" s="732"/>
      <c r="LJS276" s="732"/>
      <c r="LJT276" s="732"/>
      <c r="LJU276" s="732"/>
      <c r="LJV276" s="732"/>
      <c r="LJW276" s="732"/>
      <c r="LJX276" s="732"/>
      <c r="LJY276" s="732"/>
      <c r="LJZ276" s="732"/>
      <c r="LKA276" s="732"/>
      <c r="LKB276" s="732"/>
      <c r="LKC276" s="732"/>
      <c r="LKD276" s="732"/>
      <c r="LKE276" s="732"/>
      <c r="LKF276" s="732"/>
      <c r="LKG276" s="732"/>
      <c r="LKH276" s="732"/>
      <c r="LKI276" s="732"/>
      <c r="LKJ276" s="732"/>
      <c r="LKK276" s="733"/>
      <c r="LKL276" s="733"/>
      <c r="LKM276" s="733"/>
      <c r="LKN276" s="733"/>
      <c r="LKO276" s="733"/>
      <c r="LKP276" s="732"/>
      <c r="LKQ276" s="732"/>
      <c r="LKR276" s="733"/>
      <c r="LKS276" s="733"/>
      <c r="LKT276" s="732"/>
      <c r="LKU276" s="732"/>
      <c r="LKV276" s="733"/>
      <c r="LKW276" s="733"/>
      <c r="LKX276" s="732"/>
      <c r="LKY276" s="732"/>
      <c r="LKZ276" s="732"/>
      <c r="LLA276" s="732"/>
      <c r="LLB276" s="732"/>
      <c r="LLC276" s="732"/>
      <c r="LLD276" s="732"/>
      <c r="LLE276" s="733"/>
      <c r="LLF276" s="733"/>
      <c r="LLG276" s="732"/>
      <c r="LLH276" s="732"/>
      <c r="LLI276" s="733"/>
      <c r="LLJ276" s="733"/>
      <c r="LLK276" s="732"/>
      <c r="LLL276" s="732"/>
      <c r="LLM276" s="732"/>
      <c r="LLN276" s="732"/>
      <c r="LLO276" s="732"/>
      <c r="LLP276" s="731"/>
      <c r="LLQ276" s="734"/>
      <c r="LLR276" s="732"/>
      <c r="LLS276" s="732"/>
      <c r="LLT276" s="732"/>
      <c r="LLU276" s="732"/>
      <c r="LLV276" s="732"/>
      <c r="LLW276" s="732"/>
      <c r="LLX276" s="732"/>
      <c r="LLY276" s="735"/>
      <c r="LLZ276" s="735"/>
      <c r="LMA276" s="735"/>
      <c r="LMB276" s="735"/>
      <c r="LMC276" s="735"/>
      <c r="LMD276" s="735"/>
      <c r="LME276" s="735"/>
      <c r="LMF276" s="735"/>
      <c r="LMG276" s="735"/>
      <c r="LMH276" s="735"/>
      <c r="LMI276" s="735"/>
      <c r="LMJ276" s="735"/>
      <c r="LMK276" s="735"/>
      <c r="LML276" s="735"/>
      <c r="LMM276" s="735"/>
      <c r="LMN276" s="735"/>
      <c r="LMO276" s="735"/>
      <c r="LMP276" s="735"/>
      <c r="LMQ276" s="735"/>
      <c r="LMR276" s="735"/>
      <c r="LMS276" s="735"/>
      <c r="LMT276" s="735"/>
      <c r="LMU276" s="735"/>
      <c r="LMV276" s="735"/>
      <c r="LMW276" s="735"/>
      <c r="LMX276" s="735"/>
      <c r="LMY276" s="735"/>
      <c r="LMZ276" s="735"/>
      <c r="LNA276" s="735"/>
      <c r="LNB276" s="735"/>
      <c r="LNC276" s="735"/>
      <c r="LND276" s="735"/>
      <c r="LNE276" s="735"/>
      <c r="LNF276" s="735"/>
      <c r="LNG276" s="735"/>
      <c r="LNH276" s="735"/>
      <c r="LNI276" s="735"/>
      <c r="LNJ276" s="735"/>
      <c r="LNK276" s="735"/>
      <c r="LNL276" s="735"/>
      <c r="LNM276" s="735"/>
      <c r="LNN276" s="735"/>
      <c r="LNO276" s="735"/>
      <c r="LNP276" s="735"/>
      <c r="LNQ276" s="732"/>
      <c r="LNR276" s="732"/>
      <c r="LNS276" s="732"/>
      <c r="LNT276" s="732"/>
      <c r="LNU276" s="732"/>
      <c r="LNV276" s="732"/>
      <c r="LNW276" s="732"/>
      <c r="LNX276" s="732"/>
      <c r="LNY276" s="732"/>
      <c r="LNZ276" s="732"/>
      <c r="LOA276" s="732"/>
      <c r="LOB276" s="732"/>
      <c r="LOC276" s="732"/>
      <c r="LOD276" s="732"/>
      <c r="LOE276" s="732"/>
      <c r="LOF276" s="732"/>
      <c r="LOG276" s="732"/>
      <c r="LOH276" s="732"/>
      <c r="LOI276" s="732"/>
      <c r="LOJ276" s="732"/>
      <c r="LOK276" s="732"/>
      <c r="LOL276" s="732"/>
      <c r="LOM276" s="732"/>
      <c r="LON276" s="732"/>
      <c r="LOO276" s="733"/>
      <c r="LOP276" s="733"/>
      <c r="LOQ276" s="733"/>
      <c r="LOR276" s="733"/>
      <c r="LOS276" s="733"/>
      <c r="LOT276" s="732"/>
      <c r="LOU276" s="732"/>
      <c r="LOV276" s="733"/>
      <c r="LOW276" s="733"/>
      <c r="LOX276" s="732"/>
      <c r="LOY276" s="732"/>
      <c r="LOZ276" s="733"/>
      <c r="LPA276" s="733"/>
      <c r="LPB276" s="732"/>
      <c r="LPC276" s="732"/>
      <c r="LPD276" s="732"/>
      <c r="LPE276" s="732"/>
      <c r="LPF276" s="732"/>
      <c r="LPG276" s="732"/>
      <c r="LPH276" s="732"/>
      <c r="LPI276" s="733"/>
      <c r="LPJ276" s="733"/>
      <c r="LPK276" s="732"/>
      <c r="LPL276" s="732"/>
      <c r="LPM276" s="733"/>
      <c r="LPN276" s="733"/>
      <c r="LPO276" s="732"/>
      <c r="LPP276" s="732"/>
      <c r="LPQ276" s="732"/>
      <c r="LPR276" s="732"/>
      <c r="LPS276" s="732"/>
      <c r="LPT276" s="731"/>
      <c r="LPU276" s="734"/>
      <c r="LPV276" s="732"/>
      <c r="LPW276" s="732"/>
      <c r="LPX276" s="732"/>
      <c r="LPY276" s="732"/>
      <c r="LPZ276" s="732"/>
      <c r="LQA276" s="732"/>
      <c r="LQB276" s="732"/>
      <c r="LQC276" s="735"/>
      <c r="LQD276" s="735"/>
      <c r="LQE276" s="735"/>
      <c r="LQF276" s="735"/>
      <c r="LQG276" s="735"/>
      <c r="LQH276" s="735"/>
      <c r="LQI276" s="735"/>
      <c r="LQJ276" s="735"/>
      <c r="LQK276" s="735"/>
      <c r="LQL276" s="735"/>
      <c r="LQM276" s="735"/>
      <c r="LQN276" s="735"/>
      <c r="LQO276" s="735"/>
      <c r="LQP276" s="735"/>
      <c r="LQQ276" s="735"/>
      <c r="LQR276" s="735"/>
      <c r="LQS276" s="735"/>
      <c r="LQT276" s="735"/>
      <c r="LQU276" s="735"/>
      <c r="LQV276" s="735"/>
      <c r="LQW276" s="735"/>
      <c r="LQX276" s="735"/>
      <c r="LQY276" s="735"/>
      <c r="LQZ276" s="735"/>
      <c r="LRA276" s="735"/>
      <c r="LRB276" s="735"/>
      <c r="LRC276" s="735"/>
      <c r="LRD276" s="735"/>
      <c r="LRE276" s="735"/>
      <c r="LRF276" s="735"/>
      <c r="LRG276" s="735"/>
      <c r="LRH276" s="735"/>
      <c r="LRI276" s="735"/>
      <c r="LRJ276" s="735"/>
      <c r="LRK276" s="735"/>
      <c r="LRL276" s="735"/>
      <c r="LRM276" s="735"/>
      <c r="LRN276" s="735"/>
      <c r="LRO276" s="735"/>
      <c r="LRP276" s="735"/>
      <c r="LRQ276" s="735"/>
      <c r="LRR276" s="735"/>
      <c r="LRS276" s="735"/>
      <c r="LRT276" s="735"/>
      <c r="LRU276" s="732"/>
      <c r="LRV276" s="732"/>
      <c r="LRW276" s="732"/>
      <c r="LRX276" s="732"/>
      <c r="LRY276" s="732"/>
      <c r="LRZ276" s="732"/>
      <c r="LSA276" s="732"/>
      <c r="LSB276" s="732"/>
      <c r="LSC276" s="732"/>
      <c r="LSD276" s="732"/>
      <c r="LSE276" s="732"/>
      <c r="LSF276" s="732"/>
      <c r="LSG276" s="732"/>
      <c r="LSH276" s="732"/>
      <c r="LSI276" s="732"/>
      <c r="LSJ276" s="732"/>
      <c r="LSK276" s="732"/>
      <c r="LSL276" s="732"/>
      <c r="LSM276" s="732"/>
      <c r="LSN276" s="732"/>
      <c r="LSO276" s="732"/>
      <c r="LSP276" s="732"/>
      <c r="LSQ276" s="732"/>
      <c r="LSR276" s="732"/>
      <c r="LSS276" s="733"/>
      <c r="LST276" s="733"/>
      <c r="LSU276" s="733"/>
      <c r="LSV276" s="733"/>
      <c r="LSW276" s="733"/>
      <c r="LSX276" s="732"/>
      <c r="LSY276" s="732"/>
      <c r="LSZ276" s="733"/>
      <c r="LTA276" s="733"/>
      <c r="LTB276" s="732"/>
      <c r="LTC276" s="732"/>
      <c r="LTD276" s="733"/>
      <c r="LTE276" s="733"/>
      <c r="LTF276" s="732"/>
      <c r="LTG276" s="732"/>
      <c r="LTH276" s="732"/>
      <c r="LTI276" s="732"/>
      <c r="LTJ276" s="732"/>
      <c r="LTK276" s="732"/>
      <c r="LTL276" s="732"/>
      <c r="LTM276" s="733"/>
      <c r="LTN276" s="733"/>
      <c r="LTO276" s="732"/>
      <c r="LTP276" s="732"/>
      <c r="LTQ276" s="733"/>
      <c r="LTR276" s="733"/>
      <c r="LTS276" s="732"/>
      <c r="LTT276" s="732"/>
      <c r="LTU276" s="732"/>
      <c r="LTV276" s="732"/>
      <c r="LTW276" s="732"/>
      <c r="LTX276" s="731"/>
      <c r="LTY276" s="734"/>
      <c r="LTZ276" s="732"/>
      <c r="LUA276" s="732"/>
      <c r="LUB276" s="732"/>
      <c r="LUC276" s="732"/>
      <c r="LUD276" s="732"/>
      <c r="LUE276" s="732"/>
      <c r="LUF276" s="732"/>
      <c r="LUG276" s="735"/>
      <c r="LUH276" s="735"/>
      <c r="LUI276" s="735"/>
      <c r="LUJ276" s="735"/>
      <c r="LUK276" s="735"/>
      <c r="LUL276" s="735"/>
      <c r="LUM276" s="735"/>
      <c r="LUN276" s="735"/>
      <c r="LUO276" s="735"/>
      <c r="LUP276" s="735"/>
      <c r="LUQ276" s="735"/>
      <c r="LUR276" s="735"/>
      <c r="LUS276" s="735"/>
      <c r="LUT276" s="735"/>
      <c r="LUU276" s="735"/>
      <c r="LUV276" s="735"/>
      <c r="LUW276" s="735"/>
      <c r="LUX276" s="735"/>
      <c r="LUY276" s="735"/>
      <c r="LUZ276" s="735"/>
      <c r="LVA276" s="735"/>
      <c r="LVB276" s="735"/>
      <c r="LVC276" s="735"/>
      <c r="LVD276" s="735"/>
      <c r="LVE276" s="735"/>
      <c r="LVF276" s="735"/>
      <c r="LVG276" s="735"/>
      <c r="LVH276" s="735"/>
      <c r="LVI276" s="735"/>
      <c r="LVJ276" s="735"/>
      <c r="LVK276" s="735"/>
      <c r="LVL276" s="735"/>
      <c r="LVM276" s="735"/>
      <c r="LVN276" s="735"/>
      <c r="LVO276" s="735"/>
      <c r="LVP276" s="735"/>
      <c r="LVQ276" s="735"/>
      <c r="LVR276" s="735"/>
      <c r="LVS276" s="735"/>
      <c r="LVT276" s="735"/>
      <c r="LVU276" s="735"/>
      <c r="LVV276" s="735"/>
      <c r="LVW276" s="735"/>
      <c r="LVX276" s="735"/>
      <c r="LVY276" s="732"/>
      <c r="LVZ276" s="732"/>
      <c r="LWA276" s="732"/>
      <c r="LWB276" s="732"/>
      <c r="LWC276" s="732"/>
      <c r="LWD276" s="732"/>
      <c r="LWE276" s="732"/>
      <c r="LWF276" s="732"/>
      <c r="LWG276" s="732"/>
      <c r="LWH276" s="732"/>
      <c r="LWI276" s="732"/>
      <c r="LWJ276" s="732"/>
      <c r="LWK276" s="732"/>
      <c r="LWL276" s="732"/>
      <c r="LWM276" s="732"/>
      <c r="LWN276" s="732"/>
      <c r="LWO276" s="732"/>
      <c r="LWP276" s="732"/>
      <c r="LWQ276" s="732"/>
      <c r="LWR276" s="732"/>
      <c r="LWS276" s="732"/>
      <c r="LWT276" s="732"/>
      <c r="LWU276" s="732"/>
      <c r="LWV276" s="732"/>
      <c r="LWW276" s="733"/>
      <c r="LWX276" s="733"/>
      <c r="LWY276" s="733"/>
      <c r="LWZ276" s="733"/>
      <c r="LXA276" s="733"/>
      <c r="LXB276" s="732"/>
      <c r="LXC276" s="732"/>
      <c r="LXD276" s="733"/>
      <c r="LXE276" s="733"/>
      <c r="LXF276" s="732"/>
      <c r="LXG276" s="732"/>
      <c r="LXH276" s="733"/>
      <c r="LXI276" s="733"/>
      <c r="LXJ276" s="732"/>
      <c r="LXK276" s="732"/>
      <c r="LXL276" s="732"/>
      <c r="LXM276" s="732"/>
      <c r="LXN276" s="732"/>
      <c r="LXO276" s="732"/>
      <c r="LXP276" s="732"/>
      <c r="LXQ276" s="733"/>
      <c r="LXR276" s="733"/>
      <c r="LXS276" s="732"/>
      <c r="LXT276" s="732"/>
      <c r="LXU276" s="733"/>
      <c r="LXV276" s="733"/>
      <c r="LXW276" s="732"/>
      <c r="LXX276" s="732"/>
      <c r="LXY276" s="732"/>
      <c r="LXZ276" s="732"/>
      <c r="LYA276" s="732"/>
      <c r="LYB276" s="731"/>
      <c r="LYC276" s="734"/>
      <c r="LYD276" s="732"/>
      <c r="LYE276" s="732"/>
      <c r="LYF276" s="732"/>
      <c r="LYG276" s="732"/>
      <c r="LYH276" s="732"/>
      <c r="LYI276" s="732"/>
      <c r="LYJ276" s="732"/>
      <c r="LYK276" s="735"/>
      <c r="LYL276" s="735"/>
      <c r="LYM276" s="735"/>
      <c r="LYN276" s="735"/>
      <c r="LYO276" s="735"/>
      <c r="LYP276" s="735"/>
      <c r="LYQ276" s="735"/>
      <c r="LYR276" s="735"/>
      <c r="LYS276" s="735"/>
      <c r="LYT276" s="735"/>
      <c r="LYU276" s="735"/>
      <c r="LYV276" s="735"/>
      <c r="LYW276" s="735"/>
      <c r="LYX276" s="735"/>
      <c r="LYY276" s="735"/>
      <c r="LYZ276" s="735"/>
      <c r="LZA276" s="735"/>
      <c r="LZB276" s="735"/>
      <c r="LZC276" s="735"/>
      <c r="LZD276" s="735"/>
      <c r="LZE276" s="735"/>
      <c r="LZF276" s="735"/>
      <c r="LZG276" s="735"/>
      <c r="LZH276" s="735"/>
      <c r="LZI276" s="735"/>
      <c r="LZJ276" s="735"/>
      <c r="LZK276" s="735"/>
      <c r="LZL276" s="735"/>
      <c r="LZM276" s="735"/>
      <c r="LZN276" s="735"/>
      <c r="LZO276" s="735"/>
      <c r="LZP276" s="735"/>
      <c r="LZQ276" s="735"/>
      <c r="LZR276" s="735"/>
      <c r="LZS276" s="735"/>
      <c r="LZT276" s="735"/>
      <c r="LZU276" s="735"/>
      <c r="LZV276" s="735"/>
      <c r="LZW276" s="735"/>
      <c r="LZX276" s="735"/>
      <c r="LZY276" s="735"/>
      <c r="LZZ276" s="735"/>
      <c r="MAA276" s="735"/>
      <c r="MAB276" s="735"/>
      <c r="MAC276" s="732"/>
      <c r="MAD276" s="732"/>
      <c r="MAE276" s="732"/>
      <c r="MAF276" s="732"/>
      <c r="MAG276" s="732"/>
      <c r="MAH276" s="732"/>
      <c r="MAI276" s="732"/>
      <c r="MAJ276" s="732"/>
      <c r="MAK276" s="732"/>
      <c r="MAL276" s="732"/>
      <c r="MAM276" s="732"/>
      <c r="MAN276" s="732"/>
      <c r="MAO276" s="732"/>
      <c r="MAP276" s="732"/>
      <c r="MAQ276" s="732"/>
      <c r="MAR276" s="732"/>
      <c r="MAS276" s="732"/>
      <c r="MAT276" s="732"/>
      <c r="MAU276" s="732"/>
      <c r="MAV276" s="732"/>
      <c r="MAW276" s="732"/>
      <c r="MAX276" s="732"/>
      <c r="MAY276" s="732"/>
      <c r="MAZ276" s="732"/>
      <c r="MBA276" s="733"/>
      <c r="MBB276" s="733"/>
      <c r="MBC276" s="733"/>
      <c r="MBD276" s="733"/>
      <c r="MBE276" s="733"/>
      <c r="MBF276" s="732"/>
      <c r="MBG276" s="732"/>
      <c r="MBH276" s="733"/>
      <c r="MBI276" s="733"/>
      <c r="MBJ276" s="732"/>
      <c r="MBK276" s="732"/>
      <c r="MBL276" s="733"/>
      <c r="MBM276" s="733"/>
      <c r="MBN276" s="732"/>
      <c r="MBO276" s="732"/>
      <c r="MBP276" s="732"/>
      <c r="MBQ276" s="732"/>
      <c r="MBR276" s="732"/>
      <c r="MBS276" s="732"/>
      <c r="MBT276" s="732"/>
      <c r="MBU276" s="733"/>
      <c r="MBV276" s="733"/>
      <c r="MBW276" s="732"/>
      <c r="MBX276" s="732"/>
      <c r="MBY276" s="733"/>
      <c r="MBZ276" s="733"/>
      <c r="MCA276" s="732"/>
      <c r="MCB276" s="732"/>
      <c r="MCC276" s="732"/>
      <c r="MCD276" s="732"/>
      <c r="MCE276" s="732"/>
      <c r="MCF276" s="731"/>
      <c r="MCG276" s="734"/>
      <c r="MCH276" s="732"/>
      <c r="MCI276" s="732"/>
      <c r="MCJ276" s="732"/>
      <c r="MCK276" s="732"/>
      <c r="MCL276" s="732"/>
      <c r="MCM276" s="732"/>
      <c r="MCN276" s="732"/>
      <c r="MCO276" s="735"/>
      <c r="MCP276" s="735"/>
      <c r="MCQ276" s="735"/>
      <c r="MCR276" s="735"/>
      <c r="MCS276" s="735"/>
      <c r="MCT276" s="735"/>
      <c r="MCU276" s="735"/>
      <c r="MCV276" s="735"/>
      <c r="MCW276" s="735"/>
      <c r="MCX276" s="735"/>
      <c r="MCY276" s="735"/>
      <c r="MCZ276" s="735"/>
      <c r="MDA276" s="735"/>
      <c r="MDB276" s="735"/>
      <c r="MDC276" s="735"/>
      <c r="MDD276" s="735"/>
      <c r="MDE276" s="735"/>
      <c r="MDF276" s="735"/>
      <c r="MDG276" s="735"/>
      <c r="MDH276" s="735"/>
      <c r="MDI276" s="735"/>
      <c r="MDJ276" s="735"/>
      <c r="MDK276" s="735"/>
      <c r="MDL276" s="735"/>
      <c r="MDM276" s="735"/>
      <c r="MDN276" s="735"/>
      <c r="MDO276" s="735"/>
      <c r="MDP276" s="735"/>
      <c r="MDQ276" s="735"/>
      <c r="MDR276" s="735"/>
      <c r="MDS276" s="735"/>
      <c r="MDT276" s="735"/>
      <c r="MDU276" s="735"/>
      <c r="MDV276" s="735"/>
      <c r="MDW276" s="735"/>
      <c r="MDX276" s="735"/>
      <c r="MDY276" s="735"/>
      <c r="MDZ276" s="735"/>
      <c r="MEA276" s="735"/>
      <c r="MEB276" s="735"/>
      <c r="MEC276" s="735"/>
      <c r="MED276" s="735"/>
      <c r="MEE276" s="735"/>
      <c r="MEF276" s="735"/>
      <c r="MEG276" s="732"/>
      <c r="MEH276" s="732"/>
      <c r="MEI276" s="732"/>
      <c r="MEJ276" s="732"/>
      <c r="MEK276" s="732"/>
      <c r="MEL276" s="732"/>
      <c r="MEM276" s="732"/>
      <c r="MEN276" s="732"/>
      <c r="MEO276" s="732"/>
      <c r="MEP276" s="732"/>
      <c r="MEQ276" s="732"/>
      <c r="MER276" s="732"/>
      <c r="MES276" s="732"/>
      <c r="MET276" s="732"/>
      <c r="MEU276" s="732"/>
      <c r="MEV276" s="732"/>
      <c r="MEW276" s="732"/>
      <c r="MEX276" s="732"/>
      <c r="MEY276" s="732"/>
      <c r="MEZ276" s="732"/>
      <c r="MFA276" s="732"/>
      <c r="MFB276" s="732"/>
      <c r="MFC276" s="732"/>
      <c r="MFD276" s="732"/>
      <c r="MFE276" s="733"/>
      <c r="MFF276" s="733"/>
      <c r="MFG276" s="733"/>
      <c r="MFH276" s="733"/>
      <c r="MFI276" s="733"/>
      <c r="MFJ276" s="732"/>
      <c r="MFK276" s="732"/>
      <c r="MFL276" s="733"/>
      <c r="MFM276" s="733"/>
      <c r="MFN276" s="732"/>
      <c r="MFO276" s="732"/>
      <c r="MFP276" s="733"/>
      <c r="MFQ276" s="733"/>
      <c r="MFR276" s="732"/>
      <c r="MFS276" s="732"/>
      <c r="MFT276" s="732"/>
      <c r="MFU276" s="732"/>
      <c r="MFV276" s="732"/>
      <c r="MFW276" s="732"/>
      <c r="MFX276" s="732"/>
      <c r="MFY276" s="733"/>
      <c r="MFZ276" s="733"/>
      <c r="MGA276" s="732"/>
      <c r="MGB276" s="732"/>
      <c r="MGC276" s="733"/>
      <c r="MGD276" s="733"/>
      <c r="MGE276" s="732"/>
      <c r="MGF276" s="732"/>
      <c r="MGG276" s="732"/>
      <c r="MGH276" s="732"/>
      <c r="MGI276" s="732"/>
      <c r="MGJ276" s="731"/>
      <c r="MGK276" s="734"/>
      <c r="MGL276" s="732"/>
      <c r="MGM276" s="732"/>
      <c r="MGN276" s="732"/>
      <c r="MGO276" s="732"/>
      <c r="MGP276" s="732"/>
      <c r="MGQ276" s="732"/>
      <c r="MGR276" s="732"/>
      <c r="MGS276" s="735"/>
      <c r="MGT276" s="735"/>
      <c r="MGU276" s="735"/>
      <c r="MGV276" s="735"/>
      <c r="MGW276" s="735"/>
      <c r="MGX276" s="735"/>
      <c r="MGY276" s="735"/>
      <c r="MGZ276" s="735"/>
      <c r="MHA276" s="735"/>
      <c r="MHB276" s="735"/>
      <c r="MHC276" s="735"/>
      <c r="MHD276" s="735"/>
      <c r="MHE276" s="735"/>
      <c r="MHF276" s="735"/>
      <c r="MHG276" s="735"/>
      <c r="MHH276" s="735"/>
      <c r="MHI276" s="735"/>
      <c r="MHJ276" s="735"/>
      <c r="MHK276" s="735"/>
      <c r="MHL276" s="735"/>
      <c r="MHM276" s="735"/>
      <c r="MHN276" s="735"/>
      <c r="MHO276" s="735"/>
      <c r="MHP276" s="735"/>
      <c r="MHQ276" s="735"/>
      <c r="MHR276" s="735"/>
      <c r="MHS276" s="735"/>
      <c r="MHT276" s="735"/>
      <c r="MHU276" s="735"/>
      <c r="MHV276" s="735"/>
      <c r="MHW276" s="735"/>
      <c r="MHX276" s="735"/>
      <c r="MHY276" s="735"/>
      <c r="MHZ276" s="735"/>
      <c r="MIA276" s="735"/>
      <c r="MIB276" s="735"/>
      <c r="MIC276" s="735"/>
      <c r="MID276" s="735"/>
      <c r="MIE276" s="735"/>
      <c r="MIF276" s="735"/>
      <c r="MIG276" s="735"/>
      <c r="MIH276" s="735"/>
      <c r="MII276" s="735"/>
      <c r="MIJ276" s="735"/>
      <c r="MIK276" s="732"/>
      <c r="MIL276" s="732"/>
      <c r="MIM276" s="732"/>
      <c r="MIN276" s="732"/>
      <c r="MIO276" s="732"/>
      <c r="MIP276" s="732"/>
      <c r="MIQ276" s="732"/>
      <c r="MIR276" s="732"/>
      <c r="MIS276" s="732"/>
      <c r="MIT276" s="732"/>
      <c r="MIU276" s="732"/>
      <c r="MIV276" s="732"/>
      <c r="MIW276" s="732"/>
      <c r="MIX276" s="732"/>
      <c r="MIY276" s="732"/>
      <c r="MIZ276" s="732"/>
      <c r="MJA276" s="732"/>
      <c r="MJB276" s="732"/>
      <c r="MJC276" s="732"/>
      <c r="MJD276" s="732"/>
      <c r="MJE276" s="732"/>
      <c r="MJF276" s="732"/>
      <c r="MJG276" s="732"/>
      <c r="MJH276" s="732"/>
      <c r="MJI276" s="733"/>
      <c r="MJJ276" s="733"/>
      <c r="MJK276" s="733"/>
      <c r="MJL276" s="733"/>
      <c r="MJM276" s="733"/>
      <c r="MJN276" s="732"/>
      <c r="MJO276" s="732"/>
      <c r="MJP276" s="733"/>
      <c r="MJQ276" s="733"/>
      <c r="MJR276" s="732"/>
      <c r="MJS276" s="732"/>
      <c r="MJT276" s="733"/>
      <c r="MJU276" s="733"/>
      <c r="MJV276" s="732"/>
      <c r="MJW276" s="732"/>
      <c r="MJX276" s="732"/>
      <c r="MJY276" s="732"/>
      <c r="MJZ276" s="732"/>
      <c r="MKA276" s="732"/>
      <c r="MKB276" s="732"/>
      <c r="MKC276" s="733"/>
      <c r="MKD276" s="733"/>
      <c r="MKE276" s="732"/>
      <c r="MKF276" s="732"/>
      <c r="MKG276" s="733"/>
      <c r="MKH276" s="733"/>
      <c r="MKI276" s="732"/>
      <c r="MKJ276" s="732"/>
      <c r="MKK276" s="732"/>
      <c r="MKL276" s="732"/>
      <c r="MKM276" s="732"/>
      <c r="MKN276" s="731"/>
      <c r="MKO276" s="734"/>
      <c r="MKP276" s="732"/>
      <c r="MKQ276" s="732"/>
      <c r="MKR276" s="732"/>
      <c r="MKS276" s="732"/>
      <c r="MKT276" s="732"/>
      <c r="MKU276" s="732"/>
      <c r="MKV276" s="732"/>
      <c r="MKW276" s="735"/>
      <c r="MKX276" s="735"/>
      <c r="MKY276" s="735"/>
      <c r="MKZ276" s="735"/>
      <c r="MLA276" s="735"/>
      <c r="MLB276" s="735"/>
      <c r="MLC276" s="735"/>
      <c r="MLD276" s="735"/>
      <c r="MLE276" s="735"/>
      <c r="MLF276" s="735"/>
      <c r="MLG276" s="735"/>
      <c r="MLH276" s="735"/>
      <c r="MLI276" s="735"/>
      <c r="MLJ276" s="735"/>
      <c r="MLK276" s="735"/>
      <c r="MLL276" s="735"/>
      <c r="MLM276" s="735"/>
      <c r="MLN276" s="735"/>
      <c r="MLO276" s="735"/>
      <c r="MLP276" s="735"/>
      <c r="MLQ276" s="735"/>
      <c r="MLR276" s="735"/>
      <c r="MLS276" s="735"/>
      <c r="MLT276" s="735"/>
      <c r="MLU276" s="735"/>
      <c r="MLV276" s="735"/>
      <c r="MLW276" s="735"/>
      <c r="MLX276" s="735"/>
      <c r="MLY276" s="735"/>
      <c r="MLZ276" s="735"/>
      <c r="MMA276" s="735"/>
      <c r="MMB276" s="735"/>
      <c r="MMC276" s="735"/>
      <c r="MMD276" s="735"/>
      <c r="MME276" s="735"/>
      <c r="MMF276" s="735"/>
      <c r="MMG276" s="735"/>
      <c r="MMH276" s="735"/>
      <c r="MMI276" s="735"/>
      <c r="MMJ276" s="735"/>
      <c r="MMK276" s="735"/>
      <c r="MML276" s="735"/>
      <c r="MMM276" s="735"/>
      <c r="MMN276" s="735"/>
      <c r="MMO276" s="732"/>
      <c r="MMP276" s="732"/>
      <c r="MMQ276" s="732"/>
      <c r="MMR276" s="732"/>
      <c r="MMS276" s="732"/>
      <c r="MMT276" s="732"/>
      <c r="MMU276" s="732"/>
      <c r="MMV276" s="732"/>
      <c r="MMW276" s="732"/>
      <c r="MMX276" s="732"/>
      <c r="MMY276" s="732"/>
      <c r="MMZ276" s="732"/>
      <c r="MNA276" s="732"/>
      <c r="MNB276" s="732"/>
      <c r="MNC276" s="732"/>
      <c r="MND276" s="732"/>
      <c r="MNE276" s="732"/>
      <c r="MNF276" s="732"/>
      <c r="MNG276" s="732"/>
      <c r="MNH276" s="732"/>
      <c r="MNI276" s="732"/>
      <c r="MNJ276" s="732"/>
      <c r="MNK276" s="732"/>
      <c r="MNL276" s="732"/>
      <c r="MNM276" s="733"/>
      <c r="MNN276" s="733"/>
      <c r="MNO276" s="733"/>
      <c r="MNP276" s="733"/>
      <c r="MNQ276" s="733"/>
      <c r="MNR276" s="732"/>
      <c r="MNS276" s="732"/>
      <c r="MNT276" s="733"/>
      <c r="MNU276" s="733"/>
      <c r="MNV276" s="732"/>
      <c r="MNW276" s="732"/>
      <c r="MNX276" s="733"/>
      <c r="MNY276" s="733"/>
      <c r="MNZ276" s="732"/>
      <c r="MOA276" s="732"/>
      <c r="MOB276" s="732"/>
      <c r="MOC276" s="732"/>
      <c r="MOD276" s="732"/>
      <c r="MOE276" s="732"/>
      <c r="MOF276" s="732"/>
      <c r="MOG276" s="733"/>
      <c r="MOH276" s="733"/>
      <c r="MOI276" s="732"/>
      <c r="MOJ276" s="732"/>
      <c r="MOK276" s="733"/>
      <c r="MOL276" s="733"/>
      <c r="MOM276" s="732"/>
      <c r="MON276" s="732"/>
      <c r="MOO276" s="732"/>
      <c r="MOP276" s="732"/>
      <c r="MOQ276" s="732"/>
      <c r="MOR276" s="731"/>
      <c r="MOS276" s="734"/>
      <c r="MOT276" s="732"/>
      <c r="MOU276" s="732"/>
      <c r="MOV276" s="732"/>
      <c r="MOW276" s="732"/>
      <c r="MOX276" s="732"/>
      <c r="MOY276" s="732"/>
      <c r="MOZ276" s="732"/>
      <c r="MPA276" s="735"/>
      <c r="MPB276" s="735"/>
      <c r="MPC276" s="735"/>
      <c r="MPD276" s="735"/>
      <c r="MPE276" s="735"/>
      <c r="MPF276" s="735"/>
      <c r="MPG276" s="735"/>
      <c r="MPH276" s="735"/>
      <c r="MPI276" s="735"/>
      <c r="MPJ276" s="735"/>
      <c r="MPK276" s="735"/>
      <c r="MPL276" s="735"/>
      <c r="MPM276" s="735"/>
      <c r="MPN276" s="735"/>
      <c r="MPO276" s="735"/>
      <c r="MPP276" s="735"/>
      <c r="MPQ276" s="735"/>
      <c r="MPR276" s="735"/>
      <c r="MPS276" s="735"/>
      <c r="MPT276" s="735"/>
      <c r="MPU276" s="735"/>
      <c r="MPV276" s="735"/>
      <c r="MPW276" s="735"/>
      <c r="MPX276" s="735"/>
      <c r="MPY276" s="735"/>
      <c r="MPZ276" s="735"/>
      <c r="MQA276" s="735"/>
      <c r="MQB276" s="735"/>
      <c r="MQC276" s="735"/>
      <c r="MQD276" s="735"/>
      <c r="MQE276" s="735"/>
      <c r="MQF276" s="735"/>
      <c r="MQG276" s="735"/>
      <c r="MQH276" s="735"/>
      <c r="MQI276" s="735"/>
      <c r="MQJ276" s="735"/>
      <c r="MQK276" s="735"/>
      <c r="MQL276" s="735"/>
      <c r="MQM276" s="735"/>
      <c r="MQN276" s="735"/>
      <c r="MQO276" s="735"/>
      <c r="MQP276" s="735"/>
      <c r="MQQ276" s="735"/>
      <c r="MQR276" s="735"/>
      <c r="MQS276" s="732"/>
      <c r="MQT276" s="732"/>
      <c r="MQU276" s="732"/>
      <c r="MQV276" s="732"/>
      <c r="MQW276" s="732"/>
      <c r="MQX276" s="732"/>
      <c r="MQY276" s="732"/>
      <c r="MQZ276" s="732"/>
      <c r="MRA276" s="732"/>
      <c r="MRB276" s="732"/>
      <c r="MRC276" s="732"/>
      <c r="MRD276" s="732"/>
      <c r="MRE276" s="732"/>
      <c r="MRF276" s="732"/>
      <c r="MRG276" s="732"/>
      <c r="MRH276" s="732"/>
      <c r="MRI276" s="732"/>
      <c r="MRJ276" s="732"/>
      <c r="MRK276" s="732"/>
      <c r="MRL276" s="732"/>
      <c r="MRM276" s="732"/>
      <c r="MRN276" s="732"/>
      <c r="MRO276" s="732"/>
      <c r="MRP276" s="732"/>
      <c r="MRQ276" s="733"/>
      <c r="MRR276" s="733"/>
      <c r="MRS276" s="733"/>
      <c r="MRT276" s="733"/>
      <c r="MRU276" s="733"/>
      <c r="MRV276" s="732"/>
      <c r="MRW276" s="732"/>
      <c r="MRX276" s="733"/>
      <c r="MRY276" s="733"/>
      <c r="MRZ276" s="732"/>
      <c r="MSA276" s="732"/>
      <c r="MSB276" s="733"/>
      <c r="MSC276" s="733"/>
      <c r="MSD276" s="732"/>
      <c r="MSE276" s="732"/>
      <c r="MSF276" s="732"/>
      <c r="MSG276" s="732"/>
      <c r="MSH276" s="732"/>
      <c r="MSI276" s="732"/>
      <c r="MSJ276" s="732"/>
      <c r="MSK276" s="733"/>
      <c r="MSL276" s="733"/>
      <c r="MSM276" s="732"/>
      <c r="MSN276" s="732"/>
      <c r="MSO276" s="733"/>
      <c r="MSP276" s="733"/>
      <c r="MSQ276" s="732"/>
      <c r="MSR276" s="732"/>
      <c r="MSS276" s="732"/>
      <c r="MST276" s="732"/>
      <c r="MSU276" s="732"/>
      <c r="MSV276" s="731"/>
      <c r="MSW276" s="734"/>
      <c r="MSX276" s="732"/>
      <c r="MSY276" s="732"/>
      <c r="MSZ276" s="732"/>
      <c r="MTA276" s="732"/>
      <c r="MTB276" s="732"/>
      <c r="MTC276" s="732"/>
      <c r="MTD276" s="732"/>
      <c r="MTE276" s="735"/>
      <c r="MTF276" s="735"/>
      <c r="MTG276" s="735"/>
      <c r="MTH276" s="735"/>
      <c r="MTI276" s="735"/>
      <c r="MTJ276" s="735"/>
      <c r="MTK276" s="735"/>
      <c r="MTL276" s="735"/>
      <c r="MTM276" s="735"/>
      <c r="MTN276" s="735"/>
      <c r="MTO276" s="735"/>
      <c r="MTP276" s="735"/>
      <c r="MTQ276" s="735"/>
      <c r="MTR276" s="735"/>
      <c r="MTS276" s="735"/>
      <c r="MTT276" s="735"/>
      <c r="MTU276" s="735"/>
      <c r="MTV276" s="735"/>
      <c r="MTW276" s="735"/>
      <c r="MTX276" s="735"/>
      <c r="MTY276" s="735"/>
      <c r="MTZ276" s="735"/>
      <c r="MUA276" s="735"/>
      <c r="MUB276" s="735"/>
      <c r="MUC276" s="735"/>
      <c r="MUD276" s="735"/>
      <c r="MUE276" s="735"/>
      <c r="MUF276" s="735"/>
      <c r="MUG276" s="735"/>
      <c r="MUH276" s="735"/>
      <c r="MUI276" s="735"/>
      <c r="MUJ276" s="735"/>
      <c r="MUK276" s="735"/>
      <c r="MUL276" s="735"/>
      <c r="MUM276" s="735"/>
      <c r="MUN276" s="735"/>
      <c r="MUO276" s="735"/>
      <c r="MUP276" s="735"/>
      <c r="MUQ276" s="735"/>
      <c r="MUR276" s="735"/>
      <c r="MUS276" s="735"/>
      <c r="MUT276" s="735"/>
      <c r="MUU276" s="735"/>
      <c r="MUV276" s="735"/>
      <c r="MUW276" s="732"/>
      <c r="MUX276" s="732"/>
      <c r="MUY276" s="732"/>
      <c r="MUZ276" s="732"/>
      <c r="MVA276" s="732"/>
      <c r="MVB276" s="732"/>
      <c r="MVC276" s="732"/>
      <c r="MVD276" s="732"/>
      <c r="MVE276" s="732"/>
      <c r="MVF276" s="732"/>
      <c r="MVG276" s="732"/>
      <c r="MVH276" s="732"/>
      <c r="MVI276" s="732"/>
      <c r="MVJ276" s="732"/>
      <c r="MVK276" s="732"/>
      <c r="MVL276" s="732"/>
      <c r="MVM276" s="732"/>
      <c r="MVN276" s="732"/>
      <c r="MVO276" s="732"/>
      <c r="MVP276" s="732"/>
      <c r="MVQ276" s="732"/>
      <c r="MVR276" s="732"/>
      <c r="MVS276" s="732"/>
      <c r="MVT276" s="732"/>
      <c r="MVU276" s="733"/>
      <c r="MVV276" s="733"/>
      <c r="MVW276" s="733"/>
      <c r="MVX276" s="733"/>
      <c r="MVY276" s="733"/>
      <c r="MVZ276" s="732"/>
      <c r="MWA276" s="732"/>
      <c r="MWB276" s="733"/>
      <c r="MWC276" s="733"/>
      <c r="MWD276" s="732"/>
      <c r="MWE276" s="732"/>
      <c r="MWF276" s="733"/>
      <c r="MWG276" s="733"/>
      <c r="MWH276" s="732"/>
      <c r="MWI276" s="732"/>
      <c r="MWJ276" s="732"/>
      <c r="MWK276" s="732"/>
      <c r="MWL276" s="732"/>
      <c r="MWM276" s="732"/>
      <c r="MWN276" s="732"/>
      <c r="MWO276" s="733"/>
      <c r="MWP276" s="733"/>
      <c r="MWQ276" s="732"/>
      <c r="MWR276" s="732"/>
      <c r="MWS276" s="733"/>
      <c r="MWT276" s="733"/>
      <c r="MWU276" s="732"/>
      <c r="MWV276" s="732"/>
      <c r="MWW276" s="732"/>
      <c r="MWX276" s="732"/>
      <c r="MWY276" s="732"/>
      <c r="MWZ276" s="731"/>
      <c r="MXA276" s="734"/>
      <c r="MXB276" s="732"/>
      <c r="MXC276" s="732"/>
      <c r="MXD276" s="732"/>
      <c r="MXE276" s="732"/>
      <c r="MXF276" s="732"/>
      <c r="MXG276" s="732"/>
      <c r="MXH276" s="732"/>
      <c r="MXI276" s="735"/>
      <c r="MXJ276" s="735"/>
      <c r="MXK276" s="735"/>
      <c r="MXL276" s="735"/>
      <c r="MXM276" s="735"/>
      <c r="MXN276" s="735"/>
      <c r="MXO276" s="735"/>
      <c r="MXP276" s="735"/>
      <c r="MXQ276" s="735"/>
      <c r="MXR276" s="735"/>
      <c r="MXS276" s="735"/>
      <c r="MXT276" s="735"/>
      <c r="MXU276" s="735"/>
      <c r="MXV276" s="735"/>
      <c r="MXW276" s="735"/>
      <c r="MXX276" s="735"/>
      <c r="MXY276" s="735"/>
      <c r="MXZ276" s="735"/>
      <c r="MYA276" s="735"/>
      <c r="MYB276" s="735"/>
      <c r="MYC276" s="735"/>
      <c r="MYD276" s="735"/>
      <c r="MYE276" s="735"/>
      <c r="MYF276" s="735"/>
      <c r="MYG276" s="735"/>
      <c r="MYH276" s="735"/>
      <c r="MYI276" s="735"/>
      <c r="MYJ276" s="735"/>
      <c r="MYK276" s="735"/>
      <c r="MYL276" s="735"/>
      <c r="MYM276" s="735"/>
      <c r="MYN276" s="735"/>
      <c r="MYO276" s="735"/>
      <c r="MYP276" s="735"/>
      <c r="MYQ276" s="735"/>
      <c r="MYR276" s="735"/>
      <c r="MYS276" s="735"/>
      <c r="MYT276" s="735"/>
      <c r="MYU276" s="735"/>
      <c r="MYV276" s="735"/>
      <c r="MYW276" s="735"/>
      <c r="MYX276" s="735"/>
      <c r="MYY276" s="735"/>
      <c r="MYZ276" s="735"/>
      <c r="MZA276" s="732"/>
      <c r="MZB276" s="732"/>
      <c r="MZC276" s="732"/>
      <c r="MZD276" s="732"/>
      <c r="MZE276" s="732"/>
      <c r="MZF276" s="732"/>
      <c r="MZG276" s="732"/>
      <c r="MZH276" s="732"/>
      <c r="MZI276" s="732"/>
      <c r="MZJ276" s="732"/>
      <c r="MZK276" s="732"/>
      <c r="MZL276" s="732"/>
      <c r="MZM276" s="732"/>
      <c r="MZN276" s="732"/>
      <c r="MZO276" s="732"/>
      <c r="MZP276" s="732"/>
      <c r="MZQ276" s="732"/>
      <c r="MZR276" s="732"/>
      <c r="MZS276" s="732"/>
      <c r="MZT276" s="732"/>
      <c r="MZU276" s="732"/>
      <c r="MZV276" s="732"/>
      <c r="MZW276" s="732"/>
      <c r="MZX276" s="732"/>
      <c r="MZY276" s="733"/>
      <c r="MZZ276" s="733"/>
      <c r="NAA276" s="733"/>
      <c r="NAB276" s="733"/>
      <c r="NAC276" s="733"/>
      <c r="NAD276" s="732"/>
      <c r="NAE276" s="732"/>
      <c r="NAF276" s="733"/>
      <c r="NAG276" s="733"/>
      <c r="NAH276" s="732"/>
      <c r="NAI276" s="732"/>
      <c r="NAJ276" s="733"/>
      <c r="NAK276" s="733"/>
      <c r="NAL276" s="732"/>
      <c r="NAM276" s="732"/>
      <c r="NAN276" s="732"/>
      <c r="NAO276" s="732"/>
      <c r="NAP276" s="732"/>
      <c r="NAQ276" s="732"/>
      <c r="NAR276" s="732"/>
      <c r="NAS276" s="733"/>
      <c r="NAT276" s="733"/>
      <c r="NAU276" s="732"/>
      <c r="NAV276" s="732"/>
      <c r="NAW276" s="733"/>
      <c r="NAX276" s="733"/>
      <c r="NAY276" s="732"/>
      <c r="NAZ276" s="732"/>
      <c r="NBA276" s="732"/>
      <c r="NBB276" s="732"/>
      <c r="NBC276" s="732"/>
      <c r="NBD276" s="731"/>
      <c r="NBE276" s="734"/>
      <c r="NBF276" s="732"/>
      <c r="NBG276" s="732"/>
      <c r="NBH276" s="732"/>
      <c r="NBI276" s="732"/>
      <c r="NBJ276" s="732"/>
      <c r="NBK276" s="732"/>
      <c r="NBL276" s="732"/>
      <c r="NBM276" s="735"/>
      <c r="NBN276" s="735"/>
      <c r="NBO276" s="735"/>
      <c r="NBP276" s="735"/>
      <c r="NBQ276" s="735"/>
      <c r="NBR276" s="735"/>
      <c r="NBS276" s="735"/>
      <c r="NBT276" s="735"/>
      <c r="NBU276" s="735"/>
      <c r="NBV276" s="735"/>
      <c r="NBW276" s="735"/>
      <c r="NBX276" s="735"/>
      <c r="NBY276" s="735"/>
      <c r="NBZ276" s="735"/>
      <c r="NCA276" s="735"/>
      <c r="NCB276" s="735"/>
      <c r="NCC276" s="735"/>
      <c r="NCD276" s="735"/>
      <c r="NCE276" s="735"/>
      <c r="NCF276" s="735"/>
      <c r="NCG276" s="735"/>
      <c r="NCH276" s="735"/>
      <c r="NCI276" s="735"/>
      <c r="NCJ276" s="735"/>
      <c r="NCK276" s="735"/>
      <c r="NCL276" s="735"/>
      <c r="NCM276" s="735"/>
      <c r="NCN276" s="735"/>
      <c r="NCO276" s="735"/>
      <c r="NCP276" s="735"/>
      <c r="NCQ276" s="735"/>
      <c r="NCR276" s="735"/>
      <c r="NCS276" s="735"/>
      <c r="NCT276" s="735"/>
      <c r="NCU276" s="735"/>
      <c r="NCV276" s="735"/>
      <c r="NCW276" s="735"/>
      <c r="NCX276" s="735"/>
      <c r="NCY276" s="735"/>
      <c r="NCZ276" s="735"/>
      <c r="NDA276" s="735"/>
      <c r="NDB276" s="735"/>
      <c r="NDC276" s="735"/>
      <c r="NDD276" s="735"/>
      <c r="NDE276" s="732"/>
      <c r="NDF276" s="732"/>
      <c r="NDG276" s="732"/>
      <c r="NDH276" s="732"/>
      <c r="NDI276" s="732"/>
      <c r="NDJ276" s="732"/>
      <c r="NDK276" s="732"/>
      <c r="NDL276" s="732"/>
      <c r="NDM276" s="732"/>
      <c r="NDN276" s="732"/>
      <c r="NDO276" s="732"/>
      <c r="NDP276" s="732"/>
      <c r="NDQ276" s="732"/>
      <c r="NDR276" s="732"/>
      <c r="NDS276" s="732"/>
      <c r="NDT276" s="732"/>
      <c r="NDU276" s="732"/>
      <c r="NDV276" s="732"/>
      <c r="NDW276" s="732"/>
      <c r="NDX276" s="732"/>
      <c r="NDY276" s="732"/>
      <c r="NDZ276" s="732"/>
      <c r="NEA276" s="732"/>
      <c r="NEB276" s="732"/>
      <c r="NEC276" s="733"/>
      <c r="NED276" s="733"/>
      <c r="NEE276" s="733"/>
      <c r="NEF276" s="733"/>
      <c r="NEG276" s="733"/>
      <c r="NEH276" s="732"/>
      <c r="NEI276" s="732"/>
      <c r="NEJ276" s="733"/>
      <c r="NEK276" s="733"/>
      <c r="NEL276" s="732"/>
      <c r="NEM276" s="732"/>
      <c r="NEN276" s="733"/>
      <c r="NEO276" s="733"/>
      <c r="NEP276" s="732"/>
      <c r="NEQ276" s="732"/>
      <c r="NER276" s="732"/>
      <c r="NES276" s="732"/>
      <c r="NET276" s="732"/>
      <c r="NEU276" s="732"/>
      <c r="NEV276" s="732"/>
      <c r="NEW276" s="733"/>
      <c r="NEX276" s="733"/>
      <c r="NEY276" s="732"/>
      <c r="NEZ276" s="732"/>
      <c r="NFA276" s="733"/>
      <c r="NFB276" s="733"/>
      <c r="NFC276" s="732"/>
      <c r="NFD276" s="732"/>
      <c r="NFE276" s="732"/>
      <c r="NFF276" s="732"/>
      <c r="NFG276" s="732"/>
      <c r="NFH276" s="731"/>
      <c r="NFI276" s="734"/>
      <c r="NFJ276" s="732"/>
      <c r="NFK276" s="732"/>
      <c r="NFL276" s="732"/>
      <c r="NFM276" s="732"/>
      <c r="NFN276" s="732"/>
      <c r="NFO276" s="732"/>
      <c r="NFP276" s="732"/>
      <c r="NFQ276" s="735"/>
      <c r="NFR276" s="735"/>
      <c r="NFS276" s="735"/>
      <c r="NFT276" s="735"/>
      <c r="NFU276" s="735"/>
      <c r="NFV276" s="735"/>
      <c r="NFW276" s="735"/>
      <c r="NFX276" s="735"/>
      <c r="NFY276" s="735"/>
      <c r="NFZ276" s="735"/>
      <c r="NGA276" s="735"/>
      <c r="NGB276" s="735"/>
      <c r="NGC276" s="735"/>
      <c r="NGD276" s="735"/>
      <c r="NGE276" s="735"/>
      <c r="NGF276" s="735"/>
      <c r="NGG276" s="735"/>
      <c r="NGH276" s="735"/>
      <c r="NGI276" s="735"/>
      <c r="NGJ276" s="735"/>
      <c r="NGK276" s="735"/>
      <c r="NGL276" s="735"/>
      <c r="NGM276" s="735"/>
      <c r="NGN276" s="735"/>
      <c r="NGO276" s="735"/>
      <c r="NGP276" s="735"/>
      <c r="NGQ276" s="735"/>
      <c r="NGR276" s="735"/>
      <c r="NGS276" s="735"/>
      <c r="NGT276" s="735"/>
      <c r="NGU276" s="735"/>
      <c r="NGV276" s="735"/>
      <c r="NGW276" s="735"/>
      <c r="NGX276" s="735"/>
      <c r="NGY276" s="735"/>
      <c r="NGZ276" s="735"/>
      <c r="NHA276" s="735"/>
      <c r="NHB276" s="735"/>
      <c r="NHC276" s="735"/>
      <c r="NHD276" s="735"/>
      <c r="NHE276" s="735"/>
      <c r="NHF276" s="735"/>
      <c r="NHG276" s="735"/>
      <c r="NHH276" s="735"/>
      <c r="NHI276" s="732"/>
      <c r="NHJ276" s="732"/>
      <c r="NHK276" s="732"/>
      <c r="NHL276" s="732"/>
      <c r="NHM276" s="732"/>
      <c r="NHN276" s="732"/>
      <c r="NHO276" s="732"/>
      <c r="NHP276" s="732"/>
      <c r="NHQ276" s="732"/>
      <c r="NHR276" s="732"/>
      <c r="NHS276" s="732"/>
      <c r="NHT276" s="732"/>
      <c r="NHU276" s="732"/>
      <c r="NHV276" s="732"/>
      <c r="NHW276" s="732"/>
      <c r="NHX276" s="732"/>
      <c r="NHY276" s="732"/>
      <c r="NHZ276" s="732"/>
      <c r="NIA276" s="732"/>
      <c r="NIB276" s="732"/>
      <c r="NIC276" s="732"/>
      <c r="NID276" s="732"/>
      <c r="NIE276" s="732"/>
      <c r="NIF276" s="732"/>
      <c r="NIG276" s="733"/>
      <c r="NIH276" s="733"/>
      <c r="NII276" s="733"/>
      <c r="NIJ276" s="733"/>
      <c r="NIK276" s="733"/>
      <c r="NIL276" s="732"/>
      <c r="NIM276" s="732"/>
      <c r="NIN276" s="733"/>
      <c r="NIO276" s="733"/>
      <c r="NIP276" s="732"/>
      <c r="NIQ276" s="732"/>
      <c r="NIR276" s="733"/>
      <c r="NIS276" s="733"/>
      <c r="NIT276" s="732"/>
      <c r="NIU276" s="732"/>
      <c r="NIV276" s="732"/>
      <c r="NIW276" s="732"/>
      <c r="NIX276" s="732"/>
      <c r="NIY276" s="732"/>
      <c r="NIZ276" s="732"/>
      <c r="NJA276" s="733"/>
      <c r="NJB276" s="733"/>
      <c r="NJC276" s="732"/>
      <c r="NJD276" s="732"/>
      <c r="NJE276" s="733"/>
      <c r="NJF276" s="733"/>
      <c r="NJG276" s="732"/>
      <c r="NJH276" s="732"/>
      <c r="NJI276" s="732"/>
      <c r="NJJ276" s="732"/>
      <c r="NJK276" s="732"/>
      <c r="NJL276" s="731"/>
      <c r="NJM276" s="734"/>
      <c r="NJN276" s="732"/>
      <c r="NJO276" s="732"/>
      <c r="NJP276" s="732"/>
      <c r="NJQ276" s="732"/>
      <c r="NJR276" s="732"/>
      <c r="NJS276" s="732"/>
      <c r="NJT276" s="732"/>
      <c r="NJU276" s="735"/>
      <c r="NJV276" s="735"/>
      <c r="NJW276" s="735"/>
      <c r="NJX276" s="735"/>
      <c r="NJY276" s="735"/>
      <c r="NJZ276" s="735"/>
      <c r="NKA276" s="735"/>
      <c r="NKB276" s="735"/>
      <c r="NKC276" s="735"/>
      <c r="NKD276" s="735"/>
      <c r="NKE276" s="735"/>
      <c r="NKF276" s="735"/>
      <c r="NKG276" s="735"/>
      <c r="NKH276" s="735"/>
      <c r="NKI276" s="735"/>
      <c r="NKJ276" s="735"/>
      <c r="NKK276" s="735"/>
      <c r="NKL276" s="735"/>
      <c r="NKM276" s="735"/>
      <c r="NKN276" s="735"/>
      <c r="NKO276" s="735"/>
      <c r="NKP276" s="735"/>
      <c r="NKQ276" s="735"/>
      <c r="NKR276" s="735"/>
      <c r="NKS276" s="735"/>
      <c r="NKT276" s="735"/>
      <c r="NKU276" s="735"/>
      <c r="NKV276" s="735"/>
      <c r="NKW276" s="735"/>
      <c r="NKX276" s="735"/>
      <c r="NKY276" s="735"/>
      <c r="NKZ276" s="735"/>
      <c r="NLA276" s="735"/>
      <c r="NLB276" s="735"/>
      <c r="NLC276" s="735"/>
      <c r="NLD276" s="735"/>
      <c r="NLE276" s="735"/>
      <c r="NLF276" s="735"/>
      <c r="NLG276" s="735"/>
      <c r="NLH276" s="735"/>
      <c r="NLI276" s="735"/>
      <c r="NLJ276" s="735"/>
      <c r="NLK276" s="735"/>
      <c r="NLL276" s="735"/>
      <c r="NLM276" s="732"/>
      <c r="NLN276" s="732"/>
      <c r="NLO276" s="732"/>
      <c r="NLP276" s="732"/>
      <c r="NLQ276" s="732"/>
      <c r="NLR276" s="732"/>
      <c r="NLS276" s="732"/>
      <c r="NLT276" s="732"/>
      <c r="NLU276" s="732"/>
      <c r="NLV276" s="732"/>
      <c r="NLW276" s="732"/>
      <c r="NLX276" s="732"/>
      <c r="NLY276" s="732"/>
      <c r="NLZ276" s="732"/>
      <c r="NMA276" s="732"/>
      <c r="NMB276" s="732"/>
      <c r="NMC276" s="732"/>
      <c r="NMD276" s="732"/>
      <c r="NME276" s="732"/>
      <c r="NMF276" s="732"/>
      <c r="NMG276" s="732"/>
      <c r="NMH276" s="732"/>
      <c r="NMI276" s="732"/>
      <c r="NMJ276" s="732"/>
      <c r="NMK276" s="733"/>
      <c r="NML276" s="733"/>
      <c r="NMM276" s="733"/>
      <c r="NMN276" s="733"/>
      <c r="NMO276" s="733"/>
      <c r="NMP276" s="732"/>
      <c r="NMQ276" s="732"/>
      <c r="NMR276" s="733"/>
      <c r="NMS276" s="733"/>
      <c r="NMT276" s="732"/>
      <c r="NMU276" s="732"/>
      <c r="NMV276" s="733"/>
      <c r="NMW276" s="733"/>
      <c r="NMX276" s="732"/>
      <c r="NMY276" s="732"/>
      <c r="NMZ276" s="732"/>
      <c r="NNA276" s="732"/>
      <c r="NNB276" s="732"/>
      <c r="NNC276" s="732"/>
      <c r="NND276" s="732"/>
      <c r="NNE276" s="733"/>
      <c r="NNF276" s="733"/>
      <c r="NNG276" s="732"/>
      <c r="NNH276" s="732"/>
      <c r="NNI276" s="733"/>
      <c r="NNJ276" s="733"/>
      <c r="NNK276" s="732"/>
      <c r="NNL276" s="732"/>
      <c r="NNM276" s="732"/>
      <c r="NNN276" s="732"/>
      <c r="NNO276" s="732"/>
      <c r="NNP276" s="731"/>
      <c r="NNQ276" s="734"/>
      <c r="NNR276" s="732"/>
      <c r="NNS276" s="732"/>
      <c r="NNT276" s="732"/>
      <c r="NNU276" s="732"/>
      <c r="NNV276" s="732"/>
      <c r="NNW276" s="732"/>
      <c r="NNX276" s="732"/>
      <c r="NNY276" s="735"/>
      <c r="NNZ276" s="735"/>
      <c r="NOA276" s="735"/>
      <c r="NOB276" s="735"/>
      <c r="NOC276" s="735"/>
      <c r="NOD276" s="735"/>
      <c r="NOE276" s="735"/>
      <c r="NOF276" s="735"/>
      <c r="NOG276" s="735"/>
      <c r="NOH276" s="735"/>
      <c r="NOI276" s="735"/>
      <c r="NOJ276" s="735"/>
      <c r="NOK276" s="735"/>
      <c r="NOL276" s="735"/>
      <c r="NOM276" s="735"/>
      <c r="NON276" s="735"/>
      <c r="NOO276" s="735"/>
      <c r="NOP276" s="735"/>
      <c r="NOQ276" s="735"/>
      <c r="NOR276" s="735"/>
      <c r="NOS276" s="735"/>
      <c r="NOT276" s="735"/>
      <c r="NOU276" s="735"/>
      <c r="NOV276" s="735"/>
      <c r="NOW276" s="735"/>
      <c r="NOX276" s="735"/>
      <c r="NOY276" s="735"/>
      <c r="NOZ276" s="735"/>
      <c r="NPA276" s="735"/>
      <c r="NPB276" s="735"/>
      <c r="NPC276" s="735"/>
      <c r="NPD276" s="735"/>
      <c r="NPE276" s="735"/>
      <c r="NPF276" s="735"/>
      <c r="NPG276" s="735"/>
      <c r="NPH276" s="735"/>
      <c r="NPI276" s="735"/>
      <c r="NPJ276" s="735"/>
      <c r="NPK276" s="735"/>
      <c r="NPL276" s="735"/>
      <c r="NPM276" s="735"/>
      <c r="NPN276" s="735"/>
      <c r="NPO276" s="735"/>
      <c r="NPP276" s="735"/>
      <c r="NPQ276" s="732"/>
      <c r="NPR276" s="732"/>
      <c r="NPS276" s="732"/>
      <c r="NPT276" s="732"/>
      <c r="NPU276" s="732"/>
      <c r="NPV276" s="732"/>
      <c r="NPW276" s="732"/>
      <c r="NPX276" s="732"/>
      <c r="NPY276" s="732"/>
      <c r="NPZ276" s="732"/>
      <c r="NQA276" s="732"/>
      <c r="NQB276" s="732"/>
      <c r="NQC276" s="732"/>
      <c r="NQD276" s="732"/>
      <c r="NQE276" s="732"/>
      <c r="NQF276" s="732"/>
      <c r="NQG276" s="732"/>
      <c r="NQH276" s="732"/>
      <c r="NQI276" s="732"/>
      <c r="NQJ276" s="732"/>
      <c r="NQK276" s="732"/>
      <c r="NQL276" s="732"/>
      <c r="NQM276" s="732"/>
      <c r="NQN276" s="732"/>
      <c r="NQO276" s="733"/>
      <c r="NQP276" s="733"/>
      <c r="NQQ276" s="733"/>
      <c r="NQR276" s="733"/>
      <c r="NQS276" s="733"/>
      <c r="NQT276" s="732"/>
      <c r="NQU276" s="732"/>
      <c r="NQV276" s="733"/>
      <c r="NQW276" s="733"/>
      <c r="NQX276" s="732"/>
      <c r="NQY276" s="732"/>
      <c r="NQZ276" s="733"/>
      <c r="NRA276" s="733"/>
      <c r="NRB276" s="732"/>
      <c r="NRC276" s="732"/>
      <c r="NRD276" s="732"/>
      <c r="NRE276" s="732"/>
      <c r="NRF276" s="732"/>
      <c r="NRG276" s="732"/>
      <c r="NRH276" s="732"/>
      <c r="NRI276" s="733"/>
      <c r="NRJ276" s="733"/>
      <c r="NRK276" s="732"/>
      <c r="NRL276" s="732"/>
      <c r="NRM276" s="733"/>
      <c r="NRN276" s="733"/>
      <c r="NRO276" s="732"/>
      <c r="NRP276" s="732"/>
      <c r="NRQ276" s="732"/>
      <c r="NRR276" s="732"/>
      <c r="NRS276" s="732"/>
      <c r="NRT276" s="731"/>
      <c r="NRU276" s="734"/>
      <c r="NRV276" s="732"/>
      <c r="NRW276" s="732"/>
      <c r="NRX276" s="732"/>
      <c r="NRY276" s="732"/>
      <c r="NRZ276" s="732"/>
      <c r="NSA276" s="732"/>
      <c r="NSB276" s="732"/>
      <c r="NSC276" s="735"/>
      <c r="NSD276" s="735"/>
      <c r="NSE276" s="735"/>
      <c r="NSF276" s="735"/>
      <c r="NSG276" s="735"/>
      <c r="NSH276" s="735"/>
      <c r="NSI276" s="735"/>
      <c r="NSJ276" s="735"/>
      <c r="NSK276" s="735"/>
      <c r="NSL276" s="735"/>
      <c r="NSM276" s="735"/>
      <c r="NSN276" s="735"/>
      <c r="NSO276" s="735"/>
      <c r="NSP276" s="735"/>
      <c r="NSQ276" s="735"/>
      <c r="NSR276" s="735"/>
      <c r="NSS276" s="735"/>
      <c r="NST276" s="735"/>
      <c r="NSU276" s="735"/>
      <c r="NSV276" s="735"/>
      <c r="NSW276" s="735"/>
      <c r="NSX276" s="735"/>
      <c r="NSY276" s="735"/>
      <c r="NSZ276" s="735"/>
      <c r="NTA276" s="735"/>
      <c r="NTB276" s="735"/>
      <c r="NTC276" s="735"/>
      <c r="NTD276" s="735"/>
      <c r="NTE276" s="735"/>
      <c r="NTF276" s="735"/>
      <c r="NTG276" s="735"/>
      <c r="NTH276" s="735"/>
      <c r="NTI276" s="735"/>
      <c r="NTJ276" s="735"/>
      <c r="NTK276" s="735"/>
      <c r="NTL276" s="735"/>
      <c r="NTM276" s="735"/>
      <c r="NTN276" s="735"/>
      <c r="NTO276" s="735"/>
      <c r="NTP276" s="735"/>
      <c r="NTQ276" s="735"/>
      <c r="NTR276" s="735"/>
      <c r="NTS276" s="735"/>
      <c r="NTT276" s="735"/>
      <c r="NTU276" s="732"/>
      <c r="NTV276" s="732"/>
      <c r="NTW276" s="732"/>
      <c r="NTX276" s="732"/>
      <c r="NTY276" s="732"/>
      <c r="NTZ276" s="732"/>
      <c r="NUA276" s="732"/>
      <c r="NUB276" s="732"/>
      <c r="NUC276" s="732"/>
      <c r="NUD276" s="732"/>
      <c r="NUE276" s="732"/>
      <c r="NUF276" s="732"/>
      <c r="NUG276" s="732"/>
      <c r="NUH276" s="732"/>
      <c r="NUI276" s="732"/>
      <c r="NUJ276" s="732"/>
      <c r="NUK276" s="732"/>
      <c r="NUL276" s="732"/>
      <c r="NUM276" s="732"/>
      <c r="NUN276" s="732"/>
      <c r="NUO276" s="732"/>
      <c r="NUP276" s="732"/>
      <c r="NUQ276" s="732"/>
      <c r="NUR276" s="732"/>
      <c r="NUS276" s="733"/>
      <c r="NUT276" s="733"/>
      <c r="NUU276" s="733"/>
      <c r="NUV276" s="733"/>
      <c r="NUW276" s="733"/>
      <c r="NUX276" s="732"/>
      <c r="NUY276" s="732"/>
      <c r="NUZ276" s="733"/>
      <c r="NVA276" s="733"/>
      <c r="NVB276" s="732"/>
      <c r="NVC276" s="732"/>
      <c r="NVD276" s="733"/>
      <c r="NVE276" s="733"/>
      <c r="NVF276" s="732"/>
      <c r="NVG276" s="732"/>
      <c r="NVH276" s="732"/>
      <c r="NVI276" s="732"/>
      <c r="NVJ276" s="732"/>
      <c r="NVK276" s="732"/>
      <c r="NVL276" s="732"/>
      <c r="NVM276" s="733"/>
      <c r="NVN276" s="733"/>
      <c r="NVO276" s="732"/>
      <c r="NVP276" s="732"/>
      <c r="NVQ276" s="733"/>
      <c r="NVR276" s="733"/>
      <c r="NVS276" s="732"/>
      <c r="NVT276" s="732"/>
      <c r="NVU276" s="732"/>
      <c r="NVV276" s="732"/>
      <c r="NVW276" s="732"/>
      <c r="NVX276" s="731"/>
      <c r="NVY276" s="734"/>
      <c r="NVZ276" s="732"/>
      <c r="NWA276" s="732"/>
      <c r="NWB276" s="732"/>
      <c r="NWC276" s="732"/>
      <c r="NWD276" s="732"/>
      <c r="NWE276" s="732"/>
      <c r="NWF276" s="732"/>
      <c r="NWG276" s="735"/>
      <c r="NWH276" s="735"/>
      <c r="NWI276" s="735"/>
      <c r="NWJ276" s="735"/>
      <c r="NWK276" s="735"/>
      <c r="NWL276" s="735"/>
      <c r="NWM276" s="735"/>
      <c r="NWN276" s="735"/>
      <c r="NWO276" s="735"/>
      <c r="NWP276" s="735"/>
      <c r="NWQ276" s="735"/>
      <c r="NWR276" s="735"/>
      <c r="NWS276" s="735"/>
      <c r="NWT276" s="735"/>
      <c r="NWU276" s="735"/>
      <c r="NWV276" s="735"/>
      <c r="NWW276" s="735"/>
      <c r="NWX276" s="735"/>
      <c r="NWY276" s="735"/>
      <c r="NWZ276" s="735"/>
      <c r="NXA276" s="735"/>
      <c r="NXB276" s="735"/>
      <c r="NXC276" s="735"/>
      <c r="NXD276" s="735"/>
      <c r="NXE276" s="735"/>
      <c r="NXF276" s="735"/>
      <c r="NXG276" s="735"/>
      <c r="NXH276" s="735"/>
      <c r="NXI276" s="735"/>
      <c r="NXJ276" s="735"/>
      <c r="NXK276" s="735"/>
      <c r="NXL276" s="735"/>
      <c r="NXM276" s="735"/>
      <c r="NXN276" s="735"/>
      <c r="NXO276" s="735"/>
      <c r="NXP276" s="735"/>
      <c r="NXQ276" s="735"/>
      <c r="NXR276" s="735"/>
      <c r="NXS276" s="735"/>
      <c r="NXT276" s="735"/>
      <c r="NXU276" s="735"/>
      <c r="NXV276" s="735"/>
      <c r="NXW276" s="735"/>
      <c r="NXX276" s="735"/>
      <c r="NXY276" s="732"/>
      <c r="NXZ276" s="732"/>
      <c r="NYA276" s="732"/>
      <c r="NYB276" s="732"/>
      <c r="NYC276" s="732"/>
      <c r="NYD276" s="732"/>
      <c r="NYE276" s="732"/>
      <c r="NYF276" s="732"/>
      <c r="NYG276" s="732"/>
      <c r="NYH276" s="732"/>
      <c r="NYI276" s="732"/>
      <c r="NYJ276" s="732"/>
      <c r="NYK276" s="732"/>
      <c r="NYL276" s="732"/>
      <c r="NYM276" s="732"/>
      <c r="NYN276" s="732"/>
      <c r="NYO276" s="732"/>
      <c r="NYP276" s="732"/>
      <c r="NYQ276" s="732"/>
      <c r="NYR276" s="732"/>
      <c r="NYS276" s="732"/>
      <c r="NYT276" s="732"/>
      <c r="NYU276" s="732"/>
      <c r="NYV276" s="732"/>
      <c r="NYW276" s="733"/>
      <c r="NYX276" s="733"/>
      <c r="NYY276" s="733"/>
      <c r="NYZ276" s="733"/>
      <c r="NZA276" s="733"/>
      <c r="NZB276" s="732"/>
      <c r="NZC276" s="732"/>
      <c r="NZD276" s="733"/>
      <c r="NZE276" s="733"/>
      <c r="NZF276" s="732"/>
      <c r="NZG276" s="732"/>
      <c r="NZH276" s="733"/>
      <c r="NZI276" s="733"/>
      <c r="NZJ276" s="732"/>
      <c r="NZK276" s="732"/>
      <c r="NZL276" s="732"/>
      <c r="NZM276" s="732"/>
      <c r="NZN276" s="732"/>
      <c r="NZO276" s="732"/>
      <c r="NZP276" s="732"/>
      <c r="NZQ276" s="733"/>
      <c r="NZR276" s="733"/>
      <c r="NZS276" s="732"/>
      <c r="NZT276" s="732"/>
      <c r="NZU276" s="733"/>
      <c r="NZV276" s="733"/>
      <c r="NZW276" s="732"/>
      <c r="NZX276" s="732"/>
      <c r="NZY276" s="732"/>
      <c r="NZZ276" s="732"/>
      <c r="OAA276" s="732"/>
      <c r="OAB276" s="731"/>
      <c r="OAC276" s="734"/>
      <c r="OAD276" s="732"/>
      <c r="OAE276" s="732"/>
      <c r="OAF276" s="732"/>
      <c r="OAG276" s="732"/>
      <c r="OAH276" s="732"/>
      <c r="OAI276" s="732"/>
      <c r="OAJ276" s="732"/>
      <c r="OAK276" s="735"/>
      <c r="OAL276" s="735"/>
      <c r="OAM276" s="735"/>
      <c r="OAN276" s="735"/>
      <c r="OAO276" s="735"/>
      <c r="OAP276" s="735"/>
      <c r="OAQ276" s="735"/>
      <c r="OAR276" s="735"/>
      <c r="OAS276" s="735"/>
      <c r="OAT276" s="735"/>
      <c r="OAU276" s="735"/>
      <c r="OAV276" s="735"/>
      <c r="OAW276" s="735"/>
      <c r="OAX276" s="735"/>
      <c r="OAY276" s="735"/>
      <c r="OAZ276" s="735"/>
      <c r="OBA276" s="735"/>
      <c r="OBB276" s="735"/>
      <c r="OBC276" s="735"/>
      <c r="OBD276" s="735"/>
      <c r="OBE276" s="735"/>
      <c r="OBF276" s="735"/>
      <c r="OBG276" s="735"/>
      <c r="OBH276" s="735"/>
      <c r="OBI276" s="735"/>
      <c r="OBJ276" s="735"/>
      <c r="OBK276" s="735"/>
      <c r="OBL276" s="735"/>
      <c r="OBM276" s="735"/>
      <c r="OBN276" s="735"/>
      <c r="OBO276" s="735"/>
      <c r="OBP276" s="735"/>
      <c r="OBQ276" s="735"/>
      <c r="OBR276" s="735"/>
      <c r="OBS276" s="735"/>
      <c r="OBT276" s="735"/>
      <c r="OBU276" s="735"/>
      <c r="OBV276" s="735"/>
      <c r="OBW276" s="735"/>
      <c r="OBX276" s="735"/>
      <c r="OBY276" s="735"/>
      <c r="OBZ276" s="735"/>
      <c r="OCA276" s="735"/>
      <c r="OCB276" s="735"/>
      <c r="OCC276" s="732"/>
      <c r="OCD276" s="732"/>
      <c r="OCE276" s="732"/>
      <c r="OCF276" s="732"/>
      <c r="OCG276" s="732"/>
      <c r="OCH276" s="732"/>
      <c r="OCI276" s="732"/>
      <c r="OCJ276" s="732"/>
      <c r="OCK276" s="732"/>
      <c r="OCL276" s="732"/>
      <c r="OCM276" s="732"/>
      <c r="OCN276" s="732"/>
      <c r="OCO276" s="732"/>
      <c r="OCP276" s="732"/>
      <c r="OCQ276" s="732"/>
      <c r="OCR276" s="732"/>
      <c r="OCS276" s="732"/>
      <c r="OCT276" s="732"/>
      <c r="OCU276" s="732"/>
      <c r="OCV276" s="732"/>
      <c r="OCW276" s="732"/>
      <c r="OCX276" s="732"/>
      <c r="OCY276" s="732"/>
      <c r="OCZ276" s="732"/>
      <c r="ODA276" s="733"/>
      <c r="ODB276" s="733"/>
      <c r="ODC276" s="733"/>
      <c r="ODD276" s="733"/>
      <c r="ODE276" s="733"/>
      <c r="ODF276" s="732"/>
      <c r="ODG276" s="732"/>
      <c r="ODH276" s="733"/>
      <c r="ODI276" s="733"/>
      <c r="ODJ276" s="732"/>
      <c r="ODK276" s="732"/>
      <c r="ODL276" s="733"/>
      <c r="ODM276" s="733"/>
      <c r="ODN276" s="732"/>
      <c r="ODO276" s="732"/>
      <c r="ODP276" s="732"/>
      <c r="ODQ276" s="732"/>
      <c r="ODR276" s="732"/>
      <c r="ODS276" s="732"/>
      <c r="ODT276" s="732"/>
      <c r="ODU276" s="733"/>
      <c r="ODV276" s="733"/>
      <c r="ODW276" s="732"/>
      <c r="ODX276" s="732"/>
      <c r="ODY276" s="733"/>
      <c r="ODZ276" s="733"/>
      <c r="OEA276" s="732"/>
      <c r="OEB276" s="732"/>
      <c r="OEC276" s="732"/>
      <c r="OED276" s="732"/>
      <c r="OEE276" s="732"/>
      <c r="OEF276" s="731"/>
      <c r="OEG276" s="734"/>
      <c r="OEH276" s="732"/>
      <c r="OEI276" s="732"/>
      <c r="OEJ276" s="732"/>
      <c r="OEK276" s="732"/>
      <c r="OEL276" s="732"/>
      <c r="OEM276" s="732"/>
      <c r="OEN276" s="732"/>
      <c r="OEO276" s="735"/>
      <c r="OEP276" s="735"/>
      <c r="OEQ276" s="735"/>
      <c r="OER276" s="735"/>
      <c r="OES276" s="735"/>
      <c r="OET276" s="735"/>
      <c r="OEU276" s="735"/>
      <c r="OEV276" s="735"/>
      <c r="OEW276" s="735"/>
      <c r="OEX276" s="735"/>
      <c r="OEY276" s="735"/>
      <c r="OEZ276" s="735"/>
      <c r="OFA276" s="735"/>
      <c r="OFB276" s="735"/>
      <c r="OFC276" s="735"/>
      <c r="OFD276" s="735"/>
      <c r="OFE276" s="735"/>
      <c r="OFF276" s="735"/>
      <c r="OFG276" s="735"/>
      <c r="OFH276" s="735"/>
      <c r="OFI276" s="735"/>
      <c r="OFJ276" s="735"/>
      <c r="OFK276" s="735"/>
      <c r="OFL276" s="735"/>
      <c r="OFM276" s="735"/>
      <c r="OFN276" s="735"/>
      <c r="OFO276" s="735"/>
      <c r="OFP276" s="735"/>
      <c r="OFQ276" s="735"/>
      <c r="OFR276" s="735"/>
      <c r="OFS276" s="735"/>
      <c r="OFT276" s="735"/>
      <c r="OFU276" s="735"/>
      <c r="OFV276" s="735"/>
      <c r="OFW276" s="735"/>
      <c r="OFX276" s="735"/>
      <c r="OFY276" s="735"/>
      <c r="OFZ276" s="735"/>
      <c r="OGA276" s="735"/>
      <c r="OGB276" s="735"/>
      <c r="OGC276" s="735"/>
      <c r="OGD276" s="735"/>
      <c r="OGE276" s="735"/>
      <c r="OGF276" s="735"/>
      <c r="OGG276" s="732"/>
      <c r="OGH276" s="732"/>
      <c r="OGI276" s="732"/>
      <c r="OGJ276" s="732"/>
      <c r="OGK276" s="732"/>
      <c r="OGL276" s="732"/>
      <c r="OGM276" s="732"/>
      <c r="OGN276" s="732"/>
      <c r="OGO276" s="732"/>
      <c r="OGP276" s="732"/>
      <c r="OGQ276" s="732"/>
      <c r="OGR276" s="732"/>
      <c r="OGS276" s="732"/>
      <c r="OGT276" s="732"/>
      <c r="OGU276" s="732"/>
      <c r="OGV276" s="732"/>
      <c r="OGW276" s="732"/>
      <c r="OGX276" s="732"/>
      <c r="OGY276" s="732"/>
      <c r="OGZ276" s="732"/>
      <c r="OHA276" s="732"/>
      <c r="OHB276" s="732"/>
      <c r="OHC276" s="732"/>
      <c r="OHD276" s="732"/>
      <c r="OHE276" s="733"/>
      <c r="OHF276" s="733"/>
      <c r="OHG276" s="733"/>
      <c r="OHH276" s="733"/>
      <c r="OHI276" s="733"/>
      <c r="OHJ276" s="732"/>
      <c r="OHK276" s="732"/>
      <c r="OHL276" s="733"/>
      <c r="OHM276" s="733"/>
      <c r="OHN276" s="732"/>
      <c r="OHO276" s="732"/>
      <c r="OHP276" s="733"/>
      <c r="OHQ276" s="733"/>
      <c r="OHR276" s="732"/>
      <c r="OHS276" s="732"/>
      <c r="OHT276" s="732"/>
      <c r="OHU276" s="732"/>
      <c r="OHV276" s="732"/>
      <c r="OHW276" s="732"/>
      <c r="OHX276" s="732"/>
      <c r="OHY276" s="733"/>
      <c r="OHZ276" s="733"/>
      <c r="OIA276" s="732"/>
      <c r="OIB276" s="732"/>
      <c r="OIC276" s="733"/>
      <c r="OID276" s="733"/>
      <c r="OIE276" s="732"/>
      <c r="OIF276" s="732"/>
      <c r="OIG276" s="732"/>
      <c r="OIH276" s="732"/>
      <c r="OII276" s="732"/>
      <c r="OIJ276" s="731"/>
      <c r="OIK276" s="734"/>
      <c r="OIL276" s="732"/>
      <c r="OIM276" s="732"/>
      <c r="OIN276" s="732"/>
      <c r="OIO276" s="732"/>
      <c r="OIP276" s="732"/>
      <c r="OIQ276" s="732"/>
      <c r="OIR276" s="732"/>
      <c r="OIS276" s="735"/>
      <c r="OIT276" s="735"/>
      <c r="OIU276" s="735"/>
      <c r="OIV276" s="735"/>
      <c r="OIW276" s="735"/>
      <c r="OIX276" s="735"/>
      <c r="OIY276" s="735"/>
      <c r="OIZ276" s="735"/>
      <c r="OJA276" s="735"/>
      <c r="OJB276" s="735"/>
      <c r="OJC276" s="735"/>
      <c r="OJD276" s="735"/>
      <c r="OJE276" s="735"/>
      <c r="OJF276" s="735"/>
      <c r="OJG276" s="735"/>
      <c r="OJH276" s="735"/>
      <c r="OJI276" s="735"/>
      <c r="OJJ276" s="735"/>
      <c r="OJK276" s="735"/>
      <c r="OJL276" s="735"/>
      <c r="OJM276" s="735"/>
      <c r="OJN276" s="735"/>
      <c r="OJO276" s="735"/>
      <c r="OJP276" s="735"/>
      <c r="OJQ276" s="735"/>
      <c r="OJR276" s="735"/>
      <c r="OJS276" s="735"/>
      <c r="OJT276" s="735"/>
      <c r="OJU276" s="735"/>
      <c r="OJV276" s="735"/>
      <c r="OJW276" s="735"/>
      <c r="OJX276" s="735"/>
      <c r="OJY276" s="735"/>
      <c r="OJZ276" s="735"/>
      <c r="OKA276" s="735"/>
      <c r="OKB276" s="735"/>
      <c r="OKC276" s="735"/>
      <c r="OKD276" s="735"/>
      <c r="OKE276" s="735"/>
      <c r="OKF276" s="735"/>
      <c r="OKG276" s="735"/>
      <c r="OKH276" s="735"/>
      <c r="OKI276" s="735"/>
      <c r="OKJ276" s="735"/>
      <c r="OKK276" s="732"/>
      <c r="OKL276" s="732"/>
      <c r="OKM276" s="732"/>
      <c r="OKN276" s="732"/>
      <c r="OKO276" s="732"/>
      <c r="OKP276" s="732"/>
      <c r="OKQ276" s="732"/>
      <c r="OKR276" s="732"/>
      <c r="OKS276" s="732"/>
      <c r="OKT276" s="732"/>
      <c r="OKU276" s="732"/>
      <c r="OKV276" s="732"/>
      <c r="OKW276" s="732"/>
      <c r="OKX276" s="732"/>
      <c r="OKY276" s="732"/>
      <c r="OKZ276" s="732"/>
      <c r="OLA276" s="732"/>
      <c r="OLB276" s="732"/>
      <c r="OLC276" s="732"/>
      <c r="OLD276" s="732"/>
      <c r="OLE276" s="732"/>
      <c r="OLF276" s="732"/>
      <c r="OLG276" s="732"/>
      <c r="OLH276" s="732"/>
      <c r="OLI276" s="733"/>
      <c r="OLJ276" s="733"/>
      <c r="OLK276" s="733"/>
      <c r="OLL276" s="733"/>
      <c r="OLM276" s="733"/>
      <c r="OLN276" s="732"/>
      <c r="OLO276" s="732"/>
      <c r="OLP276" s="733"/>
      <c r="OLQ276" s="733"/>
      <c r="OLR276" s="732"/>
      <c r="OLS276" s="732"/>
      <c r="OLT276" s="733"/>
      <c r="OLU276" s="733"/>
      <c r="OLV276" s="732"/>
      <c r="OLW276" s="732"/>
      <c r="OLX276" s="732"/>
      <c r="OLY276" s="732"/>
      <c r="OLZ276" s="732"/>
      <c r="OMA276" s="732"/>
      <c r="OMB276" s="732"/>
      <c r="OMC276" s="733"/>
      <c r="OMD276" s="733"/>
      <c r="OME276" s="732"/>
      <c r="OMF276" s="732"/>
      <c r="OMG276" s="733"/>
      <c r="OMH276" s="733"/>
      <c r="OMI276" s="732"/>
      <c r="OMJ276" s="732"/>
      <c r="OMK276" s="732"/>
      <c r="OML276" s="732"/>
      <c r="OMM276" s="732"/>
      <c r="OMN276" s="731"/>
      <c r="OMO276" s="734"/>
      <c r="OMP276" s="732"/>
      <c r="OMQ276" s="732"/>
      <c r="OMR276" s="732"/>
      <c r="OMS276" s="732"/>
      <c r="OMT276" s="732"/>
      <c r="OMU276" s="732"/>
      <c r="OMV276" s="732"/>
      <c r="OMW276" s="735"/>
      <c r="OMX276" s="735"/>
      <c r="OMY276" s="735"/>
      <c r="OMZ276" s="735"/>
      <c r="ONA276" s="735"/>
      <c r="ONB276" s="735"/>
      <c r="ONC276" s="735"/>
      <c r="OND276" s="735"/>
      <c r="ONE276" s="735"/>
      <c r="ONF276" s="735"/>
      <c r="ONG276" s="735"/>
      <c r="ONH276" s="735"/>
      <c r="ONI276" s="735"/>
      <c r="ONJ276" s="735"/>
      <c r="ONK276" s="735"/>
      <c r="ONL276" s="735"/>
      <c r="ONM276" s="735"/>
      <c r="ONN276" s="735"/>
      <c r="ONO276" s="735"/>
      <c r="ONP276" s="735"/>
      <c r="ONQ276" s="735"/>
      <c r="ONR276" s="735"/>
      <c r="ONS276" s="735"/>
      <c r="ONT276" s="735"/>
      <c r="ONU276" s="735"/>
      <c r="ONV276" s="735"/>
      <c r="ONW276" s="735"/>
      <c r="ONX276" s="735"/>
      <c r="ONY276" s="735"/>
      <c r="ONZ276" s="735"/>
      <c r="OOA276" s="735"/>
      <c r="OOB276" s="735"/>
      <c r="OOC276" s="735"/>
      <c r="OOD276" s="735"/>
      <c r="OOE276" s="735"/>
      <c r="OOF276" s="735"/>
      <c r="OOG276" s="735"/>
      <c r="OOH276" s="735"/>
      <c r="OOI276" s="735"/>
      <c r="OOJ276" s="735"/>
      <c r="OOK276" s="735"/>
      <c r="OOL276" s="735"/>
      <c r="OOM276" s="735"/>
      <c r="OON276" s="735"/>
      <c r="OOO276" s="732"/>
      <c r="OOP276" s="732"/>
      <c r="OOQ276" s="732"/>
      <c r="OOR276" s="732"/>
      <c r="OOS276" s="732"/>
      <c r="OOT276" s="732"/>
      <c r="OOU276" s="732"/>
      <c r="OOV276" s="732"/>
      <c r="OOW276" s="732"/>
      <c r="OOX276" s="732"/>
      <c r="OOY276" s="732"/>
      <c r="OOZ276" s="732"/>
      <c r="OPA276" s="732"/>
      <c r="OPB276" s="732"/>
      <c r="OPC276" s="732"/>
      <c r="OPD276" s="732"/>
      <c r="OPE276" s="732"/>
      <c r="OPF276" s="732"/>
      <c r="OPG276" s="732"/>
      <c r="OPH276" s="732"/>
      <c r="OPI276" s="732"/>
      <c r="OPJ276" s="732"/>
      <c r="OPK276" s="732"/>
      <c r="OPL276" s="732"/>
      <c r="OPM276" s="733"/>
      <c r="OPN276" s="733"/>
      <c r="OPO276" s="733"/>
      <c r="OPP276" s="733"/>
      <c r="OPQ276" s="733"/>
      <c r="OPR276" s="732"/>
      <c r="OPS276" s="732"/>
      <c r="OPT276" s="733"/>
      <c r="OPU276" s="733"/>
      <c r="OPV276" s="732"/>
      <c r="OPW276" s="732"/>
      <c r="OPX276" s="733"/>
      <c r="OPY276" s="733"/>
      <c r="OPZ276" s="732"/>
      <c r="OQA276" s="732"/>
      <c r="OQB276" s="732"/>
      <c r="OQC276" s="732"/>
      <c r="OQD276" s="732"/>
      <c r="OQE276" s="732"/>
      <c r="OQF276" s="732"/>
      <c r="OQG276" s="733"/>
      <c r="OQH276" s="733"/>
      <c r="OQI276" s="732"/>
      <c r="OQJ276" s="732"/>
      <c r="OQK276" s="733"/>
      <c r="OQL276" s="733"/>
      <c r="OQM276" s="732"/>
      <c r="OQN276" s="732"/>
      <c r="OQO276" s="732"/>
      <c r="OQP276" s="732"/>
      <c r="OQQ276" s="732"/>
      <c r="OQR276" s="731"/>
      <c r="OQS276" s="734"/>
      <c r="OQT276" s="732"/>
      <c r="OQU276" s="732"/>
      <c r="OQV276" s="732"/>
      <c r="OQW276" s="732"/>
      <c r="OQX276" s="732"/>
      <c r="OQY276" s="732"/>
      <c r="OQZ276" s="732"/>
      <c r="ORA276" s="735"/>
      <c r="ORB276" s="735"/>
      <c r="ORC276" s="735"/>
      <c r="ORD276" s="735"/>
      <c r="ORE276" s="735"/>
      <c r="ORF276" s="735"/>
      <c r="ORG276" s="735"/>
      <c r="ORH276" s="735"/>
      <c r="ORI276" s="735"/>
      <c r="ORJ276" s="735"/>
      <c r="ORK276" s="735"/>
      <c r="ORL276" s="735"/>
      <c r="ORM276" s="735"/>
      <c r="ORN276" s="735"/>
      <c r="ORO276" s="735"/>
      <c r="ORP276" s="735"/>
      <c r="ORQ276" s="735"/>
      <c r="ORR276" s="735"/>
      <c r="ORS276" s="735"/>
      <c r="ORT276" s="735"/>
      <c r="ORU276" s="735"/>
      <c r="ORV276" s="735"/>
      <c r="ORW276" s="735"/>
      <c r="ORX276" s="735"/>
      <c r="ORY276" s="735"/>
      <c r="ORZ276" s="735"/>
      <c r="OSA276" s="735"/>
      <c r="OSB276" s="735"/>
      <c r="OSC276" s="735"/>
      <c r="OSD276" s="735"/>
      <c r="OSE276" s="735"/>
      <c r="OSF276" s="735"/>
      <c r="OSG276" s="735"/>
      <c r="OSH276" s="735"/>
      <c r="OSI276" s="735"/>
      <c r="OSJ276" s="735"/>
      <c r="OSK276" s="735"/>
      <c r="OSL276" s="735"/>
      <c r="OSM276" s="735"/>
      <c r="OSN276" s="735"/>
      <c r="OSO276" s="735"/>
      <c r="OSP276" s="735"/>
      <c r="OSQ276" s="735"/>
      <c r="OSR276" s="735"/>
      <c r="OSS276" s="732"/>
      <c r="OST276" s="732"/>
      <c r="OSU276" s="732"/>
      <c r="OSV276" s="732"/>
      <c r="OSW276" s="732"/>
      <c r="OSX276" s="732"/>
      <c r="OSY276" s="732"/>
      <c r="OSZ276" s="732"/>
      <c r="OTA276" s="732"/>
      <c r="OTB276" s="732"/>
      <c r="OTC276" s="732"/>
      <c r="OTD276" s="732"/>
      <c r="OTE276" s="732"/>
      <c r="OTF276" s="732"/>
      <c r="OTG276" s="732"/>
      <c r="OTH276" s="732"/>
      <c r="OTI276" s="732"/>
      <c r="OTJ276" s="732"/>
      <c r="OTK276" s="732"/>
      <c r="OTL276" s="732"/>
      <c r="OTM276" s="732"/>
      <c r="OTN276" s="732"/>
      <c r="OTO276" s="732"/>
      <c r="OTP276" s="732"/>
      <c r="OTQ276" s="733"/>
      <c r="OTR276" s="733"/>
      <c r="OTS276" s="733"/>
      <c r="OTT276" s="733"/>
      <c r="OTU276" s="733"/>
      <c r="OTV276" s="732"/>
      <c r="OTW276" s="732"/>
      <c r="OTX276" s="733"/>
      <c r="OTY276" s="733"/>
      <c r="OTZ276" s="732"/>
      <c r="OUA276" s="732"/>
      <c r="OUB276" s="733"/>
      <c r="OUC276" s="733"/>
      <c r="OUD276" s="732"/>
      <c r="OUE276" s="732"/>
      <c r="OUF276" s="732"/>
      <c r="OUG276" s="732"/>
      <c r="OUH276" s="732"/>
      <c r="OUI276" s="732"/>
      <c r="OUJ276" s="732"/>
      <c r="OUK276" s="733"/>
      <c r="OUL276" s="733"/>
      <c r="OUM276" s="732"/>
      <c r="OUN276" s="732"/>
      <c r="OUO276" s="733"/>
      <c r="OUP276" s="733"/>
      <c r="OUQ276" s="732"/>
      <c r="OUR276" s="732"/>
      <c r="OUS276" s="732"/>
      <c r="OUT276" s="732"/>
      <c r="OUU276" s="732"/>
      <c r="OUV276" s="731"/>
      <c r="OUW276" s="734"/>
      <c r="OUX276" s="732"/>
      <c r="OUY276" s="732"/>
      <c r="OUZ276" s="732"/>
      <c r="OVA276" s="732"/>
      <c r="OVB276" s="732"/>
      <c r="OVC276" s="732"/>
      <c r="OVD276" s="732"/>
      <c r="OVE276" s="735"/>
      <c r="OVF276" s="735"/>
      <c r="OVG276" s="735"/>
      <c r="OVH276" s="735"/>
      <c r="OVI276" s="735"/>
      <c r="OVJ276" s="735"/>
      <c r="OVK276" s="735"/>
      <c r="OVL276" s="735"/>
      <c r="OVM276" s="735"/>
      <c r="OVN276" s="735"/>
      <c r="OVO276" s="735"/>
      <c r="OVP276" s="735"/>
      <c r="OVQ276" s="735"/>
      <c r="OVR276" s="735"/>
      <c r="OVS276" s="735"/>
      <c r="OVT276" s="735"/>
      <c r="OVU276" s="735"/>
      <c r="OVV276" s="735"/>
      <c r="OVW276" s="735"/>
      <c r="OVX276" s="735"/>
      <c r="OVY276" s="735"/>
      <c r="OVZ276" s="735"/>
      <c r="OWA276" s="735"/>
      <c r="OWB276" s="735"/>
      <c r="OWC276" s="735"/>
      <c r="OWD276" s="735"/>
      <c r="OWE276" s="735"/>
      <c r="OWF276" s="735"/>
      <c r="OWG276" s="735"/>
      <c r="OWH276" s="735"/>
      <c r="OWI276" s="735"/>
      <c r="OWJ276" s="735"/>
      <c r="OWK276" s="735"/>
      <c r="OWL276" s="735"/>
      <c r="OWM276" s="735"/>
      <c r="OWN276" s="735"/>
      <c r="OWO276" s="735"/>
      <c r="OWP276" s="735"/>
      <c r="OWQ276" s="735"/>
      <c r="OWR276" s="735"/>
      <c r="OWS276" s="735"/>
      <c r="OWT276" s="735"/>
      <c r="OWU276" s="735"/>
      <c r="OWV276" s="735"/>
      <c r="OWW276" s="732"/>
      <c r="OWX276" s="732"/>
      <c r="OWY276" s="732"/>
      <c r="OWZ276" s="732"/>
      <c r="OXA276" s="732"/>
      <c r="OXB276" s="732"/>
      <c r="OXC276" s="732"/>
      <c r="OXD276" s="732"/>
      <c r="OXE276" s="732"/>
      <c r="OXF276" s="732"/>
      <c r="OXG276" s="732"/>
      <c r="OXH276" s="732"/>
      <c r="OXI276" s="732"/>
      <c r="OXJ276" s="732"/>
      <c r="OXK276" s="732"/>
      <c r="OXL276" s="732"/>
      <c r="OXM276" s="732"/>
      <c r="OXN276" s="732"/>
      <c r="OXO276" s="732"/>
      <c r="OXP276" s="732"/>
      <c r="OXQ276" s="732"/>
      <c r="OXR276" s="732"/>
      <c r="OXS276" s="732"/>
      <c r="OXT276" s="732"/>
      <c r="OXU276" s="733"/>
      <c r="OXV276" s="733"/>
      <c r="OXW276" s="733"/>
      <c r="OXX276" s="733"/>
      <c r="OXY276" s="733"/>
      <c r="OXZ276" s="732"/>
      <c r="OYA276" s="732"/>
      <c r="OYB276" s="733"/>
      <c r="OYC276" s="733"/>
      <c r="OYD276" s="732"/>
      <c r="OYE276" s="732"/>
      <c r="OYF276" s="733"/>
      <c r="OYG276" s="733"/>
      <c r="OYH276" s="732"/>
      <c r="OYI276" s="732"/>
      <c r="OYJ276" s="732"/>
      <c r="OYK276" s="732"/>
      <c r="OYL276" s="732"/>
      <c r="OYM276" s="732"/>
      <c r="OYN276" s="732"/>
      <c r="OYO276" s="733"/>
      <c r="OYP276" s="733"/>
      <c r="OYQ276" s="732"/>
      <c r="OYR276" s="732"/>
      <c r="OYS276" s="733"/>
      <c r="OYT276" s="733"/>
      <c r="OYU276" s="732"/>
      <c r="OYV276" s="732"/>
      <c r="OYW276" s="732"/>
      <c r="OYX276" s="732"/>
      <c r="OYY276" s="732"/>
      <c r="OYZ276" s="731"/>
      <c r="OZA276" s="734"/>
      <c r="OZB276" s="732"/>
      <c r="OZC276" s="732"/>
      <c r="OZD276" s="732"/>
      <c r="OZE276" s="732"/>
      <c r="OZF276" s="732"/>
      <c r="OZG276" s="732"/>
      <c r="OZH276" s="732"/>
      <c r="OZI276" s="735"/>
      <c r="OZJ276" s="735"/>
      <c r="OZK276" s="735"/>
      <c r="OZL276" s="735"/>
      <c r="OZM276" s="735"/>
      <c r="OZN276" s="735"/>
      <c r="OZO276" s="735"/>
      <c r="OZP276" s="735"/>
      <c r="OZQ276" s="735"/>
      <c r="OZR276" s="735"/>
      <c r="OZS276" s="735"/>
      <c r="OZT276" s="735"/>
      <c r="OZU276" s="735"/>
      <c r="OZV276" s="735"/>
      <c r="OZW276" s="735"/>
      <c r="OZX276" s="735"/>
      <c r="OZY276" s="735"/>
      <c r="OZZ276" s="735"/>
      <c r="PAA276" s="735"/>
      <c r="PAB276" s="735"/>
      <c r="PAC276" s="735"/>
      <c r="PAD276" s="735"/>
      <c r="PAE276" s="735"/>
      <c r="PAF276" s="735"/>
      <c r="PAG276" s="735"/>
      <c r="PAH276" s="735"/>
      <c r="PAI276" s="735"/>
      <c r="PAJ276" s="735"/>
      <c r="PAK276" s="735"/>
      <c r="PAL276" s="735"/>
      <c r="PAM276" s="735"/>
      <c r="PAN276" s="735"/>
      <c r="PAO276" s="735"/>
      <c r="PAP276" s="735"/>
      <c r="PAQ276" s="735"/>
      <c r="PAR276" s="735"/>
      <c r="PAS276" s="735"/>
      <c r="PAT276" s="735"/>
      <c r="PAU276" s="735"/>
      <c r="PAV276" s="735"/>
      <c r="PAW276" s="735"/>
      <c r="PAX276" s="735"/>
      <c r="PAY276" s="735"/>
      <c r="PAZ276" s="735"/>
      <c r="PBA276" s="732"/>
      <c r="PBB276" s="732"/>
      <c r="PBC276" s="732"/>
      <c r="PBD276" s="732"/>
      <c r="PBE276" s="732"/>
      <c r="PBF276" s="732"/>
      <c r="PBG276" s="732"/>
      <c r="PBH276" s="732"/>
      <c r="PBI276" s="732"/>
      <c r="PBJ276" s="732"/>
      <c r="PBK276" s="732"/>
      <c r="PBL276" s="732"/>
      <c r="PBM276" s="732"/>
      <c r="PBN276" s="732"/>
      <c r="PBO276" s="732"/>
      <c r="PBP276" s="732"/>
      <c r="PBQ276" s="732"/>
      <c r="PBR276" s="732"/>
      <c r="PBS276" s="732"/>
      <c r="PBT276" s="732"/>
      <c r="PBU276" s="732"/>
      <c r="PBV276" s="732"/>
      <c r="PBW276" s="732"/>
      <c r="PBX276" s="732"/>
      <c r="PBY276" s="733"/>
      <c r="PBZ276" s="733"/>
      <c r="PCA276" s="733"/>
      <c r="PCB276" s="733"/>
      <c r="PCC276" s="733"/>
      <c r="PCD276" s="732"/>
      <c r="PCE276" s="732"/>
      <c r="PCF276" s="733"/>
      <c r="PCG276" s="733"/>
      <c r="PCH276" s="732"/>
      <c r="PCI276" s="732"/>
      <c r="PCJ276" s="733"/>
      <c r="PCK276" s="733"/>
      <c r="PCL276" s="732"/>
      <c r="PCM276" s="732"/>
      <c r="PCN276" s="732"/>
      <c r="PCO276" s="732"/>
      <c r="PCP276" s="732"/>
      <c r="PCQ276" s="732"/>
      <c r="PCR276" s="732"/>
      <c r="PCS276" s="733"/>
      <c r="PCT276" s="733"/>
      <c r="PCU276" s="732"/>
      <c r="PCV276" s="732"/>
      <c r="PCW276" s="733"/>
      <c r="PCX276" s="733"/>
      <c r="PCY276" s="732"/>
      <c r="PCZ276" s="732"/>
      <c r="PDA276" s="732"/>
      <c r="PDB276" s="732"/>
      <c r="PDC276" s="732"/>
      <c r="PDD276" s="731"/>
      <c r="PDE276" s="734"/>
      <c r="PDF276" s="732"/>
      <c r="PDG276" s="732"/>
      <c r="PDH276" s="732"/>
      <c r="PDI276" s="732"/>
      <c r="PDJ276" s="732"/>
      <c r="PDK276" s="732"/>
      <c r="PDL276" s="732"/>
      <c r="PDM276" s="735"/>
      <c r="PDN276" s="735"/>
      <c r="PDO276" s="735"/>
      <c r="PDP276" s="735"/>
      <c r="PDQ276" s="735"/>
      <c r="PDR276" s="735"/>
      <c r="PDS276" s="735"/>
      <c r="PDT276" s="735"/>
      <c r="PDU276" s="735"/>
      <c r="PDV276" s="735"/>
      <c r="PDW276" s="735"/>
      <c r="PDX276" s="735"/>
      <c r="PDY276" s="735"/>
      <c r="PDZ276" s="735"/>
      <c r="PEA276" s="735"/>
      <c r="PEB276" s="735"/>
      <c r="PEC276" s="735"/>
      <c r="PED276" s="735"/>
      <c r="PEE276" s="735"/>
      <c r="PEF276" s="735"/>
      <c r="PEG276" s="735"/>
      <c r="PEH276" s="735"/>
      <c r="PEI276" s="735"/>
      <c r="PEJ276" s="735"/>
      <c r="PEK276" s="735"/>
      <c r="PEL276" s="735"/>
      <c r="PEM276" s="735"/>
      <c r="PEN276" s="735"/>
      <c r="PEO276" s="735"/>
      <c r="PEP276" s="735"/>
      <c r="PEQ276" s="735"/>
      <c r="PER276" s="735"/>
      <c r="PES276" s="735"/>
      <c r="PET276" s="735"/>
      <c r="PEU276" s="735"/>
      <c r="PEV276" s="735"/>
      <c r="PEW276" s="735"/>
      <c r="PEX276" s="735"/>
      <c r="PEY276" s="735"/>
      <c r="PEZ276" s="735"/>
      <c r="PFA276" s="735"/>
      <c r="PFB276" s="735"/>
      <c r="PFC276" s="735"/>
      <c r="PFD276" s="735"/>
      <c r="PFE276" s="732"/>
      <c r="PFF276" s="732"/>
      <c r="PFG276" s="732"/>
      <c r="PFH276" s="732"/>
      <c r="PFI276" s="732"/>
      <c r="PFJ276" s="732"/>
      <c r="PFK276" s="732"/>
      <c r="PFL276" s="732"/>
      <c r="PFM276" s="732"/>
      <c r="PFN276" s="732"/>
      <c r="PFO276" s="732"/>
      <c r="PFP276" s="732"/>
      <c r="PFQ276" s="732"/>
      <c r="PFR276" s="732"/>
      <c r="PFS276" s="732"/>
      <c r="PFT276" s="732"/>
      <c r="PFU276" s="732"/>
      <c r="PFV276" s="732"/>
      <c r="PFW276" s="732"/>
      <c r="PFX276" s="732"/>
      <c r="PFY276" s="732"/>
      <c r="PFZ276" s="732"/>
      <c r="PGA276" s="732"/>
      <c r="PGB276" s="732"/>
      <c r="PGC276" s="733"/>
      <c r="PGD276" s="733"/>
      <c r="PGE276" s="733"/>
      <c r="PGF276" s="733"/>
      <c r="PGG276" s="733"/>
      <c r="PGH276" s="732"/>
      <c r="PGI276" s="732"/>
      <c r="PGJ276" s="733"/>
      <c r="PGK276" s="733"/>
      <c r="PGL276" s="732"/>
      <c r="PGM276" s="732"/>
      <c r="PGN276" s="733"/>
      <c r="PGO276" s="733"/>
      <c r="PGP276" s="732"/>
      <c r="PGQ276" s="732"/>
      <c r="PGR276" s="732"/>
      <c r="PGS276" s="732"/>
      <c r="PGT276" s="732"/>
      <c r="PGU276" s="732"/>
      <c r="PGV276" s="732"/>
      <c r="PGW276" s="733"/>
      <c r="PGX276" s="733"/>
      <c r="PGY276" s="732"/>
      <c r="PGZ276" s="732"/>
      <c r="PHA276" s="733"/>
      <c r="PHB276" s="733"/>
      <c r="PHC276" s="732"/>
      <c r="PHD276" s="732"/>
      <c r="PHE276" s="732"/>
      <c r="PHF276" s="732"/>
      <c r="PHG276" s="732"/>
      <c r="PHH276" s="731"/>
      <c r="PHI276" s="734"/>
      <c r="PHJ276" s="732"/>
      <c r="PHK276" s="732"/>
      <c r="PHL276" s="732"/>
      <c r="PHM276" s="732"/>
      <c r="PHN276" s="732"/>
      <c r="PHO276" s="732"/>
      <c r="PHP276" s="732"/>
      <c r="PHQ276" s="735"/>
      <c r="PHR276" s="735"/>
      <c r="PHS276" s="735"/>
      <c r="PHT276" s="735"/>
      <c r="PHU276" s="735"/>
      <c r="PHV276" s="735"/>
      <c r="PHW276" s="735"/>
      <c r="PHX276" s="735"/>
      <c r="PHY276" s="735"/>
      <c r="PHZ276" s="735"/>
      <c r="PIA276" s="735"/>
      <c r="PIB276" s="735"/>
      <c r="PIC276" s="735"/>
      <c r="PID276" s="735"/>
      <c r="PIE276" s="735"/>
      <c r="PIF276" s="735"/>
      <c r="PIG276" s="735"/>
      <c r="PIH276" s="735"/>
      <c r="PII276" s="735"/>
      <c r="PIJ276" s="735"/>
      <c r="PIK276" s="735"/>
      <c r="PIL276" s="735"/>
      <c r="PIM276" s="735"/>
      <c r="PIN276" s="735"/>
      <c r="PIO276" s="735"/>
      <c r="PIP276" s="735"/>
      <c r="PIQ276" s="735"/>
      <c r="PIR276" s="735"/>
      <c r="PIS276" s="735"/>
      <c r="PIT276" s="735"/>
      <c r="PIU276" s="735"/>
      <c r="PIV276" s="735"/>
      <c r="PIW276" s="735"/>
      <c r="PIX276" s="735"/>
      <c r="PIY276" s="735"/>
      <c r="PIZ276" s="735"/>
      <c r="PJA276" s="735"/>
      <c r="PJB276" s="735"/>
      <c r="PJC276" s="735"/>
      <c r="PJD276" s="735"/>
      <c r="PJE276" s="735"/>
      <c r="PJF276" s="735"/>
      <c r="PJG276" s="735"/>
      <c r="PJH276" s="735"/>
      <c r="PJI276" s="732"/>
      <c r="PJJ276" s="732"/>
      <c r="PJK276" s="732"/>
      <c r="PJL276" s="732"/>
      <c r="PJM276" s="732"/>
      <c r="PJN276" s="732"/>
      <c r="PJO276" s="732"/>
      <c r="PJP276" s="732"/>
      <c r="PJQ276" s="732"/>
      <c r="PJR276" s="732"/>
      <c r="PJS276" s="732"/>
      <c r="PJT276" s="732"/>
      <c r="PJU276" s="732"/>
      <c r="PJV276" s="732"/>
      <c r="PJW276" s="732"/>
      <c r="PJX276" s="732"/>
      <c r="PJY276" s="732"/>
      <c r="PJZ276" s="732"/>
      <c r="PKA276" s="732"/>
      <c r="PKB276" s="732"/>
      <c r="PKC276" s="732"/>
      <c r="PKD276" s="732"/>
      <c r="PKE276" s="732"/>
      <c r="PKF276" s="732"/>
      <c r="PKG276" s="733"/>
      <c r="PKH276" s="733"/>
      <c r="PKI276" s="733"/>
      <c r="PKJ276" s="733"/>
      <c r="PKK276" s="733"/>
      <c r="PKL276" s="732"/>
      <c r="PKM276" s="732"/>
      <c r="PKN276" s="733"/>
      <c r="PKO276" s="733"/>
      <c r="PKP276" s="732"/>
      <c r="PKQ276" s="732"/>
      <c r="PKR276" s="733"/>
      <c r="PKS276" s="733"/>
      <c r="PKT276" s="732"/>
      <c r="PKU276" s="732"/>
      <c r="PKV276" s="732"/>
      <c r="PKW276" s="732"/>
      <c r="PKX276" s="732"/>
      <c r="PKY276" s="732"/>
      <c r="PKZ276" s="732"/>
      <c r="PLA276" s="733"/>
      <c r="PLB276" s="733"/>
      <c r="PLC276" s="732"/>
      <c r="PLD276" s="732"/>
      <c r="PLE276" s="733"/>
      <c r="PLF276" s="733"/>
      <c r="PLG276" s="732"/>
      <c r="PLH276" s="732"/>
      <c r="PLI276" s="732"/>
      <c r="PLJ276" s="732"/>
      <c r="PLK276" s="732"/>
      <c r="PLL276" s="731"/>
      <c r="PLM276" s="734"/>
      <c r="PLN276" s="732"/>
      <c r="PLO276" s="732"/>
      <c r="PLP276" s="732"/>
      <c r="PLQ276" s="732"/>
      <c r="PLR276" s="732"/>
      <c r="PLS276" s="732"/>
      <c r="PLT276" s="732"/>
      <c r="PLU276" s="735"/>
      <c r="PLV276" s="735"/>
      <c r="PLW276" s="735"/>
      <c r="PLX276" s="735"/>
      <c r="PLY276" s="735"/>
      <c r="PLZ276" s="735"/>
      <c r="PMA276" s="735"/>
      <c r="PMB276" s="735"/>
      <c r="PMC276" s="735"/>
      <c r="PMD276" s="735"/>
      <c r="PME276" s="735"/>
      <c r="PMF276" s="735"/>
      <c r="PMG276" s="735"/>
      <c r="PMH276" s="735"/>
      <c r="PMI276" s="735"/>
      <c r="PMJ276" s="735"/>
      <c r="PMK276" s="735"/>
      <c r="PML276" s="735"/>
      <c r="PMM276" s="735"/>
      <c r="PMN276" s="735"/>
      <c r="PMO276" s="735"/>
      <c r="PMP276" s="735"/>
      <c r="PMQ276" s="735"/>
      <c r="PMR276" s="735"/>
      <c r="PMS276" s="735"/>
      <c r="PMT276" s="735"/>
      <c r="PMU276" s="735"/>
      <c r="PMV276" s="735"/>
      <c r="PMW276" s="735"/>
      <c r="PMX276" s="735"/>
      <c r="PMY276" s="735"/>
      <c r="PMZ276" s="735"/>
      <c r="PNA276" s="735"/>
      <c r="PNB276" s="735"/>
      <c r="PNC276" s="735"/>
      <c r="PND276" s="735"/>
      <c r="PNE276" s="735"/>
      <c r="PNF276" s="735"/>
      <c r="PNG276" s="735"/>
      <c r="PNH276" s="735"/>
      <c r="PNI276" s="735"/>
      <c r="PNJ276" s="735"/>
      <c r="PNK276" s="735"/>
      <c r="PNL276" s="735"/>
      <c r="PNM276" s="732"/>
      <c r="PNN276" s="732"/>
      <c r="PNO276" s="732"/>
      <c r="PNP276" s="732"/>
      <c r="PNQ276" s="732"/>
      <c r="PNR276" s="732"/>
      <c r="PNS276" s="732"/>
      <c r="PNT276" s="732"/>
      <c r="PNU276" s="732"/>
      <c r="PNV276" s="732"/>
      <c r="PNW276" s="732"/>
      <c r="PNX276" s="732"/>
      <c r="PNY276" s="732"/>
      <c r="PNZ276" s="732"/>
      <c r="POA276" s="732"/>
      <c r="POB276" s="732"/>
      <c r="POC276" s="732"/>
      <c r="POD276" s="732"/>
      <c r="POE276" s="732"/>
      <c r="POF276" s="732"/>
      <c r="POG276" s="732"/>
      <c r="POH276" s="732"/>
      <c r="POI276" s="732"/>
      <c r="POJ276" s="732"/>
      <c r="POK276" s="733"/>
      <c r="POL276" s="733"/>
      <c r="POM276" s="733"/>
      <c r="PON276" s="733"/>
      <c r="POO276" s="733"/>
      <c r="POP276" s="732"/>
      <c r="POQ276" s="732"/>
      <c r="POR276" s="733"/>
      <c r="POS276" s="733"/>
      <c r="POT276" s="732"/>
      <c r="POU276" s="732"/>
      <c r="POV276" s="733"/>
      <c r="POW276" s="733"/>
      <c r="POX276" s="732"/>
      <c r="POY276" s="732"/>
      <c r="POZ276" s="732"/>
      <c r="PPA276" s="732"/>
      <c r="PPB276" s="732"/>
      <c r="PPC276" s="732"/>
      <c r="PPD276" s="732"/>
      <c r="PPE276" s="733"/>
      <c r="PPF276" s="733"/>
      <c r="PPG276" s="732"/>
      <c r="PPH276" s="732"/>
      <c r="PPI276" s="733"/>
      <c r="PPJ276" s="733"/>
      <c r="PPK276" s="732"/>
      <c r="PPL276" s="732"/>
      <c r="PPM276" s="732"/>
      <c r="PPN276" s="732"/>
      <c r="PPO276" s="732"/>
      <c r="PPP276" s="731"/>
      <c r="PPQ276" s="734"/>
      <c r="PPR276" s="732"/>
      <c r="PPS276" s="732"/>
      <c r="PPT276" s="732"/>
      <c r="PPU276" s="732"/>
      <c r="PPV276" s="732"/>
      <c r="PPW276" s="732"/>
      <c r="PPX276" s="732"/>
      <c r="PPY276" s="735"/>
      <c r="PPZ276" s="735"/>
      <c r="PQA276" s="735"/>
      <c r="PQB276" s="735"/>
      <c r="PQC276" s="735"/>
      <c r="PQD276" s="735"/>
      <c r="PQE276" s="735"/>
      <c r="PQF276" s="735"/>
      <c r="PQG276" s="735"/>
      <c r="PQH276" s="735"/>
      <c r="PQI276" s="735"/>
      <c r="PQJ276" s="735"/>
      <c r="PQK276" s="735"/>
      <c r="PQL276" s="735"/>
      <c r="PQM276" s="735"/>
      <c r="PQN276" s="735"/>
      <c r="PQO276" s="735"/>
      <c r="PQP276" s="735"/>
      <c r="PQQ276" s="735"/>
      <c r="PQR276" s="735"/>
      <c r="PQS276" s="735"/>
      <c r="PQT276" s="735"/>
      <c r="PQU276" s="735"/>
      <c r="PQV276" s="735"/>
      <c r="PQW276" s="735"/>
      <c r="PQX276" s="735"/>
      <c r="PQY276" s="735"/>
      <c r="PQZ276" s="735"/>
      <c r="PRA276" s="735"/>
      <c r="PRB276" s="735"/>
      <c r="PRC276" s="735"/>
      <c r="PRD276" s="735"/>
      <c r="PRE276" s="735"/>
      <c r="PRF276" s="735"/>
      <c r="PRG276" s="735"/>
      <c r="PRH276" s="735"/>
      <c r="PRI276" s="735"/>
      <c r="PRJ276" s="735"/>
      <c r="PRK276" s="735"/>
      <c r="PRL276" s="735"/>
      <c r="PRM276" s="735"/>
      <c r="PRN276" s="735"/>
      <c r="PRO276" s="735"/>
      <c r="PRP276" s="735"/>
      <c r="PRQ276" s="732"/>
      <c r="PRR276" s="732"/>
      <c r="PRS276" s="732"/>
      <c r="PRT276" s="732"/>
      <c r="PRU276" s="732"/>
      <c r="PRV276" s="732"/>
      <c r="PRW276" s="732"/>
      <c r="PRX276" s="732"/>
      <c r="PRY276" s="732"/>
      <c r="PRZ276" s="732"/>
      <c r="PSA276" s="732"/>
      <c r="PSB276" s="732"/>
      <c r="PSC276" s="732"/>
      <c r="PSD276" s="732"/>
      <c r="PSE276" s="732"/>
      <c r="PSF276" s="732"/>
      <c r="PSG276" s="732"/>
      <c r="PSH276" s="732"/>
      <c r="PSI276" s="732"/>
      <c r="PSJ276" s="732"/>
      <c r="PSK276" s="732"/>
      <c r="PSL276" s="732"/>
      <c r="PSM276" s="732"/>
      <c r="PSN276" s="732"/>
      <c r="PSO276" s="733"/>
      <c r="PSP276" s="733"/>
      <c r="PSQ276" s="733"/>
      <c r="PSR276" s="733"/>
      <c r="PSS276" s="733"/>
      <c r="PST276" s="732"/>
      <c r="PSU276" s="732"/>
      <c r="PSV276" s="733"/>
      <c r="PSW276" s="733"/>
      <c r="PSX276" s="732"/>
      <c r="PSY276" s="732"/>
      <c r="PSZ276" s="733"/>
      <c r="PTA276" s="733"/>
      <c r="PTB276" s="732"/>
      <c r="PTC276" s="732"/>
      <c r="PTD276" s="732"/>
      <c r="PTE276" s="732"/>
      <c r="PTF276" s="732"/>
      <c r="PTG276" s="732"/>
      <c r="PTH276" s="732"/>
      <c r="PTI276" s="733"/>
      <c r="PTJ276" s="733"/>
      <c r="PTK276" s="732"/>
      <c r="PTL276" s="732"/>
      <c r="PTM276" s="733"/>
      <c r="PTN276" s="733"/>
      <c r="PTO276" s="732"/>
      <c r="PTP276" s="732"/>
      <c r="PTQ276" s="732"/>
      <c r="PTR276" s="732"/>
      <c r="PTS276" s="732"/>
      <c r="PTT276" s="731"/>
      <c r="PTU276" s="734"/>
      <c r="PTV276" s="732"/>
      <c r="PTW276" s="732"/>
      <c r="PTX276" s="732"/>
      <c r="PTY276" s="732"/>
      <c r="PTZ276" s="732"/>
      <c r="PUA276" s="732"/>
      <c r="PUB276" s="732"/>
      <c r="PUC276" s="735"/>
      <c r="PUD276" s="735"/>
      <c r="PUE276" s="735"/>
      <c r="PUF276" s="735"/>
      <c r="PUG276" s="735"/>
      <c r="PUH276" s="735"/>
      <c r="PUI276" s="735"/>
      <c r="PUJ276" s="735"/>
      <c r="PUK276" s="735"/>
      <c r="PUL276" s="735"/>
      <c r="PUM276" s="735"/>
      <c r="PUN276" s="735"/>
      <c r="PUO276" s="735"/>
      <c r="PUP276" s="735"/>
      <c r="PUQ276" s="735"/>
      <c r="PUR276" s="735"/>
      <c r="PUS276" s="735"/>
      <c r="PUT276" s="735"/>
      <c r="PUU276" s="735"/>
      <c r="PUV276" s="735"/>
      <c r="PUW276" s="735"/>
      <c r="PUX276" s="735"/>
      <c r="PUY276" s="735"/>
      <c r="PUZ276" s="735"/>
      <c r="PVA276" s="735"/>
      <c r="PVB276" s="735"/>
      <c r="PVC276" s="735"/>
      <c r="PVD276" s="735"/>
      <c r="PVE276" s="735"/>
      <c r="PVF276" s="735"/>
      <c r="PVG276" s="735"/>
      <c r="PVH276" s="735"/>
      <c r="PVI276" s="735"/>
      <c r="PVJ276" s="735"/>
      <c r="PVK276" s="735"/>
      <c r="PVL276" s="735"/>
      <c r="PVM276" s="735"/>
      <c r="PVN276" s="735"/>
      <c r="PVO276" s="735"/>
      <c r="PVP276" s="735"/>
      <c r="PVQ276" s="735"/>
      <c r="PVR276" s="735"/>
      <c r="PVS276" s="735"/>
      <c r="PVT276" s="735"/>
      <c r="PVU276" s="732"/>
      <c r="PVV276" s="732"/>
      <c r="PVW276" s="732"/>
      <c r="PVX276" s="732"/>
      <c r="PVY276" s="732"/>
      <c r="PVZ276" s="732"/>
      <c r="PWA276" s="732"/>
      <c r="PWB276" s="732"/>
      <c r="PWC276" s="732"/>
      <c r="PWD276" s="732"/>
      <c r="PWE276" s="732"/>
      <c r="PWF276" s="732"/>
      <c r="PWG276" s="732"/>
      <c r="PWH276" s="732"/>
      <c r="PWI276" s="732"/>
      <c r="PWJ276" s="732"/>
      <c r="PWK276" s="732"/>
      <c r="PWL276" s="732"/>
      <c r="PWM276" s="732"/>
      <c r="PWN276" s="732"/>
      <c r="PWO276" s="732"/>
      <c r="PWP276" s="732"/>
      <c r="PWQ276" s="732"/>
      <c r="PWR276" s="732"/>
      <c r="PWS276" s="733"/>
      <c r="PWT276" s="733"/>
      <c r="PWU276" s="733"/>
      <c r="PWV276" s="733"/>
      <c r="PWW276" s="733"/>
      <c r="PWX276" s="732"/>
      <c r="PWY276" s="732"/>
      <c r="PWZ276" s="733"/>
      <c r="PXA276" s="733"/>
      <c r="PXB276" s="732"/>
      <c r="PXC276" s="732"/>
      <c r="PXD276" s="733"/>
      <c r="PXE276" s="733"/>
      <c r="PXF276" s="732"/>
      <c r="PXG276" s="732"/>
      <c r="PXH276" s="732"/>
      <c r="PXI276" s="732"/>
      <c r="PXJ276" s="732"/>
      <c r="PXK276" s="732"/>
      <c r="PXL276" s="732"/>
      <c r="PXM276" s="733"/>
      <c r="PXN276" s="733"/>
      <c r="PXO276" s="732"/>
      <c r="PXP276" s="732"/>
      <c r="PXQ276" s="733"/>
      <c r="PXR276" s="733"/>
      <c r="PXS276" s="732"/>
      <c r="PXT276" s="732"/>
      <c r="PXU276" s="732"/>
      <c r="PXV276" s="732"/>
      <c r="PXW276" s="732"/>
      <c r="PXX276" s="731"/>
      <c r="PXY276" s="734"/>
      <c r="PXZ276" s="732"/>
      <c r="PYA276" s="732"/>
      <c r="PYB276" s="732"/>
      <c r="PYC276" s="732"/>
      <c r="PYD276" s="732"/>
      <c r="PYE276" s="732"/>
      <c r="PYF276" s="732"/>
      <c r="PYG276" s="735"/>
      <c r="PYH276" s="735"/>
      <c r="PYI276" s="735"/>
      <c r="PYJ276" s="735"/>
      <c r="PYK276" s="735"/>
      <c r="PYL276" s="735"/>
      <c r="PYM276" s="735"/>
      <c r="PYN276" s="735"/>
      <c r="PYO276" s="735"/>
      <c r="PYP276" s="735"/>
      <c r="PYQ276" s="735"/>
      <c r="PYR276" s="735"/>
      <c r="PYS276" s="735"/>
      <c r="PYT276" s="735"/>
      <c r="PYU276" s="735"/>
      <c r="PYV276" s="735"/>
      <c r="PYW276" s="735"/>
      <c r="PYX276" s="735"/>
      <c r="PYY276" s="735"/>
      <c r="PYZ276" s="735"/>
      <c r="PZA276" s="735"/>
      <c r="PZB276" s="735"/>
      <c r="PZC276" s="735"/>
      <c r="PZD276" s="735"/>
      <c r="PZE276" s="735"/>
      <c r="PZF276" s="735"/>
      <c r="PZG276" s="735"/>
      <c r="PZH276" s="735"/>
      <c r="PZI276" s="735"/>
      <c r="PZJ276" s="735"/>
      <c r="PZK276" s="735"/>
      <c r="PZL276" s="735"/>
      <c r="PZM276" s="735"/>
      <c r="PZN276" s="735"/>
      <c r="PZO276" s="735"/>
      <c r="PZP276" s="735"/>
      <c r="PZQ276" s="735"/>
      <c r="PZR276" s="735"/>
      <c r="PZS276" s="735"/>
      <c r="PZT276" s="735"/>
      <c r="PZU276" s="735"/>
      <c r="PZV276" s="735"/>
      <c r="PZW276" s="735"/>
      <c r="PZX276" s="735"/>
      <c r="PZY276" s="732"/>
      <c r="PZZ276" s="732"/>
      <c r="QAA276" s="732"/>
      <c r="QAB276" s="732"/>
      <c r="QAC276" s="732"/>
      <c r="QAD276" s="732"/>
      <c r="QAE276" s="732"/>
      <c r="QAF276" s="732"/>
      <c r="QAG276" s="732"/>
      <c r="QAH276" s="732"/>
      <c r="QAI276" s="732"/>
      <c r="QAJ276" s="732"/>
      <c r="QAK276" s="732"/>
      <c r="QAL276" s="732"/>
      <c r="QAM276" s="732"/>
      <c r="QAN276" s="732"/>
      <c r="QAO276" s="732"/>
      <c r="QAP276" s="732"/>
      <c r="QAQ276" s="732"/>
      <c r="QAR276" s="732"/>
      <c r="QAS276" s="732"/>
      <c r="QAT276" s="732"/>
      <c r="QAU276" s="732"/>
      <c r="QAV276" s="732"/>
      <c r="QAW276" s="733"/>
      <c r="QAX276" s="733"/>
      <c r="QAY276" s="733"/>
      <c r="QAZ276" s="733"/>
      <c r="QBA276" s="733"/>
      <c r="QBB276" s="732"/>
      <c r="QBC276" s="732"/>
      <c r="QBD276" s="733"/>
      <c r="QBE276" s="733"/>
      <c r="QBF276" s="732"/>
      <c r="QBG276" s="732"/>
      <c r="QBH276" s="733"/>
      <c r="QBI276" s="733"/>
      <c r="QBJ276" s="732"/>
      <c r="QBK276" s="732"/>
      <c r="QBL276" s="732"/>
      <c r="QBM276" s="732"/>
      <c r="QBN276" s="732"/>
      <c r="QBO276" s="732"/>
      <c r="QBP276" s="732"/>
      <c r="QBQ276" s="733"/>
      <c r="QBR276" s="733"/>
      <c r="QBS276" s="732"/>
      <c r="QBT276" s="732"/>
      <c r="QBU276" s="733"/>
      <c r="QBV276" s="733"/>
      <c r="QBW276" s="732"/>
      <c r="QBX276" s="732"/>
      <c r="QBY276" s="732"/>
      <c r="QBZ276" s="732"/>
      <c r="QCA276" s="732"/>
      <c r="QCB276" s="731"/>
      <c r="QCC276" s="734"/>
      <c r="QCD276" s="732"/>
      <c r="QCE276" s="732"/>
      <c r="QCF276" s="732"/>
      <c r="QCG276" s="732"/>
      <c r="QCH276" s="732"/>
      <c r="QCI276" s="732"/>
      <c r="QCJ276" s="732"/>
      <c r="QCK276" s="735"/>
      <c r="QCL276" s="735"/>
      <c r="QCM276" s="735"/>
      <c r="QCN276" s="735"/>
      <c r="QCO276" s="735"/>
      <c r="QCP276" s="735"/>
      <c r="QCQ276" s="735"/>
      <c r="QCR276" s="735"/>
      <c r="QCS276" s="735"/>
      <c r="QCT276" s="735"/>
      <c r="QCU276" s="735"/>
      <c r="QCV276" s="735"/>
      <c r="QCW276" s="735"/>
      <c r="QCX276" s="735"/>
      <c r="QCY276" s="735"/>
      <c r="QCZ276" s="735"/>
      <c r="QDA276" s="735"/>
      <c r="QDB276" s="735"/>
      <c r="QDC276" s="735"/>
      <c r="QDD276" s="735"/>
      <c r="QDE276" s="735"/>
      <c r="QDF276" s="735"/>
      <c r="QDG276" s="735"/>
      <c r="QDH276" s="735"/>
      <c r="QDI276" s="735"/>
      <c r="QDJ276" s="735"/>
      <c r="QDK276" s="735"/>
      <c r="QDL276" s="735"/>
      <c r="QDM276" s="735"/>
      <c r="QDN276" s="735"/>
      <c r="QDO276" s="735"/>
      <c r="QDP276" s="735"/>
      <c r="QDQ276" s="735"/>
      <c r="QDR276" s="735"/>
      <c r="QDS276" s="735"/>
      <c r="QDT276" s="735"/>
      <c r="QDU276" s="735"/>
      <c r="QDV276" s="735"/>
      <c r="QDW276" s="735"/>
      <c r="QDX276" s="735"/>
      <c r="QDY276" s="735"/>
      <c r="QDZ276" s="735"/>
      <c r="QEA276" s="735"/>
      <c r="QEB276" s="735"/>
      <c r="QEC276" s="732"/>
      <c r="QED276" s="732"/>
      <c r="QEE276" s="732"/>
      <c r="QEF276" s="732"/>
      <c r="QEG276" s="732"/>
      <c r="QEH276" s="732"/>
      <c r="QEI276" s="732"/>
      <c r="QEJ276" s="732"/>
      <c r="QEK276" s="732"/>
      <c r="QEL276" s="732"/>
      <c r="QEM276" s="732"/>
      <c r="QEN276" s="732"/>
      <c r="QEO276" s="732"/>
      <c r="QEP276" s="732"/>
      <c r="QEQ276" s="732"/>
      <c r="QER276" s="732"/>
      <c r="QES276" s="732"/>
      <c r="QET276" s="732"/>
      <c r="QEU276" s="732"/>
      <c r="QEV276" s="732"/>
      <c r="QEW276" s="732"/>
      <c r="QEX276" s="732"/>
      <c r="QEY276" s="732"/>
      <c r="QEZ276" s="732"/>
      <c r="QFA276" s="733"/>
      <c r="QFB276" s="733"/>
      <c r="QFC276" s="733"/>
      <c r="QFD276" s="733"/>
      <c r="QFE276" s="733"/>
      <c r="QFF276" s="732"/>
      <c r="QFG276" s="732"/>
      <c r="QFH276" s="733"/>
      <c r="QFI276" s="733"/>
      <c r="QFJ276" s="732"/>
      <c r="QFK276" s="732"/>
      <c r="QFL276" s="733"/>
      <c r="QFM276" s="733"/>
      <c r="QFN276" s="732"/>
      <c r="QFO276" s="732"/>
      <c r="QFP276" s="732"/>
      <c r="QFQ276" s="732"/>
      <c r="QFR276" s="732"/>
      <c r="QFS276" s="732"/>
      <c r="QFT276" s="732"/>
      <c r="QFU276" s="733"/>
      <c r="QFV276" s="733"/>
      <c r="QFW276" s="732"/>
      <c r="QFX276" s="732"/>
      <c r="QFY276" s="733"/>
      <c r="QFZ276" s="733"/>
      <c r="QGA276" s="732"/>
      <c r="QGB276" s="732"/>
      <c r="QGC276" s="732"/>
      <c r="QGD276" s="732"/>
      <c r="QGE276" s="732"/>
      <c r="QGF276" s="731"/>
      <c r="QGG276" s="734"/>
      <c r="QGH276" s="732"/>
      <c r="QGI276" s="732"/>
      <c r="QGJ276" s="732"/>
      <c r="QGK276" s="732"/>
      <c r="QGL276" s="732"/>
      <c r="QGM276" s="732"/>
      <c r="QGN276" s="732"/>
      <c r="QGO276" s="735"/>
      <c r="QGP276" s="735"/>
      <c r="QGQ276" s="735"/>
      <c r="QGR276" s="735"/>
      <c r="QGS276" s="735"/>
      <c r="QGT276" s="735"/>
      <c r="QGU276" s="735"/>
      <c r="QGV276" s="735"/>
      <c r="QGW276" s="735"/>
      <c r="QGX276" s="735"/>
      <c r="QGY276" s="735"/>
      <c r="QGZ276" s="735"/>
      <c r="QHA276" s="735"/>
      <c r="QHB276" s="735"/>
      <c r="QHC276" s="735"/>
      <c r="QHD276" s="735"/>
      <c r="QHE276" s="735"/>
      <c r="QHF276" s="735"/>
      <c r="QHG276" s="735"/>
      <c r="QHH276" s="735"/>
      <c r="QHI276" s="735"/>
      <c r="QHJ276" s="735"/>
      <c r="QHK276" s="735"/>
      <c r="QHL276" s="735"/>
      <c r="QHM276" s="735"/>
      <c r="QHN276" s="735"/>
      <c r="QHO276" s="735"/>
      <c r="QHP276" s="735"/>
      <c r="QHQ276" s="735"/>
      <c r="QHR276" s="735"/>
      <c r="QHS276" s="735"/>
      <c r="QHT276" s="735"/>
      <c r="QHU276" s="735"/>
      <c r="QHV276" s="735"/>
      <c r="QHW276" s="735"/>
      <c r="QHX276" s="735"/>
      <c r="QHY276" s="735"/>
      <c r="QHZ276" s="735"/>
      <c r="QIA276" s="735"/>
      <c r="QIB276" s="735"/>
      <c r="QIC276" s="735"/>
      <c r="QID276" s="735"/>
      <c r="QIE276" s="735"/>
      <c r="QIF276" s="735"/>
      <c r="QIG276" s="732"/>
      <c r="QIH276" s="732"/>
      <c r="QII276" s="732"/>
      <c r="QIJ276" s="732"/>
      <c r="QIK276" s="732"/>
      <c r="QIL276" s="732"/>
      <c r="QIM276" s="732"/>
      <c r="QIN276" s="732"/>
      <c r="QIO276" s="732"/>
      <c r="QIP276" s="732"/>
      <c r="QIQ276" s="732"/>
      <c r="QIR276" s="732"/>
      <c r="QIS276" s="732"/>
      <c r="QIT276" s="732"/>
      <c r="QIU276" s="732"/>
      <c r="QIV276" s="732"/>
      <c r="QIW276" s="732"/>
      <c r="QIX276" s="732"/>
      <c r="QIY276" s="732"/>
      <c r="QIZ276" s="732"/>
      <c r="QJA276" s="732"/>
      <c r="QJB276" s="732"/>
      <c r="QJC276" s="732"/>
      <c r="QJD276" s="732"/>
      <c r="QJE276" s="733"/>
      <c r="QJF276" s="733"/>
      <c r="QJG276" s="733"/>
      <c r="QJH276" s="733"/>
      <c r="QJI276" s="733"/>
      <c r="QJJ276" s="732"/>
      <c r="QJK276" s="732"/>
      <c r="QJL276" s="733"/>
      <c r="QJM276" s="733"/>
      <c r="QJN276" s="732"/>
      <c r="QJO276" s="732"/>
      <c r="QJP276" s="733"/>
      <c r="QJQ276" s="733"/>
      <c r="QJR276" s="732"/>
      <c r="QJS276" s="732"/>
      <c r="QJT276" s="732"/>
      <c r="QJU276" s="732"/>
      <c r="QJV276" s="732"/>
      <c r="QJW276" s="732"/>
      <c r="QJX276" s="732"/>
      <c r="QJY276" s="733"/>
      <c r="QJZ276" s="733"/>
      <c r="QKA276" s="732"/>
      <c r="QKB276" s="732"/>
      <c r="QKC276" s="733"/>
      <c r="QKD276" s="733"/>
      <c r="QKE276" s="732"/>
      <c r="QKF276" s="732"/>
      <c r="QKG276" s="732"/>
      <c r="QKH276" s="732"/>
      <c r="QKI276" s="732"/>
      <c r="QKJ276" s="731"/>
      <c r="QKK276" s="734"/>
      <c r="QKL276" s="732"/>
      <c r="QKM276" s="732"/>
      <c r="QKN276" s="732"/>
      <c r="QKO276" s="732"/>
      <c r="QKP276" s="732"/>
      <c r="QKQ276" s="732"/>
      <c r="QKR276" s="732"/>
      <c r="QKS276" s="735"/>
      <c r="QKT276" s="735"/>
      <c r="QKU276" s="735"/>
      <c r="QKV276" s="735"/>
      <c r="QKW276" s="735"/>
      <c r="QKX276" s="735"/>
      <c r="QKY276" s="735"/>
      <c r="QKZ276" s="735"/>
      <c r="QLA276" s="735"/>
      <c r="QLB276" s="735"/>
      <c r="QLC276" s="735"/>
      <c r="QLD276" s="735"/>
      <c r="QLE276" s="735"/>
      <c r="QLF276" s="735"/>
      <c r="QLG276" s="735"/>
      <c r="QLH276" s="735"/>
      <c r="QLI276" s="735"/>
      <c r="QLJ276" s="735"/>
      <c r="QLK276" s="735"/>
      <c r="QLL276" s="735"/>
      <c r="QLM276" s="735"/>
      <c r="QLN276" s="735"/>
      <c r="QLO276" s="735"/>
      <c r="QLP276" s="735"/>
      <c r="QLQ276" s="735"/>
      <c r="QLR276" s="735"/>
      <c r="QLS276" s="735"/>
      <c r="QLT276" s="735"/>
      <c r="QLU276" s="735"/>
      <c r="QLV276" s="735"/>
      <c r="QLW276" s="735"/>
      <c r="QLX276" s="735"/>
      <c r="QLY276" s="735"/>
      <c r="QLZ276" s="735"/>
      <c r="QMA276" s="735"/>
      <c r="QMB276" s="735"/>
      <c r="QMC276" s="735"/>
      <c r="QMD276" s="735"/>
      <c r="QME276" s="735"/>
      <c r="QMF276" s="735"/>
      <c r="QMG276" s="735"/>
      <c r="QMH276" s="735"/>
      <c r="QMI276" s="735"/>
      <c r="QMJ276" s="735"/>
      <c r="QMK276" s="732"/>
      <c r="QML276" s="732"/>
      <c r="QMM276" s="732"/>
      <c r="QMN276" s="732"/>
      <c r="QMO276" s="732"/>
      <c r="QMP276" s="732"/>
      <c r="QMQ276" s="732"/>
      <c r="QMR276" s="732"/>
      <c r="QMS276" s="732"/>
      <c r="QMT276" s="732"/>
      <c r="QMU276" s="732"/>
      <c r="QMV276" s="732"/>
      <c r="QMW276" s="732"/>
      <c r="QMX276" s="732"/>
      <c r="QMY276" s="732"/>
      <c r="QMZ276" s="732"/>
      <c r="QNA276" s="732"/>
      <c r="QNB276" s="732"/>
      <c r="QNC276" s="732"/>
      <c r="QND276" s="732"/>
      <c r="QNE276" s="732"/>
      <c r="QNF276" s="732"/>
      <c r="QNG276" s="732"/>
      <c r="QNH276" s="732"/>
      <c r="QNI276" s="733"/>
      <c r="QNJ276" s="733"/>
      <c r="QNK276" s="733"/>
      <c r="QNL276" s="733"/>
      <c r="QNM276" s="733"/>
      <c r="QNN276" s="732"/>
      <c r="QNO276" s="732"/>
      <c r="QNP276" s="733"/>
      <c r="QNQ276" s="733"/>
      <c r="QNR276" s="732"/>
      <c r="QNS276" s="732"/>
      <c r="QNT276" s="733"/>
      <c r="QNU276" s="733"/>
      <c r="QNV276" s="732"/>
      <c r="QNW276" s="732"/>
      <c r="QNX276" s="732"/>
      <c r="QNY276" s="732"/>
      <c r="QNZ276" s="732"/>
      <c r="QOA276" s="732"/>
      <c r="QOB276" s="732"/>
      <c r="QOC276" s="733"/>
      <c r="QOD276" s="733"/>
      <c r="QOE276" s="732"/>
      <c r="QOF276" s="732"/>
      <c r="QOG276" s="733"/>
      <c r="QOH276" s="733"/>
      <c r="QOI276" s="732"/>
      <c r="QOJ276" s="732"/>
      <c r="QOK276" s="732"/>
      <c r="QOL276" s="732"/>
      <c r="QOM276" s="732"/>
      <c r="QON276" s="731"/>
      <c r="QOO276" s="734"/>
      <c r="QOP276" s="732"/>
      <c r="QOQ276" s="732"/>
      <c r="QOR276" s="732"/>
      <c r="QOS276" s="732"/>
      <c r="QOT276" s="732"/>
      <c r="QOU276" s="732"/>
      <c r="QOV276" s="732"/>
      <c r="QOW276" s="735"/>
      <c r="QOX276" s="735"/>
      <c r="QOY276" s="735"/>
      <c r="QOZ276" s="735"/>
      <c r="QPA276" s="735"/>
      <c r="QPB276" s="735"/>
      <c r="QPC276" s="735"/>
      <c r="QPD276" s="735"/>
      <c r="QPE276" s="735"/>
      <c r="QPF276" s="735"/>
      <c r="QPG276" s="735"/>
      <c r="QPH276" s="735"/>
      <c r="QPI276" s="735"/>
      <c r="QPJ276" s="735"/>
      <c r="QPK276" s="735"/>
      <c r="QPL276" s="735"/>
      <c r="QPM276" s="735"/>
      <c r="QPN276" s="735"/>
      <c r="QPO276" s="735"/>
      <c r="QPP276" s="735"/>
      <c r="QPQ276" s="735"/>
      <c r="QPR276" s="735"/>
      <c r="QPS276" s="735"/>
      <c r="QPT276" s="735"/>
      <c r="QPU276" s="735"/>
      <c r="QPV276" s="735"/>
      <c r="QPW276" s="735"/>
      <c r="QPX276" s="735"/>
      <c r="QPY276" s="735"/>
      <c r="QPZ276" s="735"/>
      <c r="QQA276" s="735"/>
      <c r="QQB276" s="735"/>
      <c r="QQC276" s="735"/>
      <c r="QQD276" s="735"/>
      <c r="QQE276" s="735"/>
      <c r="QQF276" s="735"/>
      <c r="QQG276" s="735"/>
      <c r="QQH276" s="735"/>
      <c r="QQI276" s="735"/>
      <c r="QQJ276" s="735"/>
      <c r="QQK276" s="735"/>
      <c r="QQL276" s="735"/>
      <c r="QQM276" s="735"/>
      <c r="QQN276" s="735"/>
      <c r="QQO276" s="732"/>
      <c r="QQP276" s="732"/>
      <c r="QQQ276" s="732"/>
      <c r="QQR276" s="732"/>
      <c r="QQS276" s="732"/>
      <c r="QQT276" s="732"/>
      <c r="QQU276" s="732"/>
      <c r="QQV276" s="732"/>
      <c r="QQW276" s="732"/>
      <c r="QQX276" s="732"/>
      <c r="QQY276" s="732"/>
      <c r="QQZ276" s="732"/>
      <c r="QRA276" s="732"/>
      <c r="QRB276" s="732"/>
      <c r="QRC276" s="732"/>
      <c r="QRD276" s="732"/>
      <c r="QRE276" s="732"/>
      <c r="QRF276" s="732"/>
      <c r="QRG276" s="732"/>
      <c r="QRH276" s="732"/>
      <c r="QRI276" s="732"/>
      <c r="QRJ276" s="732"/>
      <c r="QRK276" s="732"/>
      <c r="QRL276" s="732"/>
      <c r="QRM276" s="733"/>
      <c r="QRN276" s="733"/>
      <c r="QRO276" s="733"/>
      <c r="QRP276" s="733"/>
      <c r="QRQ276" s="733"/>
      <c r="QRR276" s="732"/>
      <c r="QRS276" s="732"/>
      <c r="QRT276" s="733"/>
      <c r="QRU276" s="733"/>
      <c r="QRV276" s="732"/>
      <c r="QRW276" s="732"/>
      <c r="QRX276" s="733"/>
      <c r="QRY276" s="733"/>
      <c r="QRZ276" s="732"/>
      <c r="QSA276" s="732"/>
      <c r="QSB276" s="732"/>
      <c r="QSC276" s="732"/>
      <c r="QSD276" s="732"/>
      <c r="QSE276" s="732"/>
      <c r="QSF276" s="732"/>
      <c r="QSG276" s="733"/>
      <c r="QSH276" s="733"/>
      <c r="QSI276" s="732"/>
      <c r="QSJ276" s="732"/>
      <c r="QSK276" s="733"/>
      <c r="QSL276" s="733"/>
      <c r="QSM276" s="732"/>
      <c r="QSN276" s="732"/>
      <c r="QSO276" s="732"/>
      <c r="QSP276" s="732"/>
      <c r="QSQ276" s="732"/>
      <c r="QSR276" s="731"/>
      <c r="QSS276" s="734"/>
      <c r="QST276" s="732"/>
      <c r="QSU276" s="732"/>
      <c r="QSV276" s="732"/>
      <c r="QSW276" s="732"/>
      <c r="QSX276" s="732"/>
      <c r="QSY276" s="732"/>
      <c r="QSZ276" s="732"/>
      <c r="QTA276" s="735"/>
      <c r="QTB276" s="735"/>
      <c r="QTC276" s="735"/>
      <c r="QTD276" s="735"/>
      <c r="QTE276" s="735"/>
      <c r="QTF276" s="735"/>
      <c r="QTG276" s="735"/>
      <c r="QTH276" s="735"/>
      <c r="QTI276" s="735"/>
      <c r="QTJ276" s="735"/>
      <c r="QTK276" s="735"/>
      <c r="QTL276" s="735"/>
      <c r="QTM276" s="735"/>
      <c r="QTN276" s="735"/>
      <c r="QTO276" s="735"/>
      <c r="QTP276" s="735"/>
      <c r="QTQ276" s="735"/>
      <c r="QTR276" s="735"/>
      <c r="QTS276" s="735"/>
      <c r="QTT276" s="735"/>
      <c r="QTU276" s="735"/>
      <c r="QTV276" s="735"/>
      <c r="QTW276" s="735"/>
      <c r="QTX276" s="735"/>
      <c r="QTY276" s="735"/>
      <c r="QTZ276" s="735"/>
      <c r="QUA276" s="735"/>
      <c r="QUB276" s="735"/>
      <c r="QUC276" s="735"/>
      <c r="QUD276" s="735"/>
      <c r="QUE276" s="735"/>
      <c r="QUF276" s="735"/>
      <c r="QUG276" s="735"/>
      <c r="QUH276" s="735"/>
      <c r="QUI276" s="735"/>
      <c r="QUJ276" s="735"/>
      <c r="QUK276" s="735"/>
      <c r="QUL276" s="735"/>
      <c r="QUM276" s="735"/>
      <c r="QUN276" s="735"/>
      <c r="QUO276" s="735"/>
      <c r="QUP276" s="735"/>
      <c r="QUQ276" s="735"/>
      <c r="QUR276" s="735"/>
      <c r="QUS276" s="732"/>
      <c r="QUT276" s="732"/>
      <c r="QUU276" s="732"/>
      <c r="QUV276" s="732"/>
      <c r="QUW276" s="732"/>
      <c r="QUX276" s="732"/>
      <c r="QUY276" s="732"/>
      <c r="QUZ276" s="732"/>
      <c r="QVA276" s="732"/>
      <c r="QVB276" s="732"/>
      <c r="QVC276" s="732"/>
      <c r="QVD276" s="732"/>
      <c r="QVE276" s="732"/>
      <c r="QVF276" s="732"/>
      <c r="QVG276" s="732"/>
      <c r="QVH276" s="732"/>
      <c r="QVI276" s="732"/>
      <c r="QVJ276" s="732"/>
      <c r="QVK276" s="732"/>
      <c r="QVL276" s="732"/>
      <c r="QVM276" s="732"/>
      <c r="QVN276" s="732"/>
      <c r="QVO276" s="732"/>
      <c r="QVP276" s="732"/>
      <c r="QVQ276" s="733"/>
      <c r="QVR276" s="733"/>
      <c r="QVS276" s="733"/>
      <c r="QVT276" s="733"/>
      <c r="QVU276" s="733"/>
      <c r="QVV276" s="732"/>
      <c r="QVW276" s="732"/>
      <c r="QVX276" s="733"/>
      <c r="QVY276" s="733"/>
      <c r="QVZ276" s="732"/>
      <c r="QWA276" s="732"/>
      <c r="QWB276" s="733"/>
      <c r="QWC276" s="733"/>
      <c r="QWD276" s="732"/>
      <c r="QWE276" s="732"/>
      <c r="QWF276" s="732"/>
      <c r="QWG276" s="732"/>
      <c r="QWH276" s="732"/>
      <c r="QWI276" s="732"/>
      <c r="QWJ276" s="732"/>
      <c r="QWK276" s="733"/>
      <c r="QWL276" s="733"/>
      <c r="QWM276" s="732"/>
      <c r="QWN276" s="732"/>
      <c r="QWO276" s="733"/>
      <c r="QWP276" s="733"/>
      <c r="QWQ276" s="732"/>
      <c r="QWR276" s="732"/>
      <c r="QWS276" s="732"/>
      <c r="QWT276" s="732"/>
      <c r="QWU276" s="732"/>
      <c r="QWV276" s="731"/>
      <c r="QWW276" s="734"/>
      <c r="QWX276" s="732"/>
      <c r="QWY276" s="732"/>
      <c r="QWZ276" s="732"/>
      <c r="QXA276" s="732"/>
      <c r="QXB276" s="732"/>
      <c r="QXC276" s="732"/>
      <c r="QXD276" s="732"/>
      <c r="QXE276" s="735"/>
      <c r="QXF276" s="735"/>
      <c r="QXG276" s="735"/>
      <c r="QXH276" s="735"/>
      <c r="QXI276" s="735"/>
      <c r="QXJ276" s="735"/>
      <c r="QXK276" s="735"/>
      <c r="QXL276" s="735"/>
      <c r="QXM276" s="735"/>
      <c r="QXN276" s="735"/>
      <c r="QXO276" s="735"/>
      <c r="QXP276" s="735"/>
      <c r="QXQ276" s="735"/>
      <c r="QXR276" s="735"/>
      <c r="QXS276" s="735"/>
      <c r="QXT276" s="735"/>
      <c r="QXU276" s="735"/>
      <c r="QXV276" s="735"/>
      <c r="QXW276" s="735"/>
      <c r="QXX276" s="735"/>
      <c r="QXY276" s="735"/>
      <c r="QXZ276" s="735"/>
      <c r="QYA276" s="735"/>
      <c r="QYB276" s="735"/>
      <c r="QYC276" s="735"/>
      <c r="QYD276" s="735"/>
      <c r="QYE276" s="735"/>
      <c r="QYF276" s="735"/>
      <c r="QYG276" s="735"/>
      <c r="QYH276" s="735"/>
      <c r="QYI276" s="735"/>
      <c r="QYJ276" s="735"/>
      <c r="QYK276" s="735"/>
      <c r="QYL276" s="735"/>
      <c r="QYM276" s="735"/>
      <c r="QYN276" s="735"/>
      <c r="QYO276" s="735"/>
      <c r="QYP276" s="735"/>
      <c r="QYQ276" s="735"/>
      <c r="QYR276" s="735"/>
      <c r="QYS276" s="735"/>
      <c r="QYT276" s="735"/>
      <c r="QYU276" s="735"/>
      <c r="QYV276" s="735"/>
      <c r="QYW276" s="732"/>
      <c r="QYX276" s="732"/>
      <c r="QYY276" s="732"/>
      <c r="QYZ276" s="732"/>
      <c r="QZA276" s="732"/>
      <c r="QZB276" s="732"/>
      <c r="QZC276" s="732"/>
      <c r="QZD276" s="732"/>
      <c r="QZE276" s="732"/>
      <c r="QZF276" s="732"/>
      <c r="QZG276" s="732"/>
      <c r="QZH276" s="732"/>
      <c r="QZI276" s="732"/>
      <c r="QZJ276" s="732"/>
      <c r="QZK276" s="732"/>
      <c r="QZL276" s="732"/>
      <c r="QZM276" s="732"/>
      <c r="QZN276" s="732"/>
      <c r="QZO276" s="732"/>
      <c r="QZP276" s="732"/>
      <c r="QZQ276" s="732"/>
      <c r="QZR276" s="732"/>
      <c r="QZS276" s="732"/>
      <c r="QZT276" s="732"/>
      <c r="QZU276" s="733"/>
      <c r="QZV276" s="733"/>
      <c r="QZW276" s="733"/>
      <c r="QZX276" s="733"/>
      <c r="QZY276" s="733"/>
      <c r="QZZ276" s="732"/>
      <c r="RAA276" s="732"/>
      <c r="RAB276" s="733"/>
      <c r="RAC276" s="733"/>
      <c r="RAD276" s="732"/>
      <c r="RAE276" s="732"/>
      <c r="RAF276" s="733"/>
      <c r="RAG276" s="733"/>
      <c r="RAH276" s="732"/>
      <c r="RAI276" s="732"/>
      <c r="RAJ276" s="732"/>
      <c r="RAK276" s="732"/>
      <c r="RAL276" s="732"/>
      <c r="RAM276" s="732"/>
      <c r="RAN276" s="732"/>
      <c r="RAO276" s="733"/>
      <c r="RAP276" s="733"/>
      <c r="RAQ276" s="732"/>
      <c r="RAR276" s="732"/>
      <c r="RAS276" s="733"/>
      <c r="RAT276" s="733"/>
      <c r="RAU276" s="732"/>
      <c r="RAV276" s="732"/>
      <c r="RAW276" s="732"/>
      <c r="RAX276" s="732"/>
      <c r="RAY276" s="732"/>
      <c r="RAZ276" s="731"/>
      <c r="RBA276" s="734"/>
      <c r="RBB276" s="732"/>
      <c r="RBC276" s="732"/>
      <c r="RBD276" s="732"/>
      <c r="RBE276" s="732"/>
      <c r="RBF276" s="732"/>
      <c r="RBG276" s="732"/>
      <c r="RBH276" s="732"/>
      <c r="RBI276" s="735"/>
      <c r="RBJ276" s="735"/>
      <c r="RBK276" s="735"/>
      <c r="RBL276" s="735"/>
      <c r="RBM276" s="735"/>
      <c r="RBN276" s="735"/>
      <c r="RBO276" s="735"/>
      <c r="RBP276" s="735"/>
      <c r="RBQ276" s="735"/>
      <c r="RBR276" s="735"/>
      <c r="RBS276" s="735"/>
      <c r="RBT276" s="735"/>
      <c r="RBU276" s="735"/>
      <c r="RBV276" s="735"/>
      <c r="RBW276" s="735"/>
      <c r="RBX276" s="735"/>
      <c r="RBY276" s="735"/>
      <c r="RBZ276" s="735"/>
      <c r="RCA276" s="735"/>
      <c r="RCB276" s="735"/>
      <c r="RCC276" s="735"/>
      <c r="RCD276" s="735"/>
      <c r="RCE276" s="735"/>
      <c r="RCF276" s="735"/>
      <c r="RCG276" s="735"/>
      <c r="RCH276" s="735"/>
      <c r="RCI276" s="735"/>
      <c r="RCJ276" s="735"/>
      <c r="RCK276" s="735"/>
      <c r="RCL276" s="735"/>
      <c r="RCM276" s="735"/>
      <c r="RCN276" s="735"/>
      <c r="RCO276" s="735"/>
      <c r="RCP276" s="735"/>
      <c r="RCQ276" s="735"/>
      <c r="RCR276" s="735"/>
      <c r="RCS276" s="735"/>
      <c r="RCT276" s="735"/>
      <c r="RCU276" s="735"/>
      <c r="RCV276" s="735"/>
      <c r="RCW276" s="735"/>
      <c r="RCX276" s="735"/>
      <c r="RCY276" s="735"/>
      <c r="RCZ276" s="735"/>
      <c r="RDA276" s="732"/>
      <c r="RDB276" s="732"/>
      <c r="RDC276" s="732"/>
      <c r="RDD276" s="732"/>
      <c r="RDE276" s="732"/>
      <c r="RDF276" s="732"/>
      <c r="RDG276" s="732"/>
      <c r="RDH276" s="732"/>
      <c r="RDI276" s="732"/>
      <c r="RDJ276" s="732"/>
      <c r="RDK276" s="732"/>
      <c r="RDL276" s="732"/>
      <c r="RDM276" s="732"/>
      <c r="RDN276" s="732"/>
      <c r="RDO276" s="732"/>
      <c r="RDP276" s="732"/>
      <c r="RDQ276" s="732"/>
      <c r="RDR276" s="732"/>
      <c r="RDS276" s="732"/>
      <c r="RDT276" s="732"/>
      <c r="RDU276" s="732"/>
      <c r="RDV276" s="732"/>
      <c r="RDW276" s="732"/>
    </row>
    <row r="277" spans="1:12295" s="70" customFormat="1" ht="112.5" customHeight="1" x14ac:dyDescent="0.3">
      <c r="A277" s="843"/>
      <c r="B277" s="126"/>
      <c r="C277" s="97" t="s">
        <v>265</v>
      </c>
      <c r="D277" s="168">
        <f>G277</f>
        <v>5442.2134999999998</v>
      </c>
      <c r="E277" s="168"/>
      <c r="F277" s="168"/>
      <c r="G277" s="168">
        <v>5442.2134999999998</v>
      </c>
      <c r="H277" s="168"/>
      <c r="I277" s="168"/>
      <c r="J277" s="168"/>
      <c r="K277" s="166">
        <f>M277</f>
        <v>0</v>
      </c>
      <c r="L277" s="695">
        <f>K277/D277</f>
        <v>0</v>
      </c>
      <c r="M277" s="168"/>
      <c r="N277" s="743"/>
      <c r="O277" s="1000"/>
      <c r="P277" s="996"/>
      <c r="Q277" s="1000"/>
      <c r="R277" s="996"/>
      <c r="S277" s="1000"/>
      <c r="T277" s="996"/>
      <c r="U277" s="1000"/>
      <c r="V277" s="1000"/>
      <c r="W277" s="1000"/>
      <c r="X277" s="1000"/>
      <c r="Y277" s="1000"/>
      <c r="Z277" s="1000"/>
      <c r="AA277" s="1000"/>
      <c r="AB277" s="1000"/>
      <c r="AC277" s="1000"/>
      <c r="AD277" s="996"/>
      <c r="AE277" s="166">
        <f>AG277</f>
        <v>0</v>
      </c>
      <c r="AF277" s="695">
        <f t="shared" si="842"/>
        <v>0</v>
      </c>
      <c r="AG277" s="166"/>
      <c r="AH277" s="695">
        <f t="shared" si="843"/>
        <v>0</v>
      </c>
      <c r="AI277" s="996"/>
      <c r="AJ277" s="996"/>
      <c r="AK277" s="996"/>
      <c r="AL277" s="695">
        <f t="shared" si="844"/>
        <v>0</v>
      </c>
      <c r="AM277" s="1000"/>
      <c r="AN277" s="996"/>
      <c r="AO277" s="1000"/>
      <c r="AP277" s="1000"/>
      <c r="AQ277" s="996"/>
      <c r="AR277" s="168">
        <f>AT277</f>
        <v>0</v>
      </c>
      <c r="AS277" s="695">
        <f t="shared" si="845"/>
        <v>0</v>
      </c>
      <c r="AT277" s="168"/>
      <c r="AU277" s="695" t="e">
        <f t="shared" si="846"/>
        <v>#DIV/0!</v>
      </c>
      <c r="AV277" s="1000"/>
      <c r="AW277" s="695"/>
      <c r="AX277" s="168"/>
      <c r="AY277" s="695"/>
      <c r="AZ277" s="1000"/>
      <c r="BA277" s="695"/>
      <c r="BB277" s="1000"/>
      <c r="BC277" s="1000"/>
      <c r="BD277" s="1000"/>
      <c r="BE277" s="1000"/>
      <c r="BF277" s="1000"/>
      <c r="BG277" s="1000"/>
      <c r="BH277" s="1000"/>
      <c r="BI277" s="1000"/>
      <c r="BJ277" s="1000"/>
      <c r="BK277" s="1000"/>
      <c r="BL277" s="1000"/>
      <c r="BM277" s="1000"/>
      <c r="BN277" s="1000"/>
      <c r="BO277" s="1000"/>
      <c r="BP277" s="1000"/>
      <c r="BQ277" s="1000"/>
      <c r="BR277" s="1000"/>
      <c r="BS277" s="1000"/>
      <c r="BT277" s="1000"/>
      <c r="BU277" s="1000"/>
      <c r="BV277" s="1000"/>
      <c r="BW277" s="1000"/>
      <c r="BX277" s="1000"/>
      <c r="BY277" s="1000"/>
      <c r="BZ277" s="203"/>
      <c r="CA277" s="998"/>
      <c r="CB277" s="998"/>
      <c r="CC277" s="998"/>
      <c r="CD277" s="998"/>
      <c r="CE277" s="695"/>
      <c r="CF277" s="998"/>
      <c r="CG277" s="998"/>
      <c r="CH277" s="998"/>
      <c r="CI277" s="998"/>
      <c r="CJ277" s="998"/>
      <c r="CK277" s="998"/>
      <c r="CL277" s="998"/>
      <c r="CM277" s="998"/>
      <c r="CN277" s="998"/>
      <c r="CO277" s="844"/>
      <c r="CP277" s="844"/>
      <c r="CQ277" s="844"/>
      <c r="CR277" s="844"/>
      <c r="CS277" s="844"/>
      <c r="CT277" s="998"/>
      <c r="CU277" s="998"/>
      <c r="CV277" s="844"/>
      <c r="CW277" s="844"/>
      <c r="CX277" s="998"/>
      <c r="CY277" s="998"/>
      <c r="CZ277" s="844"/>
      <c r="DA277" s="844"/>
      <c r="DB277" s="998"/>
      <c r="DC277" s="998"/>
      <c r="DD277" s="998"/>
      <c r="DE277" s="998"/>
      <c r="DF277" s="998"/>
      <c r="DG277" s="998"/>
      <c r="DH277" s="998"/>
      <c r="DI277" s="844"/>
      <c r="DJ277" s="844"/>
      <c r="DK277" s="998"/>
      <c r="DL277" s="998"/>
      <c r="DM277" s="844"/>
      <c r="DN277" s="844"/>
      <c r="DO277" s="998"/>
      <c r="DP277" s="998"/>
      <c r="DQ277" s="998"/>
      <c r="DR277" s="998"/>
      <c r="DS277" s="998"/>
      <c r="DT277" s="843"/>
      <c r="DU277" s="845"/>
      <c r="DV277" s="998"/>
      <c r="DW277" s="998"/>
      <c r="DX277" s="998"/>
      <c r="DY277" s="998"/>
      <c r="DZ277" s="998"/>
      <c r="EA277" s="998"/>
      <c r="EB277" s="998"/>
      <c r="EC277" s="846"/>
      <c r="ED277" s="846"/>
      <c r="EE277" s="846"/>
      <c r="EF277" s="846"/>
      <c r="EG277" s="846"/>
      <c r="EH277" s="846"/>
      <c r="EI277" s="846"/>
      <c r="EJ277" s="846"/>
      <c r="EK277" s="846"/>
      <c r="EL277" s="846"/>
      <c r="EM277" s="846"/>
      <c r="EN277" s="846"/>
      <c r="EO277" s="846"/>
      <c r="EP277" s="846"/>
      <c r="EQ277" s="846"/>
      <c r="ER277" s="846"/>
      <c r="ES277" s="846"/>
      <c r="ET277" s="846"/>
      <c r="EU277" s="846"/>
      <c r="EV277" s="846"/>
      <c r="EW277" s="846"/>
      <c r="EX277" s="846"/>
      <c r="EY277" s="846"/>
      <c r="EZ277" s="846"/>
      <c r="FA277" s="846"/>
      <c r="FB277" s="846"/>
      <c r="FC277" s="846"/>
      <c r="FD277" s="846"/>
      <c r="FE277" s="846"/>
      <c r="FF277" s="846"/>
      <c r="FG277" s="846"/>
      <c r="FH277" s="846"/>
      <c r="FI277" s="846"/>
      <c r="FJ277" s="846"/>
      <c r="FK277" s="846"/>
      <c r="FL277" s="846"/>
      <c r="FM277" s="846"/>
      <c r="FN277" s="846"/>
      <c r="FO277" s="846"/>
      <c r="FP277" s="846"/>
      <c r="FQ277" s="846"/>
      <c r="FR277" s="846"/>
      <c r="FS277" s="846"/>
      <c r="FT277" s="846"/>
      <c r="FU277" s="998"/>
      <c r="FV277" s="998"/>
      <c r="FW277" s="998"/>
      <c r="FX277" s="998"/>
      <c r="FY277" s="998"/>
      <c r="FZ277" s="998"/>
      <c r="GA277" s="998"/>
      <c r="GB277" s="998"/>
      <c r="GC277" s="998"/>
      <c r="GD277" s="998"/>
      <c r="GE277" s="998"/>
      <c r="GF277" s="998"/>
      <c r="GG277" s="998"/>
      <c r="GH277" s="998"/>
      <c r="GI277" s="998"/>
      <c r="GJ277" s="998"/>
      <c r="GK277" s="998"/>
      <c r="GL277" s="998"/>
      <c r="GM277" s="998"/>
      <c r="GN277" s="998"/>
      <c r="GO277" s="998"/>
      <c r="GP277" s="998"/>
      <c r="GQ277" s="998"/>
      <c r="GR277" s="998"/>
      <c r="GS277" s="844"/>
      <c r="GT277" s="844"/>
      <c r="GU277" s="844"/>
      <c r="GV277" s="844"/>
      <c r="GW277" s="844"/>
      <c r="GX277" s="998"/>
      <c r="GY277" s="998"/>
      <c r="GZ277" s="844"/>
      <c r="HA277" s="844"/>
      <c r="HB277" s="998"/>
      <c r="HC277" s="998"/>
      <c r="HD277" s="844"/>
      <c r="HE277" s="844"/>
      <c r="HF277" s="998"/>
      <c r="HG277" s="998"/>
      <c r="HH277" s="998"/>
      <c r="HI277" s="998"/>
      <c r="HJ277" s="998"/>
      <c r="HK277" s="998"/>
      <c r="HL277" s="998"/>
      <c r="HM277" s="844"/>
      <c r="HN277" s="844"/>
      <c r="HO277" s="998"/>
      <c r="HP277" s="998"/>
      <c r="HQ277" s="844"/>
      <c r="HR277" s="844"/>
      <c r="HS277" s="998"/>
      <c r="HT277" s="998"/>
      <c r="HU277" s="998"/>
      <c r="HV277" s="998"/>
      <c r="HW277" s="998"/>
      <c r="HX277" s="843"/>
      <c r="HY277" s="845"/>
      <c r="HZ277" s="998"/>
      <c r="IA277" s="998"/>
      <c r="IB277" s="998"/>
      <c r="IC277" s="998"/>
      <c r="ID277" s="998"/>
      <c r="IE277" s="998"/>
      <c r="IF277" s="998"/>
      <c r="IG277" s="846"/>
      <c r="IH277" s="846"/>
      <c r="II277" s="846"/>
      <c r="IJ277" s="846"/>
      <c r="IK277" s="846"/>
      <c r="IL277" s="846"/>
      <c r="IM277" s="846"/>
      <c r="IN277" s="846"/>
      <c r="IO277" s="846"/>
      <c r="IP277" s="846"/>
      <c r="IQ277" s="846"/>
      <c r="IR277" s="846"/>
      <c r="IS277" s="846"/>
      <c r="IT277" s="846"/>
      <c r="IU277" s="846"/>
      <c r="IV277" s="846"/>
      <c r="IW277" s="846"/>
      <c r="IX277" s="846"/>
      <c r="IY277" s="846"/>
      <c r="IZ277" s="846"/>
      <c r="JA277" s="846"/>
      <c r="JB277" s="846"/>
      <c r="JC277" s="846"/>
      <c r="JD277" s="846"/>
      <c r="JE277" s="846"/>
      <c r="JF277" s="846"/>
      <c r="JG277" s="846"/>
      <c r="JH277" s="846"/>
      <c r="JI277" s="846"/>
      <c r="JJ277" s="846"/>
      <c r="JK277" s="846"/>
      <c r="JL277" s="846"/>
      <c r="JM277" s="846"/>
      <c r="JN277" s="846"/>
      <c r="JO277" s="846"/>
      <c r="JP277" s="846"/>
      <c r="JQ277" s="846"/>
      <c r="JR277" s="846"/>
      <c r="JS277" s="846"/>
      <c r="JT277" s="846"/>
      <c r="JU277" s="846"/>
      <c r="JV277" s="846"/>
      <c r="JW277" s="846"/>
      <c r="JX277" s="846"/>
      <c r="JY277" s="998"/>
      <c r="JZ277" s="998"/>
      <c r="KA277" s="998"/>
      <c r="KB277" s="998"/>
      <c r="KC277" s="998"/>
      <c r="KD277" s="998"/>
      <c r="KE277" s="998"/>
      <c r="KF277" s="998"/>
      <c r="KG277" s="998"/>
      <c r="KH277" s="998"/>
      <c r="KI277" s="998"/>
      <c r="KJ277" s="998"/>
      <c r="KK277" s="998"/>
      <c r="KL277" s="998"/>
      <c r="KM277" s="998"/>
      <c r="KN277" s="998"/>
      <c r="KO277" s="998"/>
      <c r="KP277" s="998"/>
      <c r="KQ277" s="998"/>
      <c r="KR277" s="998"/>
      <c r="KS277" s="998"/>
      <c r="KT277" s="998"/>
      <c r="KU277" s="998"/>
      <c r="KV277" s="998"/>
      <c r="KW277" s="844"/>
      <c r="KX277" s="844"/>
      <c r="KY277" s="844"/>
      <c r="KZ277" s="844"/>
      <c r="LA277" s="844"/>
      <c r="LB277" s="998"/>
      <c r="LC277" s="998"/>
      <c r="LD277" s="844"/>
      <c r="LE277" s="844"/>
      <c r="LF277" s="998"/>
      <c r="LG277" s="998"/>
      <c r="LH277" s="844"/>
      <c r="LI277" s="844"/>
      <c r="LJ277" s="998"/>
      <c r="LK277" s="998"/>
      <c r="LL277" s="998"/>
      <c r="LM277" s="998"/>
      <c r="LN277" s="998"/>
      <c r="LO277" s="998"/>
      <c r="LP277" s="998"/>
      <c r="LQ277" s="844"/>
      <c r="LR277" s="844"/>
      <c r="LS277" s="998"/>
      <c r="LT277" s="998"/>
      <c r="LU277" s="844"/>
      <c r="LV277" s="844"/>
      <c r="LW277" s="998"/>
      <c r="LX277" s="998"/>
      <c r="LY277" s="998"/>
      <c r="LZ277" s="998"/>
      <c r="MA277" s="998"/>
      <c r="MB277" s="843"/>
      <c r="MC277" s="845"/>
      <c r="MD277" s="998"/>
      <c r="ME277" s="998"/>
      <c r="MF277" s="998"/>
      <c r="MG277" s="998"/>
      <c r="MH277" s="998"/>
      <c r="MI277" s="998"/>
      <c r="MJ277" s="998"/>
      <c r="MK277" s="846"/>
      <c r="ML277" s="846"/>
      <c r="MM277" s="846"/>
      <c r="MN277" s="846"/>
      <c r="MO277" s="846"/>
      <c r="MP277" s="846"/>
      <c r="MQ277" s="846"/>
      <c r="MR277" s="846"/>
      <c r="MS277" s="846"/>
      <c r="MT277" s="846"/>
      <c r="MU277" s="846"/>
      <c r="MV277" s="846"/>
      <c r="MW277" s="846"/>
      <c r="MX277" s="846"/>
      <c r="MY277" s="846"/>
      <c r="MZ277" s="846"/>
      <c r="NA277" s="846"/>
      <c r="NB277" s="846"/>
      <c r="NC277" s="846"/>
      <c r="ND277" s="846"/>
      <c r="NE277" s="846"/>
      <c r="NF277" s="846"/>
      <c r="NG277" s="846"/>
      <c r="NH277" s="846"/>
      <c r="NI277" s="846"/>
      <c r="NJ277" s="846"/>
      <c r="NK277" s="846"/>
      <c r="NL277" s="846"/>
      <c r="NM277" s="846"/>
      <c r="NN277" s="846"/>
      <c r="NO277" s="846"/>
      <c r="NP277" s="846"/>
      <c r="NQ277" s="846"/>
      <c r="NR277" s="846"/>
      <c r="NS277" s="846"/>
      <c r="NT277" s="846"/>
      <c r="NU277" s="846"/>
      <c r="NV277" s="846"/>
      <c r="NW277" s="846"/>
      <c r="NX277" s="846"/>
      <c r="NY277" s="846"/>
      <c r="NZ277" s="846"/>
      <c r="OA277" s="846"/>
      <c r="OB277" s="846"/>
      <c r="OC277" s="998"/>
      <c r="OD277" s="998"/>
      <c r="OE277" s="998"/>
      <c r="OF277" s="998"/>
      <c r="OG277" s="998"/>
      <c r="OH277" s="998"/>
      <c r="OI277" s="998"/>
      <c r="OJ277" s="998"/>
      <c r="OK277" s="998"/>
      <c r="OL277" s="998"/>
      <c r="OM277" s="998"/>
      <c r="ON277" s="998"/>
      <c r="OO277" s="998"/>
      <c r="OP277" s="998"/>
      <c r="OQ277" s="998"/>
      <c r="OR277" s="998"/>
      <c r="OS277" s="998"/>
      <c r="OT277" s="998"/>
      <c r="OU277" s="998"/>
      <c r="OV277" s="998"/>
      <c r="OW277" s="998"/>
      <c r="OX277" s="998"/>
      <c r="OY277" s="998"/>
      <c r="OZ277" s="998"/>
      <c r="PA277" s="844"/>
      <c r="PB277" s="844"/>
      <c r="PC277" s="844"/>
      <c r="PD277" s="844"/>
      <c r="PE277" s="844"/>
      <c r="PF277" s="998"/>
      <c r="PG277" s="998"/>
      <c r="PH277" s="844"/>
      <c r="PI277" s="844"/>
      <c r="PJ277" s="998"/>
      <c r="PK277" s="998"/>
      <c r="PL277" s="844"/>
      <c r="PM277" s="844"/>
      <c r="PN277" s="998"/>
      <c r="PO277" s="998"/>
      <c r="PP277" s="998"/>
      <c r="PQ277" s="998"/>
      <c r="PR277" s="998"/>
      <c r="PS277" s="998"/>
      <c r="PT277" s="998"/>
      <c r="PU277" s="844"/>
      <c r="PV277" s="844"/>
      <c r="PW277" s="998"/>
      <c r="PX277" s="998"/>
      <c r="PY277" s="844"/>
      <c r="PZ277" s="844"/>
      <c r="QA277" s="998"/>
      <c r="QB277" s="998"/>
      <c r="QC277" s="998"/>
      <c r="QD277" s="998"/>
      <c r="QE277" s="998"/>
      <c r="QF277" s="843"/>
      <c r="QG277" s="845"/>
      <c r="QH277" s="998"/>
      <c r="QI277" s="998"/>
      <c r="QJ277" s="998"/>
      <c r="QK277" s="998"/>
      <c r="QL277" s="998"/>
      <c r="QM277" s="998"/>
      <c r="QN277" s="998"/>
      <c r="QO277" s="846"/>
      <c r="QP277" s="846"/>
      <c r="QQ277" s="846"/>
      <c r="QR277" s="846"/>
      <c r="QS277" s="846"/>
      <c r="QT277" s="846"/>
      <c r="QU277" s="846"/>
      <c r="QV277" s="846"/>
      <c r="QW277" s="846"/>
      <c r="QX277" s="846"/>
      <c r="QY277" s="846"/>
      <c r="QZ277" s="846"/>
      <c r="RA277" s="846"/>
      <c r="RB277" s="846"/>
      <c r="RC277" s="846"/>
      <c r="RD277" s="846"/>
      <c r="RE277" s="846"/>
      <c r="RF277" s="846"/>
      <c r="RG277" s="846"/>
      <c r="RH277" s="846"/>
      <c r="RI277" s="846"/>
      <c r="RJ277" s="846"/>
      <c r="RK277" s="846"/>
      <c r="RL277" s="846"/>
      <c r="RM277" s="846"/>
      <c r="RN277" s="846"/>
      <c r="RO277" s="846"/>
      <c r="RP277" s="846"/>
      <c r="RQ277" s="846"/>
      <c r="RR277" s="846"/>
      <c r="RS277" s="846"/>
      <c r="RT277" s="846"/>
      <c r="RU277" s="846"/>
      <c r="RV277" s="846"/>
      <c r="RW277" s="846"/>
      <c r="RX277" s="846"/>
      <c r="RY277" s="846"/>
      <c r="RZ277" s="846"/>
      <c r="SA277" s="846"/>
      <c r="SB277" s="846"/>
      <c r="SC277" s="846"/>
      <c r="SD277" s="846"/>
      <c r="SE277" s="846"/>
      <c r="SF277" s="846"/>
      <c r="SG277" s="998"/>
      <c r="SH277" s="998"/>
      <c r="SI277" s="998"/>
      <c r="SJ277" s="998"/>
      <c r="SK277" s="998"/>
      <c r="SL277" s="998"/>
      <c r="SM277" s="998"/>
      <c r="SN277" s="998"/>
      <c r="SO277" s="998"/>
      <c r="SP277" s="998"/>
      <c r="SQ277" s="998"/>
      <c r="SR277" s="998"/>
      <c r="SS277" s="998"/>
      <c r="ST277" s="998"/>
      <c r="SU277" s="998"/>
      <c r="SV277" s="998"/>
      <c r="SW277" s="998"/>
      <c r="SX277" s="998"/>
      <c r="SY277" s="998"/>
      <c r="SZ277" s="998"/>
      <c r="TA277" s="998"/>
      <c r="TB277" s="998"/>
      <c r="TC277" s="998"/>
      <c r="TD277" s="998"/>
      <c r="TE277" s="844"/>
      <c r="TF277" s="844"/>
      <c r="TG277" s="844"/>
      <c r="TH277" s="844"/>
      <c r="TI277" s="844"/>
      <c r="TJ277" s="998"/>
      <c r="TK277" s="998"/>
      <c r="TL277" s="844"/>
      <c r="TM277" s="844"/>
      <c r="TN277" s="998"/>
      <c r="TO277" s="998"/>
      <c r="TP277" s="844"/>
      <c r="TQ277" s="844"/>
      <c r="TR277" s="998"/>
      <c r="TS277" s="998"/>
      <c r="TT277" s="998"/>
      <c r="TU277" s="998"/>
      <c r="TV277" s="998"/>
      <c r="TW277" s="998"/>
      <c r="TX277" s="998"/>
      <c r="TY277" s="844"/>
      <c r="TZ277" s="844"/>
      <c r="UA277" s="998"/>
      <c r="UB277" s="998"/>
      <c r="UC277" s="844"/>
      <c r="UD277" s="844"/>
      <c r="UE277" s="998"/>
      <c r="UF277" s="998"/>
      <c r="UG277" s="998"/>
      <c r="UH277" s="998"/>
      <c r="UI277" s="998"/>
      <c r="UJ277" s="843"/>
      <c r="UK277" s="845"/>
      <c r="UL277" s="998"/>
      <c r="UM277" s="998"/>
      <c r="UN277" s="998"/>
      <c r="UO277" s="998"/>
      <c r="UP277" s="998"/>
      <c r="UQ277" s="998"/>
      <c r="UR277" s="998"/>
      <c r="US277" s="846"/>
      <c r="UT277" s="846"/>
      <c r="UU277" s="846"/>
      <c r="UV277" s="846"/>
      <c r="UW277" s="846"/>
      <c r="UX277" s="846"/>
      <c r="UY277" s="846"/>
      <c r="UZ277" s="846"/>
      <c r="VA277" s="846"/>
      <c r="VB277" s="846"/>
      <c r="VC277" s="846"/>
      <c r="VD277" s="846"/>
      <c r="VE277" s="846"/>
      <c r="VF277" s="846"/>
      <c r="VG277" s="846"/>
      <c r="VH277" s="846"/>
      <c r="VI277" s="846"/>
      <c r="VJ277" s="846"/>
      <c r="VK277" s="846"/>
      <c r="VL277" s="846"/>
      <c r="VM277" s="846"/>
      <c r="VN277" s="846"/>
      <c r="VO277" s="846"/>
      <c r="VP277" s="846"/>
      <c r="VQ277" s="846"/>
      <c r="VR277" s="846"/>
      <c r="VS277" s="846"/>
      <c r="VT277" s="846"/>
      <c r="VU277" s="846"/>
      <c r="VV277" s="846"/>
      <c r="VW277" s="846"/>
      <c r="VX277" s="846"/>
      <c r="VY277" s="846"/>
      <c r="VZ277" s="846"/>
      <c r="WA277" s="846"/>
      <c r="WB277" s="846"/>
      <c r="WC277" s="846"/>
      <c r="WD277" s="846"/>
      <c r="WE277" s="846"/>
      <c r="WF277" s="846"/>
      <c r="WG277" s="846"/>
      <c r="WH277" s="846"/>
      <c r="WI277" s="846"/>
      <c r="WJ277" s="846"/>
      <c r="WK277" s="998"/>
      <c r="WL277" s="998"/>
      <c r="WM277" s="998"/>
      <c r="WN277" s="998"/>
      <c r="WO277" s="998"/>
      <c r="WP277" s="998"/>
      <c r="WQ277" s="998"/>
      <c r="WR277" s="998"/>
      <c r="WS277" s="998"/>
      <c r="WT277" s="998"/>
      <c r="WU277" s="998"/>
      <c r="WV277" s="998"/>
      <c r="WW277" s="998"/>
      <c r="WX277" s="998"/>
      <c r="WY277" s="998"/>
      <c r="WZ277" s="998"/>
      <c r="XA277" s="998"/>
      <c r="XB277" s="998"/>
      <c r="XC277" s="998"/>
      <c r="XD277" s="998"/>
      <c r="XE277" s="998"/>
      <c r="XF277" s="998"/>
      <c r="XG277" s="998"/>
      <c r="XH277" s="998"/>
      <c r="XI277" s="844"/>
      <c r="XJ277" s="844"/>
      <c r="XK277" s="844"/>
      <c r="XL277" s="844"/>
      <c r="XM277" s="844"/>
      <c r="XN277" s="998"/>
      <c r="XO277" s="998"/>
      <c r="XP277" s="844"/>
      <c r="XQ277" s="844"/>
      <c r="XR277" s="998"/>
      <c r="XS277" s="998"/>
      <c r="XT277" s="844"/>
      <c r="XU277" s="844"/>
      <c r="XV277" s="998"/>
      <c r="XW277" s="998"/>
      <c r="XX277" s="998"/>
      <c r="XY277" s="998"/>
      <c r="XZ277" s="998"/>
      <c r="YA277" s="998"/>
      <c r="YB277" s="998"/>
      <c r="YC277" s="844"/>
      <c r="YD277" s="844"/>
      <c r="YE277" s="998"/>
      <c r="YF277" s="998"/>
      <c r="YG277" s="844"/>
      <c r="YH277" s="844"/>
      <c r="YI277" s="998"/>
      <c r="YJ277" s="998"/>
      <c r="YK277" s="998"/>
      <c r="YL277" s="998"/>
      <c r="YM277" s="998"/>
      <c r="YN277" s="843"/>
      <c r="YO277" s="845"/>
      <c r="YP277" s="998"/>
      <c r="YQ277" s="998"/>
      <c r="YR277" s="998"/>
      <c r="YS277" s="998"/>
      <c r="YT277" s="998"/>
      <c r="YU277" s="998"/>
      <c r="YV277" s="998"/>
      <c r="YW277" s="846"/>
      <c r="YX277" s="846"/>
      <c r="YY277" s="846"/>
      <c r="YZ277" s="846"/>
      <c r="ZA277" s="846"/>
      <c r="ZB277" s="846"/>
      <c r="ZC277" s="846"/>
      <c r="ZD277" s="846"/>
      <c r="ZE277" s="846"/>
      <c r="ZF277" s="846"/>
      <c r="ZG277" s="846"/>
      <c r="ZH277" s="846"/>
      <c r="ZI277" s="846"/>
      <c r="ZJ277" s="846"/>
      <c r="ZK277" s="846"/>
      <c r="ZL277" s="846"/>
      <c r="ZM277" s="846"/>
      <c r="ZN277" s="846"/>
      <c r="ZO277" s="846"/>
      <c r="ZP277" s="846"/>
      <c r="ZQ277" s="846"/>
      <c r="ZR277" s="846"/>
      <c r="ZS277" s="846"/>
      <c r="ZT277" s="846"/>
      <c r="ZU277" s="846"/>
      <c r="ZV277" s="846"/>
      <c r="ZW277" s="846"/>
      <c r="ZX277" s="846"/>
      <c r="ZY277" s="846"/>
      <c r="ZZ277" s="846"/>
      <c r="AAA277" s="846"/>
      <c r="AAB277" s="846"/>
      <c r="AAC277" s="846"/>
      <c r="AAD277" s="846"/>
      <c r="AAE277" s="846"/>
      <c r="AAF277" s="846"/>
      <c r="AAG277" s="846"/>
      <c r="AAH277" s="846"/>
      <c r="AAI277" s="846"/>
      <c r="AAJ277" s="846"/>
      <c r="AAK277" s="846"/>
      <c r="AAL277" s="846"/>
      <c r="AAM277" s="846"/>
      <c r="AAN277" s="846"/>
      <c r="AAO277" s="998"/>
      <c r="AAP277" s="998"/>
      <c r="AAQ277" s="998"/>
      <c r="AAR277" s="998"/>
      <c r="AAS277" s="998"/>
      <c r="AAT277" s="998"/>
      <c r="AAU277" s="998"/>
      <c r="AAV277" s="998"/>
      <c r="AAW277" s="998"/>
      <c r="AAX277" s="998"/>
      <c r="AAY277" s="998"/>
      <c r="AAZ277" s="998"/>
      <c r="ABA277" s="998"/>
      <c r="ABB277" s="998"/>
      <c r="ABC277" s="998"/>
      <c r="ABD277" s="998"/>
      <c r="ABE277" s="998"/>
      <c r="ABF277" s="998"/>
      <c r="ABG277" s="998"/>
      <c r="ABH277" s="998"/>
      <c r="ABI277" s="998"/>
      <c r="ABJ277" s="998"/>
      <c r="ABK277" s="998"/>
      <c r="ABL277" s="998"/>
      <c r="ABM277" s="844"/>
      <c r="ABN277" s="844"/>
      <c r="ABO277" s="844"/>
      <c r="ABP277" s="844"/>
      <c r="ABQ277" s="844"/>
      <c r="ABR277" s="998"/>
      <c r="ABS277" s="998"/>
      <c r="ABT277" s="844"/>
      <c r="ABU277" s="844"/>
      <c r="ABV277" s="998"/>
      <c r="ABW277" s="998"/>
      <c r="ABX277" s="844"/>
      <c r="ABY277" s="844"/>
      <c r="ABZ277" s="998"/>
      <c r="ACA277" s="998"/>
      <c r="ACB277" s="998"/>
      <c r="ACC277" s="998"/>
      <c r="ACD277" s="998"/>
      <c r="ACE277" s="998"/>
      <c r="ACF277" s="998"/>
      <c r="ACG277" s="844"/>
      <c r="ACH277" s="844"/>
      <c r="ACI277" s="998"/>
      <c r="ACJ277" s="998"/>
      <c r="ACK277" s="844"/>
      <c r="ACL277" s="844"/>
      <c r="ACM277" s="998"/>
      <c r="ACN277" s="998"/>
      <c r="ACO277" s="998"/>
      <c r="ACP277" s="998"/>
      <c r="ACQ277" s="998"/>
      <c r="ACR277" s="843"/>
      <c r="ACS277" s="845"/>
      <c r="ACT277" s="998"/>
      <c r="ACU277" s="998"/>
      <c r="ACV277" s="998"/>
      <c r="ACW277" s="998"/>
      <c r="ACX277" s="998"/>
      <c r="ACY277" s="998"/>
      <c r="ACZ277" s="998"/>
      <c r="ADA277" s="846"/>
      <c r="ADB277" s="846"/>
      <c r="ADC277" s="846"/>
      <c r="ADD277" s="846"/>
      <c r="ADE277" s="846"/>
      <c r="ADF277" s="846"/>
      <c r="ADG277" s="846"/>
      <c r="ADH277" s="846"/>
      <c r="ADI277" s="846"/>
      <c r="ADJ277" s="846"/>
      <c r="ADK277" s="846"/>
      <c r="ADL277" s="846"/>
      <c r="ADM277" s="846"/>
      <c r="ADN277" s="846"/>
      <c r="ADO277" s="846"/>
      <c r="ADP277" s="846"/>
      <c r="ADQ277" s="846"/>
      <c r="ADR277" s="846"/>
      <c r="ADS277" s="846"/>
      <c r="ADT277" s="846"/>
      <c r="ADU277" s="846"/>
      <c r="ADV277" s="846"/>
      <c r="ADW277" s="846"/>
      <c r="ADX277" s="846"/>
      <c r="ADY277" s="846"/>
      <c r="ADZ277" s="846"/>
      <c r="AEA277" s="846"/>
      <c r="AEB277" s="846"/>
      <c r="AEC277" s="846"/>
      <c r="AED277" s="846"/>
      <c r="AEE277" s="846"/>
      <c r="AEF277" s="846"/>
      <c r="AEG277" s="846"/>
      <c r="AEH277" s="846"/>
      <c r="AEI277" s="846"/>
      <c r="AEJ277" s="846"/>
      <c r="AEK277" s="846"/>
      <c r="AEL277" s="846"/>
      <c r="AEM277" s="846"/>
      <c r="AEN277" s="846"/>
      <c r="AEO277" s="846"/>
      <c r="AEP277" s="846"/>
      <c r="AEQ277" s="846"/>
      <c r="AER277" s="846"/>
      <c r="AES277" s="998"/>
      <c r="AET277" s="998"/>
      <c r="AEU277" s="998"/>
      <c r="AEV277" s="998"/>
      <c r="AEW277" s="998"/>
      <c r="AEX277" s="998"/>
      <c r="AEY277" s="998"/>
      <c r="AEZ277" s="998"/>
      <c r="AFA277" s="998"/>
      <c r="AFB277" s="998"/>
      <c r="AFC277" s="998"/>
      <c r="AFD277" s="998"/>
      <c r="AFE277" s="998"/>
      <c r="AFF277" s="998"/>
      <c r="AFG277" s="998"/>
      <c r="AFH277" s="998"/>
      <c r="AFI277" s="998"/>
      <c r="AFJ277" s="998"/>
      <c r="AFK277" s="998"/>
      <c r="AFL277" s="998"/>
      <c r="AFM277" s="998"/>
      <c r="AFN277" s="998"/>
      <c r="AFO277" s="998"/>
      <c r="AFP277" s="998"/>
      <c r="AFQ277" s="844"/>
      <c r="AFR277" s="844"/>
      <c r="AFS277" s="844"/>
      <c r="AFT277" s="844"/>
      <c r="AFU277" s="844"/>
      <c r="AFV277" s="998"/>
      <c r="AFW277" s="998"/>
      <c r="AFX277" s="844"/>
      <c r="AFY277" s="844"/>
      <c r="AFZ277" s="998"/>
      <c r="AGA277" s="998"/>
      <c r="AGB277" s="844"/>
      <c r="AGC277" s="844"/>
      <c r="AGD277" s="998"/>
      <c r="AGE277" s="998"/>
      <c r="AGF277" s="998"/>
      <c r="AGG277" s="998"/>
      <c r="AGH277" s="998"/>
      <c r="AGI277" s="998"/>
      <c r="AGJ277" s="998"/>
      <c r="AGK277" s="844"/>
      <c r="AGL277" s="844"/>
      <c r="AGM277" s="998"/>
      <c r="AGN277" s="998"/>
      <c r="AGO277" s="844"/>
      <c r="AGP277" s="844"/>
      <c r="AGQ277" s="998"/>
      <c r="AGR277" s="998"/>
      <c r="AGS277" s="998"/>
      <c r="AGT277" s="998"/>
      <c r="AGU277" s="998"/>
      <c r="AGV277" s="843"/>
      <c r="AGW277" s="845"/>
      <c r="AGX277" s="998"/>
      <c r="AGY277" s="998"/>
      <c r="AGZ277" s="998"/>
      <c r="AHA277" s="998"/>
      <c r="AHB277" s="998"/>
      <c r="AHC277" s="998"/>
      <c r="AHD277" s="998"/>
      <c r="AHE277" s="846"/>
      <c r="AHF277" s="846"/>
      <c r="AHG277" s="846"/>
      <c r="AHH277" s="846"/>
      <c r="AHI277" s="846"/>
      <c r="AHJ277" s="846"/>
      <c r="AHK277" s="846"/>
      <c r="AHL277" s="846"/>
      <c r="AHM277" s="846"/>
      <c r="AHN277" s="846"/>
      <c r="AHO277" s="846"/>
      <c r="AHP277" s="846"/>
      <c r="AHQ277" s="846"/>
      <c r="AHR277" s="846"/>
      <c r="AHS277" s="846"/>
      <c r="AHT277" s="846"/>
      <c r="AHU277" s="846"/>
      <c r="AHV277" s="846"/>
      <c r="AHW277" s="846"/>
      <c r="AHX277" s="846"/>
      <c r="AHY277" s="846"/>
      <c r="AHZ277" s="846"/>
      <c r="AIA277" s="846"/>
      <c r="AIB277" s="846"/>
      <c r="AIC277" s="846"/>
      <c r="AID277" s="846"/>
      <c r="AIE277" s="846"/>
      <c r="AIF277" s="846"/>
      <c r="AIG277" s="846"/>
      <c r="AIH277" s="846"/>
      <c r="AII277" s="846"/>
      <c r="AIJ277" s="846"/>
      <c r="AIK277" s="846"/>
      <c r="AIL277" s="846"/>
      <c r="AIM277" s="846"/>
      <c r="AIN277" s="846"/>
      <c r="AIO277" s="846"/>
      <c r="AIP277" s="846"/>
      <c r="AIQ277" s="846"/>
      <c r="AIR277" s="846"/>
      <c r="AIS277" s="846"/>
      <c r="AIT277" s="846"/>
      <c r="AIU277" s="846"/>
      <c r="AIV277" s="846"/>
      <c r="AIW277" s="998"/>
      <c r="AIX277" s="998"/>
      <c r="AIY277" s="998"/>
      <c r="AIZ277" s="998"/>
      <c r="AJA277" s="998"/>
      <c r="AJB277" s="998"/>
      <c r="AJC277" s="998"/>
      <c r="AJD277" s="998"/>
      <c r="AJE277" s="998"/>
      <c r="AJF277" s="998"/>
      <c r="AJG277" s="998"/>
      <c r="AJH277" s="998"/>
      <c r="AJI277" s="998"/>
      <c r="AJJ277" s="998"/>
      <c r="AJK277" s="998"/>
      <c r="AJL277" s="998"/>
      <c r="AJM277" s="998"/>
      <c r="AJN277" s="998"/>
      <c r="AJO277" s="998"/>
      <c r="AJP277" s="998"/>
      <c r="AJQ277" s="998"/>
      <c r="AJR277" s="998"/>
      <c r="AJS277" s="998"/>
      <c r="AJT277" s="998"/>
      <c r="AJU277" s="844"/>
      <c r="AJV277" s="844"/>
      <c r="AJW277" s="844"/>
      <c r="AJX277" s="844"/>
      <c r="AJY277" s="844"/>
      <c r="AJZ277" s="998"/>
      <c r="AKA277" s="998"/>
      <c r="AKB277" s="844"/>
      <c r="AKC277" s="844"/>
      <c r="AKD277" s="998"/>
      <c r="AKE277" s="998"/>
      <c r="AKF277" s="844"/>
      <c r="AKG277" s="844"/>
      <c r="AKH277" s="998"/>
      <c r="AKI277" s="998"/>
      <c r="AKJ277" s="998"/>
      <c r="AKK277" s="998"/>
      <c r="AKL277" s="998"/>
      <c r="AKM277" s="998"/>
      <c r="AKN277" s="998"/>
      <c r="AKO277" s="844"/>
      <c r="AKP277" s="844"/>
      <c r="AKQ277" s="998"/>
      <c r="AKR277" s="998"/>
      <c r="AKS277" s="844"/>
      <c r="AKT277" s="844"/>
      <c r="AKU277" s="998"/>
      <c r="AKV277" s="998"/>
      <c r="AKW277" s="998"/>
      <c r="AKX277" s="998"/>
      <c r="AKY277" s="998"/>
      <c r="AKZ277" s="843"/>
      <c r="ALA277" s="845"/>
      <c r="ALB277" s="998"/>
      <c r="ALC277" s="998"/>
      <c r="ALD277" s="998"/>
      <c r="ALE277" s="998"/>
      <c r="ALF277" s="998"/>
      <c r="ALG277" s="998"/>
      <c r="ALH277" s="998"/>
      <c r="ALI277" s="846"/>
      <c r="ALJ277" s="846"/>
      <c r="ALK277" s="846"/>
      <c r="ALL277" s="846"/>
      <c r="ALM277" s="846"/>
      <c r="ALN277" s="846"/>
      <c r="ALO277" s="846"/>
      <c r="ALP277" s="846"/>
      <c r="ALQ277" s="846"/>
      <c r="ALR277" s="846"/>
      <c r="ALS277" s="846"/>
      <c r="ALT277" s="846"/>
      <c r="ALU277" s="846"/>
      <c r="ALV277" s="846"/>
      <c r="ALW277" s="846"/>
      <c r="ALX277" s="846"/>
      <c r="ALY277" s="846"/>
      <c r="ALZ277" s="846"/>
      <c r="AMA277" s="846"/>
      <c r="AMB277" s="846"/>
      <c r="AMC277" s="846"/>
      <c r="AMD277" s="846"/>
      <c r="AME277" s="846"/>
      <c r="AMF277" s="846"/>
      <c r="AMG277" s="846"/>
      <c r="AMH277" s="846"/>
      <c r="AMI277" s="846"/>
      <c r="AMJ277" s="846"/>
      <c r="AMK277" s="846"/>
      <c r="AML277" s="846"/>
      <c r="AMM277" s="846"/>
      <c r="AMN277" s="846"/>
      <c r="AMO277" s="846"/>
      <c r="AMP277" s="846"/>
      <c r="AMQ277" s="846"/>
      <c r="AMR277" s="846"/>
      <c r="AMS277" s="846"/>
      <c r="AMT277" s="846"/>
      <c r="AMU277" s="846"/>
      <c r="AMV277" s="846"/>
      <c r="AMW277" s="846"/>
      <c r="AMX277" s="846"/>
      <c r="AMY277" s="846"/>
      <c r="AMZ277" s="846"/>
      <c r="ANA277" s="998"/>
      <c r="ANB277" s="998"/>
      <c r="ANC277" s="998"/>
      <c r="AND277" s="998"/>
      <c r="ANE277" s="998"/>
      <c r="ANF277" s="998"/>
      <c r="ANG277" s="998"/>
      <c r="ANH277" s="998"/>
      <c r="ANI277" s="998"/>
      <c r="ANJ277" s="998"/>
      <c r="ANK277" s="998"/>
      <c r="ANL277" s="998"/>
      <c r="ANM277" s="998"/>
      <c r="ANN277" s="998"/>
      <c r="ANO277" s="998"/>
      <c r="ANP277" s="998"/>
      <c r="ANQ277" s="998"/>
      <c r="ANR277" s="998"/>
      <c r="ANS277" s="998"/>
      <c r="ANT277" s="998"/>
      <c r="ANU277" s="998"/>
      <c r="ANV277" s="998"/>
      <c r="ANW277" s="998"/>
      <c r="ANX277" s="998"/>
      <c r="ANY277" s="844"/>
      <c r="ANZ277" s="844"/>
      <c r="AOA277" s="844"/>
      <c r="AOB277" s="844"/>
      <c r="AOC277" s="844"/>
      <c r="AOD277" s="998"/>
      <c r="AOE277" s="998"/>
      <c r="AOF277" s="844"/>
      <c r="AOG277" s="844"/>
      <c r="AOH277" s="998"/>
      <c r="AOI277" s="998"/>
      <c r="AOJ277" s="844"/>
      <c r="AOK277" s="844"/>
      <c r="AOL277" s="998"/>
      <c r="AOM277" s="998"/>
      <c r="AON277" s="998"/>
      <c r="AOO277" s="998"/>
      <c r="AOP277" s="998"/>
      <c r="AOQ277" s="998"/>
      <c r="AOR277" s="998"/>
      <c r="AOS277" s="844"/>
      <c r="AOT277" s="844"/>
      <c r="AOU277" s="998"/>
      <c r="AOV277" s="998"/>
      <c r="AOW277" s="844"/>
      <c r="AOX277" s="844"/>
      <c r="AOY277" s="998"/>
      <c r="AOZ277" s="998"/>
      <c r="APA277" s="998"/>
      <c r="APB277" s="998"/>
      <c r="APC277" s="998"/>
      <c r="APD277" s="843"/>
      <c r="APE277" s="845"/>
      <c r="APF277" s="998"/>
      <c r="APG277" s="998"/>
      <c r="APH277" s="998"/>
      <c r="API277" s="998"/>
      <c r="APJ277" s="998"/>
      <c r="APK277" s="998"/>
      <c r="APL277" s="998"/>
      <c r="APM277" s="846"/>
      <c r="APN277" s="846"/>
      <c r="APO277" s="846"/>
      <c r="APP277" s="846"/>
      <c r="APQ277" s="846"/>
      <c r="APR277" s="846"/>
      <c r="APS277" s="846"/>
      <c r="APT277" s="846"/>
      <c r="APU277" s="846"/>
      <c r="APV277" s="846"/>
      <c r="APW277" s="846"/>
      <c r="APX277" s="846"/>
      <c r="APY277" s="846"/>
      <c r="APZ277" s="846"/>
      <c r="AQA277" s="846"/>
      <c r="AQB277" s="846"/>
      <c r="AQC277" s="846"/>
      <c r="AQD277" s="846"/>
      <c r="AQE277" s="846"/>
      <c r="AQF277" s="846"/>
      <c r="AQG277" s="846"/>
      <c r="AQH277" s="846"/>
      <c r="AQI277" s="846"/>
      <c r="AQJ277" s="846"/>
      <c r="AQK277" s="846"/>
      <c r="AQL277" s="846"/>
      <c r="AQM277" s="846"/>
      <c r="AQN277" s="846"/>
      <c r="AQO277" s="846"/>
      <c r="AQP277" s="846"/>
      <c r="AQQ277" s="846"/>
      <c r="AQR277" s="846"/>
      <c r="AQS277" s="846"/>
      <c r="AQT277" s="846"/>
      <c r="AQU277" s="846"/>
      <c r="AQV277" s="846"/>
      <c r="AQW277" s="846"/>
      <c r="AQX277" s="846"/>
      <c r="AQY277" s="846"/>
      <c r="AQZ277" s="846"/>
      <c r="ARA277" s="846"/>
      <c r="ARB277" s="846"/>
      <c r="ARC277" s="846"/>
      <c r="ARD277" s="846"/>
      <c r="ARE277" s="998"/>
      <c r="ARF277" s="998"/>
      <c r="ARG277" s="998"/>
      <c r="ARH277" s="998"/>
      <c r="ARI277" s="998"/>
      <c r="ARJ277" s="998"/>
      <c r="ARK277" s="998"/>
      <c r="ARL277" s="998"/>
      <c r="ARM277" s="998"/>
      <c r="ARN277" s="998"/>
      <c r="ARO277" s="998"/>
      <c r="ARP277" s="998"/>
      <c r="ARQ277" s="998"/>
      <c r="ARR277" s="998"/>
      <c r="ARS277" s="998"/>
      <c r="ART277" s="998"/>
      <c r="ARU277" s="998"/>
      <c r="ARV277" s="998"/>
      <c r="ARW277" s="998"/>
      <c r="ARX277" s="998"/>
      <c r="ARY277" s="998"/>
      <c r="ARZ277" s="998"/>
      <c r="ASA277" s="998"/>
      <c r="ASB277" s="998"/>
      <c r="ASC277" s="844"/>
      <c r="ASD277" s="844"/>
      <c r="ASE277" s="844"/>
      <c r="ASF277" s="844"/>
      <c r="ASG277" s="844"/>
      <c r="ASH277" s="998"/>
      <c r="ASI277" s="998"/>
      <c r="ASJ277" s="844"/>
      <c r="ASK277" s="844"/>
      <c r="ASL277" s="998"/>
      <c r="ASM277" s="998"/>
      <c r="ASN277" s="844"/>
      <c r="ASO277" s="844"/>
      <c r="ASP277" s="998"/>
      <c r="ASQ277" s="998"/>
      <c r="ASR277" s="998"/>
      <c r="ASS277" s="998"/>
      <c r="AST277" s="998"/>
      <c r="ASU277" s="998"/>
      <c r="ASV277" s="998"/>
      <c r="ASW277" s="844"/>
      <c r="ASX277" s="844"/>
      <c r="ASY277" s="998"/>
      <c r="ASZ277" s="998"/>
      <c r="ATA277" s="844"/>
      <c r="ATB277" s="844"/>
      <c r="ATC277" s="998"/>
      <c r="ATD277" s="998"/>
      <c r="ATE277" s="998"/>
      <c r="ATF277" s="998"/>
      <c r="ATG277" s="998"/>
      <c r="ATH277" s="843"/>
      <c r="ATI277" s="845"/>
      <c r="ATJ277" s="998"/>
      <c r="ATK277" s="998"/>
      <c r="ATL277" s="998"/>
      <c r="ATM277" s="998"/>
      <c r="ATN277" s="998"/>
      <c r="ATO277" s="998"/>
      <c r="ATP277" s="998"/>
      <c r="ATQ277" s="846"/>
      <c r="ATR277" s="846"/>
      <c r="ATS277" s="846"/>
      <c r="ATT277" s="846"/>
      <c r="ATU277" s="846"/>
      <c r="ATV277" s="846"/>
      <c r="ATW277" s="846"/>
      <c r="ATX277" s="846"/>
      <c r="ATY277" s="846"/>
      <c r="ATZ277" s="846"/>
      <c r="AUA277" s="846"/>
      <c r="AUB277" s="846"/>
      <c r="AUC277" s="846"/>
      <c r="AUD277" s="846"/>
      <c r="AUE277" s="846"/>
      <c r="AUF277" s="846"/>
      <c r="AUG277" s="846"/>
      <c r="AUH277" s="846"/>
      <c r="AUI277" s="846"/>
      <c r="AUJ277" s="846"/>
      <c r="AUK277" s="846"/>
      <c r="AUL277" s="846"/>
      <c r="AUM277" s="846"/>
      <c r="AUN277" s="846"/>
      <c r="AUO277" s="846"/>
      <c r="AUP277" s="846"/>
      <c r="AUQ277" s="846"/>
      <c r="AUR277" s="846"/>
      <c r="AUS277" s="846"/>
      <c r="AUT277" s="846"/>
      <c r="AUU277" s="846"/>
      <c r="AUV277" s="846"/>
      <c r="AUW277" s="846"/>
      <c r="AUX277" s="846"/>
      <c r="AUY277" s="846"/>
      <c r="AUZ277" s="846"/>
      <c r="AVA277" s="846"/>
      <c r="AVB277" s="846"/>
      <c r="AVC277" s="846"/>
      <c r="AVD277" s="846"/>
      <c r="AVE277" s="846"/>
      <c r="AVF277" s="846"/>
      <c r="AVG277" s="846"/>
      <c r="AVH277" s="846"/>
      <c r="AVI277" s="998"/>
      <c r="AVJ277" s="998"/>
      <c r="AVK277" s="998"/>
      <c r="AVL277" s="998"/>
      <c r="AVM277" s="998"/>
      <c r="AVN277" s="998"/>
      <c r="AVO277" s="998"/>
      <c r="AVP277" s="998"/>
      <c r="AVQ277" s="998"/>
      <c r="AVR277" s="998"/>
      <c r="AVS277" s="998"/>
      <c r="AVT277" s="998"/>
      <c r="AVU277" s="998"/>
      <c r="AVV277" s="998"/>
      <c r="AVW277" s="998"/>
      <c r="AVX277" s="998"/>
      <c r="AVY277" s="998"/>
      <c r="AVZ277" s="998"/>
      <c r="AWA277" s="998"/>
      <c r="AWB277" s="998"/>
      <c r="AWC277" s="998"/>
      <c r="AWD277" s="998"/>
      <c r="AWE277" s="998"/>
      <c r="AWF277" s="998"/>
      <c r="AWG277" s="844"/>
      <c r="AWH277" s="844"/>
      <c r="AWI277" s="844"/>
      <c r="AWJ277" s="844"/>
      <c r="AWK277" s="844"/>
      <c r="AWL277" s="998"/>
      <c r="AWM277" s="998"/>
      <c r="AWN277" s="844"/>
      <c r="AWO277" s="844"/>
      <c r="AWP277" s="998"/>
      <c r="AWQ277" s="998"/>
      <c r="AWR277" s="844"/>
      <c r="AWS277" s="844"/>
      <c r="AWT277" s="998"/>
      <c r="AWU277" s="998"/>
      <c r="AWV277" s="998"/>
      <c r="AWW277" s="998"/>
      <c r="AWX277" s="998"/>
      <c r="AWY277" s="998"/>
      <c r="AWZ277" s="998"/>
      <c r="AXA277" s="844"/>
      <c r="AXB277" s="844"/>
      <c r="AXC277" s="998"/>
      <c r="AXD277" s="998"/>
      <c r="AXE277" s="844"/>
      <c r="AXF277" s="844"/>
      <c r="AXG277" s="998"/>
      <c r="AXH277" s="998"/>
      <c r="AXI277" s="998"/>
      <c r="AXJ277" s="998"/>
      <c r="AXK277" s="998"/>
      <c r="AXL277" s="843"/>
      <c r="AXM277" s="845"/>
      <c r="AXN277" s="998"/>
      <c r="AXO277" s="998"/>
      <c r="AXP277" s="998"/>
      <c r="AXQ277" s="998"/>
      <c r="AXR277" s="998"/>
      <c r="AXS277" s="998"/>
      <c r="AXT277" s="998"/>
      <c r="AXU277" s="846"/>
      <c r="AXV277" s="846"/>
      <c r="AXW277" s="846"/>
      <c r="AXX277" s="846"/>
      <c r="AXY277" s="846"/>
      <c r="AXZ277" s="846"/>
      <c r="AYA277" s="846"/>
      <c r="AYB277" s="846"/>
      <c r="AYC277" s="846"/>
      <c r="AYD277" s="846"/>
      <c r="AYE277" s="846"/>
      <c r="AYF277" s="846"/>
      <c r="AYG277" s="846"/>
      <c r="AYH277" s="846"/>
      <c r="AYI277" s="846"/>
      <c r="AYJ277" s="846"/>
      <c r="AYK277" s="846"/>
      <c r="AYL277" s="846"/>
      <c r="AYM277" s="846"/>
      <c r="AYN277" s="846"/>
      <c r="AYO277" s="846"/>
      <c r="AYP277" s="846"/>
      <c r="AYQ277" s="846"/>
      <c r="AYR277" s="846"/>
      <c r="AYS277" s="846"/>
      <c r="AYT277" s="846"/>
      <c r="AYU277" s="846"/>
      <c r="AYV277" s="846"/>
      <c r="AYW277" s="846"/>
      <c r="AYX277" s="846"/>
      <c r="AYY277" s="846"/>
      <c r="AYZ277" s="846"/>
      <c r="AZA277" s="846"/>
      <c r="AZB277" s="846"/>
      <c r="AZC277" s="846"/>
      <c r="AZD277" s="846"/>
      <c r="AZE277" s="846"/>
      <c r="AZF277" s="846"/>
      <c r="AZG277" s="846"/>
      <c r="AZH277" s="846"/>
      <c r="AZI277" s="846"/>
      <c r="AZJ277" s="846"/>
      <c r="AZK277" s="846"/>
      <c r="AZL277" s="846"/>
      <c r="AZM277" s="998"/>
      <c r="AZN277" s="998"/>
      <c r="AZO277" s="998"/>
      <c r="AZP277" s="998"/>
      <c r="AZQ277" s="998"/>
      <c r="AZR277" s="998"/>
      <c r="AZS277" s="998"/>
      <c r="AZT277" s="998"/>
      <c r="AZU277" s="998"/>
      <c r="AZV277" s="998"/>
      <c r="AZW277" s="998"/>
      <c r="AZX277" s="998"/>
      <c r="AZY277" s="998"/>
      <c r="AZZ277" s="998"/>
      <c r="BAA277" s="998"/>
      <c r="BAB277" s="998"/>
      <c r="BAC277" s="998"/>
      <c r="BAD277" s="998"/>
      <c r="BAE277" s="998"/>
      <c r="BAF277" s="998"/>
      <c r="BAG277" s="998"/>
      <c r="BAH277" s="998"/>
      <c r="BAI277" s="998"/>
      <c r="BAJ277" s="998"/>
      <c r="BAK277" s="844"/>
      <c r="BAL277" s="844"/>
      <c r="BAM277" s="844"/>
      <c r="BAN277" s="844"/>
      <c r="BAO277" s="844"/>
      <c r="BAP277" s="998"/>
      <c r="BAQ277" s="998"/>
      <c r="BAR277" s="844"/>
      <c r="BAS277" s="844"/>
      <c r="BAT277" s="998"/>
      <c r="BAU277" s="998"/>
      <c r="BAV277" s="844"/>
      <c r="BAW277" s="844"/>
      <c r="BAX277" s="998"/>
      <c r="BAY277" s="998"/>
      <c r="BAZ277" s="998"/>
      <c r="BBA277" s="998"/>
      <c r="BBB277" s="998"/>
      <c r="BBC277" s="998"/>
      <c r="BBD277" s="998"/>
      <c r="BBE277" s="844"/>
      <c r="BBF277" s="844"/>
      <c r="BBG277" s="998"/>
      <c r="BBH277" s="998"/>
      <c r="BBI277" s="844"/>
      <c r="BBJ277" s="844"/>
      <c r="BBK277" s="998"/>
      <c r="BBL277" s="998"/>
      <c r="BBM277" s="998"/>
      <c r="BBN277" s="998"/>
      <c r="BBO277" s="998"/>
      <c r="BBP277" s="843"/>
      <c r="BBQ277" s="845"/>
      <c r="BBR277" s="998"/>
      <c r="BBS277" s="998"/>
      <c r="BBT277" s="998"/>
      <c r="BBU277" s="998"/>
      <c r="BBV277" s="998"/>
      <c r="BBW277" s="998"/>
      <c r="BBX277" s="998"/>
      <c r="BBY277" s="846"/>
      <c r="BBZ277" s="846"/>
      <c r="BCA277" s="846"/>
      <c r="BCB277" s="846"/>
      <c r="BCC277" s="846"/>
      <c r="BCD277" s="846"/>
      <c r="BCE277" s="846"/>
      <c r="BCF277" s="846"/>
      <c r="BCG277" s="846"/>
      <c r="BCH277" s="846"/>
      <c r="BCI277" s="846"/>
      <c r="BCJ277" s="846"/>
      <c r="BCK277" s="846"/>
      <c r="BCL277" s="846"/>
      <c r="BCM277" s="846"/>
      <c r="BCN277" s="846"/>
      <c r="BCO277" s="846"/>
      <c r="BCP277" s="846"/>
      <c r="BCQ277" s="846"/>
      <c r="BCR277" s="846"/>
      <c r="BCS277" s="846"/>
      <c r="BCT277" s="846"/>
      <c r="BCU277" s="846"/>
      <c r="BCV277" s="846"/>
      <c r="BCW277" s="846"/>
      <c r="BCX277" s="846"/>
      <c r="BCY277" s="846"/>
      <c r="BCZ277" s="846"/>
      <c r="BDA277" s="846"/>
      <c r="BDB277" s="846"/>
      <c r="BDC277" s="846"/>
      <c r="BDD277" s="846"/>
      <c r="BDE277" s="846"/>
      <c r="BDF277" s="846"/>
      <c r="BDG277" s="846"/>
      <c r="BDH277" s="846"/>
      <c r="BDI277" s="846"/>
      <c r="BDJ277" s="846"/>
      <c r="BDK277" s="846"/>
      <c r="BDL277" s="846"/>
      <c r="BDM277" s="846"/>
      <c r="BDN277" s="846"/>
      <c r="BDO277" s="846"/>
      <c r="BDP277" s="846"/>
      <c r="BDQ277" s="998"/>
      <c r="BDR277" s="998"/>
      <c r="BDS277" s="998"/>
      <c r="BDT277" s="998"/>
      <c r="BDU277" s="998"/>
      <c r="BDV277" s="998"/>
      <c r="BDW277" s="998"/>
      <c r="BDX277" s="998"/>
      <c r="BDY277" s="998"/>
      <c r="BDZ277" s="998"/>
      <c r="BEA277" s="998"/>
      <c r="BEB277" s="998"/>
      <c r="BEC277" s="998"/>
      <c r="BED277" s="998"/>
      <c r="BEE277" s="998"/>
      <c r="BEF277" s="998"/>
      <c r="BEG277" s="998"/>
      <c r="BEH277" s="998"/>
      <c r="BEI277" s="998"/>
      <c r="BEJ277" s="998"/>
      <c r="BEK277" s="998"/>
      <c r="BEL277" s="998"/>
      <c r="BEM277" s="998"/>
      <c r="BEN277" s="998"/>
      <c r="BEO277" s="844"/>
      <c r="BEP277" s="844"/>
      <c r="BEQ277" s="844"/>
      <c r="BER277" s="844"/>
      <c r="BES277" s="844"/>
      <c r="BET277" s="998"/>
      <c r="BEU277" s="998"/>
      <c r="BEV277" s="844"/>
      <c r="BEW277" s="844"/>
      <c r="BEX277" s="998"/>
      <c r="BEY277" s="998"/>
      <c r="BEZ277" s="844"/>
      <c r="BFA277" s="844"/>
      <c r="BFB277" s="998"/>
      <c r="BFC277" s="998"/>
      <c r="BFD277" s="998"/>
      <c r="BFE277" s="998"/>
      <c r="BFF277" s="998"/>
      <c r="BFG277" s="998"/>
      <c r="BFH277" s="998"/>
      <c r="BFI277" s="844"/>
      <c r="BFJ277" s="844"/>
      <c r="BFK277" s="998"/>
      <c r="BFL277" s="998"/>
      <c r="BFM277" s="844"/>
      <c r="BFN277" s="844"/>
      <c r="BFO277" s="998"/>
      <c r="BFP277" s="998"/>
      <c r="BFQ277" s="998"/>
      <c r="BFR277" s="998"/>
      <c r="BFS277" s="998"/>
      <c r="BFT277" s="843"/>
      <c r="BFU277" s="845"/>
      <c r="BFV277" s="998"/>
      <c r="BFW277" s="998"/>
      <c r="BFX277" s="998"/>
      <c r="BFY277" s="998"/>
      <c r="BFZ277" s="998"/>
      <c r="BGA277" s="998"/>
      <c r="BGB277" s="998"/>
      <c r="BGC277" s="846"/>
      <c r="BGD277" s="846"/>
      <c r="BGE277" s="846"/>
      <c r="BGF277" s="846"/>
      <c r="BGG277" s="846"/>
      <c r="BGH277" s="846"/>
      <c r="BGI277" s="846"/>
      <c r="BGJ277" s="846"/>
      <c r="BGK277" s="846"/>
      <c r="BGL277" s="846"/>
      <c r="BGM277" s="846"/>
      <c r="BGN277" s="846"/>
      <c r="BGO277" s="846"/>
      <c r="BGP277" s="846"/>
      <c r="BGQ277" s="846"/>
      <c r="BGR277" s="846"/>
      <c r="BGS277" s="846"/>
      <c r="BGT277" s="846"/>
      <c r="BGU277" s="846"/>
      <c r="BGV277" s="846"/>
      <c r="BGW277" s="846"/>
      <c r="BGX277" s="846"/>
      <c r="BGY277" s="846"/>
      <c r="BGZ277" s="846"/>
      <c r="BHA277" s="846"/>
      <c r="BHB277" s="846"/>
      <c r="BHC277" s="846"/>
      <c r="BHD277" s="846"/>
      <c r="BHE277" s="846"/>
      <c r="BHF277" s="846"/>
      <c r="BHG277" s="846"/>
      <c r="BHH277" s="846"/>
      <c r="BHI277" s="846"/>
      <c r="BHJ277" s="846"/>
      <c r="BHK277" s="846"/>
      <c r="BHL277" s="846"/>
      <c r="BHM277" s="846"/>
      <c r="BHN277" s="846"/>
      <c r="BHO277" s="846"/>
      <c r="BHP277" s="846"/>
      <c r="BHQ277" s="846"/>
      <c r="BHR277" s="846"/>
      <c r="BHS277" s="846"/>
      <c r="BHT277" s="846"/>
      <c r="BHU277" s="998"/>
      <c r="BHV277" s="998"/>
      <c r="BHW277" s="998"/>
      <c r="BHX277" s="998"/>
      <c r="BHY277" s="998"/>
      <c r="BHZ277" s="998"/>
      <c r="BIA277" s="998"/>
      <c r="BIB277" s="998"/>
      <c r="BIC277" s="998"/>
      <c r="BID277" s="998"/>
      <c r="BIE277" s="998"/>
      <c r="BIF277" s="998"/>
      <c r="BIG277" s="998"/>
      <c r="BIH277" s="998"/>
      <c r="BII277" s="998"/>
      <c r="BIJ277" s="998"/>
      <c r="BIK277" s="998"/>
      <c r="BIL277" s="998"/>
      <c r="BIM277" s="998"/>
      <c r="BIN277" s="998"/>
      <c r="BIO277" s="998"/>
      <c r="BIP277" s="998"/>
      <c r="BIQ277" s="998"/>
      <c r="BIR277" s="998"/>
      <c r="BIS277" s="844"/>
      <c r="BIT277" s="844"/>
      <c r="BIU277" s="844"/>
      <c r="BIV277" s="844"/>
      <c r="BIW277" s="844"/>
      <c r="BIX277" s="998"/>
      <c r="BIY277" s="998"/>
      <c r="BIZ277" s="844"/>
      <c r="BJA277" s="844"/>
      <c r="BJB277" s="998"/>
      <c r="BJC277" s="998"/>
      <c r="BJD277" s="844"/>
      <c r="BJE277" s="844"/>
      <c r="BJF277" s="998"/>
      <c r="BJG277" s="998"/>
      <c r="BJH277" s="998"/>
      <c r="BJI277" s="998"/>
      <c r="BJJ277" s="998"/>
      <c r="BJK277" s="998"/>
      <c r="BJL277" s="998"/>
      <c r="BJM277" s="844"/>
      <c r="BJN277" s="844"/>
      <c r="BJO277" s="998"/>
      <c r="BJP277" s="998"/>
      <c r="BJQ277" s="844"/>
      <c r="BJR277" s="844"/>
      <c r="BJS277" s="998"/>
      <c r="BJT277" s="998"/>
      <c r="BJU277" s="998"/>
      <c r="BJV277" s="998"/>
      <c r="BJW277" s="998"/>
      <c r="BJX277" s="843"/>
      <c r="BJY277" s="845"/>
      <c r="BJZ277" s="998"/>
      <c r="BKA277" s="998"/>
      <c r="BKB277" s="998"/>
      <c r="BKC277" s="998"/>
      <c r="BKD277" s="998"/>
      <c r="BKE277" s="998"/>
      <c r="BKF277" s="998"/>
      <c r="BKG277" s="846"/>
      <c r="BKH277" s="846"/>
      <c r="BKI277" s="846"/>
      <c r="BKJ277" s="846"/>
      <c r="BKK277" s="846"/>
      <c r="BKL277" s="846"/>
      <c r="BKM277" s="846"/>
      <c r="BKN277" s="846"/>
      <c r="BKO277" s="846"/>
      <c r="BKP277" s="846"/>
      <c r="BKQ277" s="846"/>
      <c r="BKR277" s="846"/>
      <c r="BKS277" s="846"/>
      <c r="BKT277" s="846"/>
      <c r="BKU277" s="846"/>
      <c r="BKV277" s="846"/>
      <c r="BKW277" s="846"/>
      <c r="BKX277" s="846"/>
      <c r="BKY277" s="846"/>
      <c r="BKZ277" s="846"/>
      <c r="BLA277" s="846"/>
      <c r="BLB277" s="846"/>
      <c r="BLC277" s="846"/>
      <c r="BLD277" s="846"/>
      <c r="BLE277" s="846"/>
      <c r="BLF277" s="846"/>
      <c r="BLG277" s="846"/>
      <c r="BLH277" s="846"/>
      <c r="BLI277" s="846"/>
      <c r="BLJ277" s="846"/>
      <c r="BLK277" s="846"/>
      <c r="BLL277" s="846"/>
      <c r="BLM277" s="846"/>
      <c r="BLN277" s="846"/>
      <c r="BLO277" s="846"/>
      <c r="BLP277" s="846"/>
      <c r="BLQ277" s="846"/>
      <c r="BLR277" s="846"/>
      <c r="BLS277" s="846"/>
      <c r="BLT277" s="846"/>
      <c r="BLU277" s="846"/>
      <c r="BLV277" s="846"/>
      <c r="BLW277" s="846"/>
      <c r="BLX277" s="846"/>
      <c r="BLY277" s="998"/>
      <c r="BLZ277" s="998"/>
      <c r="BMA277" s="998"/>
      <c r="BMB277" s="998"/>
      <c r="BMC277" s="998"/>
      <c r="BMD277" s="998"/>
      <c r="BME277" s="998"/>
      <c r="BMF277" s="998"/>
      <c r="BMG277" s="998"/>
      <c r="BMH277" s="998"/>
      <c r="BMI277" s="998"/>
      <c r="BMJ277" s="998"/>
      <c r="BMK277" s="998"/>
      <c r="BML277" s="998"/>
      <c r="BMM277" s="998"/>
      <c r="BMN277" s="998"/>
      <c r="BMO277" s="998"/>
      <c r="BMP277" s="998"/>
      <c r="BMQ277" s="998"/>
      <c r="BMR277" s="998"/>
      <c r="BMS277" s="998"/>
      <c r="BMT277" s="998"/>
      <c r="BMU277" s="998"/>
      <c r="BMV277" s="998"/>
      <c r="BMW277" s="844"/>
      <c r="BMX277" s="844"/>
      <c r="BMY277" s="844"/>
      <c r="BMZ277" s="844"/>
      <c r="BNA277" s="844"/>
      <c r="BNB277" s="998"/>
      <c r="BNC277" s="998"/>
      <c r="BND277" s="844"/>
      <c r="BNE277" s="844"/>
      <c r="BNF277" s="998"/>
      <c r="BNG277" s="998"/>
      <c r="BNH277" s="844"/>
      <c r="BNI277" s="844"/>
      <c r="BNJ277" s="998"/>
      <c r="BNK277" s="998"/>
      <c r="BNL277" s="998"/>
      <c r="BNM277" s="998"/>
      <c r="BNN277" s="998"/>
      <c r="BNO277" s="998"/>
      <c r="BNP277" s="998"/>
      <c r="BNQ277" s="844"/>
      <c r="BNR277" s="844"/>
      <c r="BNS277" s="998"/>
      <c r="BNT277" s="998"/>
      <c r="BNU277" s="844"/>
      <c r="BNV277" s="844"/>
      <c r="BNW277" s="998"/>
      <c r="BNX277" s="998"/>
      <c r="BNY277" s="998"/>
      <c r="BNZ277" s="998"/>
      <c r="BOA277" s="998"/>
      <c r="BOB277" s="843"/>
      <c r="BOC277" s="845"/>
      <c r="BOD277" s="998"/>
      <c r="BOE277" s="998"/>
      <c r="BOF277" s="998"/>
      <c r="BOG277" s="998"/>
      <c r="BOH277" s="998"/>
      <c r="BOI277" s="998"/>
      <c r="BOJ277" s="998"/>
      <c r="BOK277" s="846"/>
      <c r="BOL277" s="846"/>
      <c r="BOM277" s="846"/>
      <c r="BON277" s="846"/>
      <c r="BOO277" s="846"/>
      <c r="BOP277" s="846"/>
      <c r="BOQ277" s="846"/>
      <c r="BOR277" s="846"/>
      <c r="BOS277" s="846"/>
      <c r="BOT277" s="846"/>
      <c r="BOU277" s="846"/>
      <c r="BOV277" s="846"/>
      <c r="BOW277" s="846"/>
      <c r="BOX277" s="846"/>
      <c r="BOY277" s="846"/>
      <c r="BOZ277" s="846"/>
      <c r="BPA277" s="846"/>
      <c r="BPB277" s="846"/>
      <c r="BPC277" s="846"/>
      <c r="BPD277" s="846"/>
      <c r="BPE277" s="846"/>
      <c r="BPF277" s="846"/>
      <c r="BPG277" s="846"/>
      <c r="BPH277" s="846"/>
      <c r="BPI277" s="846"/>
      <c r="BPJ277" s="846"/>
      <c r="BPK277" s="846"/>
      <c r="BPL277" s="846"/>
      <c r="BPM277" s="846"/>
      <c r="BPN277" s="846"/>
      <c r="BPO277" s="846"/>
      <c r="BPP277" s="846"/>
      <c r="BPQ277" s="846"/>
      <c r="BPR277" s="846"/>
      <c r="BPS277" s="846"/>
      <c r="BPT277" s="846"/>
      <c r="BPU277" s="846"/>
      <c r="BPV277" s="846"/>
      <c r="BPW277" s="846"/>
      <c r="BPX277" s="846"/>
      <c r="BPY277" s="846"/>
      <c r="BPZ277" s="846"/>
      <c r="BQA277" s="846"/>
      <c r="BQB277" s="846"/>
      <c r="BQC277" s="998"/>
      <c r="BQD277" s="998"/>
      <c r="BQE277" s="998"/>
      <c r="BQF277" s="998"/>
      <c r="BQG277" s="998"/>
      <c r="BQH277" s="998"/>
      <c r="BQI277" s="998"/>
      <c r="BQJ277" s="998"/>
      <c r="BQK277" s="998"/>
      <c r="BQL277" s="998"/>
      <c r="BQM277" s="998"/>
      <c r="BQN277" s="998"/>
      <c r="BQO277" s="998"/>
      <c r="BQP277" s="998"/>
      <c r="BQQ277" s="998"/>
      <c r="BQR277" s="998"/>
      <c r="BQS277" s="998"/>
      <c r="BQT277" s="998"/>
      <c r="BQU277" s="998"/>
      <c r="BQV277" s="998"/>
      <c r="BQW277" s="998"/>
      <c r="BQX277" s="998"/>
      <c r="BQY277" s="998"/>
      <c r="BQZ277" s="998"/>
      <c r="BRA277" s="844"/>
      <c r="BRB277" s="844"/>
      <c r="BRC277" s="844"/>
      <c r="BRD277" s="844"/>
      <c r="BRE277" s="844"/>
      <c r="BRF277" s="998"/>
      <c r="BRG277" s="998"/>
      <c r="BRH277" s="844"/>
      <c r="BRI277" s="844"/>
      <c r="BRJ277" s="998"/>
      <c r="BRK277" s="998"/>
      <c r="BRL277" s="844"/>
      <c r="BRM277" s="844"/>
      <c r="BRN277" s="998"/>
      <c r="BRO277" s="998"/>
      <c r="BRP277" s="998"/>
      <c r="BRQ277" s="998"/>
      <c r="BRR277" s="998"/>
      <c r="BRS277" s="998"/>
      <c r="BRT277" s="998"/>
      <c r="BRU277" s="844"/>
      <c r="BRV277" s="844"/>
      <c r="BRW277" s="998"/>
      <c r="BRX277" s="998"/>
      <c r="BRY277" s="844"/>
      <c r="BRZ277" s="844"/>
      <c r="BSA277" s="998"/>
      <c r="BSB277" s="998"/>
      <c r="BSC277" s="998"/>
      <c r="BSD277" s="998"/>
      <c r="BSE277" s="998"/>
      <c r="BSF277" s="843"/>
      <c r="BSG277" s="845"/>
      <c r="BSH277" s="998"/>
      <c r="BSI277" s="998"/>
      <c r="BSJ277" s="998"/>
      <c r="BSK277" s="998"/>
      <c r="BSL277" s="998"/>
      <c r="BSM277" s="998"/>
      <c r="BSN277" s="998"/>
      <c r="BSO277" s="846"/>
      <c r="BSP277" s="846"/>
      <c r="BSQ277" s="846"/>
      <c r="BSR277" s="846"/>
      <c r="BSS277" s="846"/>
      <c r="BST277" s="846"/>
      <c r="BSU277" s="846"/>
      <c r="BSV277" s="846"/>
      <c r="BSW277" s="846"/>
      <c r="BSX277" s="846"/>
      <c r="BSY277" s="846"/>
      <c r="BSZ277" s="846"/>
      <c r="BTA277" s="846"/>
      <c r="BTB277" s="846"/>
      <c r="BTC277" s="846"/>
      <c r="BTD277" s="846"/>
      <c r="BTE277" s="846"/>
      <c r="BTF277" s="846"/>
      <c r="BTG277" s="846"/>
      <c r="BTH277" s="846"/>
      <c r="BTI277" s="846"/>
      <c r="BTJ277" s="846"/>
      <c r="BTK277" s="846"/>
      <c r="BTL277" s="846"/>
      <c r="BTM277" s="846"/>
      <c r="BTN277" s="846"/>
      <c r="BTO277" s="846"/>
      <c r="BTP277" s="846"/>
      <c r="BTQ277" s="846"/>
      <c r="BTR277" s="846"/>
      <c r="BTS277" s="846"/>
      <c r="BTT277" s="846"/>
      <c r="BTU277" s="846"/>
      <c r="BTV277" s="846"/>
      <c r="BTW277" s="846"/>
      <c r="BTX277" s="846"/>
      <c r="BTY277" s="846"/>
      <c r="BTZ277" s="846"/>
      <c r="BUA277" s="846"/>
      <c r="BUB277" s="846"/>
      <c r="BUC277" s="846"/>
      <c r="BUD277" s="846"/>
      <c r="BUE277" s="846"/>
      <c r="BUF277" s="846"/>
      <c r="BUG277" s="998"/>
      <c r="BUH277" s="998"/>
      <c r="BUI277" s="998"/>
      <c r="BUJ277" s="998"/>
      <c r="BUK277" s="998"/>
      <c r="BUL277" s="998"/>
      <c r="BUM277" s="998"/>
      <c r="BUN277" s="998"/>
      <c r="BUO277" s="998"/>
      <c r="BUP277" s="998"/>
      <c r="BUQ277" s="998"/>
      <c r="BUR277" s="998"/>
      <c r="BUS277" s="998"/>
      <c r="BUT277" s="998"/>
      <c r="BUU277" s="998"/>
      <c r="BUV277" s="998"/>
      <c r="BUW277" s="998"/>
      <c r="BUX277" s="998"/>
      <c r="BUY277" s="998"/>
      <c r="BUZ277" s="998"/>
      <c r="BVA277" s="998"/>
      <c r="BVB277" s="998"/>
      <c r="BVC277" s="998"/>
      <c r="BVD277" s="998"/>
      <c r="BVE277" s="844"/>
      <c r="BVF277" s="844"/>
      <c r="BVG277" s="844"/>
      <c r="BVH277" s="844"/>
      <c r="BVI277" s="844"/>
      <c r="BVJ277" s="998"/>
      <c r="BVK277" s="998"/>
      <c r="BVL277" s="844"/>
      <c r="BVM277" s="844"/>
      <c r="BVN277" s="998"/>
      <c r="BVO277" s="998"/>
      <c r="BVP277" s="844"/>
      <c r="BVQ277" s="844"/>
      <c r="BVR277" s="998"/>
      <c r="BVS277" s="998"/>
      <c r="BVT277" s="998"/>
      <c r="BVU277" s="998"/>
      <c r="BVV277" s="998"/>
      <c r="BVW277" s="998"/>
      <c r="BVX277" s="998"/>
      <c r="BVY277" s="844"/>
      <c r="BVZ277" s="844"/>
      <c r="BWA277" s="998"/>
      <c r="BWB277" s="998"/>
      <c r="BWC277" s="844"/>
      <c r="BWD277" s="844"/>
      <c r="BWE277" s="998"/>
      <c r="BWF277" s="998"/>
      <c r="BWG277" s="998"/>
      <c r="BWH277" s="998"/>
      <c r="BWI277" s="998"/>
      <c r="BWJ277" s="843"/>
      <c r="BWK277" s="845"/>
      <c r="BWL277" s="998"/>
      <c r="BWM277" s="998"/>
      <c r="BWN277" s="998"/>
      <c r="BWO277" s="998"/>
      <c r="BWP277" s="998"/>
      <c r="BWQ277" s="998"/>
      <c r="BWR277" s="998"/>
      <c r="BWS277" s="846"/>
      <c r="BWT277" s="846"/>
      <c r="BWU277" s="846"/>
      <c r="BWV277" s="846"/>
      <c r="BWW277" s="846"/>
      <c r="BWX277" s="846"/>
      <c r="BWY277" s="846"/>
      <c r="BWZ277" s="846"/>
      <c r="BXA277" s="846"/>
      <c r="BXB277" s="846"/>
      <c r="BXC277" s="846"/>
      <c r="BXD277" s="846"/>
      <c r="BXE277" s="846"/>
      <c r="BXF277" s="846"/>
      <c r="BXG277" s="846"/>
      <c r="BXH277" s="846"/>
      <c r="BXI277" s="846"/>
      <c r="BXJ277" s="846"/>
      <c r="BXK277" s="846"/>
      <c r="BXL277" s="846"/>
      <c r="BXM277" s="846"/>
      <c r="BXN277" s="846"/>
      <c r="BXO277" s="846"/>
      <c r="BXP277" s="846"/>
      <c r="BXQ277" s="846"/>
      <c r="BXR277" s="846"/>
      <c r="BXS277" s="846"/>
      <c r="BXT277" s="846"/>
      <c r="BXU277" s="846"/>
      <c r="BXV277" s="846"/>
      <c r="BXW277" s="846"/>
      <c r="BXX277" s="846"/>
      <c r="BXY277" s="846"/>
      <c r="BXZ277" s="846"/>
      <c r="BYA277" s="846"/>
      <c r="BYB277" s="846"/>
      <c r="BYC277" s="846"/>
      <c r="BYD277" s="846"/>
      <c r="BYE277" s="846"/>
      <c r="BYF277" s="846"/>
      <c r="BYG277" s="846"/>
      <c r="BYH277" s="846"/>
      <c r="BYI277" s="846"/>
      <c r="BYJ277" s="846"/>
      <c r="BYK277" s="998"/>
      <c r="BYL277" s="998"/>
      <c r="BYM277" s="998"/>
      <c r="BYN277" s="998"/>
      <c r="BYO277" s="998"/>
      <c r="BYP277" s="998"/>
      <c r="BYQ277" s="998"/>
      <c r="BYR277" s="998"/>
      <c r="BYS277" s="998"/>
      <c r="BYT277" s="998"/>
      <c r="BYU277" s="998"/>
      <c r="BYV277" s="998"/>
      <c r="BYW277" s="998"/>
      <c r="BYX277" s="998"/>
      <c r="BYY277" s="998"/>
      <c r="BYZ277" s="998"/>
      <c r="BZA277" s="998"/>
      <c r="BZB277" s="998"/>
      <c r="BZC277" s="998"/>
      <c r="BZD277" s="998"/>
      <c r="BZE277" s="998"/>
      <c r="BZF277" s="998"/>
      <c r="BZG277" s="998"/>
      <c r="BZH277" s="998"/>
      <c r="BZI277" s="844"/>
      <c r="BZJ277" s="844"/>
      <c r="BZK277" s="844"/>
      <c r="BZL277" s="844"/>
      <c r="BZM277" s="844"/>
      <c r="BZN277" s="998"/>
      <c r="BZO277" s="998"/>
      <c r="BZP277" s="844"/>
      <c r="BZQ277" s="844"/>
      <c r="BZR277" s="998"/>
      <c r="BZS277" s="998"/>
      <c r="BZT277" s="844"/>
      <c r="BZU277" s="844"/>
      <c r="BZV277" s="998"/>
      <c r="BZW277" s="998"/>
      <c r="BZX277" s="998"/>
      <c r="BZY277" s="998"/>
      <c r="BZZ277" s="998"/>
      <c r="CAA277" s="998"/>
      <c r="CAB277" s="998"/>
      <c r="CAC277" s="844"/>
      <c r="CAD277" s="844"/>
      <c r="CAE277" s="998"/>
      <c r="CAF277" s="998"/>
      <c r="CAG277" s="844"/>
      <c r="CAH277" s="844"/>
      <c r="CAI277" s="998"/>
      <c r="CAJ277" s="998"/>
      <c r="CAK277" s="998"/>
      <c r="CAL277" s="998"/>
      <c r="CAM277" s="998"/>
      <c r="CAN277" s="843"/>
      <c r="CAO277" s="845"/>
      <c r="CAP277" s="998"/>
      <c r="CAQ277" s="998"/>
      <c r="CAR277" s="998"/>
      <c r="CAS277" s="998"/>
      <c r="CAT277" s="998"/>
      <c r="CAU277" s="998"/>
      <c r="CAV277" s="998"/>
      <c r="CAW277" s="846"/>
      <c r="CAX277" s="846"/>
      <c r="CAY277" s="846"/>
      <c r="CAZ277" s="846"/>
      <c r="CBA277" s="846"/>
      <c r="CBB277" s="846"/>
      <c r="CBC277" s="846"/>
      <c r="CBD277" s="846"/>
      <c r="CBE277" s="846"/>
      <c r="CBF277" s="846"/>
      <c r="CBG277" s="846"/>
      <c r="CBH277" s="846"/>
      <c r="CBI277" s="846"/>
      <c r="CBJ277" s="846"/>
      <c r="CBK277" s="846"/>
      <c r="CBL277" s="846"/>
      <c r="CBM277" s="846"/>
      <c r="CBN277" s="846"/>
      <c r="CBO277" s="846"/>
      <c r="CBP277" s="846"/>
      <c r="CBQ277" s="846"/>
      <c r="CBR277" s="846"/>
      <c r="CBS277" s="846"/>
      <c r="CBT277" s="846"/>
      <c r="CBU277" s="846"/>
      <c r="CBV277" s="846"/>
      <c r="CBW277" s="846"/>
      <c r="CBX277" s="846"/>
      <c r="CBY277" s="846"/>
      <c r="CBZ277" s="846"/>
      <c r="CCA277" s="846"/>
      <c r="CCB277" s="846"/>
      <c r="CCC277" s="846"/>
      <c r="CCD277" s="846"/>
      <c r="CCE277" s="846"/>
      <c r="CCF277" s="846"/>
      <c r="CCG277" s="846"/>
      <c r="CCH277" s="846"/>
      <c r="CCI277" s="846"/>
      <c r="CCJ277" s="846"/>
      <c r="CCK277" s="846"/>
      <c r="CCL277" s="846"/>
      <c r="CCM277" s="846"/>
      <c r="CCN277" s="846"/>
      <c r="CCO277" s="998"/>
      <c r="CCP277" s="998"/>
      <c r="CCQ277" s="998"/>
      <c r="CCR277" s="998"/>
      <c r="CCS277" s="998"/>
      <c r="CCT277" s="998"/>
      <c r="CCU277" s="998"/>
      <c r="CCV277" s="998"/>
      <c r="CCW277" s="998"/>
      <c r="CCX277" s="998"/>
      <c r="CCY277" s="998"/>
      <c r="CCZ277" s="998"/>
      <c r="CDA277" s="998"/>
      <c r="CDB277" s="998"/>
      <c r="CDC277" s="998"/>
      <c r="CDD277" s="998"/>
      <c r="CDE277" s="998"/>
      <c r="CDF277" s="998"/>
      <c r="CDG277" s="998"/>
      <c r="CDH277" s="998"/>
      <c r="CDI277" s="998"/>
      <c r="CDJ277" s="998"/>
      <c r="CDK277" s="998"/>
      <c r="CDL277" s="998"/>
      <c r="CDM277" s="844"/>
      <c r="CDN277" s="844"/>
      <c r="CDO277" s="844"/>
      <c r="CDP277" s="844"/>
      <c r="CDQ277" s="844"/>
      <c r="CDR277" s="998"/>
      <c r="CDS277" s="998"/>
      <c r="CDT277" s="844"/>
      <c r="CDU277" s="844"/>
      <c r="CDV277" s="998"/>
      <c r="CDW277" s="998"/>
      <c r="CDX277" s="844"/>
      <c r="CDY277" s="844"/>
      <c r="CDZ277" s="998"/>
      <c r="CEA277" s="998"/>
      <c r="CEB277" s="998"/>
      <c r="CEC277" s="998"/>
      <c r="CED277" s="998"/>
      <c r="CEE277" s="998"/>
      <c r="CEF277" s="998"/>
      <c r="CEG277" s="844"/>
      <c r="CEH277" s="844"/>
      <c r="CEI277" s="998"/>
      <c r="CEJ277" s="998"/>
      <c r="CEK277" s="844"/>
      <c r="CEL277" s="844"/>
      <c r="CEM277" s="998"/>
      <c r="CEN277" s="998"/>
      <c r="CEO277" s="998"/>
      <c r="CEP277" s="998"/>
      <c r="CEQ277" s="998"/>
      <c r="CER277" s="843"/>
      <c r="CES277" s="845"/>
      <c r="CET277" s="998"/>
      <c r="CEU277" s="998"/>
      <c r="CEV277" s="998"/>
      <c r="CEW277" s="998"/>
      <c r="CEX277" s="998"/>
      <c r="CEY277" s="998"/>
      <c r="CEZ277" s="998"/>
      <c r="CFA277" s="846"/>
      <c r="CFB277" s="846"/>
      <c r="CFC277" s="846"/>
      <c r="CFD277" s="846"/>
      <c r="CFE277" s="846"/>
      <c r="CFF277" s="846"/>
      <c r="CFG277" s="846"/>
      <c r="CFH277" s="846"/>
      <c r="CFI277" s="846"/>
      <c r="CFJ277" s="846"/>
      <c r="CFK277" s="846"/>
      <c r="CFL277" s="846"/>
      <c r="CFM277" s="846"/>
      <c r="CFN277" s="846"/>
      <c r="CFO277" s="846"/>
      <c r="CFP277" s="846"/>
      <c r="CFQ277" s="846"/>
      <c r="CFR277" s="846"/>
      <c r="CFS277" s="846"/>
      <c r="CFT277" s="846"/>
      <c r="CFU277" s="846"/>
      <c r="CFV277" s="846"/>
      <c r="CFW277" s="846"/>
      <c r="CFX277" s="846"/>
      <c r="CFY277" s="846"/>
      <c r="CFZ277" s="846"/>
      <c r="CGA277" s="846"/>
      <c r="CGB277" s="846"/>
      <c r="CGC277" s="846"/>
      <c r="CGD277" s="846"/>
      <c r="CGE277" s="846"/>
      <c r="CGF277" s="846"/>
      <c r="CGG277" s="846"/>
      <c r="CGH277" s="846"/>
      <c r="CGI277" s="846"/>
      <c r="CGJ277" s="846"/>
      <c r="CGK277" s="846"/>
      <c r="CGL277" s="846"/>
      <c r="CGM277" s="846"/>
      <c r="CGN277" s="846"/>
      <c r="CGO277" s="846"/>
      <c r="CGP277" s="846"/>
      <c r="CGQ277" s="846"/>
      <c r="CGR277" s="846"/>
      <c r="CGS277" s="998"/>
      <c r="CGT277" s="998"/>
      <c r="CGU277" s="998"/>
      <c r="CGV277" s="998"/>
      <c r="CGW277" s="998"/>
      <c r="CGX277" s="998"/>
      <c r="CGY277" s="998"/>
      <c r="CGZ277" s="998"/>
      <c r="CHA277" s="998"/>
      <c r="CHB277" s="998"/>
      <c r="CHC277" s="998"/>
      <c r="CHD277" s="998"/>
      <c r="CHE277" s="998"/>
      <c r="CHF277" s="998"/>
      <c r="CHG277" s="998"/>
      <c r="CHH277" s="998"/>
      <c r="CHI277" s="998"/>
      <c r="CHJ277" s="998"/>
      <c r="CHK277" s="998"/>
      <c r="CHL277" s="998"/>
      <c r="CHM277" s="998"/>
      <c r="CHN277" s="998"/>
      <c r="CHO277" s="998"/>
      <c r="CHP277" s="998"/>
      <c r="CHQ277" s="844"/>
      <c r="CHR277" s="844"/>
      <c r="CHS277" s="844"/>
      <c r="CHT277" s="844"/>
      <c r="CHU277" s="844"/>
      <c r="CHV277" s="998"/>
      <c r="CHW277" s="998"/>
      <c r="CHX277" s="844"/>
      <c r="CHY277" s="844"/>
      <c r="CHZ277" s="998"/>
      <c r="CIA277" s="998"/>
      <c r="CIB277" s="844"/>
      <c r="CIC277" s="844"/>
      <c r="CID277" s="998"/>
      <c r="CIE277" s="998"/>
      <c r="CIF277" s="998"/>
      <c r="CIG277" s="998"/>
      <c r="CIH277" s="998"/>
      <c r="CII277" s="998"/>
      <c r="CIJ277" s="998"/>
      <c r="CIK277" s="844"/>
      <c r="CIL277" s="844"/>
      <c r="CIM277" s="998"/>
      <c r="CIN277" s="998"/>
      <c r="CIO277" s="844"/>
      <c r="CIP277" s="844"/>
      <c r="CIQ277" s="998"/>
      <c r="CIR277" s="998"/>
      <c r="CIS277" s="998"/>
      <c r="CIT277" s="998"/>
      <c r="CIU277" s="998"/>
      <c r="CIV277" s="843"/>
      <c r="CIW277" s="845"/>
      <c r="CIX277" s="998"/>
      <c r="CIY277" s="998"/>
      <c r="CIZ277" s="998"/>
      <c r="CJA277" s="998"/>
      <c r="CJB277" s="998"/>
      <c r="CJC277" s="998"/>
      <c r="CJD277" s="998"/>
      <c r="CJE277" s="846"/>
      <c r="CJF277" s="846"/>
      <c r="CJG277" s="846"/>
      <c r="CJH277" s="846"/>
      <c r="CJI277" s="846"/>
      <c r="CJJ277" s="846"/>
      <c r="CJK277" s="846"/>
      <c r="CJL277" s="846"/>
      <c r="CJM277" s="846"/>
      <c r="CJN277" s="846"/>
      <c r="CJO277" s="846"/>
      <c r="CJP277" s="846"/>
      <c r="CJQ277" s="846"/>
      <c r="CJR277" s="846"/>
      <c r="CJS277" s="846"/>
      <c r="CJT277" s="846"/>
      <c r="CJU277" s="846"/>
      <c r="CJV277" s="846"/>
      <c r="CJW277" s="846"/>
      <c r="CJX277" s="846"/>
      <c r="CJY277" s="846"/>
      <c r="CJZ277" s="846"/>
      <c r="CKA277" s="846"/>
      <c r="CKB277" s="846"/>
      <c r="CKC277" s="846"/>
      <c r="CKD277" s="846"/>
      <c r="CKE277" s="846"/>
      <c r="CKF277" s="846"/>
      <c r="CKG277" s="846"/>
      <c r="CKH277" s="846"/>
      <c r="CKI277" s="846"/>
      <c r="CKJ277" s="846"/>
      <c r="CKK277" s="846"/>
      <c r="CKL277" s="846"/>
      <c r="CKM277" s="846"/>
      <c r="CKN277" s="846"/>
      <c r="CKO277" s="846"/>
      <c r="CKP277" s="846"/>
      <c r="CKQ277" s="846"/>
      <c r="CKR277" s="846"/>
      <c r="CKS277" s="846"/>
      <c r="CKT277" s="846"/>
      <c r="CKU277" s="846"/>
      <c r="CKV277" s="846"/>
      <c r="CKW277" s="998"/>
      <c r="CKX277" s="998"/>
      <c r="CKY277" s="998"/>
      <c r="CKZ277" s="998"/>
      <c r="CLA277" s="998"/>
      <c r="CLB277" s="998"/>
      <c r="CLC277" s="998"/>
      <c r="CLD277" s="998"/>
      <c r="CLE277" s="998"/>
      <c r="CLF277" s="998"/>
      <c r="CLG277" s="998"/>
      <c r="CLH277" s="998"/>
      <c r="CLI277" s="998"/>
      <c r="CLJ277" s="998"/>
      <c r="CLK277" s="998"/>
      <c r="CLL277" s="998"/>
      <c r="CLM277" s="998"/>
      <c r="CLN277" s="998"/>
      <c r="CLO277" s="998"/>
      <c r="CLP277" s="998"/>
      <c r="CLQ277" s="998"/>
      <c r="CLR277" s="998"/>
      <c r="CLS277" s="998"/>
      <c r="CLT277" s="998"/>
      <c r="CLU277" s="844"/>
      <c r="CLV277" s="844"/>
      <c r="CLW277" s="844"/>
      <c r="CLX277" s="844"/>
      <c r="CLY277" s="844"/>
      <c r="CLZ277" s="998"/>
      <c r="CMA277" s="998"/>
      <c r="CMB277" s="844"/>
      <c r="CMC277" s="844"/>
      <c r="CMD277" s="998"/>
      <c r="CME277" s="998"/>
      <c r="CMF277" s="844"/>
      <c r="CMG277" s="844"/>
      <c r="CMH277" s="998"/>
      <c r="CMI277" s="998"/>
      <c r="CMJ277" s="998"/>
      <c r="CMK277" s="998"/>
      <c r="CML277" s="998"/>
      <c r="CMM277" s="998"/>
      <c r="CMN277" s="998"/>
      <c r="CMO277" s="844"/>
      <c r="CMP277" s="844"/>
      <c r="CMQ277" s="998"/>
      <c r="CMR277" s="998"/>
      <c r="CMS277" s="844"/>
      <c r="CMT277" s="844"/>
      <c r="CMU277" s="998"/>
      <c r="CMV277" s="998"/>
      <c r="CMW277" s="998"/>
      <c r="CMX277" s="998"/>
      <c r="CMY277" s="998"/>
      <c r="CMZ277" s="843"/>
      <c r="CNA277" s="845"/>
      <c r="CNB277" s="998"/>
      <c r="CNC277" s="998"/>
      <c r="CND277" s="998"/>
      <c r="CNE277" s="998"/>
      <c r="CNF277" s="998"/>
      <c r="CNG277" s="998"/>
      <c r="CNH277" s="998"/>
      <c r="CNI277" s="846"/>
      <c r="CNJ277" s="846"/>
      <c r="CNK277" s="846"/>
      <c r="CNL277" s="846"/>
      <c r="CNM277" s="846"/>
      <c r="CNN277" s="846"/>
      <c r="CNO277" s="846"/>
      <c r="CNP277" s="846"/>
      <c r="CNQ277" s="846"/>
      <c r="CNR277" s="846"/>
      <c r="CNS277" s="846"/>
      <c r="CNT277" s="846"/>
      <c r="CNU277" s="846"/>
      <c r="CNV277" s="846"/>
      <c r="CNW277" s="846"/>
      <c r="CNX277" s="846"/>
      <c r="CNY277" s="846"/>
      <c r="CNZ277" s="846"/>
      <c r="COA277" s="846"/>
      <c r="COB277" s="846"/>
      <c r="COC277" s="846"/>
      <c r="COD277" s="846"/>
      <c r="COE277" s="846"/>
      <c r="COF277" s="846"/>
      <c r="COG277" s="846"/>
      <c r="COH277" s="846"/>
      <c r="COI277" s="846"/>
      <c r="COJ277" s="846"/>
      <c r="COK277" s="846"/>
      <c r="COL277" s="846"/>
      <c r="COM277" s="846"/>
      <c r="CON277" s="846"/>
      <c r="COO277" s="846"/>
      <c r="COP277" s="846"/>
      <c r="COQ277" s="846"/>
      <c r="COR277" s="846"/>
      <c r="COS277" s="846"/>
      <c r="COT277" s="846"/>
      <c r="COU277" s="846"/>
      <c r="COV277" s="846"/>
      <c r="COW277" s="846"/>
      <c r="COX277" s="846"/>
      <c r="COY277" s="846"/>
      <c r="COZ277" s="846"/>
      <c r="CPA277" s="998"/>
      <c r="CPB277" s="998"/>
      <c r="CPC277" s="998"/>
      <c r="CPD277" s="998"/>
      <c r="CPE277" s="998"/>
      <c r="CPF277" s="998"/>
      <c r="CPG277" s="998"/>
      <c r="CPH277" s="998"/>
      <c r="CPI277" s="998"/>
      <c r="CPJ277" s="998"/>
      <c r="CPK277" s="998"/>
      <c r="CPL277" s="998"/>
      <c r="CPM277" s="998"/>
      <c r="CPN277" s="998"/>
      <c r="CPO277" s="998"/>
      <c r="CPP277" s="998"/>
      <c r="CPQ277" s="998"/>
      <c r="CPR277" s="998"/>
      <c r="CPS277" s="998"/>
      <c r="CPT277" s="998"/>
      <c r="CPU277" s="998"/>
      <c r="CPV277" s="998"/>
      <c r="CPW277" s="998"/>
      <c r="CPX277" s="998"/>
      <c r="CPY277" s="844"/>
      <c r="CPZ277" s="844"/>
      <c r="CQA277" s="844"/>
      <c r="CQB277" s="844"/>
      <c r="CQC277" s="844"/>
      <c r="CQD277" s="998"/>
      <c r="CQE277" s="998"/>
      <c r="CQF277" s="844"/>
      <c r="CQG277" s="844"/>
      <c r="CQH277" s="998"/>
      <c r="CQI277" s="998"/>
      <c r="CQJ277" s="844"/>
      <c r="CQK277" s="844"/>
      <c r="CQL277" s="998"/>
      <c r="CQM277" s="998"/>
      <c r="CQN277" s="998"/>
      <c r="CQO277" s="998"/>
      <c r="CQP277" s="998"/>
      <c r="CQQ277" s="998"/>
      <c r="CQR277" s="998"/>
      <c r="CQS277" s="844"/>
      <c r="CQT277" s="844"/>
      <c r="CQU277" s="998"/>
      <c r="CQV277" s="998"/>
      <c r="CQW277" s="844"/>
      <c r="CQX277" s="844"/>
      <c r="CQY277" s="998"/>
      <c r="CQZ277" s="998"/>
      <c r="CRA277" s="998"/>
      <c r="CRB277" s="998"/>
      <c r="CRC277" s="998"/>
      <c r="CRD277" s="843"/>
      <c r="CRE277" s="845"/>
      <c r="CRF277" s="998"/>
      <c r="CRG277" s="998"/>
      <c r="CRH277" s="998"/>
      <c r="CRI277" s="998"/>
      <c r="CRJ277" s="998"/>
      <c r="CRK277" s="998"/>
      <c r="CRL277" s="998"/>
      <c r="CRM277" s="846"/>
      <c r="CRN277" s="846"/>
      <c r="CRO277" s="846"/>
      <c r="CRP277" s="846"/>
      <c r="CRQ277" s="846"/>
      <c r="CRR277" s="846"/>
      <c r="CRS277" s="846"/>
      <c r="CRT277" s="846"/>
      <c r="CRU277" s="846"/>
      <c r="CRV277" s="846"/>
      <c r="CRW277" s="846"/>
      <c r="CRX277" s="846"/>
      <c r="CRY277" s="846"/>
      <c r="CRZ277" s="846"/>
      <c r="CSA277" s="846"/>
      <c r="CSB277" s="846"/>
      <c r="CSC277" s="846"/>
      <c r="CSD277" s="846"/>
      <c r="CSE277" s="846"/>
      <c r="CSF277" s="846"/>
      <c r="CSG277" s="846"/>
      <c r="CSH277" s="846"/>
      <c r="CSI277" s="846"/>
      <c r="CSJ277" s="846"/>
      <c r="CSK277" s="846"/>
      <c r="CSL277" s="846"/>
      <c r="CSM277" s="846"/>
      <c r="CSN277" s="846"/>
      <c r="CSO277" s="846"/>
      <c r="CSP277" s="846"/>
      <c r="CSQ277" s="846"/>
      <c r="CSR277" s="846"/>
      <c r="CSS277" s="846"/>
      <c r="CST277" s="846"/>
      <c r="CSU277" s="846"/>
      <c r="CSV277" s="846"/>
      <c r="CSW277" s="846"/>
      <c r="CSX277" s="846"/>
      <c r="CSY277" s="846"/>
      <c r="CSZ277" s="846"/>
      <c r="CTA277" s="846"/>
      <c r="CTB277" s="846"/>
      <c r="CTC277" s="846"/>
      <c r="CTD277" s="846"/>
      <c r="CTE277" s="998"/>
      <c r="CTF277" s="998"/>
      <c r="CTG277" s="998"/>
      <c r="CTH277" s="998"/>
      <c r="CTI277" s="998"/>
      <c r="CTJ277" s="998"/>
      <c r="CTK277" s="998"/>
      <c r="CTL277" s="998"/>
      <c r="CTM277" s="998"/>
      <c r="CTN277" s="998"/>
      <c r="CTO277" s="998"/>
      <c r="CTP277" s="998"/>
      <c r="CTQ277" s="998"/>
      <c r="CTR277" s="998"/>
      <c r="CTS277" s="998"/>
      <c r="CTT277" s="998"/>
      <c r="CTU277" s="998"/>
      <c r="CTV277" s="998"/>
      <c r="CTW277" s="998"/>
      <c r="CTX277" s="998"/>
      <c r="CTY277" s="998"/>
      <c r="CTZ277" s="998"/>
      <c r="CUA277" s="998"/>
      <c r="CUB277" s="998"/>
      <c r="CUC277" s="844"/>
      <c r="CUD277" s="844"/>
      <c r="CUE277" s="844"/>
      <c r="CUF277" s="844"/>
      <c r="CUG277" s="844"/>
      <c r="CUH277" s="998"/>
      <c r="CUI277" s="998"/>
      <c r="CUJ277" s="844"/>
      <c r="CUK277" s="844"/>
      <c r="CUL277" s="998"/>
      <c r="CUM277" s="998"/>
      <c r="CUN277" s="844"/>
      <c r="CUO277" s="844"/>
      <c r="CUP277" s="998"/>
      <c r="CUQ277" s="998"/>
      <c r="CUR277" s="998"/>
      <c r="CUS277" s="998"/>
      <c r="CUT277" s="998"/>
      <c r="CUU277" s="998"/>
      <c r="CUV277" s="998"/>
      <c r="CUW277" s="844"/>
      <c r="CUX277" s="844"/>
      <c r="CUY277" s="998"/>
      <c r="CUZ277" s="998"/>
      <c r="CVA277" s="844"/>
      <c r="CVB277" s="844"/>
      <c r="CVC277" s="998"/>
      <c r="CVD277" s="998"/>
      <c r="CVE277" s="998"/>
      <c r="CVF277" s="998"/>
      <c r="CVG277" s="998"/>
      <c r="CVH277" s="843"/>
      <c r="CVI277" s="845"/>
      <c r="CVJ277" s="998"/>
      <c r="CVK277" s="998"/>
      <c r="CVL277" s="998"/>
      <c r="CVM277" s="998"/>
      <c r="CVN277" s="998"/>
      <c r="CVO277" s="998"/>
      <c r="CVP277" s="998"/>
      <c r="CVQ277" s="846"/>
      <c r="CVR277" s="846"/>
      <c r="CVS277" s="846"/>
      <c r="CVT277" s="846"/>
      <c r="CVU277" s="846"/>
      <c r="CVV277" s="846"/>
      <c r="CVW277" s="846"/>
      <c r="CVX277" s="846"/>
      <c r="CVY277" s="846"/>
      <c r="CVZ277" s="846"/>
      <c r="CWA277" s="846"/>
      <c r="CWB277" s="846"/>
      <c r="CWC277" s="846"/>
      <c r="CWD277" s="846"/>
      <c r="CWE277" s="846"/>
      <c r="CWF277" s="846"/>
      <c r="CWG277" s="846"/>
      <c r="CWH277" s="846"/>
      <c r="CWI277" s="846"/>
      <c r="CWJ277" s="846"/>
      <c r="CWK277" s="846"/>
      <c r="CWL277" s="846"/>
      <c r="CWM277" s="846"/>
      <c r="CWN277" s="846"/>
      <c r="CWO277" s="846"/>
      <c r="CWP277" s="846"/>
      <c r="CWQ277" s="846"/>
      <c r="CWR277" s="846"/>
      <c r="CWS277" s="846"/>
      <c r="CWT277" s="846"/>
      <c r="CWU277" s="846"/>
      <c r="CWV277" s="846"/>
      <c r="CWW277" s="846"/>
      <c r="CWX277" s="846"/>
      <c r="CWY277" s="846"/>
      <c r="CWZ277" s="846"/>
      <c r="CXA277" s="846"/>
      <c r="CXB277" s="846"/>
      <c r="CXC277" s="846"/>
      <c r="CXD277" s="846"/>
      <c r="CXE277" s="846"/>
      <c r="CXF277" s="846"/>
      <c r="CXG277" s="846"/>
      <c r="CXH277" s="846"/>
      <c r="CXI277" s="998"/>
      <c r="CXJ277" s="998"/>
      <c r="CXK277" s="998"/>
      <c r="CXL277" s="998"/>
      <c r="CXM277" s="998"/>
      <c r="CXN277" s="998"/>
      <c r="CXO277" s="998"/>
      <c r="CXP277" s="998"/>
      <c r="CXQ277" s="998"/>
      <c r="CXR277" s="998"/>
      <c r="CXS277" s="998"/>
      <c r="CXT277" s="998"/>
      <c r="CXU277" s="998"/>
      <c r="CXV277" s="998"/>
      <c r="CXW277" s="998"/>
      <c r="CXX277" s="998"/>
      <c r="CXY277" s="998"/>
      <c r="CXZ277" s="998"/>
      <c r="CYA277" s="998"/>
      <c r="CYB277" s="998"/>
      <c r="CYC277" s="998"/>
      <c r="CYD277" s="998"/>
      <c r="CYE277" s="998"/>
      <c r="CYF277" s="998"/>
      <c r="CYG277" s="844"/>
      <c r="CYH277" s="844"/>
      <c r="CYI277" s="844"/>
      <c r="CYJ277" s="844"/>
      <c r="CYK277" s="844"/>
      <c r="CYL277" s="998"/>
      <c r="CYM277" s="998"/>
      <c r="CYN277" s="844"/>
      <c r="CYO277" s="844"/>
      <c r="CYP277" s="998"/>
      <c r="CYQ277" s="998"/>
      <c r="CYR277" s="844"/>
      <c r="CYS277" s="844"/>
      <c r="CYT277" s="998"/>
      <c r="CYU277" s="998"/>
      <c r="CYV277" s="998"/>
      <c r="CYW277" s="998"/>
      <c r="CYX277" s="998"/>
      <c r="CYY277" s="998"/>
      <c r="CYZ277" s="998"/>
      <c r="CZA277" s="844"/>
      <c r="CZB277" s="844"/>
      <c r="CZC277" s="998"/>
      <c r="CZD277" s="998"/>
      <c r="CZE277" s="844"/>
      <c r="CZF277" s="844"/>
      <c r="CZG277" s="998"/>
      <c r="CZH277" s="998"/>
      <c r="CZI277" s="998"/>
      <c r="CZJ277" s="998"/>
      <c r="CZK277" s="998"/>
      <c r="CZL277" s="843"/>
      <c r="CZM277" s="845"/>
      <c r="CZN277" s="998"/>
      <c r="CZO277" s="998"/>
      <c r="CZP277" s="998"/>
      <c r="CZQ277" s="998"/>
      <c r="CZR277" s="998"/>
      <c r="CZS277" s="998"/>
      <c r="CZT277" s="998"/>
      <c r="CZU277" s="846"/>
      <c r="CZV277" s="846"/>
      <c r="CZW277" s="846"/>
      <c r="CZX277" s="846"/>
      <c r="CZY277" s="846"/>
      <c r="CZZ277" s="846"/>
      <c r="DAA277" s="846"/>
      <c r="DAB277" s="846"/>
      <c r="DAC277" s="846"/>
      <c r="DAD277" s="846"/>
      <c r="DAE277" s="846"/>
      <c r="DAF277" s="846"/>
      <c r="DAG277" s="846"/>
      <c r="DAH277" s="846"/>
      <c r="DAI277" s="846"/>
      <c r="DAJ277" s="846"/>
      <c r="DAK277" s="846"/>
      <c r="DAL277" s="846"/>
      <c r="DAM277" s="846"/>
      <c r="DAN277" s="846"/>
      <c r="DAO277" s="846"/>
      <c r="DAP277" s="846"/>
      <c r="DAQ277" s="846"/>
      <c r="DAR277" s="846"/>
      <c r="DAS277" s="846"/>
      <c r="DAT277" s="846"/>
      <c r="DAU277" s="846"/>
      <c r="DAV277" s="846"/>
      <c r="DAW277" s="846"/>
      <c r="DAX277" s="846"/>
      <c r="DAY277" s="846"/>
      <c r="DAZ277" s="846"/>
      <c r="DBA277" s="846"/>
      <c r="DBB277" s="846"/>
      <c r="DBC277" s="846"/>
      <c r="DBD277" s="846"/>
      <c r="DBE277" s="846"/>
      <c r="DBF277" s="846"/>
      <c r="DBG277" s="846"/>
      <c r="DBH277" s="846"/>
      <c r="DBI277" s="846"/>
      <c r="DBJ277" s="846"/>
      <c r="DBK277" s="846"/>
      <c r="DBL277" s="846"/>
      <c r="DBM277" s="998"/>
      <c r="DBN277" s="998"/>
      <c r="DBO277" s="998"/>
      <c r="DBP277" s="998"/>
      <c r="DBQ277" s="998"/>
      <c r="DBR277" s="998"/>
      <c r="DBS277" s="998"/>
      <c r="DBT277" s="998"/>
      <c r="DBU277" s="998"/>
      <c r="DBV277" s="998"/>
      <c r="DBW277" s="998"/>
      <c r="DBX277" s="998"/>
      <c r="DBY277" s="998"/>
      <c r="DBZ277" s="998"/>
      <c r="DCA277" s="998"/>
      <c r="DCB277" s="998"/>
      <c r="DCC277" s="998"/>
      <c r="DCD277" s="998"/>
      <c r="DCE277" s="998"/>
      <c r="DCF277" s="998"/>
      <c r="DCG277" s="998"/>
      <c r="DCH277" s="998"/>
      <c r="DCI277" s="998"/>
      <c r="DCJ277" s="998"/>
      <c r="DCK277" s="844"/>
      <c r="DCL277" s="844"/>
      <c r="DCM277" s="844"/>
      <c r="DCN277" s="844"/>
      <c r="DCO277" s="844"/>
      <c r="DCP277" s="998"/>
      <c r="DCQ277" s="998"/>
      <c r="DCR277" s="844"/>
      <c r="DCS277" s="844"/>
      <c r="DCT277" s="998"/>
      <c r="DCU277" s="998"/>
      <c r="DCV277" s="844"/>
      <c r="DCW277" s="844"/>
      <c r="DCX277" s="998"/>
      <c r="DCY277" s="998"/>
      <c r="DCZ277" s="998"/>
      <c r="DDA277" s="998"/>
      <c r="DDB277" s="998"/>
      <c r="DDC277" s="998"/>
      <c r="DDD277" s="998"/>
      <c r="DDE277" s="844"/>
      <c r="DDF277" s="844"/>
      <c r="DDG277" s="998"/>
      <c r="DDH277" s="998"/>
      <c r="DDI277" s="844"/>
      <c r="DDJ277" s="844"/>
      <c r="DDK277" s="998"/>
      <c r="DDL277" s="998"/>
      <c r="DDM277" s="998"/>
      <c r="DDN277" s="998"/>
      <c r="DDO277" s="998"/>
      <c r="DDP277" s="843"/>
      <c r="DDQ277" s="845"/>
      <c r="DDR277" s="998"/>
      <c r="DDS277" s="998"/>
      <c r="DDT277" s="998"/>
      <c r="DDU277" s="998"/>
      <c r="DDV277" s="998"/>
      <c r="DDW277" s="998"/>
      <c r="DDX277" s="998"/>
      <c r="DDY277" s="846"/>
      <c r="DDZ277" s="846"/>
      <c r="DEA277" s="846"/>
      <c r="DEB277" s="846"/>
      <c r="DEC277" s="846"/>
      <c r="DED277" s="846"/>
      <c r="DEE277" s="846"/>
      <c r="DEF277" s="846"/>
      <c r="DEG277" s="846"/>
      <c r="DEH277" s="846"/>
      <c r="DEI277" s="846"/>
      <c r="DEJ277" s="846"/>
      <c r="DEK277" s="846"/>
      <c r="DEL277" s="846"/>
      <c r="DEM277" s="846"/>
      <c r="DEN277" s="846"/>
      <c r="DEO277" s="846"/>
      <c r="DEP277" s="846"/>
      <c r="DEQ277" s="846"/>
      <c r="DER277" s="846"/>
      <c r="DES277" s="846"/>
      <c r="DET277" s="846"/>
      <c r="DEU277" s="846"/>
      <c r="DEV277" s="846"/>
      <c r="DEW277" s="846"/>
      <c r="DEX277" s="846"/>
      <c r="DEY277" s="846"/>
      <c r="DEZ277" s="846"/>
      <c r="DFA277" s="846"/>
      <c r="DFB277" s="846"/>
      <c r="DFC277" s="846"/>
      <c r="DFD277" s="846"/>
      <c r="DFE277" s="846"/>
      <c r="DFF277" s="846"/>
      <c r="DFG277" s="846"/>
      <c r="DFH277" s="846"/>
      <c r="DFI277" s="846"/>
      <c r="DFJ277" s="846"/>
      <c r="DFK277" s="846"/>
      <c r="DFL277" s="846"/>
      <c r="DFM277" s="846"/>
      <c r="DFN277" s="846"/>
      <c r="DFO277" s="846"/>
      <c r="DFP277" s="846"/>
      <c r="DFQ277" s="998"/>
      <c r="DFR277" s="998"/>
      <c r="DFS277" s="998"/>
      <c r="DFT277" s="998"/>
      <c r="DFU277" s="998"/>
      <c r="DFV277" s="998"/>
      <c r="DFW277" s="998"/>
      <c r="DFX277" s="998"/>
      <c r="DFY277" s="998"/>
      <c r="DFZ277" s="998"/>
      <c r="DGA277" s="998"/>
      <c r="DGB277" s="998"/>
      <c r="DGC277" s="998"/>
      <c r="DGD277" s="998"/>
      <c r="DGE277" s="998"/>
      <c r="DGF277" s="998"/>
      <c r="DGG277" s="998"/>
      <c r="DGH277" s="998"/>
      <c r="DGI277" s="998"/>
      <c r="DGJ277" s="998"/>
      <c r="DGK277" s="998"/>
      <c r="DGL277" s="998"/>
      <c r="DGM277" s="998"/>
      <c r="DGN277" s="998"/>
      <c r="DGO277" s="844"/>
      <c r="DGP277" s="844"/>
      <c r="DGQ277" s="844"/>
      <c r="DGR277" s="844"/>
      <c r="DGS277" s="844"/>
      <c r="DGT277" s="998"/>
      <c r="DGU277" s="998"/>
      <c r="DGV277" s="844"/>
      <c r="DGW277" s="844"/>
      <c r="DGX277" s="998"/>
      <c r="DGY277" s="998"/>
      <c r="DGZ277" s="844"/>
      <c r="DHA277" s="844"/>
      <c r="DHB277" s="998"/>
      <c r="DHC277" s="998"/>
      <c r="DHD277" s="998"/>
      <c r="DHE277" s="998"/>
      <c r="DHF277" s="998"/>
      <c r="DHG277" s="998"/>
      <c r="DHH277" s="998"/>
      <c r="DHI277" s="844"/>
      <c r="DHJ277" s="844"/>
      <c r="DHK277" s="998"/>
      <c r="DHL277" s="998"/>
      <c r="DHM277" s="844"/>
      <c r="DHN277" s="844"/>
      <c r="DHO277" s="998"/>
      <c r="DHP277" s="998"/>
      <c r="DHQ277" s="998"/>
      <c r="DHR277" s="998"/>
      <c r="DHS277" s="998"/>
      <c r="DHT277" s="843"/>
      <c r="DHU277" s="845"/>
      <c r="DHV277" s="998"/>
      <c r="DHW277" s="998"/>
      <c r="DHX277" s="998"/>
      <c r="DHY277" s="998"/>
      <c r="DHZ277" s="998"/>
      <c r="DIA277" s="998"/>
      <c r="DIB277" s="998"/>
      <c r="DIC277" s="846"/>
      <c r="DID277" s="846"/>
      <c r="DIE277" s="846"/>
      <c r="DIF277" s="846"/>
      <c r="DIG277" s="846"/>
      <c r="DIH277" s="846"/>
      <c r="DII277" s="846"/>
      <c r="DIJ277" s="846"/>
      <c r="DIK277" s="846"/>
      <c r="DIL277" s="846"/>
      <c r="DIM277" s="846"/>
      <c r="DIN277" s="846"/>
      <c r="DIO277" s="846"/>
      <c r="DIP277" s="846"/>
      <c r="DIQ277" s="846"/>
      <c r="DIR277" s="846"/>
      <c r="DIS277" s="846"/>
      <c r="DIT277" s="846"/>
      <c r="DIU277" s="846"/>
      <c r="DIV277" s="846"/>
      <c r="DIW277" s="846"/>
      <c r="DIX277" s="846"/>
      <c r="DIY277" s="846"/>
      <c r="DIZ277" s="846"/>
      <c r="DJA277" s="846"/>
      <c r="DJB277" s="846"/>
      <c r="DJC277" s="846"/>
      <c r="DJD277" s="846"/>
      <c r="DJE277" s="846"/>
      <c r="DJF277" s="846"/>
      <c r="DJG277" s="846"/>
      <c r="DJH277" s="846"/>
      <c r="DJI277" s="846"/>
      <c r="DJJ277" s="846"/>
      <c r="DJK277" s="846"/>
      <c r="DJL277" s="846"/>
      <c r="DJM277" s="846"/>
      <c r="DJN277" s="846"/>
      <c r="DJO277" s="846"/>
      <c r="DJP277" s="846"/>
      <c r="DJQ277" s="846"/>
      <c r="DJR277" s="846"/>
      <c r="DJS277" s="846"/>
      <c r="DJT277" s="846"/>
      <c r="DJU277" s="998"/>
      <c r="DJV277" s="998"/>
      <c r="DJW277" s="998"/>
      <c r="DJX277" s="998"/>
      <c r="DJY277" s="998"/>
      <c r="DJZ277" s="998"/>
      <c r="DKA277" s="998"/>
      <c r="DKB277" s="998"/>
      <c r="DKC277" s="998"/>
      <c r="DKD277" s="998"/>
      <c r="DKE277" s="998"/>
      <c r="DKF277" s="998"/>
      <c r="DKG277" s="998"/>
      <c r="DKH277" s="998"/>
      <c r="DKI277" s="998"/>
      <c r="DKJ277" s="998"/>
      <c r="DKK277" s="998"/>
      <c r="DKL277" s="998"/>
      <c r="DKM277" s="998"/>
      <c r="DKN277" s="998"/>
      <c r="DKO277" s="998"/>
      <c r="DKP277" s="998"/>
      <c r="DKQ277" s="998"/>
      <c r="DKR277" s="998"/>
      <c r="DKS277" s="844"/>
      <c r="DKT277" s="844"/>
      <c r="DKU277" s="844"/>
      <c r="DKV277" s="844"/>
      <c r="DKW277" s="844"/>
      <c r="DKX277" s="998"/>
      <c r="DKY277" s="998"/>
      <c r="DKZ277" s="844"/>
      <c r="DLA277" s="844"/>
      <c r="DLB277" s="998"/>
      <c r="DLC277" s="998"/>
      <c r="DLD277" s="844"/>
      <c r="DLE277" s="844"/>
      <c r="DLF277" s="998"/>
      <c r="DLG277" s="998"/>
      <c r="DLH277" s="998"/>
      <c r="DLI277" s="998"/>
      <c r="DLJ277" s="998"/>
      <c r="DLK277" s="998"/>
      <c r="DLL277" s="998"/>
      <c r="DLM277" s="844"/>
      <c r="DLN277" s="844"/>
      <c r="DLO277" s="998"/>
      <c r="DLP277" s="998"/>
      <c r="DLQ277" s="844"/>
      <c r="DLR277" s="844"/>
      <c r="DLS277" s="998"/>
      <c r="DLT277" s="998"/>
      <c r="DLU277" s="998"/>
      <c r="DLV277" s="998"/>
      <c r="DLW277" s="998"/>
      <c r="DLX277" s="843"/>
      <c r="DLY277" s="845"/>
      <c r="DLZ277" s="998"/>
      <c r="DMA277" s="998"/>
      <c r="DMB277" s="998"/>
      <c r="DMC277" s="998"/>
      <c r="DMD277" s="998"/>
      <c r="DME277" s="998"/>
      <c r="DMF277" s="998"/>
      <c r="DMG277" s="846"/>
      <c r="DMH277" s="846"/>
      <c r="DMI277" s="846"/>
      <c r="DMJ277" s="846"/>
      <c r="DMK277" s="846"/>
      <c r="DML277" s="846"/>
      <c r="DMM277" s="846"/>
      <c r="DMN277" s="846"/>
      <c r="DMO277" s="846"/>
      <c r="DMP277" s="846"/>
      <c r="DMQ277" s="846"/>
      <c r="DMR277" s="846"/>
      <c r="DMS277" s="846"/>
      <c r="DMT277" s="846"/>
      <c r="DMU277" s="846"/>
      <c r="DMV277" s="846"/>
      <c r="DMW277" s="846"/>
      <c r="DMX277" s="846"/>
      <c r="DMY277" s="846"/>
      <c r="DMZ277" s="846"/>
      <c r="DNA277" s="846"/>
      <c r="DNB277" s="846"/>
      <c r="DNC277" s="846"/>
      <c r="DND277" s="846"/>
      <c r="DNE277" s="846"/>
      <c r="DNF277" s="846"/>
      <c r="DNG277" s="846"/>
      <c r="DNH277" s="846"/>
      <c r="DNI277" s="846"/>
      <c r="DNJ277" s="846"/>
      <c r="DNK277" s="846"/>
      <c r="DNL277" s="846"/>
      <c r="DNM277" s="846"/>
      <c r="DNN277" s="846"/>
      <c r="DNO277" s="846"/>
      <c r="DNP277" s="846"/>
      <c r="DNQ277" s="846"/>
      <c r="DNR277" s="846"/>
      <c r="DNS277" s="846"/>
      <c r="DNT277" s="846"/>
      <c r="DNU277" s="846"/>
      <c r="DNV277" s="846"/>
      <c r="DNW277" s="846"/>
      <c r="DNX277" s="846"/>
      <c r="DNY277" s="998"/>
      <c r="DNZ277" s="998"/>
      <c r="DOA277" s="998"/>
      <c r="DOB277" s="998"/>
      <c r="DOC277" s="998"/>
      <c r="DOD277" s="998"/>
      <c r="DOE277" s="998"/>
      <c r="DOF277" s="998"/>
      <c r="DOG277" s="998"/>
      <c r="DOH277" s="998"/>
      <c r="DOI277" s="998"/>
      <c r="DOJ277" s="998"/>
      <c r="DOK277" s="998"/>
      <c r="DOL277" s="998"/>
      <c r="DOM277" s="998"/>
      <c r="DON277" s="998"/>
      <c r="DOO277" s="998"/>
      <c r="DOP277" s="998"/>
      <c r="DOQ277" s="998"/>
      <c r="DOR277" s="998"/>
      <c r="DOS277" s="998"/>
      <c r="DOT277" s="998"/>
      <c r="DOU277" s="998"/>
      <c r="DOV277" s="998"/>
      <c r="DOW277" s="844"/>
      <c r="DOX277" s="844"/>
      <c r="DOY277" s="844"/>
      <c r="DOZ277" s="844"/>
      <c r="DPA277" s="844"/>
      <c r="DPB277" s="998"/>
      <c r="DPC277" s="998"/>
      <c r="DPD277" s="844"/>
      <c r="DPE277" s="844"/>
      <c r="DPF277" s="998"/>
      <c r="DPG277" s="998"/>
      <c r="DPH277" s="844"/>
      <c r="DPI277" s="844"/>
      <c r="DPJ277" s="998"/>
      <c r="DPK277" s="998"/>
      <c r="DPL277" s="998"/>
      <c r="DPM277" s="998"/>
      <c r="DPN277" s="998"/>
      <c r="DPO277" s="998"/>
      <c r="DPP277" s="998"/>
      <c r="DPQ277" s="844"/>
      <c r="DPR277" s="844"/>
      <c r="DPS277" s="998"/>
      <c r="DPT277" s="998"/>
      <c r="DPU277" s="844"/>
      <c r="DPV277" s="844"/>
      <c r="DPW277" s="998"/>
      <c r="DPX277" s="998"/>
      <c r="DPY277" s="998"/>
      <c r="DPZ277" s="998"/>
      <c r="DQA277" s="998"/>
      <c r="DQB277" s="843"/>
      <c r="DQC277" s="845"/>
      <c r="DQD277" s="998"/>
      <c r="DQE277" s="998"/>
      <c r="DQF277" s="998"/>
      <c r="DQG277" s="998"/>
      <c r="DQH277" s="998"/>
      <c r="DQI277" s="998"/>
      <c r="DQJ277" s="998"/>
      <c r="DQK277" s="846"/>
      <c r="DQL277" s="846"/>
      <c r="DQM277" s="846"/>
      <c r="DQN277" s="846"/>
      <c r="DQO277" s="846"/>
      <c r="DQP277" s="846"/>
      <c r="DQQ277" s="846"/>
      <c r="DQR277" s="846"/>
      <c r="DQS277" s="846"/>
      <c r="DQT277" s="846"/>
      <c r="DQU277" s="846"/>
      <c r="DQV277" s="846"/>
      <c r="DQW277" s="846"/>
      <c r="DQX277" s="846"/>
      <c r="DQY277" s="846"/>
      <c r="DQZ277" s="846"/>
      <c r="DRA277" s="846"/>
      <c r="DRB277" s="846"/>
      <c r="DRC277" s="846"/>
      <c r="DRD277" s="846"/>
      <c r="DRE277" s="846"/>
      <c r="DRF277" s="846"/>
      <c r="DRG277" s="846"/>
      <c r="DRH277" s="846"/>
      <c r="DRI277" s="846"/>
      <c r="DRJ277" s="846"/>
      <c r="DRK277" s="846"/>
      <c r="DRL277" s="846"/>
      <c r="DRM277" s="846"/>
      <c r="DRN277" s="846"/>
      <c r="DRO277" s="846"/>
      <c r="DRP277" s="846"/>
      <c r="DRQ277" s="846"/>
      <c r="DRR277" s="846"/>
      <c r="DRS277" s="846"/>
      <c r="DRT277" s="846"/>
      <c r="DRU277" s="846"/>
      <c r="DRV277" s="846"/>
      <c r="DRW277" s="846"/>
      <c r="DRX277" s="846"/>
      <c r="DRY277" s="846"/>
      <c r="DRZ277" s="846"/>
      <c r="DSA277" s="846"/>
      <c r="DSB277" s="846"/>
      <c r="DSC277" s="998"/>
      <c r="DSD277" s="998"/>
      <c r="DSE277" s="998"/>
      <c r="DSF277" s="998"/>
      <c r="DSG277" s="998"/>
      <c r="DSH277" s="998"/>
      <c r="DSI277" s="998"/>
      <c r="DSJ277" s="998"/>
      <c r="DSK277" s="998"/>
      <c r="DSL277" s="998"/>
      <c r="DSM277" s="998"/>
      <c r="DSN277" s="998"/>
      <c r="DSO277" s="998"/>
      <c r="DSP277" s="998"/>
      <c r="DSQ277" s="998"/>
      <c r="DSR277" s="998"/>
      <c r="DSS277" s="998"/>
      <c r="DST277" s="998"/>
      <c r="DSU277" s="998"/>
      <c r="DSV277" s="998"/>
      <c r="DSW277" s="998"/>
      <c r="DSX277" s="998"/>
      <c r="DSY277" s="998"/>
      <c r="DSZ277" s="998"/>
      <c r="DTA277" s="844"/>
      <c r="DTB277" s="844"/>
      <c r="DTC277" s="844"/>
      <c r="DTD277" s="844"/>
      <c r="DTE277" s="844"/>
      <c r="DTF277" s="998"/>
      <c r="DTG277" s="998"/>
      <c r="DTH277" s="844"/>
      <c r="DTI277" s="844"/>
      <c r="DTJ277" s="998"/>
      <c r="DTK277" s="998"/>
      <c r="DTL277" s="844"/>
      <c r="DTM277" s="844"/>
      <c r="DTN277" s="998"/>
      <c r="DTO277" s="998"/>
      <c r="DTP277" s="998"/>
      <c r="DTQ277" s="998"/>
      <c r="DTR277" s="998"/>
      <c r="DTS277" s="998"/>
      <c r="DTT277" s="998"/>
      <c r="DTU277" s="844"/>
      <c r="DTV277" s="844"/>
      <c r="DTW277" s="998"/>
      <c r="DTX277" s="998"/>
      <c r="DTY277" s="844"/>
      <c r="DTZ277" s="844"/>
      <c r="DUA277" s="998"/>
      <c r="DUB277" s="998"/>
      <c r="DUC277" s="998"/>
      <c r="DUD277" s="998"/>
      <c r="DUE277" s="998"/>
      <c r="DUF277" s="843"/>
      <c r="DUG277" s="845"/>
      <c r="DUH277" s="998"/>
      <c r="DUI277" s="998"/>
      <c r="DUJ277" s="998"/>
      <c r="DUK277" s="998"/>
      <c r="DUL277" s="998"/>
      <c r="DUM277" s="998"/>
      <c r="DUN277" s="998"/>
      <c r="DUO277" s="846"/>
      <c r="DUP277" s="846"/>
      <c r="DUQ277" s="846"/>
      <c r="DUR277" s="846"/>
      <c r="DUS277" s="846"/>
      <c r="DUT277" s="846"/>
      <c r="DUU277" s="846"/>
      <c r="DUV277" s="846"/>
      <c r="DUW277" s="846"/>
      <c r="DUX277" s="846"/>
      <c r="DUY277" s="846"/>
      <c r="DUZ277" s="846"/>
      <c r="DVA277" s="846"/>
      <c r="DVB277" s="846"/>
      <c r="DVC277" s="846"/>
      <c r="DVD277" s="846"/>
      <c r="DVE277" s="846"/>
      <c r="DVF277" s="846"/>
      <c r="DVG277" s="846"/>
      <c r="DVH277" s="846"/>
      <c r="DVI277" s="846"/>
      <c r="DVJ277" s="846"/>
      <c r="DVK277" s="846"/>
      <c r="DVL277" s="846"/>
      <c r="DVM277" s="846"/>
      <c r="DVN277" s="846"/>
      <c r="DVO277" s="846"/>
      <c r="DVP277" s="846"/>
      <c r="DVQ277" s="846"/>
      <c r="DVR277" s="846"/>
      <c r="DVS277" s="846"/>
      <c r="DVT277" s="846"/>
      <c r="DVU277" s="846"/>
      <c r="DVV277" s="846"/>
      <c r="DVW277" s="846"/>
      <c r="DVX277" s="846"/>
      <c r="DVY277" s="846"/>
      <c r="DVZ277" s="846"/>
      <c r="DWA277" s="846"/>
      <c r="DWB277" s="846"/>
      <c r="DWC277" s="846"/>
      <c r="DWD277" s="846"/>
      <c r="DWE277" s="846"/>
      <c r="DWF277" s="846"/>
      <c r="DWG277" s="998"/>
      <c r="DWH277" s="998"/>
      <c r="DWI277" s="998"/>
      <c r="DWJ277" s="998"/>
      <c r="DWK277" s="998"/>
      <c r="DWL277" s="998"/>
      <c r="DWM277" s="998"/>
      <c r="DWN277" s="998"/>
      <c r="DWO277" s="998"/>
      <c r="DWP277" s="998"/>
      <c r="DWQ277" s="998"/>
      <c r="DWR277" s="998"/>
      <c r="DWS277" s="998"/>
      <c r="DWT277" s="998"/>
      <c r="DWU277" s="998"/>
      <c r="DWV277" s="998"/>
      <c r="DWW277" s="998"/>
      <c r="DWX277" s="998"/>
      <c r="DWY277" s="998"/>
      <c r="DWZ277" s="998"/>
      <c r="DXA277" s="998"/>
      <c r="DXB277" s="998"/>
      <c r="DXC277" s="998"/>
      <c r="DXD277" s="998"/>
      <c r="DXE277" s="844"/>
      <c r="DXF277" s="844"/>
      <c r="DXG277" s="844"/>
      <c r="DXH277" s="844"/>
      <c r="DXI277" s="844"/>
      <c r="DXJ277" s="998"/>
      <c r="DXK277" s="998"/>
      <c r="DXL277" s="844"/>
      <c r="DXM277" s="844"/>
      <c r="DXN277" s="998"/>
      <c r="DXO277" s="998"/>
      <c r="DXP277" s="844"/>
      <c r="DXQ277" s="844"/>
      <c r="DXR277" s="998"/>
      <c r="DXS277" s="998"/>
      <c r="DXT277" s="998"/>
      <c r="DXU277" s="998"/>
      <c r="DXV277" s="998"/>
      <c r="DXW277" s="998"/>
      <c r="DXX277" s="998"/>
      <c r="DXY277" s="844"/>
      <c r="DXZ277" s="844"/>
      <c r="DYA277" s="998"/>
      <c r="DYB277" s="998"/>
      <c r="DYC277" s="844"/>
      <c r="DYD277" s="844"/>
      <c r="DYE277" s="998"/>
      <c r="DYF277" s="998"/>
      <c r="DYG277" s="998"/>
      <c r="DYH277" s="998"/>
      <c r="DYI277" s="998"/>
      <c r="DYJ277" s="843"/>
      <c r="DYK277" s="845"/>
      <c r="DYL277" s="998"/>
      <c r="DYM277" s="998"/>
      <c r="DYN277" s="998"/>
      <c r="DYO277" s="998"/>
      <c r="DYP277" s="998"/>
      <c r="DYQ277" s="998"/>
      <c r="DYR277" s="998"/>
      <c r="DYS277" s="846"/>
      <c r="DYT277" s="846"/>
      <c r="DYU277" s="846"/>
      <c r="DYV277" s="846"/>
      <c r="DYW277" s="846"/>
      <c r="DYX277" s="846"/>
      <c r="DYY277" s="846"/>
      <c r="DYZ277" s="846"/>
      <c r="DZA277" s="846"/>
      <c r="DZB277" s="846"/>
      <c r="DZC277" s="846"/>
      <c r="DZD277" s="846"/>
      <c r="DZE277" s="846"/>
      <c r="DZF277" s="846"/>
      <c r="DZG277" s="846"/>
      <c r="DZH277" s="846"/>
      <c r="DZI277" s="846"/>
      <c r="DZJ277" s="846"/>
      <c r="DZK277" s="846"/>
      <c r="DZL277" s="846"/>
      <c r="DZM277" s="846"/>
      <c r="DZN277" s="846"/>
      <c r="DZO277" s="846"/>
      <c r="DZP277" s="846"/>
      <c r="DZQ277" s="846"/>
      <c r="DZR277" s="846"/>
      <c r="DZS277" s="846"/>
      <c r="DZT277" s="846"/>
      <c r="DZU277" s="846"/>
      <c r="DZV277" s="846"/>
      <c r="DZW277" s="846"/>
      <c r="DZX277" s="846"/>
      <c r="DZY277" s="846"/>
      <c r="DZZ277" s="846"/>
      <c r="EAA277" s="846"/>
      <c r="EAB277" s="846"/>
      <c r="EAC277" s="846"/>
      <c r="EAD277" s="846"/>
      <c r="EAE277" s="846"/>
      <c r="EAF277" s="846"/>
      <c r="EAG277" s="846"/>
      <c r="EAH277" s="846"/>
      <c r="EAI277" s="846"/>
      <c r="EAJ277" s="846"/>
      <c r="EAK277" s="998"/>
      <c r="EAL277" s="998"/>
      <c r="EAM277" s="998"/>
      <c r="EAN277" s="998"/>
      <c r="EAO277" s="998"/>
      <c r="EAP277" s="998"/>
      <c r="EAQ277" s="998"/>
      <c r="EAR277" s="998"/>
      <c r="EAS277" s="998"/>
      <c r="EAT277" s="998"/>
      <c r="EAU277" s="998"/>
      <c r="EAV277" s="998"/>
      <c r="EAW277" s="998"/>
      <c r="EAX277" s="998"/>
      <c r="EAY277" s="998"/>
      <c r="EAZ277" s="998"/>
      <c r="EBA277" s="998"/>
      <c r="EBB277" s="998"/>
      <c r="EBC277" s="998"/>
      <c r="EBD277" s="998"/>
      <c r="EBE277" s="998"/>
      <c r="EBF277" s="998"/>
      <c r="EBG277" s="998"/>
      <c r="EBH277" s="998"/>
      <c r="EBI277" s="844"/>
      <c r="EBJ277" s="844"/>
      <c r="EBK277" s="844"/>
      <c r="EBL277" s="844"/>
      <c r="EBM277" s="844"/>
      <c r="EBN277" s="998"/>
      <c r="EBO277" s="998"/>
      <c r="EBP277" s="844"/>
      <c r="EBQ277" s="844"/>
      <c r="EBR277" s="998"/>
      <c r="EBS277" s="998"/>
      <c r="EBT277" s="844"/>
      <c r="EBU277" s="844"/>
      <c r="EBV277" s="998"/>
      <c r="EBW277" s="998"/>
      <c r="EBX277" s="998"/>
      <c r="EBY277" s="998"/>
      <c r="EBZ277" s="998"/>
      <c r="ECA277" s="998"/>
      <c r="ECB277" s="998"/>
      <c r="ECC277" s="844"/>
      <c r="ECD277" s="844"/>
      <c r="ECE277" s="998"/>
      <c r="ECF277" s="998"/>
      <c r="ECG277" s="844"/>
      <c r="ECH277" s="844"/>
      <c r="ECI277" s="998"/>
      <c r="ECJ277" s="998"/>
      <c r="ECK277" s="998"/>
      <c r="ECL277" s="998"/>
      <c r="ECM277" s="998"/>
      <c r="ECN277" s="843"/>
      <c r="ECO277" s="845"/>
      <c r="ECP277" s="998"/>
      <c r="ECQ277" s="998"/>
      <c r="ECR277" s="998"/>
      <c r="ECS277" s="998"/>
      <c r="ECT277" s="998"/>
      <c r="ECU277" s="998"/>
      <c r="ECV277" s="998"/>
      <c r="ECW277" s="846"/>
      <c r="ECX277" s="846"/>
      <c r="ECY277" s="846"/>
      <c r="ECZ277" s="846"/>
      <c r="EDA277" s="846"/>
      <c r="EDB277" s="846"/>
      <c r="EDC277" s="846"/>
      <c r="EDD277" s="846"/>
      <c r="EDE277" s="846"/>
      <c r="EDF277" s="846"/>
      <c r="EDG277" s="846"/>
      <c r="EDH277" s="846"/>
      <c r="EDI277" s="846"/>
      <c r="EDJ277" s="846"/>
      <c r="EDK277" s="846"/>
      <c r="EDL277" s="846"/>
      <c r="EDM277" s="846"/>
      <c r="EDN277" s="846"/>
      <c r="EDO277" s="846"/>
      <c r="EDP277" s="846"/>
      <c r="EDQ277" s="846"/>
      <c r="EDR277" s="846"/>
      <c r="EDS277" s="846"/>
      <c r="EDT277" s="846"/>
      <c r="EDU277" s="846"/>
      <c r="EDV277" s="846"/>
      <c r="EDW277" s="846"/>
      <c r="EDX277" s="846"/>
      <c r="EDY277" s="846"/>
      <c r="EDZ277" s="846"/>
      <c r="EEA277" s="846"/>
      <c r="EEB277" s="846"/>
      <c r="EEC277" s="846"/>
      <c r="EED277" s="846"/>
      <c r="EEE277" s="846"/>
      <c r="EEF277" s="846"/>
      <c r="EEG277" s="846"/>
      <c r="EEH277" s="846"/>
      <c r="EEI277" s="846"/>
      <c r="EEJ277" s="846"/>
      <c r="EEK277" s="846"/>
      <c r="EEL277" s="846"/>
      <c r="EEM277" s="846"/>
      <c r="EEN277" s="846"/>
      <c r="EEO277" s="998"/>
      <c r="EEP277" s="998"/>
      <c r="EEQ277" s="998"/>
      <c r="EER277" s="998"/>
      <c r="EES277" s="998"/>
      <c r="EET277" s="998"/>
      <c r="EEU277" s="998"/>
      <c r="EEV277" s="998"/>
      <c r="EEW277" s="998"/>
      <c r="EEX277" s="998"/>
      <c r="EEY277" s="998"/>
      <c r="EEZ277" s="998"/>
      <c r="EFA277" s="998"/>
      <c r="EFB277" s="998"/>
      <c r="EFC277" s="998"/>
      <c r="EFD277" s="998"/>
      <c r="EFE277" s="998"/>
      <c r="EFF277" s="998"/>
      <c r="EFG277" s="998"/>
      <c r="EFH277" s="998"/>
      <c r="EFI277" s="998"/>
      <c r="EFJ277" s="998"/>
      <c r="EFK277" s="998"/>
      <c r="EFL277" s="998"/>
      <c r="EFM277" s="844"/>
      <c r="EFN277" s="844"/>
      <c r="EFO277" s="844"/>
      <c r="EFP277" s="844"/>
      <c r="EFQ277" s="844"/>
      <c r="EFR277" s="998"/>
      <c r="EFS277" s="998"/>
      <c r="EFT277" s="844"/>
      <c r="EFU277" s="844"/>
      <c r="EFV277" s="998"/>
      <c r="EFW277" s="998"/>
      <c r="EFX277" s="844"/>
      <c r="EFY277" s="844"/>
      <c r="EFZ277" s="998"/>
      <c r="EGA277" s="998"/>
      <c r="EGB277" s="998"/>
      <c r="EGC277" s="998"/>
      <c r="EGD277" s="998"/>
      <c r="EGE277" s="998"/>
      <c r="EGF277" s="998"/>
      <c r="EGG277" s="844"/>
      <c r="EGH277" s="844"/>
      <c r="EGI277" s="998"/>
      <c r="EGJ277" s="998"/>
      <c r="EGK277" s="844"/>
      <c r="EGL277" s="844"/>
      <c r="EGM277" s="998"/>
      <c r="EGN277" s="998"/>
      <c r="EGO277" s="998"/>
      <c r="EGP277" s="998"/>
      <c r="EGQ277" s="998"/>
      <c r="EGR277" s="843"/>
      <c r="EGS277" s="845"/>
      <c r="EGT277" s="998"/>
      <c r="EGU277" s="998"/>
      <c r="EGV277" s="998"/>
      <c r="EGW277" s="998"/>
      <c r="EGX277" s="998"/>
      <c r="EGY277" s="998"/>
      <c r="EGZ277" s="998"/>
      <c r="EHA277" s="846"/>
      <c r="EHB277" s="846"/>
      <c r="EHC277" s="846"/>
      <c r="EHD277" s="846"/>
      <c r="EHE277" s="846"/>
      <c r="EHF277" s="846"/>
      <c r="EHG277" s="846"/>
      <c r="EHH277" s="846"/>
      <c r="EHI277" s="846"/>
      <c r="EHJ277" s="846"/>
      <c r="EHK277" s="846"/>
      <c r="EHL277" s="846"/>
      <c r="EHM277" s="846"/>
      <c r="EHN277" s="846"/>
      <c r="EHO277" s="846"/>
      <c r="EHP277" s="846"/>
      <c r="EHQ277" s="846"/>
      <c r="EHR277" s="846"/>
      <c r="EHS277" s="846"/>
      <c r="EHT277" s="846"/>
      <c r="EHU277" s="846"/>
      <c r="EHV277" s="846"/>
      <c r="EHW277" s="846"/>
      <c r="EHX277" s="846"/>
      <c r="EHY277" s="846"/>
      <c r="EHZ277" s="846"/>
      <c r="EIA277" s="846"/>
      <c r="EIB277" s="846"/>
      <c r="EIC277" s="846"/>
      <c r="EID277" s="846"/>
      <c r="EIE277" s="846"/>
      <c r="EIF277" s="846"/>
      <c r="EIG277" s="846"/>
      <c r="EIH277" s="846"/>
      <c r="EII277" s="846"/>
      <c r="EIJ277" s="846"/>
      <c r="EIK277" s="846"/>
      <c r="EIL277" s="846"/>
      <c r="EIM277" s="846"/>
      <c r="EIN277" s="846"/>
      <c r="EIO277" s="846"/>
      <c r="EIP277" s="846"/>
      <c r="EIQ277" s="846"/>
      <c r="EIR277" s="846"/>
      <c r="EIS277" s="998"/>
      <c r="EIT277" s="998"/>
      <c r="EIU277" s="998"/>
      <c r="EIV277" s="998"/>
      <c r="EIW277" s="998"/>
      <c r="EIX277" s="998"/>
      <c r="EIY277" s="998"/>
      <c r="EIZ277" s="998"/>
      <c r="EJA277" s="998"/>
      <c r="EJB277" s="998"/>
      <c r="EJC277" s="998"/>
      <c r="EJD277" s="998"/>
      <c r="EJE277" s="998"/>
      <c r="EJF277" s="998"/>
      <c r="EJG277" s="998"/>
      <c r="EJH277" s="998"/>
      <c r="EJI277" s="998"/>
      <c r="EJJ277" s="998"/>
      <c r="EJK277" s="998"/>
      <c r="EJL277" s="998"/>
      <c r="EJM277" s="998"/>
      <c r="EJN277" s="998"/>
      <c r="EJO277" s="998"/>
      <c r="EJP277" s="998"/>
      <c r="EJQ277" s="844"/>
      <c r="EJR277" s="844"/>
      <c r="EJS277" s="844"/>
      <c r="EJT277" s="844"/>
      <c r="EJU277" s="844"/>
      <c r="EJV277" s="998"/>
      <c r="EJW277" s="998"/>
      <c r="EJX277" s="844"/>
      <c r="EJY277" s="844"/>
      <c r="EJZ277" s="998"/>
      <c r="EKA277" s="998"/>
      <c r="EKB277" s="844"/>
      <c r="EKC277" s="844"/>
      <c r="EKD277" s="998"/>
      <c r="EKE277" s="998"/>
      <c r="EKF277" s="998"/>
      <c r="EKG277" s="998"/>
      <c r="EKH277" s="998"/>
      <c r="EKI277" s="998"/>
      <c r="EKJ277" s="998"/>
      <c r="EKK277" s="844"/>
      <c r="EKL277" s="844"/>
      <c r="EKM277" s="998"/>
      <c r="EKN277" s="998"/>
      <c r="EKO277" s="844"/>
      <c r="EKP277" s="844"/>
      <c r="EKQ277" s="998"/>
      <c r="EKR277" s="998"/>
      <c r="EKS277" s="998"/>
      <c r="EKT277" s="998"/>
      <c r="EKU277" s="998"/>
      <c r="EKV277" s="843"/>
      <c r="EKW277" s="845"/>
      <c r="EKX277" s="998"/>
      <c r="EKY277" s="998"/>
      <c r="EKZ277" s="998"/>
      <c r="ELA277" s="998"/>
      <c r="ELB277" s="998"/>
      <c r="ELC277" s="998"/>
      <c r="ELD277" s="998"/>
      <c r="ELE277" s="846"/>
      <c r="ELF277" s="846"/>
      <c r="ELG277" s="846"/>
      <c r="ELH277" s="846"/>
      <c r="ELI277" s="846"/>
      <c r="ELJ277" s="846"/>
      <c r="ELK277" s="846"/>
      <c r="ELL277" s="846"/>
      <c r="ELM277" s="846"/>
      <c r="ELN277" s="846"/>
      <c r="ELO277" s="846"/>
      <c r="ELP277" s="846"/>
      <c r="ELQ277" s="846"/>
      <c r="ELR277" s="846"/>
      <c r="ELS277" s="846"/>
      <c r="ELT277" s="846"/>
      <c r="ELU277" s="846"/>
      <c r="ELV277" s="846"/>
      <c r="ELW277" s="846"/>
      <c r="ELX277" s="846"/>
      <c r="ELY277" s="846"/>
      <c r="ELZ277" s="846"/>
      <c r="EMA277" s="846"/>
      <c r="EMB277" s="846"/>
      <c r="EMC277" s="846"/>
      <c r="EMD277" s="846"/>
      <c r="EME277" s="846"/>
      <c r="EMF277" s="846"/>
      <c r="EMG277" s="846"/>
      <c r="EMH277" s="846"/>
      <c r="EMI277" s="846"/>
      <c r="EMJ277" s="846"/>
      <c r="EMK277" s="846"/>
      <c r="EML277" s="846"/>
      <c r="EMM277" s="846"/>
      <c r="EMN277" s="846"/>
      <c r="EMO277" s="846"/>
      <c r="EMP277" s="846"/>
      <c r="EMQ277" s="846"/>
      <c r="EMR277" s="846"/>
      <c r="EMS277" s="846"/>
      <c r="EMT277" s="846"/>
      <c r="EMU277" s="846"/>
      <c r="EMV277" s="846"/>
      <c r="EMW277" s="998"/>
      <c r="EMX277" s="998"/>
      <c r="EMY277" s="998"/>
      <c r="EMZ277" s="998"/>
      <c r="ENA277" s="998"/>
      <c r="ENB277" s="998"/>
      <c r="ENC277" s="998"/>
      <c r="END277" s="998"/>
      <c r="ENE277" s="998"/>
      <c r="ENF277" s="998"/>
      <c r="ENG277" s="998"/>
      <c r="ENH277" s="998"/>
      <c r="ENI277" s="998"/>
      <c r="ENJ277" s="998"/>
      <c r="ENK277" s="998"/>
      <c r="ENL277" s="998"/>
      <c r="ENM277" s="998"/>
      <c r="ENN277" s="998"/>
      <c r="ENO277" s="998"/>
      <c r="ENP277" s="998"/>
      <c r="ENQ277" s="998"/>
      <c r="ENR277" s="998"/>
      <c r="ENS277" s="998"/>
      <c r="ENT277" s="998"/>
      <c r="ENU277" s="844"/>
      <c r="ENV277" s="844"/>
      <c r="ENW277" s="844"/>
      <c r="ENX277" s="844"/>
      <c r="ENY277" s="844"/>
      <c r="ENZ277" s="998"/>
      <c r="EOA277" s="998"/>
      <c r="EOB277" s="844"/>
      <c r="EOC277" s="844"/>
      <c r="EOD277" s="998"/>
      <c r="EOE277" s="998"/>
      <c r="EOF277" s="844"/>
      <c r="EOG277" s="844"/>
      <c r="EOH277" s="998"/>
      <c r="EOI277" s="998"/>
      <c r="EOJ277" s="998"/>
      <c r="EOK277" s="998"/>
      <c r="EOL277" s="998"/>
      <c r="EOM277" s="998"/>
      <c r="EON277" s="998"/>
      <c r="EOO277" s="844"/>
      <c r="EOP277" s="844"/>
      <c r="EOQ277" s="998"/>
      <c r="EOR277" s="998"/>
      <c r="EOS277" s="844"/>
      <c r="EOT277" s="844"/>
      <c r="EOU277" s="998"/>
      <c r="EOV277" s="998"/>
      <c r="EOW277" s="998"/>
      <c r="EOX277" s="998"/>
      <c r="EOY277" s="998"/>
      <c r="EOZ277" s="843"/>
      <c r="EPA277" s="845"/>
      <c r="EPB277" s="998"/>
      <c r="EPC277" s="998"/>
      <c r="EPD277" s="998"/>
      <c r="EPE277" s="998"/>
      <c r="EPF277" s="998"/>
      <c r="EPG277" s="998"/>
      <c r="EPH277" s="998"/>
      <c r="EPI277" s="846"/>
      <c r="EPJ277" s="846"/>
      <c r="EPK277" s="846"/>
      <c r="EPL277" s="846"/>
      <c r="EPM277" s="846"/>
      <c r="EPN277" s="846"/>
      <c r="EPO277" s="846"/>
      <c r="EPP277" s="846"/>
      <c r="EPQ277" s="846"/>
      <c r="EPR277" s="846"/>
      <c r="EPS277" s="846"/>
      <c r="EPT277" s="846"/>
      <c r="EPU277" s="846"/>
      <c r="EPV277" s="846"/>
      <c r="EPW277" s="846"/>
      <c r="EPX277" s="846"/>
      <c r="EPY277" s="846"/>
      <c r="EPZ277" s="846"/>
      <c r="EQA277" s="846"/>
      <c r="EQB277" s="846"/>
      <c r="EQC277" s="846"/>
      <c r="EQD277" s="846"/>
      <c r="EQE277" s="846"/>
      <c r="EQF277" s="846"/>
      <c r="EQG277" s="846"/>
      <c r="EQH277" s="846"/>
      <c r="EQI277" s="846"/>
      <c r="EQJ277" s="846"/>
      <c r="EQK277" s="846"/>
      <c r="EQL277" s="846"/>
      <c r="EQM277" s="846"/>
      <c r="EQN277" s="846"/>
      <c r="EQO277" s="846"/>
      <c r="EQP277" s="846"/>
      <c r="EQQ277" s="846"/>
      <c r="EQR277" s="846"/>
      <c r="EQS277" s="846"/>
      <c r="EQT277" s="846"/>
      <c r="EQU277" s="846"/>
      <c r="EQV277" s="846"/>
      <c r="EQW277" s="846"/>
      <c r="EQX277" s="846"/>
      <c r="EQY277" s="846"/>
      <c r="EQZ277" s="846"/>
      <c r="ERA277" s="998"/>
      <c r="ERB277" s="998"/>
      <c r="ERC277" s="998"/>
      <c r="ERD277" s="998"/>
      <c r="ERE277" s="998"/>
      <c r="ERF277" s="998"/>
      <c r="ERG277" s="998"/>
      <c r="ERH277" s="998"/>
      <c r="ERI277" s="998"/>
      <c r="ERJ277" s="998"/>
      <c r="ERK277" s="998"/>
      <c r="ERL277" s="998"/>
      <c r="ERM277" s="998"/>
      <c r="ERN277" s="998"/>
      <c r="ERO277" s="998"/>
      <c r="ERP277" s="998"/>
      <c r="ERQ277" s="998"/>
      <c r="ERR277" s="998"/>
      <c r="ERS277" s="998"/>
      <c r="ERT277" s="998"/>
      <c r="ERU277" s="998"/>
      <c r="ERV277" s="998"/>
      <c r="ERW277" s="998"/>
      <c r="ERX277" s="998"/>
      <c r="ERY277" s="844"/>
      <c r="ERZ277" s="844"/>
      <c r="ESA277" s="844"/>
      <c r="ESB277" s="844"/>
      <c r="ESC277" s="844"/>
      <c r="ESD277" s="998"/>
      <c r="ESE277" s="998"/>
      <c r="ESF277" s="844"/>
      <c r="ESG277" s="844"/>
      <c r="ESH277" s="998"/>
      <c r="ESI277" s="998"/>
      <c r="ESJ277" s="844"/>
      <c r="ESK277" s="844"/>
      <c r="ESL277" s="998"/>
      <c r="ESM277" s="998"/>
      <c r="ESN277" s="998"/>
      <c r="ESO277" s="998"/>
      <c r="ESP277" s="998"/>
      <c r="ESQ277" s="998"/>
      <c r="ESR277" s="998"/>
      <c r="ESS277" s="844"/>
      <c r="EST277" s="844"/>
      <c r="ESU277" s="998"/>
      <c r="ESV277" s="998"/>
      <c r="ESW277" s="844"/>
      <c r="ESX277" s="844"/>
      <c r="ESY277" s="998"/>
      <c r="ESZ277" s="998"/>
      <c r="ETA277" s="998"/>
      <c r="ETB277" s="998"/>
      <c r="ETC277" s="998"/>
      <c r="ETD277" s="843"/>
      <c r="ETE277" s="845"/>
      <c r="ETF277" s="998"/>
      <c r="ETG277" s="998"/>
      <c r="ETH277" s="998"/>
      <c r="ETI277" s="998"/>
      <c r="ETJ277" s="998"/>
      <c r="ETK277" s="998"/>
      <c r="ETL277" s="998"/>
      <c r="ETM277" s="846"/>
      <c r="ETN277" s="846"/>
      <c r="ETO277" s="846"/>
      <c r="ETP277" s="846"/>
      <c r="ETQ277" s="846"/>
      <c r="ETR277" s="846"/>
      <c r="ETS277" s="846"/>
      <c r="ETT277" s="846"/>
      <c r="ETU277" s="846"/>
      <c r="ETV277" s="846"/>
      <c r="ETW277" s="846"/>
      <c r="ETX277" s="846"/>
      <c r="ETY277" s="846"/>
      <c r="ETZ277" s="846"/>
      <c r="EUA277" s="846"/>
      <c r="EUB277" s="846"/>
      <c r="EUC277" s="846"/>
      <c r="EUD277" s="846"/>
      <c r="EUE277" s="846"/>
      <c r="EUF277" s="846"/>
      <c r="EUG277" s="846"/>
      <c r="EUH277" s="846"/>
      <c r="EUI277" s="846"/>
      <c r="EUJ277" s="846"/>
      <c r="EUK277" s="846"/>
      <c r="EUL277" s="846"/>
      <c r="EUM277" s="846"/>
      <c r="EUN277" s="846"/>
      <c r="EUO277" s="846"/>
      <c r="EUP277" s="846"/>
      <c r="EUQ277" s="846"/>
      <c r="EUR277" s="846"/>
      <c r="EUS277" s="846"/>
      <c r="EUT277" s="846"/>
      <c r="EUU277" s="846"/>
      <c r="EUV277" s="846"/>
      <c r="EUW277" s="846"/>
      <c r="EUX277" s="846"/>
      <c r="EUY277" s="846"/>
      <c r="EUZ277" s="846"/>
      <c r="EVA277" s="846"/>
      <c r="EVB277" s="846"/>
      <c r="EVC277" s="846"/>
      <c r="EVD277" s="846"/>
      <c r="EVE277" s="998"/>
      <c r="EVF277" s="998"/>
      <c r="EVG277" s="998"/>
      <c r="EVH277" s="998"/>
      <c r="EVI277" s="998"/>
      <c r="EVJ277" s="998"/>
      <c r="EVK277" s="998"/>
      <c r="EVL277" s="998"/>
      <c r="EVM277" s="998"/>
      <c r="EVN277" s="998"/>
      <c r="EVO277" s="998"/>
      <c r="EVP277" s="998"/>
      <c r="EVQ277" s="998"/>
      <c r="EVR277" s="998"/>
      <c r="EVS277" s="998"/>
      <c r="EVT277" s="998"/>
      <c r="EVU277" s="998"/>
      <c r="EVV277" s="998"/>
      <c r="EVW277" s="998"/>
      <c r="EVX277" s="998"/>
      <c r="EVY277" s="998"/>
      <c r="EVZ277" s="998"/>
      <c r="EWA277" s="998"/>
      <c r="EWB277" s="998"/>
      <c r="EWC277" s="844"/>
      <c r="EWD277" s="844"/>
      <c r="EWE277" s="844"/>
      <c r="EWF277" s="844"/>
      <c r="EWG277" s="844"/>
      <c r="EWH277" s="998"/>
      <c r="EWI277" s="998"/>
      <c r="EWJ277" s="844"/>
      <c r="EWK277" s="844"/>
      <c r="EWL277" s="998"/>
      <c r="EWM277" s="998"/>
      <c r="EWN277" s="844"/>
      <c r="EWO277" s="844"/>
      <c r="EWP277" s="998"/>
      <c r="EWQ277" s="998"/>
      <c r="EWR277" s="998"/>
      <c r="EWS277" s="998"/>
      <c r="EWT277" s="998"/>
      <c r="EWU277" s="998"/>
      <c r="EWV277" s="998"/>
      <c r="EWW277" s="844"/>
      <c r="EWX277" s="844"/>
      <c r="EWY277" s="998"/>
      <c r="EWZ277" s="998"/>
      <c r="EXA277" s="844"/>
      <c r="EXB277" s="844"/>
      <c r="EXC277" s="998"/>
      <c r="EXD277" s="998"/>
      <c r="EXE277" s="998"/>
      <c r="EXF277" s="998"/>
      <c r="EXG277" s="998"/>
      <c r="EXH277" s="843"/>
      <c r="EXI277" s="845"/>
      <c r="EXJ277" s="998"/>
      <c r="EXK277" s="998"/>
      <c r="EXL277" s="998"/>
      <c r="EXM277" s="998"/>
      <c r="EXN277" s="998"/>
      <c r="EXO277" s="998"/>
      <c r="EXP277" s="998"/>
      <c r="EXQ277" s="846"/>
      <c r="EXR277" s="846"/>
      <c r="EXS277" s="846"/>
      <c r="EXT277" s="846"/>
      <c r="EXU277" s="846"/>
      <c r="EXV277" s="846"/>
      <c r="EXW277" s="846"/>
      <c r="EXX277" s="846"/>
      <c r="EXY277" s="846"/>
      <c r="EXZ277" s="846"/>
      <c r="EYA277" s="846"/>
      <c r="EYB277" s="846"/>
      <c r="EYC277" s="846"/>
      <c r="EYD277" s="846"/>
      <c r="EYE277" s="846"/>
      <c r="EYF277" s="846"/>
      <c r="EYG277" s="846"/>
      <c r="EYH277" s="846"/>
      <c r="EYI277" s="846"/>
      <c r="EYJ277" s="846"/>
      <c r="EYK277" s="846"/>
      <c r="EYL277" s="846"/>
      <c r="EYM277" s="846"/>
      <c r="EYN277" s="846"/>
      <c r="EYO277" s="846"/>
      <c r="EYP277" s="846"/>
      <c r="EYQ277" s="846"/>
      <c r="EYR277" s="846"/>
      <c r="EYS277" s="846"/>
      <c r="EYT277" s="846"/>
      <c r="EYU277" s="846"/>
      <c r="EYV277" s="846"/>
      <c r="EYW277" s="846"/>
      <c r="EYX277" s="846"/>
      <c r="EYY277" s="846"/>
      <c r="EYZ277" s="846"/>
      <c r="EZA277" s="846"/>
      <c r="EZB277" s="846"/>
      <c r="EZC277" s="846"/>
      <c r="EZD277" s="846"/>
      <c r="EZE277" s="846"/>
      <c r="EZF277" s="846"/>
      <c r="EZG277" s="846"/>
      <c r="EZH277" s="846"/>
      <c r="EZI277" s="998"/>
      <c r="EZJ277" s="998"/>
      <c r="EZK277" s="998"/>
      <c r="EZL277" s="998"/>
      <c r="EZM277" s="998"/>
      <c r="EZN277" s="998"/>
      <c r="EZO277" s="998"/>
      <c r="EZP277" s="998"/>
      <c r="EZQ277" s="998"/>
      <c r="EZR277" s="998"/>
      <c r="EZS277" s="998"/>
      <c r="EZT277" s="998"/>
      <c r="EZU277" s="998"/>
      <c r="EZV277" s="998"/>
      <c r="EZW277" s="998"/>
      <c r="EZX277" s="998"/>
      <c r="EZY277" s="998"/>
      <c r="EZZ277" s="998"/>
      <c r="FAA277" s="998"/>
      <c r="FAB277" s="998"/>
      <c r="FAC277" s="998"/>
      <c r="FAD277" s="998"/>
      <c r="FAE277" s="998"/>
      <c r="FAF277" s="998"/>
      <c r="FAG277" s="844"/>
      <c r="FAH277" s="844"/>
      <c r="FAI277" s="844"/>
      <c r="FAJ277" s="844"/>
      <c r="FAK277" s="844"/>
      <c r="FAL277" s="998"/>
      <c r="FAM277" s="998"/>
      <c r="FAN277" s="844"/>
      <c r="FAO277" s="844"/>
      <c r="FAP277" s="998"/>
      <c r="FAQ277" s="998"/>
      <c r="FAR277" s="844"/>
      <c r="FAS277" s="844"/>
      <c r="FAT277" s="998"/>
      <c r="FAU277" s="998"/>
      <c r="FAV277" s="998"/>
      <c r="FAW277" s="998"/>
      <c r="FAX277" s="998"/>
      <c r="FAY277" s="998"/>
      <c r="FAZ277" s="998"/>
      <c r="FBA277" s="844"/>
      <c r="FBB277" s="844"/>
      <c r="FBC277" s="998"/>
      <c r="FBD277" s="998"/>
      <c r="FBE277" s="844"/>
      <c r="FBF277" s="844"/>
      <c r="FBG277" s="998"/>
      <c r="FBH277" s="998"/>
      <c r="FBI277" s="998"/>
      <c r="FBJ277" s="998"/>
      <c r="FBK277" s="998"/>
      <c r="FBL277" s="843"/>
      <c r="FBM277" s="845"/>
      <c r="FBN277" s="998"/>
      <c r="FBO277" s="998"/>
      <c r="FBP277" s="998"/>
      <c r="FBQ277" s="998"/>
      <c r="FBR277" s="998"/>
      <c r="FBS277" s="998"/>
      <c r="FBT277" s="998"/>
      <c r="FBU277" s="846"/>
      <c r="FBV277" s="846"/>
      <c r="FBW277" s="846"/>
      <c r="FBX277" s="846"/>
      <c r="FBY277" s="846"/>
      <c r="FBZ277" s="846"/>
      <c r="FCA277" s="846"/>
      <c r="FCB277" s="846"/>
      <c r="FCC277" s="846"/>
      <c r="FCD277" s="846"/>
      <c r="FCE277" s="846"/>
      <c r="FCF277" s="846"/>
      <c r="FCG277" s="846"/>
      <c r="FCH277" s="846"/>
      <c r="FCI277" s="846"/>
      <c r="FCJ277" s="846"/>
      <c r="FCK277" s="846"/>
      <c r="FCL277" s="846"/>
      <c r="FCM277" s="846"/>
      <c r="FCN277" s="846"/>
      <c r="FCO277" s="846"/>
      <c r="FCP277" s="846"/>
      <c r="FCQ277" s="846"/>
      <c r="FCR277" s="846"/>
      <c r="FCS277" s="846"/>
      <c r="FCT277" s="846"/>
      <c r="FCU277" s="846"/>
      <c r="FCV277" s="846"/>
      <c r="FCW277" s="846"/>
      <c r="FCX277" s="846"/>
      <c r="FCY277" s="846"/>
      <c r="FCZ277" s="846"/>
      <c r="FDA277" s="846"/>
      <c r="FDB277" s="846"/>
      <c r="FDC277" s="846"/>
      <c r="FDD277" s="846"/>
      <c r="FDE277" s="846"/>
      <c r="FDF277" s="846"/>
      <c r="FDG277" s="846"/>
      <c r="FDH277" s="846"/>
      <c r="FDI277" s="846"/>
      <c r="FDJ277" s="846"/>
      <c r="FDK277" s="846"/>
      <c r="FDL277" s="846"/>
      <c r="FDM277" s="998"/>
      <c r="FDN277" s="998"/>
      <c r="FDO277" s="998"/>
      <c r="FDP277" s="998"/>
      <c r="FDQ277" s="998"/>
      <c r="FDR277" s="998"/>
      <c r="FDS277" s="998"/>
      <c r="FDT277" s="998"/>
      <c r="FDU277" s="998"/>
      <c r="FDV277" s="998"/>
      <c r="FDW277" s="998"/>
      <c r="FDX277" s="998"/>
      <c r="FDY277" s="998"/>
      <c r="FDZ277" s="998"/>
      <c r="FEA277" s="998"/>
      <c r="FEB277" s="998"/>
      <c r="FEC277" s="998"/>
      <c r="FED277" s="998"/>
      <c r="FEE277" s="998"/>
      <c r="FEF277" s="998"/>
      <c r="FEG277" s="998"/>
      <c r="FEH277" s="998"/>
      <c r="FEI277" s="998"/>
      <c r="FEJ277" s="998"/>
      <c r="FEK277" s="844"/>
      <c r="FEL277" s="844"/>
      <c r="FEM277" s="844"/>
      <c r="FEN277" s="844"/>
      <c r="FEO277" s="844"/>
      <c r="FEP277" s="998"/>
      <c r="FEQ277" s="998"/>
      <c r="FER277" s="844"/>
      <c r="FES277" s="844"/>
      <c r="FET277" s="998"/>
      <c r="FEU277" s="998"/>
      <c r="FEV277" s="844"/>
      <c r="FEW277" s="844"/>
      <c r="FEX277" s="998"/>
      <c r="FEY277" s="998"/>
      <c r="FEZ277" s="998"/>
      <c r="FFA277" s="998"/>
      <c r="FFB277" s="998"/>
      <c r="FFC277" s="998"/>
      <c r="FFD277" s="998"/>
      <c r="FFE277" s="844"/>
      <c r="FFF277" s="844"/>
      <c r="FFG277" s="998"/>
      <c r="FFH277" s="998"/>
      <c r="FFI277" s="844"/>
      <c r="FFJ277" s="844"/>
      <c r="FFK277" s="998"/>
      <c r="FFL277" s="998"/>
      <c r="FFM277" s="998"/>
      <c r="FFN277" s="998"/>
      <c r="FFO277" s="998"/>
      <c r="FFP277" s="843"/>
      <c r="FFQ277" s="845"/>
      <c r="FFR277" s="998"/>
      <c r="FFS277" s="998"/>
      <c r="FFT277" s="998"/>
      <c r="FFU277" s="998"/>
      <c r="FFV277" s="998"/>
      <c r="FFW277" s="998"/>
      <c r="FFX277" s="998"/>
      <c r="FFY277" s="846"/>
      <c r="FFZ277" s="846"/>
      <c r="FGA277" s="846"/>
      <c r="FGB277" s="846"/>
      <c r="FGC277" s="846"/>
      <c r="FGD277" s="846"/>
      <c r="FGE277" s="846"/>
      <c r="FGF277" s="846"/>
      <c r="FGG277" s="846"/>
      <c r="FGH277" s="846"/>
      <c r="FGI277" s="846"/>
      <c r="FGJ277" s="846"/>
      <c r="FGK277" s="846"/>
      <c r="FGL277" s="846"/>
      <c r="FGM277" s="846"/>
      <c r="FGN277" s="846"/>
      <c r="FGO277" s="846"/>
      <c r="FGP277" s="846"/>
      <c r="FGQ277" s="846"/>
      <c r="FGR277" s="846"/>
      <c r="FGS277" s="846"/>
      <c r="FGT277" s="846"/>
      <c r="FGU277" s="846"/>
      <c r="FGV277" s="846"/>
      <c r="FGW277" s="846"/>
      <c r="FGX277" s="846"/>
      <c r="FGY277" s="846"/>
      <c r="FGZ277" s="846"/>
      <c r="FHA277" s="846"/>
      <c r="FHB277" s="846"/>
      <c r="FHC277" s="846"/>
      <c r="FHD277" s="846"/>
      <c r="FHE277" s="846"/>
      <c r="FHF277" s="846"/>
      <c r="FHG277" s="846"/>
      <c r="FHH277" s="846"/>
      <c r="FHI277" s="846"/>
      <c r="FHJ277" s="846"/>
      <c r="FHK277" s="846"/>
      <c r="FHL277" s="846"/>
      <c r="FHM277" s="846"/>
      <c r="FHN277" s="846"/>
      <c r="FHO277" s="846"/>
      <c r="FHP277" s="846"/>
      <c r="FHQ277" s="998"/>
      <c r="FHR277" s="998"/>
      <c r="FHS277" s="998"/>
      <c r="FHT277" s="998"/>
      <c r="FHU277" s="998"/>
      <c r="FHV277" s="998"/>
      <c r="FHW277" s="998"/>
      <c r="FHX277" s="998"/>
      <c r="FHY277" s="998"/>
      <c r="FHZ277" s="998"/>
      <c r="FIA277" s="998"/>
      <c r="FIB277" s="998"/>
      <c r="FIC277" s="998"/>
      <c r="FID277" s="998"/>
      <c r="FIE277" s="998"/>
      <c r="FIF277" s="998"/>
      <c r="FIG277" s="998"/>
      <c r="FIH277" s="998"/>
      <c r="FII277" s="998"/>
      <c r="FIJ277" s="998"/>
      <c r="FIK277" s="998"/>
      <c r="FIL277" s="998"/>
      <c r="FIM277" s="998"/>
      <c r="FIN277" s="998"/>
      <c r="FIO277" s="844"/>
      <c r="FIP277" s="844"/>
      <c r="FIQ277" s="844"/>
      <c r="FIR277" s="844"/>
      <c r="FIS277" s="844"/>
      <c r="FIT277" s="998"/>
      <c r="FIU277" s="998"/>
      <c r="FIV277" s="844"/>
      <c r="FIW277" s="844"/>
      <c r="FIX277" s="998"/>
      <c r="FIY277" s="998"/>
      <c r="FIZ277" s="844"/>
      <c r="FJA277" s="844"/>
      <c r="FJB277" s="998"/>
      <c r="FJC277" s="998"/>
      <c r="FJD277" s="998"/>
      <c r="FJE277" s="998"/>
      <c r="FJF277" s="998"/>
      <c r="FJG277" s="998"/>
      <c r="FJH277" s="998"/>
      <c r="FJI277" s="844"/>
      <c r="FJJ277" s="844"/>
      <c r="FJK277" s="998"/>
      <c r="FJL277" s="998"/>
      <c r="FJM277" s="844"/>
      <c r="FJN277" s="844"/>
      <c r="FJO277" s="998"/>
      <c r="FJP277" s="998"/>
      <c r="FJQ277" s="998"/>
      <c r="FJR277" s="998"/>
      <c r="FJS277" s="998"/>
      <c r="FJT277" s="843"/>
      <c r="FJU277" s="845"/>
      <c r="FJV277" s="998"/>
      <c r="FJW277" s="998"/>
      <c r="FJX277" s="998"/>
      <c r="FJY277" s="998"/>
      <c r="FJZ277" s="998"/>
      <c r="FKA277" s="998"/>
      <c r="FKB277" s="998"/>
      <c r="FKC277" s="846"/>
      <c r="FKD277" s="846"/>
      <c r="FKE277" s="846"/>
      <c r="FKF277" s="846"/>
      <c r="FKG277" s="846"/>
      <c r="FKH277" s="846"/>
      <c r="FKI277" s="846"/>
      <c r="FKJ277" s="846"/>
      <c r="FKK277" s="846"/>
      <c r="FKL277" s="846"/>
      <c r="FKM277" s="846"/>
      <c r="FKN277" s="846"/>
      <c r="FKO277" s="846"/>
      <c r="FKP277" s="846"/>
      <c r="FKQ277" s="846"/>
      <c r="FKR277" s="846"/>
      <c r="FKS277" s="846"/>
      <c r="FKT277" s="846"/>
      <c r="FKU277" s="846"/>
      <c r="FKV277" s="846"/>
      <c r="FKW277" s="846"/>
      <c r="FKX277" s="846"/>
      <c r="FKY277" s="846"/>
      <c r="FKZ277" s="846"/>
      <c r="FLA277" s="846"/>
      <c r="FLB277" s="846"/>
      <c r="FLC277" s="846"/>
      <c r="FLD277" s="846"/>
      <c r="FLE277" s="846"/>
      <c r="FLF277" s="846"/>
      <c r="FLG277" s="846"/>
      <c r="FLH277" s="846"/>
      <c r="FLI277" s="846"/>
      <c r="FLJ277" s="846"/>
      <c r="FLK277" s="846"/>
      <c r="FLL277" s="846"/>
      <c r="FLM277" s="846"/>
      <c r="FLN277" s="846"/>
      <c r="FLO277" s="846"/>
      <c r="FLP277" s="846"/>
      <c r="FLQ277" s="846"/>
      <c r="FLR277" s="846"/>
      <c r="FLS277" s="846"/>
      <c r="FLT277" s="846"/>
      <c r="FLU277" s="998"/>
      <c r="FLV277" s="998"/>
      <c r="FLW277" s="998"/>
      <c r="FLX277" s="998"/>
      <c r="FLY277" s="998"/>
      <c r="FLZ277" s="998"/>
      <c r="FMA277" s="998"/>
      <c r="FMB277" s="998"/>
      <c r="FMC277" s="998"/>
      <c r="FMD277" s="998"/>
      <c r="FME277" s="998"/>
      <c r="FMF277" s="998"/>
      <c r="FMG277" s="998"/>
      <c r="FMH277" s="998"/>
      <c r="FMI277" s="998"/>
      <c r="FMJ277" s="998"/>
      <c r="FMK277" s="998"/>
      <c r="FML277" s="998"/>
      <c r="FMM277" s="998"/>
      <c r="FMN277" s="998"/>
      <c r="FMO277" s="998"/>
      <c r="FMP277" s="998"/>
      <c r="FMQ277" s="998"/>
      <c r="FMR277" s="998"/>
      <c r="FMS277" s="844"/>
      <c r="FMT277" s="844"/>
      <c r="FMU277" s="844"/>
      <c r="FMV277" s="844"/>
      <c r="FMW277" s="844"/>
      <c r="FMX277" s="998"/>
      <c r="FMY277" s="998"/>
      <c r="FMZ277" s="844"/>
      <c r="FNA277" s="844"/>
      <c r="FNB277" s="998"/>
      <c r="FNC277" s="998"/>
      <c r="FND277" s="844"/>
      <c r="FNE277" s="844"/>
      <c r="FNF277" s="998"/>
      <c r="FNG277" s="998"/>
      <c r="FNH277" s="998"/>
      <c r="FNI277" s="998"/>
      <c r="FNJ277" s="998"/>
      <c r="FNK277" s="998"/>
      <c r="FNL277" s="998"/>
      <c r="FNM277" s="844"/>
      <c r="FNN277" s="844"/>
      <c r="FNO277" s="998"/>
      <c r="FNP277" s="998"/>
      <c r="FNQ277" s="844"/>
      <c r="FNR277" s="844"/>
      <c r="FNS277" s="998"/>
      <c r="FNT277" s="998"/>
      <c r="FNU277" s="998"/>
      <c r="FNV277" s="998"/>
      <c r="FNW277" s="998"/>
      <c r="FNX277" s="843"/>
      <c r="FNY277" s="845"/>
      <c r="FNZ277" s="998"/>
      <c r="FOA277" s="998"/>
      <c r="FOB277" s="998"/>
      <c r="FOC277" s="998"/>
      <c r="FOD277" s="998"/>
      <c r="FOE277" s="998"/>
      <c r="FOF277" s="998"/>
      <c r="FOG277" s="846"/>
      <c r="FOH277" s="846"/>
      <c r="FOI277" s="846"/>
      <c r="FOJ277" s="846"/>
      <c r="FOK277" s="846"/>
      <c r="FOL277" s="846"/>
      <c r="FOM277" s="846"/>
      <c r="FON277" s="846"/>
      <c r="FOO277" s="846"/>
      <c r="FOP277" s="846"/>
      <c r="FOQ277" s="846"/>
      <c r="FOR277" s="846"/>
      <c r="FOS277" s="846"/>
      <c r="FOT277" s="846"/>
      <c r="FOU277" s="846"/>
      <c r="FOV277" s="846"/>
      <c r="FOW277" s="846"/>
      <c r="FOX277" s="846"/>
      <c r="FOY277" s="846"/>
      <c r="FOZ277" s="846"/>
      <c r="FPA277" s="846"/>
      <c r="FPB277" s="846"/>
      <c r="FPC277" s="846"/>
      <c r="FPD277" s="846"/>
      <c r="FPE277" s="846"/>
      <c r="FPF277" s="846"/>
      <c r="FPG277" s="846"/>
      <c r="FPH277" s="846"/>
      <c r="FPI277" s="846"/>
      <c r="FPJ277" s="846"/>
      <c r="FPK277" s="846"/>
      <c r="FPL277" s="846"/>
      <c r="FPM277" s="846"/>
      <c r="FPN277" s="846"/>
      <c r="FPO277" s="846"/>
      <c r="FPP277" s="846"/>
      <c r="FPQ277" s="846"/>
      <c r="FPR277" s="846"/>
      <c r="FPS277" s="846"/>
      <c r="FPT277" s="846"/>
      <c r="FPU277" s="846"/>
      <c r="FPV277" s="846"/>
      <c r="FPW277" s="846"/>
      <c r="FPX277" s="846"/>
      <c r="FPY277" s="998"/>
      <c r="FPZ277" s="998"/>
      <c r="FQA277" s="998"/>
      <c r="FQB277" s="998"/>
      <c r="FQC277" s="998"/>
      <c r="FQD277" s="998"/>
      <c r="FQE277" s="998"/>
      <c r="FQF277" s="998"/>
      <c r="FQG277" s="998"/>
      <c r="FQH277" s="998"/>
      <c r="FQI277" s="998"/>
      <c r="FQJ277" s="998"/>
      <c r="FQK277" s="998"/>
      <c r="FQL277" s="998"/>
      <c r="FQM277" s="998"/>
      <c r="FQN277" s="998"/>
      <c r="FQO277" s="998"/>
      <c r="FQP277" s="998"/>
      <c r="FQQ277" s="998"/>
      <c r="FQR277" s="998"/>
      <c r="FQS277" s="998"/>
      <c r="FQT277" s="998"/>
      <c r="FQU277" s="998"/>
      <c r="FQV277" s="998"/>
      <c r="FQW277" s="844"/>
      <c r="FQX277" s="844"/>
      <c r="FQY277" s="844"/>
      <c r="FQZ277" s="844"/>
      <c r="FRA277" s="844"/>
      <c r="FRB277" s="998"/>
      <c r="FRC277" s="998"/>
      <c r="FRD277" s="844"/>
      <c r="FRE277" s="844"/>
      <c r="FRF277" s="998"/>
      <c r="FRG277" s="998"/>
      <c r="FRH277" s="844"/>
      <c r="FRI277" s="844"/>
      <c r="FRJ277" s="998"/>
      <c r="FRK277" s="998"/>
      <c r="FRL277" s="998"/>
      <c r="FRM277" s="998"/>
      <c r="FRN277" s="998"/>
      <c r="FRO277" s="998"/>
      <c r="FRP277" s="998"/>
      <c r="FRQ277" s="844"/>
      <c r="FRR277" s="844"/>
      <c r="FRS277" s="998"/>
      <c r="FRT277" s="998"/>
      <c r="FRU277" s="844"/>
      <c r="FRV277" s="844"/>
      <c r="FRW277" s="998"/>
      <c r="FRX277" s="998"/>
      <c r="FRY277" s="998"/>
      <c r="FRZ277" s="998"/>
      <c r="FSA277" s="998"/>
      <c r="FSB277" s="843"/>
      <c r="FSC277" s="845"/>
      <c r="FSD277" s="998"/>
      <c r="FSE277" s="998"/>
      <c r="FSF277" s="998"/>
      <c r="FSG277" s="998"/>
      <c r="FSH277" s="998"/>
      <c r="FSI277" s="998"/>
      <c r="FSJ277" s="998"/>
      <c r="FSK277" s="846"/>
      <c r="FSL277" s="846"/>
      <c r="FSM277" s="846"/>
      <c r="FSN277" s="846"/>
      <c r="FSO277" s="846"/>
      <c r="FSP277" s="846"/>
      <c r="FSQ277" s="846"/>
      <c r="FSR277" s="846"/>
      <c r="FSS277" s="846"/>
      <c r="FST277" s="846"/>
      <c r="FSU277" s="846"/>
      <c r="FSV277" s="846"/>
      <c r="FSW277" s="846"/>
      <c r="FSX277" s="846"/>
      <c r="FSY277" s="846"/>
      <c r="FSZ277" s="846"/>
      <c r="FTA277" s="846"/>
      <c r="FTB277" s="846"/>
      <c r="FTC277" s="846"/>
      <c r="FTD277" s="846"/>
      <c r="FTE277" s="846"/>
      <c r="FTF277" s="846"/>
      <c r="FTG277" s="846"/>
      <c r="FTH277" s="846"/>
      <c r="FTI277" s="846"/>
      <c r="FTJ277" s="846"/>
      <c r="FTK277" s="846"/>
      <c r="FTL277" s="846"/>
      <c r="FTM277" s="846"/>
      <c r="FTN277" s="846"/>
      <c r="FTO277" s="846"/>
      <c r="FTP277" s="846"/>
      <c r="FTQ277" s="846"/>
      <c r="FTR277" s="846"/>
      <c r="FTS277" s="846"/>
      <c r="FTT277" s="846"/>
      <c r="FTU277" s="846"/>
      <c r="FTV277" s="846"/>
      <c r="FTW277" s="846"/>
      <c r="FTX277" s="846"/>
      <c r="FTY277" s="846"/>
      <c r="FTZ277" s="846"/>
      <c r="FUA277" s="846"/>
      <c r="FUB277" s="846"/>
      <c r="FUC277" s="998"/>
      <c r="FUD277" s="998"/>
      <c r="FUE277" s="998"/>
      <c r="FUF277" s="998"/>
      <c r="FUG277" s="998"/>
      <c r="FUH277" s="998"/>
      <c r="FUI277" s="998"/>
      <c r="FUJ277" s="998"/>
      <c r="FUK277" s="998"/>
      <c r="FUL277" s="998"/>
      <c r="FUM277" s="998"/>
      <c r="FUN277" s="998"/>
      <c r="FUO277" s="998"/>
      <c r="FUP277" s="998"/>
      <c r="FUQ277" s="998"/>
      <c r="FUR277" s="998"/>
      <c r="FUS277" s="998"/>
      <c r="FUT277" s="998"/>
      <c r="FUU277" s="998"/>
      <c r="FUV277" s="998"/>
      <c r="FUW277" s="998"/>
      <c r="FUX277" s="998"/>
      <c r="FUY277" s="998"/>
      <c r="FUZ277" s="998"/>
      <c r="FVA277" s="844"/>
      <c r="FVB277" s="844"/>
      <c r="FVC277" s="844"/>
      <c r="FVD277" s="844"/>
      <c r="FVE277" s="844"/>
      <c r="FVF277" s="998"/>
      <c r="FVG277" s="998"/>
      <c r="FVH277" s="844"/>
      <c r="FVI277" s="844"/>
      <c r="FVJ277" s="998"/>
      <c r="FVK277" s="998"/>
      <c r="FVL277" s="844"/>
      <c r="FVM277" s="844"/>
      <c r="FVN277" s="998"/>
      <c r="FVO277" s="998"/>
      <c r="FVP277" s="998"/>
      <c r="FVQ277" s="998"/>
      <c r="FVR277" s="998"/>
      <c r="FVS277" s="998"/>
      <c r="FVT277" s="998"/>
      <c r="FVU277" s="844"/>
      <c r="FVV277" s="844"/>
      <c r="FVW277" s="998"/>
      <c r="FVX277" s="998"/>
      <c r="FVY277" s="844"/>
      <c r="FVZ277" s="844"/>
      <c r="FWA277" s="998"/>
      <c r="FWB277" s="998"/>
      <c r="FWC277" s="998"/>
      <c r="FWD277" s="998"/>
      <c r="FWE277" s="998"/>
      <c r="FWF277" s="843"/>
      <c r="FWG277" s="845"/>
      <c r="FWH277" s="998"/>
      <c r="FWI277" s="998"/>
      <c r="FWJ277" s="998"/>
      <c r="FWK277" s="998"/>
      <c r="FWL277" s="998"/>
      <c r="FWM277" s="998"/>
      <c r="FWN277" s="998"/>
      <c r="FWO277" s="846"/>
      <c r="FWP277" s="846"/>
      <c r="FWQ277" s="846"/>
      <c r="FWR277" s="846"/>
      <c r="FWS277" s="846"/>
      <c r="FWT277" s="846"/>
      <c r="FWU277" s="846"/>
      <c r="FWV277" s="846"/>
      <c r="FWW277" s="846"/>
      <c r="FWX277" s="846"/>
      <c r="FWY277" s="846"/>
      <c r="FWZ277" s="846"/>
      <c r="FXA277" s="846"/>
      <c r="FXB277" s="846"/>
      <c r="FXC277" s="846"/>
      <c r="FXD277" s="846"/>
      <c r="FXE277" s="846"/>
      <c r="FXF277" s="846"/>
      <c r="FXG277" s="846"/>
      <c r="FXH277" s="846"/>
      <c r="FXI277" s="846"/>
      <c r="FXJ277" s="846"/>
      <c r="FXK277" s="846"/>
      <c r="FXL277" s="846"/>
      <c r="FXM277" s="846"/>
      <c r="FXN277" s="846"/>
      <c r="FXO277" s="846"/>
      <c r="FXP277" s="846"/>
      <c r="FXQ277" s="846"/>
      <c r="FXR277" s="846"/>
      <c r="FXS277" s="846"/>
      <c r="FXT277" s="846"/>
      <c r="FXU277" s="846"/>
      <c r="FXV277" s="846"/>
      <c r="FXW277" s="846"/>
      <c r="FXX277" s="846"/>
      <c r="FXY277" s="846"/>
      <c r="FXZ277" s="846"/>
      <c r="FYA277" s="846"/>
      <c r="FYB277" s="846"/>
      <c r="FYC277" s="846"/>
      <c r="FYD277" s="846"/>
      <c r="FYE277" s="846"/>
      <c r="FYF277" s="846"/>
      <c r="FYG277" s="998"/>
      <c r="FYH277" s="998"/>
      <c r="FYI277" s="998"/>
      <c r="FYJ277" s="998"/>
      <c r="FYK277" s="998"/>
      <c r="FYL277" s="998"/>
      <c r="FYM277" s="998"/>
      <c r="FYN277" s="998"/>
      <c r="FYO277" s="998"/>
      <c r="FYP277" s="998"/>
      <c r="FYQ277" s="998"/>
      <c r="FYR277" s="998"/>
      <c r="FYS277" s="998"/>
      <c r="FYT277" s="998"/>
      <c r="FYU277" s="998"/>
      <c r="FYV277" s="998"/>
      <c r="FYW277" s="998"/>
      <c r="FYX277" s="998"/>
      <c r="FYY277" s="998"/>
      <c r="FYZ277" s="998"/>
      <c r="FZA277" s="998"/>
      <c r="FZB277" s="998"/>
      <c r="FZC277" s="998"/>
      <c r="FZD277" s="998"/>
      <c r="FZE277" s="844"/>
      <c r="FZF277" s="844"/>
      <c r="FZG277" s="844"/>
      <c r="FZH277" s="844"/>
      <c r="FZI277" s="844"/>
      <c r="FZJ277" s="998"/>
      <c r="FZK277" s="998"/>
      <c r="FZL277" s="844"/>
      <c r="FZM277" s="844"/>
      <c r="FZN277" s="998"/>
      <c r="FZO277" s="998"/>
      <c r="FZP277" s="844"/>
      <c r="FZQ277" s="844"/>
      <c r="FZR277" s="998"/>
      <c r="FZS277" s="998"/>
      <c r="FZT277" s="998"/>
      <c r="FZU277" s="998"/>
      <c r="FZV277" s="998"/>
      <c r="FZW277" s="998"/>
      <c r="FZX277" s="998"/>
      <c r="FZY277" s="844"/>
      <c r="FZZ277" s="844"/>
      <c r="GAA277" s="998"/>
      <c r="GAB277" s="998"/>
      <c r="GAC277" s="844"/>
      <c r="GAD277" s="844"/>
      <c r="GAE277" s="998"/>
      <c r="GAF277" s="998"/>
      <c r="GAG277" s="998"/>
      <c r="GAH277" s="998"/>
      <c r="GAI277" s="998"/>
      <c r="GAJ277" s="843"/>
      <c r="GAK277" s="845"/>
      <c r="GAL277" s="998"/>
      <c r="GAM277" s="998"/>
      <c r="GAN277" s="998"/>
      <c r="GAO277" s="998"/>
      <c r="GAP277" s="998"/>
      <c r="GAQ277" s="998"/>
      <c r="GAR277" s="998"/>
      <c r="GAS277" s="846"/>
      <c r="GAT277" s="846"/>
      <c r="GAU277" s="846"/>
      <c r="GAV277" s="846"/>
      <c r="GAW277" s="846"/>
      <c r="GAX277" s="846"/>
      <c r="GAY277" s="846"/>
      <c r="GAZ277" s="846"/>
      <c r="GBA277" s="846"/>
      <c r="GBB277" s="846"/>
      <c r="GBC277" s="846"/>
      <c r="GBD277" s="846"/>
      <c r="GBE277" s="846"/>
      <c r="GBF277" s="846"/>
      <c r="GBG277" s="846"/>
      <c r="GBH277" s="846"/>
      <c r="GBI277" s="846"/>
      <c r="GBJ277" s="846"/>
      <c r="GBK277" s="846"/>
      <c r="GBL277" s="846"/>
      <c r="GBM277" s="846"/>
      <c r="GBN277" s="846"/>
      <c r="GBO277" s="846"/>
      <c r="GBP277" s="846"/>
      <c r="GBQ277" s="846"/>
      <c r="GBR277" s="846"/>
      <c r="GBS277" s="846"/>
      <c r="GBT277" s="846"/>
      <c r="GBU277" s="846"/>
      <c r="GBV277" s="846"/>
      <c r="GBW277" s="846"/>
      <c r="GBX277" s="846"/>
      <c r="GBY277" s="846"/>
      <c r="GBZ277" s="846"/>
      <c r="GCA277" s="846"/>
      <c r="GCB277" s="846"/>
      <c r="GCC277" s="846"/>
      <c r="GCD277" s="846"/>
      <c r="GCE277" s="846"/>
      <c r="GCF277" s="846"/>
      <c r="GCG277" s="846"/>
      <c r="GCH277" s="846"/>
      <c r="GCI277" s="846"/>
      <c r="GCJ277" s="846"/>
      <c r="GCK277" s="998"/>
      <c r="GCL277" s="998"/>
      <c r="GCM277" s="998"/>
      <c r="GCN277" s="998"/>
      <c r="GCO277" s="998"/>
      <c r="GCP277" s="998"/>
      <c r="GCQ277" s="998"/>
      <c r="GCR277" s="998"/>
      <c r="GCS277" s="998"/>
      <c r="GCT277" s="998"/>
      <c r="GCU277" s="998"/>
      <c r="GCV277" s="998"/>
      <c r="GCW277" s="998"/>
      <c r="GCX277" s="998"/>
      <c r="GCY277" s="998"/>
      <c r="GCZ277" s="998"/>
      <c r="GDA277" s="998"/>
      <c r="GDB277" s="998"/>
      <c r="GDC277" s="998"/>
      <c r="GDD277" s="998"/>
      <c r="GDE277" s="998"/>
      <c r="GDF277" s="998"/>
      <c r="GDG277" s="998"/>
      <c r="GDH277" s="998"/>
      <c r="GDI277" s="844"/>
      <c r="GDJ277" s="844"/>
      <c r="GDK277" s="844"/>
      <c r="GDL277" s="844"/>
      <c r="GDM277" s="844"/>
      <c r="GDN277" s="998"/>
      <c r="GDO277" s="998"/>
      <c r="GDP277" s="844"/>
      <c r="GDQ277" s="844"/>
      <c r="GDR277" s="998"/>
      <c r="GDS277" s="998"/>
      <c r="GDT277" s="844"/>
      <c r="GDU277" s="844"/>
      <c r="GDV277" s="998"/>
      <c r="GDW277" s="998"/>
      <c r="GDX277" s="998"/>
      <c r="GDY277" s="998"/>
      <c r="GDZ277" s="998"/>
      <c r="GEA277" s="998"/>
      <c r="GEB277" s="998"/>
      <c r="GEC277" s="844"/>
      <c r="GED277" s="844"/>
      <c r="GEE277" s="998"/>
      <c r="GEF277" s="998"/>
      <c r="GEG277" s="844"/>
      <c r="GEH277" s="844"/>
      <c r="GEI277" s="998"/>
      <c r="GEJ277" s="998"/>
      <c r="GEK277" s="998"/>
      <c r="GEL277" s="998"/>
      <c r="GEM277" s="998"/>
      <c r="GEN277" s="843"/>
      <c r="GEO277" s="845"/>
      <c r="GEP277" s="998"/>
      <c r="GEQ277" s="998"/>
      <c r="GER277" s="998"/>
      <c r="GES277" s="998"/>
      <c r="GET277" s="998"/>
      <c r="GEU277" s="998"/>
      <c r="GEV277" s="998"/>
      <c r="GEW277" s="846"/>
      <c r="GEX277" s="846"/>
      <c r="GEY277" s="846"/>
      <c r="GEZ277" s="846"/>
      <c r="GFA277" s="846"/>
      <c r="GFB277" s="846"/>
      <c r="GFC277" s="846"/>
      <c r="GFD277" s="846"/>
      <c r="GFE277" s="846"/>
      <c r="GFF277" s="846"/>
      <c r="GFG277" s="846"/>
      <c r="GFH277" s="846"/>
      <c r="GFI277" s="846"/>
      <c r="GFJ277" s="846"/>
      <c r="GFK277" s="846"/>
      <c r="GFL277" s="846"/>
      <c r="GFM277" s="846"/>
      <c r="GFN277" s="846"/>
      <c r="GFO277" s="846"/>
      <c r="GFP277" s="846"/>
      <c r="GFQ277" s="846"/>
      <c r="GFR277" s="846"/>
      <c r="GFS277" s="846"/>
      <c r="GFT277" s="846"/>
      <c r="GFU277" s="846"/>
      <c r="GFV277" s="846"/>
      <c r="GFW277" s="846"/>
      <c r="GFX277" s="846"/>
      <c r="GFY277" s="846"/>
      <c r="GFZ277" s="846"/>
      <c r="GGA277" s="846"/>
      <c r="GGB277" s="846"/>
      <c r="GGC277" s="846"/>
      <c r="GGD277" s="846"/>
      <c r="GGE277" s="846"/>
      <c r="GGF277" s="846"/>
      <c r="GGG277" s="846"/>
      <c r="GGH277" s="846"/>
      <c r="GGI277" s="846"/>
      <c r="GGJ277" s="846"/>
      <c r="GGK277" s="846"/>
      <c r="GGL277" s="846"/>
      <c r="GGM277" s="846"/>
      <c r="GGN277" s="846"/>
      <c r="GGO277" s="998"/>
      <c r="GGP277" s="998"/>
      <c r="GGQ277" s="998"/>
      <c r="GGR277" s="998"/>
      <c r="GGS277" s="998"/>
      <c r="GGT277" s="998"/>
      <c r="GGU277" s="998"/>
      <c r="GGV277" s="998"/>
      <c r="GGW277" s="998"/>
      <c r="GGX277" s="998"/>
      <c r="GGY277" s="998"/>
      <c r="GGZ277" s="998"/>
      <c r="GHA277" s="998"/>
      <c r="GHB277" s="998"/>
      <c r="GHC277" s="998"/>
      <c r="GHD277" s="998"/>
      <c r="GHE277" s="998"/>
      <c r="GHF277" s="998"/>
      <c r="GHG277" s="998"/>
      <c r="GHH277" s="998"/>
      <c r="GHI277" s="998"/>
      <c r="GHJ277" s="998"/>
      <c r="GHK277" s="998"/>
      <c r="GHL277" s="998"/>
      <c r="GHM277" s="844"/>
      <c r="GHN277" s="844"/>
      <c r="GHO277" s="844"/>
      <c r="GHP277" s="844"/>
      <c r="GHQ277" s="844"/>
      <c r="GHR277" s="998"/>
      <c r="GHS277" s="998"/>
      <c r="GHT277" s="844"/>
      <c r="GHU277" s="844"/>
      <c r="GHV277" s="998"/>
      <c r="GHW277" s="998"/>
      <c r="GHX277" s="844"/>
      <c r="GHY277" s="844"/>
      <c r="GHZ277" s="998"/>
      <c r="GIA277" s="998"/>
      <c r="GIB277" s="998"/>
      <c r="GIC277" s="998"/>
      <c r="GID277" s="998"/>
      <c r="GIE277" s="998"/>
      <c r="GIF277" s="998"/>
      <c r="GIG277" s="844"/>
      <c r="GIH277" s="844"/>
      <c r="GII277" s="998"/>
      <c r="GIJ277" s="998"/>
      <c r="GIK277" s="844"/>
      <c r="GIL277" s="844"/>
      <c r="GIM277" s="998"/>
      <c r="GIN277" s="998"/>
      <c r="GIO277" s="998"/>
      <c r="GIP277" s="998"/>
      <c r="GIQ277" s="998"/>
      <c r="GIR277" s="843"/>
      <c r="GIS277" s="845"/>
      <c r="GIT277" s="998"/>
      <c r="GIU277" s="998"/>
      <c r="GIV277" s="998"/>
      <c r="GIW277" s="998"/>
      <c r="GIX277" s="998"/>
      <c r="GIY277" s="998"/>
      <c r="GIZ277" s="998"/>
      <c r="GJA277" s="846"/>
      <c r="GJB277" s="846"/>
      <c r="GJC277" s="846"/>
      <c r="GJD277" s="846"/>
      <c r="GJE277" s="846"/>
      <c r="GJF277" s="846"/>
      <c r="GJG277" s="846"/>
      <c r="GJH277" s="846"/>
      <c r="GJI277" s="846"/>
      <c r="GJJ277" s="846"/>
      <c r="GJK277" s="846"/>
      <c r="GJL277" s="846"/>
      <c r="GJM277" s="846"/>
      <c r="GJN277" s="846"/>
      <c r="GJO277" s="846"/>
      <c r="GJP277" s="846"/>
      <c r="GJQ277" s="846"/>
      <c r="GJR277" s="846"/>
      <c r="GJS277" s="846"/>
      <c r="GJT277" s="846"/>
      <c r="GJU277" s="846"/>
      <c r="GJV277" s="846"/>
      <c r="GJW277" s="846"/>
      <c r="GJX277" s="846"/>
      <c r="GJY277" s="846"/>
      <c r="GJZ277" s="846"/>
      <c r="GKA277" s="846"/>
      <c r="GKB277" s="846"/>
      <c r="GKC277" s="846"/>
      <c r="GKD277" s="846"/>
      <c r="GKE277" s="846"/>
      <c r="GKF277" s="846"/>
      <c r="GKG277" s="846"/>
      <c r="GKH277" s="846"/>
      <c r="GKI277" s="846"/>
      <c r="GKJ277" s="846"/>
      <c r="GKK277" s="846"/>
      <c r="GKL277" s="846"/>
      <c r="GKM277" s="846"/>
      <c r="GKN277" s="846"/>
      <c r="GKO277" s="846"/>
      <c r="GKP277" s="846"/>
      <c r="GKQ277" s="846"/>
      <c r="GKR277" s="846"/>
      <c r="GKS277" s="998"/>
      <c r="GKT277" s="998"/>
      <c r="GKU277" s="998"/>
      <c r="GKV277" s="998"/>
      <c r="GKW277" s="998"/>
      <c r="GKX277" s="998"/>
      <c r="GKY277" s="998"/>
      <c r="GKZ277" s="998"/>
      <c r="GLA277" s="998"/>
      <c r="GLB277" s="998"/>
      <c r="GLC277" s="998"/>
      <c r="GLD277" s="998"/>
      <c r="GLE277" s="998"/>
      <c r="GLF277" s="998"/>
      <c r="GLG277" s="998"/>
      <c r="GLH277" s="998"/>
      <c r="GLI277" s="998"/>
      <c r="GLJ277" s="998"/>
      <c r="GLK277" s="998"/>
      <c r="GLL277" s="998"/>
      <c r="GLM277" s="998"/>
      <c r="GLN277" s="998"/>
      <c r="GLO277" s="998"/>
      <c r="GLP277" s="998"/>
      <c r="GLQ277" s="844"/>
      <c r="GLR277" s="844"/>
      <c r="GLS277" s="844"/>
      <c r="GLT277" s="844"/>
      <c r="GLU277" s="844"/>
      <c r="GLV277" s="998"/>
      <c r="GLW277" s="998"/>
      <c r="GLX277" s="844"/>
      <c r="GLY277" s="844"/>
      <c r="GLZ277" s="998"/>
      <c r="GMA277" s="998"/>
      <c r="GMB277" s="844"/>
      <c r="GMC277" s="844"/>
      <c r="GMD277" s="998"/>
      <c r="GME277" s="998"/>
      <c r="GMF277" s="998"/>
      <c r="GMG277" s="998"/>
      <c r="GMH277" s="998"/>
      <c r="GMI277" s="998"/>
      <c r="GMJ277" s="998"/>
      <c r="GMK277" s="844"/>
      <c r="GML277" s="844"/>
      <c r="GMM277" s="998"/>
      <c r="GMN277" s="998"/>
      <c r="GMO277" s="844"/>
      <c r="GMP277" s="844"/>
      <c r="GMQ277" s="998"/>
      <c r="GMR277" s="998"/>
      <c r="GMS277" s="998"/>
      <c r="GMT277" s="998"/>
      <c r="GMU277" s="998"/>
      <c r="GMV277" s="843"/>
      <c r="GMW277" s="845"/>
      <c r="GMX277" s="998"/>
      <c r="GMY277" s="998"/>
      <c r="GMZ277" s="998"/>
      <c r="GNA277" s="998"/>
      <c r="GNB277" s="998"/>
      <c r="GNC277" s="998"/>
      <c r="GND277" s="998"/>
      <c r="GNE277" s="846"/>
      <c r="GNF277" s="846"/>
      <c r="GNG277" s="846"/>
      <c r="GNH277" s="846"/>
      <c r="GNI277" s="846"/>
      <c r="GNJ277" s="846"/>
      <c r="GNK277" s="846"/>
      <c r="GNL277" s="846"/>
      <c r="GNM277" s="846"/>
      <c r="GNN277" s="846"/>
      <c r="GNO277" s="846"/>
      <c r="GNP277" s="846"/>
      <c r="GNQ277" s="846"/>
      <c r="GNR277" s="846"/>
      <c r="GNS277" s="846"/>
      <c r="GNT277" s="846"/>
      <c r="GNU277" s="846"/>
      <c r="GNV277" s="846"/>
      <c r="GNW277" s="846"/>
      <c r="GNX277" s="846"/>
      <c r="GNY277" s="846"/>
      <c r="GNZ277" s="846"/>
      <c r="GOA277" s="846"/>
      <c r="GOB277" s="846"/>
      <c r="GOC277" s="846"/>
      <c r="GOD277" s="846"/>
      <c r="GOE277" s="846"/>
      <c r="GOF277" s="846"/>
      <c r="GOG277" s="846"/>
      <c r="GOH277" s="846"/>
      <c r="GOI277" s="846"/>
      <c r="GOJ277" s="846"/>
      <c r="GOK277" s="846"/>
      <c r="GOL277" s="846"/>
      <c r="GOM277" s="846"/>
      <c r="GON277" s="846"/>
      <c r="GOO277" s="846"/>
      <c r="GOP277" s="846"/>
      <c r="GOQ277" s="846"/>
      <c r="GOR277" s="846"/>
      <c r="GOS277" s="846"/>
      <c r="GOT277" s="846"/>
      <c r="GOU277" s="846"/>
      <c r="GOV277" s="846"/>
      <c r="GOW277" s="998"/>
      <c r="GOX277" s="998"/>
      <c r="GOY277" s="998"/>
      <c r="GOZ277" s="998"/>
      <c r="GPA277" s="998"/>
      <c r="GPB277" s="998"/>
      <c r="GPC277" s="998"/>
      <c r="GPD277" s="998"/>
      <c r="GPE277" s="998"/>
      <c r="GPF277" s="998"/>
      <c r="GPG277" s="998"/>
      <c r="GPH277" s="998"/>
      <c r="GPI277" s="998"/>
      <c r="GPJ277" s="998"/>
      <c r="GPK277" s="998"/>
      <c r="GPL277" s="998"/>
      <c r="GPM277" s="998"/>
      <c r="GPN277" s="998"/>
      <c r="GPO277" s="998"/>
      <c r="GPP277" s="998"/>
      <c r="GPQ277" s="998"/>
      <c r="GPR277" s="998"/>
      <c r="GPS277" s="998"/>
      <c r="GPT277" s="998"/>
      <c r="GPU277" s="844"/>
      <c r="GPV277" s="844"/>
      <c r="GPW277" s="844"/>
      <c r="GPX277" s="844"/>
      <c r="GPY277" s="844"/>
      <c r="GPZ277" s="998"/>
      <c r="GQA277" s="998"/>
      <c r="GQB277" s="844"/>
      <c r="GQC277" s="844"/>
      <c r="GQD277" s="998"/>
      <c r="GQE277" s="998"/>
      <c r="GQF277" s="844"/>
      <c r="GQG277" s="844"/>
      <c r="GQH277" s="998"/>
      <c r="GQI277" s="998"/>
      <c r="GQJ277" s="998"/>
      <c r="GQK277" s="998"/>
      <c r="GQL277" s="998"/>
      <c r="GQM277" s="998"/>
      <c r="GQN277" s="998"/>
      <c r="GQO277" s="844"/>
      <c r="GQP277" s="844"/>
      <c r="GQQ277" s="998"/>
      <c r="GQR277" s="998"/>
      <c r="GQS277" s="844"/>
      <c r="GQT277" s="844"/>
      <c r="GQU277" s="998"/>
      <c r="GQV277" s="998"/>
      <c r="GQW277" s="998"/>
      <c r="GQX277" s="998"/>
      <c r="GQY277" s="998"/>
      <c r="GQZ277" s="843"/>
      <c r="GRA277" s="845"/>
      <c r="GRB277" s="998"/>
      <c r="GRC277" s="998"/>
      <c r="GRD277" s="998"/>
      <c r="GRE277" s="998"/>
      <c r="GRF277" s="998"/>
      <c r="GRG277" s="998"/>
      <c r="GRH277" s="998"/>
      <c r="GRI277" s="846"/>
      <c r="GRJ277" s="846"/>
      <c r="GRK277" s="846"/>
      <c r="GRL277" s="846"/>
      <c r="GRM277" s="846"/>
      <c r="GRN277" s="846"/>
      <c r="GRO277" s="846"/>
      <c r="GRP277" s="846"/>
      <c r="GRQ277" s="846"/>
      <c r="GRR277" s="846"/>
      <c r="GRS277" s="846"/>
      <c r="GRT277" s="846"/>
      <c r="GRU277" s="846"/>
      <c r="GRV277" s="846"/>
      <c r="GRW277" s="846"/>
      <c r="GRX277" s="846"/>
      <c r="GRY277" s="846"/>
      <c r="GRZ277" s="846"/>
      <c r="GSA277" s="846"/>
      <c r="GSB277" s="846"/>
      <c r="GSC277" s="846"/>
      <c r="GSD277" s="846"/>
      <c r="GSE277" s="846"/>
      <c r="GSF277" s="846"/>
      <c r="GSG277" s="846"/>
      <c r="GSH277" s="846"/>
      <c r="GSI277" s="846"/>
      <c r="GSJ277" s="846"/>
      <c r="GSK277" s="846"/>
      <c r="GSL277" s="846"/>
      <c r="GSM277" s="846"/>
      <c r="GSN277" s="846"/>
      <c r="GSO277" s="846"/>
      <c r="GSP277" s="846"/>
      <c r="GSQ277" s="846"/>
      <c r="GSR277" s="846"/>
      <c r="GSS277" s="846"/>
      <c r="GST277" s="846"/>
      <c r="GSU277" s="846"/>
      <c r="GSV277" s="846"/>
      <c r="GSW277" s="846"/>
      <c r="GSX277" s="846"/>
      <c r="GSY277" s="846"/>
      <c r="GSZ277" s="846"/>
      <c r="GTA277" s="998"/>
      <c r="GTB277" s="998"/>
      <c r="GTC277" s="998"/>
      <c r="GTD277" s="998"/>
      <c r="GTE277" s="998"/>
      <c r="GTF277" s="998"/>
      <c r="GTG277" s="998"/>
      <c r="GTH277" s="998"/>
      <c r="GTI277" s="998"/>
      <c r="GTJ277" s="998"/>
      <c r="GTK277" s="998"/>
      <c r="GTL277" s="998"/>
      <c r="GTM277" s="998"/>
      <c r="GTN277" s="998"/>
      <c r="GTO277" s="998"/>
      <c r="GTP277" s="998"/>
      <c r="GTQ277" s="998"/>
      <c r="GTR277" s="998"/>
      <c r="GTS277" s="998"/>
      <c r="GTT277" s="998"/>
      <c r="GTU277" s="998"/>
      <c r="GTV277" s="998"/>
      <c r="GTW277" s="998"/>
      <c r="GTX277" s="998"/>
      <c r="GTY277" s="844"/>
      <c r="GTZ277" s="844"/>
      <c r="GUA277" s="844"/>
      <c r="GUB277" s="844"/>
      <c r="GUC277" s="844"/>
      <c r="GUD277" s="998"/>
      <c r="GUE277" s="998"/>
      <c r="GUF277" s="844"/>
      <c r="GUG277" s="844"/>
      <c r="GUH277" s="998"/>
      <c r="GUI277" s="998"/>
      <c r="GUJ277" s="844"/>
      <c r="GUK277" s="844"/>
      <c r="GUL277" s="998"/>
      <c r="GUM277" s="998"/>
      <c r="GUN277" s="998"/>
      <c r="GUO277" s="998"/>
      <c r="GUP277" s="998"/>
      <c r="GUQ277" s="998"/>
      <c r="GUR277" s="998"/>
      <c r="GUS277" s="844"/>
      <c r="GUT277" s="844"/>
      <c r="GUU277" s="998"/>
      <c r="GUV277" s="998"/>
      <c r="GUW277" s="844"/>
      <c r="GUX277" s="844"/>
      <c r="GUY277" s="998"/>
      <c r="GUZ277" s="998"/>
      <c r="GVA277" s="998"/>
      <c r="GVB277" s="998"/>
      <c r="GVC277" s="998"/>
      <c r="GVD277" s="843"/>
      <c r="GVE277" s="845"/>
      <c r="GVF277" s="998"/>
      <c r="GVG277" s="998"/>
      <c r="GVH277" s="998"/>
      <c r="GVI277" s="998"/>
      <c r="GVJ277" s="998"/>
      <c r="GVK277" s="998"/>
      <c r="GVL277" s="998"/>
      <c r="GVM277" s="846"/>
      <c r="GVN277" s="846"/>
      <c r="GVO277" s="846"/>
      <c r="GVP277" s="846"/>
      <c r="GVQ277" s="846"/>
      <c r="GVR277" s="846"/>
      <c r="GVS277" s="846"/>
      <c r="GVT277" s="846"/>
      <c r="GVU277" s="846"/>
      <c r="GVV277" s="846"/>
      <c r="GVW277" s="846"/>
      <c r="GVX277" s="846"/>
      <c r="GVY277" s="846"/>
      <c r="GVZ277" s="846"/>
      <c r="GWA277" s="846"/>
      <c r="GWB277" s="846"/>
      <c r="GWC277" s="846"/>
      <c r="GWD277" s="846"/>
      <c r="GWE277" s="846"/>
      <c r="GWF277" s="846"/>
      <c r="GWG277" s="846"/>
      <c r="GWH277" s="846"/>
      <c r="GWI277" s="846"/>
      <c r="GWJ277" s="846"/>
      <c r="GWK277" s="846"/>
      <c r="GWL277" s="846"/>
      <c r="GWM277" s="846"/>
      <c r="GWN277" s="846"/>
      <c r="GWO277" s="846"/>
      <c r="GWP277" s="846"/>
      <c r="GWQ277" s="846"/>
      <c r="GWR277" s="846"/>
      <c r="GWS277" s="846"/>
      <c r="GWT277" s="846"/>
      <c r="GWU277" s="846"/>
      <c r="GWV277" s="846"/>
      <c r="GWW277" s="846"/>
      <c r="GWX277" s="846"/>
      <c r="GWY277" s="846"/>
      <c r="GWZ277" s="846"/>
      <c r="GXA277" s="846"/>
      <c r="GXB277" s="846"/>
      <c r="GXC277" s="846"/>
      <c r="GXD277" s="846"/>
      <c r="GXE277" s="998"/>
      <c r="GXF277" s="998"/>
      <c r="GXG277" s="998"/>
      <c r="GXH277" s="998"/>
      <c r="GXI277" s="998"/>
      <c r="GXJ277" s="998"/>
      <c r="GXK277" s="998"/>
      <c r="GXL277" s="998"/>
      <c r="GXM277" s="998"/>
      <c r="GXN277" s="998"/>
      <c r="GXO277" s="998"/>
      <c r="GXP277" s="998"/>
      <c r="GXQ277" s="998"/>
      <c r="GXR277" s="998"/>
      <c r="GXS277" s="998"/>
      <c r="GXT277" s="998"/>
      <c r="GXU277" s="998"/>
      <c r="GXV277" s="998"/>
      <c r="GXW277" s="998"/>
      <c r="GXX277" s="998"/>
      <c r="GXY277" s="998"/>
      <c r="GXZ277" s="998"/>
      <c r="GYA277" s="998"/>
      <c r="GYB277" s="998"/>
      <c r="GYC277" s="844"/>
      <c r="GYD277" s="844"/>
      <c r="GYE277" s="844"/>
      <c r="GYF277" s="844"/>
      <c r="GYG277" s="844"/>
      <c r="GYH277" s="998"/>
      <c r="GYI277" s="998"/>
      <c r="GYJ277" s="844"/>
      <c r="GYK277" s="844"/>
      <c r="GYL277" s="998"/>
      <c r="GYM277" s="998"/>
      <c r="GYN277" s="844"/>
      <c r="GYO277" s="844"/>
      <c r="GYP277" s="998"/>
      <c r="GYQ277" s="998"/>
      <c r="GYR277" s="998"/>
      <c r="GYS277" s="998"/>
      <c r="GYT277" s="998"/>
      <c r="GYU277" s="998"/>
      <c r="GYV277" s="998"/>
      <c r="GYW277" s="844"/>
      <c r="GYX277" s="844"/>
      <c r="GYY277" s="998"/>
      <c r="GYZ277" s="998"/>
      <c r="GZA277" s="844"/>
      <c r="GZB277" s="844"/>
      <c r="GZC277" s="998"/>
      <c r="GZD277" s="998"/>
      <c r="GZE277" s="998"/>
      <c r="GZF277" s="998"/>
      <c r="GZG277" s="998"/>
      <c r="GZH277" s="843"/>
      <c r="GZI277" s="845"/>
      <c r="GZJ277" s="998"/>
      <c r="GZK277" s="998"/>
      <c r="GZL277" s="998"/>
      <c r="GZM277" s="998"/>
      <c r="GZN277" s="998"/>
      <c r="GZO277" s="998"/>
      <c r="GZP277" s="998"/>
      <c r="GZQ277" s="846"/>
      <c r="GZR277" s="846"/>
      <c r="GZS277" s="846"/>
      <c r="GZT277" s="846"/>
      <c r="GZU277" s="846"/>
      <c r="GZV277" s="846"/>
      <c r="GZW277" s="846"/>
      <c r="GZX277" s="846"/>
      <c r="GZY277" s="846"/>
      <c r="GZZ277" s="846"/>
      <c r="HAA277" s="846"/>
      <c r="HAB277" s="846"/>
      <c r="HAC277" s="846"/>
      <c r="HAD277" s="846"/>
      <c r="HAE277" s="846"/>
      <c r="HAF277" s="846"/>
      <c r="HAG277" s="846"/>
      <c r="HAH277" s="846"/>
      <c r="HAI277" s="846"/>
      <c r="HAJ277" s="846"/>
      <c r="HAK277" s="846"/>
      <c r="HAL277" s="846"/>
      <c r="HAM277" s="846"/>
      <c r="HAN277" s="846"/>
      <c r="HAO277" s="846"/>
      <c r="HAP277" s="846"/>
      <c r="HAQ277" s="846"/>
      <c r="HAR277" s="846"/>
      <c r="HAS277" s="846"/>
      <c r="HAT277" s="846"/>
      <c r="HAU277" s="846"/>
      <c r="HAV277" s="846"/>
      <c r="HAW277" s="846"/>
      <c r="HAX277" s="846"/>
      <c r="HAY277" s="846"/>
      <c r="HAZ277" s="846"/>
      <c r="HBA277" s="846"/>
      <c r="HBB277" s="846"/>
      <c r="HBC277" s="846"/>
      <c r="HBD277" s="846"/>
      <c r="HBE277" s="846"/>
      <c r="HBF277" s="846"/>
      <c r="HBG277" s="846"/>
      <c r="HBH277" s="846"/>
      <c r="HBI277" s="998"/>
      <c r="HBJ277" s="998"/>
      <c r="HBK277" s="998"/>
      <c r="HBL277" s="998"/>
      <c r="HBM277" s="998"/>
      <c r="HBN277" s="998"/>
      <c r="HBO277" s="998"/>
      <c r="HBP277" s="998"/>
      <c r="HBQ277" s="998"/>
      <c r="HBR277" s="998"/>
      <c r="HBS277" s="998"/>
      <c r="HBT277" s="998"/>
      <c r="HBU277" s="998"/>
      <c r="HBV277" s="998"/>
      <c r="HBW277" s="998"/>
      <c r="HBX277" s="998"/>
      <c r="HBY277" s="998"/>
      <c r="HBZ277" s="998"/>
      <c r="HCA277" s="998"/>
      <c r="HCB277" s="998"/>
      <c r="HCC277" s="998"/>
      <c r="HCD277" s="998"/>
      <c r="HCE277" s="998"/>
      <c r="HCF277" s="998"/>
      <c r="HCG277" s="844"/>
      <c r="HCH277" s="844"/>
      <c r="HCI277" s="844"/>
      <c r="HCJ277" s="844"/>
      <c r="HCK277" s="844"/>
      <c r="HCL277" s="998"/>
      <c r="HCM277" s="998"/>
      <c r="HCN277" s="844"/>
      <c r="HCO277" s="844"/>
      <c r="HCP277" s="998"/>
      <c r="HCQ277" s="998"/>
      <c r="HCR277" s="844"/>
      <c r="HCS277" s="844"/>
      <c r="HCT277" s="998"/>
      <c r="HCU277" s="998"/>
      <c r="HCV277" s="998"/>
      <c r="HCW277" s="998"/>
      <c r="HCX277" s="998"/>
      <c r="HCY277" s="998"/>
      <c r="HCZ277" s="998"/>
      <c r="HDA277" s="844"/>
      <c r="HDB277" s="844"/>
      <c r="HDC277" s="998"/>
      <c r="HDD277" s="998"/>
      <c r="HDE277" s="844"/>
      <c r="HDF277" s="844"/>
      <c r="HDG277" s="998"/>
      <c r="HDH277" s="998"/>
      <c r="HDI277" s="998"/>
      <c r="HDJ277" s="998"/>
      <c r="HDK277" s="998"/>
      <c r="HDL277" s="843"/>
      <c r="HDM277" s="845"/>
      <c r="HDN277" s="998"/>
      <c r="HDO277" s="998"/>
      <c r="HDP277" s="998"/>
      <c r="HDQ277" s="998"/>
      <c r="HDR277" s="998"/>
      <c r="HDS277" s="998"/>
      <c r="HDT277" s="998"/>
      <c r="HDU277" s="846"/>
      <c r="HDV277" s="846"/>
      <c r="HDW277" s="846"/>
      <c r="HDX277" s="846"/>
      <c r="HDY277" s="846"/>
      <c r="HDZ277" s="846"/>
      <c r="HEA277" s="846"/>
      <c r="HEB277" s="846"/>
      <c r="HEC277" s="846"/>
      <c r="HED277" s="846"/>
      <c r="HEE277" s="846"/>
      <c r="HEF277" s="846"/>
      <c r="HEG277" s="846"/>
      <c r="HEH277" s="846"/>
      <c r="HEI277" s="846"/>
      <c r="HEJ277" s="846"/>
      <c r="HEK277" s="846"/>
      <c r="HEL277" s="846"/>
      <c r="HEM277" s="846"/>
      <c r="HEN277" s="846"/>
      <c r="HEO277" s="846"/>
      <c r="HEP277" s="846"/>
      <c r="HEQ277" s="846"/>
      <c r="HER277" s="846"/>
      <c r="HES277" s="846"/>
      <c r="HET277" s="846"/>
      <c r="HEU277" s="846"/>
      <c r="HEV277" s="846"/>
      <c r="HEW277" s="846"/>
      <c r="HEX277" s="846"/>
      <c r="HEY277" s="846"/>
      <c r="HEZ277" s="846"/>
      <c r="HFA277" s="846"/>
      <c r="HFB277" s="846"/>
      <c r="HFC277" s="846"/>
      <c r="HFD277" s="846"/>
      <c r="HFE277" s="846"/>
      <c r="HFF277" s="846"/>
      <c r="HFG277" s="846"/>
      <c r="HFH277" s="846"/>
      <c r="HFI277" s="846"/>
      <c r="HFJ277" s="846"/>
      <c r="HFK277" s="846"/>
      <c r="HFL277" s="846"/>
      <c r="HFM277" s="998"/>
      <c r="HFN277" s="998"/>
      <c r="HFO277" s="998"/>
      <c r="HFP277" s="998"/>
      <c r="HFQ277" s="998"/>
      <c r="HFR277" s="998"/>
      <c r="HFS277" s="998"/>
      <c r="HFT277" s="998"/>
      <c r="HFU277" s="998"/>
      <c r="HFV277" s="998"/>
      <c r="HFW277" s="998"/>
      <c r="HFX277" s="998"/>
      <c r="HFY277" s="998"/>
      <c r="HFZ277" s="998"/>
      <c r="HGA277" s="998"/>
      <c r="HGB277" s="998"/>
      <c r="HGC277" s="998"/>
      <c r="HGD277" s="998"/>
      <c r="HGE277" s="998"/>
      <c r="HGF277" s="998"/>
      <c r="HGG277" s="998"/>
      <c r="HGH277" s="998"/>
      <c r="HGI277" s="998"/>
      <c r="HGJ277" s="998"/>
      <c r="HGK277" s="844"/>
      <c r="HGL277" s="844"/>
      <c r="HGM277" s="844"/>
      <c r="HGN277" s="844"/>
      <c r="HGO277" s="844"/>
      <c r="HGP277" s="998"/>
      <c r="HGQ277" s="998"/>
      <c r="HGR277" s="844"/>
      <c r="HGS277" s="844"/>
      <c r="HGT277" s="998"/>
      <c r="HGU277" s="998"/>
      <c r="HGV277" s="844"/>
      <c r="HGW277" s="844"/>
      <c r="HGX277" s="998"/>
      <c r="HGY277" s="998"/>
      <c r="HGZ277" s="998"/>
      <c r="HHA277" s="998"/>
      <c r="HHB277" s="998"/>
      <c r="HHC277" s="998"/>
      <c r="HHD277" s="998"/>
      <c r="HHE277" s="844"/>
      <c r="HHF277" s="844"/>
      <c r="HHG277" s="998"/>
      <c r="HHH277" s="998"/>
      <c r="HHI277" s="844"/>
      <c r="HHJ277" s="844"/>
      <c r="HHK277" s="998"/>
      <c r="HHL277" s="998"/>
      <c r="HHM277" s="998"/>
      <c r="HHN277" s="998"/>
      <c r="HHO277" s="998"/>
      <c r="HHP277" s="843"/>
      <c r="HHQ277" s="845"/>
      <c r="HHR277" s="998"/>
      <c r="HHS277" s="998"/>
      <c r="HHT277" s="998"/>
      <c r="HHU277" s="998"/>
      <c r="HHV277" s="998"/>
      <c r="HHW277" s="998"/>
      <c r="HHX277" s="998"/>
      <c r="HHY277" s="846"/>
      <c r="HHZ277" s="846"/>
      <c r="HIA277" s="846"/>
      <c r="HIB277" s="846"/>
      <c r="HIC277" s="846"/>
      <c r="HID277" s="846"/>
      <c r="HIE277" s="846"/>
      <c r="HIF277" s="846"/>
      <c r="HIG277" s="846"/>
      <c r="HIH277" s="846"/>
      <c r="HII277" s="846"/>
      <c r="HIJ277" s="846"/>
      <c r="HIK277" s="846"/>
      <c r="HIL277" s="846"/>
      <c r="HIM277" s="846"/>
      <c r="HIN277" s="846"/>
      <c r="HIO277" s="846"/>
      <c r="HIP277" s="846"/>
      <c r="HIQ277" s="846"/>
      <c r="HIR277" s="846"/>
      <c r="HIS277" s="846"/>
      <c r="HIT277" s="846"/>
      <c r="HIU277" s="846"/>
      <c r="HIV277" s="846"/>
      <c r="HIW277" s="846"/>
      <c r="HIX277" s="846"/>
      <c r="HIY277" s="846"/>
      <c r="HIZ277" s="846"/>
      <c r="HJA277" s="846"/>
      <c r="HJB277" s="846"/>
      <c r="HJC277" s="846"/>
      <c r="HJD277" s="846"/>
      <c r="HJE277" s="846"/>
      <c r="HJF277" s="846"/>
      <c r="HJG277" s="846"/>
      <c r="HJH277" s="846"/>
      <c r="HJI277" s="846"/>
      <c r="HJJ277" s="846"/>
      <c r="HJK277" s="846"/>
      <c r="HJL277" s="846"/>
      <c r="HJM277" s="846"/>
      <c r="HJN277" s="846"/>
      <c r="HJO277" s="846"/>
      <c r="HJP277" s="846"/>
      <c r="HJQ277" s="998"/>
      <c r="HJR277" s="998"/>
      <c r="HJS277" s="998"/>
      <c r="HJT277" s="998"/>
      <c r="HJU277" s="998"/>
      <c r="HJV277" s="998"/>
      <c r="HJW277" s="998"/>
      <c r="HJX277" s="998"/>
      <c r="HJY277" s="998"/>
      <c r="HJZ277" s="998"/>
      <c r="HKA277" s="998"/>
      <c r="HKB277" s="998"/>
      <c r="HKC277" s="998"/>
      <c r="HKD277" s="998"/>
      <c r="HKE277" s="998"/>
      <c r="HKF277" s="998"/>
      <c r="HKG277" s="998"/>
      <c r="HKH277" s="998"/>
      <c r="HKI277" s="998"/>
      <c r="HKJ277" s="998"/>
      <c r="HKK277" s="998"/>
      <c r="HKL277" s="998"/>
      <c r="HKM277" s="998"/>
      <c r="HKN277" s="998"/>
      <c r="HKO277" s="844"/>
      <c r="HKP277" s="844"/>
      <c r="HKQ277" s="844"/>
      <c r="HKR277" s="844"/>
      <c r="HKS277" s="844"/>
      <c r="HKT277" s="998"/>
      <c r="HKU277" s="998"/>
      <c r="HKV277" s="844"/>
      <c r="HKW277" s="844"/>
      <c r="HKX277" s="998"/>
      <c r="HKY277" s="998"/>
      <c r="HKZ277" s="844"/>
      <c r="HLA277" s="844"/>
      <c r="HLB277" s="998"/>
      <c r="HLC277" s="998"/>
      <c r="HLD277" s="998"/>
      <c r="HLE277" s="998"/>
      <c r="HLF277" s="998"/>
      <c r="HLG277" s="998"/>
      <c r="HLH277" s="998"/>
      <c r="HLI277" s="844"/>
      <c r="HLJ277" s="844"/>
      <c r="HLK277" s="998"/>
      <c r="HLL277" s="998"/>
      <c r="HLM277" s="844"/>
      <c r="HLN277" s="844"/>
      <c r="HLO277" s="998"/>
      <c r="HLP277" s="998"/>
      <c r="HLQ277" s="998"/>
      <c r="HLR277" s="998"/>
      <c r="HLS277" s="998"/>
      <c r="HLT277" s="843"/>
      <c r="HLU277" s="845"/>
      <c r="HLV277" s="998"/>
      <c r="HLW277" s="998"/>
      <c r="HLX277" s="998"/>
      <c r="HLY277" s="998"/>
      <c r="HLZ277" s="998"/>
      <c r="HMA277" s="998"/>
      <c r="HMB277" s="998"/>
      <c r="HMC277" s="846"/>
      <c r="HMD277" s="846"/>
      <c r="HME277" s="846"/>
      <c r="HMF277" s="846"/>
      <c r="HMG277" s="846"/>
      <c r="HMH277" s="846"/>
      <c r="HMI277" s="846"/>
      <c r="HMJ277" s="846"/>
      <c r="HMK277" s="846"/>
      <c r="HML277" s="846"/>
      <c r="HMM277" s="846"/>
      <c r="HMN277" s="846"/>
      <c r="HMO277" s="846"/>
      <c r="HMP277" s="846"/>
      <c r="HMQ277" s="846"/>
      <c r="HMR277" s="846"/>
      <c r="HMS277" s="846"/>
      <c r="HMT277" s="846"/>
      <c r="HMU277" s="846"/>
      <c r="HMV277" s="846"/>
      <c r="HMW277" s="846"/>
      <c r="HMX277" s="846"/>
      <c r="HMY277" s="846"/>
      <c r="HMZ277" s="846"/>
      <c r="HNA277" s="846"/>
      <c r="HNB277" s="846"/>
      <c r="HNC277" s="846"/>
      <c r="HND277" s="846"/>
      <c r="HNE277" s="846"/>
      <c r="HNF277" s="846"/>
      <c r="HNG277" s="846"/>
      <c r="HNH277" s="846"/>
      <c r="HNI277" s="846"/>
      <c r="HNJ277" s="846"/>
      <c r="HNK277" s="846"/>
      <c r="HNL277" s="846"/>
      <c r="HNM277" s="846"/>
      <c r="HNN277" s="846"/>
      <c r="HNO277" s="846"/>
      <c r="HNP277" s="846"/>
      <c r="HNQ277" s="846"/>
      <c r="HNR277" s="846"/>
      <c r="HNS277" s="846"/>
      <c r="HNT277" s="846"/>
      <c r="HNU277" s="998"/>
      <c r="HNV277" s="998"/>
      <c r="HNW277" s="998"/>
      <c r="HNX277" s="998"/>
      <c r="HNY277" s="998"/>
      <c r="HNZ277" s="998"/>
      <c r="HOA277" s="998"/>
      <c r="HOB277" s="998"/>
      <c r="HOC277" s="998"/>
      <c r="HOD277" s="998"/>
      <c r="HOE277" s="998"/>
      <c r="HOF277" s="998"/>
      <c r="HOG277" s="998"/>
      <c r="HOH277" s="998"/>
      <c r="HOI277" s="998"/>
      <c r="HOJ277" s="998"/>
      <c r="HOK277" s="998"/>
      <c r="HOL277" s="998"/>
      <c r="HOM277" s="998"/>
      <c r="HON277" s="998"/>
      <c r="HOO277" s="998"/>
      <c r="HOP277" s="998"/>
      <c r="HOQ277" s="998"/>
      <c r="HOR277" s="998"/>
      <c r="HOS277" s="844"/>
      <c r="HOT277" s="844"/>
      <c r="HOU277" s="844"/>
      <c r="HOV277" s="844"/>
      <c r="HOW277" s="844"/>
      <c r="HOX277" s="998"/>
      <c r="HOY277" s="998"/>
      <c r="HOZ277" s="844"/>
      <c r="HPA277" s="844"/>
      <c r="HPB277" s="998"/>
      <c r="HPC277" s="998"/>
      <c r="HPD277" s="844"/>
      <c r="HPE277" s="844"/>
      <c r="HPF277" s="998"/>
      <c r="HPG277" s="998"/>
      <c r="HPH277" s="998"/>
      <c r="HPI277" s="998"/>
      <c r="HPJ277" s="998"/>
      <c r="HPK277" s="998"/>
      <c r="HPL277" s="998"/>
      <c r="HPM277" s="844"/>
      <c r="HPN277" s="844"/>
      <c r="HPO277" s="998"/>
      <c r="HPP277" s="998"/>
      <c r="HPQ277" s="844"/>
      <c r="HPR277" s="844"/>
      <c r="HPS277" s="998"/>
      <c r="HPT277" s="998"/>
      <c r="HPU277" s="998"/>
      <c r="HPV277" s="998"/>
      <c r="HPW277" s="998"/>
      <c r="HPX277" s="843"/>
      <c r="HPY277" s="845"/>
      <c r="HPZ277" s="998"/>
      <c r="HQA277" s="998"/>
      <c r="HQB277" s="998"/>
      <c r="HQC277" s="998"/>
      <c r="HQD277" s="998"/>
      <c r="HQE277" s="998"/>
      <c r="HQF277" s="998"/>
      <c r="HQG277" s="846"/>
      <c r="HQH277" s="846"/>
      <c r="HQI277" s="846"/>
      <c r="HQJ277" s="846"/>
      <c r="HQK277" s="846"/>
      <c r="HQL277" s="846"/>
      <c r="HQM277" s="846"/>
      <c r="HQN277" s="846"/>
      <c r="HQO277" s="846"/>
      <c r="HQP277" s="846"/>
      <c r="HQQ277" s="846"/>
      <c r="HQR277" s="846"/>
      <c r="HQS277" s="846"/>
      <c r="HQT277" s="846"/>
      <c r="HQU277" s="846"/>
      <c r="HQV277" s="846"/>
      <c r="HQW277" s="846"/>
      <c r="HQX277" s="846"/>
      <c r="HQY277" s="846"/>
      <c r="HQZ277" s="846"/>
      <c r="HRA277" s="846"/>
      <c r="HRB277" s="846"/>
      <c r="HRC277" s="846"/>
      <c r="HRD277" s="846"/>
      <c r="HRE277" s="846"/>
      <c r="HRF277" s="846"/>
      <c r="HRG277" s="846"/>
      <c r="HRH277" s="846"/>
      <c r="HRI277" s="846"/>
      <c r="HRJ277" s="846"/>
      <c r="HRK277" s="846"/>
      <c r="HRL277" s="846"/>
      <c r="HRM277" s="846"/>
      <c r="HRN277" s="846"/>
      <c r="HRO277" s="846"/>
      <c r="HRP277" s="846"/>
      <c r="HRQ277" s="846"/>
      <c r="HRR277" s="846"/>
      <c r="HRS277" s="846"/>
      <c r="HRT277" s="846"/>
      <c r="HRU277" s="846"/>
      <c r="HRV277" s="846"/>
      <c r="HRW277" s="846"/>
      <c r="HRX277" s="846"/>
      <c r="HRY277" s="998"/>
      <c r="HRZ277" s="998"/>
      <c r="HSA277" s="998"/>
      <c r="HSB277" s="998"/>
      <c r="HSC277" s="998"/>
      <c r="HSD277" s="998"/>
      <c r="HSE277" s="998"/>
      <c r="HSF277" s="998"/>
      <c r="HSG277" s="998"/>
      <c r="HSH277" s="998"/>
      <c r="HSI277" s="998"/>
      <c r="HSJ277" s="998"/>
      <c r="HSK277" s="998"/>
      <c r="HSL277" s="998"/>
      <c r="HSM277" s="998"/>
      <c r="HSN277" s="998"/>
      <c r="HSO277" s="998"/>
      <c r="HSP277" s="998"/>
      <c r="HSQ277" s="998"/>
      <c r="HSR277" s="998"/>
      <c r="HSS277" s="998"/>
      <c r="HST277" s="998"/>
      <c r="HSU277" s="998"/>
      <c r="HSV277" s="998"/>
      <c r="HSW277" s="844"/>
      <c r="HSX277" s="844"/>
      <c r="HSY277" s="844"/>
      <c r="HSZ277" s="844"/>
      <c r="HTA277" s="844"/>
      <c r="HTB277" s="998"/>
      <c r="HTC277" s="998"/>
      <c r="HTD277" s="844"/>
      <c r="HTE277" s="844"/>
      <c r="HTF277" s="998"/>
      <c r="HTG277" s="998"/>
      <c r="HTH277" s="844"/>
      <c r="HTI277" s="844"/>
      <c r="HTJ277" s="998"/>
      <c r="HTK277" s="998"/>
      <c r="HTL277" s="998"/>
      <c r="HTM277" s="998"/>
      <c r="HTN277" s="998"/>
      <c r="HTO277" s="998"/>
      <c r="HTP277" s="998"/>
      <c r="HTQ277" s="844"/>
      <c r="HTR277" s="844"/>
      <c r="HTS277" s="998"/>
      <c r="HTT277" s="998"/>
      <c r="HTU277" s="844"/>
      <c r="HTV277" s="844"/>
      <c r="HTW277" s="998"/>
      <c r="HTX277" s="998"/>
      <c r="HTY277" s="998"/>
      <c r="HTZ277" s="998"/>
      <c r="HUA277" s="998"/>
      <c r="HUB277" s="843"/>
      <c r="HUC277" s="845"/>
      <c r="HUD277" s="998"/>
      <c r="HUE277" s="998"/>
      <c r="HUF277" s="998"/>
      <c r="HUG277" s="998"/>
      <c r="HUH277" s="998"/>
      <c r="HUI277" s="998"/>
      <c r="HUJ277" s="998"/>
      <c r="HUK277" s="846"/>
      <c r="HUL277" s="846"/>
      <c r="HUM277" s="846"/>
      <c r="HUN277" s="846"/>
      <c r="HUO277" s="846"/>
      <c r="HUP277" s="846"/>
      <c r="HUQ277" s="846"/>
      <c r="HUR277" s="846"/>
      <c r="HUS277" s="846"/>
      <c r="HUT277" s="846"/>
      <c r="HUU277" s="846"/>
      <c r="HUV277" s="846"/>
      <c r="HUW277" s="846"/>
      <c r="HUX277" s="846"/>
      <c r="HUY277" s="846"/>
      <c r="HUZ277" s="846"/>
      <c r="HVA277" s="846"/>
      <c r="HVB277" s="846"/>
      <c r="HVC277" s="846"/>
      <c r="HVD277" s="846"/>
      <c r="HVE277" s="846"/>
      <c r="HVF277" s="846"/>
      <c r="HVG277" s="846"/>
      <c r="HVH277" s="846"/>
      <c r="HVI277" s="846"/>
      <c r="HVJ277" s="846"/>
      <c r="HVK277" s="846"/>
      <c r="HVL277" s="846"/>
      <c r="HVM277" s="846"/>
      <c r="HVN277" s="846"/>
      <c r="HVO277" s="846"/>
      <c r="HVP277" s="846"/>
      <c r="HVQ277" s="846"/>
      <c r="HVR277" s="846"/>
      <c r="HVS277" s="846"/>
      <c r="HVT277" s="846"/>
      <c r="HVU277" s="846"/>
      <c r="HVV277" s="846"/>
      <c r="HVW277" s="846"/>
      <c r="HVX277" s="846"/>
      <c r="HVY277" s="846"/>
      <c r="HVZ277" s="846"/>
      <c r="HWA277" s="846"/>
      <c r="HWB277" s="846"/>
      <c r="HWC277" s="998"/>
      <c r="HWD277" s="998"/>
      <c r="HWE277" s="998"/>
      <c r="HWF277" s="998"/>
      <c r="HWG277" s="998"/>
      <c r="HWH277" s="998"/>
      <c r="HWI277" s="998"/>
      <c r="HWJ277" s="998"/>
      <c r="HWK277" s="998"/>
      <c r="HWL277" s="998"/>
      <c r="HWM277" s="998"/>
      <c r="HWN277" s="998"/>
      <c r="HWO277" s="998"/>
      <c r="HWP277" s="998"/>
      <c r="HWQ277" s="998"/>
      <c r="HWR277" s="998"/>
      <c r="HWS277" s="998"/>
      <c r="HWT277" s="998"/>
      <c r="HWU277" s="998"/>
      <c r="HWV277" s="998"/>
      <c r="HWW277" s="998"/>
      <c r="HWX277" s="998"/>
      <c r="HWY277" s="998"/>
      <c r="HWZ277" s="998"/>
      <c r="HXA277" s="844"/>
      <c r="HXB277" s="844"/>
      <c r="HXC277" s="844"/>
      <c r="HXD277" s="844"/>
      <c r="HXE277" s="844"/>
      <c r="HXF277" s="998"/>
      <c r="HXG277" s="998"/>
      <c r="HXH277" s="844"/>
      <c r="HXI277" s="844"/>
      <c r="HXJ277" s="998"/>
      <c r="HXK277" s="998"/>
      <c r="HXL277" s="844"/>
      <c r="HXM277" s="844"/>
      <c r="HXN277" s="998"/>
      <c r="HXO277" s="998"/>
      <c r="HXP277" s="998"/>
      <c r="HXQ277" s="998"/>
      <c r="HXR277" s="998"/>
      <c r="HXS277" s="998"/>
      <c r="HXT277" s="998"/>
      <c r="HXU277" s="844"/>
      <c r="HXV277" s="844"/>
      <c r="HXW277" s="998"/>
      <c r="HXX277" s="998"/>
      <c r="HXY277" s="844"/>
      <c r="HXZ277" s="844"/>
      <c r="HYA277" s="998"/>
      <c r="HYB277" s="998"/>
      <c r="HYC277" s="998"/>
      <c r="HYD277" s="998"/>
      <c r="HYE277" s="998"/>
      <c r="HYF277" s="843"/>
      <c r="HYG277" s="845"/>
      <c r="HYH277" s="998"/>
      <c r="HYI277" s="998"/>
      <c r="HYJ277" s="998"/>
      <c r="HYK277" s="998"/>
      <c r="HYL277" s="998"/>
      <c r="HYM277" s="998"/>
      <c r="HYN277" s="998"/>
      <c r="HYO277" s="846"/>
      <c r="HYP277" s="846"/>
      <c r="HYQ277" s="846"/>
      <c r="HYR277" s="846"/>
      <c r="HYS277" s="846"/>
      <c r="HYT277" s="846"/>
      <c r="HYU277" s="846"/>
      <c r="HYV277" s="846"/>
      <c r="HYW277" s="846"/>
      <c r="HYX277" s="846"/>
      <c r="HYY277" s="846"/>
      <c r="HYZ277" s="846"/>
      <c r="HZA277" s="846"/>
      <c r="HZB277" s="846"/>
      <c r="HZC277" s="846"/>
      <c r="HZD277" s="846"/>
      <c r="HZE277" s="846"/>
      <c r="HZF277" s="846"/>
      <c r="HZG277" s="846"/>
      <c r="HZH277" s="846"/>
      <c r="HZI277" s="846"/>
      <c r="HZJ277" s="846"/>
      <c r="HZK277" s="846"/>
      <c r="HZL277" s="846"/>
      <c r="HZM277" s="846"/>
      <c r="HZN277" s="846"/>
      <c r="HZO277" s="846"/>
      <c r="HZP277" s="846"/>
      <c r="HZQ277" s="846"/>
      <c r="HZR277" s="846"/>
      <c r="HZS277" s="846"/>
      <c r="HZT277" s="846"/>
      <c r="HZU277" s="846"/>
      <c r="HZV277" s="846"/>
      <c r="HZW277" s="846"/>
      <c r="HZX277" s="846"/>
      <c r="HZY277" s="846"/>
      <c r="HZZ277" s="846"/>
      <c r="IAA277" s="846"/>
      <c r="IAB277" s="846"/>
      <c r="IAC277" s="846"/>
      <c r="IAD277" s="846"/>
      <c r="IAE277" s="846"/>
      <c r="IAF277" s="846"/>
      <c r="IAG277" s="998"/>
      <c r="IAH277" s="998"/>
      <c r="IAI277" s="998"/>
      <c r="IAJ277" s="998"/>
      <c r="IAK277" s="998"/>
      <c r="IAL277" s="998"/>
      <c r="IAM277" s="998"/>
      <c r="IAN277" s="998"/>
      <c r="IAO277" s="998"/>
      <c r="IAP277" s="998"/>
      <c r="IAQ277" s="998"/>
      <c r="IAR277" s="998"/>
      <c r="IAS277" s="998"/>
      <c r="IAT277" s="998"/>
      <c r="IAU277" s="998"/>
      <c r="IAV277" s="998"/>
      <c r="IAW277" s="998"/>
      <c r="IAX277" s="998"/>
      <c r="IAY277" s="998"/>
      <c r="IAZ277" s="998"/>
      <c r="IBA277" s="998"/>
      <c r="IBB277" s="998"/>
      <c r="IBC277" s="998"/>
      <c r="IBD277" s="998"/>
      <c r="IBE277" s="844"/>
      <c r="IBF277" s="844"/>
      <c r="IBG277" s="844"/>
      <c r="IBH277" s="844"/>
      <c r="IBI277" s="844"/>
      <c r="IBJ277" s="998"/>
      <c r="IBK277" s="998"/>
      <c r="IBL277" s="844"/>
      <c r="IBM277" s="844"/>
      <c r="IBN277" s="998"/>
      <c r="IBO277" s="998"/>
      <c r="IBP277" s="844"/>
      <c r="IBQ277" s="844"/>
      <c r="IBR277" s="998"/>
      <c r="IBS277" s="998"/>
      <c r="IBT277" s="998"/>
      <c r="IBU277" s="998"/>
      <c r="IBV277" s="998"/>
      <c r="IBW277" s="998"/>
      <c r="IBX277" s="998"/>
      <c r="IBY277" s="844"/>
      <c r="IBZ277" s="844"/>
      <c r="ICA277" s="998"/>
      <c r="ICB277" s="998"/>
      <c r="ICC277" s="844"/>
      <c r="ICD277" s="844"/>
      <c r="ICE277" s="998"/>
      <c r="ICF277" s="998"/>
      <c r="ICG277" s="998"/>
      <c r="ICH277" s="998"/>
      <c r="ICI277" s="998"/>
      <c r="ICJ277" s="843"/>
      <c r="ICK277" s="845"/>
      <c r="ICL277" s="998"/>
      <c r="ICM277" s="998"/>
      <c r="ICN277" s="998"/>
      <c r="ICO277" s="998"/>
      <c r="ICP277" s="998"/>
      <c r="ICQ277" s="998"/>
      <c r="ICR277" s="998"/>
      <c r="ICS277" s="846"/>
      <c r="ICT277" s="846"/>
      <c r="ICU277" s="846"/>
      <c r="ICV277" s="846"/>
      <c r="ICW277" s="846"/>
      <c r="ICX277" s="846"/>
      <c r="ICY277" s="846"/>
      <c r="ICZ277" s="846"/>
      <c r="IDA277" s="846"/>
      <c r="IDB277" s="846"/>
      <c r="IDC277" s="846"/>
      <c r="IDD277" s="846"/>
      <c r="IDE277" s="846"/>
      <c r="IDF277" s="846"/>
      <c r="IDG277" s="846"/>
      <c r="IDH277" s="846"/>
      <c r="IDI277" s="846"/>
      <c r="IDJ277" s="846"/>
      <c r="IDK277" s="846"/>
      <c r="IDL277" s="846"/>
      <c r="IDM277" s="846"/>
      <c r="IDN277" s="846"/>
      <c r="IDO277" s="846"/>
      <c r="IDP277" s="846"/>
      <c r="IDQ277" s="846"/>
      <c r="IDR277" s="846"/>
      <c r="IDS277" s="846"/>
      <c r="IDT277" s="846"/>
      <c r="IDU277" s="846"/>
      <c r="IDV277" s="846"/>
      <c r="IDW277" s="846"/>
      <c r="IDX277" s="846"/>
      <c r="IDY277" s="846"/>
      <c r="IDZ277" s="846"/>
      <c r="IEA277" s="846"/>
      <c r="IEB277" s="846"/>
      <c r="IEC277" s="846"/>
      <c r="IED277" s="846"/>
      <c r="IEE277" s="846"/>
      <c r="IEF277" s="846"/>
      <c r="IEG277" s="846"/>
      <c r="IEH277" s="846"/>
      <c r="IEI277" s="846"/>
      <c r="IEJ277" s="846"/>
      <c r="IEK277" s="998"/>
      <c r="IEL277" s="998"/>
      <c r="IEM277" s="998"/>
      <c r="IEN277" s="998"/>
      <c r="IEO277" s="998"/>
      <c r="IEP277" s="998"/>
      <c r="IEQ277" s="998"/>
      <c r="IER277" s="998"/>
      <c r="IES277" s="998"/>
      <c r="IET277" s="998"/>
      <c r="IEU277" s="998"/>
      <c r="IEV277" s="998"/>
      <c r="IEW277" s="998"/>
      <c r="IEX277" s="998"/>
      <c r="IEY277" s="998"/>
      <c r="IEZ277" s="998"/>
      <c r="IFA277" s="998"/>
      <c r="IFB277" s="998"/>
      <c r="IFC277" s="998"/>
      <c r="IFD277" s="998"/>
      <c r="IFE277" s="998"/>
      <c r="IFF277" s="998"/>
      <c r="IFG277" s="998"/>
      <c r="IFH277" s="998"/>
      <c r="IFI277" s="844"/>
      <c r="IFJ277" s="844"/>
      <c r="IFK277" s="844"/>
      <c r="IFL277" s="844"/>
      <c r="IFM277" s="844"/>
      <c r="IFN277" s="998"/>
      <c r="IFO277" s="998"/>
      <c r="IFP277" s="844"/>
      <c r="IFQ277" s="844"/>
      <c r="IFR277" s="998"/>
      <c r="IFS277" s="998"/>
      <c r="IFT277" s="844"/>
      <c r="IFU277" s="844"/>
      <c r="IFV277" s="998"/>
      <c r="IFW277" s="998"/>
      <c r="IFX277" s="998"/>
      <c r="IFY277" s="998"/>
      <c r="IFZ277" s="998"/>
      <c r="IGA277" s="998"/>
      <c r="IGB277" s="998"/>
      <c r="IGC277" s="844"/>
      <c r="IGD277" s="844"/>
      <c r="IGE277" s="998"/>
      <c r="IGF277" s="998"/>
      <c r="IGG277" s="844"/>
      <c r="IGH277" s="844"/>
      <c r="IGI277" s="998"/>
      <c r="IGJ277" s="998"/>
      <c r="IGK277" s="998"/>
      <c r="IGL277" s="998"/>
      <c r="IGM277" s="998"/>
      <c r="IGN277" s="843"/>
      <c r="IGO277" s="845"/>
      <c r="IGP277" s="998"/>
      <c r="IGQ277" s="998"/>
      <c r="IGR277" s="998"/>
      <c r="IGS277" s="998"/>
      <c r="IGT277" s="998"/>
      <c r="IGU277" s="998"/>
      <c r="IGV277" s="998"/>
      <c r="IGW277" s="846"/>
      <c r="IGX277" s="846"/>
      <c r="IGY277" s="846"/>
      <c r="IGZ277" s="846"/>
      <c r="IHA277" s="846"/>
      <c r="IHB277" s="846"/>
      <c r="IHC277" s="846"/>
      <c r="IHD277" s="846"/>
      <c r="IHE277" s="846"/>
      <c r="IHF277" s="846"/>
      <c r="IHG277" s="846"/>
      <c r="IHH277" s="846"/>
      <c r="IHI277" s="846"/>
      <c r="IHJ277" s="846"/>
      <c r="IHK277" s="846"/>
      <c r="IHL277" s="846"/>
      <c r="IHM277" s="846"/>
      <c r="IHN277" s="846"/>
      <c r="IHO277" s="846"/>
      <c r="IHP277" s="846"/>
      <c r="IHQ277" s="846"/>
      <c r="IHR277" s="846"/>
      <c r="IHS277" s="846"/>
      <c r="IHT277" s="846"/>
      <c r="IHU277" s="846"/>
      <c r="IHV277" s="846"/>
      <c r="IHW277" s="846"/>
      <c r="IHX277" s="846"/>
      <c r="IHY277" s="846"/>
      <c r="IHZ277" s="846"/>
      <c r="IIA277" s="846"/>
      <c r="IIB277" s="846"/>
      <c r="IIC277" s="846"/>
      <c r="IID277" s="846"/>
      <c r="IIE277" s="846"/>
      <c r="IIF277" s="846"/>
      <c r="IIG277" s="846"/>
      <c r="IIH277" s="846"/>
      <c r="III277" s="846"/>
      <c r="IIJ277" s="846"/>
      <c r="IIK277" s="846"/>
      <c r="IIL277" s="846"/>
      <c r="IIM277" s="846"/>
      <c r="IIN277" s="846"/>
      <c r="IIO277" s="998"/>
      <c r="IIP277" s="998"/>
      <c r="IIQ277" s="998"/>
      <c r="IIR277" s="998"/>
      <c r="IIS277" s="998"/>
      <c r="IIT277" s="998"/>
      <c r="IIU277" s="998"/>
      <c r="IIV277" s="998"/>
      <c r="IIW277" s="998"/>
      <c r="IIX277" s="998"/>
      <c r="IIY277" s="998"/>
      <c r="IIZ277" s="998"/>
      <c r="IJA277" s="998"/>
      <c r="IJB277" s="998"/>
      <c r="IJC277" s="998"/>
      <c r="IJD277" s="998"/>
      <c r="IJE277" s="998"/>
      <c r="IJF277" s="998"/>
      <c r="IJG277" s="998"/>
      <c r="IJH277" s="998"/>
      <c r="IJI277" s="998"/>
      <c r="IJJ277" s="998"/>
      <c r="IJK277" s="998"/>
      <c r="IJL277" s="998"/>
      <c r="IJM277" s="844"/>
      <c r="IJN277" s="844"/>
      <c r="IJO277" s="844"/>
      <c r="IJP277" s="844"/>
      <c r="IJQ277" s="844"/>
      <c r="IJR277" s="998"/>
      <c r="IJS277" s="998"/>
      <c r="IJT277" s="844"/>
      <c r="IJU277" s="844"/>
      <c r="IJV277" s="998"/>
      <c r="IJW277" s="998"/>
      <c r="IJX277" s="844"/>
      <c r="IJY277" s="844"/>
      <c r="IJZ277" s="998"/>
      <c r="IKA277" s="998"/>
      <c r="IKB277" s="998"/>
      <c r="IKC277" s="998"/>
      <c r="IKD277" s="998"/>
      <c r="IKE277" s="998"/>
      <c r="IKF277" s="998"/>
      <c r="IKG277" s="844"/>
      <c r="IKH277" s="844"/>
      <c r="IKI277" s="998"/>
      <c r="IKJ277" s="998"/>
      <c r="IKK277" s="844"/>
      <c r="IKL277" s="844"/>
      <c r="IKM277" s="998"/>
      <c r="IKN277" s="998"/>
      <c r="IKO277" s="998"/>
      <c r="IKP277" s="998"/>
      <c r="IKQ277" s="998"/>
      <c r="IKR277" s="843"/>
      <c r="IKS277" s="845"/>
      <c r="IKT277" s="998"/>
      <c r="IKU277" s="998"/>
      <c r="IKV277" s="998"/>
      <c r="IKW277" s="998"/>
      <c r="IKX277" s="998"/>
      <c r="IKY277" s="998"/>
      <c r="IKZ277" s="998"/>
      <c r="ILA277" s="846"/>
      <c r="ILB277" s="846"/>
      <c r="ILC277" s="846"/>
      <c r="ILD277" s="846"/>
      <c r="ILE277" s="846"/>
      <c r="ILF277" s="846"/>
      <c r="ILG277" s="846"/>
      <c r="ILH277" s="846"/>
      <c r="ILI277" s="846"/>
      <c r="ILJ277" s="846"/>
      <c r="ILK277" s="846"/>
      <c r="ILL277" s="846"/>
      <c r="ILM277" s="846"/>
      <c r="ILN277" s="846"/>
      <c r="ILO277" s="846"/>
      <c r="ILP277" s="846"/>
      <c r="ILQ277" s="846"/>
      <c r="ILR277" s="846"/>
      <c r="ILS277" s="846"/>
      <c r="ILT277" s="846"/>
      <c r="ILU277" s="846"/>
      <c r="ILV277" s="846"/>
      <c r="ILW277" s="846"/>
      <c r="ILX277" s="846"/>
      <c r="ILY277" s="846"/>
      <c r="ILZ277" s="846"/>
      <c r="IMA277" s="846"/>
      <c r="IMB277" s="846"/>
      <c r="IMC277" s="846"/>
      <c r="IMD277" s="846"/>
      <c r="IME277" s="846"/>
      <c r="IMF277" s="846"/>
      <c r="IMG277" s="846"/>
      <c r="IMH277" s="846"/>
      <c r="IMI277" s="846"/>
      <c r="IMJ277" s="846"/>
      <c r="IMK277" s="846"/>
      <c r="IML277" s="846"/>
      <c r="IMM277" s="846"/>
      <c r="IMN277" s="846"/>
      <c r="IMO277" s="846"/>
      <c r="IMP277" s="846"/>
      <c r="IMQ277" s="846"/>
      <c r="IMR277" s="846"/>
      <c r="IMS277" s="998"/>
      <c r="IMT277" s="998"/>
      <c r="IMU277" s="998"/>
      <c r="IMV277" s="998"/>
      <c r="IMW277" s="998"/>
      <c r="IMX277" s="998"/>
      <c r="IMY277" s="998"/>
      <c r="IMZ277" s="998"/>
      <c r="INA277" s="998"/>
      <c r="INB277" s="998"/>
      <c r="INC277" s="998"/>
      <c r="IND277" s="998"/>
      <c r="INE277" s="998"/>
      <c r="INF277" s="998"/>
      <c r="ING277" s="998"/>
      <c r="INH277" s="998"/>
      <c r="INI277" s="998"/>
      <c r="INJ277" s="998"/>
      <c r="INK277" s="998"/>
      <c r="INL277" s="998"/>
      <c r="INM277" s="998"/>
      <c r="INN277" s="998"/>
      <c r="INO277" s="998"/>
      <c r="INP277" s="998"/>
      <c r="INQ277" s="844"/>
      <c r="INR277" s="844"/>
      <c r="INS277" s="844"/>
      <c r="INT277" s="844"/>
      <c r="INU277" s="844"/>
      <c r="INV277" s="998"/>
      <c r="INW277" s="998"/>
      <c r="INX277" s="844"/>
      <c r="INY277" s="844"/>
      <c r="INZ277" s="998"/>
      <c r="IOA277" s="998"/>
      <c r="IOB277" s="844"/>
      <c r="IOC277" s="844"/>
      <c r="IOD277" s="998"/>
      <c r="IOE277" s="998"/>
      <c r="IOF277" s="998"/>
      <c r="IOG277" s="998"/>
      <c r="IOH277" s="998"/>
      <c r="IOI277" s="998"/>
      <c r="IOJ277" s="998"/>
      <c r="IOK277" s="844"/>
      <c r="IOL277" s="844"/>
      <c r="IOM277" s="998"/>
      <c r="ION277" s="998"/>
      <c r="IOO277" s="844"/>
      <c r="IOP277" s="844"/>
      <c r="IOQ277" s="998"/>
      <c r="IOR277" s="998"/>
      <c r="IOS277" s="998"/>
      <c r="IOT277" s="998"/>
      <c r="IOU277" s="998"/>
      <c r="IOV277" s="843"/>
      <c r="IOW277" s="845"/>
      <c r="IOX277" s="998"/>
      <c r="IOY277" s="998"/>
      <c r="IOZ277" s="998"/>
      <c r="IPA277" s="998"/>
      <c r="IPB277" s="998"/>
      <c r="IPC277" s="998"/>
      <c r="IPD277" s="998"/>
      <c r="IPE277" s="846"/>
      <c r="IPF277" s="846"/>
      <c r="IPG277" s="846"/>
      <c r="IPH277" s="846"/>
      <c r="IPI277" s="846"/>
      <c r="IPJ277" s="846"/>
      <c r="IPK277" s="846"/>
      <c r="IPL277" s="846"/>
      <c r="IPM277" s="846"/>
      <c r="IPN277" s="846"/>
      <c r="IPO277" s="846"/>
      <c r="IPP277" s="846"/>
      <c r="IPQ277" s="846"/>
      <c r="IPR277" s="846"/>
      <c r="IPS277" s="846"/>
      <c r="IPT277" s="846"/>
      <c r="IPU277" s="846"/>
      <c r="IPV277" s="846"/>
      <c r="IPW277" s="846"/>
      <c r="IPX277" s="846"/>
      <c r="IPY277" s="846"/>
      <c r="IPZ277" s="846"/>
      <c r="IQA277" s="846"/>
      <c r="IQB277" s="846"/>
      <c r="IQC277" s="846"/>
      <c r="IQD277" s="846"/>
      <c r="IQE277" s="846"/>
      <c r="IQF277" s="846"/>
      <c r="IQG277" s="846"/>
      <c r="IQH277" s="846"/>
      <c r="IQI277" s="846"/>
      <c r="IQJ277" s="846"/>
      <c r="IQK277" s="846"/>
      <c r="IQL277" s="846"/>
      <c r="IQM277" s="846"/>
      <c r="IQN277" s="846"/>
      <c r="IQO277" s="846"/>
      <c r="IQP277" s="846"/>
      <c r="IQQ277" s="846"/>
      <c r="IQR277" s="846"/>
      <c r="IQS277" s="846"/>
      <c r="IQT277" s="846"/>
      <c r="IQU277" s="846"/>
      <c r="IQV277" s="846"/>
      <c r="IQW277" s="998"/>
      <c r="IQX277" s="998"/>
      <c r="IQY277" s="998"/>
      <c r="IQZ277" s="998"/>
      <c r="IRA277" s="998"/>
      <c r="IRB277" s="998"/>
      <c r="IRC277" s="998"/>
      <c r="IRD277" s="998"/>
      <c r="IRE277" s="998"/>
      <c r="IRF277" s="998"/>
      <c r="IRG277" s="998"/>
      <c r="IRH277" s="998"/>
      <c r="IRI277" s="998"/>
      <c r="IRJ277" s="998"/>
      <c r="IRK277" s="998"/>
      <c r="IRL277" s="998"/>
      <c r="IRM277" s="998"/>
      <c r="IRN277" s="998"/>
      <c r="IRO277" s="998"/>
      <c r="IRP277" s="998"/>
      <c r="IRQ277" s="998"/>
      <c r="IRR277" s="998"/>
      <c r="IRS277" s="998"/>
      <c r="IRT277" s="998"/>
      <c r="IRU277" s="844"/>
      <c r="IRV277" s="844"/>
      <c r="IRW277" s="844"/>
      <c r="IRX277" s="844"/>
      <c r="IRY277" s="844"/>
      <c r="IRZ277" s="998"/>
      <c r="ISA277" s="998"/>
      <c r="ISB277" s="844"/>
      <c r="ISC277" s="844"/>
      <c r="ISD277" s="998"/>
      <c r="ISE277" s="998"/>
      <c r="ISF277" s="844"/>
      <c r="ISG277" s="844"/>
      <c r="ISH277" s="998"/>
      <c r="ISI277" s="998"/>
      <c r="ISJ277" s="998"/>
      <c r="ISK277" s="998"/>
      <c r="ISL277" s="998"/>
      <c r="ISM277" s="998"/>
      <c r="ISN277" s="998"/>
      <c r="ISO277" s="844"/>
      <c r="ISP277" s="844"/>
      <c r="ISQ277" s="998"/>
      <c r="ISR277" s="998"/>
      <c r="ISS277" s="844"/>
      <c r="IST277" s="844"/>
      <c r="ISU277" s="998"/>
      <c r="ISV277" s="998"/>
      <c r="ISW277" s="998"/>
      <c r="ISX277" s="998"/>
      <c r="ISY277" s="998"/>
      <c r="ISZ277" s="843"/>
      <c r="ITA277" s="845"/>
      <c r="ITB277" s="998"/>
      <c r="ITC277" s="998"/>
      <c r="ITD277" s="998"/>
      <c r="ITE277" s="998"/>
      <c r="ITF277" s="998"/>
      <c r="ITG277" s="998"/>
      <c r="ITH277" s="998"/>
      <c r="ITI277" s="846"/>
      <c r="ITJ277" s="846"/>
      <c r="ITK277" s="846"/>
      <c r="ITL277" s="846"/>
      <c r="ITM277" s="846"/>
      <c r="ITN277" s="846"/>
      <c r="ITO277" s="846"/>
      <c r="ITP277" s="846"/>
      <c r="ITQ277" s="846"/>
      <c r="ITR277" s="846"/>
      <c r="ITS277" s="846"/>
      <c r="ITT277" s="846"/>
      <c r="ITU277" s="846"/>
      <c r="ITV277" s="846"/>
      <c r="ITW277" s="846"/>
      <c r="ITX277" s="846"/>
      <c r="ITY277" s="846"/>
      <c r="ITZ277" s="846"/>
      <c r="IUA277" s="846"/>
      <c r="IUB277" s="846"/>
      <c r="IUC277" s="846"/>
      <c r="IUD277" s="846"/>
      <c r="IUE277" s="846"/>
      <c r="IUF277" s="846"/>
      <c r="IUG277" s="846"/>
      <c r="IUH277" s="846"/>
      <c r="IUI277" s="846"/>
      <c r="IUJ277" s="846"/>
      <c r="IUK277" s="846"/>
      <c r="IUL277" s="846"/>
      <c r="IUM277" s="846"/>
      <c r="IUN277" s="846"/>
      <c r="IUO277" s="846"/>
      <c r="IUP277" s="846"/>
      <c r="IUQ277" s="846"/>
      <c r="IUR277" s="846"/>
      <c r="IUS277" s="846"/>
      <c r="IUT277" s="846"/>
      <c r="IUU277" s="846"/>
      <c r="IUV277" s="846"/>
      <c r="IUW277" s="846"/>
      <c r="IUX277" s="846"/>
      <c r="IUY277" s="846"/>
      <c r="IUZ277" s="846"/>
      <c r="IVA277" s="998"/>
      <c r="IVB277" s="998"/>
      <c r="IVC277" s="998"/>
      <c r="IVD277" s="998"/>
      <c r="IVE277" s="998"/>
      <c r="IVF277" s="998"/>
      <c r="IVG277" s="998"/>
      <c r="IVH277" s="998"/>
      <c r="IVI277" s="998"/>
      <c r="IVJ277" s="998"/>
      <c r="IVK277" s="998"/>
      <c r="IVL277" s="998"/>
      <c r="IVM277" s="998"/>
      <c r="IVN277" s="998"/>
      <c r="IVO277" s="998"/>
      <c r="IVP277" s="998"/>
      <c r="IVQ277" s="998"/>
      <c r="IVR277" s="998"/>
      <c r="IVS277" s="998"/>
      <c r="IVT277" s="998"/>
      <c r="IVU277" s="998"/>
      <c r="IVV277" s="998"/>
      <c r="IVW277" s="998"/>
      <c r="IVX277" s="998"/>
      <c r="IVY277" s="844"/>
      <c r="IVZ277" s="844"/>
      <c r="IWA277" s="844"/>
      <c r="IWB277" s="844"/>
      <c r="IWC277" s="844"/>
      <c r="IWD277" s="998"/>
      <c r="IWE277" s="998"/>
      <c r="IWF277" s="844"/>
      <c r="IWG277" s="844"/>
      <c r="IWH277" s="998"/>
      <c r="IWI277" s="998"/>
      <c r="IWJ277" s="844"/>
      <c r="IWK277" s="844"/>
      <c r="IWL277" s="998"/>
      <c r="IWM277" s="998"/>
      <c r="IWN277" s="998"/>
      <c r="IWO277" s="998"/>
      <c r="IWP277" s="998"/>
      <c r="IWQ277" s="998"/>
      <c r="IWR277" s="998"/>
      <c r="IWS277" s="844"/>
      <c r="IWT277" s="844"/>
      <c r="IWU277" s="998"/>
      <c r="IWV277" s="998"/>
      <c r="IWW277" s="844"/>
      <c r="IWX277" s="844"/>
      <c r="IWY277" s="998"/>
      <c r="IWZ277" s="998"/>
      <c r="IXA277" s="998"/>
      <c r="IXB277" s="998"/>
      <c r="IXC277" s="998"/>
      <c r="IXD277" s="843"/>
      <c r="IXE277" s="845"/>
      <c r="IXF277" s="998"/>
      <c r="IXG277" s="998"/>
      <c r="IXH277" s="998"/>
      <c r="IXI277" s="998"/>
      <c r="IXJ277" s="998"/>
      <c r="IXK277" s="998"/>
      <c r="IXL277" s="998"/>
      <c r="IXM277" s="846"/>
      <c r="IXN277" s="846"/>
      <c r="IXO277" s="846"/>
      <c r="IXP277" s="846"/>
      <c r="IXQ277" s="846"/>
      <c r="IXR277" s="846"/>
      <c r="IXS277" s="846"/>
      <c r="IXT277" s="846"/>
      <c r="IXU277" s="846"/>
      <c r="IXV277" s="846"/>
      <c r="IXW277" s="846"/>
      <c r="IXX277" s="846"/>
      <c r="IXY277" s="846"/>
      <c r="IXZ277" s="846"/>
      <c r="IYA277" s="846"/>
      <c r="IYB277" s="846"/>
      <c r="IYC277" s="846"/>
      <c r="IYD277" s="846"/>
      <c r="IYE277" s="846"/>
      <c r="IYF277" s="846"/>
      <c r="IYG277" s="846"/>
      <c r="IYH277" s="846"/>
      <c r="IYI277" s="846"/>
      <c r="IYJ277" s="846"/>
      <c r="IYK277" s="846"/>
      <c r="IYL277" s="846"/>
      <c r="IYM277" s="846"/>
      <c r="IYN277" s="846"/>
      <c r="IYO277" s="846"/>
      <c r="IYP277" s="846"/>
      <c r="IYQ277" s="846"/>
      <c r="IYR277" s="846"/>
      <c r="IYS277" s="846"/>
      <c r="IYT277" s="846"/>
      <c r="IYU277" s="846"/>
      <c r="IYV277" s="846"/>
      <c r="IYW277" s="846"/>
      <c r="IYX277" s="846"/>
      <c r="IYY277" s="846"/>
      <c r="IYZ277" s="846"/>
      <c r="IZA277" s="846"/>
      <c r="IZB277" s="846"/>
      <c r="IZC277" s="846"/>
      <c r="IZD277" s="846"/>
      <c r="IZE277" s="998"/>
      <c r="IZF277" s="998"/>
      <c r="IZG277" s="998"/>
      <c r="IZH277" s="998"/>
      <c r="IZI277" s="998"/>
      <c r="IZJ277" s="998"/>
      <c r="IZK277" s="998"/>
      <c r="IZL277" s="998"/>
      <c r="IZM277" s="998"/>
      <c r="IZN277" s="998"/>
      <c r="IZO277" s="998"/>
      <c r="IZP277" s="998"/>
      <c r="IZQ277" s="998"/>
      <c r="IZR277" s="998"/>
      <c r="IZS277" s="998"/>
      <c r="IZT277" s="998"/>
      <c r="IZU277" s="998"/>
      <c r="IZV277" s="998"/>
      <c r="IZW277" s="998"/>
      <c r="IZX277" s="998"/>
      <c r="IZY277" s="998"/>
      <c r="IZZ277" s="998"/>
      <c r="JAA277" s="998"/>
      <c r="JAB277" s="998"/>
      <c r="JAC277" s="844"/>
      <c r="JAD277" s="844"/>
      <c r="JAE277" s="844"/>
      <c r="JAF277" s="844"/>
      <c r="JAG277" s="844"/>
      <c r="JAH277" s="998"/>
      <c r="JAI277" s="998"/>
      <c r="JAJ277" s="844"/>
      <c r="JAK277" s="844"/>
      <c r="JAL277" s="998"/>
      <c r="JAM277" s="998"/>
      <c r="JAN277" s="844"/>
      <c r="JAO277" s="844"/>
      <c r="JAP277" s="998"/>
      <c r="JAQ277" s="998"/>
      <c r="JAR277" s="998"/>
      <c r="JAS277" s="998"/>
      <c r="JAT277" s="998"/>
      <c r="JAU277" s="998"/>
      <c r="JAV277" s="998"/>
      <c r="JAW277" s="844"/>
      <c r="JAX277" s="844"/>
      <c r="JAY277" s="998"/>
      <c r="JAZ277" s="998"/>
      <c r="JBA277" s="844"/>
      <c r="JBB277" s="844"/>
      <c r="JBC277" s="998"/>
      <c r="JBD277" s="998"/>
      <c r="JBE277" s="998"/>
      <c r="JBF277" s="998"/>
      <c r="JBG277" s="998"/>
      <c r="JBH277" s="843"/>
      <c r="JBI277" s="845"/>
      <c r="JBJ277" s="998"/>
      <c r="JBK277" s="998"/>
      <c r="JBL277" s="998"/>
      <c r="JBM277" s="998"/>
      <c r="JBN277" s="998"/>
      <c r="JBO277" s="998"/>
      <c r="JBP277" s="998"/>
      <c r="JBQ277" s="846"/>
      <c r="JBR277" s="846"/>
      <c r="JBS277" s="846"/>
      <c r="JBT277" s="846"/>
      <c r="JBU277" s="846"/>
      <c r="JBV277" s="846"/>
      <c r="JBW277" s="846"/>
      <c r="JBX277" s="846"/>
      <c r="JBY277" s="846"/>
      <c r="JBZ277" s="846"/>
      <c r="JCA277" s="846"/>
      <c r="JCB277" s="846"/>
      <c r="JCC277" s="846"/>
      <c r="JCD277" s="846"/>
      <c r="JCE277" s="846"/>
      <c r="JCF277" s="846"/>
      <c r="JCG277" s="846"/>
      <c r="JCH277" s="846"/>
      <c r="JCI277" s="846"/>
      <c r="JCJ277" s="846"/>
      <c r="JCK277" s="846"/>
      <c r="JCL277" s="846"/>
      <c r="JCM277" s="846"/>
      <c r="JCN277" s="846"/>
      <c r="JCO277" s="846"/>
      <c r="JCP277" s="846"/>
      <c r="JCQ277" s="846"/>
      <c r="JCR277" s="846"/>
      <c r="JCS277" s="846"/>
      <c r="JCT277" s="846"/>
      <c r="JCU277" s="846"/>
      <c r="JCV277" s="846"/>
      <c r="JCW277" s="846"/>
      <c r="JCX277" s="846"/>
      <c r="JCY277" s="846"/>
      <c r="JCZ277" s="846"/>
      <c r="JDA277" s="846"/>
      <c r="JDB277" s="846"/>
      <c r="JDC277" s="846"/>
      <c r="JDD277" s="846"/>
      <c r="JDE277" s="846"/>
      <c r="JDF277" s="846"/>
      <c r="JDG277" s="846"/>
      <c r="JDH277" s="846"/>
      <c r="JDI277" s="998"/>
      <c r="JDJ277" s="998"/>
      <c r="JDK277" s="998"/>
      <c r="JDL277" s="998"/>
      <c r="JDM277" s="998"/>
      <c r="JDN277" s="998"/>
      <c r="JDO277" s="998"/>
      <c r="JDP277" s="998"/>
      <c r="JDQ277" s="998"/>
      <c r="JDR277" s="998"/>
      <c r="JDS277" s="998"/>
      <c r="JDT277" s="998"/>
      <c r="JDU277" s="998"/>
      <c r="JDV277" s="998"/>
      <c r="JDW277" s="998"/>
      <c r="JDX277" s="998"/>
      <c r="JDY277" s="998"/>
      <c r="JDZ277" s="998"/>
      <c r="JEA277" s="998"/>
      <c r="JEB277" s="998"/>
      <c r="JEC277" s="998"/>
      <c r="JED277" s="998"/>
      <c r="JEE277" s="998"/>
      <c r="JEF277" s="998"/>
      <c r="JEG277" s="844"/>
      <c r="JEH277" s="844"/>
      <c r="JEI277" s="844"/>
      <c r="JEJ277" s="844"/>
      <c r="JEK277" s="844"/>
      <c r="JEL277" s="998"/>
      <c r="JEM277" s="998"/>
      <c r="JEN277" s="844"/>
      <c r="JEO277" s="844"/>
      <c r="JEP277" s="998"/>
      <c r="JEQ277" s="998"/>
      <c r="JER277" s="844"/>
      <c r="JES277" s="844"/>
      <c r="JET277" s="998"/>
      <c r="JEU277" s="998"/>
      <c r="JEV277" s="998"/>
      <c r="JEW277" s="998"/>
      <c r="JEX277" s="998"/>
      <c r="JEY277" s="998"/>
      <c r="JEZ277" s="998"/>
      <c r="JFA277" s="844"/>
      <c r="JFB277" s="844"/>
      <c r="JFC277" s="998"/>
      <c r="JFD277" s="998"/>
      <c r="JFE277" s="844"/>
      <c r="JFF277" s="844"/>
      <c r="JFG277" s="998"/>
      <c r="JFH277" s="998"/>
      <c r="JFI277" s="998"/>
      <c r="JFJ277" s="998"/>
      <c r="JFK277" s="998"/>
      <c r="JFL277" s="843"/>
      <c r="JFM277" s="845"/>
      <c r="JFN277" s="998"/>
      <c r="JFO277" s="998"/>
      <c r="JFP277" s="998"/>
      <c r="JFQ277" s="998"/>
      <c r="JFR277" s="998"/>
      <c r="JFS277" s="998"/>
      <c r="JFT277" s="998"/>
      <c r="JFU277" s="846"/>
      <c r="JFV277" s="846"/>
      <c r="JFW277" s="846"/>
      <c r="JFX277" s="846"/>
      <c r="JFY277" s="846"/>
      <c r="JFZ277" s="846"/>
      <c r="JGA277" s="846"/>
      <c r="JGB277" s="846"/>
      <c r="JGC277" s="846"/>
      <c r="JGD277" s="846"/>
      <c r="JGE277" s="846"/>
      <c r="JGF277" s="846"/>
      <c r="JGG277" s="846"/>
      <c r="JGH277" s="846"/>
      <c r="JGI277" s="846"/>
      <c r="JGJ277" s="846"/>
      <c r="JGK277" s="846"/>
      <c r="JGL277" s="846"/>
      <c r="JGM277" s="846"/>
      <c r="JGN277" s="846"/>
      <c r="JGO277" s="846"/>
      <c r="JGP277" s="846"/>
      <c r="JGQ277" s="846"/>
      <c r="JGR277" s="846"/>
      <c r="JGS277" s="846"/>
      <c r="JGT277" s="846"/>
      <c r="JGU277" s="846"/>
      <c r="JGV277" s="846"/>
      <c r="JGW277" s="846"/>
      <c r="JGX277" s="846"/>
      <c r="JGY277" s="846"/>
      <c r="JGZ277" s="846"/>
      <c r="JHA277" s="846"/>
      <c r="JHB277" s="846"/>
      <c r="JHC277" s="846"/>
      <c r="JHD277" s="846"/>
      <c r="JHE277" s="846"/>
      <c r="JHF277" s="846"/>
      <c r="JHG277" s="846"/>
      <c r="JHH277" s="846"/>
      <c r="JHI277" s="846"/>
      <c r="JHJ277" s="846"/>
      <c r="JHK277" s="846"/>
      <c r="JHL277" s="846"/>
      <c r="JHM277" s="998"/>
      <c r="JHN277" s="998"/>
      <c r="JHO277" s="998"/>
      <c r="JHP277" s="998"/>
      <c r="JHQ277" s="998"/>
      <c r="JHR277" s="998"/>
      <c r="JHS277" s="998"/>
      <c r="JHT277" s="998"/>
      <c r="JHU277" s="998"/>
      <c r="JHV277" s="998"/>
      <c r="JHW277" s="998"/>
      <c r="JHX277" s="998"/>
      <c r="JHY277" s="998"/>
      <c r="JHZ277" s="998"/>
      <c r="JIA277" s="998"/>
      <c r="JIB277" s="998"/>
      <c r="JIC277" s="998"/>
      <c r="JID277" s="998"/>
      <c r="JIE277" s="998"/>
      <c r="JIF277" s="998"/>
      <c r="JIG277" s="998"/>
      <c r="JIH277" s="998"/>
      <c r="JII277" s="998"/>
      <c r="JIJ277" s="998"/>
      <c r="JIK277" s="844"/>
      <c r="JIL277" s="844"/>
      <c r="JIM277" s="844"/>
      <c r="JIN277" s="844"/>
      <c r="JIO277" s="844"/>
      <c r="JIP277" s="998"/>
      <c r="JIQ277" s="998"/>
      <c r="JIR277" s="844"/>
      <c r="JIS277" s="844"/>
      <c r="JIT277" s="998"/>
      <c r="JIU277" s="998"/>
      <c r="JIV277" s="844"/>
      <c r="JIW277" s="844"/>
      <c r="JIX277" s="998"/>
      <c r="JIY277" s="998"/>
      <c r="JIZ277" s="998"/>
      <c r="JJA277" s="998"/>
      <c r="JJB277" s="998"/>
      <c r="JJC277" s="998"/>
      <c r="JJD277" s="998"/>
      <c r="JJE277" s="844"/>
      <c r="JJF277" s="844"/>
      <c r="JJG277" s="998"/>
      <c r="JJH277" s="998"/>
      <c r="JJI277" s="844"/>
      <c r="JJJ277" s="844"/>
      <c r="JJK277" s="998"/>
      <c r="JJL277" s="998"/>
      <c r="JJM277" s="998"/>
      <c r="JJN277" s="998"/>
      <c r="JJO277" s="998"/>
      <c r="JJP277" s="843"/>
      <c r="JJQ277" s="845"/>
      <c r="JJR277" s="998"/>
      <c r="JJS277" s="998"/>
      <c r="JJT277" s="998"/>
      <c r="JJU277" s="998"/>
      <c r="JJV277" s="998"/>
      <c r="JJW277" s="998"/>
      <c r="JJX277" s="998"/>
      <c r="JJY277" s="846"/>
      <c r="JJZ277" s="846"/>
      <c r="JKA277" s="846"/>
      <c r="JKB277" s="846"/>
      <c r="JKC277" s="846"/>
      <c r="JKD277" s="846"/>
      <c r="JKE277" s="846"/>
      <c r="JKF277" s="846"/>
      <c r="JKG277" s="846"/>
      <c r="JKH277" s="846"/>
      <c r="JKI277" s="846"/>
      <c r="JKJ277" s="846"/>
      <c r="JKK277" s="846"/>
      <c r="JKL277" s="846"/>
      <c r="JKM277" s="846"/>
      <c r="JKN277" s="846"/>
      <c r="JKO277" s="846"/>
      <c r="JKP277" s="846"/>
      <c r="JKQ277" s="846"/>
      <c r="JKR277" s="846"/>
      <c r="JKS277" s="846"/>
      <c r="JKT277" s="846"/>
      <c r="JKU277" s="846"/>
      <c r="JKV277" s="846"/>
      <c r="JKW277" s="846"/>
      <c r="JKX277" s="846"/>
      <c r="JKY277" s="846"/>
      <c r="JKZ277" s="846"/>
      <c r="JLA277" s="846"/>
      <c r="JLB277" s="846"/>
      <c r="JLC277" s="846"/>
      <c r="JLD277" s="846"/>
      <c r="JLE277" s="846"/>
      <c r="JLF277" s="846"/>
      <c r="JLG277" s="846"/>
      <c r="JLH277" s="846"/>
      <c r="JLI277" s="846"/>
      <c r="JLJ277" s="846"/>
      <c r="JLK277" s="846"/>
      <c r="JLL277" s="846"/>
      <c r="JLM277" s="846"/>
      <c r="JLN277" s="846"/>
      <c r="JLO277" s="846"/>
      <c r="JLP277" s="846"/>
      <c r="JLQ277" s="998"/>
      <c r="JLR277" s="998"/>
      <c r="JLS277" s="998"/>
      <c r="JLT277" s="998"/>
      <c r="JLU277" s="998"/>
      <c r="JLV277" s="998"/>
      <c r="JLW277" s="998"/>
      <c r="JLX277" s="998"/>
      <c r="JLY277" s="998"/>
      <c r="JLZ277" s="998"/>
      <c r="JMA277" s="998"/>
      <c r="JMB277" s="998"/>
      <c r="JMC277" s="998"/>
      <c r="JMD277" s="998"/>
      <c r="JME277" s="998"/>
      <c r="JMF277" s="998"/>
      <c r="JMG277" s="998"/>
      <c r="JMH277" s="998"/>
      <c r="JMI277" s="998"/>
      <c r="JMJ277" s="998"/>
      <c r="JMK277" s="998"/>
      <c r="JML277" s="998"/>
      <c r="JMM277" s="998"/>
      <c r="JMN277" s="998"/>
      <c r="JMO277" s="844"/>
      <c r="JMP277" s="844"/>
      <c r="JMQ277" s="844"/>
      <c r="JMR277" s="844"/>
      <c r="JMS277" s="844"/>
      <c r="JMT277" s="998"/>
      <c r="JMU277" s="998"/>
      <c r="JMV277" s="844"/>
      <c r="JMW277" s="844"/>
      <c r="JMX277" s="998"/>
      <c r="JMY277" s="998"/>
      <c r="JMZ277" s="844"/>
      <c r="JNA277" s="844"/>
      <c r="JNB277" s="998"/>
      <c r="JNC277" s="998"/>
      <c r="JND277" s="998"/>
      <c r="JNE277" s="998"/>
      <c r="JNF277" s="998"/>
      <c r="JNG277" s="998"/>
      <c r="JNH277" s="998"/>
      <c r="JNI277" s="844"/>
      <c r="JNJ277" s="844"/>
      <c r="JNK277" s="998"/>
      <c r="JNL277" s="998"/>
      <c r="JNM277" s="844"/>
      <c r="JNN277" s="844"/>
      <c r="JNO277" s="998"/>
      <c r="JNP277" s="998"/>
      <c r="JNQ277" s="998"/>
      <c r="JNR277" s="998"/>
      <c r="JNS277" s="998"/>
      <c r="JNT277" s="843"/>
      <c r="JNU277" s="845"/>
      <c r="JNV277" s="998"/>
      <c r="JNW277" s="998"/>
      <c r="JNX277" s="998"/>
      <c r="JNY277" s="998"/>
      <c r="JNZ277" s="998"/>
      <c r="JOA277" s="998"/>
      <c r="JOB277" s="998"/>
      <c r="JOC277" s="846"/>
      <c r="JOD277" s="846"/>
      <c r="JOE277" s="846"/>
      <c r="JOF277" s="846"/>
      <c r="JOG277" s="846"/>
      <c r="JOH277" s="846"/>
      <c r="JOI277" s="846"/>
      <c r="JOJ277" s="846"/>
      <c r="JOK277" s="846"/>
      <c r="JOL277" s="846"/>
      <c r="JOM277" s="846"/>
      <c r="JON277" s="846"/>
      <c r="JOO277" s="846"/>
      <c r="JOP277" s="846"/>
      <c r="JOQ277" s="846"/>
      <c r="JOR277" s="846"/>
      <c r="JOS277" s="846"/>
      <c r="JOT277" s="846"/>
      <c r="JOU277" s="846"/>
      <c r="JOV277" s="846"/>
      <c r="JOW277" s="846"/>
      <c r="JOX277" s="846"/>
      <c r="JOY277" s="846"/>
      <c r="JOZ277" s="846"/>
      <c r="JPA277" s="846"/>
      <c r="JPB277" s="846"/>
      <c r="JPC277" s="846"/>
      <c r="JPD277" s="846"/>
      <c r="JPE277" s="846"/>
      <c r="JPF277" s="846"/>
      <c r="JPG277" s="846"/>
      <c r="JPH277" s="846"/>
      <c r="JPI277" s="846"/>
      <c r="JPJ277" s="846"/>
      <c r="JPK277" s="846"/>
      <c r="JPL277" s="846"/>
      <c r="JPM277" s="846"/>
      <c r="JPN277" s="846"/>
      <c r="JPO277" s="846"/>
      <c r="JPP277" s="846"/>
      <c r="JPQ277" s="846"/>
      <c r="JPR277" s="846"/>
      <c r="JPS277" s="846"/>
      <c r="JPT277" s="846"/>
      <c r="JPU277" s="998"/>
      <c r="JPV277" s="998"/>
      <c r="JPW277" s="998"/>
      <c r="JPX277" s="998"/>
      <c r="JPY277" s="998"/>
      <c r="JPZ277" s="998"/>
      <c r="JQA277" s="998"/>
      <c r="JQB277" s="998"/>
      <c r="JQC277" s="998"/>
      <c r="JQD277" s="998"/>
      <c r="JQE277" s="998"/>
      <c r="JQF277" s="998"/>
      <c r="JQG277" s="998"/>
      <c r="JQH277" s="998"/>
      <c r="JQI277" s="998"/>
      <c r="JQJ277" s="998"/>
      <c r="JQK277" s="998"/>
      <c r="JQL277" s="998"/>
      <c r="JQM277" s="998"/>
      <c r="JQN277" s="998"/>
      <c r="JQO277" s="998"/>
      <c r="JQP277" s="998"/>
      <c r="JQQ277" s="998"/>
      <c r="JQR277" s="998"/>
      <c r="JQS277" s="844"/>
      <c r="JQT277" s="844"/>
      <c r="JQU277" s="844"/>
      <c r="JQV277" s="844"/>
      <c r="JQW277" s="844"/>
      <c r="JQX277" s="998"/>
      <c r="JQY277" s="998"/>
      <c r="JQZ277" s="844"/>
      <c r="JRA277" s="844"/>
      <c r="JRB277" s="998"/>
      <c r="JRC277" s="998"/>
      <c r="JRD277" s="844"/>
      <c r="JRE277" s="844"/>
      <c r="JRF277" s="998"/>
      <c r="JRG277" s="998"/>
      <c r="JRH277" s="998"/>
      <c r="JRI277" s="998"/>
      <c r="JRJ277" s="998"/>
      <c r="JRK277" s="998"/>
      <c r="JRL277" s="998"/>
      <c r="JRM277" s="844"/>
      <c r="JRN277" s="844"/>
      <c r="JRO277" s="998"/>
      <c r="JRP277" s="998"/>
      <c r="JRQ277" s="844"/>
      <c r="JRR277" s="844"/>
      <c r="JRS277" s="998"/>
      <c r="JRT277" s="998"/>
      <c r="JRU277" s="998"/>
      <c r="JRV277" s="998"/>
      <c r="JRW277" s="998"/>
      <c r="JRX277" s="843"/>
      <c r="JRY277" s="845"/>
      <c r="JRZ277" s="998"/>
      <c r="JSA277" s="998"/>
      <c r="JSB277" s="998"/>
      <c r="JSC277" s="998"/>
      <c r="JSD277" s="998"/>
      <c r="JSE277" s="998"/>
      <c r="JSF277" s="998"/>
      <c r="JSG277" s="846"/>
      <c r="JSH277" s="846"/>
      <c r="JSI277" s="846"/>
      <c r="JSJ277" s="846"/>
      <c r="JSK277" s="846"/>
      <c r="JSL277" s="846"/>
      <c r="JSM277" s="846"/>
      <c r="JSN277" s="846"/>
      <c r="JSO277" s="846"/>
      <c r="JSP277" s="846"/>
      <c r="JSQ277" s="846"/>
      <c r="JSR277" s="846"/>
      <c r="JSS277" s="846"/>
      <c r="JST277" s="846"/>
      <c r="JSU277" s="846"/>
      <c r="JSV277" s="846"/>
      <c r="JSW277" s="846"/>
      <c r="JSX277" s="846"/>
      <c r="JSY277" s="846"/>
      <c r="JSZ277" s="846"/>
      <c r="JTA277" s="846"/>
      <c r="JTB277" s="846"/>
      <c r="JTC277" s="846"/>
      <c r="JTD277" s="846"/>
      <c r="JTE277" s="846"/>
      <c r="JTF277" s="846"/>
      <c r="JTG277" s="846"/>
      <c r="JTH277" s="846"/>
      <c r="JTI277" s="846"/>
      <c r="JTJ277" s="846"/>
      <c r="JTK277" s="846"/>
      <c r="JTL277" s="846"/>
      <c r="JTM277" s="846"/>
      <c r="JTN277" s="846"/>
      <c r="JTO277" s="846"/>
      <c r="JTP277" s="846"/>
      <c r="JTQ277" s="846"/>
      <c r="JTR277" s="846"/>
      <c r="JTS277" s="846"/>
      <c r="JTT277" s="846"/>
      <c r="JTU277" s="846"/>
      <c r="JTV277" s="846"/>
      <c r="JTW277" s="846"/>
      <c r="JTX277" s="846"/>
      <c r="JTY277" s="998"/>
      <c r="JTZ277" s="998"/>
      <c r="JUA277" s="998"/>
      <c r="JUB277" s="998"/>
      <c r="JUC277" s="998"/>
      <c r="JUD277" s="998"/>
      <c r="JUE277" s="998"/>
      <c r="JUF277" s="998"/>
      <c r="JUG277" s="998"/>
      <c r="JUH277" s="998"/>
      <c r="JUI277" s="998"/>
      <c r="JUJ277" s="998"/>
      <c r="JUK277" s="998"/>
      <c r="JUL277" s="998"/>
      <c r="JUM277" s="998"/>
      <c r="JUN277" s="998"/>
      <c r="JUO277" s="998"/>
      <c r="JUP277" s="998"/>
      <c r="JUQ277" s="998"/>
      <c r="JUR277" s="998"/>
      <c r="JUS277" s="998"/>
      <c r="JUT277" s="998"/>
      <c r="JUU277" s="998"/>
      <c r="JUV277" s="998"/>
      <c r="JUW277" s="844"/>
      <c r="JUX277" s="844"/>
      <c r="JUY277" s="844"/>
      <c r="JUZ277" s="844"/>
      <c r="JVA277" s="844"/>
      <c r="JVB277" s="998"/>
      <c r="JVC277" s="998"/>
      <c r="JVD277" s="844"/>
      <c r="JVE277" s="844"/>
      <c r="JVF277" s="998"/>
      <c r="JVG277" s="998"/>
      <c r="JVH277" s="844"/>
      <c r="JVI277" s="844"/>
      <c r="JVJ277" s="998"/>
      <c r="JVK277" s="998"/>
      <c r="JVL277" s="998"/>
      <c r="JVM277" s="998"/>
      <c r="JVN277" s="998"/>
      <c r="JVO277" s="998"/>
      <c r="JVP277" s="998"/>
      <c r="JVQ277" s="844"/>
      <c r="JVR277" s="844"/>
      <c r="JVS277" s="998"/>
      <c r="JVT277" s="998"/>
      <c r="JVU277" s="844"/>
      <c r="JVV277" s="844"/>
      <c r="JVW277" s="998"/>
      <c r="JVX277" s="998"/>
      <c r="JVY277" s="998"/>
      <c r="JVZ277" s="998"/>
      <c r="JWA277" s="998"/>
      <c r="JWB277" s="843"/>
      <c r="JWC277" s="845"/>
      <c r="JWD277" s="998"/>
      <c r="JWE277" s="998"/>
      <c r="JWF277" s="998"/>
      <c r="JWG277" s="998"/>
      <c r="JWH277" s="998"/>
      <c r="JWI277" s="998"/>
      <c r="JWJ277" s="998"/>
      <c r="JWK277" s="846"/>
      <c r="JWL277" s="846"/>
      <c r="JWM277" s="846"/>
      <c r="JWN277" s="846"/>
      <c r="JWO277" s="846"/>
      <c r="JWP277" s="846"/>
      <c r="JWQ277" s="846"/>
      <c r="JWR277" s="846"/>
      <c r="JWS277" s="846"/>
      <c r="JWT277" s="846"/>
      <c r="JWU277" s="846"/>
      <c r="JWV277" s="846"/>
      <c r="JWW277" s="846"/>
      <c r="JWX277" s="846"/>
      <c r="JWY277" s="846"/>
      <c r="JWZ277" s="846"/>
      <c r="JXA277" s="846"/>
      <c r="JXB277" s="846"/>
      <c r="JXC277" s="846"/>
      <c r="JXD277" s="846"/>
      <c r="JXE277" s="846"/>
      <c r="JXF277" s="846"/>
      <c r="JXG277" s="846"/>
      <c r="JXH277" s="846"/>
      <c r="JXI277" s="846"/>
      <c r="JXJ277" s="846"/>
      <c r="JXK277" s="846"/>
      <c r="JXL277" s="846"/>
      <c r="JXM277" s="846"/>
      <c r="JXN277" s="846"/>
      <c r="JXO277" s="846"/>
      <c r="JXP277" s="846"/>
      <c r="JXQ277" s="846"/>
      <c r="JXR277" s="846"/>
      <c r="JXS277" s="846"/>
      <c r="JXT277" s="846"/>
      <c r="JXU277" s="846"/>
      <c r="JXV277" s="846"/>
      <c r="JXW277" s="846"/>
      <c r="JXX277" s="846"/>
      <c r="JXY277" s="846"/>
      <c r="JXZ277" s="846"/>
      <c r="JYA277" s="846"/>
      <c r="JYB277" s="846"/>
      <c r="JYC277" s="998"/>
      <c r="JYD277" s="998"/>
      <c r="JYE277" s="998"/>
      <c r="JYF277" s="998"/>
      <c r="JYG277" s="998"/>
      <c r="JYH277" s="998"/>
      <c r="JYI277" s="998"/>
      <c r="JYJ277" s="998"/>
      <c r="JYK277" s="998"/>
      <c r="JYL277" s="998"/>
      <c r="JYM277" s="998"/>
      <c r="JYN277" s="998"/>
      <c r="JYO277" s="998"/>
      <c r="JYP277" s="998"/>
      <c r="JYQ277" s="998"/>
      <c r="JYR277" s="998"/>
      <c r="JYS277" s="998"/>
      <c r="JYT277" s="998"/>
      <c r="JYU277" s="998"/>
      <c r="JYV277" s="998"/>
      <c r="JYW277" s="998"/>
      <c r="JYX277" s="998"/>
      <c r="JYY277" s="998"/>
      <c r="JYZ277" s="998"/>
      <c r="JZA277" s="844"/>
      <c r="JZB277" s="844"/>
      <c r="JZC277" s="844"/>
      <c r="JZD277" s="844"/>
      <c r="JZE277" s="844"/>
      <c r="JZF277" s="998"/>
      <c r="JZG277" s="998"/>
      <c r="JZH277" s="844"/>
      <c r="JZI277" s="844"/>
      <c r="JZJ277" s="998"/>
      <c r="JZK277" s="998"/>
      <c r="JZL277" s="844"/>
      <c r="JZM277" s="844"/>
      <c r="JZN277" s="998"/>
      <c r="JZO277" s="998"/>
      <c r="JZP277" s="998"/>
      <c r="JZQ277" s="998"/>
      <c r="JZR277" s="998"/>
      <c r="JZS277" s="998"/>
      <c r="JZT277" s="998"/>
      <c r="JZU277" s="844"/>
      <c r="JZV277" s="844"/>
      <c r="JZW277" s="998"/>
      <c r="JZX277" s="998"/>
      <c r="JZY277" s="844"/>
      <c r="JZZ277" s="844"/>
      <c r="KAA277" s="998"/>
      <c r="KAB277" s="998"/>
      <c r="KAC277" s="998"/>
      <c r="KAD277" s="998"/>
      <c r="KAE277" s="998"/>
      <c r="KAF277" s="843"/>
      <c r="KAG277" s="845"/>
      <c r="KAH277" s="998"/>
      <c r="KAI277" s="998"/>
      <c r="KAJ277" s="998"/>
      <c r="KAK277" s="998"/>
      <c r="KAL277" s="998"/>
      <c r="KAM277" s="998"/>
      <c r="KAN277" s="998"/>
      <c r="KAO277" s="846"/>
      <c r="KAP277" s="846"/>
      <c r="KAQ277" s="846"/>
      <c r="KAR277" s="846"/>
      <c r="KAS277" s="846"/>
      <c r="KAT277" s="846"/>
      <c r="KAU277" s="846"/>
      <c r="KAV277" s="846"/>
      <c r="KAW277" s="846"/>
      <c r="KAX277" s="846"/>
      <c r="KAY277" s="846"/>
      <c r="KAZ277" s="846"/>
      <c r="KBA277" s="846"/>
      <c r="KBB277" s="846"/>
      <c r="KBC277" s="846"/>
      <c r="KBD277" s="846"/>
      <c r="KBE277" s="846"/>
      <c r="KBF277" s="846"/>
      <c r="KBG277" s="846"/>
      <c r="KBH277" s="846"/>
      <c r="KBI277" s="846"/>
      <c r="KBJ277" s="846"/>
      <c r="KBK277" s="846"/>
      <c r="KBL277" s="846"/>
      <c r="KBM277" s="846"/>
      <c r="KBN277" s="846"/>
      <c r="KBO277" s="846"/>
      <c r="KBP277" s="846"/>
      <c r="KBQ277" s="846"/>
      <c r="KBR277" s="846"/>
      <c r="KBS277" s="846"/>
      <c r="KBT277" s="846"/>
      <c r="KBU277" s="846"/>
      <c r="KBV277" s="846"/>
      <c r="KBW277" s="846"/>
      <c r="KBX277" s="846"/>
      <c r="KBY277" s="846"/>
      <c r="KBZ277" s="846"/>
      <c r="KCA277" s="846"/>
      <c r="KCB277" s="846"/>
      <c r="KCC277" s="846"/>
      <c r="KCD277" s="846"/>
      <c r="KCE277" s="846"/>
      <c r="KCF277" s="846"/>
      <c r="KCG277" s="998"/>
      <c r="KCH277" s="998"/>
      <c r="KCI277" s="998"/>
      <c r="KCJ277" s="998"/>
      <c r="KCK277" s="998"/>
      <c r="KCL277" s="998"/>
      <c r="KCM277" s="998"/>
      <c r="KCN277" s="998"/>
      <c r="KCO277" s="998"/>
      <c r="KCP277" s="998"/>
      <c r="KCQ277" s="998"/>
      <c r="KCR277" s="998"/>
      <c r="KCS277" s="998"/>
      <c r="KCT277" s="998"/>
      <c r="KCU277" s="998"/>
      <c r="KCV277" s="998"/>
      <c r="KCW277" s="998"/>
      <c r="KCX277" s="998"/>
      <c r="KCY277" s="998"/>
      <c r="KCZ277" s="998"/>
      <c r="KDA277" s="998"/>
      <c r="KDB277" s="998"/>
      <c r="KDC277" s="998"/>
      <c r="KDD277" s="998"/>
      <c r="KDE277" s="844"/>
      <c r="KDF277" s="844"/>
      <c r="KDG277" s="844"/>
      <c r="KDH277" s="844"/>
      <c r="KDI277" s="844"/>
      <c r="KDJ277" s="998"/>
      <c r="KDK277" s="998"/>
      <c r="KDL277" s="844"/>
      <c r="KDM277" s="844"/>
      <c r="KDN277" s="998"/>
      <c r="KDO277" s="998"/>
      <c r="KDP277" s="844"/>
      <c r="KDQ277" s="844"/>
      <c r="KDR277" s="998"/>
      <c r="KDS277" s="998"/>
      <c r="KDT277" s="998"/>
      <c r="KDU277" s="998"/>
      <c r="KDV277" s="998"/>
      <c r="KDW277" s="998"/>
      <c r="KDX277" s="998"/>
      <c r="KDY277" s="844"/>
      <c r="KDZ277" s="844"/>
      <c r="KEA277" s="998"/>
      <c r="KEB277" s="998"/>
      <c r="KEC277" s="844"/>
      <c r="KED277" s="844"/>
      <c r="KEE277" s="998"/>
      <c r="KEF277" s="998"/>
      <c r="KEG277" s="998"/>
      <c r="KEH277" s="998"/>
      <c r="KEI277" s="998"/>
      <c r="KEJ277" s="843"/>
      <c r="KEK277" s="845"/>
      <c r="KEL277" s="998"/>
      <c r="KEM277" s="998"/>
      <c r="KEN277" s="998"/>
      <c r="KEO277" s="998"/>
      <c r="KEP277" s="998"/>
      <c r="KEQ277" s="998"/>
      <c r="KER277" s="998"/>
      <c r="KES277" s="846"/>
      <c r="KET277" s="846"/>
      <c r="KEU277" s="846"/>
      <c r="KEV277" s="846"/>
      <c r="KEW277" s="846"/>
      <c r="KEX277" s="846"/>
      <c r="KEY277" s="846"/>
      <c r="KEZ277" s="846"/>
      <c r="KFA277" s="846"/>
      <c r="KFB277" s="846"/>
      <c r="KFC277" s="846"/>
      <c r="KFD277" s="846"/>
      <c r="KFE277" s="846"/>
      <c r="KFF277" s="846"/>
      <c r="KFG277" s="846"/>
      <c r="KFH277" s="846"/>
      <c r="KFI277" s="846"/>
      <c r="KFJ277" s="846"/>
      <c r="KFK277" s="846"/>
      <c r="KFL277" s="846"/>
      <c r="KFM277" s="846"/>
      <c r="KFN277" s="846"/>
      <c r="KFO277" s="846"/>
      <c r="KFP277" s="846"/>
      <c r="KFQ277" s="846"/>
      <c r="KFR277" s="846"/>
      <c r="KFS277" s="846"/>
      <c r="KFT277" s="846"/>
      <c r="KFU277" s="846"/>
      <c r="KFV277" s="846"/>
      <c r="KFW277" s="846"/>
      <c r="KFX277" s="846"/>
      <c r="KFY277" s="846"/>
      <c r="KFZ277" s="846"/>
      <c r="KGA277" s="846"/>
      <c r="KGB277" s="846"/>
      <c r="KGC277" s="846"/>
      <c r="KGD277" s="846"/>
      <c r="KGE277" s="846"/>
      <c r="KGF277" s="846"/>
      <c r="KGG277" s="846"/>
      <c r="KGH277" s="846"/>
      <c r="KGI277" s="846"/>
      <c r="KGJ277" s="846"/>
      <c r="KGK277" s="998"/>
      <c r="KGL277" s="998"/>
      <c r="KGM277" s="998"/>
      <c r="KGN277" s="998"/>
      <c r="KGO277" s="998"/>
      <c r="KGP277" s="998"/>
      <c r="KGQ277" s="998"/>
      <c r="KGR277" s="998"/>
      <c r="KGS277" s="998"/>
      <c r="KGT277" s="998"/>
      <c r="KGU277" s="998"/>
      <c r="KGV277" s="998"/>
      <c r="KGW277" s="998"/>
      <c r="KGX277" s="998"/>
      <c r="KGY277" s="998"/>
      <c r="KGZ277" s="998"/>
      <c r="KHA277" s="998"/>
      <c r="KHB277" s="998"/>
      <c r="KHC277" s="998"/>
      <c r="KHD277" s="998"/>
      <c r="KHE277" s="998"/>
      <c r="KHF277" s="998"/>
      <c r="KHG277" s="998"/>
      <c r="KHH277" s="998"/>
      <c r="KHI277" s="844"/>
      <c r="KHJ277" s="844"/>
      <c r="KHK277" s="844"/>
      <c r="KHL277" s="844"/>
      <c r="KHM277" s="844"/>
      <c r="KHN277" s="998"/>
      <c r="KHO277" s="998"/>
      <c r="KHP277" s="844"/>
      <c r="KHQ277" s="844"/>
      <c r="KHR277" s="998"/>
      <c r="KHS277" s="998"/>
      <c r="KHT277" s="844"/>
      <c r="KHU277" s="844"/>
      <c r="KHV277" s="998"/>
      <c r="KHW277" s="998"/>
      <c r="KHX277" s="998"/>
      <c r="KHY277" s="998"/>
      <c r="KHZ277" s="998"/>
      <c r="KIA277" s="998"/>
      <c r="KIB277" s="998"/>
      <c r="KIC277" s="844"/>
      <c r="KID277" s="844"/>
      <c r="KIE277" s="998"/>
      <c r="KIF277" s="998"/>
      <c r="KIG277" s="844"/>
      <c r="KIH277" s="844"/>
      <c r="KII277" s="998"/>
      <c r="KIJ277" s="998"/>
      <c r="KIK277" s="998"/>
      <c r="KIL277" s="998"/>
      <c r="KIM277" s="998"/>
      <c r="KIN277" s="843"/>
      <c r="KIO277" s="845"/>
      <c r="KIP277" s="998"/>
      <c r="KIQ277" s="998"/>
      <c r="KIR277" s="998"/>
      <c r="KIS277" s="998"/>
      <c r="KIT277" s="998"/>
      <c r="KIU277" s="998"/>
      <c r="KIV277" s="998"/>
      <c r="KIW277" s="846"/>
      <c r="KIX277" s="846"/>
      <c r="KIY277" s="846"/>
      <c r="KIZ277" s="846"/>
      <c r="KJA277" s="846"/>
      <c r="KJB277" s="846"/>
      <c r="KJC277" s="846"/>
      <c r="KJD277" s="846"/>
      <c r="KJE277" s="846"/>
      <c r="KJF277" s="846"/>
      <c r="KJG277" s="846"/>
      <c r="KJH277" s="846"/>
      <c r="KJI277" s="846"/>
      <c r="KJJ277" s="846"/>
      <c r="KJK277" s="846"/>
      <c r="KJL277" s="846"/>
      <c r="KJM277" s="846"/>
      <c r="KJN277" s="846"/>
      <c r="KJO277" s="846"/>
      <c r="KJP277" s="846"/>
      <c r="KJQ277" s="846"/>
      <c r="KJR277" s="846"/>
      <c r="KJS277" s="846"/>
      <c r="KJT277" s="846"/>
      <c r="KJU277" s="846"/>
      <c r="KJV277" s="846"/>
      <c r="KJW277" s="846"/>
      <c r="KJX277" s="846"/>
      <c r="KJY277" s="846"/>
      <c r="KJZ277" s="846"/>
      <c r="KKA277" s="846"/>
      <c r="KKB277" s="846"/>
      <c r="KKC277" s="846"/>
      <c r="KKD277" s="846"/>
      <c r="KKE277" s="846"/>
      <c r="KKF277" s="846"/>
      <c r="KKG277" s="846"/>
      <c r="KKH277" s="846"/>
      <c r="KKI277" s="846"/>
      <c r="KKJ277" s="846"/>
      <c r="KKK277" s="846"/>
      <c r="KKL277" s="846"/>
      <c r="KKM277" s="846"/>
      <c r="KKN277" s="846"/>
      <c r="KKO277" s="998"/>
      <c r="KKP277" s="998"/>
      <c r="KKQ277" s="998"/>
      <c r="KKR277" s="998"/>
      <c r="KKS277" s="998"/>
      <c r="KKT277" s="998"/>
      <c r="KKU277" s="998"/>
      <c r="KKV277" s="998"/>
      <c r="KKW277" s="998"/>
      <c r="KKX277" s="998"/>
      <c r="KKY277" s="998"/>
      <c r="KKZ277" s="998"/>
      <c r="KLA277" s="998"/>
      <c r="KLB277" s="998"/>
      <c r="KLC277" s="998"/>
      <c r="KLD277" s="998"/>
      <c r="KLE277" s="998"/>
      <c r="KLF277" s="998"/>
      <c r="KLG277" s="998"/>
      <c r="KLH277" s="998"/>
      <c r="KLI277" s="998"/>
      <c r="KLJ277" s="998"/>
      <c r="KLK277" s="998"/>
      <c r="KLL277" s="998"/>
      <c r="KLM277" s="844"/>
      <c r="KLN277" s="844"/>
      <c r="KLO277" s="844"/>
      <c r="KLP277" s="844"/>
      <c r="KLQ277" s="844"/>
      <c r="KLR277" s="998"/>
      <c r="KLS277" s="998"/>
      <c r="KLT277" s="844"/>
      <c r="KLU277" s="844"/>
      <c r="KLV277" s="998"/>
      <c r="KLW277" s="998"/>
      <c r="KLX277" s="844"/>
      <c r="KLY277" s="844"/>
      <c r="KLZ277" s="998"/>
      <c r="KMA277" s="998"/>
      <c r="KMB277" s="998"/>
      <c r="KMC277" s="998"/>
      <c r="KMD277" s="998"/>
      <c r="KME277" s="998"/>
      <c r="KMF277" s="998"/>
      <c r="KMG277" s="844"/>
      <c r="KMH277" s="844"/>
      <c r="KMI277" s="998"/>
      <c r="KMJ277" s="998"/>
      <c r="KMK277" s="844"/>
      <c r="KML277" s="844"/>
      <c r="KMM277" s="998"/>
      <c r="KMN277" s="998"/>
      <c r="KMO277" s="998"/>
      <c r="KMP277" s="998"/>
      <c r="KMQ277" s="998"/>
      <c r="KMR277" s="843"/>
      <c r="KMS277" s="845"/>
      <c r="KMT277" s="998"/>
      <c r="KMU277" s="998"/>
      <c r="KMV277" s="998"/>
      <c r="KMW277" s="998"/>
      <c r="KMX277" s="998"/>
      <c r="KMY277" s="998"/>
      <c r="KMZ277" s="998"/>
      <c r="KNA277" s="846"/>
      <c r="KNB277" s="846"/>
      <c r="KNC277" s="846"/>
      <c r="KND277" s="846"/>
      <c r="KNE277" s="846"/>
      <c r="KNF277" s="846"/>
      <c r="KNG277" s="846"/>
      <c r="KNH277" s="846"/>
      <c r="KNI277" s="846"/>
      <c r="KNJ277" s="846"/>
      <c r="KNK277" s="846"/>
      <c r="KNL277" s="846"/>
      <c r="KNM277" s="846"/>
      <c r="KNN277" s="846"/>
      <c r="KNO277" s="846"/>
      <c r="KNP277" s="846"/>
      <c r="KNQ277" s="846"/>
      <c r="KNR277" s="846"/>
      <c r="KNS277" s="846"/>
      <c r="KNT277" s="846"/>
      <c r="KNU277" s="846"/>
      <c r="KNV277" s="846"/>
      <c r="KNW277" s="846"/>
      <c r="KNX277" s="846"/>
      <c r="KNY277" s="846"/>
      <c r="KNZ277" s="846"/>
      <c r="KOA277" s="846"/>
      <c r="KOB277" s="846"/>
      <c r="KOC277" s="846"/>
      <c r="KOD277" s="846"/>
      <c r="KOE277" s="846"/>
      <c r="KOF277" s="846"/>
      <c r="KOG277" s="846"/>
      <c r="KOH277" s="846"/>
      <c r="KOI277" s="846"/>
      <c r="KOJ277" s="846"/>
      <c r="KOK277" s="846"/>
      <c r="KOL277" s="846"/>
      <c r="KOM277" s="846"/>
      <c r="KON277" s="846"/>
      <c r="KOO277" s="846"/>
      <c r="KOP277" s="846"/>
      <c r="KOQ277" s="846"/>
      <c r="KOR277" s="846"/>
      <c r="KOS277" s="998"/>
      <c r="KOT277" s="998"/>
      <c r="KOU277" s="998"/>
      <c r="KOV277" s="998"/>
      <c r="KOW277" s="998"/>
      <c r="KOX277" s="998"/>
      <c r="KOY277" s="998"/>
      <c r="KOZ277" s="998"/>
      <c r="KPA277" s="998"/>
      <c r="KPB277" s="998"/>
      <c r="KPC277" s="998"/>
      <c r="KPD277" s="998"/>
      <c r="KPE277" s="998"/>
      <c r="KPF277" s="998"/>
      <c r="KPG277" s="998"/>
      <c r="KPH277" s="998"/>
      <c r="KPI277" s="998"/>
      <c r="KPJ277" s="998"/>
      <c r="KPK277" s="998"/>
      <c r="KPL277" s="998"/>
      <c r="KPM277" s="998"/>
      <c r="KPN277" s="998"/>
      <c r="KPO277" s="998"/>
      <c r="KPP277" s="998"/>
      <c r="KPQ277" s="844"/>
      <c r="KPR277" s="844"/>
      <c r="KPS277" s="844"/>
      <c r="KPT277" s="844"/>
      <c r="KPU277" s="844"/>
      <c r="KPV277" s="998"/>
      <c r="KPW277" s="998"/>
      <c r="KPX277" s="844"/>
      <c r="KPY277" s="844"/>
      <c r="KPZ277" s="998"/>
      <c r="KQA277" s="998"/>
      <c r="KQB277" s="844"/>
      <c r="KQC277" s="844"/>
      <c r="KQD277" s="998"/>
      <c r="KQE277" s="998"/>
      <c r="KQF277" s="998"/>
      <c r="KQG277" s="998"/>
      <c r="KQH277" s="998"/>
      <c r="KQI277" s="998"/>
      <c r="KQJ277" s="998"/>
      <c r="KQK277" s="844"/>
      <c r="KQL277" s="844"/>
      <c r="KQM277" s="998"/>
      <c r="KQN277" s="998"/>
      <c r="KQO277" s="844"/>
      <c r="KQP277" s="844"/>
      <c r="KQQ277" s="998"/>
      <c r="KQR277" s="998"/>
      <c r="KQS277" s="998"/>
      <c r="KQT277" s="998"/>
      <c r="KQU277" s="998"/>
      <c r="KQV277" s="843"/>
      <c r="KQW277" s="845"/>
      <c r="KQX277" s="998"/>
      <c r="KQY277" s="998"/>
      <c r="KQZ277" s="998"/>
      <c r="KRA277" s="998"/>
      <c r="KRB277" s="998"/>
      <c r="KRC277" s="998"/>
      <c r="KRD277" s="998"/>
      <c r="KRE277" s="846"/>
      <c r="KRF277" s="846"/>
      <c r="KRG277" s="846"/>
      <c r="KRH277" s="846"/>
      <c r="KRI277" s="846"/>
      <c r="KRJ277" s="846"/>
      <c r="KRK277" s="846"/>
      <c r="KRL277" s="846"/>
      <c r="KRM277" s="846"/>
      <c r="KRN277" s="846"/>
      <c r="KRO277" s="846"/>
      <c r="KRP277" s="846"/>
      <c r="KRQ277" s="846"/>
      <c r="KRR277" s="846"/>
      <c r="KRS277" s="846"/>
      <c r="KRT277" s="846"/>
      <c r="KRU277" s="846"/>
      <c r="KRV277" s="846"/>
      <c r="KRW277" s="846"/>
      <c r="KRX277" s="846"/>
      <c r="KRY277" s="846"/>
      <c r="KRZ277" s="846"/>
      <c r="KSA277" s="846"/>
      <c r="KSB277" s="846"/>
      <c r="KSC277" s="846"/>
      <c r="KSD277" s="846"/>
      <c r="KSE277" s="846"/>
      <c r="KSF277" s="846"/>
      <c r="KSG277" s="846"/>
      <c r="KSH277" s="846"/>
      <c r="KSI277" s="846"/>
      <c r="KSJ277" s="846"/>
      <c r="KSK277" s="846"/>
      <c r="KSL277" s="846"/>
      <c r="KSM277" s="846"/>
      <c r="KSN277" s="846"/>
      <c r="KSO277" s="846"/>
      <c r="KSP277" s="846"/>
      <c r="KSQ277" s="846"/>
      <c r="KSR277" s="846"/>
      <c r="KSS277" s="846"/>
      <c r="KST277" s="846"/>
      <c r="KSU277" s="846"/>
      <c r="KSV277" s="846"/>
      <c r="KSW277" s="998"/>
      <c r="KSX277" s="998"/>
      <c r="KSY277" s="998"/>
      <c r="KSZ277" s="998"/>
      <c r="KTA277" s="998"/>
      <c r="KTB277" s="998"/>
      <c r="KTC277" s="998"/>
      <c r="KTD277" s="998"/>
      <c r="KTE277" s="998"/>
      <c r="KTF277" s="998"/>
      <c r="KTG277" s="998"/>
      <c r="KTH277" s="998"/>
      <c r="KTI277" s="998"/>
      <c r="KTJ277" s="998"/>
      <c r="KTK277" s="998"/>
      <c r="KTL277" s="998"/>
      <c r="KTM277" s="998"/>
      <c r="KTN277" s="998"/>
      <c r="KTO277" s="998"/>
      <c r="KTP277" s="998"/>
      <c r="KTQ277" s="998"/>
      <c r="KTR277" s="998"/>
      <c r="KTS277" s="998"/>
      <c r="KTT277" s="998"/>
      <c r="KTU277" s="844"/>
      <c r="KTV277" s="844"/>
      <c r="KTW277" s="844"/>
      <c r="KTX277" s="844"/>
      <c r="KTY277" s="844"/>
      <c r="KTZ277" s="998"/>
      <c r="KUA277" s="998"/>
      <c r="KUB277" s="844"/>
      <c r="KUC277" s="844"/>
      <c r="KUD277" s="998"/>
      <c r="KUE277" s="998"/>
      <c r="KUF277" s="844"/>
      <c r="KUG277" s="844"/>
      <c r="KUH277" s="998"/>
      <c r="KUI277" s="998"/>
      <c r="KUJ277" s="998"/>
      <c r="KUK277" s="998"/>
      <c r="KUL277" s="998"/>
      <c r="KUM277" s="998"/>
      <c r="KUN277" s="998"/>
      <c r="KUO277" s="844"/>
      <c r="KUP277" s="844"/>
      <c r="KUQ277" s="998"/>
      <c r="KUR277" s="998"/>
      <c r="KUS277" s="844"/>
      <c r="KUT277" s="844"/>
      <c r="KUU277" s="998"/>
      <c r="KUV277" s="998"/>
      <c r="KUW277" s="998"/>
      <c r="KUX277" s="998"/>
      <c r="KUY277" s="998"/>
      <c r="KUZ277" s="843"/>
      <c r="KVA277" s="845"/>
      <c r="KVB277" s="998"/>
      <c r="KVC277" s="998"/>
      <c r="KVD277" s="998"/>
      <c r="KVE277" s="998"/>
      <c r="KVF277" s="998"/>
      <c r="KVG277" s="998"/>
      <c r="KVH277" s="998"/>
      <c r="KVI277" s="846"/>
      <c r="KVJ277" s="846"/>
      <c r="KVK277" s="846"/>
      <c r="KVL277" s="846"/>
      <c r="KVM277" s="846"/>
      <c r="KVN277" s="846"/>
      <c r="KVO277" s="846"/>
      <c r="KVP277" s="846"/>
      <c r="KVQ277" s="846"/>
      <c r="KVR277" s="846"/>
      <c r="KVS277" s="846"/>
      <c r="KVT277" s="846"/>
      <c r="KVU277" s="846"/>
      <c r="KVV277" s="846"/>
      <c r="KVW277" s="846"/>
      <c r="KVX277" s="846"/>
      <c r="KVY277" s="846"/>
      <c r="KVZ277" s="846"/>
      <c r="KWA277" s="846"/>
      <c r="KWB277" s="846"/>
      <c r="KWC277" s="846"/>
      <c r="KWD277" s="846"/>
      <c r="KWE277" s="846"/>
      <c r="KWF277" s="846"/>
      <c r="KWG277" s="846"/>
      <c r="KWH277" s="846"/>
      <c r="KWI277" s="846"/>
      <c r="KWJ277" s="846"/>
      <c r="KWK277" s="846"/>
      <c r="KWL277" s="846"/>
      <c r="KWM277" s="846"/>
      <c r="KWN277" s="846"/>
      <c r="KWO277" s="846"/>
      <c r="KWP277" s="846"/>
      <c r="KWQ277" s="846"/>
      <c r="KWR277" s="846"/>
      <c r="KWS277" s="846"/>
      <c r="KWT277" s="846"/>
      <c r="KWU277" s="846"/>
      <c r="KWV277" s="846"/>
      <c r="KWW277" s="846"/>
      <c r="KWX277" s="846"/>
      <c r="KWY277" s="846"/>
      <c r="KWZ277" s="846"/>
      <c r="KXA277" s="998"/>
      <c r="KXB277" s="998"/>
      <c r="KXC277" s="998"/>
      <c r="KXD277" s="998"/>
      <c r="KXE277" s="998"/>
      <c r="KXF277" s="998"/>
      <c r="KXG277" s="998"/>
      <c r="KXH277" s="998"/>
      <c r="KXI277" s="998"/>
      <c r="KXJ277" s="998"/>
      <c r="KXK277" s="998"/>
      <c r="KXL277" s="998"/>
      <c r="KXM277" s="998"/>
      <c r="KXN277" s="998"/>
      <c r="KXO277" s="998"/>
      <c r="KXP277" s="998"/>
      <c r="KXQ277" s="998"/>
      <c r="KXR277" s="998"/>
      <c r="KXS277" s="998"/>
      <c r="KXT277" s="998"/>
      <c r="KXU277" s="998"/>
      <c r="KXV277" s="998"/>
      <c r="KXW277" s="998"/>
      <c r="KXX277" s="998"/>
      <c r="KXY277" s="844"/>
      <c r="KXZ277" s="844"/>
      <c r="KYA277" s="844"/>
      <c r="KYB277" s="844"/>
      <c r="KYC277" s="844"/>
      <c r="KYD277" s="998"/>
      <c r="KYE277" s="998"/>
      <c r="KYF277" s="844"/>
      <c r="KYG277" s="844"/>
      <c r="KYH277" s="998"/>
      <c r="KYI277" s="998"/>
      <c r="KYJ277" s="844"/>
      <c r="KYK277" s="844"/>
      <c r="KYL277" s="998"/>
      <c r="KYM277" s="998"/>
      <c r="KYN277" s="998"/>
      <c r="KYO277" s="998"/>
      <c r="KYP277" s="998"/>
      <c r="KYQ277" s="998"/>
      <c r="KYR277" s="998"/>
      <c r="KYS277" s="844"/>
      <c r="KYT277" s="844"/>
      <c r="KYU277" s="998"/>
      <c r="KYV277" s="998"/>
      <c r="KYW277" s="844"/>
      <c r="KYX277" s="844"/>
      <c r="KYY277" s="998"/>
      <c r="KYZ277" s="998"/>
      <c r="KZA277" s="998"/>
      <c r="KZB277" s="998"/>
      <c r="KZC277" s="998"/>
      <c r="KZD277" s="843"/>
      <c r="KZE277" s="845"/>
      <c r="KZF277" s="998"/>
      <c r="KZG277" s="998"/>
      <c r="KZH277" s="998"/>
      <c r="KZI277" s="998"/>
      <c r="KZJ277" s="998"/>
      <c r="KZK277" s="998"/>
      <c r="KZL277" s="998"/>
      <c r="KZM277" s="846"/>
      <c r="KZN277" s="846"/>
      <c r="KZO277" s="846"/>
      <c r="KZP277" s="846"/>
      <c r="KZQ277" s="846"/>
      <c r="KZR277" s="846"/>
      <c r="KZS277" s="846"/>
      <c r="KZT277" s="846"/>
      <c r="KZU277" s="846"/>
      <c r="KZV277" s="846"/>
      <c r="KZW277" s="846"/>
      <c r="KZX277" s="846"/>
      <c r="KZY277" s="846"/>
      <c r="KZZ277" s="846"/>
      <c r="LAA277" s="846"/>
      <c r="LAB277" s="846"/>
      <c r="LAC277" s="846"/>
      <c r="LAD277" s="846"/>
      <c r="LAE277" s="846"/>
      <c r="LAF277" s="846"/>
      <c r="LAG277" s="846"/>
      <c r="LAH277" s="846"/>
      <c r="LAI277" s="846"/>
      <c r="LAJ277" s="846"/>
      <c r="LAK277" s="846"/>
      <c r="LAL277" s="846"/>
      <c r="LAM277" s="846"/>
      <c r="LAN277" s="846"/>
      <c r="LAO277" s="846"/>
      <c r="LAP277" s="846"/>
      <c r="LAQ277" s="846"/>
      <c r="LAR277" s="846"/>
      <c r="LAS277" s="846"/>
      <c r="LAT277" s="846"/>
      <c r="LAU277" s="846"/>
      <c r="LAV277" s="846"/>
      <c r="LAW277" s="846"/>
      <c r="LAX277" s="846"/>
      <c r="LAY277" s="846"/>
      <c r="LAZ277" s="846"/>
      <c r="LBA277" s="846"/>
      <c r="LBB277" s="846"/>
      <c r="LBC277" s="846"/>
      <c r="LBD277" s="846"/>
      <c r="LBE277" s="998"/>
      <c r="LBF277" s="998"/>
      <c r="LBG277" s="998"/>
      <c r="LBH277" s="998"/>
      <c r="LBI277" s="998"/>
      <c r="LBJ277" s="998"/>
      <c r="LBK277" s="998"/>
      <c r="LBL277" s="998"/>
      <c r="LBM277" s="998"/>
      <c r="LBN277" s="998"/>
      <c r="LBO277" s="998"/>
      <c r="LBP277" s="998"/>
      <c r="LBQ277" s="998"/>
      <c r="LBR277" s="998"/>
      <c r="LBS277" s="998"/>
      <c r="LBT277" s="998"/>
      <c r="LBU277" s="998"/>
      <c r="LBV277" s="998"/>
      <c r="LBW277" s="998"/>
      <c r="LBX277" s="998"/>
      <c r="LBY277" s="998"/>
      <c r="LBZ277" s="998"/>
      <c r="LCA277" s="998"/>
      <c r="LCB277" s="998"/>
      <c r="LCC277" s="844"/>
      <c r="LCD277" s="844"/>
      <c r="LCE277" s="844"/>
      <c r="LCF277" s="844"/>
      <c r="LCG277" s="844"/>
      <c r="LCH277" s="998"/>
      <c r="LCI277" s="998"/>
      <c r="LCJ277" s="844"/>
      <c r="LCK277" s="844"/>
      <c r="LCL277" s="998"/>
      <c r="LCM277" s="998"/>
      <c r="LCN277" s="844"/>
      <c r="LCO277" s="844"/>
      <c r="LCP277" s="998"/>
      <c r="LCQ277" s="998"/>
      <c r="LCR277" s="998"/>
      <c r="LCS277" s="998"/>
      <c r="LCT277" s="998"/>
      <c r="LCU277" s="998"/>
      <c r="LCV277" s="998"/>
      <c r="LCW277" s="844"/>
      <c r="LCX277" s="844"/>
      <c r="LCY277" s="998"/>
      <c r="LCZ277" s="998"/>
      <c r="LDA277" s="844"/>
      <c r="LDB277" s="844"/>
      <c r="LDC277" s="998"/>
      <c r="LDD277" s="998"/>
      <c r="LDE277" s="998"/>
      <c r="LDF277" s="998"/>
      <c r="LDG277" s="998"/>
      <c r="LDH277" s="843"/>
      <c r="LDI277" s="845"/>
      <c r="LDJ277" s="998"/>
      <c r="LDK277" s="998"/>
      <c r="LDL277" s="998"/>
      <c r="LDM277" s="998"/>
      <c r="LDN277" s="998"/>
      <c r="LDO277" s="998"/>
      <c r="LDP277" s="998"/>
      <c r="LDQ277" s="846"/>
      <c r="LDR277" s="846"/>
      <c r="LDS277" s="846"/>
      <c r="LDT277" s="846"/>
      <c r="LDU277" s="846"/>
      <c r="LDV277" s="846"/>
      <c r="LDW277" s="846"/>
      <c r="LDX277" s="846"/>
      <c r="LDY277" s="846"/>
      <c r="LDZ277" s="846"/>
      <c r="LEA277" s="846"/>
      <c r="LEB277" s="846"/>
      <c r="LEC277" s="846"/>
      <c r="LED277" s="846"/>
      <c r="LEE277" s="846"/>
      <c r="LEF277" s="846"/>
      <c r="LEG277" s="846"/>
      <c r="LEH277" s="846"/>
      <c r="LEI277" s="846"/>
      <c r="LEJ277" s="846"/>
      <c r="LEK277" s="846"/>
      <c r="LEL277" s="846"/>
      <c r="LEM277" s="846"/>
      <c r="LEN277" s="846"/>
      <c r="LEO277" s="846"/>
      <c r="LEP277" s="846"/>
      <c r="LEQ277" s="846"/>
      <c r="LER277" s="846"/>
      <c r="LES277" s="846"/>
      <c r="LET277" s="846"/>
      <c r="LEU277" s="846"/>
      <c r="LEV277" s="846"/>
      <c r="LEW277" s="846"/>
      <c r="LEX277" s="846"/>
      <c r="LEY277" s="846"/>
      <c r="LEZ277" s="846"/>
      <c r="LFA277" s="846"/>
      <c r="LFB277" s="846"/>
      <c r="LFC277" s="846"/>
      <c r="LFD277" s="846"/>
      <c r="LFE277" s="846"/>
      <c r="LFF277" s="846"/>
      <c r="LFG277" s="846"/>
      <c r="LFH277" s="846"/>
      <c r="LFI277" s="998"/>
      <c r="LFJ277" s="998"/>
      <c r="LFK277" s="998"/>
      <c r="LFL277" s="998"/>
      <c r="LFM277" s="998"/>
      <c r="LFN277" s="998"/>
      <c r="LFO277" s="998"/>
      <c r="LFP277" s="998"/>
      <c r="LFQ277" s="998"/>
      <c r="LFR277" s="998"/>
      <c r="LFS277" s="998"/>
      <c r="LFT277" s="998"/>
      <c r="LFU277" s="998"/>
      <c r="LFV277" s="998"/>
      <c r="LFW277" s="998"/>
      <c r="LFX277" s="998"/>
      <c r="LFY277" s="998"/>
      <c r="LFZ277" s="998"/>
      <c r="LGA277" s="998"/>
      <c r="LGB277" s="998"/>
      <c r="LGC277" s="998"/>
      <c r="LGD277" s="998"/>
      <c r="LGE277" s="998"/>
      <c r="LGF277" s="998"/>
      <c r="LGG277" s="844"/>
      <c r="LGH277" s="844"/>
      <c r="LGI277" s="844"/>
      <c r="LGJ277" s="844"/>
      <c r="LGK277" s="844"/>
      <c r="LGL277" s="998"/>
      <c r="LGM277" s="998"/>
      <c r="LGN277" s="844"/>
      <c r="LGO277" s="844"/>
      <c r="LGP277" s="998"/>
      <c r="LGQ277" s="998"/>
      <c r="LGR277" s="844"/>
      <c r="LGS277" s="844"/>
      <c r="LGT277" s="998"/>
      <c r="LGU277" s="998"/>
      <c r="LGV277" s="998"/>
      <c r="LGW277" s="998"/>
      <c r="LGX277" s="998"/>
      <c r="LGY277" s="998"/>
      <c r="LGZ277" s="998"/>
      <c r="LHA277" s="844"/>
      <c r="LHB277" s="844"/>
      <c r="LHC277" s="998"/>
      <c r="LHD277" s="998"/>
      <c r="LHE277" s="844"/>
      <c r="LHF277" s="844"/>
      <c r="LHG277" s="998"/>
      <c r="LHH277" s="998"/>
      <c r="LHI277" s="998"/>
      <c r="LHJ277" s="998"/>
      <c r="LHK277" s="998"/>
      <c r="LHL277" s="843"/>
      <c r="LHM277" s="845"/>
      <c r="LHN277" s="998"/>
      <c r="LHO277" s="998"/>
      <c r="LHP277" s="998"/>
      <c r="LHQ277" s="998"/>
      <c r="LHR277" s="998"/>
      <c r="LHS277" s="998"/>
      <c r="LHT277" s="998"/>
      <c r="LHU277" s="846"/>
      <c r="LHV277" s="846"/>
      <c r="LHW277" s="846"/>
      <c r="LHX277" s="846"/>
      <c r="LHY277" s="846"/>
      <c r="LHZ277" s="846"/>
      <c r="LIA277" s="846"/>
      <c r="LIB277" s="846"/>
      <c r="LIC277" s="846"/>
      <c r="LID277" s="846"/>
      <c r="LIE277" s="846"/>
      <c r="LIF277" s="846"/>
      <c r="LIG277" s="846"/>
      <c r="LIH277" s="846"/>
      <c r="LII277" s="846"/>
      <c r="LIJ277" s="846"/>
      <c r="LIK277" s="846"/>
      <c r="LIL277" s="846"/>
      <c r="LIM277" s="846"/>
      <c r="LIN277" s="846"/>
      <c r="LIO277" s="846"/>
      <c r="LIP277" s="846"/>
      <c r="LIQ277" s="846"/>
      <c r="LIR277" s="846"/>
      <c r="LIS277" s="846"/>
      <c r="LIT277" s="846"/>
      <c r="LIU277" s="846"/>
      <c r="LIV277" s="846"/>
      <c r="LIW277" s="846"/>
      <c r="LIX277" s="846"/>
      <c r="LIY277" s="846"/>
      <c r="LIZ277" s="846"/>
      <c r="LJA277" s="846"/>
      <c r="LJB277" s="846"/>
      <c r="LJC277" s="846"/>
      <c r="LJD277" s="846"/>
      <c r="LJE277" s="846"/>
      <c r="LJF277" s="846"/>
      <c r="LJG277" s="846"/>
      <c r="LJH277" s="846"/>
      <c r="LJI277" s="846"/>
      <c r="LJJ277" s="846"/>
      <c r="LJK277" s="846"/>
      <c r="LJL277" s="846"/>
      <c r="LJM277" s="998"/>
      <c r="LJN277" s="998"/>
      <c r="LJO277" s="998"/>
      <c r="LJP277" s="998"/>
      <c r="LJQ277" s="998"/>
      <c r="LJR277" s="998"/>
      <c r="LJS277" s="998"/>
      <c r="LJT277" s="998"/>
      <c r="LJU277" s="998"/>
      <c r="LJV277" s="998"/>
      <c r="LJW277" s="998"/>
      <c r="LJX277" s="998"/>
      <c r="LJY277" s="998"/>
      <c r="LJZ277" s="998"/>
      <c r="LKA277" s="998"/>
      <c r="LKB277" s="998"/>
      <c r="LKC277" s="998"/>
      <c r="LKD277" s="998"/>
      <c r="LKE277" s="998"/>
      <c r="LKF277" s="998"/>
      <c r="LKG277" s="998"/>
      <c r="LKH277" s="998"/>
      <c r="LKI277" s="998"/>
      <c r="LKJ277" s="998"/>
      <c r="LKK277" s="844"/>
      <c r="LKL277" s="844"/>
      <c r="LKM277" s="844"/>
      <c r="LKN277" s="844"/>
      <c r="LKO277" s="844"/>
      <c r="LKP277" s="998"/>
      <c r="LKQ277" s="998"/>
      <c r="LKR277" s="844"/>
      <c r="LKS277" s="844"/>
      <c r="LKT277" s="998"/>
      <c r="LKU277" s="998"/>
      <c r="LKV277" s="844"/>
      <c r="LKW277" s="844"/>
      <c r="LKX277" s="998"/>
      <c r="LKY277" s="998"/>
      <c r="LKZ277" s="998"/>
      <c r="LLA277" s="998"/>
      <c r="LLB277" s="998"/>
      <c r="LLC277" s="998"/>
      <c r="LLD277" s="998"/>
      <c r="LLE277" s="844"/>
      <c r="LLF277" s="844"/>
      <c r="LLG277" s="998"/>
      <c r="LLH277" s="998"/>
      <c r="LLI277" s="844"/>
      <c r="LLJ277" s="844"/>
      <c r="LLK277" s="998"/>
      <c r="LLL277" s="998"/>
      <c r="LLM277" s="998"/>
      <c r="LLN277" s="998"/>
      <c r="LLO277" s="998"/>
      <c r="LLP277" s="843"/>
      <c r="LLQ277" s="845"/>
      <c r="LLR277" s="998"/>
      <c r="LLS277" s="998"/>
      <c r="LLT277" s="998"/>
      <c r="LLU277" s="998"/>
      <c r="LLV277" s="998"/>
      <c r="LLW277" s="998"/>
      <c r="LLX277" s="998"/>
      <c r="LLY277" s="846"/>
      <c r="LLZ277" s="846"/>
      <c r="LMA277" s="846"/>
      <c r="LMB277" s="846"/>
      <c r="LMC277" s="846"/>
      <c r="LMD277" s="846"/>
      <c r="LME277" s="846"/>
      <c r="LMF277" s="846"/>
      <c r="LMG277" s="846"/>
      <c r="LMH277" s="846"/>
      <c r="LMI277" s="846"/>
      <c r="LMJ277" s="846"/>
      <c r="LMK277" s="846"/>
      <c r="LML277" s="846"/>
      <c r="LMM277" s="846"/>
      <c r="LMN277" s="846"/>
      <c r="LMO277" s="846"/>
      <c r="LMP277" s="846"/>
      <c r="LMQ277" s="846"/>
      <c r="LMR277" s="846"/>
      <c r="LMS277" s="846"/>
      <c r="LMT277" s="846"/>
      <c r="LMU277" s="846"/>
      <c r="LMV277" s="846"/>
      <c r="LMW277" s="846"/>
      <c r="LMX277" s="846"/>
      <c r="LMY277" s="846"/>
      <c r="LMZ277" s="846"/>
      <c r="LNA277" s="846"/>
      <c r="LNB277" s="846"/>
      <c r="LNC277" s="846"/>
      <c r="LND277" s="846"/>
      <c r="LNE277" s="846"/>
      <c r="LNF277" s="846"/>
      <c r="LNG277" s="846"/>
      <c r="LNH277" s="846"/>
      <c r="LNI277" s="846"/>
      <c r="LNJ277" s="846"/>
      <c r="LNK277" s="846"/>
      <c r="LNL277" s="846"/>
      <c r="LNM277" s="846"/>
      <c r="LNN277" s="846"/>
      <c r="LNO277" s="846"/>
      <c r="LNP277" s="846"/>
      <c r="LNQ277" s="998"/>
      <c r="LNR277" s="998"/>
      <c r="LNS277" s="998"/>
      <c r="LNT277" s="998"/>
      <c r="LNU277" s="998"/>
      <c r="LNV277" s="998"/>
      <c r="LNW277" s="998"/>
      <c r="LNX277" s="998"/>
      <c r="LNY277" s="998"/>
      <c r="LNZ277" s="998"/>
      <c r="LOA277" s="998"/>
      <c r="LOB277" s="998"/>
      <c r="LOC277" s="998"/>
      <c r="LOD277" s="998"/>
      <c r="LOE277" s="998"/>
      <c r="LOF277" s="998"/>
      <c r="LOG277" s="998"/>
      <c r="LOH277" s="998"/>
      <c r="LOI277" s="998"/>
      <c r="LOJ277" s="998"/>
      <c r="LOK277" s="998"/>
      <c r="LOL277" s="998"/>
      <c r="LOM277" s="998"/>
      <c r="LON277" s="998"/>
      <c r="LOO277" s="844"/>
      <c r="LOP277" s="844"/>
      <c r="LOQ277" s="844"/>
      <c r="LOR277" s="844"/>
      <c r="LOS277" s="844"/>
      <c r="LOT277" s="998"/>
      <c r="LOU277" s="998"/>
      <c r="LOV277" s="844"/>
      <c r="LOW277" s="844"/>
      <c r="LOX277" s="998"/>
      <c r="LOY277" s="998"/>
      <c r="LOZ277" s="844"/>
      <c r="LPA277" s="844"/>
      <c r="LPB277" s="998"/>
      <c r="LPC277" s="998"/>
      <c r="LPD277" s="998"/>
      <c r="LPE277" s="998"/>
      <c r="LPF277" s="998"/>
      <c r="LPG277" s="998"/>
      <c r="LPH277" s="998"/>
      <c r="LPI277" s="844"/>
      <c r="LPJ277" s="844"/>
      <c r="LPK277" s="998"/>
      <c r="LPL277" s="998"/>
      <c r="LPM277" s="844"/>
      <c r="LPN277" s="844"/>
      <c r="LPO277" s="998"/>
      <c r="LPP277" s="998"/>
      <c r="LPQ277" s="998"/>
      <c r="LPR277" s="998"/>
      <c r="LPS277" s="998"/>
      <c r="LPT277" s="843"/>
      <c r="LPU277" s="845"/>
      <c r="LPV277" s="998"/>
      <c r="LPW277" s="998"/>
      <c r="LPX277" s="998"/>
      <c r="LPY277" s="998"/>
      <c r="LPZ277" s="998"/>
      <c r="LQA277" s="998"/>
      <c r="LQB277" s="998"/>
      <c r="LQC277" s="846"/>
      <c r="LQD277" s="846"/>
      <c r="LQE277" s="846"/>
      <c r="LQF277" s="846"/>
      <c r="LQG277" s="846"/>
      <c r="LQH277" s="846"/>
      <c r="LQI277" s="846"/>
      <c r="LQJ277" s="846"/>
      <c r="LQK277" s="846"/>
      <c r="LQL277" s="846"/>
      <c r="LQM277" s="846"/>
      <c r="LQN277" s="846"/>
      <c r="LQO277" s="846"/>
      <c r="LQP277" s="846"/>
      <c r="LQQ277" s="846"/>
      <c r="LQR277" s="846"/>
      <c r="LQS277" s="846"/>
      <c r="LQT277" s="846"/>
      <c r="LQU277" s="846"/>
      <c r="LQV277" s="846"/>
      <c r="LQW277" s="846"/>
      <c r="LQX277" s="846"/>
      <c r="LQY277" s="846"/>
      <c r="LQZ277" s="846"/>
      <c r="LRA277" s="846"/>
      <c r="LRB277" s="846"/>
      <c r="LRC277" s="846"/>
      <c r="LRD277" s="846"/>
      <c r="LRE277" s="846"/>
      <c r="LRF277" s="846"/>
      <c r="LRG277" s="846"/>
      <c r="LRH277" s="846"/>
      <c r="LRI277" s="846"/>
      <c r="LRJ277" s="846"/>
      <c r="LRK277" s="846"/>
      <c r="LRL277" s="846"/>
      <c r="LRM277" s="846"/>
      <c r="LRN277" s="846"/>
      <c r="LRO277" s="846"/>
      <c r="LRP277" s="846"/>
      <c r="LRQ277" s="846"/>
      <c r="LRR277" s="846"/>
      <c r="LRS277" s="846"/>
      <c r="LRT277" s="846"/>
      <c r="LRU277" s="998"/>
      <c r="LRV277" s="998"/>
      <c r="LRW277" s="998"/>
      <c r="LRX277" s="998"/>
      <c r="LRY277" s="998"/>
      <c r="LRZ277" s="998"/>
      <c r="LSA277" s="998"/>
      <c r="LSB277" s="998"/>
      <c r="LSC277" s="998"/>
      <c r="LSD277" s="998"/>
      <c r="LSE277" s="998"/>
      <c r="LSF277" s="998"/>
      <c r="LSG277" s="998"/>
      <c r="LSH277" s="998"/>
      <c r="LSI277" s="998"/>
      <c r="LSJ277" s="998"/>
      <c r="LSK277" s="998"/>
      <c r="LSL277" s="998"/>
      <c r="LSM277" s="998"/>
      <c r="LSN277" s="998"/>
      <c r="LSO277" s="998"/>
      <c r="LSP277" s="998"/>
      <c r="LSQ277" s="998"/>
      <c r="LSR277" s="998"/>
      <c r="LSS277" s="844"/>
      <c r="LST277" s="844"/>
      <c r="LSU277" s="844"/>
      <c r="LSV277" s="844"/>
      <c r="LSW277" s="844"/>
      <c r="LSX277" s="998"/>
      <c r="LSY277" s="998"/>
      <c r="LSZ277" s="844"/>
      <c r="LTA277" s="844"/>
      <c r="LTB277" s="998"/>
      <c r="LTC277" s="998"/>
      <c r="LTD277" s="844"/>
      <c r="LTE277" s="844"/>
      <c r="LTF277" s="998"/>
      <c r="LTG277" s="998"/>
      <c r="LTH277" s="998"/>
      <c r="LTI277" s="998"/>
      <c r="LTJ277" s="998"/>
      <c r="LTK277" s="998"/>
      <c r="LTL277" s="998"/>
      <c r="LTM277" s="844"/>
      <c r="LTN277" s="844"/>
      <c r="LTO277" s="998"/>
      <c r="LTP277" s="998"/>
      <c r="LTQ277" s="844"/>
      <c r="LTR277" s="844"/>
      <c r="LTS277" s="998"/>
      <c r="LTT277" s="998"/>
      <c r="LTU277" s="998"/>
      <c r="LTV277" s="998"/>
      <c r="LTW277" s="998"/>
      <c r="LTX277" s="843"/>
      <c r="LTY277" s="845"/>
      <c r="LTZ277" s="998"/>
      <c r="LUA277" s="998"/>
      <c r="LUB277" s="998"/>
      <c r="LUC277" s="998"/>
      <c r="LUD277" s="998"/>
      <c r="LUE277" s="998"/>
      <c r="LUF277" s="998"/>
      <c r="LUG277" s="846"/>
      <c r="LUH277" s="846"/>
      <c r="LUI277" s="846"/>
      <c r="LUJ277" s="846"/>
      <c r="LUK277" s="846"/>
      <c r="LUL277" s="846"/>
      <c r="LUM277" s="846"/>
      <c r="LUN277" s="846"/>
      <c r="LUO277" s="846"/>
      <c r="LUP277" s="846"/>
      <c r="LUQ277" s="846"/>
      <c r="LUR277" s="846"/>
      <c r="LUS277" s="846"/>
      <c r="LUT277" s="846"/>
      <c r="LUU277" s="846"/>
      <c r="LUV277" s="846"/>
      <c r="LUW277" s="846"/>
      <c r="LUX277" s="846"/>
      <c r="LUY277" s="846"/>
      <c r="LUZ277" s="846"/>
      <c r="LVA277" s="846"/>
      <c r="LVB277" s="846"/>
      <c r="LVC277" s="846"/>
      <c r="LVD277" s="846"/>
      <c r="LVE277" s="846"/>
      <c r="LVF277" s="846"/>
      <c r="LVG277" s="846"/>
      <c r="LVH277" s="846"/>
      <c r="LVI277" s="846"/>
      <c r="LVJ277" s="846"/>
      <c r="LVK277" s="846"/>
      <c r="LVL277" s="846"/>
      <c r="LVM277" s="846"/>
      <c r="LVN277" s="846"/>
      <c r="LVO277" s="846"/>
      <c r="LVP277" s="846"/>
      <c r="LVQ277" s="846"/>
      <c r="LVR277" s="846"/>
      <c r="LVS277" s="846"/>
      <c r="LVT277" s="846"/>
      <c r="LVU277" s="846"/>
      <c r="LVV277" s="846"/>
      <c r="LVW277" s="846"/>
      <c r="LVX277" s="846"/>
      <c r="LVY277" s="998"/>
      <c r="LVZ277" s="998"/>
      <c r="LWA277" s="998"/>
      <c r="LWB277" s="998"/>
      <c r="LWC277" s="998"/>
      <c r="LWD277" s="998"/>
      <c r="LWE277" s="998"/>
      <c r="LWF277" s="998"/>
      <c r="LWG277" s="998"/>
      <c r="LWH277" s="998"/>
      <c r="LWI277" s="998"/>
      <c r="LWJ277" s="998"/>
      <c r="LWK277" s="998"/>
      <c r="LWL277" s="998"/>
      <c r="LWM277" s="998"/>
      <c r="LWN277" s="998"/>
      <c r="LWO277" s="998"/>
      <c r="LWP277" s="998"/>
      <c r="LWQ277" s="998"/>
      <c r="LWR277" s="998"/>
      <c r="LWS277" s="998"/>
      <c r="LWT277" s="998"/>
      <c r="LWU277" s="998"/>
      <c r="LWV277" s="998"/>
      <c r="LWW277" s="844"/>
      <c r="LWX277" s="844"/>
      <c r="LWY277" s="844"/>
      <c r="LWZ277" s="844"/>
      <c r="LXA277" s="844"/>
      <c r="LXB277" s="998"/>
      <c r="LXC277" s="998"/>
      <c r="LXD277" s="844"/>
      <c r="LXE277" s="844"/>
      <c r="LXF277" s="998"/>
      <c r="LXG277" s="998"/>
      <c r="LXH277" s="844"/>
      <c r="LXI277" s="844"/>
      <c r="LXJ277" s="998"/>
      <c r="LXK277" s="998"/>
      <c r="LXL277" s="998"/>
      <c r="LXM277" s="998"/>
      <c r="LXN277" s="998"/>
      <c r="LXO277" s="998"/>
      <c r="LXP277" s="998"/>
      <c r="LXQ277" s="844"/>
      <c r="LXR277" s="844"/>
      <c r="LXS277" s="998"/>
      <c r="LXT277" s="998"/>
      <c r="LXU277" s="844"/>
      <c r="LXV277" s="844"/>
      <c r="LXW277" s="998"/>
      <c r="LXX277" s="998"/>
      <c r="LXY277" s="998"/>
      <c r="LXZ277" s="998"/>
      <c r="LYA277" s="998"/>
      <c r="LYB277" s="843"/>
      <c r="LYC277" s="845"/>
      <c r="LYD277" s="998"/>
      <c r="LYE277" s="998"/>
      <c r="LYF277" s="998"/>
      <c r="LYG277" s="998"/>
      <c r="LYH277" s="998"/>
      <c r="LYI277" s="998"/>
      <c r="LYJ277" s="998"/>
      <c r="LYK277" s="846"/>
      <c r="LYL277" s="846"/>
      <c r="LYM277" s="846"/>
      <c r="LYN277" s="846"/>
      <c r="LYO277" s="846"/>
      <c r="LYP277" s="846"/>
      <c r="LYQ277" s="846"/>
      <c r="LYR277" s="846"/>
      <c r="LYS277" s="846"/>
      <c r="LYT277" s="846"/>
      <c r="LYU277" s="846"/>
      <c r="LYV277" s="846"/>
      <c r="LYW277" s="846"/>
      <c r="LYX277" s="846"/>
      <c r="LYY277" s="846"/>
      <c r="LYZ277" s="846"/>
      <c r="LZA277" s="846"/>
      <c r="LZB277" s="846"/>
      <c r="LZC277" s="846"/>
      <c r="LZD277" s="846"/>
      <c r="LZE277" s="846"/>
      <c r="LZF277" s="846"/>
      <c r="LZG277" s="846"/>
      <c r="LZH277" s="846"/>
      <c r="LZI277" s="846"/>
      <c r="LZJ277" s="846"/>
      <c r="LZK277" s="846"/>
      <c r="LZL277" s="846"/>
      <c r="LZM277" s="846"/>
      <c r="LZN277" s="846"/>
      <c r="LZO277" s="846"/>
      <c r="LZP277" s="846"/>
      <c r="LZQ277" s="846"/>
      <c r="LZR277" s="846"/>
      <c r="LZS277" s="846"/>
      <c r="LZT277" s="846"/>
      <c r="LZU277" s="846"/>
      <c r="LZV277" s="846"/>
      <c r="LZW277" s="846"/>
      <c r="LZX277" s="846"/>
      <c r="LZY277" s="846"/>
      <c r="LZZ277" s="846"/>
      <c r="MAA277" s="846"/>
      <c r="MAB277" s="846"/>
      <c r="MAC277" s="998"/>
      <c r="MAD277" s="998"/>
      <c r="MAE277" s="998"/>
      <c r="MAF277" s="998"/>
      <c r="MAG277" s="998"/>
      <c r="MAH277" s="998"/>
      <c r="MAI277" s="998"/>
      <c r="MAJ277" s="998"/>
      <c r="MAK277" s="998"/>
      <c r="MAL277" s="998"/>
      <c r="MAM277" s="998"/>
      <c r="MAN277" s="998"/>
      <c r="MAO277" s="998"/>
      <c r="MAP277" s="998"/>
      <c r="MAQ277" s="998"/>
      <c r="MAR277" s="998"/>
      <c r="MAS277" s="998"/>
      <c r="MAT277" s="998"/>
      <c r="MAU277" s="998"/>
      <c r="MAV277" s="998"/>
      <c r="MAW277" s="998"/>
      <c r="MAX277" s="998"/>
      <c r="MAY277" s="998"/>
      <c r="MAZ277" s="998"/>
      <c r="MBA277" s="844"/>
      <c r="MBB277" s="844"/>
      <c r="MBC277" s="844"/>
      <c r="MBD277" s="844"/>
      <c r="MBE277" s="844"/>
      <c r="MBF277" s="998"/>
      <c r="MBG277" s="998"/>
      <c r="MBH277" s="844"/>
      <c r="MBI277" s="844"/>
      <c r="MBJ277" s="998"/>
      <c r="MBK277" s="998"/>
      <c r="MBL277" s="844"/>
      <c r="MBM277" s="844"/>
      <c r="MBN277" s="998"/>
      <c r="MBO277" s="998"/>
      <c r="MBP277" s="998"/>
      <c r="MBQ277" s="998"/>
      <c r="MBR277" s="998"/>
      <c r="MBS277" s="998"/>
      <c r="MBT277" s="998"/>
      <c r="MBU277" s="844"/>
      <c r="MBV277" s="844"/>
      <c r="MBW277" s="998"/>
      <c r="MBX277" s="998"/>
      <c r="MBY277" s="844"/>
      <c r="MBZ277" s="844"/>
      <c r="MCA277" s="998"/>
      <c r="MCB277" s="998"/>
      <c r="MCC277" s="998"/>
      <c r="MCD277" s="998"/>
      <c r="MCE277" s="998"/>
      <c r="MCF277" s="843"/>
      <c r="MCG277" s="845"/>
      <c r="MCH277" s="998"/>
      <c r="MCI277" s="998"/>
      <c r="MCJ277" s="998"/>
      <c r="MCK277" s="998"/>
      <c r="MCL277" s="998"/>
      <c r="MCM277" s="998"/>
      <c r="MCN277" s="998"/>
      <c r="MCO277" s="846"/>
      <c r="MCP277" s="846"/>
      <c r="MCQ277" s="846"/>
      <c r="MCR277" s="846"/>
      <c r="MCS277" s="846"/>
      <c r="MCT277" s="846"/>
      <c r="MCU277" s="846"/>
      <c r="MCV277" s="846"/>
      <c r="MCW277" s="846"/>
      <c r="MCX277" s="846"/>
      <c r="MCY277" s="846"/>
      <c r="MCZ277" s="846"/>
      <c r="MDA277" s="846"/>
      <c r="MDB277" s="846"/>
      <c r="MDC277" s="846"/>
      <c r="MDD277" s="846"/>
      <c r="MDE277" s="846"/>
      <c r="MDF277" s="846"/>
      <c r="MDG277" s="846"/>
      <c r="MDH277" s="846"/>
      <c r="MDI277" s="846"/>
      <c r="MDJ277" s="846"/>
      <c r="MDK277" s="846"/>
      <c r="MDL277" s="846"/>
      <c r="MDM277" s="846"/>
      <c r="MDN277" s="846"/>
      <c r="MDO277" s="846"/>
      <c r="MDP277" s="846"/>
      <c r="MDQ277" s="846"/>
      <c r="MDR277" s="846"/>
      <c r="MDS277" s="846"/>
      <c r="MDT277" s="846"/>
      <c r="MDU277" s="846"/>
      <c r="MDV277" s="846"/>
      <c r="MDW277" s="846"/>
      <c r="MDX277" s="846"/>
      <c r="MDY277" s="846"/>
      <c r="MDZ277" s="846"/>
      <c r="MEA277" s="846"/>
      <c r="MEB277" s="846"/>
      <c r="MEC277" s="846"/>
      <c r="MED277" s="846"/>
      <c r="MEE277" s="846"/>
      <c r="MEF277" s="846"/>
      <c r="MEG277" s="998"/>
      <c r="MEH277" s="998"/>
      <c r="MEI277" s="998"/>
      <c r="MEJ277" s="998"/>
      <c r="MEK277" s="998"/>
      <c r="MEL277" s="998"/>
      <c r="MEM277" s="998"/>
      <c r="MEN277" s="998"/>
      <c r="MEO277" s="998"/>
      <c r="MEP277" s="998"/>
      <c r="MEQ277" s="998"/>
      <c r="MER277" s="998"/>
      <c r="MES277" s="998"/>
      <c r="MET277" s="998"/>
      <c r="MEU277" s="998"/>
      <c r="MEV277" s="998"/>
      <c r="MEW277" s="998"/>
      <c r="MEX277" s="998"/>
      <c r="MEY277" s="998"/>
      <c r="MEZ277" s="998"/>
      <c r="MFA277" s="998"/>
      <c r="MFB277" s="998"/>
      <c r="MFC277" s="998"/>
      <c r="MFD277" s="998"/>
      <c r="MFE277" s="844"/>
      <c r="MFF277" s="844"/>
      <c r="MFG277" s="844"/>
      <c r="MFH277" s="844"/>
      <c r="MFI277" s="844"/>
      <c r="MFJ277" s="998"/>
      <c r="MFK277" s="998"/>
      <c r="MFL277" s="844"/>
      <c r="MFM277" s="844"/>
      <c r="MFN277" s="998"/>
      <c r="MFO277" s="998"/>
      <c r="MFP277" s="844"/>
      <c r="MFQ277" s="844"/>
      <c r="MFR277" s="998"/>
      <c r="MFS277" s="998"/>
      <c r="MFT277" s="998"/>
      <c r="MFU277" s="998"/>
      <c r="MFV277" s="998"/>
      <c r="MFW277" s="998"/>
      <c r="MFX277" s="998"/>
      <c r="MFY277" s="844"/>
      <c r="MFZ277" s="844"/>
      <c r="MGA277" s="998"/>
      <c r="MGB277" s="998"/>
      <c r="MGC277" s="844"/>
      <c r="MGD277" s="844"/>
      <c r="MGE277" s="998"/>
      <c r="MGF277" s="998"/>
      <c r="MGG277" s="998"/>
      <c r="MGH277" s="998"/>
      <c r="MGI277" s="998"/>
      <c r="MGJ277" s="843"/>
      <c r="MGK277" s="845"/>
      <c r="MGL277" s="998"/>
      <c r="MGM277" s="998"/>
      <c r="MGN277" s="998"/>
      <c r="MGO277" s="998"/>
      <c r="MGP277" s="998"/>
      <c r="MGQ277" s="998"/>
      <c r="MGR277" s="998"/>
      <c r="MGS277" s="846"/>
      <c r="MGT277" s="846"/>
      <c r="MGU277" s="846"/>
      <c r="MGV277" s="846"/>
      <c r="MGW277" s="846"/>
      <c r="MGX277" s="846"/>
      <c r="MGY277" s="846"/>
      <c r="MGZ277" s="846"/>
      <c r="MHA277" s="846"/>
      <c r="MHB277" s="846"/>
      <c r="MHC277" s="846"/>
      <c r="MHD277" s="846"/>
      <c r="MHE277" s="846"/>
      <c r="MHF277" s="846"/>
      <c r="MHG277" s="846"/>
      <c r="MHH277" s="846"/>
      <c r="MHI277" s="846"/>
      <c r="MHJ277" s="846"/>
      <c r="MHK277" s="846"/>
      <c r="MHL277" s="846"/>
      <c r="MHM277" s="846"/>
      <c r="MHN277" s="846"/>
      <c r="MHO277" s="846"/>
      <c r="MHP277" s="846"/>
      <c r="MHQ277" s="846"/>
      <c r="MHR277" s="846"/>
      <c r="MHS277" s="846"/>
      <c r="MHT277" s="846"/>
      <c r="MHU277" s="846"/>
      <c r="MHV277" s="846"/>
      <c r="MHW277" s="846"/>
      <c r="MHX277" s="846"/>
      <c r="MHY277" s="846"/>
      <c r="MHZ277" s="846"/>
      <c r="MIA277" s="846"/>
      <c r="MIB277" s="846"/>
      <c r="MIC277" s="846"/>
      <c r="MID277" s="846"/>
      <c r="MIE277" s="846"/>
      <c r="MIF277" s="846"/>
      <c r="MIG277" s="846"/>
      <c r="MIH277" s="846"/>
      <c r="MII277" s="846"/>
      <c r="MIJ277" s="846"/>
      <c r="MIK277" s="998"/>
      <c r="MIL277" s="998"/>
      <c r="MIM277" s="998"/>
      <c r="MIN277" s="998"/>
      <c r="MIO277" s="998"/>
      <c r="MIP277" s="998"/>
      <c r="MIQ277" s="998"/>
      <c r="MIR277" s="998"/>
      <c r="MIS277" s="998"/>
      <c r="MIT277" s="998"/>
      <c r="MIU277" s="998"/>
      <c r="MIV277" s="998"/>
      <c r="MIW277" s="998"/>
      <c r="MIX277" s="998"/>
      <c r="MIY277" s="998"/>
      <c r="MIZ277" s="998"/>
      <c r="MJA277" s="998"/>
      <c r="MJB277" s="998"/>
      <c r="MJC277" s="998"/>
      <c r="MJD277" s="998"/>
      <c r="MJE277" s="998"/>
      <c r="MJF277" s="998"/>
      <c r="MJG277" s="998"/>
      <c r="MJH277" s="998"/>
      <c r="MJI277" s="844"/>
      <c r="MJJ277" s="844"/>
      <c r="MJK277" s="844"/>
      <c r="MJL277" s="844"/>
      <c r="MJM277" s="844"/>
      <c r="MJN277" s="998"/>
      <c r="MJO277" s="998"/>
      <c r="MJP277" s="844"/>
      <c r="MJQ277" s="844"/>
      <c r="MJR277" s="998"/>
      <c r="MJS277" s="998"/>
      <c r="MJT277" s="844"/>
      <c r="MJU277" s="844"/>
      <c r="MJV277" s="998"/>
      <c r="MJW277" s="998"/>
      <c r="MJX277" s="998"/>
      <c r="MJY277" s="998"/>
      <c r="MJZ277" s="998"/>
      <c r="MKA277" s="998"/>
      <c r="MKB277" s="998"/>
      <c r="MKC277" s="844"/>
      <c r="MKD277" s="844"/>
      <c r="MKE277" s="998"/>
      <c r="MKF277" s="998"/>
      <c r="MKG277" s="844"/>
      <c r="MKH277" s="844"/>
      <c r="MKI277" s="998"/>
      <c r="MKJ277" s="998"/>
      <c r="MKK277" s="998"/>
      <c r="MKL277" s="998"/>
      <c r="MKM277" s="998"/>
      <c r="MKN277" s="843"/>
      <c r="MKO277" s="845"/>
      <c r="MKP277" s="998"/>
      <c r="MKQ277" s="998"/>
      <c r="MKR277" s="998"/>
      <c r="MKS277" s="998"/>
      <c r="MKT277" s="998"/>
      <c r="MKU277" s="998"/>
      <c r="MKV277" s="998"/>
      <c r="MKW277" s="846"/>
      <c r="MKX277" s="846"/>
      <c r="MKY277" s="846"/>
      <c r="MKZ277" s="846"/>
      <c r="MLA277" s="846"/>
      <c r="MLB277" s="846"/>
      <c r="MLC277" s="846"/>
      <c r="MLD277" s="846"/>
      <c r="MLE277" s="846"/>
      <c r="MLF277" s="846"/>
      <c r="MLG277" s="846"/>
      <c r="MLH277" s="846"/>
      <c r="MLI277" s="846"/>
      <c r="MLJ277" s="846"/>
      <c r="MLK277" s="846"/>
      <c r="MLL277" s="846"/>
      <c r="MLM277" s="846"/>
      <c r="MLN277" s="846"/>
      <c r="MLO277" s="846"/>
      <c r="MLP277" s="846"/>
      <c r="MLQ277" s="846"/>
      <c r="MLR277" s="846"/>
      <c r="MLS277" s="846"/>
      <c r="MLT277" s="846"/>
      <c r="MLU277" s="846"/>
      <c r="MLV277" s="846"/>
      <c r="MLW277" s="846"/>
      <c r="MLX277" s="846"/>
      <c r="MLY277" s="846"/>
      <c r="MLZ277" s="846"/>
      <c r="MMA277" s="846"/>
      <c r="MMB277" s="846"/>
      <c r="MMC277" s="846"/>
      <c r="MMD277" s="846"/>
      <c r="MME277" s="846"/>
      <c r="MMF277" s="846"/>
      <c r="MMG277" s="846"/>
      <c r="MMH277" s="846"/>
      <c r="MMI277" s="846"/>
      <c r="MMJ277" s="846"/>
      <c r="MMK277" s="846"/>
      <c r="MML277" s="846"/>
      <c r="MMM277" s="846"/>
      <c r="MMN277" s="846"/>
      <c r="MMO277" s="998"/>
      <c r="MMP277" s="998"/>
      <c r="MMQ277" s="998"/>
      <c r="MMR277" s="998"/>
      <c r="MMS277" s="998"/>
      <c r="MMT277" s="998"/>
      <c r="MMU277" s="998"/>
      <c r="MMV277" s="998"/>
      <c r="MMW277" s="998"/>
      <c r="MMX277" s="998"/>
      <c r="MMY277" s="998"/>
      <c r="MMZ277" s="998"/>
      <c r="MNA277" s="998"/>
      <c r="MNB277" s="998"/>
      <c r="MNC277" s="998"/>
      <c r="MND277" s="998"/>
      <c r="MNE277" s="998"/>
      <c r="MNF277" s="998"/>
      <c r="MNG277" s="998"/>
      <c r="MNH277" s="998"/>
      <c r="MNI277" s="998"/>
      <c r="MNJ277" s="998"/>
      <c r="MNK277" s="998"/>
      <c r="MNL277" s="998"/>
      <c r="MNM277" s="844"/>
      <c r="MNN277" s="844"/>
      <c r="MNO277" s="844"/>
      <c r="MNP277" s="844"/>
      <c r="MNQ277" s="844"/>
      <c r="MNR277" s="998"/>
      <c r="MNS277" s="998"/>
      <c r="MNT277" s="844"/>
      <c r="MNU277" s="844"/>
      <c r="MNV277" s="998"/>
      <c r="MNW277" s="998"/>
      <c r="MNX277" s="844"/>
      <c r="MNY277" s="844"/>
      <c r="MNZ277" s="998"/>
      <c r="MOA277" s="998"/>
      <c r="MOB277" s="998"/>
      <c r="MOC277" s="998"/>
      <c r="MOD277" s="998"/>
      <c r="MOE277" s="998"/>
      <c r="MOF277" s="998"/>
      <c r="MOG277" s="844"/>
      <c r="MOH277" s="844"/>
      <c r="MOI277" s="998"/>
      <c r="MOJ277" s="998"/>
      <c r="MOK277" s="844"/>
      <c r="MOL277" s="844"/>
      <c r="MOM277" s="998"/>
      <c r="MON277" s="998"/>
      <c r="MOO277" s="998"/>
      <c r="MOP277" s="998"/>
      <c r="MOQ277" s="998"/>
      <c r="MOR277" s="843"/>
      <c r="MOS277" s="845"/>
      <c r="MOT277" s="998"/>
      <c r="MOU277" s="998"/>
      <c r="MOV277" s="998"/>
      <c r="MOW277" s="998"/>
      <c r="MOX277" s="998"/>
      <c r="MOY277" s="998"/>
      <c r="MOZ277" s="998"/>
      <c r="MPA277" s="846"/>
      <c r="MPB277" s="846"/>
      <c r="MPC277" s="846"/>
      <c r="MPD277" s="846"/>
      <c r="MPE277" s="846"/>
      <c r="MPF277" s="846"/>
      <c r="MPG277" s="846"/>
      <c r="MPH277" s="846"/>
      <c r="MPI277" s="846"/>
      <c r="MPJ277" s="846"/>
      <c r="MPK277" s="846"/>
      <c r="MPL277" s="846"/>
      <c r="MPM277" s="846"/>
      <c r="MPN277" s="846"/>
      <c r="MPO277" s="846"/>
      <c r="MPP277" s="846"/>
      <c r="MPQ277" s="846"/>
      <c r="MPR277" s="846"/>
      <c r="MPS277" s="846"/>
      <c r="MPT277" s="846"/>
      <c r="MPU277" s="846"/>
      <c r="MPV277" s="846"/>
      <c r="MPW277" s="846"/>
      <c r="MPX277" s="846"/>
      <c r="MPY277" s="846"/>
      <c r="MPZ277" s="846"/>
      <c r="MQA277" s="846"/>
      <c r="MQB277" s="846"/>
      <c r="MQC277" s="846"/>
      <c r="MQD277" s="846"/>
      <c r="MQE277" s="846"/>
      <c r="MQF277" s="846"/>
      <c r="MQG277" s="846"/>
      <c r="MQH277" s="846"/>
      <c r="MQI277" s="846"/>
      <c r="MQJ277" s="846"/>
      <c r="MQK277" s="846"/>
      <c r="MQL277" s="846"/>
      <c r="MQM277" s="846"/>
      <c r="MQN277" s="846"/>
      <c r="MQO277" s="846"/>
      <c r="MQP277" s="846"/>
      <c r="MQQ277" s="846"/>
      <c r="MQR277" s="846"/>
      <c r="MQS277" s="998"/>
      <c r="MQT277" s="998"/>
      <c r="MQU277" s="998"/>
      <c r="MQV277" s="998"/>
      <c r="MQW277" s="998"/>
      <c r="MQX277" s="998"/>
      <c r="MQY277" s="998"/>
      <c r="MQZ277" s="998"/>
      <c r="MRA277" s="998"/>
      <c r="MRB277" s="998"/>
      <c r="MRC277" s="998"/>
      <c r="MRD277" s="998"/>
      <c r="MRE277" s="998"/>
      <c r="MRF277" s="998"/>
      <c r="MRG277" s="998"/>
      <c r="MRH277" s="998"/>
      <c r="MRI277" s="998"/>
      <c r="MRJ277" s="998"/>
      <c r="MRK277" s="998"/>
      <c r="MRL277" s="998"/>
      <c r="MRM277" s="998"/>
      <c r="MRN277" s="998"/>
      <c r="MRO277" s="998"/>
      <c r="MRP277" s="998"/>
      <c r="MRQ277" s="844"/>
      <c r="MRR277" s="844"/>
      <c r="MRS277" s="844"/>
      <c r="MRT277" s="844"/>
      <c r="MRU277" s="844"/>
      <c r="MRV277" s="998"/>
      <c r="MRW277" s="998"/>
      <c r="MRX277" s="844"/>
      <c r="MRY277" s="844"/>
      <c r="MRZ277" s="998"/>
      <c r="MSA277" s="998"/>
      <c r="MSB277" s="844"/>
      <c r="MSC277" s="844"/>
      <c r="MSD277" s="998"/>
      <c r="MSE277" s="998"/>
      <c r="MSF277" s="998"/>
      <c r="MSG277" s="998"/>
      <c r="MSH277" s="998"/>
      <c r="MSI277" s="998"/>
      <c r="MSJ277" s="998"/>
      <c r="MSK277" s="844"/>
      <c r="MSL277" s="844"/>
      <c r="MSM277" s="998"/>
      <c r="MSN277" s="998"/>
      <c r="MSO277" s="844"/>
      <c r="MSP277" s="844"/>
      <c r="MSQ277" s="998"/>
      <c r="MSR277" s="998"/>
      <c r="MSS277" s="998"/>
      <c r="MST277" s="998"/>
      <c r="MSU277" s="998"/>
      <c r="MSV277" s="843"/>
      <c r="MSW277" s="845"/>
      <c r="MSX277" s="998"/>
      <c r="MSY277" s="998"/>
      <c r="MSZ277" s="998"/>
      <c r="MTA277" s="998"/>
      <c r="MTB277" s="998"/>
      <c r="MTC277" s="998"/>
      <c r="MTD277" s="998"/>
      <c r="MTE277" s="846"/>
      <c r="MTF277" s="846"/>
      <c r="MTG277" s="846"/>
      <c r="MTH277" s="846"/>
      <c r="MTI277" s="846"/>
      <c r="MTJ277" s="846"/>
      <c r="MTK277" s="846"/>
      <c r="MTL277" s="846"/>
      <c r="MTM277" s="846"/>
      <c r="MTN277" s="846"/>
      <c r="MTO277" s="846"/>
      <c r="MTP277" s="846"/>
      <c r="MTQ277" s="846"/>
      <c r="MTR277" s="846"/>
      <c r="MTS277" s="846"/>
      <c r="MTT277" s="846"/>
      <c r="MTU277" s="846"/>
      <c r="MTV277" s="846"/>
      <c r="MTW277" s="846"/>
      <c r="MTX277" s="846"/>
      <c r="MTY277" s="846"/>
      <c r="MTZ277" s="846"/>
      <c r="MUA277" s="846"/>
      <c r="MUB277" s="846"/>
      <c r="MUC277" s="846"/>
      <c r="MUD277" s="846"/>
      <c r="MUE277" s="846"/>
      <c r="MUF277" s="846"/>
      <c r="MUG277" s="846"/>
      <c r="MUH277" s="846"/>
      <c r="MUI277" s="846"/>
      <c r="MUJ277" s="846"/>
      <c r="MUK277" s="846"/>
      <c r="MUL277" s="846"/>
      <c r="MUM277" s="846"/>
      <c r="MUN277" s="846"/>
      <c r="MUO277" s="846"/>
      <c r="MUP277" s="846"/>
      <c r="MUQ277" s="846"/>
      <c r="MUR277" s="846"/>
      <c r="MUS277" s="846"/>
      <c r="MUT277" s="846"/>
      <c r="MUU277" s="846"/>
      <c r="MUV277" s="846"/>
      <c r="MUW277" s="998"/>
      <c r="MUX277" s="998"/>
      <c r="MUY277" s="998"/>
      <c r="MUZ277" s="998"/>
      <c r="MVA277" s="998"/>
      <c r="MVB277" s="998"/>
      <c r="MVC277" s="998"/>
      <c r="MVD277" s="998"/>
      <c r="MVE277" s="998"/>
      <c r="MVF277" s="998"/>
      <c r="MVG277" s="998"/>
      <c r="MVH277" s="998"/>
      <c r="MVI277" s="998"/>
      <c r="MVJ277" s="998"/>
      <c r="MVK277" s="998"/>
      <c r="MVL277" s="998"/>
      <c r="MVM277" s="998"/>
      <c r="MVN277" s="998"/>
      <c r="MVO277" s="998"/>
      <c r="MVP277" s="998"/>
      <c r="MVQ277" s="998"/>
      <c r="MVR277" s="998"/>
      <c r="MVS277" s="998"/>
      <c r="MVT277" s="998"/>
      <c r="MVU277" s="844"/>
      <c r="MVV277" s="844"/>
      <c r="MVW277" s="844"/>
      <c r="MVX277" s="844"/>
      <c r="MVY277" s="844"/>
      <c r="MVZ277" s="998"/>
      <c r="MWA277" s="998"/>
      <c r="MWB277" s="844"/>
      <c r="MWC277" s="844"/>
      <c r="MWD277" s="998"/>
      <c r="MWE277" s="998"/>
      <c r="MWF277" s="844"/>
      <c r="MWG277" s="844"/>
      <c r="MWH277" s="998"/>
      <c r="MWI277" s="998"/>
      <c r="MWJ277" s="998"/>
      <c r="MWK277" s="998"/>
      <c r="MWL277" s="998"/>
      <c r="MWM277" s="998"/>
      <c r="MWN277" s="998"/>
      <c r="MWO277" s="844"/>
      <c r="MWP277" s="844"/>
      <c r="MWQ277" s="998"/>
      <c r="MWR277" s="998"/>
      <c r="MWS277" s="844"/>
      <c r="MWT277" s="844"/>
      <c r="MWU277" s="998"/>
      <c r="MWV277" s="998"/>
      <c r="MWW277" s="998"/>
      <c r="MWX277" s="998"/>
      <c r="MWY277" s="998"/>
      <c r="MWZ277" s="843"/>
      <c r="MXA277" s="845"/>
      <c r="MXB277" s="998"/>
      <c r="MXC277" s="998"/>
      <c r="MXD277" s="998"/>
      <c r="MXE277" s="998"/>
      <c r="MXF277" s="998"/>
      <c r="MXG277" s="998"/>
      <c r="MXH277" s="998"/>
      <c r="MXI277" s="846"/>
      <c r="MXJ277" s="846"/>
      <c r="MXK277" s="846"/>
      <c r="MXL277" s="846"/>
      <c r="MXM277" s="846"/>
      <c r="MXN277" s="846"/>
      <c r="MXO277" s="846"/>
      <c r="MXP277" s="846"/>
      <c r="MXQ277" s="846"/>
      <c r="MXR277" s="846"/>
      <c r="MXS277" s="846"/>
      <c r="MXT277" s="846"/>
      <c r="MXU277" s="846"/>
      <c r="MXV277" s="846"/>
      <c r="MXW277" s="846"/>
      <c r="MXX277" s="846"/>
      <c r="MXY277" s="846"/>
      <c r="MXZ277" s="846"/>
      <c r="MYA277" s="846"/>
      <c r="MYB277" s="846"/>
      <c r="MYC277" s="846"/>
      <c r="MYD277" s="846"/>
      <c r="MYE277" s="846"/>
      <c r="MYF277" s="846"/>
      <c r="MYG277" s="846"/>
      <c r="MYH277" s="846"/>
      <c r="MYI277" s="846"/>
      <c r="MYJ277" s="846"/>
      <c r="MYK277" s="846"/>
      <c r="MYL277" s="846"/>
      <c r="MYM277" s="846"/>
      <c r="MYN277" s="846"/>
      <c r="MYO277" s="846"/>
      <c r="MYP277" s="846"/>
      <c r="MYQ277" s="846"/>
      <c r="MYR277" s="846"/>
      <c r="MYS277" s="846"/>
      <c r="MYT277" s="846"/>
      <c r="MYU277" s="846"/>
      <c r="MYV277" s="846"/>
      <c r="MYW277" s="846"/>
      <c r="MYX277" s="846"/>
      <c r="MYY277" s="846"/>
      <c r="MYZ277" s="846"/>
      <c r="MZA277" s="998"/>
      <c r="MZB277" s="998"/>
      <c r="MZC277" s="998"/>
      <c r="MZD277" s="998"/>
      <c r="MZE277" s="998"/>
      <c r="MZF277" s="998"/>
      <c r="MZG277" s="998"/>
      <c r="MZH277" s="998"/>
      <c r="MZI277" s="998"/>
      <c r="MZJ277" s="998"/>
      <c r="MZK277" s="998"/>
      <c r="MZL277" s="998"/>
      <c r="MZM277" s="998"/>
      <c r="MZN277" s="998"/>
      <c r="MZO277" s="998"/>
      <c r="MZP277" s="998"/>
      <c r="MZQ277" s="998"/>
      <c r="MZR277" s="998"/>
      <c r="MZS277" s="998"/>
      <c r="MZT277" s="998"/>
      <c r="MZU277" s="998"/>
      <c r="MZV277" s="998"/>
      <c r="MZW277" s="998"/>
      <c r="MZX277" s="998"/>
      <c r="MZY277" s="844"/>
      <c r="MZZ277" s="844"/>
      <c r="NAA277" s="844"/>
      <c r="NAB277" s="844"/>
      <c r="NAC277" s="844"/>
      <c r="NAD277" s="998"/>
      <c r="NAE277" s="998"/>
      <c r="NAF277" s="844"/>
      <c r="NAG277" s="844"/>
      <c r="NAH277" s="998"/>
      <c r="NAI277" s="998"/>
      <c r="NAJ277" s="844"/>
      <c r="NAK277" s="844"/>
      <c r="NAL277" s="998"/>
      <c r="NAM277" s="998"/>
      <c r="NAN277" s="998"/>
      <c r="NAO277" s="998"/>
      <c r="NAP277" s="998"/>
      <c r="NAQ277" s="998"/>
      <c r="NAR277" s="998"/>
      <c r="NAS277" s="844"/>
      <c r="NAT277" s="844"/>
      <c r="NAU277" s="998"/>
      <c r="NAV277" s="998"/>
      <c r="NAW277" s="844"/>
      <c r="NAX277" s="844"/>
      <c r="NAY277" s="998"/>
      <c r="NAZ277" s="998"/>
      <c r="NBA277" s="998"/>
      <c r="NBB277" s="998"/>
      <c r="NBC277" s="998"/>
      <c r="NBD277" s="843"/>
      <c r="NBE277" s="845"/>
      <c r="NBF277" s="998"/>
      <c r="NBG277" s="998"/>
      <c r="NBH277" s="998"/>
      <c r="NBI277" s="998"/>
      <c r="NBJ277" s="998"/>
      <c r="NBK277" s="998"/>
      <c r="NBL277" s="998"/>
      <c r="NBM277" s="846"/>
      <c r="NBN277" s="846"/>
      <c r="NBO277" s="846"/>
      <c r="NBP277" s="846"/>
      <c r="NBQ277" s="846"/>
      <c r="NBR277" s="846"/>
      <c r="NBS277" s="846"/>
      <c r="NBT277" s="846"/>
      <c r="NBU277" s="846"/>
      <c r="NBV277" s="846"/>
      <c r="NBW277" s="846"/>
      <c r="NBX277" s="846"/>
      <c r="NBY277" s="846"/>
      <c r="NBZ277" s="846"/>
      <c r="NCA277" s="846"/>
      <c r="NCB277" s="846"/>
      <c r="NCC277" s="846"/>
      <c r="NCD277" s="846"/>
      <c r="NCE277" s="846"/>
      <c r="NCF277" s="846"/>
      <c r="NCG277" s="846"/>
      <c r="NCH277" s="846"/>
      <c r="NCI277" s="846"/>
      <c r="NCJ277" s="846"/>
      <c r="NCK277" s="846"/>
      <c r="NCL277" s="846"/>
      <c r="NCM277" s="846"/>
      <c r="NCN277" s="846"/>
      <c r="NCO277" s="846"/>
      <c r="NCP277" s="846"/>
      <c r="NCQ277" s="846"/>
      <c r="NCR277" s="846"/>
      <c r="NCS277" s="846"/>
      <c r="NCT277" s="846"/>
      <c r="NCU277" s="846"/>
      <c r="NCV277" s="846"/>
      <c r="NCW277" s="846"/>
      <c r="NCX277" s="846"/>
      <c r="NCY277" s="846"/>
      <c r="NCZ277" s="846"/>
      <c r="NDA277" s="846"/>
      <c r="NDB277" s="846"/>
      <c r="NDC277" s="846"/>
      <c r="NDD277" s="846"/>
      <c r="NDE277" s="998"/>
      <c r="NDF277" s="998"/>
      <c r="NDG277" s="998"/>
      <c r="NDH277" s="998"/>
      <c r="NDI277" s="998"/>
      <c r="NDJ277" s="998"/>
      <c r="NDK277" s="998"/>
      <c r="NDL277" s="998"/>
      <c r="NDM277" s="998"/>
      <c r="NDN277" s="998"/>
      <c r="NDO277" s="998"/>
      <c r="NDP277" s="998"/>
      <c r="NDQ277" s="998"/>
      <c r="NDR277" s="998"/>
      <c r="NDS277" s="998"/>
      <c r="NDT277" s="998"/>
      <c r="NDU277" s="998"/>
      <c r="NDV277" s="998"/>
      <c r="NDW277" s="998"/>
      <c r="NDX277" s="998"/>
      <c r="NDY277" s="998"/>
      <c r="NDZ277" s="998"/>
      <c r="NEA277" s="998"/>
      <c r="NEB277" s="998"/>
      <c r="NEC277" s="844"/>
      <c r="NED277" s="844"/>
      <c r="NEE277" s="844"/>
      <c r="NEF277" s="844"/>
      <c r="NEG277" s="844"/>
      <c r="NEH277" s="998"/>
      <c r="NEI277" s="998"/>
      <c r="NEJ277" s="844"/>
      <c r="NEK277" s="844"/>
      <c r="NEL277" s="998"/>
      <c r="NEM277" s="998"/>
      <c r="NEN277" s="844"/>
      <c r="NEO277" s="844"/>
      <c r="NEP277" s="998"/>
      <c r="NEQ277" s="998"/>
      <c r="NER277" s="998"/>
      <c r="NES277" s="998"/>
      <c r="NET277" s="998"/>
      <c r="NEU277" s="998"/>
      <c r="NEV277" s="998"/>
      <c r="NEW277" s="844"/>
      <c r="NEX277" s="844"/>
      <c r="NEY277" s="998"/>
      <c r="NEZ277" s="998"/>
      <c r="NFA277" s="844"/>
      <c r="NFB277" s="844"/>
      <c r="NFC277" s="998"/>
      <c r="NFD277" s="998"/>
      <c r="NFE277" s="998"/>
      <c r="NFF277" s="998"/>
      <c r="NFG277" s="998"/>
      <c r="NFH277" s="843"/>
      <c r="NFI277" s="845"/>
      <c r="NFJ277" s="998"/>
      <c r="NFK277" s="998"/>
      <c r="NFL277" s="998"/>
      <c r="NFM277" s="998"/>
      <c r="NFN277" s="998"/>
      <c r="NFO277" s="998"/>
      <c r="NFP277" s="998"/>
      <c r="NFQ277" s="846"/>
      <c r="NFR277" s="846"/>
      <c r="NFS277" s="846"/>
      <c r="NFT277" s="846"/>
      <c r="NFU277" s="846"/>
      <c r="NFV277" s="846"/>
      <c r="NFW277" s="846"/>
      <c r="NFX277" s="846"/>
      <c r="NFY277" s="846"/>
      <c r="NFZ277" s="846"/>
      <c r="NGA277" s="846"/>
      <c r="NGB277" s="846"/>
      <c r="NGC277" s="846"/>
      <c r="NGD277" s="846"/>
      <c r="NGE277" s="846"/>
      <c r="NGF277" s="846"/>
      <c r="NGG277" s="846"/>
      <c r="NGH277" s="846"/>
      <c r="NGI277" s="846"/>
      <c r="NGJ277" s="846"/>
      <c r="NGK277" s="846"/>
      <c r="NGL277" s="846"/>
      <c r="NGM277" s="846"/>
      <c r="NGN277" s="846"/>
      <c r="NGO277" s="846"/>
      <c r="NGP277" s="846"/>
      <c r="NGQ277" s="846"/>
      <c r="NGR277" s="846"/>
      <c r="NGS277" s="846"/>
      <c r="NGT277" s="846"/>
      <c r="NGU277" s="846"/>
      <c r="NGV277" s="846"/>
      <c r="NGW277" s="846"/>
      <c r="NGX277" s="846"/>
      <c r="NGY277" s="846"/>
      <c r="NGZ277" s="846"/>
      <c r="NHA277" s="846"/>
      <c r="NHB277" s="846"/>
      <c r="NHC277" s="846"/>
      <c r="NHD277" s="846"/>
      <c r="NHE277" s="846"/>
      <c r="NHF277" s="846"/>
      <c r="NHG277" s="846"/>
      <c r="NHH277" s="846"/>
      <c r="NHI277" s="998"/>
      <c r="NHJ277" s="998"/>
      <c r="NHK277" s="998"/>
      <c r="NHL277" s="998"/>
      <c r="NHM277" s="998"/>
      <c r="NHN277" s="998"/>
      <c r="NHO277" s="998"/>
      <c r="NHP277" s="998"/>
      <c r="NHQ277" s="998"/>
      <c r="NHR277" s="998"/>
      <c r="NHS277" s="998"/>
      <c r="NHT277" s="998"/>
      <c r="NHU277" s="998"/>
      <c r="NHV277" s="998"/>
      <c r="NHW277" s="998"/>
      <c r="NHX277" s="998"/>
      <c r="NHY277" s="998"/>
      <c r="NHZ277" s="998"/>
      <c r="NIA277" s="998"/>
      <c r="NIB277" s="998"/>
      <c r="NIC277" s="998"/>
      <c r="NID277" s="998"/>
      <c r="NIE277" s="998"/>
      <c r="NIF277" s="998"/>
      <c r="NIG277" s="844"/>
      <c r="NIH277" s="844"/>
      <c r="NII277" s="844"/>
      <c r="NIJ277" s="844"/>
      <c r="NIK277" s="844"/>
      <c r="NIL277" s="998"/>
      <c r="NIM277" s="998"/>
      <c r="NIN277" s="844"/>
      <c r="NIO277" s="844"/>
      <c r="NIP277" s="998"/>
      <c r="NIQ277" s="998"/>
      <c r="NIR277" s="844"/>
      <c r="NIS277" s="844"/>
      <c r="NIT277" s="998"/>
      <c r="NIU277" s="998"/>
      <c r="NIV277" s="998"/>
      <c r="NIW277" s="998"/>
      <c r="NIX277" s="998"/>
      <c r="NIY277" s="998"/>
      <c r="NIZ277" s="998"/>
      <c r="NJA277" s="844"/>
      <c r="NJB277" s="844"/>
      <c r="NJC277" s="998"/>
      <c r="NJD277" s="998"/>
      <c r="NJE277" s="844"/>
      <c r="NJF277" s="844"/>
      <c r="NJG277" s="998"/>
      <c r="NJH277" s="998"/>
      <c r="NJI277" s="998"/>
      <c r="NJJ277" s="998"/>
      <c r="NJK277" s="998"/>
      <c r="NJL277" s="843"/>
      <c r="NJM277" s="845"/>
      <c r="NJN277" s="998"/>
      <c r="NJO277" s="998"/>
      <c r="NJP277" s="998"/>
      <c r="NJQ277" s="998"/>
      <c r="NJR277" s="998"/>
      <c r="NJS277" s="998"/>
      <c r="NJT277" s="998"/>
      <c r="NJU277" s="846"/>
      <c r="NJV277" s="846"/>
      <c r="NJW277" s="846"/>
      <c r="NJX277" s="846"/>
      <c r="NJY277" s="846"/>
      <c r="NJZ277" s="846"/>
      <c r="NKA277" s="846"/>
      <c r="NKB277" s="846"/>
      <c r="NKC277" s="846"/>
      <c r="NKD277" s="846"/>
      <c r="NKE277" s="846"/>
      <c r="NKF277" s="846"/>
      <c r="NKG277" s="846"/>
      <c r="NKH277" s="846"/>
      <c r="NKI277" s="846"/>
      <c r="NKJ277" s="846"/>
      <c r="NKK277" s="846"/>
      <c r="NKL277" s="846"/>
      <c r="NKM277" s="846"/>
      <c r="NKN277" s="846"/>
      <c r="NKO277" s="846"/>
      <c r="NKP277" s="846"/>
      <c r="NKQ277" s="846"/>
      <c r="NKR277" s="846"/>
      <c r="NKS277" s="846"/>
      <c r="NKT277" s="846"/>
      <c r="NKU277" s="846"/>
      <c r="NKV277" s="846"/>
      <c r="NKW277" s="846"/>
      <c r="NKX277" s="846"/>
      <c r="NKY277" s="846"/>
      <c r="NKZ277" s="846"/>
      <c r="NLA277" s="846"/>
      <c r="NLB277" s="846"/>
      <c r="NLC277" s="846"/>
      <c r="NLD277" s="846"/>
      <c r="NLE277" s="846"/>
      <c r="NLF277" s="846"/>
      <c r="NLG277" s="846"/>
      <c r="NLH277" s="846"/>
      <c r="NLI277" s="846"/>
      <c r="NLJ277" s="846"/>
      <c r="NLK277" s="846"/>
      <c r="NLL277" s="846"/>
      <c r="NLM277" s="998"/>
      <c r="NLN277" s="998"/>
      <c r="NLO277" s="998"/>
      <c r="NLP277" s="998"/>
      <c r="NLQ277" s="998"/>
      <c r="NLR277" s="998"/>
      <c r="NLS277" s="998"/>
      <c r="NLT277" s="998"/>
      <c r="NLU277" s="998"/>
      <c r="NLV277" s="998"/>
      <c r="NLW277" s="998"/>
      <c r="NLX277" s="998"/>
      <c r="NLY277" s="998"/>
      <c r="NLZ277" s="998"/>
      <c r="NMA277" s="998"/>
      <c r="NMB277" s="998"/>
      <c r="NMC277" s="998"/>
      <c r="NMD277" s="998"/>
      <c r="NME277" s="998"/>
      <c r="NMF277" s="998"/>
      <c r="NMG277" s="998"/>
      <c r="NMH277" s="998"/>
      <c r="NMI277" s="998"/>
      <c r="NMJ277" s="998"/>
      <c r="NMK277" s="844"/>
      <c r="NML277" s="844"/>
      <c r="NMM277" s="844"/>
      <c r="NMN277" s="844"/>
      <c r="NMO277" s="844"/>
      <c r="NMP277" s="998"/>
      <c r="NMQ277" s="998"/>
      <c r="NMR277" s="844"/>
      <c r="NMS277" s="844"/>
      <c r="NMT277" s="998"/>
      <c r="NMU277" s="998"/>
      <c r="NMV277" s="844"/>
      <c r="NMW277" s="844"/>
      <c r="NMX277" s="998"/>
      <c r="NMY277" s="998"/>
      <c r="NMZ277" s="998"/>
      <c r="NNA277" s="998"/>
      <c r="NNB277" s="998"/>
      <c r="NNC277" s="998"/>
      <c r="NND277" s="998"/>
      <c r="NNE277" s="844"/>
      <c r="NNF277" s="844"/>
      <c r="NNG277" s="998"/>
      <c r="NNH277" s="998"/>
      <c r="NNI277" s="844"/>
      <c r="NNJ277" s="844"/>
      <c r="NNK277" s="998"/>
      <c r="NNL277" s="998"/>
      <c r="NNM277" s="998"/>
      <c r="NNN277" s="998"/>
      <c r="NNO277" s="998"/>
      <c r="NNP277" s="843"/>
      <c r="NNQ277" s="845"/>
      <c r="NNR277" s="998"/>
      <c r="NNS277" s="998"/>
      <c r="NNT277" s="998"/>
      <c r="NNU277" s="998"/>
      <c r="NNV277" s="998"/>
      <c r="NNW277" s="998"/>
      <c r="NNX277" s="998"/>
      <c r="NNY277" s="846"/>
      <c r="NNZ277" s="846"/>
      <c r="NOA277" s="846"/>
      <c r="NOB277" s="846"/>
      <c r="NOC277" s="846"/>
      <c r="NOD277" s="846"/>
      <c r="NOE277" s="846"/>
      <c r="NOF277" s="846"/>
      <c r="NOG277" s="846"/>
      <c r="NOH277" s="846"/>
      <c r="NOI277" s="846"/>
      <c r="NOJ277" s="846"/>
      <c r="NOK277" s="846"/>
      <c r="NOL277" s="846"/>
      <c r="NOM277" s="846"/>
      <c r="NON277" s="846"/>
      <c r="NOO277" s="846"/>
      <c r="NOP277" s="846"/>
      <c r="NOQ277" s="846"/>
      <c r="NOR277" s="846"/>
      <c r="NOS277" s="846"/>
      <c r="NOT277" s="846"/>
      <c r="NOU277" s="846"/>
      <c r="NOV277" s="846"/>
      <c r="NOW277" s="846"/>
      <c r="NOX277" s="846"/>
      <c r="NOY277" s="846"/>
      <c r="NOZ277" s="846"/>
      <c r="NPA277" s="846"/>
      <c r="NPB277" s="846"/>
      <c r="NPC277" s="846"/>
      <c r="NPD277" s="846"/>
      <c r="NPE277" s="846"/>
      <c r="NPF277" s="846"/>
      <c r="NPG277" s="846"/>
      <c r="NPH277" s="846"/>
      <c r="NPI277" s="846"/>
      <c r="NPJ277" s="846"/>
      <c r="NPK277" s="846"/>
      <c r="NPL277" s="846"/>
      <c r="NPM277" s="846"/>
      <c r="NPN277" s="846"/>
      <c r="NPO277" s="846"/>
      <c r="NPP277" s="846"/>
      <c r="NPQ277" s="998"/>
      <c r="NPR277" s="998"/>
      <c r="NPS277" s="998"/>
      <c r="NPT277" s="998"/>
      <c r="NPU277" s="998"/>
      <c r="NPV277" s="998"/>
      <c r="NPW277" s="998"/>
      <c r="NPX277" s="998"/>
      <c r="NPY277" s="998"/>
      <c r="NPZ277" s="998"/>
      <c r="NQA277" s="998"/>
      <c r="NQB277" s="998"/>
      <c r="NQC277" s="998"/>
      <c r="NQD277" s="998"/>
      <c r="NQE277" s="998"/>
      <c r="NQF277" s="998"/>
      <c r="NQG277" s="998"/>
      <c r="NQH277" s="998"/>
      <c r="NQI277" s="998"/>
      <c r="NQJ277" s="998"/>
      <c r="NQK277" s="998"/>
      <c r="NQL277" s="998"/>
      <c r="NQM277" s="998"/>
      <c r="NQN277" s="998"/>
      <c r="NQO277" s="844"/>
      <c r="NQP277" s="844"/>
      <c r="NQQ277" s="844"/>
      <c r="NQR277" s="844"/>
      <c r="NQS277" s="844"/>
      <c r="NQT277" s="998"/>
      <c r="NQU277" s="998"/>
      <c r="NQV277" s="844"/>
      <c r="NQW277" s="844"/>
      <c r="NQX277" s="998"/>
      <c r="NQY277" s="998"/>
      <c r="NQZ277" s="844"/>
      <c r="NRA277" s="844"/>
      <c r="NRB277" s="998"/>
      <c r="NRC277" s="998"/>
      <c r="NRD277" s="998"/>
      <c r="NRE277" s="998"/>
      <c r="NRF277" s="998"/>
      <c r="NRG277" s="998"/>
      <c r="NRH277" s="998"/>
      <c r="NRI277" s="844"/>
      <c r="NRJ277" s="844"/>
      <c r="NRK277" s="998"/>
      <c r="NRL277" s="998"/>
      <c r="NRM277" s="844"/>
      <c r="NRN277" s="844"/>
      <c r="NRO277" s="998"/>
      <c r="NRP277" s="998"/>
      <c r="NRQ277" s="998"/>
      <c r="NRR277" s="998"/>
      <c r="NRS277" s="998"/>
      <c r="NRT277" s="843"/>
      <c r="NRU277" s="845"/>
      <c r="NRV277" s="998"/>
      <c r="NRW277" s="998"/>
      <c r="NRX277" s="998"/>
      <c r="NRY277" s="998"/>
      <c r="NRZ277" s="998"/>
      <c r="NSA277" s="998"/>
      <c r="NSB277" s="998"/>
      <c r="NSC277" s="846"/>
      <c r="NSD277" s="846"/>
      <c r="NSE277" s="846"/>
      <c r="NSF277" s="846"/>
      <c r="NSG277" s="846"/>
      <c r="NSH277" s="846"/>
      <c r="NSI277" s="846"/>
      <c r="NSJ277" s="846"/>
      <c r="NSK277" s="846"/>
      <c r="NSL277" s="846"/>
      <c r="NSM277" s="846"/>
      <c r="NSN277" s="846"/>
      <c r="NSO277" s="846"/>
      <c r="NSP277" s="846"/>
      <c r="NSQ277" s="846"/>
      <c r="NSR277" s="846"/>
      <c r="NSS277" s="846"/>
      <c r="NST277" s="846"/>
      <c r="NSU277" s="846"/>
      <c r="NSV277" s="846"/>
      <c r="NSW277" s="846"/>
      <c r="NSX277" s="846"/>
      <c r="NSY277" s="846"/>
      <c r="NSZ277" s="846"/>
      <c r="NTA277" s="846"/>
      <c r="NTB277" s="846"/>
      <c r="NTC277" s="846"/>
      <c r="NTD277" s="846"/>
      <c r="NTE277" s="846"/>
      <c r="NTF277" s="846"/>
      <c r="NTG277" s="846"/>
      <c r="NTH277" s="846"/>
      <c r="NTI277" s="846"/>
      <c r="NTJ277" s="846"/>
      <c r="NTK277" s="846"/>
      <c r="NTL277" s="846"/>
      <c r="NTM277" s="846"/>
      <c r="NTN277" s="846"/>
      <c r="NTO277" s="846"/>
      <c r="NTP277" s="846"/>
      <c r="NTQ277" s="846"/>
      <c r="NTR277" s="846"/>
      <c r="NTS277" s="846"/>
      <c r="NTT277" s="846"/>
      <c r="NTU277" s="998"/>
      <c r="NTV277" s="998"/>
      <c r="NTW277" s="998"/>
      <c r="NTX277" s="998"/>
      <c r="NTY277" s="998"/>
      <c r="NTZ277" s="998"/>
      <c r="NUA277" s="998"/>
      <c r="NUB277" s="998"/>
      <c r="NUC277" s="998"/>
      <c r="NUD277" s="998"/>
      <c r="NUE277" s="998"/>
      <c r="NUF277" s="998"/>
      <c r="NUG277" s="998"/>
      <c r="NUH277" s="998"/>
      <c r="NUI277" s="998"/>
      <c r="NUJ277" s="998"/>
      <c r="NUK277" s="998"/>
      <c r="NUL277" s="998"/>
      <c r="NUM277" s="998"/>
      <c r="NUN277" s="998"/>
      <c r="NUO277" s="998"/>
      <c r="NUP277" s="998"/>
      <c r="NUQ277" s="998"/>
      <c r="NUR277" s="998"/>
      <c r="NUS277" s="844"/>
      <c r="NUT277" s="844"/>
      <c r="NUU277" s="844"/>
      <c r="NUV277" s="844"/>
      <c r="NUW277" s="844"/>
      <c r="NUX277" s="998"/>
      <c r="NUY277" s="998"/>
      <c r="NUZ277" s="844"/>
      <c r="NVA277" s="844"/>
      <c r="NVB277" s="998"/>
      <c r="NVC277" s="998"/>
      <c r="NVD277" s="844"/>
      <c r="NVE277" s="844"/>
      <c r="NVF277" s="998"/>
      <c r="NVG277" s="998"/>
      <c r="NVH277" s="998"/>
      <c r="NVI277" s="998"/>
      <c r="NVJ277" s="998"/>
      <c r="NVK277" s="998"/>
      <c r="NVL277" s="998"/>
      <c r="NVM277" s="844"/>
      <c r="NVN277" s="844"/>
      <c r="NVO277" s="998"/>
      <c r="NVP277" s="998"/>
      <c r="NVQ277" s="844"/>
      <c r="NVR277" s="844"/>
      <c r="NVS277" s="998"/>
      <c r="NVT277" s="998"/>
      <c r="NVU277" s="998"/>
      <c r="NVV277" s="998"/>
      <c r="NVW277" s="998"/>
      <c r="NVX277" s="843"/>
      <c r="NVY277" s="845"/>
      <c r="NVZ277" s="998"/>
      <c r="NWA277" s="998"/>
      <c r="NWB277" s="998"/>
      <c r="NWC277" s="998"/>
      <c r="NWD277" s="998"/>
      <c r="NWE277" s="998"/>
      <c r="NWF277" s="998"/>
      <c r="NWG277" s="846"/>
      <c r="NWH277" s="846"/>
      <c r="NWI277" s="846"/>
      <c r="NWJ277" s="846"/>
      <c r="NWK277" s="846"/>
      <c r="NWL277" s="846"/>
      <c r="NWM277" s="846"/>
      <c r="NWN277" s="846"/>
      <c r="NWO277" s="846"/>
      <c r="NWP277" s="846"/>
      <c r="NWQ277" s="846"/>
      <c r="NWR277" s="846"/>
      <c r="NWS277" s="846"/>
      <c r="NWT277" s="846"/>
      <c r="NWU277" s="846"/>
      <c r="NWV277" s="846"/>
      <c r="NWW277" s="846"/>
      <c r="NWX277" s="846"/>
      <c r="NWY277" s="846"/>
      <c r="NWZ277" s="846"/>
      <c r="NXA277" s="846"/>
      <c r="NXB277" s="846"/>
      <c r="NXC277" s="846"/>
      <c r="NXD277" s="846"/>
      <c r="NXE277" s="846"/>
      <c r="NXF277" s="846"/>
      <c r="NXG277" s="846"/>
      <c r="NXH277" s="846"/>
      <c r="NXI277" s="846"/>
      <c r="NXJ277" s="846"/>
      <c r="NXK277" s="846"/>
      <c r="NXL277" s="846"/>
      <c r="NXM277" s="846"/>
      <c r="NXN277" s="846"/>
      <c r="NXO277" s="846"/>
      <c r="NXP277" s="846"/>
      <c r="NXQ277" s="846"/>
      <c r="NXR277" s="846"/>
      <c r="NXS277" s="846"/>
      <c r="NXT277" s="846"/>
      <c r="NXU277" s="846"/>
      <c r="NXV277" s="846"/>
      <c r="NXW277" s="846"/>
      <c r="NXX277" s="846"/>
      <c r="NXY277" s="998"/>
      <c r="NXZ277" s="998"/>
      <c r="NYA277" s="998"/>
      <c r="NYB277" s="998"/>
      <c r="NYC277" s="998"/>
      <c r="NYD277" s="998"/>
      <c r="NYE277" s="998"/>
      <c r="NYF277" s="998"/>
      <c r="NYG277" s="998"/>
      <c r="NYH277" s="998"/>
      <c r="NYI277" s="998"/>
      <c r="NYJ277" s="998"/>
      <c r="NYK277" s="998"/>
      <c r="NYL277" s="998"/>
      <c r="NYM277" s="998"/>
      <c r="NYN277" s="998"/>
      <c r="NYO277" s="998"/>
      <c r="NYP277" s="998"/>
      <c r="NYQ277" s="998"/>
      <c r="NYR277" s="998"/>
      <c r="NYS277" s="998"/>
      <c r="NYT277" s="998"/>
      <c r="NYU277" s="998"/>
      <c r="NYV277" s="998"/>
      <c r="NYW277" s="844"/>
      <c r="NYX277" s="844"/>
      <c r="NYY277" s="844"/>
      <c r="NYZ277" s="844"/>
      <c r="NZA277" s="844"/>
      <c r="NZB277" s="998"/>
      <c r="NZC277" s="998"/>
      <c r="NZD277" s="844"/>
      <c r="NZE277" s="844"/>
      <c r="NZF277" s="998"/>
      <c r="NZG277" s="998"/>
      <c r="NZH277" s="844"/>
      <c r="NZI277" s="844"/>
      <c r="NZJ277" s="998"/>
      <c r="NZK277" s="998"/>
      <c r="NZL277" s="998"/>
      <c r="NZM277" s="998"/>
      <c r="NZN277" s="998"/>
      <c r="NZO277" s="998"/>
      <c r="NZP277" s="998"/>
      <c r="NZQ277" s="844"/>
      <c r="NZR277" s="844"/>
      <c r="NZS277" s="998"/>
      <c r="NZT277" s="998"/>
      <c r="NZU277" s="844"/>
      <c r="NZV277" s="844"/>
      <c r="NZW277" s="998"/>
      <c r="NZX277" s="998"/>
      <c r="NZY277" s="998"/>
      <c r="NZZ277" s="998"/>
      <c r="OAA277" s="998"/>
      <c r="OAB277" s="843"/>
      <c r="OAC277" s="845"/>
      <c r="OAD277" s="998"/>
      <c r="OAE277" s="998"/>
      <c r="OAF277" s="998"/>
      <c r="OAG277" s="998"/>
      <c r="OAH277" s="998"/>
      <c r="OAI277" s="998"/>
      <c r="OAJ277" s="998"/>
      <c r="OAK277" s="846"/>
      <c r="OAL277" s="846"/>
      <c r="OAM277" s="846"/>
      <c r="OAN277" s="846"/>
      <c r="OAO277" s="846"/>
      <c r="OAP277" s="846"/>
      <c r="OAQ277" s="846"/>
      <c r="OAR277" s="846"/>
      <c r="OAS277" s="846"/>
      <c r="OAT277" s="846"/>
      <c r="OAU277" s="846"/>
      <c r="OAV277" s="846"/>
      <c r="OAW277" s="846"/>
      <c r="OAX277" s="846"/>
      <c r="OAY277" s="846"/>
      <c r="OAZ277" s="846"/>
      <c r="OBA277" s="846"/>
      <c r="OBB277" s="846"/>
      <c r="OBC277" s="846"/>
      <c r="OBD277" s="846"/>
      <c r="OBE277" s="846"/>
      <c r="OBF277" s="846"/>
      <c r="OBG277" s="846"/>
      <c r="OBH277" s="846"/>
      <c r="OBI277" s="846"/>
      <c r="OBJ277" s="846"/>
      <c r="OBK277" s="846"/>
      <c r="OBL277" s="846"/>
      <c r="OBM277" s="846"/>
      <c r="OBN277" s="846"/>
      <c r="OBO277" s="846"/>
      <c r="OBP277" s="846"/>
      <c r="OBQ277" s="846"/>
      <c r="OBR277" s="846"/>
      <c r="OBS277" s="846"/>
      <c r="OBT277" s="846"/>
      <c r="OBU277" s="846"/>
      <c r="OBV277" s="846"/>
      <c r="OBW277" s="846"/>
      <c r="OBX277" s="846"/>
      <c r="OBY277" s="846"/>
      <c r="OBZ277" s="846"/>
      <c r="OCA277" s="846"/>
      <c r="OCB277" s="846"/>
      <c r="OCC277" s="998"/>
      <c r="OCD277" s="998"/>
      <c r="OCE277" s="998"/>
      <c r="OCF277" s="998"/>
      <c r="OCG277" s="998"/>
      <c r="OCH277" s="998"/>
      <c r="OCI277" s="998"/>
      <c r="OCJ277" s="998"/>
      <c r="OCK277" s="998"/>
      <c r="OCL277" s="998"/>
      <c r="OCM277" s="998"/>
      <c r="OCN277" s="998"/>
      <c r="OCO277" s="998"/>
      <c r="OCP277" s="998"/>
      <c r="OCQ277" s="998"/>
      <c r="OCR277" s="998"/>
      <c r="OCS277" s="998"/>
      <c r="OCT277" s="998"/>
      <c r="OCU277" s="998"/>
      <c r="OCV277" s="998"/>
      <c r="OCW277" s="998"/>
      <c r="OCX277" s="998"/>
      <c r="OCY277" s="998"/>
      <c r="OCZ277" s="998"/>
      <c r="ODA277" s="844"/>
      <c r="ODB277" s="844"/>
      <c r="ODC277" s="844"/>
      <c r="ODD277" s="844"/>
      <c r="ODE277" s="844"/>
      <c r="ODF277" s="998"/>
      <c r="ODG277" s="998"/>
      <c r="ODH277" s="844"/>
      <c r="ODI277" s="844"/>
      <c r="ODJ277" s="998"/>
      <c r="ODK277" s="998"/>
      <c r="ODL277" s="844"/>
      <c r="ODM277" s="844"/>
      <c r="ODN277" s="998"/>
      <c r="ODO277" s="998"/>
      <c r="ODP277" s="998"/>
      <c r="ODQ277" s="998"/>
      <c r="ODR277" s="998"/>
      <c r="ODS277" s="998"/>
      <c r="ODT277" s="998"/>
      <c r="ODU277" s="844"/>
      <c r="ODV277" s="844"/>
      <c r="ODW277" s="998"/>
      <c r="ODX277" s="998"/>
      <c r="ODY277" s="844"/>
      <c r="ODZ277" s="844"/>
      <c r="OEA277" s="998"/>
      <c r="OEB277" s="998"/>
      <c r="OEC277" s="998"/>
      <c r="OED277" s="998"/>
      <c r="OEE277" s="998"/>
      <c r="OEF277" s="843"/>
      <c r="OEG277" s="845"/>
      <c r="OEH277" s="998"/>
      <c r="OEI277" s="998"/>
      <c r="OEJ277" s="998"/>
      <c r="OEK277" s="998"/>
      <c r="OEL277" s="998"/>
      <c r="OEM277" s="998"/>
      <c r="OEN277" s="998"/>
      <c r="OEO277" s="846"/>
      <c r="OEP277" s="846"/>
      <c r="OEQ277" s="846"/>
      <c r="OER277" s="846"/>
      <c r="OES277" s="846"/>
      <c r="OET277" s="846"/>
      <c r="OEU277" s="846"/>
      <c r="OEV277" s="846"/>
      <c r="OEW277" s="846"/>
      <c r="OEX277" s="846"/>
      <c r="OEY277" s="846"/>
      <c r="OEZ277" s="846"/>
      <c r="OFA277" s="846"/>
      <c r="OFB277" s="846"/>
      <c r="OFC277" s="846"/>
      <c r="OFD277" s="846"/>
      <c r="OFE277" s="846"/>
      <c r="OFF277" s="846"/>
      <c r="OFG277" s="846"/>
      <c r="OFH277" s="846"/>
      <c r="OFI277" s="846"/>
      <c r="OFJ277" s="846"/>
      <c r="OFK277" s="846"/>
      <c r="OFL277" s="846"/>
      <c r="OFM277" s="846"/>
      <c r="OFN277" s="846"/>
      <c r="OFO277" s="846"/>
      <c r="OFP277" s="846"/>
      <c r="OFQ277" s="846"/>
      <c r="OFR277" s="846"/>
      <c r="OFS277" s="846"/>
      <c r="OFT277" s="846"/>
      <c r="OFU277" s="846"/>
      <c r="OFV277" s="846"/>
      <c r="OFW277" s="846"/>
      <c r="OFX277" s="846"/>
      <c r="OFY277" s="846"/>
      <c r="OFZ277" s="846"/>
      <c r="OGA277" s="846"/>
      <c r="OGB277" s="846"/>
      <c r="OGC277" s="846"/>
      <c r="OGD277" s="846"/>
      <c r="OGE277" s="846"/>
      <c r="OGF277" s="846"/>
      <c r="OGG277" s="998"/>
      <c r="OGH277" s="998"/>
      <c r="OGI277" s="998"/>
      <c r="OGJ277" s="998"/>
      <c r="OGK277" s="998"/>
      <c r="OGL277" s="998"/>
      <c r="OGM277" s="998"/>
      <c r="OGN277" s="998"/>
      <c r="OGO277" s="998"/>
      <c r="OGP277" s="998"/>
      <c r="OGQ277" s="998"/>
      <c r="OGR277" s="998"/>
      <c r="OGS277" s="998"/>
      <c r="OGT277" s="998"/>
      <c r="OGU277" s="998"/>
      <c r="OGV277" s="998"/>
      <c r="OGW277" s="998"/>
      <c r="OGX277" s="998"/>
      <c r="OGY277" s="998"/>
      <c r="OGZ277" s="998"/>
      <c r="OHA277" s="998"/>
      <c r="OHB277" s="998"/>
      <c r="OHC277" s="998"/>
      <c r="OHD277" s="998"/>
      <c r="OHE277" s="844"/>
      <c r="OHF277" s="844"/>
      <c r="OHG277" s="844"/>
      <c r="OHH277" s="844"/>
      <c r="OHI277" s="844"/>
      <c r="OHJ277" s="998"/>
      <c r="OHK277" s="998"/>
      <c r="OHL277" s="844"/>
      <c r="OHM277" s="844"/>
      <c r="OHN277" s="998"/>
      <c r="OHO277" s="998"/>
      <c r="OHP277" s="844"/>
      <c r="OHQ277" s="844"/>
      <c r="OHR277" s="998"/>
      <c r="OHS277" s="998"/>
      <c r="OHT277" s="998"/>
      <c r="OHU277" s="998"/>
      <c r="OHV277" s="998"/>
      <c r="OHW277" s="998"/>
      <c r="OHX277" s="998"/>
      <c r="OHY277" s="844"/>
      <c r="OHZ277" s="844"/>
      <c r="OIA277" s="998"/>
      <c r="OIB277" s="998"/>
      <c r="OIC277" s="844"/>
      <c r="OID277" s="844"/>
      <c r="OIE277" s="998"/>
      <c r="OIF277" s="998"/>
      <c r="OIG277" s="998"/>
      <c r="OIH277" s="998"/>
      <c r="OII277" s="998"/>
      <c r="OIJ277" s="843"/>
      <c r="OIK277" s="845"/>
      <c r="OIL277" s="998"/>
      <c r="OIM277" s="998"/>
      <c r="OIN277" s="998"/>
      <c r="OIO277" s="998"/>
      <c r="OIP277" s="998"/>
      <c r="OIQ277" s="998"/>
      <c r="OIR277" s="998"/>
      <c r="OIS277" s="846"/>
      <c r="OIT277" s="846"/>
      <c r="OIU277" s="846"/>
      <c r="OIV277" s="846"/>
      <c r="OIW277" s="846"/>
      <c r="OIX277" s="846"/>
      <c r="OIY277" s="846"/>
      <c r="OIZ277" s="846"/>
      <c r="OJA277" s="846"/>
      <c r="OJB277" s="846"/>
      <c r="OJC277" s="846"/>
      <c r="OJD277" s="846"/>
      <c r="OJE277" s="846"/>
      <c r="OJF277" s="846"/>
      <c r="OJG277" s="846"/>
      <c r="OJH277" s="846"/>
      <c r="OJI277" s="846"/>
      <c r="OJJ277" s="846"/>
      <c r="OJK277" s="846"/>
      <c r="OJL277" s="846"/>
      <c r="OJM277" s="846"/>
      <c r="OJN277" s="846"/>
      <c r="OJO277" s="846"/>
      <c r="OJP277" s="846"/>
      <c r="OJQ277" s="846"/>
      <c r="OJR277" s="846"/>
      <c r="OJS277" s="846"/>
      <c r="OJT277" s="846"/>
      <c r="OJU277" s="846"/>
      <c r="OJV277" s="846"/>
      <c r="OJW277" s="846"/>
      <c r="OJX277" s="846"/>
      <c r="OJY277" s="846"/>
      <c r="OJZ277" s="846"/>
      <c r="OKA277" s="846"/>
      <c r="OKB277" s="846"/>
      <c r="OKC277" s="846"/>
      <c r="OKD277" s="846"/>
      <c r="OKE277" s="846"/>
      <c r="OKF277" s="846"/>
      <c r="OKG277" s="846"/>
      <c r="OKH277" s="846"/>
      <c r="OKI277" s="846"/>
      <c r="OKJ277" s="846"/>
      <c r="OKK277" s="998"/>
      <c r="OKL277" s="998"/>
      <c r="OKM277" s="998"/>
      <c r="OKN277" s="998"/>
      <c r="OKO277" s="998"/>
      <c r="OKP277" s="998"/>
      <c r="OKQ277" s="998"/>
      <c r="OKR277" s="998"/>
      <c r="OKS277" s="998"/>
      <c r="OKT277" s="998"/>
      <c r="OKU277" s="998"/>
      <c r="OKV277" s="998"/>
      <c r="OKW277" s="998"/>
      <c r="OKX277" s="998"/>
      <c r="OKY277" s="998"/>
      <c r="OKZ277" s="998"/>
      <c r="OLA277" s="998"/>
      <c r="OLB277" s="998"/>
      <c r="OLC277" s="998"/>
      <c r="OLD277" s="998"/>
      <c r="OLE277" s="998"/>
      <c r="OLF277" s="998"/>
      <c r="OLG277" s="998"/>
      <c r="OLH277" s="998"/>
      <c r="OLI277" s="844"/>
      <c r="OLJ277" s="844"/>
      <c r="OLK277" s="844"/>
      <c r="OLL277" s="844"/>
      <c r="OLM277" s="844"/>
      <c r="OLN277" s="998"/>
      <c r="OLO277" s="998"/>
      <c r="OLP277" s="844"/>
      <c r="OLQ277" s="844"/>
      <c r="OLR277" s="998"/>
      <c r="OLS277" s="998"/>
      <c r="OLT277" s="844"/>
      <c r="OLU277" s="844"/>
      <c r="OLV277" s="998"/>
      <c r="OLW277" s="998"/>
      <c r="OLX277" s="998"/>
      <c r="OLY277" s="998"/>
      <c r="OLZ277" s="998"/>
      <c r="OMA277" s="998"/>
      <c r="OMB277" s="998"/>
      <c r="OMC277" s="844"/>
      <c r="OMD277" s="844"/>
      <c r="OME277" s="998"/>
      <c r="OMF277" s="998"/>
      <c r="OMG277" s="844"/>
      <c r="OMH277" s="844"/>
      <c r="OMI277" s="998"/>
      <c r="OMJ277" s="998"/>
      <c r="OMK277" s="998"/>
      <c r="OML277" s="998"/>
      <c r="OMM277" s="998"/>
      <c r="OMN277" s="843"/>
      <c r="OMO277" s="845"/>
      <c r="OMP277" s="998"/>
      <c r="OMQ277" s="998"/>
      <c r="OMR277" s="998"/>
      <c r="OMS277" s="998"/>
      <c r="OMT277" s="998"/>
      <c r="OMU277" s="998"/>
      <c r="OMV277" s="998"/>
      <c r="OMW277" s="846"/>
      <c r="OMX277" s="846"/>
      <c r="OMY277" s="846"/>
      <c r="OMZ277" s="846"/>
      <c r="ONA277" s="846"/>
      <c r="ONB277" s="846"/>
      <c r="ONC277" s="846"/>
      <c r="OND277" s="846"/>
      <c r="ONE277" s="846"/>
      <c r="ONF277" s="846"/>
      <c r="ONG277" s="846"/>
      <c r="ONH277" s="846"/>
      <c r="ONI277" s="846"/>
      <c r="ONJ277" s="846"/>
      <c r="ONK277" s="846"/>
      <c r="ONL277" s="846"/>
      <c r="ONM277" s="846"/>
      <c r="ONN277" s="846"/>
      <c r="ONO277" s="846"/>
      <c r="ONP277" s="846"/>
      <c r="ONQ277" s="846"/>
      <c r="ONR277" s="846"/>
      <c r="ONS277" s="846"/>
      <c r="ONT277" s="846"/>
      <c r="ONU277" s="846"/>
      <c r="ONV277" s="846"/>
      <c r="ONW277" s="846"/>
      <c r="ONX277" s="846"/>
      <c r="ONY277" s="846"/>
      <c r="ONZ277" s="846"/>
      <c r="OOA277" s="846"/>
      <c r="OOB277" s="846"/>
      <c r="OOC277" s="846"/>
      <c r="OOD277" s="846"/>
      <c r="OOE277" s="846"/>
      <c r="OOF277" s="846"/>
      <c r="OOG277" s="846"/>
      <c r="OOH277" s="846"/>
      <c r="OOI277" s="846"/>
      <c r="OOJ277" s="846"/>
      <c r="OOK277" s="846"/>
      <c r="OOL277" s="846"/>
      <c r="OOM277" s="846"/>
      <c r="OON277" s="846"/>
      <c r="OOO277" s="998"/>
      <c r="OOP277" s="998"/>
      <c r="OOQ277" s="998"/>
      <c r="OOR277" s="998"/>
      <c r="OOS277" s="998"/>
      <c r="OOT277" s="998"/>
      <c r="OOU277" s="998"/>
      <c r="OOV277" s="998"/>
      <c r="OOW277" s="998"/>
      <c r="OOX277" s="998"/>
      <c r="OOY277" s="998"/>
      <c r="OOZ277" s="998"/>
      <c r="OPA277" s="998"/>
      <c r="OPB277" s="998"/>
      <c r="OPC277" s="998"/>
      <c r="OPD277" s="998"/>
      <c r="OPE277" s="998"/>
      <c r="OPF277" s="998"/>
      <c r="OPG277" s="998"/>
      <c r="OPH277" s="998"/>
      <c r="OPI277" s="998"/>
      <c r="OPJ277" s="998"/>
      <c r="OPK277" s="998"/>
      <c r="OPL277" s="998"/>
      <c r="OPM277" s="844"/>
      <c r="OPN277" s="844"/>
      <c r="OPO277" s="844"/>
      <c r="OPP277" s="844"/>
      <c r="OPQ277" s="844"/>
      <c r="OPR277" s="998"/>
      <c r="OPS277" s="998"/>
      <c r="OPT277" s="844"/>
      <c r="OPU277" s="844"/>
      <c r="OPV277" s="998"/>
      <c r="OPW277" s="998"/>
      <c r="OPX277" s="844"/>
      <c r="OPY277" s="844"/>
      <c r="OPZ277" s="998"/>
      <c r="OQA277" s="998"/>
      <c r="OQB277" s="998"/>
      <c r="OQC277" s="998"/>
      <c r="OQD277" s="998"/>
      <c r="OQE277" s="998"/>
      <c r="OQF277" s="998"/>
      <c r="OQG277" s="844"/>
      <c r="OQH277" s="844"/>
      <c r="OQI277" s="998"/>
      <c r="OQJ277" s="998"/>
      <c r="OQK277" s="844"/>
      <c r="OQL277" s="844"/>
      <c r="OQM277" s="998"/>
      <c r="OQN277" s="998"/>
      <c r="OQO277" s="998"/>
      <c r="OQP277" s="998"/>
      <c r="OQQ277" s="998"/>
      <c r="OQR277" s="843"/>
      <c r="OQS277" s="845"/>
      <c r="OQT277" s="998"/>
      <c r="OQU277" s="998"/>
      <c r="OQV277" s="998"/>
      <c r="OQW277" s="998"/>
      <c r="OQX277" s="998"/>
      <c r="OQY277" s="998"/>
      <c r="OQZ277" s="998"/>
      <c r="ORA277" s="846"/>
      <c r="ORB277" s="846"/>
      <c r="ORC277" s="846"/>
      <c r="ORD277" s="846"/>
      <c r="ORE277" s="846"/>
      <c r="ORF277" s="846"/>
      <c r="ORG277" s="846"/>
      <c r="ORH277" s="846"/>
      <c r="ORI277" s="846"/>
      <c r="ORJ277" s="846"/>
      <c r="ORK277" s="846"/>
      <c r="ORL277" s="846"/>
      <c r="ORM277" s="846"/>
      <c r="ORN277" s="846"/>
      <c r="ORO277" s="846"/>
      <c r="ORP277" s="846"/>
      <c r="ORQ277" s="846"/>
      <c r="ORR277" s="846"/>
      <c r="ORS277" s="846"/>
      <c r="ORT277" s="846"/>
      <c r="ORU277" s="846"/>
      <c r="ORV277" s="846"/>
      <c r="ORW277" s="846"/>
      <c r="ORX277" s="846"/>
      <c r="ORY277" s="846"/>
      <c r="ORZ277" s="846"/>
      <c r="OSA277" s="846"/>
      <c r="OSB277" s="846"/>
      <c r="OSC277" s="846"/>
      <c r="OSD277" s="846"/>
      <c r="OSE277" s="846"/>
      <c r="OSF277" s="846"/>
      <c r="OSG277" s="846"/>
      <c r="OSH277" s="846"/>
      <c r="OSI277" s="846"/>
      <c r="OSJ277" s="846"/>
      <c r="OSK277" s="846"/>
      <c r="OSL277" s="846"/>
      <c r="OSM277" s="846"/>
      <c r="OSN277" s="846"/>
      <c r="OSO277" s="846"/>
      <c r="OSP277" s="846"/>
      <c r="OSQ277" s="846"/>
      <c r="OSR277" s="846"/>
      <c r="OSS277" s="998"/>
      <c r="OST277" s="998"/>
      <c r="OSU277" s="998"/>
      <c r="OSV277" s="998"/>
      <c r="OSW277" s="998"/>
      <c r="OSX277" s="998"/>
      <c r="OSY277" s="998"/>
      <c r="OSZ277" s="998"/>
      <c r="OTA277" s="998"/>
      <c r="OTB277" s="998"/>
      <c r="OTC277" s="998"/>
      <c r="OTD277" s="998"/>
      <c r="OTE277" s="998"/>
      <c r="OTF277" s="998"/>
      <c r="OTG277" s="998"/>
      <c r="OTH277" s="998"/>
      <c r="OTI277" s="998"/>
      <c r="OTJ277" s="998"/>
      <c r="OTK277" s="998"/>
      <c r="OTL277" s="998"/>
      <c r="OTM277" s="998"/>
      <c r="OTN277" s="998"/>
      <c r="OTO277" s="998"/>
      <c r="OTP277" s="998"/>
      <c r="OTQ277" s="844"/>
      <c r="OTR277" s="844"/>
      <c r="OTS277" s="844"/>
      <c r="OTT277" s="844"/>
      <c r="OTU277" s="844"/>
      <c r="OTV277" s="998"/>
      <c r="OTW277" s="998"/>
      <c r="OTX277" s="844"/>
      <c r="OTY277" s="844"/>
      <c r="OTZ277" s="998"/>
      <c r="OUA277" s="998"/>
      <c r="OUB277" s="844"/>
      <c r="OUC277" s="844"/>
      <c r="OUD277" s="998"/>
      <c r="OUE277" s="998"/>
      <c r="OUF277" s="998"/>
      <c r="OUG277" s="998"/>
      <c r="OUH277" s="998"/>
      <c r="OUI277" s="998"/>
      <c r="OUJ277" s="998"/>
      <c r="OUK277" s="844"/>
      <c r="OUL277" s="844"/>
      <c r="OUM277" s="998"/>
      <c r="OUN277" s="998"/>
      <c r="OUO277" s="844"/>
      <c r="OUP277" s="844"/>
      <c r="OUQ277" s="998"/>
      <c r="OUR277" s="998"/>
      <c r="OUS277" s="998"/>
      <c r="OUT277" s="998"/>
      <c r="OUU277" s="998"/>
      <c r="OUV277" s="843"/>
      <c r="OUW277" s="845"/>
      <c r="OUX277" s="998"/>
      <c r="OUY277" s="998"/>
      <c r="OUZ277" s="998"/>
      <c r="OVA277" s="998"/>
      <c r="OVB277" s="998"/>
      <c r="OVC277" s="998"/>
      <c r="OVD277" s="998"/>
      <c r="OVE277" s="846"/>
      <c r="OVF277" s="846"/>
      <c r="OVG277" s="846"/>
      <c r="OVH277" s="846"/>
      <c r="OVI277" s="846"/>
      <c r="OVJ277" s="846"/>
      <c r="OVK277" s="846"/>
      <c r="OVL277" s="846"/>
      <c r="OVM277" s="846"/>
      <c r="OVN277" s="846"/>
      <c r="OVO277" s="846"/>
      <c r="OVP277" s="846"/>
      <c r="OVQ277" s="846"/>
      <c r="OVR277" s="846"/>
      <c r="OVS277" s="846"/>
      <c r="OVT277" s="846"/>
      <c r="OVU277" s="846"/>
      <c r="OVV277" s="846"/>
      <c r="OVW277" s="846"/>
      <c r="OVX277" s="846"/>
      <c r="OVY277" s="846"/>
      <c r="OVZ277" s="846"/>
      <c r="OWA277" s="846"/>
      <c r="OWB277" s="846"/>
      <c r="OWC277" s="846"/>
      <c r="OWD277" s="846"/>
      <c r="OWE277" s="846"/>
      <c r="OWF277" s="846"/>
      <c r="OWG277" s="846"/>
      <c r="OWH277" s="846"/>
      <c r="OWI277" s="846"/>
      <c r="OWJ277" s="846"/>
      <c r="OWK277" s="846"/>
      <c r="OWL277" s="846"/>
      <c r="OWM277" s="846"/>
      <c r="OWN277" s="846"/>
      <c r="OWO277" s="846"/>
      <c r="OWP277" s="846"/>
      <c r="OWQ277" s="846"/>
      <c r="OWR277" s="846"/>
      <c r="OWS277" s="846"/>
      <c r="OWT277" s="846"/>
      <c r="OWU277" s="846"/>
      <c r="OWV277" s="846"/>
      <c r="OWW277" s="998"/>
      <c r="OWX277" s="998"/>
      <c r="OWY277" s="998"/>
      <c r="OWZ277" s="998"/>
      <c r="OXA277" s="998"/>
      <c r="OXB277" s="998"/>
      <c r="OXC277" s="998"/>
      <c r="OXD277" s="998"/>
      <c r="OXE277" s="998"/>
      <c r="OXF277" s="998"/>
      <c r="OXG277" s="998"/>
      <c r="OXH277" s="998"/>
      <c r="OXI277" s="998"/>
      <c r="OXJ277" s="998"/>
      <c r="OXK277" s="998"/>
      <c r="OXL277" s="998"/>
      <c r="OXM277" s="998"/>
      <c r="OXN277" s="998"/>
      <c r="OXO277" s="998"/>
      <c r="OXP277" s="998"/>
      <c r="OXQ277" s="998"/>
      <c r="OXR277" s="998"/>
      <c r="OXS277" s="998"/>
      <c r="OXT277" s="998"/>
      <c r="OXU277" s="844"/>
      <c r="OXV277" s="844"/>
      <c r="OXW277" s="844"/>
      <c r="OXX277" s="844"/>
      <c r="OXY277" s="844"/>
      <c r="OXZ277" s="998"/>
      <c r="OYA277" s="998"/>
      <c r="OYB277" s="844"/>
      <c r="OYC277" s="844"/>
      <c r="OYD277" s="998"/>
      <c r="OYE277" s="998"/>
      <c r="OYF277" s="844"/>
      <c r="OYG277" s="844"/>
      <c r="OYH277" s="998"/>
      <c r="OYI277" s="998"/>
      <c r="OYJ277" s="998"/>
      <c r="OYK277" s="998"/>
      <c r="OYL277" s="998"/>
      <c r="OYM277" s="998"/>
      <c r="OYN277" s="998"/>
      <c r="OYO277" s="844"/>
      <c r="OYP277" s="844"/>
      <c r="OYQ277" s="998"/>
      <c r="OYR277" s="998"/>
      <c r="OYS277" s="844"/>
      <c r="OYT277" s="844"/>
      <c r="OYU277" s="998"/>
      <c r="OYV277" s="998"/>
      <c r="OYW277" s="998"/>
      <c r="OYX277" s="998"/>
      <c r="OYY277" s="998"/>
      <c r="OYZ277" s="843"/>
      <c r="OZA277" s="845"/>
      <c r="OZB277" s="998"/>
      <c r="OZC277" s="998"/>
      <c r="OZD277" s="998"/>
      <c r="OZE277" s="998"/>
      <c r="OZF277" s="998"/>
      <c r="OZG277" s="998"/>
      <c r="OZH277" s="998"/>
      <c r="OZI277" s="846"/>
      <c r="OZJ277" s="846"/>
      <c r="OZK277" s="846"/>
      <c r="OZL277" s="846"/>
      <c r="OZM277" s="846"/>
      <c r="OZN277" s="846"/>
      <c r="OZO277" s="846"/>
      <c r="OZP277" s="846"/>
      <c r="OZQ277" s="846"/>
      <c r="OZR277" s="846"/>
      <c r="OZS277" s="846"/>
      <c r="OZT277" s="846"/>
      <c r="OZU277" s="846"/>
      <c r="OZV277" s="846"/>
      <c r="OZW277" s="846"/>
      <c r="OZX277" s="846"/>
      <c r="OZY277" s="846"/>
      <c r="OZZ277" s="846"/>
      <c r="PAA277" s="846"/>
      <c r="PAB277" s="846"/>
      <c r="PAC277" s="846"/>
      <c r="PAD277" s="846"/>
      <c r="PAE277" s="846"/>
      <c r="PAF277" s="846"/>
      <c r="PAG277" s="846"/>
      <c r="PAH277" s="846"/>
      <c r="PAI277" s="846"/>
      <c r="PAJ277" s="846"/>
      <c r="PAK277" s="846"/>
      <c r="PAL277" s="846"/>
      <c r="PAM277" s="846"/>
      <c r="PAN277" s="846"/>
      <c r="PAO277" s="846"/>
      <c r="PAP277" s="846"/>
      <c r="PAQ277" s="846"/>
      <c r="PAR277" s="846"/>
      <c r="PAS277" s="846"/>
      <c r="PAT277" s="846"/>
      <c r="PAU277" s="846"/>
      <c r="PAV277" s="846"/>
      <c r="PAW277" s="846"/>
      <c r="PAX277" s="846"/>
      <c r="PAY277" s="846"/>
      <c r="PAZ277" s="846"/>
      <c r="PBA277" s="998"/>
      <c r="PBB277" s="998"/>
      <c r="PBC277" s="998"/>
      <c r="PBD277" s="998"/>
      <c r="PBE277" s="998"/>
      <c r="PBF277" s="998"/>
      <c r="PBG277" s="998"/>
      <c r="PBH277" s="998"/>
      <c r="PBI277" s="998"/>
      <c r="PBJ277" s="998"/>
      <c r="PBK277" s="998"/>
      <c r="PBL277" s="998"/>
      <c r="PBM277" s="998"/>
      <c r="PBN277" s="998"/>
      <c r="PBO277" s="998"/>
      <c r="PBP277" s="998"/>
      <c r="PBQ277" s="998"/>
      <c r="PBR277" s="998"/>
      <c r="PBS277" s="998"/>
      <c r="PBT277" s="998"/>
      <c r="PBU277" s="998"/>
      <c r="PBV277" s="998"/>
      <c r="PBW277" s="998"/>
      <c r="PBX277" s="998"/>
      <c r="PBY277" s="844"/>
      <c r="PBZ277" s="844"/>
      <c r="PCA277" s="844"/>
      <c r="PCB277" s="844"/>
      <c r="PCC277" s="844"/>
      <c r="PCD277" s="998"/>
      <c r="PCE277" s="998"/>
      <c r="PCF277" s="844"/>
      <c r="PCG277" s="844"/>
      <c r="PCH277" s="998"/>
      <c r="PCI277" s="998"/>
      <c r="PCJ277" s="844"/>
      <c r="PCK277" s="844"/>
      <c r="PCL277" s="998"/>
      <c r="PCM277" s="998"/>
      <c r="PCN277" s="998"/>
      <c r="PCO277" s="998"/>
      <c r="PCP277" s="998"/>
      <c r="PCQ277" s="998"/>
      <c r="PCR277" s="998"/>
      <c r="PCS277" s="844"/>
      <c r="PCT277" s="844"/>
      <c r="PCU277" s="998"/>
      <c r="PCV277" s="998"/>
      <c r="PCW277" s="844"/>
      <c r="PCX277" s="844"/>
      <c r="PCY277" s="998"/>
      <c r="PCZ277" s="998"/>
      <c r="PDA277" s="998"/>
      <c r="PDB277" s="998"/>
      <c r="PDC277" s="998"/>
      <c r="PDD277" s="843"/>
      <c r="PDE277" s="845"/>
      <c r="PDF277" s="998"/>
      <c r="PDG277" s="998"/>
      <c r="PDH277" s="998"/>
      <c r="PDI277" s="998"/>
      <c r="PDJ277" s="998"/>
      <c r="PDK277" s="998"/>
      <c r="PDL277" s="998"/>
      <c r="PDM277" s="846"/>
      <c r="PDN277" s="846"/>
      <c r="PDO277" s="846"/>
      <c r="PDP277" s="846"/>
      <c r="PDQ277" s="846"/>
      <c r="PDR277" s="846"/>
      <c r="PDS277" s="846"/>
      <c r="PDT277" s="846"/>
      <c r="PDU277" s="846"/>
      <c r="PDV277" s="846"/>
      <c r="PDW277" s="846"/>
      <c r="PDX277" s="846"/>
      <c r="PDY277" s="846"/>
      <c r="PDZ277" s="846"/>
      <c r="PEA277" s="846"/>
      <c r="PEB277" s="846"/>
      <c r="PEC277" s="846"/>
      <c r="PED277" s="846"/>
      <c r="PEE277" s="846"/>
      <c r="PEF277" s="846"/>
      <c r="PEG277" s="846"/>
      <c r="PEH277" s="846"/>
      <c r="PEI277" s="846"/>
      <c r="PEJ277" s="846"/>
      <c r="PEK277" s="846"/>
      <c r="PEL277" s="846"/>
      <c r="PEM277" s="846"/>
      <c r="PEN277" s="846"/>
      <c r="PEO277" s="846"/>
      <c r="PEP277" s="846"/>
      <c r="PEQ277" s="846"/>
      <c r="PER277" s="846"/>
      <c r="PES277" s="846"/>
      <c r="PET277" s="846"/>
      <c r="PEU277" s="846"/>
      <c r="PEV277" s="846"/>
      <c r="PEW277" s="846"/>
      <c r="PEX277" s="846"/>
      <c r="PEY277" s="846"/>
      <c r="PEZ277" s="846"/>
      <c r="PFA277" s="846"/>
      <c r="PFB277" s="846"/>
      <c r="PFC277" s="846"/>
      <c r="PFD277" s="846"/>
      <c r="PFE277" s="998"/>
      <c r="PFF277" s="998"/>
      <c r="PFG277" s="998"/>
      <c r="PFH277" s="998"/>
      <c r="PFI277" s="998"/>
      <c r="PFJ277" s="998"/>
      <c r="PFK277" s="998"/>
      <c r="PFL277" s="998"/>
      <c r="PFM277" s="998"/>
      <c r="PFN277" s="998"/>
      <c r="PFO277" s="998"/>
      <c r="PFP277" s="998"/>
      <c r="PFQ277" s="998"/>
      <c r="PFR277" s="998"/>
      <c r="PFS277" s="998"/>
      <c r="PFT277" s="998"/>
      <c r="PFU277" s="998"/>
      <c r="PFV277" s="998"/>
      <c r="PFW277" s="998"/>
      <c r="PFX277" s="998"/>
      <c r="PFY277" s="998"/>
      <c r="PFZ277" s="998"/>
      <c r="PGA277" s="998"/>
      <c r="PGB277" s="998"/>
      <c r="PGC277" s="844"/>
      <c r="PGD277" s="844"/>
      <c r="PGE277" s="844"/>
      <c r="PGF277" s="844"/>
      <c r="PGG277" s="844"/>
      <c r="PGH277" s="998"/>
      <c r="PGI277" s="998"/>
      <c r="PGJ277" s="844"/>
      <c r="PGK277" s="844"/>
      <c r="PGL277" s="998"/>
      <c r="PGM277" s="998"/>
      <c r="PGN277" s="844"/>
      <c r="PGO277" s="844"/>
      <c r="PGP277" s="998"/>
      <c r="PGQ277" s="998"/>
      <c r="PGR277" s="998"/>
      <c r="PGS277" s="998"/>
      <c r="PGT277" s="998"/>
      <c r="PGU277" s="998"/>
      <c r="PGV277" s="998"/>
      <c r="PGW277" s="844"/>
      <c r="PGX277" s="844"/>
      <c r="PGY277" s="998"/>
      <c r="PGZ277" s="998"/>
      <c r="PHA277" s="844"/>
      <c r="PHB277" s="844"/>
      <c r="PHC277" s="998"/>
      <c r="PHD277" s="998"/>
      <c r="PHE277" s="998"/>
      <c r="PHF277" s="998"/>
      <c r="PHG277" s="998"/>
      <c r="PHH277" s="843"/>
      <c r="PHI277" s="845"/>
      <c r="PHJ277" s="998"/>
      <c r="PHK277" s="998"/>
      <c r="PHL277" s="998"/>
      <c r="PHM277" s="998"/>
      <c r="PHN277" s="998"/>
      <c r="PHO277" s="998"/>
      <c r="PHP277" s="998"/>
      <c r="PHQ277" s="846"/>
      <c r="PHR277" s="846"/>
      <c r="PHS277" s="846"/>
      <c r="PHT277" s="846"/>
      <c r="PHU277" s="846"/>
      <c r="PHV277" s="846"/>
      <c r="PHW277" s="846"/>
      <c r="PHX277" s="846"/>
      <c r="PHY277" s="846"/>
      <c r="PHZ277" s="846"/>
      <c r="PIA277" s="846"/>
      <c r="PIB277" s="846"/>
      <c r="PIC277" s="846"/>
      <c r="PID277" s="846"/>
      <c r="PIE277" s="846"/>
      <c r="PIF277" s="846"/>
      <c r="PIG277" s="846"/>
      <c r="PIH277" s="846"/>
      <c r="PII277" s="846"/>
      <c r="PIJ277" s="846"/>
      <c r="PIK277" s="846"/>
      <c r="PIL277" s="846"/>
      <c r="PIM277" s="846"/>
      <c r="PIN277" s="846"/>
      <c r="PIO277" s="846"/>
      <c r="PIP277" s="846"/>
      <c r="PIQ277" s="846"/>
      <c r="PIR277" s="846"/>
      <c r="PIS277" s="846"/>
      <c r="PIT277" s="846"/>
      <c r="PIU277" s="846"/>
      <c r="PIV277" s="846"/>
      <c r="PIW277" s="846"/>
      <c r="PIX277" s="846"/>
      <c r="PIY277" s="846"/>
      <c r="PIZ277" s="846"/>
      <c r="PJA277" s="846"/>
      <c r="PJB277" s="846"/>
      <c r="PJC277" s="846"/>
      <c r="PJD277" s="846"/>
      <c r="PJE277" s="846"/>
      <c r="PJF277" s="846"/>
      <c r="PJG277" s="846"/>
      <c r="PJH277" s="846"/>
      <c r="PJI277" s="998"/>
      <c r="PJJ277" s="998"/>
      <c r="PJK277" s="998"/>
      <c r="PJL277" s="998"/>
      <c r="PJM277" s="998"/>
      <c r="PJN277" s="998"/>
      <c r="PJO277" s="998"/>
      <c r="PJP277" s="998"/>
      <c r="PJQ277" s="998"/>
      <c r="PJR277" s="998"/>
      <c r="PJS277" s="998"/>
      <c r="PJT277" s="998"/>
      <c r="PJU277" s="998"/>
      <c r="PJV277" s="998"/>
      <c r="PJW277" s="998"/>
      <c r="PJX277" s="998"/>
      <c r="PJY277" s="998"/>
      <c r="PJZ277" s="998"/>
      <c r="PKA277" s="998"/>
      <c r="PKB277" s="998"/>
      <c r="PKC277" s="998"/>
      <c r="PKD277" s="998"/>
      <c r="PKE277" s="998"/>
      <c r="PKF277" s="998"/>
      <c r="PKG277" s="844"/>
      <c r="PKH277" s="844"/>
      <c r="PKI277" s="844"/>
      <c r="PKJ277" s="844"/>
      <c r="PKK277" s="844"/>
      <c r="PKL277" s="998"/>
      <c r="PKM277" s="998"/>
      <c r="PKN277" s="844"/>
      <c r="PKO277" s="844"/>
      <c r="PKP277" s="998"/>
      <c r="PKQ277" s="998"/>
      <c r="PKR277" s="844"/>
      <c r="PKS277" s="844"/>
      <c r="PKT277" s="998"/>
      <c r="PKU277" s="998"/>
      <c r="PKV277" s="998"/>
      <c r="PKW277" s="998"/>
      <c r="PKX277" s="998"/>
      <c r="PKY277" s="998"/>
      <c r="PKZ277" s="998"/>
      <c r="PLA277" s="844"/>
      <c r="PLB277" s="844"/>
      <c r="PLC277" s="998"/>
      <c r="PLD277" s="998"/>
      <c r="PLE277" s="844"/>
      <c r="PLF277" s="844"/>
      <c r="PLG277" s="998"/>
      <c r="PLH277" s="998"/>
      <c r="PLI277" s="998"/>
      <c r="PLJ277" s="998"/>
      <c r="PLK277" s="998"/>
      <c r="PLL277" s="843"/>
      <c r="PLM277" s="845"/>
      <c r="PLN277" s="998"/>
      <c r="PLO277" s="998"/>
      <c r="PLP277" s="998"/>
      <c r="PLQ277" s="998"/>
      <c r="PLR277" s="998"/>
      <c r="PLS277" s="998"/>
      <c r="PLT277" s="998"/>
      <c r="PLU277" s="846"/>
      <c r="PLV277" s="846"/>
      <c r="PLW277" s="846"/>
      <c r="PLX277" s="846"/>
      <c r="PLY277" s="846"/>
      <c r="PLZ277" s="846"/>
      <c r="PMA277" s="846"/>
      <c r="PMB277" s="846"/>
      <c r="PMC277" s="846"/>
      <c r="PMD277" s="846"/>
      <c r="PME277" s="846"/>
      <c r="PMF277" s="846"/>
      <c r="PMG277" s="846"/>
      <c r="PMH277" s="846"/>
      <c r="PMI277" s="846"/>
      <c r="PMJ277" s="846"/>
      <c r="PMK277" s="846"/>
      <c r="PML277" s="846"/>
      <c r="PMM277" s="846"/>
      <c r="PMN277" s="846"/>
      <c r="PMO277" s="846"/>
      <c r="PMP277" s="846"/>
      <c r="PMQ277" s="846"/>
      <c r="PMR277" s="846"/>
      <c r="PMS277" s="846"/>
      <c r="PMT277" s="846"/>
      <c r="PMU277" s="846"/>
      <c r="PMV277" s="846"/>
      <c r="PMW277" s="846"/>
      <c r="PMX277" s="846"/>
      <c r="PMY277" s="846"/>
      <c r="PMZ277" s="846"/>
      <c r="PNA277" s="846"/>
      <c r="PNB277" s="846"/>
      <c r="PNC277" s="846"/>
      <c r="PND277" s="846"/>
      <c r="PNE277" s="846"/>
      <c r="PNF277" s="846"/>
      <c r="PNG277" s="846"/>
      <c r="PNH277" s="846"/>
      <c r="PNI277" s="846"/>
      <c r="PNJ277" s="846"/>
      <c r="PNK277" s="846"/>
      <c r="PNL277" s="846"/>
      <c r="PNM277" s="998"/>
      <c r="PNN277" s="998"/>
      <c r="PNO277" s="998"/>
      <c r="PNP277" s="998"/>
      <c r="PNQ277" s="998"/>
      <c r="PNR277" s="998"/>
      <c r="PNS277" s="998"/>
      <c r="PNT277" s="998"/>
      <c r="PNU277" s="998"/>
      <c r="PNV277" s="998"/>
      <c r="PNW277" s="998"/>
      <c r="PNX277" s="998"/>
      <c r="PNY277" s="998"/>
      <c r="PNZ277" s="998"/>
      <c r="POA277" s="998"/>
      <c r="POB277" s="998"/>
      <c r="POC277" s="998"/>
      <c r="POD277" s="998"/>
      <c r="POE277" s="998"/>
      <c r="POF277" s="998"/>
      <c r="POG277" s="998"/>
      <c r="POH277" s="998"/>
      <c r="POI277" s="998"/>
      <c r="POJ277" s="998"/>
      <c r="POK277" s="844"/>
      <c r="POL277" s="844"/>
      <c r="POM277" s="844"/>
      <c r="PON277" s="844"/>
      <c r="POO277" s="844"/>
      <c r="POP277" s="998"/>
      <c r="POQ277" s="998"/>
      <c r="POR277" s="844"/>
      <c r="POS277" s="844"/>
      <c r="POT277" s="998"/>
      <c r="POU277" s="998"/>
      <c r="POV277" s="844"/>
      <c r="POW277" s="844"/>
      <c r="POX277" s="998"/>
      <c r="POY277" s="998"/>
      <c r="POZ277" s="998"/>
      <c r="PPA277" s="998"/>
      <c r="PPB277" s="998"/>
      <c r="PPC277" s="998"/>
      <c r="PPD277" s="998"/>
      <c r="PPE277" s="844"/>
      <c r="PPF277" s="844"/>
      <c r="PPG277" s="998"/>
      <c r="PPH277" s="998"/>
      <c r="PPI277" s="844"/>
      <c r="PPJ277" s="844"/>
      <c r="PPK277" s="998"/>
      <c r="PPL277" s="998"/>
      <c r="PPM277" s="998"/>
      <c r="PPN277" s="998"/>
      <c r="PPO277" s="998"/>
      <c r="PPP277" s="843"/>
      <c r="PPQ277" s="845"/>
      <c r="PPR277" s="998"/>
      <c r="PPS277" s="998"/>
      <c r="PPT277" s="998"/>
      <c r="PPU277" s="998"/>
      <c r="PPV277" s="998"/>
      <c r="PPW277" s="998"/>
      <c r="PPX277" s="998"/>
      <c r="PPY277" s="846"/>
      <c r="PPZ277" s="846"/>
      <c r="PQA277" s="846"/>
      <c r="PQB277" s="846"/>
      <c r="PQC277" s="846"/>
      <c r="PQD277" s="846"/>
      <c r="PQE277" s="846"/>
      <c r="PQF277" s="846"/>
      <c r="PQG277" s="846"/>
      <c r="PQH277" s="846"/>
      <c r="PQI277" s="846"/>
      <c r="PQJ277" s="846"/>
      <c r="PQK277" s="846"/>
      <c r="PQL277" s="846"/>
      <c r="PQM277" s="846"/>
      <c r="PQN277" s="846"/>
      <c r="PQO277" s="846"/>
      <c r="PQP277" s="846"/>
      <c r="PQQ277" s="846"/>
      <c r="PQR277" s="846"/>
      <c r="PQS277" s="846"/>
      <c r="PQT277" s="846"/>
      <c r="PQU277" s="846"/>
      <c r="PQV277" s="846"/>
      <c r="PQW277" s="846"/>
      <c r="PQX277" s="846"/>
      <c r="PQY277" s="846"/>
      <c r="PQZ277" s="846"/>
      <c r="PRA277" s="846"/>
      <c r="PRB277" s="846"/>
      <c r="PRC277" s="846"/>
      <c r="PRD277" s="846"/>
      <c r="PRE277" s="846"/>
      <c r="PRF277" s="846"/>
      <c r="PRG277" s="846"/>
      <c r="PRH277" s="846"/>
      <c r="PRI277" s="846"/>
      <c r="PRJ277" s="846"/>
      <c r="PRK277" s="846"/>
      <c r="PRL277" s="846"/>
      <c r="PRM277" s="846"/>
      <c r="PRN277" s="846"/>
      <c r="PRO277" s="846"/>
      <c r="PRP277" s="846"/>
      <c r="PRQ277" s="998"/>
      <c r="PRR277" s="998"/>
      <c r="PRS277" s="998"/>
      <c r="PRT277" s="998"/>
      <c r="PRU277" s="998"/>
      <c r="PRV277" s="998"/>
      <c r="PRW277" s="998"/>
      <c r="PRX277" s="998"/>
      <c r="PRY277" s="998"/>
      <c r="PRZ277" s="998"/>
      <c r="PSA277" s="998"/>
      <c r="PSB277" s="998"/>
      <c r="PSC277" s="998"/>
      <c r="PSD277" s="998"/>
      <c r="PSE277" s="998"/>
      <c r="PSF277" s="998"/>
      <c r="PSG277" s="998"/>
      <c r="PSH277" s="998"/>
      <c r="PSI277" s="998"/>
      <c r="PSJ277" s="998"/>
      <c r="PSK277" s="998"/>
      <c r="PSL277" s="998"/>
      <c r="PSM277" s="998"/>
      <c r="PSN277" s="998"/>
      <c r="PSO277" s="844"/>
      <c r="PSP277" s="844"/>
      <c r="PSQ277" s="844"/>
      <c r="PSR277" s="844"/>
      <c r="PSS277" s="844"/>
      <c r="PST277" s="998"/>
      <c r="PSU277" s="998"/>
      <c r="PSV277" s="844"/>
      <c r="PSW277" s="844"/>
      <c r="PSX277" s="998"/>
      <c r="PSY277" s="998"/>
      <c r="PSZ277" s="844"/>
      <c r="PTA277" s="844"/>
      <c r="PTB277" s="998"/>
      <c r="PTC277" s="998"/>
      <c r="PTD277" s="998"/>
      <c r="PTE277" s="998"/>
      <c r="PTF277" s="998"/>
      <c r="PTG277" s="998"/>
      <c r="PTH277" s="998"/>
      <c r="PTI277" s="844"/>
      <c r="PTJ277" s="844"/>
      <c r="PTK277" s="998"/>
      <c r="PTL277" s="998"/>
      <c r="PTM277" s="844"/>
      <c r="PTN277" s="844"/>
      <c r="PTO277" s="998"/>
      <c r="PTP277" s="998"/>
      <c r="PTQ277" s="998"/>
      <c r="PTR277" s="998"/>
      <c r="PTS277" s="998"/>
      <c r="PTT277" s="843"/>
      <c r="PTU277" s="845"/>
      <c r="PTV277" s="998"/>
      <c r="PTW277" s="998"/>
      <c r="PTX277" s="998"/>
      <c r="PTY277" s="998"/>
      <c r="PTZ277" s="998"/>
      <c r="PUA277" s="998"/>
      <c r="PUB277" s="998"/>
      <c r="PUC277" s="846"/>
      <c r="PUD277" s="846"/>
      <c r="PUE277" s="846"/>
      <c r="PUF277" s="846"/>
      <c r="PUG277" s="846"/>
      <c r="PUH277" s="846"/>
      <c r="PUI277" s="846"/>
      <c r="PUJ277" s="846"/>
      <c r="PUK277" s="846"/>
      <c r="PUL277" s="846"/>
      <c r="PUM277" s="846"/>
      <c r="PUN277" s="846"/>
      <c r="PUO277" s="846"/>
      <c r="PUP277" s="846"/>
      <c r="PUQ277" s="846"/>
      <c r="PUR277" s="846"/>
      <c r="PUS277" s="846"/>
      <c r="PUT277" s="846"/>
      <c r="PUU277" s="846"/>
      <c r="PUV277" s="846"/>
      <c r="PUW277" s="846"/>
      <c r="PUX277" s="846"/>
      <c r="PUY277" s="846"/>
      <c r="PUZ277" s="846"/>
      <c r="PVA277" s="846"/>
      <c r="PVB277" s="846"/>
      <c r="PVC277" s="846"/>
      <c r="PVD277" s="846"/>
      <c r="PVE277" s="846"/>
      <c r="PVF277" s="846"/>
      <c r="PVG277" s="846"/>
      <c r="PVH277" s="846"/>
      <c r="PVI277" s="846"/>
      <c r="PVJ277" s="846"/>
      <c r="PVK277" s="846"/>
      <c r="PVL277" s="846"/>
      <c r="PVM277" s="846"/>
      <c r="PVN277" s="846"/>
      <c r="PVO277" s="846"/>
      <c r="PVP277" s="846"/>
      <c r="PVQ277" s="846"/>
      <c r="PVR277" s="846"/>
      <c r="PVS277" s="846"/>
      <c r="PVT277" s="846"/>
      <c r="PVU277" s="998"/>
      <c r="PVV277" s="998"/>
      <c r="PVW277" s="998"/>
      <c r="PVX277" s="998"/>
      <c r="PVY277" s="998"/>
      <c r="PVZ277" s="998"/>
      <c r="PWA277" s="998"/>
      <c r="PWB277" s="998"/>
      <c r="PWC277" s="998"/>
      <c r="PWD277" s="998"/>
      <c r="PWE277" s="998"/>
      <c r="PWF277" s="998"/>
      <c r="PWG277" s="998"/>
      <c r="PWH277" s="998"/>
      <c r="PWI277" s="998"/>
      <c r="PWJ277" s="998"/>
      <c r="PWK277" s="998"/>
      <c r="PWL277" s="998"/>
      <c r="PWM277" s="998"/>
      <c r="PWN277" s="998"/>
      <c r="PWO277" s="998"/>
      <c r="PWP277" s="998"/>
      <c r="PWQ277" s="998"/>
      <c r="PWR277" s="998"/>
      <c r="PWS277" s="844"/>
      <c r="PWT277" s="844"/>
      <c r="PWU277" s="844"/>
      <c r="PWV277" s="844"/>
      <c r="PWW277" s="844"/>
      <c r="PWX277" s="998"/>
      <c r="PWY277" s="998"/>
      <c r="PWZ277" s="844"/>
      <c r="PXA277" s="844"/>
      <c r="PXB277" s="998"/>
      <c r="PXC277" s="998"/>
      <c r="PXD277" s="844"/>
      <c r="PXE277" s="844"/>
      <c r="PXF277" s="998"/>
      <c r="PXG277" s="998"/>
      <c r="PXH277" s="998"/>
      <c r="PXI277" s="998"/>
      <c r="PXJ277" s="998"/>
      <c r="PXK277" s="998"/>
      <c r="PXL277" s="998"/>
      <c r="PXM277" s="844"/>
      <c r="PXN277" s="844"/>
      <c r="PXO277" s="998"/>
      <c r="PXP277" s="998"/>
      <c r="PXQ277" s="844"/>
      <c r="PXR277" s="844"/>
      <c r="PXS277" s="998"/>
      <c r="PXT277" s="998"/>
      <c r="PXU277" s="998"/>
      <c r="PXV277" s="998"/>
      <c r="PXW277" s="998"/>
      <c r="PXX277" s="843"/>
      <c r="PXY277" s="845"/>
      <c r="PXZ277" s="998"/>
      <c r="PYA277" s="998"/>
      <c r="PYB277" s="998"/>
      <c r="PYC277" s="998"/>
      <c r="PYD277" s="998"/>
      <c r="PYE277" s="998"/>
      <c r="PYF277" s="998"/>
      <c r="PYG277" s="846"/>
      <c r="PYH277" s="846"/>
      <c r="PYI277" s="846"/>
      <c r="PYJ277" s="846"/>
      <c r="PYK277" s="846"/>
      <c r="PYL277" s="846"/>
      <c r="PYM277" s="846"/>
      <c r="PYN277" s="846"/>
      <c r="PYO277" s="846"/>
      <c r="PYP277" s="846"/>
      <c r="PYQ277" s="846"/>
      <c r="PYR277" s="846"/>
      <c r="PYS277" s="846"/>
      <c r="PYT277" s="846"/>
      <c r="PYU277" s="846"/>
      <c r="PYV277" s="846"/>
      <c r="PYW277" s="846"/>
      <c r="PYX277" s="846"/>
      <c r="PYY277" s="846"/>
      <c r="PYZ277" s="846"/>
      <c r="PZA277" s="846"/>
      <c r="PZB277" s="846"/>
      <c r="PZC277" s="846"/>
      <c r="PZD277" s="846"/>
      <c r="PZE277" s="846"/>
      <c r="PZF277" s="846"/>
      <c r="PZG277" s="846"/>
      <c r="PZH277" s="846"/>
      <c r="PZI277" s="846"/>
      <c r="PZJ277" s="846"/>
      <c r="PZK277" s="846"/>
      <c r="PZL277" s="846"/>
      <c r="PZM277" s="846"/>
      <c r="PZN277" s="846"/>
      <c r="PZO277" s="846"/>
      <c r="PZP277" s="846"/>
      <c r="PZQ277" s="846"/>
      <c r="PZR277" s="846"/>
      <c r="PZS277" s="846"/>
      <c r="PZT277" s="846"/>
      <c r="PZU277" s="846"/>
      <c r="PZV277" s="846"/>
      <c r="PZW277" s="846"/>
      <c r="PZX277" s="846"/>
      <c r="PZY277" s="998"/>
      <c r="PZZ277" s="998"/>
      <c r="QAA277" s="998"/>
      <c r="QAB277" s="998"/>
      <c r="QAC277" s="998"/>
      <c r="QAD277" s="998"/>
      <c r="QAE277" s="998"/>
      <c r="QAF277" s="998"/>
      <c r="QAG277" s="998"/>
      <c r="QAH277" s="998"/>
      <c r="QAI277" s="998"/>
      <c r="QAJ277" s="998"/>
      <c r="QAK277" s="998"/>
      <c r="QAL277" s="998"/>
      <c r="QAM277" s="998"/>
      <c r="QAN277" s="998"/>
      <c r="QAO277" s="998"/>
      <c r="QAP277" s="998"/>
      <c r="QAQ277" s="998"/>
      <c r="QAR277" s="998"/>
      <c r="QAS277" s="998"/>
      <c r="QAT277" s="998"/>
      <c r="QAU277" s="998"/>
      <c r="QAV277" s="998"/>
      <c r="QAW277" s="844"/>
      <c r="QAX277" s="844"/>
      <c r="QAY277" s="844"/>
      <c r="QAZ277" s="844"/>
      <c r="QBA277" s="844"/>
      <c r="QBB277" s="998"/>
      <c r="QBC277" s="998"/>
      <c r="QBD277" s="844"/>
      <c r="QBE277" s="844"/>
      <c r="QBF277" s="998"/>
      <c r="QBG277" s="998"/>
      <c r="QBH277" s="844"/>
      <c r="QBI277" s="844"/>
      <c r="QBJ277" s="998"/>
      <c r="QBK277" s="998"/>
      <c r="QBL277" s="998"/>
      <c r="QBM277" s="998"/>
      <c r="QBN277" s="998"/>
      <c r="QBO277" s="998"/>
      <c r="QBP277" s="998"/>
      <c r="QBQ277" s="844"/>
      <c r="QBR277" s="844"/>
      <c r="QBS277" s="998"/>
      <c r="QBT277" s="998"/>
      <c r="QBU277" s="844"/>
      <c r="QBV277" s="844"/>
      <c r="QBW277" s="998"/>
      <c r="QBX277" s="998"/>
      <c r="QBY277" s="998"/>
      <c r="QBZ277" s="998"/>
      <c r="QCA277" s="998"/>
      <c r="QCB277" s="843"/>
      <c r="QCC277" s="845"/>
      <c r="QCD277" s="998"/>
      <c r="QCE277" s="998"/>
      <c r="QCF277" s="998"/>
      <c r="QCG277" s="998"/>
      <c r="QCH277" s="998"/>
      <c r="QCI277" s="998"/>
      <c r="QCJ277" s="998"/>
      <c r="QCK277" s="846"/>
      <c r="QCL277" s="846"/>
      <c r="QCM277" s="846"/>
      <c r="QCN277" s="846"/>
      <c r="QCO277" s="846"/>
      <c r="QCP277" s="846"/>
      <c r="QCQ277" s="846"/>
      <c r="QCR277" s="846"/>
      <c r="QCS277" s="846"/>
      <c r="QCT277" s="846"/>
      <c r="QCU277" s="846"/>
      <c r="QCV277" s="846"/>
      <c r="QCW277" s="846"/>
      <c r="QCX277" s="846"/>
      <c r="QCY277" s="846"/>
      <c r="QCZ277" s="846"/>
      <c r="QDA277" s="846"/>
      <c r="QDB277" s="846"/>
      <c r="QDC277" s="846"/>
      <c r="QDD277" s="846"/>
      <c r="QDE277" s="846"/>
      <c r="QDF277" s="846"/>
      <c r="QDG277" s="846"/>
      <c r="QDH277" s="846"/>
      <c r="QDI277" s="846"/>
      <c r="QDJ277" s="846"/>
      <c r="QDK277" s="846"/>
      <c r="QDL277" s="846"/>
      <c r="QDM277" s="846"/>
      <c r="QDN277" s="846"/>
      <c r="QDO277" s="846"/>
      <c r="QDP277" s="846"/>
      <c r="QDQ277" s="846"/>
      <c r="QDR277" s="846"/>
      <c r="QDS277" s="846"/>
      <c r="QDT277" s="846"/>
      <c r="QDU277" s="846"/>
      <c r="QDV277" s="846"/>
      <c r="QDW277" s="846"/>
      <c r="QDX277" s="846"/>
      <c r="QDY277" s="846"/>
      <c r="QDZ277" s="846"/>
      <c r="QEA277" s="846"/>
      <c r="QEB277" s="846"/>
      <c r="QEC277" s="998"/>
      <c r="QED277" s="998"/>
      <c r="QEE277" s="998"/>
      <c r="QEF277" s="998"/>
      <c r="QEG277" s="998"/>
      <c r="QEH277" s="998"/>
      <c r="QEI277" s="998"/>
      <c r="QEJ277" s="998"/>
      <c r="QEK277" s="998"/>
      <c r="QEL277" s="998"/>
      <c r="QEM277" s="998"/>
      <c r="QEN277" s="998"/>
      <c r="QEO277" s="998"/>
      <c r="QEP277" s="998"/>
      <c r="QEQ277" s="998"/>
      <c r="QER277" s="998"/>
      <c r="QES277" s="998"/>
      <c r="QET277" s="998"/>
      <c r="QEU277" s="998"/>
      <c r="QEV277" s="998"/>
      <c r="QEW277" s="998"/>
      <c r="QEX277" s="998"/>
      <c r="QEY277" s="998"/>
      <c r="QEZ277" s="998"/>
      <c r="QFA277" s="844"/>
      <c r="QFB277" s="844"/>
      <c r="QFC277" s="844"/>
      <c r="QFD277" s="844"/>
      <c r="QFE277" s="844"/>
      <c r="QFF277" s="998"/>
      <c r="QFG277" s="998"/>
      <c r="QFH277" s="844"/>
      <c r="QFI277" s="844"/>
      <c r="QFJ277" s="998"/>
      <c r="QFK277" s="998"/>
      <c r="QFL277" s="844"/>
      <c r="QFM277" s="844"/>
      <c r="QFN277" s="998"/>
      <c r="QFO277" s="998"/>
      <c r="QFP277" s="998"/>
      <c r="QFQ277" s="998"/>
      <c r="QFR277" s="998"/>
      <c r="QFS277" s="998"/>
      <c r="QFT277" s="998"/>
      <c r="QFU277" s="844"/>
      <c r="QFV277" s="844"/>
      <c r="QFW277" s="998"/>
      <c r="QFX277" s="998"/>
      <c r="QFY277" s="844"/>
      <c r="QFZ277" s="844"/>
      <c r="QGA277" s="998"/>
      <c r="QGB277" s="998"/>
      <c r="QGC277" s="998"/>
      <c r="QGD277" s="998"/>
      <c r="QGE277" s="998"/>
      <c r="QGF277" s="843"/>
      <c r="QGG277" s="845"/>
      <c r="QGH277" s="998"/>
      <c r="QGI277" s="998"/>
      <c r="QGJ277" s="998"/>
      <c r="QGK277" s="998"/>
      <c r="QGL277" s="998"/>
      <c r="QGM277" s="998"/>
      <c r="QGN277" s="998"/>
      <c r="QGO277" s="846"/>
      <c r="QGP277" s="846"/>
      <c r="QGQ277" s="846"/>
      <c r="QGR277" s="846"/>
      <c r="QGS277" s="846"/>
      <c r="QGT277" s="846"/>
      <c r="QGU277" s="846"/>
      <c r="QGV277" s="846"/>
      <c r="QGW277" s="846"/>
      <c r="QGX277" s="846"/>
      <c r="QGY277" s="846"/>
      <c r="QGZ277" s="846"/>
      <c r="QHA277" s="846"/>
      <c r="QHB277" s="846"/>
      <c r="QHC277" s="846"/>
      <c r="QHD277" s="846"/>
      <c r="QHE277" s="846"/>
      <c r="QHF277" s="846"/>
      <c r="QHG277" s="846"/>
      <c r="QHH277" s="846"/>
      <c r="QHI277" s="846"/>
      <c r="QHJ277" s="846"/>
      <c r="QHK277" s="846"/>
      <c r="QHL277" s="846"/>
      <c r="QHM277" s="846"/>
      <c r="QHN277" s="846"/>
      <c r="QHO277" s="846"/>
      <c r="QHP277" s="846"/>
      <c r="QHQ277" s="846"/>
      <c r="QHR277" s="846"/>
      <c r="QHS277" s="846"/>
      <c r="QHT277" s="846"/>
      <c r="QHU277" s="846"/>
      <c r="QHV277" s="846"/>
      <c r="QHW277" s="846"/>
      <c r="QHX277" s="846"/>
      <c r="QHY277" s="846"/>
      <c r="QHZ277" s="846"/>
      <c r="QIA277" s="846"/>
      <c r="QIB277" s="846"/>
      <c r="QIC277" s="846"/>
      <c r="QID277" s="846"/>
      <c r="QIE277" s="846"/>
      <c r="QIF277" s="846"/>
      <c r="QIG277" s="998"/>
      <c r="QIH277" s="998"/>
      <c r="QII277" s="998"/>
      <c r="QIJ277" s="998"/>
      <c r="QIK277" s="998"/>
      <c r="QIL277" s="998"/>
      <c r="QIM277" s="998"/>
      <c r="QIN277" s="998"/>
      <c r="QIO277" s="998"/>
      <c r="QIP277" s="998"/>
      <c r="QIQ277" s="998"/>
      <c r="QIR277" s="998"/>
      <c r="QIS277" s="998"/>
      <c r="QIT277" s="998"/>
      <c r="QIU277" s="998"/>
      <c r="QIV277" s="998"/>
      <c r="QIW277" s="998"/>
      <c r="QIX277" s="998"/>
      <c r="QIY277" s="998"/>
      <c r="QIZ277" s="998"/>
      <c r="QJA277" s="998"/>
      <c r="QJB277" s="998"/>
      <c r="QJC277" s="998"/>
      <c r="QJD277" s="998"/>
      <c r="QJE277" s="844"/>
      <c r="QJF277" s="844"/>
      <c r="QJG277" s="844"/>
      <c r="QJH277" s="844"/>
      <c r="QJI277" s="844"/>
      <c r="QJJ277" s="998"/>
      <c r="QJK277" s="998"/>
      <c r="QJL277" s="844"/>
      <c r="QJM277" s="844"/>
      <c r="QJN277" s="998"/>
      <c r="QJO277" s="998"/>
      <c r="QJP277" s="844"/>
      <c r="QJQ277" s="844"/>
      <c r="QJR277" s="998"/>
      <c r="QJS277" s="998"/>
      <c r="QJT277" s="998"/>
      <c r="QJU277" s="998"/>
      <c r="QJV277" s="998"/>
      <c r="QJW277" s="998"/>
      <c r="QJX277" s="998"/>
      <c r="QJY277" s="844"/>
      <c r="QJZ277" s="844"/>
      <c r="QKA277" s="998"/>
      <c r="QKB277" s="998"/>
      <c r="QKC277" s="844"/>
      <c r="QKD277" s="844"/>
      <c r="QKE277" s="998"/>
      <c r="QKF277" s="998"/>
      <c r="QKG277" s="998"/>
      <c r="QKH277" s="998"/>
      <c r="QKI277" s="998"/>
      <c r="QKJ277" s="843"/>
      <c r="QKK277" s="845"/>
      <c r="QKL277" s="998"/>
      <c r="QKM277" s="998"/>
      <c r="QKN277" s="998"/>
      <c r="QKO277" s="998"/>
      <c r="QKP277" s="998"/>
      <c r="QKQ277" s="998"/>
      <c r="QKR277" s="998"/>
      <c r="QKS277" s="846"/>
      <c r="QKT277" s="846"/>
      <c r="QKU277" s="846"/>
      <c r="QKV277" s="846"/>
      <c r="QKW277" s="846"/>
      <c r="QKX277" s="846"/>
      <c r="QKY277" s="846"/>
      <c r="QKZ277" s="846"/>
      <c r="QLA277" s="846"/>
      <c r="QLB277" s="846"/>
      <c r="QLC277" s="846"/>
      <c r="QLD277" s="846"/>
      <c r="QLE277" s="846"/>
      <c r="QLF277" s="846"/>
      <c r="QLG277" s="846"/>
      <c r="QLH277" s="846"/>
      <c r="QLI277" s="846"/>
      <c r="QLJ277" s="846"/>
      <c r="QLK277" s="846"/>
      <c r="QLL277" s="846"/>
      <c r="QLM277" s="846"/>
      <c r="QLN277" s="846"/>
      <c r="QLO277" s="846"/>
      <c r="QLP277" s="846"/>
      <c r="QLQ277" s="846"/>
      <c r="QLR277" s="846"/>
      <c r="QLS277" s="846"/>
      <c r="QLT277" s="846"/>
      <c r="QLU277" s="846"/>
      <c r="QLV277" s="846"/>
      <c r="QLW277" s="846"/>
      <c r="QLX277" s="846"/>
      <c r="QLY277" s="846"/>
      <c r="QLZ277" s="846"/>
      <c r="QMA277" s="846"/>
      <c r="QMB277" s="846"/>
      <c r="QMC277" s="846"/>
      <c r="QMD277" s="846"/>
      <c r="QME277" s="846"/>
      <c r="QMF277" s="846"/>
      <c r="QMG277" s="846"/>
      <c r="QMH277" s="846"/>
      <c r="QMI277" s="846"/>
      <c r="QMJ277" s="846"/>
      <c r="QMK277" s="998"/>
      <c r="QML277" s="998"/>
      <c r="QMM277" s="998"/>
      <c r="QMN277" s="998"/>
      <c r="QMO277" s="998"/>
      <c r="QMP277" s="998"/>
      <c r="QMQ277" s="998"/>
      <c r="QMR277" s="998"/>
      <c r="QMS277" s="998"/>
      <c r="QMT277" s="998"/>
      <c r="QMU277" s="998"/>
      <c r="QMV277" s="998"/>
      <c r="QMW277" s="998"/>
      <c r="QMX277" s="998"/>
      <c r="QMY277" s="998"/>
      <c r="QMZ277" s="998"/>
      <c r="QNA277" s="998"/>
      <c r="QNB277" s="998"/>
      <c r="QNC277" s="998"/>
      <c r="QND277" s="998"/>
      <c r="QNE277" s="998"/>
      <c r="QNF277" s="998"/>
      <c r="QNG277" s="998"/>
      <c r="QNH277" s="998"/>
      <c r="QNI277" s="844"/>
      <c r="QNJ277" s="844"/>
      <c r="QNK277" s="844"/>
      <c r="QNL277" s="844"/>
      <c r="QNM277" s="844"/>
      <c r="QNN277" s="998"/>
      <c r="QNO277" s="998"/>
      <c r="QNP277" s="844"/>
      <c r="QNQ277" s="844"/>
      <c r="QNR277" s="998"/>
      <c r="QNS277" s="998"/>
      <c r="QNT277" s="844"/>
      <c r="QNU277" s="844"/>
      <c r="QNV277" s="998"/>
      <c r="QNW277" s="998"/>
      <c r="QNX277" s="998"/>
      <c r="QNY277" s="998"/>
      <c r="QNZ277" s="998"/>
      <c r="QOA277" s="998"/>
      <c r="QOB277" s="998"/>
      <c r="QOC277" s="844"/>
      <c r="QOD277" s="844"/>
      <c r="QOE277" s="998"/>
      <c r="QOF277" s="998"/>
      <c r="QOG277" s="844"/>
      <c r="QOH277" s="844"/>
      <c r="QOI277" s="998"/>
      <c r="QOJ277" s="998"/>
      <c r="QOK277" s="998"/>
      <c r="QOL277" s="998"/>
      <c r="QOM277" s="998"/>
      <c r="QON277" s="843"/>
      <c r="QOO277" s="845"/>
      <c r="QOP277" s="998"/>
      <c r="QOQ277" s="998"/>
      <c r="QOR277" s="998"/>
      <c r="QOS277" s="998"/>
      <c r="QOT277" s="998"/>
      <c r="QOU277" s="998"/>
      <c r="QOV277" s="998"/>
      <c r="QOW277" s="846"/>
      <c r="QOX277" s="846"/>
      <c r="QOY277" s="846"/>
      <c r="QOZ277" s="846"/>
      <c r="QPA277" s="846"/>
      <c r="QPB277" s="846"/>
      <c r="QPC277" s="846"/>
      <c r="QPD277" s="846"/>
      <c r="QPE277" s="846"/>
      <c r="QPF277" s="846"/>
      <c r="QPG277" s="846"/>
      <c r="QPH277" s="846"/>
      <c r="QPI277" s="846"/>
      <c r="QPJ277" s="846"/>
      <c r="QPK277" s="846"/>
      <c r="QPL277" s="846"/>
      <c r="QPM277" s="846"/>
      <c r="QPN277" s="846"/>
      <c r="QPO277" s="846"/>
      <c r="QPP277" s="846"/>
      <c r="QPQ277" s="846"/>
      <c r="QPR277" s="846"/>
      <c r="QPS277" s="846"/>
      <c r="QPT277" s="846"/>
      <c r="QPU277" s="846"/>
      <c r="QPV277" s="846"/>
      <c r="QPW277" s="846"/>
      <c r="QPX277" s="846"/>
      <c r="QPY277" s="846"/>
      <c r="QPZ277" s="846"/>
      <c r="QQA277" s="846"/>
      <c r="QQB277" s="846"/>
      <c r="QQC277" s="846"/>
      <c r="QQD277" s="846"/>
      <c r="QQE277" s="846"/>
      <c r="QQF277" s="846"/>
      <c r="QQG277" s="846"/>
      <c r="QQH277" s="846"/>
      <c r="QQI277" s="846"/>
      <c r="QQJ277" s="846"/>
      <c r="QQK277" s="846"/>
      <c r="QQL277" s="846"/>
      <c r="QQM277" s="846"/>
      <c r="QQN277" s="846"/>
      <c r="QQO277" s="998"/>
      <c r="QQP277" s="998"/>
      <c r="QQQ277" s="998"/>
      <c r="QQR277" s="998"/>
      <c r="QQS277" s="998"/>
      <c r="QQT277" s="998"/>
      <c r="QQU277" s="998"/>
      <c r="QQV277" s="998"/>
      <c r="QQW277" s="998"/>
      <c r="QQX277" s="998"/>
      <c r="QQY277" s="998"/>
      <c r="QQZ277" s="998"/>
      <c r="QRA277" s="998"/>
      <c r="QRB277" s="998"/>
      <c r="QRC277" s="998"/>
      <c r="QRD277" s="998"/>
      <c r="QRE277" s="998"/>
      <c r="QRF277" s="998"/>
      <c r="QRG277" s="998"/>
      <c r="QRH277" s="998"/>
      <c r="QRI277" s="998"/>
      <c r="QRJ277" s="998"/>
      <c r="QRK277" s="998"/>
      <c r="QRL277" s="998"/>
      <c r="QRM277" s="844"/>
      <c r="QRN277" s="844"/>
      <c r="QRO277" s="844"/>
      <c r="QRP277" s="844"/>
      <c r="QRQ277" s="844"/>
      <c r="QRR277" s="998"/>
      <c r="QRS277" s="998"/>
      <c r="QRT277" s="844"/>
      <c r="QRU277" s="844"/>
      <c r="QRV277" s="998"/>
      <c r="QRW277" s="998"/>
      <c r="QRX277" s="844"/>
      <c r="QRY277" s="844"/>
      <c r="QRZ277" s="998"/>
      <c r="QSA277" s="998"/>
      <c r="QSB277" s="998"/>
      <c r="QSC277" s="998"/>
      <c r="QSD277" s="998"/>
      <c r="QSE277" s="998"/>
      <c r="QSF277" s="998"/>
      <c r="QSG277" s="844"/>
      <c r="QSH277" s="844"/>
      <c r="QSI277" s="998"/>
      <c r="QSJ277" s="998"/>
      <c r="QSK277" s="844"/>
      <c r="QSL277" s="844"/>
      <c r="QSM277" s="998"/>
      <c r="QSN277" s="998"/>
      <c r="QSO277" s="998"/>
      <c r="QSP277" s="998"/>
      <c r="QSQ277" s="998"/>
      <c r="QSR277" s="843"/>
      <c r="QSS277" s="845"/>
      <c r="QST277" s="998"/>
      <c r="QSU277" s="998"/>
      <c r="QSV277" s="998"/>
      <c r="QSW277" s="998"/>
      <c r="QSX277" s="998"/>
      <c r="QSY277" s="998"/>
      <c r="QSZ277" s="998"/>
      <c r="QTA277" s="846"/>
      <c r="QTB277" s="846"/>
      <c r="QTC277" s="846"/>
      <c r="QTD277" s="846"/>
      <c r="QTE277" s="846"/>
      <c r="QTF277" s="846"/>
      <c r="QTG277" s="846"/>
      <c r="QTH277" s="846"/>
      <c r="QTI277" s="846"/>
      <c r="QTJ277" s="846"/>
      <c r="QTK277" s="846"/>
      <c r="QTL277" s="846"/>
      <c r="QTM277" s="846"/>
      <c r="QTN277" s="846"/>
      <c r="QTO277" s="846"/>
      <c r="QTP277" s="846"/>
      <c r="QTQ277" s="846"/>
      <c r="QTR277" s="846"/>
      <c r="QTS277" s="846"/>
      <c r="QTT277" s="846"/>
      <c r="QTU277" s="846"/>
      <c r="QTV277" s="846"/>
      <c r="QTW277" s="846"/>
      <c r="QTX277" s="846"/>
      <c r="QTY277" s="846"/>
      <c r="QTZ277" s="846"/>
      <c r="QUA277" s="846"/>
      <c r="QUB277" s="846"/>
      <c r="QUC277" s="846"/>
      <c r="QUD277" s="846"/>
      <c r="QUE277" s="846"/>
      <c r="QUF277" s="846"/>
      <c r="QUG277" s="846"/>
      <c r="QUH277" s="846"/>
      <c r="QUI277" s="846"/>
      <c r="QUJ277" s="846"/>
      <c r="QUK277" s="846"/>
      <c r="QUL277" s="846"/>
      <c r="QUM277" s="846"/>
      <c r="QUN277" s="846"/>
      <c r="QUO277" s="846"/>
      <c r="QUP277" s="846"/>
      <c r="QUQ277" s="846"/>
      <c r="QUR277" s="846"/>
      <c r="QUS277" s="998"/>
      <c r="QUT277" s="998"/>
      <c r="QUU277" s="998"/>
      <c r="QUV277" s="998"/>
      <c r="QUW277" s="998"/>
      <c r="QUX277" s="998"/>
      <c r="QUY277" s="998"/>
      <c r="QUZ277" s="998"/>
      <c r="QVA277" s="998"/>
      <c r="QVB277" s="998"/>
      <c r="QVC277" s="998"/>
      <c r="QVD277" s="998"/>
      <c r="QVE277" s="998"/>
      <c r="QVF277" s="998"/>
      <c r="QVG277" s="998"/>
      <c r="QVH277" s="998"/>
      <c r="QVI277" s="998"/>
      <c r="QVJ277" s="998"/>
      <c r="QVK277" s="998"/>
      <c r="QVL277" s="998"/>
      <c r="QVM277" s="998"/>
      <c r="QVN277" s="998"/>
      <c r="QVO277" s="998"/>
      <c r="QVP277" s="998"/>
      <c r="QVQ277" s="844"/>
      <c r="QVR277" s="844"/>
      <c r="QVS277" s="844"/>
      <c r="QVT277" s="844"/>
      <c r="QVU277" s="844"/>
      <c r="QVV277" s="998"/>
      <c r="QVW277" s="998"/>
      <c r="QVX277" s="844"/>
      <c r="QVY277" s="844"/>
      <c r="QVZ277" s="998"/>
      <c r="QWA277" s="998"/>
      <c r="QWB277" s="844"/>
      <c r="QWC277" s="844"/>
      <c r="QWD277" s="998"/>
      <c r="QWE277" s="998"/>
      <c r="QWF277" s="998"/>
      <c r="QWG277" s="998"/>
      <c r="QWH277" s="998"/>
      <c r="QWI277" s="998"/>
      <c r="QWJ277" s="998"/>
      <c r="QWK277" s="844"/>
      <c r="QWL277" s="844"/>
      <c r="QWM277" s="998"/>
      <c r="QWN277" s="998"/>
      <c r="QWO277" s="844"/>
      <c r="QWP277" s="844"/>
      <c r="QWQ277" s="998"/>
      <c r="QWR277" s="998"/>
      <c r="QWS277" s="998"/>
      <c r="QWT277" s="998"/>
      <c r="QWU277" s="998"/>
      <c r="QWV277" s="843"/>
      <c r="QWW277" s="845"/>
      <c r="QWX277" s="998"/>
      <c r="QWY277" s="998"/>
      <c r="QWZ277" s="998"/>
      <c r="QXA277" s="998"/>
      <c r="QXB277" s="998"/>
      <c r="QXC277" s="998"/>
      <c r="QXD277" s="998"/>
      <c r="QXE277" s="846"/>
      <c r="QXF277" s="846"/>
      <c r="QXG277" s="846"/>
      <c r="QXH277" s="846"/>
      <c r="QXI277" s="846"/>
      <c r="QXJ277" s="846"/>
      <c r="QXK277" s="846"/>
      <c r="QXL277" s="846"/>
      <c r="QXM277" s="846"/>
      <c r="QXN277" s="846"/>
      <c r="QXO277" s="846"/>
      <c r="QXP277" s="846"/>
      <c r="QXQ277" s="846"/>
      <c r="QXR277" s="846"/>
      <c r="QXS277" s="846"/>
      <c r="QXT277" s="846"/>
      <c r="QXU277" s="846"/>
      <c r="QXV277" s="846"/>
      <c r="QXW277" s="846"/>
      <c r="QXX277" s="846"/>
      <c r="QXY277" s="846"/>
      <c r="QXZ277" s="846"/>
      <c r="QYA277" s="846"/>
      <c r="QYB277" s="846"/>
      <c r="QYC277" s="846"/>
      <c r="QYD277" s="846"/>
      <c r="QYE277" s="846"/>
      <c r="QYF277" s="846"/>
      <c r="QYG277" s="846"/>
      <c r="QYH277" s="846"/>
      <c r="QYI277" s="846"/>
      <c r="QYJ277" s="846"/>
      <c r="QYK277" s="846"/>
      <c r="QYL277" s="846"/>
      <c r="QYM277" s="846"/>
      <c r="QYN277" s="846"/>
      <c r="QYO277" s="846"/>
      <c r="QYP277" s="846"/>
      <c r="QYQ277" s="846"/>
      <c r="QYR277" s="846"/>
      <c r="QYS277" s="846"/>
      <c r="QYT277" s="846"/>
      <c r="QYU277" s="846"/>
      <c r="QYV277" s="846"/>
      <c r="QYW277" s="998"/>
      <c r="QYX277" s="998"/>
      <c r="QYY277" s="998"/>
      <c r="QYZ277" s="998"/>
      <c r="QZA277" s="998"/>
      <c r="QZB277" s="998"/>
      <c r="QZC277" s="998"/>
      <c r="QZD277" s="998"/>
      <c r="QZE277" s="998"/>
      <c r="QZF277" s="998"/>
      <c r="QZG277" s="998"/>
      <c r="QZH277" s="998"/>
      <c r="QZI277" s="998"/>
      <c r="QZJ277" s="998"/>
      <c r="QZK277" s="998"/>
      <c r="QZL277" s="998"/>
      <c r="QZM277" s="998"/>
      <c r="QZN277" s="998"/>
      <c r="QZO277" s="998"/>
      <c r="QZP277" s="998"/>
      <c r="QZQ277" s="998"/>
      <c r="QZR277" s="998"/>
      <c r="QZS277" s="998"/>
      <c r="QZT277" s="998"/>
      <c r="QZU277" s="844"/>
      <c r="QZV277" s="844"/>
      <c r="QZW277" s="844"/>
      <c r="QZX277" s="844"/>
      <c r="QZY277" s="844"/>
      <c r="QZZ277" s="998"/>
      <c r="RAA277" s="998"/>
      <c r="RAB277" s="844"/>
      <c r="RAC277" s="844"/>
      <c r="RAD277" s="998"/>
      <c r="RAE277" s="998"/>
      <c r="RAF277" s="844"/>
      <c r="RAG277" s="844"/>
      <c r="RAH277" s="998"/>
      <c r="RAI277" s="998"/>
      <c r="RAJ277" s="998"/>
      <c r="RAK277" s="998"/>
      <c r="RAL277" s="998"/>
      <c r="RAM277" s="998"/>
      <c r="RAN277" s="998"/>
      <c r="RAO277" s="844"/>
      <c r="RAP277" s="844"/>
      <c r="RAQ277" s="998"/>
      <c r="RAR277" s="998"/>
      <c r="RAS277" s="844"/>
      <c r="RAT277" s="844"/>
      <c r="RAU277" s="998"/>
      <c r="RAV277" s="998"/>
      <c r="RAW277" s="998"/>
      <c r="RAX277" s="998"/>
      <c r="RAY277" s="998"/>
      <c r="RAZ277" s="843"/>
      <c r="RBA277" s="845"/>
      <c r="RBB277" s="998"/>
      <c r="RBC277" s="998"/>
      <c r="RBD277" s="998"/>
      <c r="RBE277" s="998"/>
      <c r="RBF277" s="998"/>
      <c r="RBG277" s="998"/>
      <c r="RBH277" s="998"/>
      <c r="RBI277" s="846"/>
      <c r="RBJ277" s="846"/>
      <c r="RBK277" s="846"/>
      <c r="RBL277" s="846"/>
      <c r="RBM277" s="846"/>
      <c r="RBN277" s="846"/>
      <c r="RBO277" s="846"/>
      <c r="RBP277" s="846"/>
      <c r="RBQ277" s="846"/>
      <c r="RBR277" s="846"/>
      <c r="RBS277" s="846"/>
      <c r="RBT277" s="846"/>
      <c r="RBU277" s="846"/>
      <c r="RBV277" s="846"/>
      <c r="RBW277" s="846"/>
      <c r="RBX277" s="846"/>
      <c r="RBY277" s="846"/>
      <c r="RBZ277" s="846"/>
      <c r="RCA277" s="846"/>
      <c r="RCB277" s="846"/>
      <c r="RCC277" s="846"/>
      <c r="RCD277" s="846"/>
      <c r="RCE277" s="846"/>
      <c r="RCF277" s="846"/>
      <c r="RCG277" s="846"/>
      <c r="RCH277" s="846"/>
      <c r="RCI277" s="846"/>
      <c r="RCJ277" s="846"/>
      <c r="RCK277" s="846"/>
      <c r="RCL277" s="846"/>
      <c r="RCM277" s="846"/>
      <c r="RCN277" s="846"/>
      <c r="RCO277" s="846"/>
      <c r="RCP277" s="846"/>
      <c r="RCQ277" s="846"/>
      <c r="RCR277" s="846"/>
      <c r="RCS277" s="846"/>
      <c r="RCT277" s="846"/>
      <c r="RCU277" s="846"/>
      <c r="RCV277" s="846"/>
      <c r="RCW277" s="846"/>
      <c r="RCX277" s="846"/>
      <c r="RCY277" s="846"/>
      <c r="RCZ277" s="846"/>
      <c r="RDA277" s="998"/>
      <c r="RDB277" s="998"/>
      <c r="RDC277" s="998"/>
      <c r="RDD277" s="998"/>
      <c r="RDE277" s="998"/>
      <c r="RDF277" s="998"/>
      <c r="RDG277" s="998"/>
      <c r="RDH277" s="998"/>
      <c r="RDI277" s="998"/>
      <c r="RDJ277" s="998"/>
      <c r="RDK277" s="998"/>
      <c r="RDL277" s="998"/>
      <c r="RDM277" s="998"/>
      <c r="RDN277" s="998"/>
      <c r="RDO277" s="998"/>
      <c r="RDP277" s="998"/>
      <c r="RDQ277" s="998"/>
      <c r="RDR277" s="998"/>
      <c r="RDS277" s="998"/>
      <c r="RDT277" s="998"/>
      <c r="RDU277" s="998"/>
      <c r="RDV277" s="998"/>
      <c r="RDW277" s="998"/>
    </row>
    <row r="278" spans="1:12295" s="355" customFormat="1" ht="75.75" customHeight="1" x14ac:dyDescent="0.3">
      <c r="B278" s="1043" t="s">
        <v>540</v>
      </c>
      <c r="C278" s="1044"/>
      <c r="D278" s="869">
        <f>E278+H278+I278+G278</f>
        <v>9689558.1154100001</v>
      </c>
      <c r="E278" s="869">
        <f>E275+E64</f>
        <v>3724690.8361800001</v>
      </c>
      <c r="F278" s="869">
        <f t="shared" ref="F278:I278" si="847">F275+F64</f>
        <v>0</v>
      </c>
      <c r="G278" s="869">
        <f t="shared" si="847"/>
        <v>5964867.2792299995</v>
      </c>
      <c r="H278" s="869">
        <f t="shared" si="847"/>
        <v>0</v>
      </c>
      <c r="I278" s="869">
        <f t="shared" si="847"/>
        <v>0</v>
      </c>
      <c r="J278" s="869">
        <f>K278-D278</f>
        <v>-7604601.3082400002</v>
      </c>
      <c r="K278" s="869">
        <f>M278+S278+U278+Q278</f>
        <v>2084956.8071700002</v>
      </c>
      <c r="L278" s="762">
        <f t="shared" ref="L278:L281" si="848">K278/D278</f>
        <v>0.21517563363948905</v>
      </c>
      <c r="M278" s="869">
        <f>M275+M64</f>
        <v>1750355.7488800001</v>
      </c>
      <c r="N278" s="762">
        <f>M278/E278</f>
        <v>0.4699331638153208</v>
      </c>
      <c r="O278" s="995"/>
      <c r="P278" s="696"/>
      <c r="Q278" s="869">
        <f t="shared" ref="Q278" si="849">Q275+Q64</f>
        <v>334601.05829000002</v>
      </c>
      <c r="R278" s="762">
        <f>Q278/G278</f>
        <v>5.6095306504991241E-2</v>
      </c>
      <c r="S278" s="995">
        <f>S273</f>
        <v>0</v>
      </c>
      <c r="T278" s="696" t="e">
        <f t="shared" ref="T278" si="850">S278/H278</f>
        <v>#DIV/0!</v>
      </c>
      <c r="U278" s="995">
        <f t="shared" ref="U278" si="851">U279+U280+U291</f>
        <v>0</v>
      </c>
      <c r="V278" s="995">
        <f t="shared" ref="V278" si="852">W278+X278+Y278</f>
        <v>0</v>
      </c>
      <c r="W278" s="995">
        <f>W279+W280</f>
        <v>0</v>
      </c>
      <c r="X278" s="995"/>
      <c r="Y278" s="995"/>
      <c r="Z278" s="995">
        <f>AA278+AB278</f>
        <v>0</v>
      </c>
      <c r="AA278" s="995">
        <f>AA279+AA280</f>
        <v>0</v>
      </c>
      <c r="AB278" s="995">
        <f t="shared" ref="AB278" si="853">H278</f>
        <v>0</v>
      </c>
      <c r="AC278" s="995"/>
      <c r="AD278" s="696"/>
      <c r="AE278" s="869">
        <f>AG278+AM278+AO278+AK278</f>
        <v>1705013.9704199999</v>
      </c>
      <c r="AF278" s="762">
        <f>AE278/D278</f>
        <v>0.1759640584340367</v>
      </c>
      <c r="AG278" s="869">
        <f>AG275+AG64</f>
        <v>1515127.7132299999</v>
      </c>
      <c r="AH278" s="762">
        <f>AG278/E278</f>
        <v>0.40677945630083417</v>
      </c>
      <c r="AI278" s="995"/>
      <c r="AJ278" s="696"/>
      <c r="AK278" s="869">
        <f t="shared" ref="AK278" si="854">AK275+AK64</f>
        <v>189886.25718999997</v>
      </c>
      <c r="AL278" s="762">
        <f>AK278/G278</f>
        <v>3.1834112697057736E-2</v>
      </c>
      <c r="AM278" s="995">
        <f t="shared" ref="AM278" si="855">AM279+AM280</f>
        <v>0</v>
      </c>
      <c r="AN278" s="696">
        <f t="shared" ref="AN278" si="856">AM278/D278</f>
        <v>0</v>
      </c>
      <c r="AO278" s="995">
        <f t="shared" ref="AO278" si="857">AO279+AO280</f>
        <v>0</v>
      </c>
      <c r="AP278" s="995">
        <f>AP279+AP280+AP291+AP273</f>
        <v>258399.84836</v>
      </c>
      <c r="AQ278" s="696"/>
      <c r="AR278" s="869">
        <f>AT278+AZ278+BB278+AX278</f>
        <v>9678115.2610100005</v>
      </c>
      <c r="AS278" s="762">
        <f>AR278/D278</f>
        <v>0.99881905301937335</v>
      </c>
      <c r="AT278" s="869">
        <f>AT275+AT64</f>
        <v>3724690.8361800001</v>
      </c>
      <c r="AU278" s="762">
        <f>AT278/E278</f>
        <v>1</v>
      </c>
      <c r="AV278" s="995"/>
      <c r="AW278" s="696"/>
      <c r="AX278" s="869">
        <f t="shared" ref="AX278" si="858">AX275+AX64</f>
        <v>5953424.4248300008</v>
      </c>
      <c r="AY278" s="762">
        <f>AX278/G278</f>
        <v>0.9980816246423716</v>
      </c>
      <c r="AZ278" s="995">
        <f>AZ276</f>
        <v>0</v>
      </c>
      <c r="BA278" s="762"/>
      <c r="BB278" s="995"/>
      <c r="BC278" s="995"/>
      <c r="BD278" s="995"/>
      <c r="BE278" s="995">
        <f>BF278+BH278+BI278+BG278</f>
        <v>0</v>
      </c>
      <c r="BF278" s="995">
        <f>BF279+BF280</f>
        <v>0</v>
      </c>
      <c r="BG278" s="995">
        <f t="shared" ref="BG278:BI278" si="859">BG279+BG280</f>
        <v>0</v>
      </c>
      <c r="BH278" s="995">
        <f t="shared" si="859"/>
        <v>0</v>
      </c>
      <c r="BI278" s="995">
        <f t="shared" si="859"/>
        <v>0</v>
      </c>
      <c r="BJ278" s="995">
        <f>BJ279+BJ280+BJ291</f>
        <v>0</v>
      </c>
      <c r="BK278" s="995">
        <f>BL278+BN278+BO278+BM278</f>
        <v>0</v>
      </c>
      <c r="BL278" s="995">
        <f>BL279+BL280+BL291</f>
        <v>0</v>
      </c>
      <c r="BM278" s="995">
        <f>BM279+BM280+BM291</f>
        <v>0</v>
      </c>
      <c r="BN278" s="995">
        <f>BN279+BN280+BN291</f>
        <v>0</v>
      </c>
      <c r="BO278" s="995">
        <f>BO279+BO280</f>
        <v>0</v>
      </c>
      <c r="BP278" s="995"/>
      <c r="BQ278" s="995">
        <f>BQ279+BQ280+BQ291</f>
        <v>0</v>
      </c>
      <c r="BR278" s="995"/>
      <c r="BS278" s="995"/>
      <c r="BT278" s="995">
        <f>BU278-BN278</f>
        <v>278186.09600000002</v>
      </c>
      <c r="BU278" s="995">
        <f>BU279+BU280+BU291</f>
        <v>278186.09600000002</v>
      </c>
      <c r="BV278" s="995">
        <f>BV279+BV280+BV291</f>
        <v>0</v>
      </c>
      <c r="BW278" s="995"/>
      <c r="BX278" s="995">
        <f>BX279+BX280+BX291</f>
        <v>0</v>
      </c>
      <c r="BY278" s="995">
        <f>BY276</f>
        <v>0</v>
      </c>
      <c r="BZ278" s="354">
        <f t="shared" ref="BZ278" si="860">BZ279+BZ280</f>
        <v>0</v>
      </c>
      <c r="CE278" s="762"/>
    </row>
    <row r="279" spans="1:12295" s="273" customFormat="1" ht="42" customHeight="1" x14ac:dyDescent="0.3">
      <c r="A279" s="1001"/>
      <c r="B279" s="1002"/>
      <c r="C279" s="101" t="s">
        <v>32</v>
      </c>
      <c r="D279" s="176">
        <f>E279+G279</f>
        <v>5907310.7000000002</v>
      </c>
      <c r="E279" s="176">
        <f>E208</f>
        <v>2272061.4100700002</v>
      </c>
      <c r="F279" s="176"/>
      <c r="G279" s="176">
        <f>G208</f>
        <v>3635249.28993</v>
      </c>
      <c r="H279" s="176"/>
      <c r="I279" s="176"/>
      <c r="J279" s="176"/>
      <c r="K279" s="176">
        <f>M279+Q279</f>
        <v>1271823.6523200001</v>
      </c>
      <c r="L279" s="695">
        <f t="shared" si="848"/>
        <v>0.21529655657353525</v>
      </c>
      <c r="M279" s="176">
        <f>M208</f>
        <v>1067717.0067700001</v>
      </c>
      <c r="N279" s="695">
        <f t="shared" ref="N279:N281" si="861">M279/E279</f>
        <v>0.46993316379468136</v>
      </c>
      <c r="O279" s="997"/>
      <c r="P279" s="997"/>
      <c r="Q279" s="176">
        <f>Q208</f>
        <v>204106.64555000002</v>
      </c>
      <c r="R279" s="695">
        <f t="shared" ref="R279:R280" si="862">Q279/G279</f>
        <v>5.6146533365784734E-2</v>
      </c>
      <c r="S279" s="997"/>
      <c r="T279" s="997"/>
      <c r="U279" s="997"/>
      <c r="V279" s="997"/>
      <c r="W279" s="997"/>
      <c r="X279" s="997"/>
      <c r="Y279" s="997"/>
      <c r="Z279" s="997"/>
      <c r="AA279" s="997"/>
      <c r="AB279" s="997"/>
      <c r="AC279" s="997"/>
      <c r="AD279" s="997"/>
      <c r="AE279" s="176">
        <f>AG279+AK279</f>
        <v>1042602.6354100001</v>
      </c>
      <c r="AF279" s="695">
        <f t="shared" ref="AF279:AF281" si="863">AE279/D279</f>
        <v>0.17649361754579795</v>
      </c>
      <c r="AG279" s="176">
        <f>AG208</f>
        <v>924227.90502000006</v>
      </c>
      <c r="AH279" s="695">
        <f t="shared" ref="AH279:AH281" si="864">AG279/E279</f>
        <v>0.40677945627865991</v>
      </c>
      <c r="AI279" s="997"/>
      <c r="AJ279" s="997"/>
      <c r="AK279" s="176">
        <f>AK208</f>
        <v>118374.73039</v>
      </c>
      <c r="AL279" s="695">
        <f t="shared" ref="AL279:AL280" si="865">AK279/G279</f>
        <v>3.2563029643636741E-2</v>
      </c>
      <c r="AM279" s="997"/>
      <c r="AN279" s="997"/>
      <c r="AO279" s="997"/>
      <c r="AP279" s="997"/>
      <c r="AQ279" s="997"/>
      <c r="AR279" s="176">
        <f>AT279+AX279</f>
        <v>5903650.309150001</v>
      </c>
      <c r="AS279" s="695">
        <f t="shared" ref="AS279:AS281" si="866">AR279/D279</f>
        <v>0.99938036256498253</v>
      </c>
      <c r="AT279" s="176">
        <f>AT208</f>
        <v>2272061.4100700002</v>
      </c>
      <c r="AU279" s="695">
        <f t="shared" ref="AU279:AU281" si="867">AT279/E279</f>
        <v>1</v>
      </c>
      <c r="AV279" s="997"/>
      <c r="AW279" s="997"/>
      <c r="AX279" s="176">
        <f>AX208</f>
        <v>3631588.8990800004</v>
      </c>
      <c r="AY279" s="695">
        <f t="shared" ref="AY279:AY280" si="868">AX279/G279</f>
        <v>0.99899308395159059</v>
      </c>
      <c r="AZ279" s="997"/>
      <c r="BA279" s="730"/>
      <c r="BB279" s="997"/>
      <c r="BC279" s="997"/>
      <c r="BD279" s="997"/>
      <c r="BE279" s="997"/>
      <c r="BF279" s="997"/>
      <c r="BG279" s="997"/>
      <c r="BH279" s="997"/>
      <c r="BI279" s="997"/>
      <c r="BJ279" s="997"/>
      <c r="BK279" s="997"/>
      <c r="BL279" s="997"/>
      <c r="BM279" s="997"/>
      <c r="BN279" s="997"/>
      <c r="BO279" s="997"/>
      <c r="BP279" s="997"/>
      <c r="BQ279" s="997"/>
      <c r="BR279" s="997"/>
      <c r="BS279" s="997"/>
      <c r="BT279" s="997"/>
      <c r="BU279" s="997"/>
      <c r="BV279" s="997"/>
      <c r="BW279" s="997"/>
      <c r="BX279" s="997"/>
      <c r="BY279" s="997"/>
      <c r="BZ279" s="210"/>
      <c r="CA279" s="1003"/>
      <c r="CB279" s="1003"/>
      <c r="CC279" s="1003"/>
      <c r="CD279" s="1003"/>
      <c r="CE279" s="730"/>
      <c r="CF279" s="1003"/>
      <c r="CG279" s="1003"/>
      <c r="CH279" s="1003"/>
      <c r="CI279" s="1003"/>
      <c r="CJ279" s="1003"/>
      <c r="CK279" s="1003"/>
      <c r="CL279" s="1003"/>
      <c r="CM279" s="1003"/>
      <c r="CN279" s="1003"/>
      <c r="CO279" s="1004"/>
      <c r="CP279" s="1004"/>
      <c r="CQ279" s="1004"/>
      <c r="CR279" s="1004"/>
      <c r="CS279" s="1004"/>
      <c r="CT279" s="1003"/>
      <c r="CU279" s="1003"/>
      <c r="CV279" s="1004"/>
      <c r="CW279" s="1004"/>
      <c r="CX279" s="1003"/>
      <c r="CY279" s="1003"/>
      <c r="CZ279" s="1004"/>
      <c r="DA279" s="1004"/>
      <c r="DB279" s="1003"/>
      <c r="DC279" s="1003"/>
      <c r="DD279" s="1003"/>
      <c r="DE279" s="1003"/>
      <c r="DF279" s="1003"/>
      <c r="DG279" s="1003"/>
      <c r="DH279" s="1003"/>
      <c r="DI279" s="1004"/>
      <c r="DJ279" s="1004"/>
      <c r="DK279" s="1003"/>
      <c r="DL279" s="1003"/>
      <c r="DM279" s="1004"/>
      <c r="DN279" s="1004"/>
      <c r="DO279" s="1003"/>
      <c r="DP279" s="1003"/>
      <c r="DQ279" s="1003"/>
      <c r="DR279" s="1003"/>
      <c r="DS279" s="1003"/>
      <c r="DT279" s="1001"/>
      <c r="DU279" s="1005"/>
      <c r="DV279" s="1003"/>
      <c r="DW279" s="1003"/>
      <c r="DX279" s="1003"/>
      <c r="DY279" s="1003"/>
      <c r="DZ279" s="1003"/>
      <c r="EA279" s="1003"/>
      <c r="EB279" s="1003"/>
      <c r="EC279" s="1006"/>
      <c r="ED279" s="1006"/>
      <c r="EE279" s="1006"/>
      <c r="EF279" s="1006"/>
      <c r="EG279" s="1006"/>
      <c r="EH279" s="1006"/>
      <c r="EI279" s="1006"/>
      <c r="EJ279" s="1006"/>
      <c r="EK279" s="1006"/>
      <c r="EL279" s="1006"/>
      <c r="EM279" s="1006"/>
      <c r="EN279" s="1006"/>
      <c r="EO279" s="1006"/>
      <c r="EP279" s="1006"/>
      <c r="EQ279" s="1006"/>
      <c r="ER279" s="1006"/>
      <c r="ES279" s="1006"/>
      <c r="ET279" s="1006"/>
      <c r="EU279" s="1006"/>
      <c r="EV279" s="1006"/>
      <c r="EW279" s="1006"/>
      <c r="EX279" s="1006"/>
      <c r="EY279" s="1006"/>
      <c r="EZ279" s="1006"/>
      <c r="FA279" s="1006"/>
      <c r="FB279" s="1006"/>
      <c r="FC279" s="1006"/>
      <c r="FD279" s="1006"/>
      <c r="FE279" s="1006"/>
      <c r="FF279" s="1006"/>
      <c r="FG279" s="1006"/>
      <c r="FH279" s="1006"/>
      <c r="FI279" s="1006"/>
      <c r="FJ279" s="1006"/>
      <c r="FK279" s="1006"/>
      <c r="FL279" s="1006"/>
      <c r="FM279" s="1006"/>
      <c r="FN279" s="1006"/>
      <c r="FO279" s="1006"/>
      <c r="FP279" s="1006"/>
      <c r="FQ279" s="1006"/>
      <c r="FR279" s="1006"/>
      <c r="FS279" s="1006"/>
      <c r="FT279" s="1006"/>
      <c r="FU279" s="1003"/>
      <c r="FV279" s="1003"/>
      <c r="FW279" s="1003"/>
      <c r="FX279" s="1003"/>
      <c r="FY279" s="1003"/>
      <c r="FZ279" s="1003"/>
      <c r="GA279" s="1003"/>
      <c r="GB279" s="1003"/>
      <c r="GC279" s="1003"/>
      <c r="GD279" s="1003"/>
      <c r="GE279" s="1003"/>
      <c r="GF279" s="1003"/>
      <c r="GG279" s="1003"/>
      <c r="GH279" s="1003"/>
      <c r="GI279" s="1003"/>
      <c r="GJ279" s="1003"/>
      <c r="GK279" s="1003"/>
      <c r="GL279" s="1003"/>
      <c r="GM279" s="1003"/>
      <c r="GN279" s="1003"/>
      <c r="GO279" s="1003"/>
      <c r="GP279" s="1003"/>
      <c r="GQ279" s="1003"/>
      <c r="GR279" s="1003"/>
      <c r="GS279" s="1004"/>
      <c r="GT279" s="1004"/>
      <c r="GU279" s="1004"/>
      <c r="GV279" s="1004"/>
      <c r="GW279" s="1004"/>
      <c r="GX279" s="1003"/>
      <c r="GY279" s="1003"/>
      <c r="GZ279" s="1004"/>
      <c r="HA279" s="1004"/>
      <c r="HB279" s="1003"/>
      <c r="HC279" s="1003"/>
      <c r="HD279" s="1004"/>
      <c r="HE279" s="1004"/>
      <c r="HF279" s="1003"/>
      <c r="HG279" s="1003"/>
      <c r="HH279" s="1003"/>
      <c r="HI279" s="1003"/>
      <c r="HJ279" s="1003"/>
      <c r="HK279" s="1003"/>
      <c r="HL279" s="1003"/>
      <c r="HM279" s="1004"/>
      <c r="HN279" s="1004"/>
      <c r="HO279" s="1003"/>
      <c r="HP279" s="1003"/>
      <c r="HQ279" s="1004"/>
      <c r="HR279" s="1004"/>
      <c r="HS279" s="1003"/>
      <c r="HT279" s="1003"/>
      <c r="HU279" s="1003"/>
      <c r="HV279" s="1003"/>
      <c r="HW279" s="1003"/>
      <c r="HX279" s="1001"/>
      <c r="HY279" s="1005"/>
      <c r="HZ279" s="1003"/>
      <c r="IA279" s="1003"/>
      <c r="IB279" s="1003"/>
      <c r="IC279" s="1003"/>
      <c r="ID279" s="1003"/>
      <c r="IE279" s="1003"/>
      <c r="IF279" s="1003"/>
      <c r="IG279" s="1006"/>
      <c r="IH279" s="1006"/>
      <c r="II279" s="1006"/>
      <c r="IJ279" s="1006"/>
      <c r="IK279" s="1006"/>
      <c r="IL279" s="1006"/>
      <c r="IM279" s="1006"/>
      <c r="IN279" s="1006"/>
      <c r="IO279" s="1006"/>
      <c r="IP279" s="1006"/>
      <c r="IQ279" s="1006"/>
      <c r="IR279" s="1006"/>
      <c r="IS279" s="1006"/>
      <c r="IT279" s="1006"/>
      <c r="IU279" s="1006"/>
      <c r="IV279" s="1006"/>
      <c r="IW279" s="1006"/>
      <c r="IX279" s="1006"/>
      <c r="IY279" s="1006"/>
      <c r="IZ279" s="1006"/>
      <c r="JA279" s="1006"/>
      <c r="JB279" s="1006"/>
      <c r="JC279" s="1006"/>
      <c r="JD279" s="1006"/>
      <c r="JE279" s="1006"/>
      <c r="JF279" s="1006"/>
      <c r="JG279" s="1006"/>
      <c r="JH279" s="1006"/>
      <c r="JI279" s="1006"/>
      <c r="JJ279" s="1006"/>
      <c r="JK279" s="1006"/>
      <c r="JL279" s="1006"/>
      <c r="JM279" s="1006"/>
      <c r="JN279" s="1006"/>
      <c r="JO279" s="1006"/>
      <c r="JP279" s="1006"/>
      <c r="JQ279" s="1006"/>
      <c r="JR279" s="1006"/>
      <c r="JS279" s="1006"/>
      <c r="JT279" s="1006"/>
      <c r="JU279" s="1006"/>
      <c r="JV279" s="1006"/>
      <c r="JW279" s="1006"/>
      <c r="JX279" s="1006"/>
      <c r="JY279" s="1003"/>
      <c r="JZ279" s="1003"/>
      <c r="KA279" s="1003"/>
      <c r="KB279" s="1003"/>
      <c r="KC279" s="1003"/>
      <c r="KD279" s="1003"/>
      <c r="KE279" s="1003"/>
      <c r="KF279" s="1003"/>
      <c r="KG279" s="1003"/>
      <c r="KH279" s="1003"/>
      <c r="KI279" s="1003"/>
      <c r="KJ279" s="1003"/>
      <c r="KK279" s="1003"/>
      <c r="KL279" s="1003"/>
      <c r="KM279" s="1003"/>
      <c r="KN279" s="1003"/>
      <c r="KO279" s="1003"/>
      <c r="KP279" s="1003"/>
      <c r="KQ279" s="1003"/>
      <c r="KR279" s="1003"/>
      <c r="KS279" s="1003"/>
      <c r="KT279" s="1003"/>
      <c r="KU279" s="1003"/>
      <c r="KV279" s="1003"/>
      <c r="KW279" s="1004"/>
      <c r="KX279" s="1004"/>
      <c r="KY279" s="1004"/>
      <c r="KZ279" s="1004"/>
      <c r="LA279" s="1004"/>
      <c r="LB279" s="1003"/>
      <c r="LC279" s="1003"/>
      <c r="LD279" s="1004"/>
      <c r="LE279" s="1004"/>
      <c r="LF279" s="1003"/>
      <c r="LG279" s="1003"/>
      <c r="LH279" s="1004"/>
      <c r="LI279" s="1004"/>
      <c r="LJ279" s="1003"/>
      <c r="LK279" s="1003"/>
      <c r="LL279" s="1003"/>
      <c r="LM279" s="1003"/>
      <c r="LN279" s="1003"/>
      <c r="LO279" s="1003"/>
      <c r="LP279" s="1003"/>
      <c r="LQ279" s="1004"/>
      <c r="LR279" s="1004"/>
      <c r="LS279" s="1003"/>
      <c r="LT279" s="1003"/>
      <c r="LU279" s="1004"/>
      <c r="LV279" s="1004"/>
      <c r="LW279" s="1003"/>
      <c r="LX279" s="1003"/>
      <c r="LY279" s="1003"/>
      <c r="LZ279" s="1003"/>
      <c r="MA279" s="1003"/>
      <c r="MB279" s="1001"/>
      <c r="MC279" s="1005"/>
      <c r="MD279" s="1003"/>
      <c r="ME279" s="1003"/>
      <c r="MF279" s="1003"/>
      <c r="MG279" s="1003"/>
      <c r="MH279" s="1003"/>
      <c r="MI279" s="1003"/>
      <c r="MJ279" s="1003"/>
      <c r="MK279" s="1006"/>
      <c r="ML279" s="1006"/>
      <c r="MM279" s="1006"/>
      <c r="MN279" s="1006"/>
      <c r="MO279" s="1006"/>
      <c r="MP279" s="1006"/>
      <c r="MQ279" s="1006"/>
      <c r="MR279" s="1006"/>
      <c r="MS279" s="1006"/>
      <c r="MT279" s="1006"/>
      <c r="MU279" s="1006"/>
      <c r="MV279" s="1006"/>
      <c r="MW279" s="1006"/>
      <c r="MX279" s="1006"/>
      <c r="MY279" s="1006"/>
      <c r="MZ279" s="1006"/>
      <c r="NA279" s="1006"/>
      <c r="NB279" s="1006"/>
      <c r="NC279" s="1006"/>
      <c r="ND279" s="1006"/>
      <c r="NE279" s="1006"/>
      <c r="NF279" s="1006"/>
      <c r="NG279" s="1006"/>
      <c r="NH279" s="1006"/>
      <c r="NI279" s="1006"/>
      <c r="NJ279" s="1006"/>
      <c r="NK279" s="1006"/>
      <c r="NL279" s="1006"/>
      <c r="NM279" s="1006"/>
      <c r="NN279" s="1006"/>
      <c r="NO279" s="1006"/>
      <c r="NP279" s="1006"/>
      <c r="NQ279" s="1006"/>
      <c r="NR279" s="1006"/>
      <c r="NS279" s="1006"/>
      <c r="NT279" s="1006"/>
      <c r="NU279" s="1006"/>
      <c r="NV279" s="1006"/>
      <c r="NW279" s="1006"/>
      <c r="NX279" s="1006"/>
      <c r="NY279" s="1006"/>
      <c r="NZ279" s="1006"/>
      <c r="OA279" s="1006"/>
      <c r="OB279" s="1006"/>
      <c r="OC279" s="1003"/>
      <c r="OD279" s="1003"/>
      <c r="OE279" s="1003"/>
      <c r="OF279" s="1003"/>
      <c r="OG279" s="1003"/>
      <c r="OH279" s="1003"/>
      <c r="OI279" s="1003"/>
      <c r="OJ279" s="1003"/>
      <c r="OK279" s="1003"/>
      <c r="OL279" s="1003"/>
      <c r="OM279" s="1003"/>
      <c r="ON279" s="1003"/>
      <c r="OO279" s="1003"/>
      <c r="OP279" s="1003"/>
      <c r="OQ279" s="1003"/>
      <c r="OR279" s="1003"/>
      <c r="OS279" s="1003"/>
      <c r="OT279" s="1003"/>
      <c r="OU279" s="1003"/>
      <c r="OV279" s="1003"/>
      <c r="OW279" s="1003"/>
      <c r="OX279" s="1003"/>
      <c r="OY279" s="1003"/>
      <c r="OZ279" s="1003"/>
      <c r="PA279" s="1004"/>
      <c r="PB279" s="1004"/>
      <c r="PC279" s="1004"/>
      <c r="PD279" s="1004"/>
      <c r="PE279" s="1004"/>
      <c r="PF279" s="1003"/>
      <c r="PG279" s="1003"/>
      <c r="PH279" s="1004"/>
      <c r="PI279" s="1004"/>
      <c r="PJ279" s="1003"/>
      <c r="PK279" s="1003"/>
      <c r="PL279" s="1004"/>
      <c r="PM279" s="1004"/>
      <c r="PN279" s="1003"/>
      <c r="PO279" s="1003"/>
      <c r="PP279" s="1003"/>
      <c r="PQ279" s="1003"/>
      <c r="PR279" s="1003"/>
      <c r="PS279" s="1003"/>
      <c r="PT279" s="1003"/>
      <c r="PU279" s="1004"/>
      <c r="PV279" s="1004"/>
      <c r="PW279" s="1003"/>
      <c r="PX279" s="1003"/>
      <c r="PY279" s="1004"/>
      <c r="PZ279" s="1004"/>
      <c r="QA279" s="1003"/>
      <c r="QB279" s="1003"/>
      <c r="QC279" s="1003"/>
      <c r="QD279" s="1003"/>
      <c r="QE279" s="1003"/>
      <c r="QF279" s="1001"/>
      <c r="QG279" s="1005"/>
      <c r="QH279" s="1003"/>
      <c r="QI279" s="1003"/>
      <c r="QJ279" s="1003"/>
      <c r="QK279" s="1003"/>
      <c r="QL279" s="1003"/>
      <c r="QM279" s="1003"/>
      <c r="QN279" s="1003"/>
      <c r="QO279" s="1006"/>
      <c r="QP279" s="1006"/>
      <c r="QQ279" s="1006"/>
      <c r="QR279" s="1006"/>
      <c r="QS279" s="1006"/>
      <c r="QT279" s="1006"/>
      <c r="QU279" s="1006"/>
      <c r="QV279" s="1006"/>
      <c r="QW279" s="1006"/>
      <c r="QX279" s="1006"/>
      <c r="QY279" s="1006"/>
      <c r="QZ279" s="1006"/>
      <c r="RA279" s="1006"/>
      <c r="RB279" s="1006"/>
      <c r="RC279" s="1006"/>
      <c r="RD279" s="1006"/>
      <c r="RE279" s="1006"/>
      <c r="RF279" s="1006"/>
      <c r="RG279" s="1006"/>
      <c r="RH279" s="1006"/>
      <c r="RI279" s="1006"/>
      <c r="RJ279" s="1006"/>
      <c r="RK279" s="1006"/>
      <c r="RL279" s="1006"/>
      <c r="RM279" s="1006"/>
      <c r="RN279" s="1006"/>
      <c r="RO279" s="1006"/>
      <c r="RP279" s="1006"/>
      <c r="RQ279" s="1006"/>
      <c r="RR279" s="1006"/>
      <c r="RS279" s="1006"/>
      <c r="RT279" s="1006"/>
      <c r="RU279" s="1006"/>
      <c r="RV279" s="1006"/>
      <c r="RW279" s="1006"/>
      <c r="RX279" s="1006"/>
      <c r="RY279" s="1006"/>
      <c r="RZ279" s="1006"/>
      <c r="SA279" s="1006"/>
      <c r="SB279" s="1006"/>
      <c r="SC279" s="1006"/>
      <c r="SD279" s="1006"/>
      <c r="SE279" s="1006"/>
      <c r="SF279" s="1006"/>
      <c r="SG279" s="1003"/>
      <c r="SH279" s="1003"/>
      <c r="SI279" s="1003"/>
      <c r="SJ279" s="1003"/>
      <c r="SK279" s="1003"/>
      <c r="SL279" s="1003"/>
      <c r="SM279" s="1003"/>
      <c r="SN279" s="1003"/>
      <c r="SO279" s="1003"/>
      <c r="SP279" s="1003"/>
      <c r="SQ279" s="1003"/>
      <c r="SR279" s="1003"/>
      <c r="SS279" s="1003"/>
      <c r="ST279" s="1003"/>
      <c r="SU279" s="1003"/>
      <c r="SV279" s="1003"/>
      <c r="SW279" s="1003"/>
      <c r="SX279" s="1003"/>
      <c r="SY279" s="1003"/>
      <c r="SZ279" s="1003"/>
      <c r="TA279" s="1003"/>
      <c r="TB279" s="1003"/>
      <c r="TC279" s="1003"/>
      <c r="TD279" s="1003"/>
      <c r="TE279" s="1004"/>
      <c r="TF279" s="1004"/>
      <c r="TG279" s="1004"/>
      <c r="TH279" s="1004"/>
      <c r="TI279" s="1004"/>
      <c r="TJ279" s="1003"/>
      <c r="TK279" s="1003"/>
      <c r="TL279" s="1004"/>
      <c r="TM279" s="1004"/>
      <c r="TN279" s="1003"/>
      <c r="TO279" s="1003"/>
      <c r="TP279" s="1004"/>
      <c r="TQ279" s="1004"/>
      <c r="TR279" s="1003"/>
      <c r="TS279" s="1003"/>
      <c r="TT279" s="1003"/>
      <c r="TU279" s="1003"/>
      <c r="TV279" s="1003"/>
      <c r="TW279" s="1003"/>
      <c r="TX279" s="1003"/>
      <c r="TY279" s="1004"/>
      <c r="TZ279" s="1004"/>
      <c r="UA279" s="1003"/>
      <c r="UB279" s="1003"/>
      <c r="UC279" s="1004"/>
      <c r="UD279" s="1004"/>
      <c r="UE279" s="1003"/>
      <c r="UF279" s="1003"/>
      <c r="UG279" s="1003"/>
      <c r="UH279" s="1003"/>
      <c r="UI279" s="1003"/>
      <c r="UJ279" s="1001"/>
      <c r="UK279" s="1005"/>
      <c r="UL279" s="1003"/>
      <c r="UM279" s="1003"/>
      <c r="UN279" s="1003"/>
      <c r="UO279" s="1003"/>
      <c r="UP279" s="1003"/>
      <c r="UQ279" s="1003"/>
      <c r="UR279" s="1003"/>
      <c r="US279" s="1006"/>
      <c r="UT279" s="1006"/>
      <c r="UU279" s="1006"/>
      <c r="UV279" s="1006"/>
      <c r="UW279" s="1006"/>
      <c r="UX279" s="1006"/>
      <c r="UY279" s="1006"/>
      <c r="UZ279" s="1006"/>
      <c r="VA279" s="1006"/>
      <c r="VB279" s="1006"/>
      <c r="VC279" s="1006"/>
      <c r="VD279" s="1006"/>
      <c r="VE279" s="1006"/>
      <c r="VF279" s="1006"/>
      <c r="VG279" s="1006"/>
      <c r="VH279" s="1006"/>
      <c r="VI279" s="1006"/>
      <c r="VJ279" s="1006"/>
      <c r="VK279" s="1006"/>
      <c r="VL279" s="1006"/>
      <c r="VM279" s="1006"/>
      <c r="VN279" s="1006"/>
      <c r="VO279" s="1006"/>
      <c r="VP279" s="1006"/>
      <c r="VQ279" s="1006"/>
      <c r="VR279" s="1006"/>
      <c r="VS279" s="1006"/>
      <c r="VT279" s="1006"/>
      <c r="VU279" s="1006"/>
      <c r="VV279" s="1006"/>
      <c r="VW279" s="1006"/>
      <c r="VX279" s="1006"/>
      <c r="VY279" s="1006"/>
      <c r="VZ279" s="1006"/>
      <c r="WA279" s="1006"/>
      <c r="WB279" s="1006"/>
      <c r="WC279" s="1006"/>
      <c r="WD279" s="1006"/>
      <c r="WE279" s="1006"/>
      <c r="WF279" s="1006"/>
      <c r="WG279" s="1006"/>
      <c r="WH279" s="1006"/>
      <c r="WI279" s="1006"/>
      <c r="WJ279" s="1006"/>
      <c r="WK279" s="1003"/>
      <c r="WL279" s="1003"/>
      <c r="WM279" s="1003"/>
      <c r="WN279" s="1003"/>
      <c r="WO279" s="1003"/>
      <c r="WP279" s="1003"/>
      <c r="WQ279" s="1003"/>
      <c r="WR279" s="1003"/>
      <c r="WS279" s="1003"/>
      <c r="WT279" s="1003"/>
      <c r="WU279" s="1003"/>
      <c r="WV279" s="1003"/>
      <c r="WW279" s="1003"/>
      <c r="WX279" s="1003"/>
      <c r="WY279" s="1003"/>
      <c r="WZ279" s="1003"/>
      <c r="XA279" s="1003"/>
      <c r="XB279" s="1003"/>
      <c r="XC279" s="1003"/>
      <c r="XD279" s="1003"/>
      <c r="XE279" s="1003"/>
      <c r="XF279" s="1003"/>
      <c r="XG279" s="1003"/>
      <c r="XH279" s="1003"/>
      <c r="XI279" s="1004"/>
      <c r="XJ279" s="1004"/>
      <c r="XK279" s="1004"/>
      <c r="XL279" s="1004"/>
      <c r="XM279" s="1004"/>
      <c r="XN279" s="1003"/>
      <c r="XO279" s="1003"/>
      <c r="XP279" s="1004"/>
      <c r="XQ279" s="1004"/>
      <c r="XR279" s="1003"/>
      <c r="XS279" s="1003"/>
      <c r="XT279" s="1004"/>
      <c r="XU279" s="1004"/>
      <c r="XV279" s="1003"/>
      <c r="XW279" s="1003"/>
      <c r="XX279" s="1003"/>
      <c r="XY279" s="1003"/>
      <c r="XZ279" s="1003"/>
      <c r="YA279" s="1003"/>
      <c r="YB279" s="1003"/>
      <c r="YC279" s="1004"/>
      <c r="YD279" s="1004"/>
      <c r="YE279" s="1003"/>
      <c r="YF279" s="1003"/>
      <c r="YG279" s="1004"/>
      <c r="YH279" s="1004"/>
      <c r="YI279" s="1003"/>
      <c r="YJ279" s="1003"/>
      <c r="YK279" s="1003"/>
      <c r="YL279" s="1003"/>
      <c r="YM279" s="1003"/>
      <c r="YN279" s="1001"/>
      <c r="YO279" s="1005"/>
      <c r="YP279" s="1003"/>
      <c r="YQ279" s="1003"/>
      <c r="YR279" s="1003"/>
      <c r="YS279" s="1003"/>
      <c r="YT279" s="1003"/>
      <c r="YU279" s="1003"/>
      <c r="YV279" s="1003"/>
      <c r="YW279" s="1006"/>
      <c r="YX279" s="1006"/>
      <c r="YY279" s="1006"/>
      <c r="YZ279" s="1006"/>
      <c r="ZA279" s="1006"/>
      <c r="ZB279" s="1006"/>
      <c r="ZC279" s="1006"/>
      <c r="ZD279" s="1006"/>
      <c r="ZE279" s="1006"/>
      <c r="ZF279" s="1006"/>
      <c r="ZG279" s="1006"/>
      <c r="ZH279" s="1006"/>
      <c r="ZI279" s="1006"/>
      <c r="ZJ279" s="1006"/>
      <c r="ZK279" s="1006"/>
      <c r="ZL279" s="1006"/>
      <c r="ZM279" s="1006"/>
      <c r="ZN279" s="1006"/>
      <c r="ZO279" s="1006"/>
      <c r="ZP279" s="1006"/>
      <c r="ZQ279" s="1006"/>
      <c r="ZR279" s="1006"/>
      <c r="ZS279" s="1006"/>
      <c r="ZT279" s="1006"/>
      <c r="ZU279" s="1006"/>
      <c r="ZV279" s="1006"/>
      <c r="ZW279" s="1006"/>
      <c r="ZX279" s="1006"/>
      <c r="ZY279" s="1006"/>
      <c r="ZZ279" s="1006"/>
      <c r="AAA279" s="1006"/>
      <c r="AAB279" s="1006"/>
      <c r="AAC279" s="1006"/>
      <c r="AAD279" s="1006"/>
      <c r="AAE279" s="1006"/>
      <c r="AAF279" s="1006"/>
      <c r="AAG279" s="1006"/>
      <c r="AAH279" s="1006"/>
      <c r="AAI279" s="1006"/>
      <c r="AAJ279" s="1006"/>
      <c r="AAK279" s="1006"/>
      <c r="AAL279" s="1006"/>
      <c r="AAM279" s="1006"/>
      <c r="AAN279" s="1006"/>
      <c r="AAO279" s="1003"/>
      <c r="AAP279" s="1003"/>
      <c r="AAQ279" s="1003"/>
      <c r="AAR279" s="1003"/>
      <c r="AAS279" s="1003"/>
      <c r="AAT279" s="1003"/>
      <c r="AAU279" s="1003"/>
      <c r="AAV279" s="1003"/>
      <c r="AAW279" s="1003"/>
      <c r="AAX279" s="1003"/>
      <c r="AAY279" s="1003"/>
      <c r="AAZ279" s="1003"/>
      <c r="ABA279" s="1003"/>
      <c r="ABB279" s="1003"/>
      <c r="ABC279" s="1003"/>
      <c r="ABD279" s="1003"/>
      <c r="ABE279" s="1003"/>
      <c r="ABF279" s="1003"/>
      <c r="ABG279" s="1003"/>
      <c r="ABH279" s="1003"/>
      <c r="ABI279" s="1003"/>
      <c r="ABJ279" s="1003"/>
      <c r="ABK279" s="1003"/>
      <c r="ABL279" s="1003"/>
      <c r="ABM279" s="1004"/>
      <c r="ABN279" s="1004"/>
      <c r="ABO279" s="1004"/>
      <c r="ABP279" s="1004"/>
      <c r="ABQ279" s="1004"/>
      <c r="ABR279" s="1003"/>
      <c r="ABS279" s="1003"/>
      <c r="ABT279" s="1004"/>
      <c r="ABU279" s="1004"/>
      <c r="ABV279" s="1003"/>
      <c r="ABW279" s="1003"/>
      <c r="ABX279" s="1004"/>
      <c r="ABY279" s="1004"/>
      <c r="ABZ279" s="1003"/>
      <c r="ACA279" s="1003"/>
      <c r="ACB279" s="1003"/>
      <c r="ACC279" s="1003"/>
      <c r="ACD279" s="1003"/>
      <c r="ACE279" s="1003"/>
      <c r="ACF279" s="1003"/>
      <c r="ACG279" s="1004"/>
      <c r="ACH279" s="1004"/>
      <c r="ACI279" s="1003"/>
      <c r="ACJ279" s="1003"/>
      <c r="ACK279" s="1004"/>
      <c r="ACL279" s="1004"/>
      <c r="ACM279" s="1003"/>
      <c r="ACN279" s="1003"/>
      <c r="ACO279" s="1003"/>
      <c r="ACP279" s="1003"/>
      <c r="ACQ279" s="1003"/>
      <c r="ACR279" s="1001"/>
      <c r="ACS279" s="1005"/>
      <c r="ACT279" s="1003"/>
      <c r="ACU279" s="1003"/>
      <c r="ACV279" s="1003"/>
      <c r="ACW279" s="1003"/>
      <c r="ACX279" s="1003"/>
      <c r="ACY279" s="1003"/>
      <c r="ACZ279" s="1003"/>
      <c r="ADA279" s="1006"/>
      <c r="ADB279" s="1006"/>
      <c r="ADC279" s="1006"/>
      <c r="ADD279" s="1006"/>
      <c r="ADE279" s="1006"/>
      <c r="ADF279" s="1006"/>
      <c r="ADG279" s="1006"/>
      <c r="ADH279" s="1006"/>
      <c r="ADI279" s="1006"/>
      <c r="ADJ279" s="1006"/>
      <c r="ADK279" s="1006"/>
      <c r="ADL279" s="1006"/>
      <c r="ADM279" s="1006"/>
      <c r="ADN279" s="1006"/>
      <c r="ADO279" s="1006"/>
      <c r="ADP279" s="1006"/>
      <c r="ADQ279" s="1006"/>
      <c r="ADR279" s="1006"/>
      <c r="ADS279" s="1006"/>
      <c r="ADT279" s="1006"/>
      <c r="ADU279" s="1006"/>
      <c r="ADV279" s="1006"/>
      <c r="ADW279" s="1006"/>
      <c r="ADX279" s="1006"/>
      <c r="ADY279" s="1006"/>
      <c r="ADZ279" s="1006"/>
      <c r="AEA279" s="1006"/>
      <c r="AEB279" s="1006"/>
      <c r="AEC279" s="1006"/>
      <c r="AED279" s="1006"/>
      <c r="AEE279" s="1006"/>
      <c r="AEF279" s="1006"/>
      <c r="AEG279" s="1006"/>
      <c r="AEH279" s="1006"/>
      <c r="AEI279" s="1006"/>
      <c r="AEJ279" s="1006"/>
      <c r="AEK279" s="1006"/>
      <c r="AEL279" s="1006"/>
      <c r="AEM279" s="1006"/>
      <c r="AEN279" s="1006"/>
      <c r="AEO279" s="1006"/>
      <c r="AEP279" s="1006"/>
      <c r="AEQ279" s="1006"/>
      <c r="AER279" s="1006"/>
      <c r="AES279" s="1003"/>
      <c r="AET279" s="1003"/>
      <c r="AEU279" s="1003"/>
      <c r="AEV279" s="1003"/>
      <c r="AEW279" s="1003"/>
      <c r="AEX279" s="1003"/>
      <c r="AEY279" s="1003"/>
      <c r="AEZ279" s="1003"/>
      <c r="AFA279" s="1003"/>
      <c r="AFB279" s="1003"/>
      <c r="AFC279" s="1003"/>
      <c r="AFD279" s="1003"/>
      <c r="AFE279" s="1003"/>
      <c r="AFF279" s="1003"/>
      <c r="AFG279" s="1003"/>
      <c r="AFH279" s="1003"/>
      <c r="AFI279" s="1003"/>
      <c r="AFJ279" s="1003"/>
      <c r="AFK279" s="1003"/>
      <c r="AFL279" s="1003"/>
      <c r="AFM279" s="1003"/>
      <c r="AFN279" s="1003"/>
      <c r="AFO279" s="1003"/>
      <c r="AFP279" s="1003"/>
      <c r="AFQ279" s="1004"/>
      <c r="AFR279" s="1004"/>
      <c r="AFS279" s="1004"/>
      <c r="AFT279" s="1004"/>
      <c r="AFU279" s="1004"/>
      <c r="AFV279" s="1003"/>
      <c r="AFW279" s="1003"/>
      <c r="AFX279" s="1004"/>
      <c r="AFY279" s="1004"/>
      <c r="AFZ279" s="1003"/>
      <c r="AGA279" s="1003"/>
      <c r="AGB279" s="1004"/>
      <c r="AGC279" s="1004"/>
      <c r="AGD279" s="1003"/>
      <c r="AGE279" s="1003"/>
      <c r="AGF279" s="1003"/>
      <c r="AGG279" s="1003"/>
      <c r="AGH279" s="1003"/>
      <c r="AGI279" s="1003"/>
      <c r="AGJ279" s="1003"/>
      <c r="AGK279" s="1004"/>
      <c r="AGL279" s="1004"/>
      <c r="AGM279" s="1003"/>
      <c r="AGN279" s="1003"/>
      <c r="AGO279" s="1004"/>
      <c r="AGP279" s="1004"/>
      <c r="AGQ279" s="1003"/>
      <c r="AGR279" s="1003"/>
      <c r="AGS279" s="1003"/>
      <c r="AGT279" s="1003"/>
      <c r="AGU279" s="1003"/>
      <c r="AGV279" s="1001"/>
      <c r="AGW279" s="1005"/>
      <c r="AGX279" s="1003"/>
      <c r="AGY279" s="1003"/>
      <c r="AGZ279" s="1003"/>
      <c r="AHA279" s="1003"/>
      <c r="AHB279" s="1003"/>
      <c r="AHC279" s="1003"/>
      <c r="AHD279" s="1003"/>
      <c r="AHE279" s="1006"/>
      <c r="AHF279" s="1006"/>
      <c r="AHG279" s="1006"/>
      <c r="AHH279" s="1006"/>
      <c r="AHI279" s="1006"/>
      <c r="AHJ279" s="1006"/>
      <c r="AHK279" s="1006"/>
      <c r="AHL279" s="1006"/>
      <c r="AHM279" s="1006"/>
      <c r="AHN279" s="1006"/>
      <c r="AHO279" s="1006"/>
      <c r="AHP279" s="1006"/>
      <c r="AHQ279" s="1006"/>
      <c r="AHR279" s="1006"/>
      <c r="AHS279" s="1006"/>
      <c r="AHT279" s="1006"/>
      <c r="AHU279" s="1006"/>
      <c r="AHV279" s="1006"/>
      <c r="AHW279" s="1006"/>
      <c r="AHX279" s="1006"/>
      <c r="AHY279" s="1006"/>
      <c r="AHZ279" s="1006"/>
      <c r="AIA279" s="1006"/>
      <c r="AIB279" s="1006"/>
      <c r="AIC279" s="1006"/>
      <c r="AID279" s="1006"/>
      <c r="AIE279" s="1006"/>
      <c r="AIF279" s="1006"/>
      <c r="AIG279" s="1006"/>
      <c r="AIH279" s="1006"/>
      <c r="AII279" s="1006"/>
      <c r="AIJ279" s="1006"/>
      <c r="AIK279" s="1006"/>
      <c r="AIL279" s="1006"/>
      <c r="AIM279" s="1006"/>
      <c r="AIN279" s="1006"/>
      <c r="AIO279" s="1006"/>
      <c r="AIP279" s="1006"/>
      <c r="AIQ279" s="1006"/>
      <c r="AIR279" s="1006"/>
      <c r="AIS279" s="1006"/>
      <c r="AIT279" s="1006"/>
      <c r="AIU279" s="1006"/>
      <c r="AIV279" s="1006"/>
      <c r="AIW279" s="1003"/>
      <c r="AIX279" s="1003"/>
      <c r="AIY279" s="1003"/>
      <c r="AIZ279" s="1003"/>
      <c r="AJA279" s="1003"/>
      <c r="AJB279" s="1003"/>
      <c r="AJC279" s="1003"/>
      <c r="AJD279" s="1003"/>
      <c r="AJE279" s="1003"/>
      <c r="AJF279" s="1003"/>
      <c r="AJG279" s="1003"/>
      <c r="AJH279" s="1003"/>
      <c r="AJI279" s="1003"/>
      <c r="AJJ279" s="1003"/>
      <c r="AJK279" s="1003"/>
      <c r="AJL279" s="1003"/>
      <c r="AJM279" s="1003"/>
      <c r="AJN279" s="1003"/>
      <c r="AJO279" s="1003"/>
      <c r="AJP279" s="1003"/>
      <c r="AJQ279" s="1003"/>
      <c r="AJR279" s="1003"/>
      <c r="AJS279" s="1003"/>
      <c r="AJT279" s="1003"/>
      <c r="AJU279" s="1004"/>
      <c r="AJV279" s="1004"/>
      <c r="AJW279" s="1004"/>
      <c r="AJX279" s="1004"/>
      <c r="AJY279" s="1004"/>
      <c r="AJZ279" s="1003"/>
      <c r="AKA279" s="1003"/>
      <c r="AKB279" s="1004"/>
      <c r="AKC279" s="1004"/>
      <c r="AKD279" s="1003"/>
      <c r="AKE279" s="1003"/>
      <c r="AKF279" s="1004"/>
      <c r="AKG279" s="1004"/>
      <c r="AKH279" s="1003"/>
      <c r="AKI279" s="1003"/>
      <c r="AKJ279" s="1003"/>
      <c r="AKK279" s="1003"/>
      <c r="AKL279" s="1003"/>
      <c r="AKM279" s="1003"/>
      <c r="AKN279" s="1003"/>
      <c r="AKO279" s="1004"/>
      <c r="AKP279" s="1004"/>
      <c r="AKQ279" s="1003"/>
      <c r="AKR279" s="1003"/>
      <c r="AKS279" s="1004"/>
      <c r="AKT279" s="1004"/>
      <c r="AKU279" s="1003"/>
      <c r="AKV279" s="1003"/>
      <c r="AKW279" s="1003"/>
      <c r="AKX279" s="1003"/>
      <c r="AKY279" s="1003"/>
      <c r="AKZ279" s="1001"/>
      <c r="ALA279" s="1005"/>
      <c r="ALB279" s="1003"/>
      <c r="ALC279" s="1003"/>
      <c r="ALD279" s="1003"/>
      <c r="ALE279" s="1003"/>
      <c r="ALF279" s="1003"/>
      <c r="ALG279" s="1003"/>
      <c r="ALH279" s="1003"/>
      <c r="ALI279" s="1006"/>
      <c r="ALJ279" s="1006"/>
      <c r="ALK279" s="1006"/>
      <c r="ALL279" s="1006"/>
      <c r="ALM279" s="1006"/>
      <c r="ALN279" s="1006"/>
      <c r="ALO279" s="1006"/>
      <c r="ALP279" s="1006"/>
      <c r="ALQ279" s="1006"/>
      <c r="ALR279" s="1006"/>
      <c r="ALS279" s="1006"/>
      <c r="ALT279" s="1006"/>
      <c r="ALU279" s="1006"/>
      <c r="ALV279" s="1006"/>
      <c r="ALW279" s="1006"/>
      <c r="ALX279" s="1006"/>
      <c r="ALY279" s="1006"/>
      <c r="ALZ279" s="1006"/>
      <c r="AMA279" s="1006"/>
      <c r="AMB279" s="1006"/>
      <c r="AMC279" s="1006"/>
      <c r="AMD279" s="1006"/>
      <c r="AME279" s="1006"/>
      <c r="AMF279" s="1006"/>
      <c r="AMG279" s="1006"/>
      <c r="AMH279" s="1006"/>
      <c r="AMI279" s="1006"/>
      <c r="AMJ279" s="1006"/>
      <c r="AMK279" s="1006"/>
      <c r="AML279" s="1006"/>
      <c r="AMM279" s="1006"/>
      <c r="AMN279" s="1006"/>
      <c r="AMO279" s="1006"/>
      <c r="AMP279" s="1006"/>
      <c r="AMQ279" s="1006"/>
      <c r="AMR279" s="1006"/>
      <c r="AMS279" s="1006"/>
      <c r="AMT279" s="1006"/>
      <c r="AMU279" s="1006"/>
      <c r="AMV279" s="1006"/>
      <c r="AMW279" s="1006"/>
      <c r="AMX279" s="1006"/>
      <c r="AMY279" s="1006"/>
      <c r="AMZ279" s="1006"/>
      <c r="ANA279" s="1003"/>
      <c r="ANB279" s="1003"/>
      <c r="ANC279" s="1003"/>
      <c r="AND279" s="1003"/>
      <c r="ANE279" s="1003"/>
      <c r="ANF279" s="1003"/>
      <c r="ANG279" s="1003"/>
      <c r="ANH279" s="1003"/>
      <c r="ANI279" s="1003"/>
      <c r="ANJ279" s="1003"/>
      <c r="ANK279" s="1003"/>
      <c r="ANL279" s="1003"/>
      <c r="ANM279" s="1003"/>
      <c r="ANN279" s="1003"/>
      <c r="ANO279" s="1003"/>
      <c r="ANP279" s="1003"/>
      <c r="ANQ279" s="1003"/>
      <c r="ANR279" s="1003"/>
      <c r="ANS279" s="1003"/>
      <c r="ANT279" s="1003"/>
      <c r="ANU279" s="1003"/>
      <c r="ANV279" s="1003"/>
      <c r="ANW279" s="1003"/>
      <c r="ANX279" s="1003"/>
      <c r="ANY279" s="1004"/>
      <c r="ANZ279" s="1004"/>
      <c r="AOA279" s="1004"/>
      <c r="AOB279" s="1004"/>
      <c r="AOC279" s="1004"/>
      <c r="AOD279" s="1003"/>
      <c r="AOE279" s="1003"/>
      <c r="AOF279" s="1004"/>
      <c r="AOG279" s="1004"/>
      <c r="AOH279" s="1003"/>
      <c r="AOI279" s="1003"/>
      <c r="AOJ279" s="1004"/>
      <c r="AOK279" s="1004"/>
      <c r="AOL279" s="1003"/>
      <c r="AOM279" s="1003"/>
      <c r="AON279" s="1003"/>
      <c r="AOO279" s="1003"/>
      <c r="AOP279" s="1003"/>
      <c r="AOQ279" s="1003"/>
      <c r="AOR279" s="1003"/>
      <c r="AOS279" s="1004"/>
      <c r="AOT279" s="1004"/>
      <c r="AOU279" s="1003"/>
      <c r="AOV279" s="1003"/>
      <c r="AOW279" s="1004"/>
      <c r="AOX279" s="1004"/>
      <c r="AOY279" s="1003"/>
      <c r="AOZ279" s="1003"/>
      <c r="APA279" s="1003"/>
      <c r="APB279" s="1003"/>
      <c r="APC279" s="1003"/>
      <c r="APD279" s="1001"/>
      <c r="APE279" s="1005"/>
      <c r="APF279" s="1003"/>
      <c r="APG279" s="1003"/>
      <c r="APH279" s="1003"/>
      <c r="API279" s="1003"/>
      <c r="APJ279" s="1003"/>
      <c r="APK279" s="1003"/>
      <c r="APL279" s="1003"/>
      <c r="APM279" s="1006"/>
      <c r="APN279" s="1006"/>
      <c r="APO279" s="1006"/>
      <c r="APP279" s="1006"/>
      <c r="APQ279" s="1006"/>
      <c r="APR279" s="1006"/>
      <c r="APS279" s="1006"/>
      <c r="APT279" s="1006"/>
      <c r="APU279" s="1006"/>
      <c r="APV279" s="1006"/>
      <c r="APW279" s="1006"/>
      <c r="APX279" s="1006"/>
      <c r="APY279" s="1006"/>
      <c r="APZ279" s="1006"/>
      <c r="AQA279" s="1006"/>
      <c r="AQB279" s="1006"/>
      <c r="AQC279" s="1006"/>
      <c r="AQD279" s="1006"/>
      <c r="AQE279" s="1006"/>
      <c r="AQF279" s="1006"/>
      <c r="AQG279" s="1006"/>
      <c r="AQH279" s="1006"/>
      <c r="AQI279" s="1006"/>
      <c r="AQJ279" s="1006"/>
      <c r="AQK279" s="1006"/>
      <c r="AQL279" s="1006"/>
      <c r="AQM279" s="1006"/>
      <c r="AQN279" s="1006"/>
      <c r="AQO279" s="1006"/>
      <c r="AQP279" s="1006"/>
      <c r="AQQ279" s="1006"/>
      <c r="AQR279" s="1006"/>
      <c r="AQS279" s="1006"/>
      <c r="AQT279" s="1006"/>
      <c r="AQU279" s="1006"/>
      <c r="AQV279" s="1006"/>
      <c r="AQW279" s="1006"/>
      <c r="AQX279" s="1006"/>
      <c r="AQY279" s="1006"/>
      <c r="AQZ279" s="1006"/>
      <c r="ARA279" s="1006"/>
      <c r="ARB279" s="1006"/>
      <c r="ARC279" s="1006"/>
      <c r="ARD279" s="1006"/>
      <c r="ARE279" s="1003"/>
      <c r="ARF279" s="1003"/>
      <c r="ARG279" s="1003"/>
      <c r="ARH279" s="1003"/>
      <c r="ARI279" s="1003"/>
      <c r="ARJ279" s="1003"/>
      <c r="ARK279" s="1003"/>
      <c r="ARL279" s="1003"/>
      <c r="ARM279" s="1003"/>
      <c r="ARN279" s="1003"/>
      <c r="ARO279" s="1003"/>
      <c r="ARP279" s="1003"/>
      <c r="ARQ279" s="1003"/>
      <c r="ARR279" s="1003"/>
      <c r="ARS279" s="1003"/>
      <c r="ART279" s="1003"/>
      <c r="ARU279" s="1003"/>
      <c r="ARV279" s="1003"/>
      <c r="ARW279" s="1003"/>
      <c r="ARX279" s="1003"/>
      <c r="ARY279" s="1003"/>
      <c r="ARZ279" s="1003"/>
      <c r="ASA279" s="1003"/>
      <c r="ASB279" s="1003"/>
      <c r="ASC279" s="1004"/>
      <c r="ASD279" s="1004"/>
      <c r="ASE279" s="1004"/>
      <c r="ASF279" s="1004"/>
      <c r="ASG279" s="1004"/>
      <c r="ASH279" s="1003"/>
      <c r="ASI279" s="1003"/>
      <c r="ASJ279" s="1004"/>
      <c r="ASK279" s="1004"/>
      <c r="ASL279" s="1003"/>
      <c r="ASM279" s="1003"/>
      <c r="ASN279" s="1004"/>
      <c r="ASO279" s="1004"/>
      <c r="ASP279" s="1003"/>
      <c r="ASQ279" s="1003"/>
      <c r="ASR279" s="1003"/>
      <c r="ASS279" s="1003"/>
      <c r="AST279" s="1003"/>
      <c r="ASU279" s="1003"/>
      <c r="ASV279" s="1003"/>
      <c r="ASW279" s="1004"/>
      <c r="ASX279" s="1004"/>
      <c r="ASY279" s="1003"/>
      <c r="ASZ279" s="1003"/>
      <c r="ATA279" s="1004"/>
      <c r="ATB279" s="1004"/>
      <c r="ATC279" s="1003"/>
      <c r="ATD279" s="1003"/>
      <c r="ATE279" s="1003"/>
      <c r="ATF279" s="1003"/>
      <c r="ATG279" s="1003"/>
      <c r="ATH279" s="1001"/>
      <c r="ATI279" s="1005"/>
      <c r="ATJ279" s="1003"/>
      <c r="ATK279" s="1003"/>
      <c r="ATL279" s="1003"/>
      <c r="ATM279" s="1003"/>
      <c r="ATN279" s="1003"/>
      <c r="ATO279" s="1003"/>
      <c r="ATP279" s="1003"/>
      <c r="ATQ279" s="1006"/>
      <c r="ATR279" s="1006"/>
      <c r="ATS279" s="1006"/>
      <c r="ATT279" s="1006"/>
      <c r="ATU279" s="1006"/>
      <c r="ATV279" s="1006"/>
      <c r="ATW279" s="1006"/>
      <c r="ATX279" s="1006"/>
      <c r="ATY279" s="1006"/>
      <c r="ATZ279" s="1006"/>
      <c r="AUA279" s="1006"/>
      <c r="AUB279" s="1006"/>
      <c r="AUC279" s="1006"/>
      <c r="AUD279" s="1006"/>
      <c r="AUE279" s="1006"/>
      <c r="AUF279" s="1006"/>
      <c r="AUG279" s="1006"/>
      <c r="AUH279" s="1006"/>
      <c r="AUI279" s="1006"/>
      <c r="AUJ279" s="1006"/>
      <c r="AUK279" s="1006"/>
      <c r="AUL279" s="1006"/>
      <c r="AUM279" s="1006"/>
      <c r="AUN279" s="1006"/>
      <c r="AUO279" s="1006"/>
      <c r="AUP279" s="1006"/>
      <c r="AUQ279" s="1006"/>
      <c r="AUR279" s="1006"/>
      <c r="AUS279" s="1006"/>
      <c r="AUT279" s="1006"/>
      <c r="AUU279" s="1006"/>
      <c r="AUV279" s="1006"/>
      <c r="AUW279" s="1006"/>
      <c r="AUX279" s="1006"/>
      <c r="AUY279" s="1006"/>
      <c r="AUZ279" s="1006"/>
      <c r="AVA279" s="1006"/>
      <c r="AVB279" s="1006"/>
      <c r="AVC279" s="1006"/>
      <c r="AVD279" s="1006"/>
      <c r="AVE279" s="1006"/>
      <c r="AVF279" s="1006"/>
      <c r="AVG279" s="1006"/>
      <c r="AVH279" s="1006"/>
      <c r="AVI279" s="1003"/>
      <c r="AVJ279" s="1003"/>
      <c r="AVK279" s="1003"/>
      <c r="AVL279" s="1003"/>
      <c r="AVM279" s="1003"/>
      <c r="AVN279" s="1003"/>
      <c r="AVO279" s="1003"/>
      <c r="AVP279" s="1003"/>
      <c r="AVQ279" s="1003"/>
      <c r="AVR279" s="1003"/>
      <c r="AVS279" s="1003"/>
      <c r="AVT279" s="1003"/>
      <c r="AVU279" s="1003"/>
      <c r="AVV279" s="1003"/>
      <c r="AVW279" s="1003"/>
      <c r="AVX279" s="1003"/>
      <c r="AVY279" s="1003"/>
      <c r="AVZ279" s="1003"/>
      <c r="AWA279" s="1003"/>
      <c r="AWB279" s="1003"/>
      <c r="AWC279" s="1003"/>
      <c r="AWD279" s="1003"/>
      <c r="AWE279" s="1003"/>
      <c r="AWF279" s="1003"/>
      <c r="AWG279" s="1004"/>
      <c r="AWH279" s="1004"/>
      <c r="AWI279" s="1004"/>
      <c r="AWJ279" s="1004"/>
      <c r="AWK279" s="1004"/>
      <c r="AWL279" s="1003"/>
      <c r="AWM279" s="1003"/>
      <c r="AWN279" s="1004"/>
      <c r="AWO279" s="1004"/>
      <c r="AWP279" s="1003"/>
      <c r="AWQ279" s="1003"/>
      <c r="AWR279" s="1004"/>
      <c r="AWS279" s="1004"/>
      <c r="AWT279" s="1003"/>
      <c r="AWU279" s="1003"/>
      <c r="AWV279" s="1003"/>
      <c r="AWW279" s="1003"/>
      <c r="AWX279" s="1003"/>
      <c r="AWY279" s="1003"/>
      <c r="AWZ279" s="1003"/>
      <c r="AXA279" s="1004"/>
      <c r="AXB279" s="1004"/>
      <c r="AXC279" s="1003"/>
      <c r="AXD279" s="1003"/>
      <c r="AXE279" s="1004"/>
      <c r="AXF279" s="1004"/>
      <c r="AXG279" s="1003"/>
      <c r="AXH279" s="1003"/>
      <c r="AXI279" s="1003"/>
      <c r="AXJ279" s="1003"/>
      <c r="AXK279" s="1003"/>
      <c r="AXL279" s="1001"/>
      <c r="AXM279" s="1005"/>
      <c r="AXN279" s="1003"/>
      <c r="AXO279" s="1003"/>
      <c r="AXP279" s="1003"/>
      <c r="AXQ279" s="1003"/>
      <c r="AXR279" s="1003"/>
      <c r="AXS279" s="1003"/>
      <c r="AXT279" s="1003"/>
      <c r="AXU279" s="1006"/>
      <c r="AXV279" s="1006"/>
      <c r="AXW279" s="1006"/>
      <c r="AXX279" s="1006"/>
      <c r="AXY279" s="1006"/>
      <c r="AXZ279" s="1006"/>
      <c r="AYA279" s="1006"/>
      <c r="AYB279" s="1006"/>
      <c r="AYC279" s="1006"/>
      <c r="AYD279" s="1006"/>
      <c r="AYE279" s="1006"/>
      <c r="AYF279" s="1006"/>
      <c r="AYG279" s="1006"/>
      <c r="AYH279" s="1006"/>
      <c r="AYI279" s="1006"/>
      <c r="AYJ279" s="1006"/>
      <c r="AYK279" s="1006"/>
      <c r="AYL279" s="1006"/>
      <c r="AYM279" s="1006"/>
      <c r="AYN279" s="1006"/>
      <c r="AYO279" s="1006"/>
      <c r="AYP279" s="1006"/>
      <c r="AYQ279" s="1006"/>
      <c r="AYR279" s="1006"/>
      <c r="AYS279" s="1006"/>
      <c r="AYT279" s="1006"/>
      <c r="AYU279" s="1006"/>
      <c r="AYV279" s="1006"/>
      <c r="AYW279" s="1006"/>
      <c r="AYX279" s="1006"/>
      <c r="AYY279" s="1006"/>
      <c r="AYZ279" s="1006"/>
      <c r="AZA279" s="1006"/>
      <c r="AZB279" s="1006"/>
      <c r="AZC279" s="1006"/>
      <c r="AZD279" s="1006"/>
      <c r="AZE279" s="1006"/>
      <c r="AZF279" s="1006"/>
      <c r="AZG279" s="1006"/>
      <c r="AZH279" s="1006"/>
      <c r="AZI279" s="1006"/>
      <c r="AZJ279" s="1006"/>
      <c r="AZK279" s="1006"/>
      <c r="AZL279" s="1006"/>
      <c r="AZM279" s="1003"/>
      <c r="AZN279" s="1003"/>
      <c r="AZO279" s="1003"/>
      <c r="AZP279" s="1003"/>
      <c r="AZQ279" s="1003"/>
      <c r="AZR279" s="1003"/>
      <c r="AZS279" s="1003"/>
      <c r="AZT279" s="1003"/>
      <c r="AZU279" s="1003"/>
      <c r="AZV279" s="1003"/>
      <c r="AZW279" s="1003"/>
      <c r="AZX279" s="1003"/>
      <c r="AZY279" s="1003"/>
      <c r="AZZ279" s="1003"/>
      <c r="BAA279" s="1003"/>
      <c r="BAB279" s="1003"/>
      <c r="BAC279" s="1003"/>
      <c r="BAD279" s="1003"/>
      <c r="BAE279" s="1003"/>
      <c r="BAF279" s="1003"/>
      <c r="BAG279" s="1003"/>
      <c r="BAH279" s="1003"/>
      <c r="BAI279" s="1003"/>
      <c r="BAJ279" s="1003"/>
      <c r="BAK279" s="1004"/>
      <c r="BAL279" s="1004"/>
      <c r="BAM279" s="1004"/>
      <c r="BAN279" s="1004"/>
      <c r="BAO279" s="1004"/>
      <c r="BAP279" s="1003"/>
      <c r="BAQ279" s="1003"/>
      <c r="BAR279" s="1004"/>
      <c r="BAS279" s="1004"/>
      <c r="BAT279" s="1003"/>
      <c r="BAU279" s="1003"/>
      <c r="BAV279" s="1004"/>
      <c r="BAW279" s="1004"/>
      <c r="BAX279" s="1003"/>
      <c r="BAY279" s="1003"/>
      <c r="BAZ279" s="1003"/>
      <c r="BBA279" s="1003"/>
      <c r="BBB279" s="1003"/>
      <c r="BBC279" s="1003"/>
      <c r="BBD279" s="1003"/>
      <c r="BBE279" s="1004"/>
      <c r="BBF279" s="1004"/>
      <c r="BBG279" s="1003"/>
      <c r="BBH279" s="1003"/>
      <c r="BBI279" s="1004"/>
      <c r="BBJ279" s="1004"/>
      <c r="BBK279" s="1003"/>
      <c r="BBL279" s="1003"/>
      <c r="BBM279" s="1003"/>
      <c r="BBN279" s="1003"/>
      <c r="BBO279" s="1003"/>
      <c r="BBP279" s="1001"/>
      <c r="BBQ279" s="1005"/>
      <c r="BBR279" s="1003"/>
      <c r="BBS279" s="1003"/>
      <c r="BBT279" s="1003"/>
      <c r="BBU279" s="1003"/>
      <c r="BBV279" s="1003"/>
      <c r="BBW279" s="1003"/>
      <c r="BBX279" s="1003"/>
      <c r="BBY279" s="1006"/>
      <c r="BBZ279" s="1006"/>
      <c r="BCA279" s="1006"/>
      <c r="BCB279" s="1006"/>
      <c r="BCC279" s="1006"/>
      <c r="BCD279" s="1006"/>
      <c r="BCE279" s="1006"/>
      <c r="BCF279" s="1006"/>
      <c r="BCG279" s="1006"/>
      <c r="BCH279" s="1006"/>
      <c r="BCI279" s="1006"/>
      <c r="BCJ279" s="1006"/>
      <c r="BCK279" s="1006"/>
      <c r="BCL279" s="1006"/>
      <c r="BCM279" s="1006"/>
      <c r="BCN279" s="1006"/>
      <c r="BCO279" s="1006"/>
      <c r="BCP279" s="1006"/>
      <c r="BCQ279" s="1006"/>
      <c r="BCR279" s="1006"/>
      <c r="BCS279" s="1006"/>
      <c r="BCT279" s="1006"/>
      <c r="BCU279" s="1006"/>
      <c r="BCV279" s="1006"/>
      <c r="BCW279" s="1006"/>
      <c r="BCX279" s="1006"/>
      <c r="BCY279" s="1006"/>
      <c r="BCZ279" s="1006"/>
      <c r="BDA279" s="1006"/>
      <c r="BDB279" s="1006"/>
      <c r="BDC279" s="1006"/>
      <c r="BDD279" s="1006"/>
      <c r="BDE279" s="1006"/>
      <c r="BDF279" s="1006"/>
      <c r="BDG279" s="1006"/>
      <c r="BDH279" s="1006"/>
      <c r="BDI279" s="1006"/>
      <c r="BDJ279" s="1006"/>
      <c r="BDK279" s="1006"/>
      <c r="BDL279" s="1006"/>
      <c r="BDM279" s="1006"/>
      <c r="BDN279" s="1006"/>
      <c r="BDO279" s="1006"/>
      <c r="BDP279" s="1006"/>
      <c r="BDQ279" s="1003"/>
      <c r="BDR279" s="1003"/>
      <c r="BDS279" s="1003"/>
      <c r="BDT279" s="1003"/>
      <c r="BDU279" s="1003"/>
      <c r="BDV279" s="1003"/>
      <c r="BDW279" s="1003"/>
      <c r="BDX279" s="1003"/>
      <c r="BDY279" s="1003"/>
      <c r="BDZ279" s="1003"/>
      <c r="BEA279" s="1003"/>
      <c r="BEB279" s="1003"/>
      <c r="BEC279" s="1003"/>
      <c r="BED279" s="1003"/>
      <c r="BEE279" s="1003"/>
      <c r="BEF279" s="1003"/>
      <c r="BEG279" s="1003"/>
      <c r="BEH279" s="1003"/>
      <c r="BEI279" s="1003"/>
      <c r="BEJ279" s="1003"/>
      <c r="BEK279" s="1003"/>
      <c r="BEL279" s="1003"/>
      <c r="BEM279" s="1003"/>
      <c r="BEN279" s="1003"/>
      <c r="BEO279" s="1004"/>
      <c r="BEP279" s="1004"/>
      <c r="BEQ279" s="1004"/>
      <c r="BER279" s="1004"/>
      <c r="BES279" s="1004"/>
      <c r="BET279" s="1003"/>
      <c r="BEU279" s="1003"/>
      <c r="BEV279" s="1004"/>
      <c r="BEW279" s="1004"/>
      <c r="BEX279" s="1003"/>
      <c r="BEY279" s="1003"/>
      <c r="BEZ279" s="1004"/>
      <c r="BFA279" s="1004"/>
      <c r="BFB279" s="1003"/>
      <c r="BFC279" s="1003"/>
      <c r="BFD279" s="1003"/>
      <c r="BFE279" s="1003"/>
      <c r="BFF279" s="1003"/>
      <c r="BFG279" s="1003"/>
      <c r="BFH279" s="1003"/>
      <c r="BFI279" s="1004"/>
      <c r="BFJ279" s="1004"/>
      <c r="BFK279" s="1003"/>
      <c r="BFL279" s="1003"/>
      <c r="BFM279" s="1004"/>
      <c r="BFN279" s="1004"/>
      <c r="BFO279" s="1003"/>
      <c r="BFP279" s="1003"/>
      <c r="BFQ279" s="1003"/>
      <c r="BFR279" s="1003"/>
      <c r="BFS279" s="1003"/>
      <c r="BFT279" s="1001"/>
      <c r="BFU279" s="1005"/>
      <c r="BFV279" s="1003"/>
      <c r="BFW279" s="1003"/>
      <c r="BFX279" s="1003"/>
      <c r="BFY279" s="1003"/>
      <c r="BFZ279" s="1003"/>
      <c r="BGA279" s="1003"/>
      <c r="BGB279" s="1003"/>
      <c r="BGC279" s="1006"/>
      <c r="BGD279" s="1006"/>
      <c r="BGE279" s="1006"/>
      <c r="BGF279" s="1006"/>
      <c r="BGG279" s="1006"/>
      <c r="BGH279" s="1006"/>
      <c r="BGI279" s="1006"/>
      <c r="BGJ279" s="1006"/>
      <c r="BGK279" s="1006"/>
      <c r="BGL279" s="1006"/>
      <c r="BGM279" s="1006"/>
      <c r="BGN279" s="1006"/>
      <c r="BGO279" s="1006"/>
      <c r="BGP279" s="1006"/>
      <c r="BGQ279" s="1006"/>
      <c r="BGR279" s="1006"/>
      <c r="BGS279" s="1006"/>
      <c r="BGT279" s="1006"/>
      <c r="BGU279" s="1006"/>
      <c r="BGV279" s="1006"/>
      <c r="BGW279" s="1006"/>
      <c r="BGX279" s="1006"/>
      <c r="BGY279" s="1006"/>
      <c r="BGZ279" s="1006"/>
      <c r="BHA279" s="1006"/>
      <c r="BHB279" s="1006"/>
      <c r="BHC279" s="1006"/>
      <c r="BHD279" s="1006"/>
      <c r="BHE279" s="1006"/>
      <c r="BHF279" s="1006"/>
      <c r="BHG279" s="1006"/>
      <c r="BHH279" s="1006"/>
      <c r="BHI279" s="1006"/>
      <c r="BHJ279" s="1006"/>
      <c r="BHK279" s="1006"/>
      <c r="BHL279" s="1006"/>
      <c r="BHM279" s="1006"/>
      <c r="BHN279" s="1006"/>
      <c r="BHO279" s="1006"/>
      <c r="BHP279" s="1006"/>
      <c r="BHQ279" s="1006"/>
      <c r="BHR279" s="1006"/>
      <c r="BHS279" s="1006"/>
      <c r="BHT279" s="1006"/>
      <c r="BHU279" s="1003"/>
      <c r="BHV279" s="1003"/>
      <c r="BHW279" s="1003"/>
      <c r="BHX279" s="1003"/>
      <c r="BHY279" s="1003"/>
      <c r="BHZ279" s="1003"/>
      <c r="BIA279" s="1003"/>
      <c r="BIB279" s="1003"/>
      <c r="BIC279" s="1003"/>
      <c r="BID279" s="1003"/>
      <c r="BIE279" s="1003"/>
      <c r="BIF279" s="1003"/>
      <c r="BIG279" s="1003"/>
      <c r="BIH279" s="1003"/>
      <c r="BII279" s="1003"/>
      <c r="BIJ279" s="1003"/>
      <c r="BIK279" s="1003"/>
      <c r="BIL279" s="1003"/>
      <c r="BIM279" s="1003"/>
      <c r="BIN279" s="1003"/>
      <c r="BIO279" s="1003"/>
      <c r="BIP279" s="1003"/>
      <c r="BIQ279" s="1003"/>
      <c r="BIR279" s="1003"/>
      <c r="BIS279" s="1004"/>
      <c r="BIT279" s="1004"/>
      <c r="BIU279" s="1004"/>
      <c r="BIV279" s="1004"/>
      <c r="BIW279" s="1004"/>
      <c r="BIX279" s="1003"/>
      <c r="BIY279" s="1003"/>
      <c r="BIZ279" s="1004"/>
      <c r="BJA279" s="1004"/>
      <c r="BJB279" s="1003"/>
      <c r="BJC279" s="1003"/>
      <c r="BJD279" s="1004"/>
      <c r="BJE279" s="1004"/>
      <c r="BJF279" s="1003"/>
      <c r="BJG279" s="1003"/>
      <c r="BJH279" s="1003"/>
      <c r="BJI279" s="1003"/>
      <c r="BJJ279" s="1003"/>
      <c r="BJK279" s="1003"/>
      <c r="BJL279" s="1003"/>
      <c r="BJM279" s="1004"/>
      <c r="BJN279" s="1004"/>
      <c r="BJO279" s="1003"/>
      <c r="BJP279" s="1003"/>
      <c r="BJQ279" s="1004"/>
      <c r="BJR279" s="1004"/>
      <c r="BJS279" s="1003"/>
      <c r="BJT279" s="1003"/>
      <c r="BJU279" s="1003"/>
      <c r="BJV279" s="1003"/>
      <c r="BJW279" s="1003"/>
      <c r="BJX279" s="1001"/>
      <c r="BJY279" s="1005"/>
      <c r="BJZ279" s="1003"/>
      <c r="BKA279" s="1003"/>
      <c r="BKB279" s="1003"/>
      <c r="BKC279" s="1003"/>
      <c r="BKD279" s="1003"/>
      <c r="BKE279" s="1003"/>
      <c r="BKF279" s="1003"/>
      <c r="BKG279" s="1006"/>
      <c r="BKH279" s="1006"/>
      <c r="BKI279" s="1006"/>
      <c r="BKJ279" s="1006"/>
      <c r="BKK279" s="1006"/>
      <c r="BKL279" s="1006"/>
      <c r="BKM279" s="1006"/>
      <c r="BKN279" s="1006"/>
      <c r="BKO279" s="1006"/>
      <c r="BKP279" s="1006"/>
      <c r="BKQ279" s="1006"/>
      <c r="BKR279" s="1006"/>
      <c r="BKS279" s="1006"/>
      <c r="BKT279" s="1006"/>
      <c r="BKU279" s="1006"/>
      <c r="BKV279" s="1006"/>
      <c r="BKW279" s="1006"/>
      <c r="BKX279" s="1006"/>
      <c r="BKY279" s="1006"/>
      <c r="BKZ279" s="1006"/>
      <c r="BLA279" s="1006"/>
      <c r="BLB279" s="1006"/>
      <c r="BLC279" s="1006"/>
      <c r="BLD279" s="1006"/>
      <c r="BLE279" s="1006"/>
      <c r="BLF279" s="1006"/>
      <c r="BLG279" s="1006"/>
      <c r="BLH279" s="1006"/>
      <c r="BLI279" s="1006"/>
      <c r="BLJ279" s="1006"/>
      <c r="BLK279" s="1006"/>
      <c r="BLL279" s="1006"/>
      <c r="BLM279" s="1006"/>
      <c r="BLN279" s="1006"/>
      <c r="BLO279" s="1006"/>
      <c r="BLP279" s="1006"/>
      <c r="BLQ279" s="1006"/>
      <c r="BLR279" s="1006"/>
      <c r="BLS279" s="1006"/>
      <c r="BLT279" s="1006"/>
      <c r="BLU279" s="1006"/>
      <c r="BLV279" s="1006"/>
      <c r="BLW279" s="1006"/>
      <c r="BLX279" s="1006"/>
      <c r="BLY279" s="1003"/>
      <c r="BLZ279" s="1003"/>
      <c r="BMA279" s="1003"/>
      <c r="BMB279" s="1003"/>
      <c r="BMC279" s="1003"/>
      <c r="BMD279" s="1003"/>
      <c r="BME279" s="1003"/>
      <c r="BMF279" s="1003"/>
      <c r="BMG279" s="1003"/>
      <c r="BMH279" s="1003"/>
      <c r="BMI279" s="1003"/>
      <c r="BMJ279" s="1003"/>
      <c r="BMK279" s="1003"/>
      <c r="BML279" s="1003"/>
      <c r="BMM279" s="1003"/>
      <c r="BMN279" s="1003"/>
      <c r="BMO279" s="1003"/>
      <c r="BMP279" s="1003"/>
      <c r="BMQ279" s="1003"/>
      <c r="BMR279" s="1003"/>
      <c r="BMS279" s="1003"/>
      <c r="BMT279" s="1003"/>
      <c r="BMU279" s="1003"/>
      <c r="BMV279" s="1003"/>
      <c r="BMW279" s="1004"/>
      <c r="BMX279" s="1004"/>
      <c r="BMY279" s="1004"/>
      <c r="BMZ279" s="1004"/>
      <c r="BNA279" s="1004"/>
      <c r="BNB279" s="1003"/>
      <c r="BNC279" s="1003"/>
      <c r="BND279" s="1004"/>
      <c r="BNE279" s="1004"/>
      <c r="BNF279" s="1003"/>
      <c r="BNG279" s="1003"/>
      <c r="BNH279" s="1004"/>
      <c r="BNI279" s="1004"/>
      <c r="BNJ279" s="1003"/>
      <c r="BNK279" s="1003"/>
      <c r="BNL279" s="1003"/>
      <c r="BNM279" s="1003"/>
      <c r="BNN279" s="1003"/>
      <c r="BNO279" s="1003"/>
      <c r="BNP279" s="1003"/>
      <c r="BNQ279" s="1004"/>
      <c r="BNR279" s="1004"/>
      <c r="BNS279" s="1003"/>
      <c r="BNT279" s="1003"/>
      <c r="BNU279" s="1004"/>
      <c r="BNV279" s="1004"/>
      <c r="BNW279" s="1003"/>
      <c r="BNX279" s="1003"/>
      <c r="BNY279" s="1003"/>
      <c r="BNZ279" s="1003"/>
      <c r="BOA279" s="1003"/>
      <c r="BOB279" s="1001"/>
      <c r="BOC279" s="1005"/>
      <c r="BOD279" s="1003"/>
      <c r="BOE279" s="1003"/>
      <c r="BOF279" s="1003"/>
      <c r="BOG279" s="1003"/>
      <c r="BOH279" s="1003"/>
      <c r="BOI279" s="1003"/>
      <c r="BOJ279" s="1003"/>
      <c r="BOK279" s="1006"/>
      <c r="BOL279" s="1006"/>
      <c r="BOM279" s="1006"/>
      <c r="BON279" s="1006"/>
      <c r="BOO279" s="1006"/>
      <c r="BOP279" s="1006"/>
      <c r="BOQ279" s="1006"/>
      <c r="BOR279" s="1006"/>
      <c r="BOS279" s="1006"/>
      <c r="BOT279" s="1006"/>
      <c r="BOU279" s="1006"/>
      <c r="BOV279" s="1006"/>
      <c r="BOW279" s="1006"/>
      <c r="BOX279" s="1006"/>
      <c r="BOY279" s="1006"/>
      <c r="BOZ279" s="1006"/>
      <c r="BPA279" s="1006"/>
      <c r="BPB279" s="1006"/>
      <c r="BPC279" s="1006"/>
      <c r="BPD279" s="1006"/>
      <c r="BPE279" s="1006"/>
      <c r="BPF279" s="1006"/>
      <c r="BPG279" s="1006"/>
      <c r="BPH279" s="1006"/>
      <c r="BPI279" s="1006"/>
      <c r="BPJ279" s="1006"/>
      <c r="BPK279" s="1006"/>
      <c r="BPL279" s="1006"/>
      <c r="BPM279" s="1006"/>
      <c r="BPN279" s="1006"/>
      <c r="BPO279" s="1006"/>
      <c r="BPP279" s="1006"/>
      <c r="BPQ279" s="1006"/>
      <c r="BPR279" s="1006"/>
      <c r="BPS279" s="1006"/>
      <c r="BPT279" s="1006"/>
      <c r="BPU279" s="1006"/>
      <c r="BPV279" s="1006"/>
      <c r="BPW279" s="1006"/>
      <c r="BPX279" s="1006"/>
      <c r="BPY279" s="1006"/>
      <c r="BPZ279" s="1006"/>
      <c r="BQA279" s="1006"/>
      <c r="BQB279" s="1006"/>
      <c r="BQC279" s="1003"/>
      <c r="BQD279" s="1003"/>
      <c r="BQE279" s="1003"/>
      <c r="BQF279" s="1003"/>
      <c r="BQG279" s="1003"/>
      <c r="BQH279" s="1003"/>
      <c r="BQI279" s="1003"/>
      <c r="BQJ279" s="1003"/>
      <c r="BQK279" s="1003"/>
      <c r="BQL279" s="1003"/>
      <c r="BQM279" s="1003"/>
      <c r="BQN279" s="1003"/>
      <c r="BQO279" s="1003"/>
      <c r="BQP279" s="1003"/>
      <c r="BQQ279" s="1003"/>
      <c r="BQR279" s="1003"/>
      <c r="BQS279" s="1003"/>
      <c r="BQT279" s="1003"/>
      <c r="BQU279" s="1003"/>
      <c r="BQV279" s="1003"/>
      <c r="BQW279" s="1003"/>
      <c r="BQX279" s="1003"/>
      <c r="BQY279" s="1003"/>
      <c r="BQZ279" s="1003"/>
      <c r="BRA279" s="1004"/>
      <c r="BRB279" s="1004"/>
      <c r="BRC279" s="1004"/>
      <c r="BRD279" s="1004"/>
      <c r="BRE279" s="1004"/>
      <c r="BRF279" s="1003"/>
      <c r="BRG279" s="1003"/>
      <c r="BRH279" s="1004"/>
      <c r="BRI279" s="1004"/>
      <c r="BRJ279" s="1003"/>
      <c r="BRK279" s="1003"/>
      <c r="BRL279" s="1004"/>
      <c r="BRM279" s="1004"/>
      <c r="BRN279" s="1003"/>
      <c r="BRO279" s="1003"/>
      <c r="BRP279" s="1003"/>
      <c r="BRQ279" s="1003"/>
      <c r="BRR279" s="1003"/>
      <c r="BRS279" s="1003"/>
      <c r="BRT279" s="1003"/>
      <c r="BRU279" s="1004"/>
      <c r="BRV279" s="1004"/>
      <c r="BRW279" s="1003"/>
      <c r="BRX279" s="1003"/>
      <c r="BRY279" s="1004"/>
      <c r="BRZ279" s="1004"/>
      <c r="BSA279" s="1003"/>
      <c r="BSB279" s="1003"/>
      <c r="BSC279" s="1003"/>
      <c r="BSD279" s="1003"/>
      <c r="BSE279" s="1003"/>
      <c r="BSF279" s="1001"/>
      <c r="BSG279" s="1005"/>
      <c r="BSH279" s="1003"/>
      <c r="BSI279" s="1003"/>
      <c r="BSJ279" s="1003"/>
      <c r="BSK279" s="1003"/>
      <c r="BSL279" s="1003"/>
      <c r="BSM279" s="1003"/>
      <c r="BSN279" s="1003"/>
      <c r="BSO279" s="1006"/>
      <c r="BSP279" s="1006"/>
      <c r="BSQ279" s="1006"/>
      <c r="BSR279" s="1006"/>
      <c r="BSS279" s="1006"/>
      <c r="BST279" s="1006"/>
      <c r="BSU279" s="1006"/>
      <c r="BSV279" s="1006"/>
      <c r="BSW279" s="1006"/>
      <c r="BSX279" s="1006"/>
      <c r="BSY279" s="1006"/>
      <c r="BSZ279" s="1006"/>
      <c r="BTA279" s="1006"/>
      <c r="BTB279" s="1006"/>
      <c r="BTC279" s="1006"/>
      <c r="BTD279" s="1006"/>
      <c r="BTE279" s="1006"/>
      <c r="BTF279" s="1006"/>
      <c r="BTG279" s="1006"/>
      <c r="BTH279" s="1006"/>
      <c r="BTI279" s="1006"/>
      <c r="BTJ279" s="1006"/>
      <c r="BTK279" s="1006"/>
      <c r="BTL279" s="1006"/>
      <c r="BTM279" s="1006"/>
      <c r="BTN279" s="1006"/>
      <c r="BTO279" s="1006"/>
      <c r="BTP279" s="1006"/>
      <c r="BTQ279" s="1006"/>
      <c r="BTR279" s="1006"/>
      <c r="BTS279" s="1006"/>
      <c r="BTT279" s="1006"/>
      <c r="BTU279" s="1006"/>
      <c r="BTV279" s="1006"/>
      <c r="BTW279" s="1006"/>
      <c r="BTX279" s="1006"/>
      <c r="BTY279" s="1006"/>
      <c r="BTZ279" s="1006"/>
      <c r="BUA279" s="1006"/>
      <c r="BUB279" s="1006"/>
      <c r="BUC279" s="1006"/>
      <c r="BUD279" s="1006"/>
      <c r="BUE279" s="1006"/>
      <c r="BUF279" s="1006"/>
      <c r="BUG279" s="1003"/>
      <c r="BUH279" s="1003"/>
      <c r="BUI279" s="1003"/>
      <c r="BUJ279" s="1003"/>
      <c r="BUK279" s="1003"/>
      <c r="BUL279" s="1003"/>
      <c r="BUM279" s="1003"/>
      <c r="BUN279" s="1003"/>
      <c r="BUO279" s="1003"/>
      <c r="BUP279" s="1003"/>
      <c r="BUQ279" s="1003"/>
      <c r="BUR279" s="1003"/>
      <c r="BUS279" s="1003"/>
      <c r="BUT279" s="1003"/>
      <c r="BUU279" s="1003"/>
      <c r="BUV279" s="1003"/>
      <c r="BUW279" s="1003"/>
      <c r="BUX279" s="1003"/>
      <c r="BUY279" s="1003"/>
      <c r="BUZ279" s="1003"/>
      <c r="BVA279" s="1003"/>
      <c r="BVB279" s="1003"/>
      <c r="BVC279" s="1003"/>
      <c r="BVD279" s="1003"/>
      <c r="BVE279" s="1004"/>
      <c r="BVF279" s="1004"/>
      <c r="BVG279" s="1004"/>
      <c r="BVH279" s="1004"/>
      <c r="BVI279" s="1004"/>
      <c r="BVJ279" s="1003"/>
      <c r="BVK279" s="1003"/>
      <c r="BVL279" s="1004"/>
      <c r="BVM279" s="1004"/>
      <c r="BVN279" s="1003"/>
      <c r="BVO279" s="1003"/>
      <c r="BVP279" s="1004"/>
      <c r="BVQ279" s="1004"/>
      <c r="BVR279" s="1003"/>
      <c r="BVS279" s="1003"/>
      <c r="BVT279" s="1003"/>
      <c r="BVU279" s="1003"/>
      <c r="BVV279" s="1003"/>
      <c r="BVW279" s="1003"/>
      <c r="BVX279" s="1003"/>
      <c r="BVY279" s="1004"/>
      <c r="BVZ279" s="1004"/>
      <c r="BWA279" s="1003"/>
      <c r="BWB279" s="1003"/>
      <c r="BWC279" s="1004"/>
      <c r="BWD279" s="1004"/>
      <c r="BWE279" s="1003"/>
      <c r="BWF279" s="1003"/>
      <c r="BWG279" s="1003"/>
      <c r="BWH279" s="1003"/>
      <c r="BWI279" s="1003"/>
      <c r="BWJ279" s="1001"/>
      <c r="BWK279" s="1005"/>
      <c r="BWL279" s="1003"/>
      <c r="BWM279" s="1003"/>
      <c r="BWN279" s="1003"/>
      <c r="BWO279" s="1003"/>
      <c r="BWP279" s="1003"/>
      <c r="BWQ279" s="1003"/>
      <c r="BWR279" s="1003"/>
      <c r="BWS279" s="1006"/>
      <c r="BWT279" s="1006"/>
      <c r="BWU279" s="1006"/>
      <c r="BWV279" s="1006"/>
      <c r="BWW279" s="1006"/>
      <c r="BWX279" s="1006"/>
      <c r="BWY279" s="1006"/>
      <c r="BWZ279" s="1006"/>
      <c r="BXA279" s="1006"/>
      <c r="BXB279" s="1006"/>
      <c r="BXC279" s="1006"/>
      <c r="BXD279" s="1006"/>
      <c r="BXE279" s="1006"/>
      <c r="BXF279" s="1006"/>
      <c r="BXG279" s="1006"/>
      <c r="BXH279" s="1006"/>
      <c r="BXI279" s="1006"/>
      <c r="BXJ279" s="1006"/>
      <c r="BXK279" s="1006"/>
      <c r="BXL279" s="1006"/>
      <c r="BXM279" s="1006"/>
      <c r="BXN279" s="1006"/>
      <c r="BXO279" s="1006"/>
      <c r="BXP279" s="1006"/>
      <c r="BXQ279" s="1006"/>
      <c r="BXR279" s="1006"/>
      <c r="BXS279" s="1006"/>
      <c r="BXT279" s="1006"/>
      <c r="BXU279" s="1006"/>
      <c r="BXV279" s="1006"/>
      <c r="BXW279" s="1006"/>
      <c r="BXX279" s="1006"/>
      <c r="BXY279" s="1006"/>
      <c r="BXZ279" s="1006"/>
      <c r="BYA279" s="1006"/>
      <c r="BYB279" s="1006"/>
      <c r="BYC279" s="1006"/>
      <c r="BYD279" s="1006"/>
      <c r="BYE279" s="1006"/>
      <c r="BYF279" s="1006"/>
      <c r="BYG279" s="1006"/>
      <c r="BYH279" s="1006"/>
      <c r="BYI279" s="1006"/>
      <c r="BYJ279" s="1006"/>
      <c r="BYK279" s="1003"/>
      <c r="BYL279" s="1003"/>
      <c r="BYM279" s="1003"/>
      <c r="BYN279" s="1003"/>
      <c r="BYO279" s="1003"/>
      <c r="BYP279" s="1003"/>
      <c r="BYQ279" s="1003"/>
      <c r="BYR279" s="1003"/>
      <c r="BYS279" s="1003"/>
      <c r="BYT279" s="1003"/>
      <c r="BYU279" s="1003"/>
      <c r="BYV279" s="1003"/>
      <c r="BYW279" s="1003"/>
      <c r="BYX279" s="1003"/>
      <c r="BYY279" s="1003"/>
      <c r="BYZ279" s="1003"/>
      <c r="BZA279" s="1003"/>
      <c r="BZB279" s="1003"/>
      <c r="BZC279" s="1003"/>
      <c r="BZD279" s="1003"/>
      <c r="BZE279" s="1003"/>
      <c r="BZF279" s="1003"/>
      <c r="BZG279" s="1003"/>
      <c r="BZH279" s="1003"/>
      <c r="BZI279" s="1004"/>
      <c r="BZJ279" s="1004"/>
      <c r="BZK279" s="1004"/>
      <c r="BZL279" s="1004"/>
      <c r="BZM279" s="1004"/>
      <c r="BZN279" s="1003"/>
      <c r="BZO279" s="1003"/>
      <c r="BZP279" s="1004"/>
      <c r="BZQ279" s="1004"/>
      <c r="BZR279" s="1003"/>
      <c r="BZS279" s="1003"/>
      <c r="BZT279" s="1004"/>
      <c r="BZU279" s="1004"/>
      <c r="BZV279" s="1003"/>
      <c r="BZW279" s="1003"/>
      <c r="BZX279" s="1003"/>
      <c r="BZY279" s="1003"/>
      <c r="BZZ279" s="1003"/>
      <c r="CAA279" s="1003"/>
      <c r="CAB279" s="1003"/>
      <c r="CAC279" s="1004"/>
      <c r="CAD279" s="1004"/>
      <c r="CAE279" s="1003"/>
      <c r="CAF279" s="1003"/>
      <c r="CAG279" s="1004"/>
      <c r="CAH279" s="1004"/>
      <c r="CAI279" s="1003"/>
      <c r="CAJ279" s="1003"/>
      <c r="CAK279" s="1003"/>
      <c r="CAL279" s="1003"/>
      <c r="CAM279" s="1003"/>
      <c r="CAN279" s="1001"/>
      <c r="CAO279" s="1005"/>
      <c r="CAP279" s="1003"/>
      <c r="CAQ279" s="1003"/>
      <c r="CAR279" s="1003"/>
      <c r="CAS279" s="1003"/>
      <c r="CAT279" s="1003"/>
      <c r="CAU279" s="1003"/>
      <c r="CAV279" s="1003"/>
      <c r="CAW279" s="1006"/>
      <c r="CAX279" s="1006"/>
      <c r="CAY279" s="1006"/>
      <c r="CAZ279" s="1006"/>
      <c r="CBA279" s="1006"/>
      <c r="CBB279" s="1006"/>
      <c r="CBC279" s="1006"/>
      <c r="CBD279" s="1006"/>
      <c r="CBE279" s="1006"/>
      <c r="CBF279" s="1006"/>
      <c r="CBG279" s="1006"/>
      <c r="CBH279" s="1006"/>
      <c r="CBI279" s="1006"/>
      <c r="CBJ279" s="1006"/>
      <c r="CBK279" s="1006"/>
      <c r="CBL279" s="1006"/>
      <c r="CBM279" s="1006"/>
      <c r="CBN279" s="1006"/>
      <c r="CBO279" s="1006"/>
      <c r="CBP279" s="1006"/>
      <c r="CBQ279" s="1006"/>
      <c r="CBR279" s="1006"/>
      <c r="CBS279" s="1006"/>
      <c r="CBT279" s="1006"/>
      <c r="CBU279" s="1006"/>
      <c r="CBV279" s="1006"/>
      <c r="CBW279" s="1006"/>
      <c r="CBX279" s="1006"/>
      <c r="CBY279" s="1006"/>
      <c r="CBZ279" s="1006"/>
      <c r="CCA279" s="1006"/>
      <c r="CCB279" s="1006"/>
      <c r="CCC279" s="1006"/>
      <c r="CCD279" s="1006"/>
      <c r="CCE279" s="1006"/>
      <c r="CCF279" s="1006"/>
      <c r="CCG279" s="1006"/>
      <c r="CCH279" s="1006"/>
      <c r="CCI279" s="1006"/>
      <c r="CCJ279" s="1006"/>
      <c r="CCK279" s="1006"/>
      <c r="CCL279" s="1006"/>
      <c r="CCM279" s="1006"/>
      <c r="CCN279" s="1006"/>
      <c r="CCO279" s="1003"/>
      <c r="CCP279" s="1003"/>
      <c r="CCQ279" s="1003"/>
      <c r="CCR279" s="1003"/>
      <c r="CCS279" s="1003"/>
      <c r="CCT279" s="1003"/>
      <c r="CCU279" s="1003"/>
      <c r="CCV279" s="1003"/>
      <c r="CCW279" s="1003"/>
      <c r="CCX279" s="1003"/>
      <c r="CCY279" s="1003"/>
      <c r="CCZ279" s="1003"/>
      <c r="CDA279" s="1003"/>
      <c r="CDB279" s="1003"/>
      <c r="CDC279" s="1003"/>
      <c r="CDD279" s="1003"/>
      <c r="CDE279" s="1003"/>
      <c r="CDF279" s="1003"/>
      <c r="CDG279" s="1003"/>
      <c r="CDH279" s="1003"/>
      <c r="CDI279" s="1003"/>
      <c r="CDJ279" s="1003"/>
      <c r="CDK279" s="1003"/>
      <c r="CDL279" s="1003"/>
      <c r="CDM279" s="1004"/>
      <c r="CDN279" s="1004"/>
      <c r="CDO279" s="1004"/>
      <c r="CDP279" s="1004"/>
      <c r="CDQ279" s="1004"/>
      <c r="CDR279" s="1003"/>
      <c r="CDS279" s="1003"/>
      <c r="CDT279" s="1004"/>
      <c r="CDU279" s="1004"/>
      <c r="CDV279" s="1003"/>
      <c r="CDW279" s="1003"/>
      <c r="CDX279" s="1004"/>
      <c r="CDY279" s="1004"/>
      <c r="CDZ279" s="1003"/>
      <c r="CEA279" s="1003"/>
      <c r="CEB279" s="1003"/>
      <c r="CEC279" s="1003"/>
      <c r="CED279" s="1003"/>
      <c r="CEE279" s="1003"/>
      <c r="CEF279" s="1003"/>
      <c r="CEG279" s="1004"/>
      <c r="CEH279" s="1004"/>
      <c r="CEI279" s="1003"/>
      <c r="CEJ279" s="1003"/>
      <c r="CEK279" s="1004"/>
      <c r="CEL279" s="1004"/>
      <c r="CEM279" s="1003"/>
      <c r="CEN279" s="1003"/>
      <c r="CEO279" s="1003"/>
      <c r="CEP279" s="1003"/>
      <c r="CEQ279" s="1003"/>
      <c r="CER279" s="1001"/>
      <c r="CES279" s="1005"/>
      <c r="CET279" s="1003"/>
      <c r="CEU279" s="1003"/>
      <c r="CEV279" s="1003"/>
      <c r="CEW279" s="1003"/>
      <c r="CEX279" s="1003"/>
      <c r="CEY279" s="1003"/>
      <c r="CEZ279" s="1003"/>
      <c r="CFA279" s="1006"/>
      <c r="CFB279" s="1006"/>
      <c r="CFC279" s="1006"/>
      <c r="CFD279" s="1006"/>
      <c r="CFE279" s="1006"/>
      <c r="CFF279" s="1006"/>
      <c r="CFG279" s="1006"/>
      <c r="CFH279" s="1006"/>
      <c r="CFI279" s="1006"/>
      <c r="CFJ279" s="1006"/>
      <c r="CFK279" s="1006"/>
      <c r="CFL279" s="1006"/>
      <c r="CFM279" s="1006"/>
      <c r="CFN279" s="1006"/>
      <c r="CFO279" s="1006"/>
      <c r="CFP279" s="1006"/>
      <c r="CFQ279" s="1006"/>
      <c r="CFR279" s="1006"/>
      <c r="CFS279" s="1006"/>
      <c r="CFT279" s="1006"/>
      <c r="CFU279" s="1006"/>
      <c r="CFV279" s="1006"/>
      <c r="CFW279" s="1006"/>
      <c r="CFX279" s="1006"/>
      <c r="CFY279" s="1006"/>
      <c r="CFZ279" s="1006"/>
      <c r="CGA279" s="1006"/>
      <c r="CGB279" s="1006"/>
      <c r="CGC279" s="1006"/>
      <c r="CGD279" s="1006"/>
      <c r="CGE279" s="1006"/>
      <c r="CGF279" s="1006"/>
      <c r="CGG279" s="1006"/>
      <c r="CGH279" s="1006"/>
      <c r="CGI279" s="1006"/>
      <c r="CGJ279" s="1006"/>
      <c r="CGK279" s="1006"/>
      <c r="CGL279" s="1006"/>
      <c r="CGM279" s="1006"/>
      <c r="CGN279" s="1006"/>
      <c r="CGO279" s="1006"/>
      <c r="CGP279" s="1006"/>
      <c r="CGQ279" s="1006"/>
      <c r="CGR279" s="1006"/>
      <c r="CGS279" s="1003"/>
      <c r="CGT279" s="1003"/>
      <c r="CGU279" s="1003"/>
      <c r="CGV279" s="1003"/>
      <c r="CGW279" s="1003"/>
      <c r="CGX279" s="1003"/>
      <c r="CGY279" s="1003"/>
      <c r="CGZ279" s="1003"/>
      <c r="CHA279" s="1003"/>
      <c r="CHB279" s="1003"/>
      <c r="CHC279" s="1003"/>
      <c r="CHD279" s="1003"/>
      <c r="CHE279" s="1003"/>
      <c r="CHF279" s="1003"/>
      <c r="CHG279" s="1003"/>
      <c r="CHH279" s="1003"/>
      <c r="CHI279" s="1003"/>
      <c r="CHJ279" s="1003"/>
      <c r="CHK279" s="1003"/>
      <c r="CHL279" s="1003"/>
      <c r="CHM279" s="1003"/>
      <c r="CHN279" s="1003"/>
      <c r="CHO279" s="1003"/>
      <c r="CHP279" s="1003"/>
      <c r="CHQ279" s="1004"/>
      <c r="CHR279" s="1004"/>
      <c r="CHS279" s="1004"/>
      <c r="CHT279" s="1004"/>
      <c r="CHU279" s="1004"/>
      <c r="CHV279" s="1003"/>
      <c r="CHW279" s="1003"/>
      <c r="CHX279" s="1004"/>
      <c r="CHY279" s="1004"/>
      <c r="CHZ279" s="1003"/>
      <c r="CIA279" s="1003"/>
      <c r="CIB279" s="1004"/>
      <c r="CIC279" s="1004"/>
      <c r="CID279" s="1003"/>
      <c r="CIE279" s="1003"/>
      <c r="CIF279" s="1003"/>
      <c r="CIG279" s="1003"/>
      <c r="CIH279" s="1003"/>
      <c r="CII279" s="1003"/>
      <c r="CIJ279" s="1003"/>
      <c r="CIK279" s="1004"/>
      <c r="CIL279" s="1004"/>
      <c r="CIM279" s="1003"/>
      <c r="CIN279" s="1003"/>
      <c r="CIO279" s="1004"/>
      <c r="CIP279" s="1004"/>
      <c r="CIQ279" s="1003"/>
      <c r="CIR279" s="1003"/>
      <c r="CIS279" s="1003"/>
      <c r="CIT279" s="1003"/>
      <c r="CIU279" s="1003"/>
      <c r="CIV279" s="1001"/>
      <c r="CIW279" s="1005"/>
      <c r="CIX279" s="1003"/>
      <c r="CIY279" s="1003"/>
      <c r="CIZ279" s="1003"/>
      <c r="CJA279" s="1003"/>
      <c r="CJB279" s="1003"/>
      <c r="CJC279" s="1003"/>
      <c r="CJD279" s="1003"/>
      <c r="CJE279" s="1006"/>
      <c r="CJF279" s="1006"/>
      <c r="CJG279" s="1006"/>
      <c r="CJH279" s="1006"/>
      <c r="CJI279" s="1006"/>
      <c r="CJJ279" s="1006"/>
      <c r="CJK279" s="1006"/>
      <c r="CJL279" s="1006"/>
      <c r="CJM279" s="1006"/>
      <c r="CJN279" s="1006"/>
      <c r="CJO279" s="1006"/>
      <c r="CJP279" s="1006"/>
      <c r="CJQ279" s="1006"/>
      <c r="CJR279" s="1006"/>
      <c r="CJS279" s="1006"/>
      <c r="CJT279" s="1006"/>
      <c r="CJU279" s="1006"/>
      <c r="CJV279" s="1006"/>
      <c r="CJW279" s="1006"/>
      <c r="CJX279" s="1006"/>
      <c r="CJY279" s="1006"/>
      <c r="CJZ279" s="1006"/>
      <c r="CKA279" s="1006"/>
      <c r="CKB279" s="1006"/>
      <c r="CKC279" s="1006"/>
      <c r="CKD279" s="1006"/>
      <c r="CKE279" s="1006"/>
      <c r="CKF279" s="1006"/>
      <c r="CKG279" s="1006"/>
      <c r="CKH279" s="1006"/>
      <c r="CKI279" s="1006"/>
      <c r="CKJ279" s="1006"/>
      <c r="CKK279" s="1006"/>
      <c r="CKL279" s="1006"/>
      <c r="CKM279" s="1006"/>
      <c r="CKN279" s="1006"/>
      <c r="CKO279" s="1006"/>
      <c r="CKP279" s="1006"/>
      <c r="CKQ279" s="1006"/>
      <c r="CKR279" s="1006"/>
      <c r="CKS279" s="1006"/>
      <c r="CKT279" s="1006"/>
      <c r="CKU279" s="1006"/>
      <c r="CKV279" s="1006"/>
      <c r="CKW279" s="1003"/>
      <c r="CKX279" s="1003"/>
      <c r="CKY279" s="1003"/>
      <c r="CKZ279" s="1003"/>
      <c r="CLA279" s="1003"/>
      <c r="CLB279" s="1003"/>
      <c r="CLC279" s="1003"/>
      <c r="CLD279" s="1003"/>
      <c r="CLE279" s="1003"/>
      <c r="CLF279" s="1003"/>
      <c r="CLG279" s="1003"/>
      <c r="CLH279" s="1003"/>
      <c r="CLI279" s="1003"/>
      <c r="CLJ279" s="1003"/>
      <c r="CLK279" s="1003"/>
      <c r="CLL279" s="1003"/>
      <c r="CLM279" s="1003"/>
      <c r="CLN279" s="1003"/>
      <c r="CLO279" s="1003"/>
      <c r="CLP279" s="1003"/>
      <c r="CLQ279" s="1003"/>
      <c r="CLR279" s="1003"/>
      <c r="CLS279" s="1003"/>
      <c r="CLT279" s="1003"/>
      <c r="CLU279" s="1004"/>
      <c r="CLV279" s="1004"/>
      <c r="CLW279" s="1004"/>
      <c r="CLX279" s="1004"/>
      <c r="CLY279" s="1004"/>
      <c r="CLZ279" s="1003"/>
      <c r="CMA279" s="1003"/>
      <c r="CMB279" s="1004"/>
      <c r="CMC279" s="1004"/>
      <c r="CMD279" s="1003"/>
      <c r="CME279" s="1003"/>
      <c r="CMF279" s="1004"/>
      <c r="CMG279" s="1004"/>
      <c r="CMH279" s="1003"/>
      <c r="CMI279" s="1003"/>
      <c r="CMJ279" s="1003"/>
      <c r="CMK279" s="1003"/>
      <c r="CML279" s="1003"/>
      <c r="CMM279" s="1003"/>
      <c r="CMN279" s="1003"/>
      <c r="CMO279" s="1004"/>
      <c r="CMP279" s="1004"/>
      <c r="CMQ279" s="1003"/>
      <c r="CMR279" s="1003"/>
      <c r="CMS279" s="1004"/>
      <c r="CMT279" s="1004"/>
      <c r="CMU279" s="1003"/>
      <c r="CMV279" s="1003"/>
      <c r="CMW279" s="1003"/>
      <c r="CMX279" s="1003"/>
      <c r="CMY279" s="1003"/>
      <c r="CMZ279" s="1001"/>
      <c r="CNA279" s="1005"/>
      <c r="CNB279" s="1003"/>
      <c r="CNC279" s="1003"/>
      <c r="CND279" s="1003"/>
      <c r="CNE279" s="1003"/>
      <c r="CNF279" s="1003"/>
      <c r="CNG279" s="1003"/>
      <c r="CNH279" s="1003"/>
      <c r="CNI279" s="1006"/>
      <c r="CNJ279" s="1006"/>
      <c r="CNK279" s="1006"/>
      <c r="CNL279" s="1006"/>
      <c r="CNM279" s="1006"/>
      <c r="CNN279" s="1006"/>
      <c r="CNO279" s="1006"/>
      <c r="CNP279" s="1006"/>
      <c r="CNQ279" s="1006"/>
      <c r="CNR279" s="1006"/>
      <c r="CNS279" s="1006"/>
      <c r="CNT279" s="1006"/>
      <c r="CNU279" s="1006"/>
      <c r="CNV279" s="1006"/>
      <c r="CNW279" s="1006"/>
      <c r="CNX279" s="1006"/>
      <c r="CNY279" s="1006"/>
      <c r="CNZ279" s="1006"/>
      <c r="COA279" s="1006"/>
      <c r="COB279" s="1006"/>
      <c r="COC279" s="1006"/>
      <c r="COD279" s="1006"/>
      <c r="COE279" s="1006"/>
      <c r="COF279" s="1006"/>
      <c r="COG279" s="1006"/>
      <c r="COH279" s="1006"/>
      <c r="COI279" s="1006"/>
      <c r="COJ279" s="1006"/>
      <c r="COK279" s="1006"/>
      <c r="COL279" s="1006"/>
      <c r="COM279" s="1006"/>
      <c r="CON279" s="1006"/>
      <c r="COO279" s="1006"/>
      <c r="COP279" s="1006"/>
      <c r="COQ279" s="1006"/>
      <c r="COR279" s="1006"/>
      <c r="COS279" s="1006"/>
      <c r="COT279" s="1006"/>
      <c r="COU279" s="1006"/>
      <c r="COV279" s="1006"/>
      <c r="COW279" s="1006"/>
      <c r="COX279" s="1006"/>
      <c r="COY279" s="1006"/>
      <c r="COZ279" s="1006"/>
      <c r="CPA279" s="1003"/>
      <c r="CPB279" s="1003"/>
      <c r="CPC279" s="1003"/>
      <c r="CPD279" s="1003"/>
      <c r="CPE279" s="1003"/>
      <c r="CPF279" s="1003"/>
      <c r="CPG279" s="1003"/>
      <c r="CPH279" s="1003"/>
      <c r="CPI279" s="1003"/>
      <c r="CPJ279" s="1003"/>
      <c r="CPK279" s="1003"/>
      <c r="CPL279" s="1003"/>
      <c r="CPM279" s="1003"/>
      <c r="CPN279" s="1003"/>
      <c r="CPO279" s="1003"/>
      <c r="CPP279" s="1003"/>
      <c r="CPQ279" s="1003"/>
      <c r="CPR279" s="1003"/>
      <c r="CPS279" s="1003"/>
      <c r="CPT279" s="1003"/>
      <c r="CPU279" s="1003"/>
      <c r="CPV279" s="1003"/>
      <c r="CPW279" s="1003"/>
      <c r="CPX279" s="1003"/>
      <c r="CPY279" s="1004"/>
      <c r="CPZ279" s="1004"/>
      <c r="CQA279" s="1004"/>
      <c r="CQB279" s="1004"/>
      <c r="CQC279" s="1004"/>
      <c r="CQD279" s="1003"/>
      <c r="CQE279" s="1003"/>
      <c r="CQF279" s="1004"/>
      <c r="CQG279" s="1004"/>
      <c r="CQH279" s="1003"/>
      <c r="CQI279" s="1003"/>
      <c r="CQJ279" s="1004"/>
      <c r="CQK279" s="1004"/>
      <c r="CQL279" s="1003"/>
      <c r="CQM279" s="1003"/>
      <c r="CQN279" s="1003"/>
      <c r="CQO279" s="1003"/>
      <c r="CQP279" s="1003"/>
      <c r="CQQ279" s="1003"/>
      <c r="CQR279" s="1003"/>
      <c r="CQS279" s="1004"/>
      <c r="CQT279" s="1004"/>
      <c r="CQU279" s="1003"/>
      <c r="CQV279" s="1003"/>
      <c r="CQW279" s="1004"/>
      <c r="CQX279" s="1004"/>
      <c r="CQY279" s="1003"/>
      <c r="CQZ279" s="1003"/>
      <c r="CRA279" s="1003"/>
      <c r="CRB279" s="1003"/>
      <c r="CRC279" s="1003"/>
      <c r="CRD279" s="1001"/>
      <c r="CRE279" s="1005"/>
      <c r="CRF279" s="1003"/>
      <c r="CRG279" s="1003"/>
      <c r="CRH279" s="1003"/>
      <c r="CRI279" s="1003"/>
      <c r="CRJ279" s="1003"/>
      <c r="CRK279" s="1003"/>
      <c r="CRL279" s="1003"/>
      <c r="CRM279" s="1006"/>
      <c r="CRN279" s="1006"/>
      <c r="CRO279" s="1006"/>
      <c r="CRP279" s="1006"/>
      <c r="CRQ279" s="1006"/>
      <c r="CRR279" s="1006"/>
      <c r="CRS279" s="1006"/>
      <c r="CRT279" s="1006"/>
      <c r="CRU279" s="1006"/>
      <c r="CRV279" s="1006"/>
      <c r="CRW279" s="1006"/>
      <c r="CRX279" s="1006"/>
      <c r="CRY279" s="1006"/>
      <c r="CRZ279" s="1006"/>
      <c r="CSA279" s="1006"/>
      <c r="CSB279" s="1006"/>
      <c r="CSC279" s="1006"/>
      <c r="CSD279" s="1006"/>
      <c r="CSE279" s="1006"/>
      <c r="CSF279" s="1006"/>
      <c r="CSG279" s="1006"/>
      <c r="CSH279" s="1006"/>
      <c r="CSI279" s="1006"/>
      <c r="CSJ279" s="1006"/>
      <c r="CSK279" s="1006"/>
      <c r="CSL279" s="1006"/>
      <c r="CSM279" s="1006"/>
      <c r="CSN279" s="1006"/>
      <c r="CSO279" s="1006"/>
      <c r="CSP279" s="1006"/>
      <c r="CSQ279" s="1006"/>
      <c r="CSR279" s="1006"/>
      <c r="CSS279" s="1006"/>
      <c r="CST279" s="1006"/>
      <c r="CSU279" s="1006"/>
      <c r="CSV279" s="1006"/>
      <c r="CSW279" s="1006"/>
      <c r="CSX279" s="1006"/>
      <c r="CSY279" s="1006"/>
      <c r="CSZ279" s="1006"/>
      <c r="CTA279" s="1006"/>
      <c r="CTB279" s="1006"/>
      <c r="CTC279" s="1006"/>
      <c r="CTD279" s="1006"/>
      <c r="CTE279" s="1003"/>
      <c r="CTF279" s="1003"/>
      <c r="CTG279" s="1003"/>
      <c r="CTH279" s="1003"/>
      <c r="CTI279" s="1003"/>
      <c r="CTJ279" s="1003"/>
      <c r="CTK279" s="1003"/>
      <c r="CTL279" s="1003"/>
      <c r="CTM279" s="1003"/>
      <c r="CTN279" s="1003"/>
      <c r="CTO279" s="1003"/>
      <c r="CTP279" s="1003"/>
      <c r="CTQ279" s="1003"/>
      <c r="CTR279" s="1003"/>
      <c r="CTS279" s="1003"/>
      <c r="CTT279" s="1003"/>
      <c r="CTU279" s="1003"/>
      <c r="CTV279" s="1003"/>
      <c r="CTW279" s="1003"/>
      <c r="CTX279" s="1003"/>
      <c r="CTY279" s="1003"/>
      <c r="CTZ279" s="1003"/>
      <c r="CUA279" s="1003"/>
      <c r="CUB279" s="1003"/>
      <c r="CUC279" s="1004"/>
      <c r="CUD279" s="1004"/>
      <c r="CUE279" s="1004"/>
      <c r="CUF279" s="1004"/>
      <c r="CUG279" s="1004"/>
      <c r="CUH279" s="1003"/>
      <c r="CUI279" s="1003"/>
      <c r="CUJ279" s="1004"/>
      <c r="CUK279" s="1004"/>
      <c r="CUL279" s="1003"/>
      <c r="CUM279" s="1003"/>
      <c r="CUN279" s="1004"/>
      <c r="CUO279" s="1004"/>
      <c r="CUP279" s="1003"/>
      <c r="CUQ279" s="1003"/>
      <c r="CUR279" s="1003"/>
      <c r="CUS279" s="1003"/>
      <c r="CUT279" s="1003"/>
      <c r="CUU279" s="1003"/>
      <c r="CUV279" s="1003"/>
      <c r="CUW279" s="1004"/>
      <c r="CUX279" s="1004"/>
      <c r="CUY279" s="1003"/>
      <c r="CUZ279" s="1003"/>
      <c r="CVA279" s="1004"/>
      <c r="CVB279" s="1004"/>
      <c r="CVC279" s="1003"/>
      <c r="CVD279" s="1003"/>
      <c r="CVE279" s="1003"/>
      <c r="CVF279" s="1003"/>
      <c r="CVG279" s="1003"/>
      <c r="CVH279" s="1001"/>
      <c r="CVI279" s="1005"/>
      <c r="CVJ279" s="1003"/>
      <c r="CVK279" s="1003"/>
      <c r="CVL279" s="1003"/>
      <c r="CVM279" s="1003"/>
      <c r="CVN279" s="1003"/>
      <c r="CVO279" s="1003"/>
      <c r="CVP279" s="1003"/>
      <c r="CVQ279" s="1006"/>
      <c r="CVR279" s="1006"/>
      <c r="CVS279" s="1006"/>
      <c r="CVT279" s="1006"/>
      <c r="CVU279" s="1006"/>
      <c r="CVV279" s="1006"/>
      <c r="CVW279" s="1006"/>
      <c r="CVX279" s="1006"/>
      <c r="CVY279" s="1006"/>
      <c r="CVZ279" s="1006"/>
      <c r="CWA279" s="1006"/>
      <c r="CWB279" s="1006"/>
      <c r="CWC279" s="1006"/>
      <c r="CWD279" s="1006"/>
      <c r="CWE279" s="1006"/>
      <c r="CWF279" s="1006"/>
      <c r="CWG279" s="1006"/>
      <c r="CWH279" s="1006"/>
      <c r="CWI279" s="1006"/>
      <c r="CWJ279" s="1006"/>
      <c r="CWK279" s="1006"/>
      <c r="CWL279" s="1006"/>
      <c r="CWM279" s="1006"/>
      <c r="CWN279" s="1006"/>
      <c r="CWO279" s="1006"/>
      <c r="CWP279" s="1006"/>
      <c r="CWQ279" s="1006"/>
      <c r="CWR279" s="1006"/>
      <c r="CWS279" s="1006"/>
      <c r="CWT279" s="1006"/>
      <c r="CWU279" s="1006"/>
      <c r="CWV279" s="1006"/>
      <c r="CWW279" s="1006"/>
      <c r="CWX279" s="1006"/>
      <c r="CWY279" s="1006"/>
      <c r="CWZ279" s="1006"/>
      <c r="CXA279" s="1006"/>
      <c r="CXB279" s="1006"/>
      <c r="CXC279" s="1006"/>
      <c r="CXD279" s="1006"/>
      <c r="CXE279" s="1006"/>
      <c r="CXF279" s="1006"/>
      <c r="CXG279" s="1006"/>
      <c r="CXH279" s="1006"/>
      <c r="CXI279" s="1003"/>
      <c r="CXJ279" s="1003"/>
      <c r="CXK279" s="1003"/>
      <c r="CXL279" s="1003"/>
      <c r="CXM279" s="1003"/>
      <c r="CXN279" s="1003"/>
      <c r="CXO279" s="1003"/>
      <c r="CXP279" s="1003"/>
      <c r="CXQ279" s="1003"/>
      <c r="CXR279" s="1003"/>
      <c r="CXS279" s="1003"/>
      <c r="CXT279" s="1003"/>
      <c r="CXU279" s="1003"/>
      <c r="CXV279" s="1003"/>
      <c r="CXW279" s="1003"/>
      <c r="CXX279" s="1003"/>
      <c r="CXY279" s="1003"/>
      <c r="CXZ279" s="1003"/>
      <c r="CYA279" s="1003"/>
      <c r="CYB279" s="1003"/>
      <c r="CYC279" s="1003"/>
      <c r="CYD279" s="1003"/>
      <c r="CYE279" s="1003"/>
      <c r="CYF279" s="1003"/>
      <c r="CYG279" s="1004"/>
      <c r="CYH279" s="1004"/>
      <c r="CYI279" s="1004"/>
      <c r="CYJ279" s="1004"/>
      <c r="CYK279" s="1004"/>
      <c r="CYL279" s="1003"/>
      <c r="CYM279" s="1003"/>
      <c r="CYN279" s="1004"/>
      <c r="CYO279" s="1004"/>
      <c r="CYP279" s="1003"/>
      <c r="CYQ279" s="1003"/>
      <c r="CYR279" s="1004"/>
      <c r="CYS279" s="1004"/>
      <c r="CYT279" s="1003"/>
      <c r="CYU279" s="1003"/>
      <c r="CYV279" s="1003"/>
      <c r="CYW279" s="1003"/>
      <c r="CYX279" s="1003"/>
      <c r="CYY279" s="1003"/>
      <c r="CYZ279" s="1003"/>
      <c r="CZA279" s="1004"/>
      <c r="CZB279" s="1004"/>
      <c r="CZC279" s="1003"/>
      <c r="CZD279" s="1003"/>
      <c r="CZE279" s="1004"/>
      <c r="CZF279" s="1004"/>
      <c r="CZG279" s="1003"/>
      <c r="CZH279" s="1003"/>
      <c r="CZI279" s="1003"/>
      <c r="CZJ279" s="1003"/>
      <c r="CZK279" s="1003"/>
      <c r="CZL279" s="1001"/>
      <c r="CZM279" s="1005"/>
      <c r="CZN279" s="1003"/>
      <c r="CZO279" s="1003"/>
      <c r="CZP279" s="1003"/>
      <c r="CZQ279" s="1003"/>
      <c r="CZR279" s="1003"/>
      <c r="CZS279" s="1003"/>
      <c r="CZT279" s="1003"/>
      <c r="CZU279" s="1006"/>
      <c r="CZV279" s="1006"/>
      <c r="CZW279" s="1006"/>
      <c r="CZX279" s="1006"/>
      <c r="CZY279" s="1006"/>
      <c r="CZZ279" s="1006"/>
      <c r="DAA279" s="1006"/>
      <c r="DAB279" s="1006"/>
      <c r="DAC279" s="1006"/>
      <c r="DAD279" s="1006"/>
      <c r="DAE279" s="1006"/>
      <c r="DAF279" s="1006"/>
      <c r="DAG279" s="1006"/>
      <c r="DAH279" s="1006"/>
      <c r="DAI279" s="1006"/>
      <c r="DAJ279" s="1006"/>
      <c r="DAK279" s="1006"/>
      <c r="DAL279" s="1006"/>
      <c r="DAM279" s="1006"/>
      <c r="DAN279" s="1006"/>
      <c r="DAO279" s="1006"/>
      <c r="DAP279" s="1006"/>
      <c r="DAQ279" s="1006"/>
      <c r="DAR279" s="1006"/>
      <c r="DAS279" s="1006"/>
      <c r="DAT279" s="1006"/>
      <c r="DAU279" s="1006"/>
      <c r="DAV279" s="1006"/>
      <c r="DAW279" s="1006"/>
      <c r="DAX279" s="1006"/>
      <c r="DAY279" s="1006"/>
      <c r="DAZ279" s="1006"/>
      <c r="DBA279" s="1006"/>
      <c r="DBB279" s="1006"/>
      <c r="DBC279" s="1006"/>
      <c r="DBD279" s="1006"/>
      <c r="DBE279" s="1006"/>
      <c r="DBF279" s="1006"/>
      <c r="DBG279" s="1006"/>
      <c r="DBH279" s="1006"/>
      <c r="DBI279" s="1006"/>
      <c r="DBJ279" s="1006"/>
      <c r="DBK279" s="1006"/>
      <c r="DBL279" s="1006"/>
      <c r="DBM279" s="1003"/>
      <c r="DBN279" s="1003"/>
      <c r="DBO279" s="1003"/>
      <c r="DBP279" s="1003"/>
      <c r="DBQ279" s="1003"/>
      <c r="DBR279" s="1003"/>
      <c r="DBS279" s="1003"/>
      <c r="DBT279" s="1003"/>
      <c r="DBU279" s="1003"/>
      <c r="DBV279" s="1003"/>
      <c r="DBW279" s="1003"/>
      <c r="DBX279" s="1003"/>
      <c r="DBY279" s="1003"/>
      <c r="DBZ279" s="1003"/>
      <c r="DCA279" s="1003"/>
      <c r="DCB279" s="1003"/>
      <c r="DCC279" s="1003"/>
      <c r="DCD279" s="1003"/>
      <c r="DCE279" s="1003"/>
      <c r="DCF279" s="1003"/>
      <c r="DCG279" s="1003"/>
      <c r="DCH279" s="1003"/>
      <c r="DCI279" s="1003"/>
      <c r="DCJ279" s="1003"/>
      <c r="DCK279" s="1004"/>
      <c r="DCL279" s="1004"/>
      <c r="DCM279" s="1004"/>
      <c r="DCN279" s="1004"/>
      <c r="DCO279" s="1004"/>
      <c r="DCP279" s="1003"/>
      <c r="DCQ279" s="1003"/>
      <c r="DCR279" s="1004"/>
      <c r="DCS279" s="1004"/>
      <c r="DCT279" s="1003"/>
      <c r="DCU279" s="1003"/>
      <c r="DCV279" s="1004"/>
      <c r="DCW279" s="1004"/>
      <c r="DCX279" s="1003"/>
      <c r="DCY279" s="1003"/>
      <c r="DCZ279" s="1003"/>
      <c r="DDA279" s="1003"/>
      <c r="DDB279" s="1003"/>
      <c r="DDC279" s="1003"/>
      <c r="DDD279" s="1003"/>
      <c r="DDE279" s="1004"/>
      <c r="DDF279" s="1004"/>
      <c r="DDG279" s="1003"/>
      <c r="DDH279" s="1003"/>
      <c r="DDI279" s="1004"/>
      <c r="DDJ279" s="1004"/>
      <c r="DDK279" s="1003"/>
      <c r="DDL279" s="1003"/>
      <c r="DDM279" s="1003"/>
      <c r="DDN279" s="1003"/>
      <c r="DDO279" s="1003"/>
      <c r="DDP279" s="1001"/>
      <c r="DDQ279" s="1005"/>
      <c r="DDR279" s="1003"/>
      <c r="DDS279" s="1003"/>
      <c r="DDT279" s="1003"/>
      <c r="DDU279" s="1003"/>
      <c r="DDV279" s="1003"/>
      <c r="DDW279" s="1003"/>
      <c r="DDX279" s="1003"/>
      <c r="DDY279" s="1006"/>
      <c r="DDZ279" s="1006"/>
      <c r="DEA279" s="1006"/>
      <c r="DEB279" s="1006"/>
      <c r="DEC279" s="1006"/>
      <c r="DED279" s="1006"/>
      <c r="DEE279" s="1006"/>
      <c r="DEF279" s="1006"/>
      <c r="DEG279" s="1006"/>
      <c r="DEH279" s="1006"/>
      <c r="DEI279" s="1006"/>
      <c r="DEJ279" s="1006"/>
      <c r="DEK279" s="1006"/>
      <c r="DEL279" s="1006"/>
      <c r="DEM279" s="1006"/>
      <c r="DEN279" s="1006"/>
      <c r="DEO279" s="1006"/>
      <c r="DEP279" s="1006"/>
      <c r="DEQ279" s="1006"/>
      <c r="DER279" s="1006"/>
      <c r="DES279" s="1006"/>
      <c r="DET279" s="1006"/>
      <c r="DEU279" s="1006"/>
      <c r="DEV279" s="1006"/>
      <c r="DEW279" s="1006"/>
      <c r="DEX279" s="1006"/>
      <c r="DEY279" s="1006"/>
      <c r="DEZ279" s="1006"/>
      <c r="DFA279" s="1006"/>
      <c r="DFB279" s="1006"/>
      <c r="DFC279" s="1006"/>
      <c r="DFD279" s="1006"/>
      <c r="DFE279" s="1006"/>
      <c r="DFF279" s="1006"/>
      <c r="DFG279" s="1006"/>
      <c r="DFH279" s="1006"/>
      <c r="DFI279" s="1006"/>
      <c r="DFJ279" s="1006"/>
      <c r="DFK279" s="1006"/>
      <c r="DFL279" s="1006"/>
      <c r="DFM279" s="1006"/>
      <c r="DFN279" s="1006"/>
      <c r="DFO279" s="1006"/>
      <c r="DFP279" s="1006"/>
      <c r="DFQ279" s="1003"/>
      <c r="DFR279" s="1003"/>
      <c r="DFS279" s="1003"/>
      <c r="DFT279" s="1003"/>
      <c r="DFU279" s="1003"/>
      <c r="DFV279" s="1003"/>
      <c r="DFW279" s="1003"/>
      <c r="DFX279" s="1003"/>
      <c r="DFY279" s="1003"/>
      <c r="DFZ279" s="1003"/>
      <c r="DGA279" s="1003"/>
      <c r="DGB279" s="1003"/>
      <c r="DGC279" s="1003"/>
      <c r="DGD279" s="1003"/>
      <c r="DGE279" s="1003"/>
      <c r="DGF279" s="1003"/>
      <c r="DGG279" s="1003"/>
      <c r="DGH279" s="1003"/>
      <c r="DGI279" s="1003"/>
      <c r="DGJ279" s="1003"/>
      <c r="DGK279" s="1003"/>
      <c r="DGL279" s="1003"/>
      <c r="DGM279" s="1003"/>
      <c r="DGN279" s="1003"/>
      <c r="DGO279" s="1004"/>
      <c r="DGP279" s="1004"/>
      <c r="DGQ279" s="1004"/>
      <c r="DGR279" s="1004"/>
      <c r="DGS279" s="1004"/>
      <c r="DGT279" s="1003"/>
      <c r="DGU279" s="1003"/>
      <c r="DGV279" s="1004"/>
      <c r="DGW279" s="1004"/>
      <c r="DGX279" s="1003"/>
      <c r="DGY279" s="1003"/>
      <c r="DGZ279" s="1004"/>
      <c r="DHA279" s="1004"/>
      <c r="DHB279" s="1003"/>
      <c r="DHC279" s="1003"/>
      <c r="DHD279" s="1003"/>
      <c r="DHE279" s="1003"/>
      <c r="DHF279" s="1003"/>
      <c r="DHG279" s="1003"/>
      <c r="DHH279" s="1003"/>
      <c r="DHI279" s="1004"/>
      <c r="DHJ279" s="1004"/>
      <c r="DHK279" s="1003"/>
      <c r="DHL279" s="1003"/>
      <c r="DHM279" s="1004"/>
      <c r="DHN279" s="1004"/>
      <c r="DHO279" s="1003"/>
      <c r="DHP279" s="1003"/>
      <c r="DHQ279" s="1003"/>
      <c r="DHR279" s="1003"/>
      <c r="DHS279" s="1003"/>
      <c r="DHT279" s="1001"/>
      <c r="DHU279" s="1005"/>
      <c r="DHV279" s="1003"/>
      <c r="DHW279" s="1003"/>
      <c r="DHX279" s="1003"/>
      <c r="DHY279" s="1003"/>
      <c r="DHZ279" s="1003"/>
      <c r="DIA279" s="1003"/>
      <c r="DIB279" s="1003"/>
      <c r="DIC279" s="1006"/>
      <c r="DID279" s="1006"/>
      <c r="DIE279" s="1006"/>
      <c r="DIF279" s="1006"/>
      <c r="DIG279" s="1006"/>
      <c r="DIH279" s="1006"/>
      <c r="DII279" s="1006"/>
      <c r="DIJ279" s="1006"/>
      <c r="DIK279" s="1006"/>
      <c r="DIL279" s="1006"/>
      <c r="DIM279" s="1006"/>
      <c r="DIN279" s="1006"/>
      <c r="DIO279" s="1006"/>
      <c r="DIP279" s="1006"/>
      <c r="DIQ279" s="1006"/>
      <c r="DIR279" s="1006"/>
      <c r="DIS279" s="1006"/>
      <c r="DIT279" s="1006"/>
      <c r="DIU279" s="1006"/>
      <c r="DIV279" s="1006"/>
      <c r="DIW279" s="1006"/>
      <c r="DIX279" s="1006"/>
      <c r="DIY279" s="1006"/>
      <c r="DIZ279" s="1006"/>
      <c r="DJA279" s="1006"/>
      <c r="DJB279" s="1006"/>
      <c r="DJC279" s="1006"/>
      <c r="DJD279" s="1006"/>
      <c r="DJE279" s="1006"/>
      <c r="DJF279" s="1006"/>
      <c r="DJG279" s="1006"/>
      <c r="DJH279" s="1006"/>
      <c r="DJI279" s="1006"/>
      <c r="DJJ279" s="1006"/>
      <c r="DJK279" s="1006"/>
      <c r="DJL279" s="1006"/>
      <c r="DJM279" s="1006"/>
      <c r="DJN279" s="1006"/>
      <c r="DJO279" s="1006"/>
      <c r="DJP279" s="1006"/>
      <c r="DJQ279" s="1006"/>
      <c r="DJR279" s="1006"/>
      <c r="DJS279" s="1006"/>
      <c r="DJT279" s="1006"/>
      <c r="DJU279" s="1003"/>
      <c r="DJV279" s="1003"/>
      <c r="DJW279" s="1003"/>
      <c r="DJX279" s="1003"/>
      <c r="DJY279" s="1003"/>
      <c r="DJZ279" s="1003"/>
      <c r="DKA279" s="1003"/>
      <c r="DKB279" s="1003"/>
      <c r="DKC279" s="1003"/>
      <c r="DKD279" s="1003"/>
      <c r="DKE279" s="1003"/>
      <c r="DKF279" s="1003"/>
      <c r="DKG279" s="1003"/>
      <c r="DKH279" s="1003"/>
      <c r="DKI279" s="1003"/>
      <c r="DKJ279" s="1003"/>
      <c r="DKK279" s="1003"/>
      <c r="DKL279" s="1003"/>
      <c r="DKM279" s="1003"/>
      <c r="DKN279" s="1003"/>
      <c r="DKO279" s="1003"/>
      <c r="DKP279" s="1003"/>
      <c r="DKQ279" s="1003"/>
      <c r="DKR279" s="1003"/>
      <c r="DKS279" s="1004"/>
      <c r="DKT279" s="1004"/>
      <c r="DKU279" s="1004"/>
      <c r="DKV279" s="1004"/>
      <c r="DKW279" s="1004"/>
      <c r="DKX279" s="1003"/>
      <c r="DKY279" s="1003"/>
      <c r="DKZ279" s="1004"/>
      <c r="DLA279" s="1004"/>
      <c r="DLB279" s="1003"/>
      <c r="DLC279" s="1003"/>
      <c r="DLD279" s="1004"/>
      <c r="DLE279" s="1004"/>
      <c r="DLF279" s="1003"/>
      <c r="DLG279" s="1003"/>
      <c r="DLH279" s="1003"/>
      <c r="DLI279" s="1003"/>
      <c r="DLJ279" s="1003"/>
      <c r="DLK279" s="1003"/>
      <c r="DLL279" s="1003"/>
      <c r="DLM279" s="1004"/>
      <c r="DLN279" s="1004"/>
      <c r="DLO279" s="1003"/>
      <c r="DLP279" s="1003"/>
      <c r="DLQ279" s="1004"/>
      <c r="DLR279" s="1004"/>
      <c r="DLS279" s="1003"/>
      <c r="DLT279" s="1003"/>
      <c r="DLU279" s="1003"/>
      <c r="DLV279" s="1003"/>
      <c r="DLW279" s="1003"/>
      <c r="DLX279" s="1001"/>
      <c r="DLY279" s="1005"/>
      <c r="DLZ279" s="1003"/>
      <c r="DMA279" s="1003"/>
      <c r="DMB279" s="1003"/>
      <c r="DMC279" s="1003"/>
      <c r="DMD279" s="1003"/>
      <c r="DME279" s="1003"/>
      <c r="DMF279" s="1003"/>
      <c r="DMG279" s="1006"/>
      <c r="DMH279" s="1006"/>
      <c r="DMI279" s="1006"/>
      <c r="DMJ279" s="1006"/>
      <c r="DMK279" s="1006"/>
      <c r="DML279" s="1006"/>
      <c r="DMM279" s="1006"/>
      <c r="DMN279" s="1006"/>
      <c r="DMO279" s="1006"/>
      <c r="DMP279" s="1006"/>
      <c r="DMQ279" s="1006"/>
      <c r="DMR279" s="1006"/>
      <c r="DMS279" s="1006"/>
      <c r="DMT279" s="1006"/>
      <c r="DMU279" s="1006"/>
      <c r="DMV279" s="1006"/>
      <c r="DMW279" s="1006"/>
      <c r="DMX279" s="1006"/>
      <c r="DMY279" s="1006"/>
      <c r="DMZ279" s="1006"/>
      <c r="DNA279" s="1006"/>
      <c r="DNB279" s="1006"/>
      <c r="DNC279" s="1006"/>
      <c r="DND279" s="1006"/>
      <c r="DNE279" s="1006"/>
      <c r="DNF279" s="1006"/>
      <c r="DNG279" s="1006"/>
      <c r="DNH279" s="1006"/>
      <c r="DNI279" s="1006"/>
      <c r="DNJ279" s="1006"/>
      <c r="DNK279" s="1006"/>
      <c r="DNL279" s="1006"/>
      <c r="DNM279" s="1006"/>
      <c r="DNN279" s="1006"/>
      <c r="DNO279" s="1006"/>
      <c r="DNP279" s="1006"/>
      <c r="DNQ279" s="1006"/>
      <c r="DNR279" s="1006"/>
      <c r="DNS279" s="1006"/>
      <c r="DNT279" s="1006"/>
      <c r="DNU279" s="1006"/>
      <c r="DNV279" s="1006"/>
      <c r="DNW279" s="1006"/>
      <c r="DNX279" s="1006"/>
      <c r="DNY279" s="1003"/>
      <c r="DNZ279" s="1003"/>
      <c r="DOA279" s="1003"/>
      <c r="DOB279" s="1003"/>
      <c r="DOC279" s="1003"/>
      <c r="DOD279" s="1003"/>
      <c r="DOE279" s="1003"/>
      <c r="DOF279" s="1003"/>
      <c r="DOG279" s="1003"/>
      <c r="DOH279" s="1003"/>
      <c r="DOI279" s="1003"/>
      <c r="DOJ279" s="1003"/>
      <c r="DOK279" s="1003"/>
      <c r="DOL279" s="1003"/>
      <c r="DOM279" s="1003"/>
      <c r="DON279" s="1003"/>
      <c r="DOO279" s="1003"/>
      <c r="DOP279" s="1003"/>
      <c r="DOQ279" s="1003"/>
      <c r="DOR279" s="1003"/>
      <c r="DOS279" s="1003"/>
      <c r="DOT279" s="1003"/>
      <c r="DOU279" s="1003"/>
      <c r="DOV279" s="1003"/>
      <c r="DOW279" s="1004"/>
      <c r="DOX279" s="1004"/>
      <c r="DOY279" s="1004"/>
      <c r="DOZ279" s="1004"/>
      <c r="DPA279" s="1004"/>
      <c r="DPB279" s="1003"/>
      <c r="DPC279" s="1003"/>
      <c r="DPD279" s="1004"/>
      <c r="DPE279" s="1004"/>
      <c r="DPF279" s="1003"/>
      <c r="DPG279" s="1003"/>
      <c r="DPH279" s="1004"/>
      <c r="DPI279" s="1004"/>
      <c r="DPJ279" s="1003"/>
      <c r="DPK279" s="1003"/>
      <c r="DPL279" s="1003"/>
      <c r="DPM279" s="1003"/>
      <c r="DPN279" s="1003"/>
      <c r="DPO279" s="1003"/>
      <c r="DPP279" s="1003"/>
      <c r="DPQ279" s="1004"/>
      <c r="DPR279" s="1004"/>
      <c r="DPS279" s="1003"/>
      <c r="DPT279" s="1003"/>
      <c r="DPU279" s="1004"/>
      <c r="DPV279" s="1004"/>
      <c r="DPW279" s="1003"/>
      <c r="DPX279" s="1003"/>
      <c r="DPY279" s="1003"/>
      <c r="DPZ279" s="1003"/>
      <c r="DQA279" s="1003"/>
      <c r="DQB279" s="1001"/>
      <c r="DQC279" s="1005"/>
      <c r="DQD279" s="1003"/>
      <c r="DQE279" s="1003"/>
      <c r="DQF279" s="1003"/>
      <c r="DQG279" s="1003"/>
      <c r="DQH279" s="1003"/>
      <c r="DQI279" s="1003"/>
      <c r="DQJ279" s="1003"/>
      <c r="DQK279" s="1006"/>
      <c r="DQL279" s="1006"/>
      <c r="DQM279" s="1006"/>
      <c r="DQN279" s="1006"/>
      <c r="DQO279" s="1006"/>
      <c r="DQP279" s="1006"/>
      <c r="DQQ279" s="1006"/>
      <c r="DQR279" s="1006"/>
      <c r="DQS279" s="1006"/>
      <c r="DQT279" s="1006"/>
      <c r="DQU279" s="1006"/>
      <c r="DQV279" s="1006"/>
      <c r="DQW279" s="1006"/>
      <c r="DQX279" s="1006"/>
      <c r="DQY279" s="1006"/>
      <c r="DQZ279" s="1006"/>
      <c r="DRA279" s="1006"/>
      <c r="DRB279" s="1006"/>
      <c r="DRC279" s="1006"/>
      <c r="DRD279" s="1006"/>
      <c r="DRE279" s="1006"/>
      <c r="DRF279" s="1006"/>
      <c r="DRG279" s="1006"/>
      <c r="DRH279" s="1006"/>
      <c r="DRI279" s="1006"/>
      <c r="DRJ279" s="1006"/>
      <c r="DRK279" s="1006"/>
      <c r="DRL279" s="1006"/>
      <c r="DRM279" s="1006"/>
      <c r="DRN279" s="1006"/>
      <c r="DRO279" s="1006"/>
      <c r="DRP279" s="1006"/>
      <c r="DRQ279" s="1006"/>
      <c r="DRR279" s="1006"/>
      <c r="DRS279" s="1006"/>
      <c r="DRT279" s="1006"/>
      <c r="DRU279" s="1006"/>
      <c r="DRV279" s="1006"/>
      <c r="DRW279" s="1006"/>
      <c r="DRX279" s="1006"/>
      <c r="DRY279" s="1006"/>
      <c r="DRZ279" s="1006"/>
      <c r="DSA279" s="1006"/>
      <c r="DSB279" s="1006"/>
      <c r="DSC279" s="1003"/>
      <c r="DSD279" s="1003"/>
      <c r="DSE279" s="1003"/>
      <c r="DSF279" s="1003"/>
      <c r="DSG279" s="1003"/>
      <c r="DSH279" s="1003"/>
      <c r="DSI279" s="1003"/>
      <c r="DSJ279" s="1003"/>
      <c r="DSK279" s="1003"/>
      <c r="DSL279" s="1003"/>
      <c r="DSM279" s="1003"/>
      <c r="DSN279" s="1003"/>
      <c r="DSO279" s="1003"/>
      <c r="DSP279" s="1003"/>
      <c r="DSQ279" s="1003"/>
      <c r="DSR279" s="1003"/>
      <c r="DSS279" s="1003"/>
      <c r="DST279" s="1003"/>
      <c r="DSU279" s="1003"/>
      <c r="DSV279" s="1003"/>
      <c r="DSW279" s="1003"/>
      <c r="DSX279" s="1003"/>
      <c r="DSY279" s="1003"/>
      <c r="DSZ279" s="1003"/>
      <c r="DTA279" s="1004"/>
      <c r="DTB279" s="1004"/>
      <c r="DTC279" s="1004"/>
      <c r="DTD279" s="1004"/>
      <c r="DTE279" s="1004"/>
      <c r="DTF279" s="1003"/>
      <c r="DTG279" s="1003"/>
      <c r="DTH279" s="1004"/>
      <c r="DTI279" s="1004"/>
      <c r="DTJ279" s="1003"/>
      <c r="DTK279" s="1003"/>
      <c r="DTL279" s="1004"/>
      <c r="DTM279" s="1004"/>
      <c r="DTN279" s="1003"/>
      <c r="DTO279" s="1003"/>
      <c r="DTP279" s="1003"/>
      <c r="DTQ279" s="1003"/>
      <c r="DTR279" s="1003"/>
      <c r="DTS279" s="1003"/>
      <c r="DTT279" s="1003"/>
      <c r="DTU279" s="1004"/>
      <c r="DTV279" s="1004"/>
      <c r="DTW279" s="1003"/>
      <c r="DTX279" s="1003"/>
      <c r="DTY279" s="1004"/>
      <c r="DTZ279" s="1004"/>
      <c r="DUA279" s="1003"/>
      <c r="DUB279" s="1003"/>
      <c r="DUC279" s="1003"/>
      <c r="DUD279" s="1003"/>
      <c r="DUE279" s="1003"/>
      <c r="DUF279" s="1001"/>
      <c r="DUG279" s="1005"/>
      <c r="DUH279" s="1003"/>
      <c r="DUI279" s="1003"/>
      <c r="DUJ279" s="1003"/>
      <c r="DUK279" s="1003"/>
      <c r="DUL279" s="1003"/>
      <c r="DUM279" s="1003"/>
      <c r="DUN279" s="1003"/>
      <c r="DUO279" s="1006"/>
      <c r="DUP279" s="1006"/>
      <c r="DUQ279" s="1006"/>
      <c r="DUR279" s="1006"/>
      <c r="DUS279" s="1006"/>
      <c r="DUT279" s="1006"/>
      <c r="DUU279" s="1006"/>
      <c r="DUV279" s="1006"/>
      <c r="DUW279" s="1006"/>
      <c r="DUX279" s="1006"/>
      <c r="DUY279" s="1006"/>
      <c r="DUZ279" s="1006"/>
      <c r="DVA279" s="1006"/>
      <c r="DVB279" s="1006"/>
      <c r="DVC279" s="1006"/>
      <c r="DVD279" s="1006"/>
      <c r="DVE279" s="1006"/>
      <c r="DVF279" s="1006"/>
      <c r="DVG279" s="1006"/>
      <c r="DVH279" s="1006"/>
      <c r="DVI279" s="1006"/>
      <c r="DVJ279" s="1006"/>
      <c r="DVK279" s="1006"/>
      <c r="DVL279" s="1006"/>
      <c r="DVM279" s="1006"/>
      <c r="DVN279" s="1006"/>
      <c r="DVO279" s="1006"/>
      <c r="DVP279" s="1006"/>
      <c r="DVQ279" s="1006"/>
      <c r="DVR279" s="1006"/>
      <c r="DVS279" s="1006"/>
      <c r="DVT279" s="1006"/>
      <c r="DVU279" s="1006"/>
      <c r="DVV279" s="1006"/>
      <c r="DVW279" s="1006"/>
      <c r="DVX279" s="1006"/>
      <c r="DVY279" s="1006"/>
      <c r="DVZ279" s="1006"/>
      <c r="DWA279" s="1006"/>
      <c r="DWB279" s="1006"/>
      <c r="DWC279" s="1006"/>
      <c r="DWD279" s="1006"/>
      <c r="DWE279" s="1006"/>
      <c r="DWF279" s="1006"/>
      <c r="DWG279" s="1003"/>
      <c r="DWH279" s="1003"/>
      <c r="DWI279" s="1003"/>
      <c r="DWJ279" s="1003"/>
      <c r="DWK279" s="1003"/>
      <c r="DWL279" s="1003"/>
      <c r="DWM279" s="1003"/>
      <c r="DWN279" s="1003"/>
      <c r="DWO279" s="1003"/>
      <c r="DWP279" s="1003"/>
      <c r="DWQ279" s="1003"/>
      <c r="DWR279" s="1003"/>
      <c r="DWS279" s="1003"/>
      <c r="DWT279" s="1003"/>
      <c r="DWU279" s="1003"/>
      <c r="DWV279" s="1003"/>
      <c r="DWW279" s="1003"/>
      <c r="DWX279" s="1003"/>
      <c r="DWY279" s="1003"/>
      <c r="DWZ279" s="1003"/>
      <c r="DXA279" s="1003"/>
      <c r="DXB279" s="1003"/>
      <c r="DXC279" s="1003"/>
      <c r="DXD279" s="1003"/>
      <c r="DXE279" s="1004"/>
      <c r="DXF279" s="1004"/>
      <c r="DXG279" s="1004"/>
      <c r="DXH279" s="1004"/>
      <c r="DXI279" s="1004"/>
      <c r="DXJ279" s="1003"/>
      <c r="DXK279" s="1003"/>
      <c r="DXL279" s="1004"/>
      <c r="DXM279" s="1004"/>
      <c r="DXN279" s="1003"/>
      <c r="DXO279" s="1003"/>
      <c r="DXP279" s="1004"/>
      <c r="DXQ279" s="1004"/>
      <c r="DXR279" s="1003"/>
      <c r="DXS279" s="1003"/>
      <c r="DXT279" s="1003"/>
      <c r="DXU279" s="1003"/>
      <c r="DXV279" s="1003"/>
      <c r="DXW279" s="1003"/>
      <c r="DXX279" s="1003"/>
      <c r="DXY279" s="1004"/>
      <c r="DXZ279" s="1004"/>
      <c r="DYA279" s="1003"/>
      <c r="DYB279" s="1003"/>
      <c r="DYC279" s="1004"/>
      <c r="DYD279" s="1004"/>
      <c r="DYE279" s="1003"/>
      <c r="DYF279" s="1003"/>
      <c r="DYG279" s="1003"/>
      <c r="DYH279" s="1003"/>
      <c r="DYI279" s="1003"/>
      <c r="DYJ279" s="1001"/>
      <c r="DYK279" s="1005"/>
      <c r="DYL279" s="1003"/>
      <c r="DYM279" s="1003"/>
      <c r="DYN279" s="1003"/>
      <c r="DYO279" s="1003"/>
      <c r="DYP279" s="1003"/>
      <c r="DYQ279" s="1003"/>
      <c r="DYR279" s="1003"/>
      <c r="DYS279" s="1006"/>
      <c r="DYT279" s="1006"/>
      <c r="DYU279" s="1006"/>
      <c r="DYV279" s="1006"/>
      <c r="DYW279" s="1006"/>
      <c r="DYX279" s="1006"/>
      <c r="DYY279" s="1006"/>
      <c r="DYZ279" s="1006"/>
      <c r="DZA279" s="1006"/>
      <c r="DZB279" s="1006"/>
      <c r="DZC279" s="1006"/>
      <c r="DZD279" s="1006"/>
      <c r="DZE279" s="1006"/>
      <c r="DZF279" s="1006"/>
      <c r="DZG279" s="1006"/>
      <c r="DZH279" s="1006"/>
      <c r="DZI279" s="1006"/>
      <c r="DZJ279" s="1006"/>
      <c r="DZK279" s="1006"/>
      <c r="DZL279" s="1006"/>
      <c r="DZM279" s="1006"/>
      <c r="DZN279" s="1006"/>
      <c r="DZO279" s="1006"/>
      <c r="DZP279" s="1006"/>
      <c r="DZQ279" s="1006"/>
      <c r="DZR279" s="1006"/>
      <c r="DZS279" s="1006"/>
      <c r="DZT279" s="1006"/>
      <c r="DZU279" s="1006"/>
      <c r="DZV279" s="1006"/>
      <c r="DZW279" s="1006"/>
      <c r="DZX279" s="1006"/>
      <c r="DZY279" s="1006"/>
      <c r="DZZ279" s="1006"/>
      <c r="EAA279" s="1006"/>
      <c r="EAB279" s="1006"/>
      <c r="EAC279" s="1006"/>
      <c r="EAD279" s="1006"/>
      <c r="EAE279" s="1006"/>
      <c r="EAF279" s="1006"/>
      <c r="EAG279" s="1006"/>
      <c r="EAH279" s="1006"/>
      <c r="EAI279" s="1006"/>
      <c r="EAJ279" s="1006"/>
      <c r="EAK279" s="1003"/>
      <c r="EAL279" s="1003"/>
      <c r="EAM279" s="1003"/>
      <c r="EAN279" s="1003"/>
      <c r="EAO279" s="1003"/>
      <c r="EAP279" s="1003"/>
      <c r="EAQ279" s="1003"/>
      <c r="EAR279" s="1003"/>
      <c r="EAS279" s="1003"/>
      <c r="EAT279" s="1003"/>
      <c r="EAU279" s="1003"/>
      <c r="EAV279" s="1003"/>
      <c r="EAW279" s="1003"/>
      <c r="EAX279" s="1003"/>
      <c r="EAY279" s="1003"/>
      <c r="EAZ279" s="1003"/>
      <c r="EBA279" s="1003"/>
      <c r="EBB279" s="1003"/>
      <c r="EBC279" s="1003"/>
      <c r="EBD279" s="1003"/>
      <c r="EBE279" s="1003"/>
      <c r="EBF279" s="1003"/>
      <c r="EBG279" s="1003"/>
      <c r="EBH279" s="1003"/>
      <c r="EBI279" s="1004"/>
      <c r="EBJ279" s="1004"/>
      <c r="EBK279" s="1004"/>
      <c r="EBL279" s="1004"/>
      <c r="EBM279" s="1004"/>
      <c r="EBN279" s="1003"/>
      <c r="EBO279" s="1003"/>
      <c r="EBP279" s="1004"/>
      <c r="EBQ279" s="1004"/>
      <c r="EBR279" s="1003"/>
      <c r="EBS279" s="1003"/>
      <c r="EBT279" s="1004"/>
      <c r="EBU279" s="1004"/>
      <c r="EBV279" s="1003"/>
      <c r="EBW279" s="1003"/>
      <c r="EBX279" s="1003"/>
      <c r="EBY279" s="1003"/>
      <c r="EBZ279" s="1003"/>
      <c r="ECA279" s="1003"/>
      <c r="ECB279" s="1003"/>
      <c r="ECC279" s="1004"/>
      <c r="ECD279" s="1004"/>
      <c r="ECE279" s="1003"/>
      <c r="ECF279" s="1003"/>
      <c r="ECG279" s="1004"/>
      <c r="ECH279" s="1004"/>
      <c r="ECI279" s="1003"/>
      <c r="ECJ279" s="1003"/>
      <c r="ECK279" s="1003"/>
      <c r="ECL279" s="1003"/>
      <c r="ECM279" s="1003"/>
      <c r="ECN279" s="1001"/>
      <c r="ECO279" s="1005"/>
      <c r="ECP279" s="1003"/>
      <c r="ECQ279" s="1003"/>
      <c r="ECR279" s="1003"/>
      <c r="ECS279" s="1003"/>
      <c r="ECT279" s="1003"/>
      <c r="ECU279" s="1003"/>
      <c r="ECV279" s="1003"/>
      <c r="ECW279" s="1006"/>
      <c r="ECX279" s="1006"/>
      <c r="ECY279" s="1006"/>
      <c r="ECZ279" s="1006"/>
      <c r="EDA279" s="1006"/>
      <c r="EDB279" s="1006"/>
      <c r="EDC279" s="1006"/>
      <c r="EDD279" s="1006"/>
      <c r="EDE279" s="1006"/>
      <c r="EDF279" s="1006"/>
      <c r="EDG279" s="1006"/>
      <c r="EDH279" s="1006"/>
      <c r="EDI279" s="1006"/>
      <c r="EDJ279" s="1006"/>
      <c r="EDK279" s="1006"/>
      <c r="EDL279" s="1006"/>
      <c r="EDM279" s="1006"/>
      <c r="EDN279" s="1006"/>
      <c r="EDO279" s="1006"/>
      <c r="EDP279" s="1006"/>
      <c r="EDQ279" s="1006"/>
      <c r="EDR279" s="1006"/>
      <c r="EDS279" s="1006"/>
      <c r="EDT279" s="1006"/>
      <c r="EDU279" s="1006"/>
      <c r="EDV279" s="1006"/>
      <c r="EDW279" s="1006"/>
      <c r="EDX279" s="1006"/>
      <c r="EDY279" s="1006"/>
      <c r="EDZ279" s="1006"/>
      <c r="EEA279" s="1006"/>
      <c r="EEB279" s="1006"/>
      <c r="EEC279" s="1006"/>
      <c r="EED279" s="1006"/>
      <c r="EEE279" s="1006"/>
      <c r="EEF279" s="1006"/>
      <c r="EEG279" s="1006"/>
      <c r="EEH279" s="1006"/>
      <c r="EEI279" s="1006"/>
      <c r="EEJ279" s="1006"/>
      <c r="EEK279" s="1006"/>
      <c r="EEL279" s="1006"/>
      <c r="EEM279" s="1006"/>
      <c r="EEN279" s="1006"/>
      <c r="EEO279" s="1003"/>
      <c r="EEP279" s="1003"/>
      <c r="EEQ279" s="1003"/>
      <c r="EER279" s="1003"/>
      <c r="EES279" s="1003"/>
      <c r="EET279" s="1003"/>
      <c r="EEU279" s="1003"/>
      <c r="EEV279" s="1003"/>
      <c r="EEW279" s="1003"/>
      <c r="EEX279" s="1003"/>
      <c r="EEY279" s="1003"/>
      <c r="EEZ279" s="1003"/>
      <c r="EFA279" s="1003"/>
      <c r="EFB279" s="1003"/>
      <c r="EFC279" s="1003"/>
      <c r="EFD279" s="1003"/>
      <c r="EFE279" s="1003"/>
      <c r="EFF279" s="1003"/>
      <c r="EFG279" s="1003"/>
      <c r="EFH279" s="1003"/>
      <c r="EFI279" s="1003"/>
      <c r="EFJ279" s="1003"/>
      <c r="EFK279" s="1003"/>
      <c r="EFL279" s="1003"/>
      <c r="EFM279" s="1004"/>
      <c r="EFN279" s="1004"/>
      <c r="EFO279" s="1004"/>
      <c r="EFP279" s="1004"/>
      <c r="EFQ279" s="1004"/>
      <c r="EFR279" s="1003"/>
      <c r="EFS279" s="1003"/>
      <c r="EFT279" s="1004"/>
      <c r="EFU279" s="1004"/>
      <c r="EFV279" s="1003"/>
      <c r="EFW279" s="1003"/>
      <c r="EFX279" s="1004"/>
      <c r="EFY279" s="1004"/>
      <c r="EFZ279" s="1003"/>
      <c r="EGA279" s="1003"/>
      <c r="EGB279" s="1003"/>
      <c r="EGC279" s="1003"/>
      <c r="EGD279" s="1003"/>
      <c r="EGE279" s="1003"/>
      <c r="EGF279" s="1003"/>
      <c r="EGG279" s="1004"/>
      <c r="EGH279" s="1004"/>
      <c r="EGI279" s="1003"/>
      <c r="EGJ279" s="1003"/>
      <c r="EGK279" s="1004"/>
      <c r="EGL279" s="1004"/>
      <c r="EGM279" s="1003"/>
      <c r="EGN279" s="1003"/>
      <c r="EGO279" s="1003"/>
      <c r="EGP279" s="1003"/>
      <c r="EGQ279" s="1003"/>
      <c r="EGR279" s="1001"/>
      <c r="EGS279" s="1005"/>
      <c r="EGT279" s="1003"/>
      <c r="EGU279" s="1003"/>
      <c r="EGV279" s="1003"/>
      <c r="EGW279" s="1003"/>
      <c r="EGX279" s="1003"/>
      <c r="EGY279" s="1003"/>
      <c r="EGZ279" s="1003"/>
      <c r="EHA279" s="1006"/>
      <c r="EHB279" s="1006"/>
      <c r="EHC279" s="1006"/>
      <c r="EHD279" s="1006"/>
      <c r="EHE279" s="1006"/>
      <c r="EHF279" s="1006"/>
      <c r="EHG279" s="1006"/>
      <c r="EHH279" s="1006"/>
      <c r="EHI279" s="1006"/>
      <c r="EHJ279" s="1006"/>
      <c r="EHK279" s="1006"/>
      <c r="EHL279" s="1006"/>
      <c r="EHM279" s="1006"/>
      <c r="EHN279" s="1006"/>
      <c r="EHO279" s="1006"/>
      <c r="EHP279" s="1006"/>
      <c r="EHQ279" s="1006"/>
      <c r="EHR279" s="1006"/>
      <c r="EHS279" s="1006"/>
      <c r="EHT279" s="1006"/>
      <c r="EHU279" s="1006"/>
      <c r="EHV279" s="1006"/>
      <c r="EHW279" s="1006"/>
      <c r="EHX279" s="1006"/>
      <c r="EHY279" s="1006"/>
      <c r="EHZ279" s="1006"/>
      <c r="EIA279" s="1006"/>
      <c r="EIB279" s="1006"/>
      <c r="EIC279" s="1006"/>
      <c r="EID279" s="1006"/>
      <c r="EIE279" s="1006"/>
      <c r="EIF279" s="1006"/>
      <c r="EIG279" s="1006"/>
      <c r="EIH279" s="1006"/>
      <c r="EII279" s="1006"/>
      <c r="EIJ279" s="1006"/>
      <c r="EIK279" s="1006"/>
      <c r="EIL279" s="1006"/>
      <c r="EIM279" s="1006"/>
      <c r="EIN279" s="1006"/>
      <c r="EIO279" s="1006"/>
      <c r="EIP279" s="1006"/>
      <c r="EIQ279" s="1006"/>
      <c r="EIR279" s="1006"/>
      <c r="EIS279" s="1003"/>
      <c r="EIT279" s="1003"/>
      <c r="EIU279" s="1003"/>
      <c r="EIV279" s="1003"/>
      <c r="EIW279" s="1003"/>
      <c r="EIX279" s="1003"/>
      <c r="EIY279" s="1003"/>
      <c r="EIZ279" s="1003"/>
      <c r="EJA279" s="1003"/>
      <c r="EJB279" s="1003"/>
      <c r="EJC279" s="1003"/>
      <c r="EJD279" s="1003"/>
      <c r="EJE279" s="1003"/>
      <c r="EJF279" s="1003"/>
      <c r="EJG279" s="1003"/>
      <c r="EJH279" s="1003"/>
      <c r="EJI279" s="1003"/>
      <c r="EJJ279" s="1003"/>
      <c r="EJK279" s="1003"/>
      <c r="EJL279" s="1003"/>
      <c r="EJM279" s="1003"/>
      <c r="EJN279" s="1003"/>
      <c r="EJO279" s="1003"/>
      <c r="EJP279" s="1003"/>
      <c r="EJQ279" s="1004"/>
      <c r="EJR279" s="1004"/>
      <c r="EJS279" s="1004"/>
      <c r="EJT279" s="1004"/>
      <c r="EJU279" s="1004"/>
      <c r="EJV279" s="1003"/>
      <c r="EJW279" s="1003"/>
      <c r="EJX279" s="1004"/>
      <c r="EJY279" s="1004"/>
      <c r="EJZ279" s="1003"/>
      <c r="EKA279" s="1003"/>
      <c r="EKB279" s="1004"/>
      <c r="EKC279" s="1004"/>
      <c r="EKD279" s="1003"/>
      <c r="EKE279" s="1003"/>
      <c r="EKF279" s="1003"/>
      <c r="EKG279" s="1003"/>
      <c r="EKH279" s="1003"/>
      <c r="EKI279" s="1003"/>
      <c r="EKJ279" s="1003"/>
      <c r="EKK279" s="1004"/>
      <c r="EKL279" s="1004"/>
      <c r="EKM279" s="1003"/>
      <c r="EKN279" s="1003"/>
      <c r="EKO279" s="1004"/>
      <c r="EKP279" s="1004"/>
      <c r="EKQ279" s="1003"/>
      <c r="EKR279" s="1003"/>
      <c r="EKS279" s="1003"/>
      <c r="EKT279" s="1003"/>
      <c r="EKU279" s="1003"/>
      <c r="EKV279" s="1001"/>
      <c r="EKW279" s="1005"/>
      <c r="EKX279" s="1003"/>
      <c r="EKY279" s="1003"/>
      <c r="EKZ279" s="1003"/>
      <c r="ELA279" s="1003"/>
      <c r="ELB279" s="1003"/>
      <c r="ELC279" s="1003"/>
      <c r="ELD279" s="1003"/>
      <c r="ELE279" s="1006"/>
      <c r="ELF279" s="1006"/>
      <c r="ELG279" s="1006"/>
      <c r="ELH279" s="1006"/>
      <c r="ELI279" s="1006"/>
      <c r="ELJ279" s="1006"/>
      <c r="ELK279" s="1006"/>
      <c r="ELL279" s="1006"/>
      <c r="ELM279" s="1006"/>
      <c r="ELN279" s="1006"/>
      <c r="ELO279" s="1006"/>
      <c r="ELP279" s="1006"/>
      <c r="ELQ279" s="1006"/>
      <c r="ELR279" s="1006"/>
      <c r="ELS279" s="1006"/>
      <c r="ELT279" s="1006"/>
      <c r="ELU279" s="1006"/>
      <c r="ELV279" s="1006"/>
      <c r="ELW279" s="1006"/>
      <c r="ELX279" s="1006"/>
      <c r="ELY279" s="1006"/>
      <c r="ELZ279" s="1006"/>
      <c r="EMA279" s="1006"/>
      <c r="EMB279" s="1006"/>
      <c r="EMC279" s="1006"/>
      <c r="EMD279" s="1006"/>
      <c r="EME279" s="1006"/>
      <c r="EMF279" s="1006"/>
      <c r="EMG279" s="1006"/>
      <c r="EMH279" s="1006"/>
      <c r="EMI279" s="1006"/>
      <c r="EMJ279" s="1006"/>
      <c r="EMK279" s="1006"/>
      <c r="EML279" s="1006"/>
      <c r="EMM279" s="1006"/>
      <c r="EMN279" s="1006"/>
      <c r="EMO279" s="1006"/>
      <c r="EMP279" s="1006"/>
      <c r="EMQ279" s="1006"/>
      <c r="EMR279" s="1006"/>
      <c r="EMS279" s="1006"/>
      <c r="EMT279" s="1006"/>
      <c r="EMU279" s="1006"/>
      <c r="EMV279" s="1006"/>
      <c r="EMW279" s="1003"/>
      <c r="EMX279" s="1003"/>
      <c r="EMY279" s="1003"/>
      <c r="EMZ279" s="1003"/>
      <c r="ENA279" s="1003"/>
      <c r="ENB279" s="1003"/>
      <c r="ENC279" s="1003"/>
      <c r="END279" s="1003"/>
      <c r="ENE279" s="1003"/>
      <c r="ENF279" s="1003"/>
      <c r="ENG279" s="1003"/>
      <c r="ENH279" s="1003"/>
      <c r="ENI279" s="1003"/>
      <c r="ENJ279" s="1003"/>
      <c r="ENK279" s="1003"/>
      <c r="ENL279" s="1003"/>
      <c r="ENM279" s="1003"/>
      <c r="ENN279" s="1003"/>
      <c r="ENO279" s="1003"/>
      <c r="ENP279" s="1003"/>
      <c r="ENQ279" s="1003"/>
      <c r="ENR279" s="1003"/>
      <c r="ENS279" s="1003"/>
      <c r="ENT279" s="1003"/>
      <c r="ENU279" s="1004"/>
      <c r="ENV279" s="1004"/>
      <c r="ENW279" s="1004"/>
      <c r="ENX279" s="1004"/>
      <c r="ENY279" s="1004"/>
      <c r="ENZ279" s="1003"/>
      <c r="EOA279" s="1003"/>
      <c r="EOB279" s="1004"/>
      <c r="EOC279" s="1004"/>
      <c r="EOD279" s="1003"/>
      <c r="EOE279" s="1003"/>
      <c r="EOF279" s="1004"/>
      <c r="EOG279" s="1004"/>
      <c r="EOH279" s="1003"/>
      <c r="EOI279" s="1003"/>
      <c r="EOJ279" s="1003"/>
      <c r="EOK279" s="1003"/>
      <c r="EOL279" s="1003"/>
      <c r="EOM279" s="1003"/>
      <c r="EON279" s="1003"/>
      <c r="EOO279" s="1004"/>
      <c r="EOP279" s="1004"/>
      <c r="EOQ279" s="1003"/>
      <c r="EOR279" s="1003"/>
      <c r="EOS279" s="1004"/>
      <c r="EOT279" s="1004"/>
      <c r="EOU279" s="1003"/>
      <c r="EOV279" s="1003"/>
      <c r="EOW279" s="1003"/>
      <c r="EOX279" s="1003"/>
      <c r="EOY279" s="1003"/>
      <c r="EOZ279" s="1001"/>
      <c r="EPA279" s="1005"/>
      <c r="EPB279" s="1003"/>
      <c r="EPC279" s="1003"/>
      <c r="EPD279" s="1003"/>
      <c r="EPE279" s="1003"/>
      <c r="EPF279" s="1003"/>
      <c r="EPG279" s="1003"/>
      <c r="EPH279" s="1003"/>
      <c r="EPI279" s="1006"/>
      <c r="EPJ279" s="1006"/>
      <c r="EPK279" s="1006"/>
      <c r="EPL279" s="1006"/>
      <c r="EPM279" s="1006"/>
      <c r="EPN279" s="1006"/>
      <c r="EPO279" s="1006"/>
      <c r="EPP279" s="1006"/>
      <c r="EPQ279" s="1006"/>
      <c r="EPR279" s="1006"/>
      <c r="EPS279" s="1006"/>
      <c r="EPT279" s="1006"/>
      <c r="EPU279" s="1006"/>
      <c r="EPV279" s="1006"/>
      <c r="EPW279" s="1006"/>
      <c r="EPX279" s="1006"/>
      <c r="EPY279" s="1006"/>
      <c r="EPZ279" s="1006"/>
      <c r="EQA279" s="1006"/>
      <c r="EQB279" s="1006"/>
      <c r="EQC279" s="1006"/>
      <c r="EQD279" s="1006"/>
      <c r="EQE279" s="1006"/>
      <c r="EQF279" s="1006"/>
      <c r="EQG279" s="1006"/>
      <c r="EQH279" s="1006"/>
      <c r="EQI279" s="1006"/>
      <c r="EQJ279" s="1006"/>
      <c r="EQK279" s="1006"/>
      <c r="EQL279" s="1006"/>
      <c r="EQM279" s="1006"/>
      <c r="EQN279" s="1006"/>
      <c r="EQO279" s="1006"/>
      <c r="EQP279" s="1006"/>
      <c r="EQQ279" s="1006"/>
      <c r="EQR279" s="1006"/>
      <c r="EQS279" s="1006"/>
      <c r="EQT279" s="1006"/>
      <c r="EQU279" s="1006"/>
      <c r="EQV279" s="1006"/>
      <c r="EQW279" s="1006"/>
      <c r="EQX279" s="1006"/>
      <c r="EQY279" s="1006"/>
      <c r="EQZ279" s="1006"/>
      <c r="ERA279" s="1003"/>
      <c r="ERB279" s="1003"/>
      <c r="ERC279" s="1003"/>
      <c r="ERD279" s="1003"/>
      <c r="ERE279" s="1003"/>
      <c r="ERF279" s="1003"/>
      <c r="ERG279" s="1003"/>
      <c r="ERH279" s="1003"/>
      <c r="ERI279" s="1003"/>
      <c r="ERJ279" s="1003"/>
      <c r="ERK279" s="1003"/>
      <c r="ERL279" s="1003"/>
      <c r="ERM279" s="1003"/>
      <c r="ERN279" s="1003"/>
      <c r="ERO279" s="1003"/>
      <c r="ERP279" s="1003"/>
      <c r="ERQ279" s="1003"/>
      <c r="ERR279" s="1003"/>
      <c r="ERS279" s="1003"/>
      <c r="ERT279" s="1003"/>
      <c r="ERU279" s="1003"/>
      <c r="ERV279" s="1003"/>
      <c r="ERW279" s="1003"/>
      <c r="ERX279" s="1003"/>
      <c r="ERY279" s="1004"/>
      <c r="ERZ279" s="1004"/>
      <c r="ESA279" s="1004"/>
      <c r="ESB279" s="1004"/>
      <c r="ESC279" s="1004"/>
      <c r="ESD279" s="1003"/>
      <c r="ESE279" s="1003"/>
      <c r="ESF279" s="1004"/>
      <c r="ESG279" s="1004"/>
      <c r="ESH279" s="1003"/>
      <c r="ESI279" s="1003"/>
      <c r="ESJ279" s="1004"/>
      <c r="ESK279" s="1004"/>
      <c r="ESL279" s="1003"/>
      <c r="ESM279" s="1003"/>
      <c r="ESN279" s="1003"/>
      <c r="ESO279" s="1003"/>
      <c r="ESP279" s="1003"/>
      <c r="ESQ279" s="1003"/>
      <c r="ESR279" s="1003"/>
      <c r="ESS279" s="1004"/>
      <c r="EST279" s="1004"/>
      <c r="ESU279" s="1003"/>
      <c r="ESV279" s="1003"/>
      <c r="ESW279" s="1004"/>
      <c r="ESX279" s="1004"/>
      <c r="ESY279" s="1003"/>
      <c r="ESZ279" s="1003"/>
      <c r="ETA279" s="1003"/>
      <c r="ETB279" s="1003"/>
      <c r="ETC279" s="1003"/>
      <c r="ETD279" s="1001"/>
      <c r="ETE279" s="1005"/>
      <c r="ETF279" s="1003"/>
      <c r="ETG279" s="1003"/>
      <c r="ETH279" s="1003"/>
      <c r="ETI279" s="1003"/>
      <c r="ETJ279" s="1003"/>
      <c r="ETK279" s="1003"/>
      <c r="ETL279" s="1003"/>
      <c r="ETM279" s="1006"/>
      <c r="ETN279" s="1006"/>
      <c r="ETO279" s="1006"/>
      <c r="ETP279" s="1006"/>
      <c r="ETQ279" s="1006"/>
      <c r="ETR279" s="1006"/>
      <c r="ETS279" s="1006"/>
      <c r="ETT279" s="1006"/>
      <c r="ETU279" s="1006"/>
      <c r="ETV279" s="1006"/>
      <c r="ETW279" s="1006"/>
      <c r="ETX279" s="1006"/>
      <c r="ETY279" s="1006"/>
      <c r="ETZ279" s="1006"/>
      <c r="EUA279" s="1006"/>
      <c r="EUB279" s="1006"/>
      <c r="EUC279" s="1006"/>
      <c r="EUD279" s="1006"/>
      <c r="EUE279" s="1006"/>
      <c r="EUF279" s="1006"/>
      <c r="EUG279" s="1006"/>
      <c r="EUH279" s="1006"/>
      <c r="EUI279" s="1006"/>
      <c r="EUJ279" s="1006"/>
      <c r="EUK279" s="1006"/>
      <c r="EUL279" s="1006"/>
      <c r="EUM279" s="1006"/>
      <c r="EUN279" s="1006"/>
      <c r="EUO279" s="1006"/>
      <c r="EUP279" s="1006"/>
      <c r="EUQ279" s="1006"/>
      <c r="EUR279" s="1006"/>
      <c r="EUS279" s="1006"/>
      <c r="EUT279" s="1006"/>
      <c r="EUU279" s="1006"/>
      <c r="EUV279" s="1006"/>
      <c r="EUW279" s="1006"/>
      <c r="EUX279" s="1006"/>
      <c r="EUY279" s="1006"/>
      <c r="EUZ279" s="1006"/>
      <c r="EVA279" s="1006"/>
      <c r="EVB279" s="1006"/>
      <c r="EVC279" s="1006"/>
      <c r="EVD279" s="1006"/>
      <c r="EVE279" s="1003"/>
      <c r="EVF279" s="1003"/>
      <c r="EVG279" s="1003"/>
      <c r="EVH279" s="1003"/>
      <c r="EVI279" s="1003"/>
      <c r="EVJ279" s="1003"/>
      <c r="EVK279" s="1003"/>
      <c r="EVL279" s="1003"/>
      <c r="EVM279" s="1003"/>
      <c r="EVN279" s="1003"/>
      <c r="EVO279" s="1003"/>
      <c r="EVP279" s="1003"/>
      <c r="EVQ279" s="1003"/>
      <c r="EVR279" s="1003"/>
      <c r="EVS279" s="1003"/>
      <c r="EVT279" s="1003"/>
      <c r="EVU279" s="1003"/>
      <c r="EVV279" s="1003"/>
      <c r="EVW279" s="1003"/>
      <c r="EVX279" s="1003"/>
      <c r="EVY279" s="1003"/>
      <c r="EVZ279" s="1003"/>
      <c r="EWA279" s="1003"/>
      <c r="EWB279" s="1003"/>
      <c r="EWC279" s="1004"/>
      <c r="EWD279" s="1004"/>
      <c r="EWE279" s="1004"/>
      <c r="EWF279" s="1004"/>
      <c r="EWG279" s="1004"/>
      <c r="EWH279" s="1003"/>
      <c r="EWI279" s="1003"/>
      <c r="EWJ279" s="1004"/>
      <c r="EWK279" s="1004"/>
      <c r="EWL279" s="1003"/>
      <c r="EWM279" s="1003"/>
      <c r="EWN279" s="1004"/>
      <c r="EWO279" s="1004"/>
      <c r="EWP279" s="1003"/>
      <c r="EWQ279" s="1003"/>
      <c r="EWR279" s="1003"/>
      <c r="EWS279" s="1003"/>
      <c r="EWT279" s="1003"/>
      <c r="EWU279" s="1003"/>
      <c r="EWV279" s="1003"/>
      <c r="EWW279" s="1004"/>
      <c r="EWX279" s="1004"/>
      <c r="EWY279" s="1003"/>
      <c r="EWZ279" s="1003"/>
      <c r="EXA279" s="1004"/>
      <c r="EXB279" s="1004"/>
      <c r="EXC279" s="1003"/>
      <c r="EXD279" s="1003"/>
      <c r="EXE279" s="1003"/>
      <c r="EXF279" s="1003"/>
      <c r="EXG279" s="1003"/>
      <c r="EXH279" s="1001"/>
      <c r="EXI279" s="1005"/>
      <c r="EXJ279" s="1003"/>
      <c r="EXK279" s="1003"/>
      <c r="EXL279" s="1003"/>
      <c r="EXM279" s="1003"/>
      <c r="EXN279" s="1003"/>
      <c r="EXO279" s="1003"/>
      <c r="EXP279" s="1003"/>
      <c r="EXQ279" s="1006"/>
      <c r="EXR279" s="1006"/>
      <c r="EXS279" s="1006"/>
      <c r="EXT279" s="1006"/>
      <c r="EXU279" s="1006"/>
      <c r="EXV279" s="1006"/>
      <c r="EXW279" s="1006"/>
      <c r="EXX279" s="1006"/>
      <c r="EXY279" s="1006"/>
      <c r="EXZ279" s="1006"/>
      <c r="EYA279" s="1006"/>
      <c r="EYB279" s="1006"/>
      <c r="EYC279" s="1006"/>
      <c r="EYD279" s="1006"/>
      <c r="EYE279" s="1006"/>
      <c r="EYF279" s="1006"/>
      <c r="EYG279" s="1006"/>
      <c r="EYH279" s="1006"/>
      <c r="EYI279" s="1006"/>
      <c r="EYJ279" s="1006"/>
      <c r="EYK279" s="1006"/>
      <c r="EYL279" s="1006"/>
      <c r="EYM279" s="1006"/>
      <c r="EYN279" s="1006"/>
      <c r="EYO279" s="1006"/>
      <c r="EYP279" s="1006"/>
      <c r="EYQ279" s="1006"/>
      <c r="EYR279" s="1006"/>
      <c r="EYS279" s="1006"/>
      <c r="EYT279" s="1006"/>
      <c r="EYU279" s="1006"/>
      <c r="EYV279" s="1006"/>
      <c r="EYW279" s="1006"/>
      <c r="EYX279" s="1006"/>
      <c r="EYY279" s="1006"/>
      <c r="EYZ279" s="1006"/>
      <c r="EZA279" s="1006"/>
      <c r="EZB279" s="1006"/>
      <c r="EZC279" s="1006"/>
      <c r="EZD279" s="1006"/>
      <c r="EZE279" s="1006"/>
      <c r="EZF279" s="1006"/>
      <c r="EZG279" s="1006"/>
      <c r="EZH279" s="1006"/>
      <c r="EZI279" s="1003"/>
      <c r="EZJ279" s="1003"/>
      <c r="EZK279" s="1003"/>
      <c r="EZL279" s="1003"/>
      <c r="EZM279" s="1003"/>
      <c r="EZN279" s="1003"/>
      <c r="EZO279" s="1003"/>
      <c r="EZP279" s="1003"/>
      <c r="EZQ279" s="1003"/>
      <c r="EZR279" s="1003"/>
      <c r="EZS279" s="1003"/>
      <c r="EZT279" s="1003"/>
      <c r="EZU279" s="1003"/>
      <c r="EZV279" s="1003"/>
      <c r="EZW279" s="1003"/>
      <c r="EZX279" s="1003"/>
      <c r="EZY279" s="1003"/>
      <c r="EZZ279" s="1003"/>
      <c r="FAA279" s="1003"/>
      <c r="FAB279" s="1003"/>
      <c r="FAC279" s="1003"/>
      <c r="FAD279" s="1003"/>
      <c r="FAE279" s="1003"/>
      <c r="FAF279" s="1003"/>
      <c r="FAG279" s="1004"/>
      <c r="FAH279" s="1004"/>
      <c r="FAI279" s="1004"/>
      <c r="FAJ279" s="1004"/>
      <c r="FAK279" s="1004"/>
      <c r="FAL279" s="1003"/>
      <c r="FAM279" s="1003"/>
      <c r="FAN279" s="1004"/>
      <c r="FAO279" s="1004"/>
      <c r="FAP279" s="1003"/>
      <c r="FAQ279" s="1003"/>
      <c r="FAR279" s="1004"/>
      <c r="FAS279" s="1004"/>
      <c r="FAT279" s="1003"/>
      <c r="FAU279" s="1003"/>
      <c r="FAV279" s="1003"/>
      <c r="FAW279" s="1003"/>
      <c r="FAX279" s="1003"/>
      <c r="FAY279" s="1003"/>
      <c r="FAZ279" s="1003"/>
      <c r="FBA279" s="1004"/>
      <c r="FBB279" s="1004"/>
      <c r="FBC279" s="1003"/>
      <c r="FBD279" s="1003"/>
      <c r="FBE279" s="1004"/>
      <c r="FBF279" s="1004"/>
      <c r="FBG279" s="1003"/>
      <c r="FBH279" s="1003"/>
      <c r="FBI279" s="1003"/>
      <c r="FBJ279" s="1003"/>
      <c r="FBK279" s="1003"/>
      <c r="FBL279" s="1001"/>
      <c r="FBM279" s="1005"/>
      <c r="FBN279" s="1003"/>
      <c r="FBO279" s="1003"/>
      <c r="FBP279" s="1003"/>
      <c r="FBQ279" s="1003"/>
      <c r="FBR279" s="1003"/>
      <c r="FBS279" s="1003"/>
      <c r="FBT279" s="1003"/>
      <c r="FBU279" s="1006"/>
      <c r="FBV279" s="1006"/>
      <c r="FBW279" s="1006"/>
      <c r="FBX279" s="1006"/>
      <c r="FBY279" s="1006"/>
      <c r="FBZ279" s="1006"/>
      <c r="FCA279" s="1006"/>
      <c r="FCB279" s="1006"/>
      <c r="FCC279" s="1006"/>
      <c r="FCD279" s="1006"/>
      <c r="FCE279" s="1006"/>
      <c r="FCF279" s="1006"/>
      <c r="FCG279" s="1006"/>
      <c r="FCH279" s="1006"/>
      <c r="FCI279" s="1006"/>
      <c r="FCJ279" s="1006"/>
      <c r="FCK279" s="1006"/>
      <c r="FCL279" s="1006"/>
      <c r="FCM279" s="1006"/>
      <c r="FCN279" s="1006"/>
      <c r="FCO279" s="1006"/>
      <c r="FCP279" s="1006"/>
      <c r="FCQ279" s="1006"/>
      <c r="FCR279" s="1006"/>
      <c r="FCS279" s="1006"/>
      <c r="FCT279" s="1006"/>
      <c r="FCU279" s="1006"/>
      <c r="FCV279" s="1006"/>
      <c r="FCW279" s="1006"/>
      <c r="FCX279" s="1006"/>
      <c r="FCY279" s="1006"/>
      <c r="FCZ279" s="1006"/>
      <c r="FDA279" s="1006"/>
      <c r="FDB279" s="1006"/>
      <c r="FDC279" s="1006"/>
      <c r="FDD279" s="1006"/>
      <c r="FDE279" s="1006"/>
      <c r="FDF279" s="1006"/>
      <c r="FDG279" s="1006"/>
      <c r="FDH279" s="1006"/>
      <c r="FDI279" s="1006"/>
      <c r="FDJ279" s="1006"/>
      <c r="FDK279" s="1006"/>
      <c r="FDL279" s="1006"/>
      <c r="FDM279" s="1003"/>
      <c r="FDN279" s="1003"/>
      <c r="FDO279" s="1003"/>
      <c r="FDP279" s="1003"/>
      <c r="FDQ279" s="1003"/>
      <c r="FDR279" s="1003"/>
      <c r="FDS279" s="1003"/>
      <c r="FDT279" s="1003"/>
      <c r="FDU279" s="1003"/>
      <c r="FDV279" s="1003"/>
      <c r="FDW279" s="1003"/>
      <c r="FDX279" s="1003"/>
      <c r="FDY279" s="1003"/>
      <c r="FDZ279" s="1003"/>
      <c r="FEA279" s="1003"/>
      <c r="FEB279" s="1003"/>
      <c r="FEC279" s="1003"/>
      <c r="FED279" s="1003"/>
      <c r="FEE279" s="1003"/>
      <c r="FEF279" s="1003"/>
      <c r="FEG279" s="1003"/>
      <c r="FEH279" s="1003"/>
      <c r="FEI279" s="1003"/>
      <c r="FEJ279" s="1003"/>
      <c r="FEK279" s="1004"/>
      <c r="FEL279" s="1004"/>
      <c r="FEM279" s="1004"/>
      <c r="FEN279" s="1004"/>
      <c r="FEO279" s="1004"/>
      <c r="FEP279" s="1003"/>
      <c r="FEQ279" s="1003"/>
      <c r="FER279" s="1004"/>
      <c r="FES279" s="1004"/>
      <c r="FET279" s="1003"/>
      <c r="FEU279" s="1003"/>
      <c r="FEV279" s="1004"/>
      <c r="FEW279" s="1004"/>
      <c r="FEX279" s="1003"/>
      <c r="FEY279" s="1003"/>
      <c r="FEZ279" s="1003"/>
      <c r="FFA279" s="1003"/>
      <c r="FFB279" s="1003"/>
      <c r="FFC279" s="1003"/>
      <c r="FFD279" s="1003"/>
      <c r="FFE279" s="1004"/>
      <c r="FFF279" s="1004"/>
      <c r="FFG279" s="1003"/>
      <c r="FFH279" s="1003"/>
      <c r="FFI279" s="1004"/>
      <c r="FFJ279" s="1004"/>
      <c r="FFK279" s="1003"/>
      <c r="FFL279" s="1003"/>
      <c r="FFM279" s="1003"/>
      <c r="FFN279" s="1003"/>
      <c r="FFO279" s="1003"/>
      <c r="FFP279" s="1001"/>
      <c r="FFQ279" s="1005"/>
      <c r="FFR279" s="1003"/>
      <c r="FFS279" s="1003"/>
      <c r="FFT279" s="1003"/>
      <c r="FFU279" s="1003"/>
      <c r="FFV279" s="1003"/>
      <c r="FFW279" s="1003"/>
      <c r="FFX279" s="1003"/>
      <c r="FFY279" s="1006"/>
      <c r="FFZ279" s="1006"/>
      <c r="FGA279" s="1006"/>
      <c r="FGB279" s="1006"/>
      <c r="FGC279" s="1006"/>
      <c r="FGD279" s="1006"/>
      <c r="FGE279" s="1006"/>
      <c r="FGF279" s="1006"/>
      <c r="FGG279" s="1006"/>
      <c r="FGH279" s="1006"/>
      <c r="FGI279" s="1006"/>
      <c r="FGJ279" s="1006"/>
      <c r="FGK279" s="1006"/>
      <c r="FGL279" s="1006"/>
      <c r="FGM279" s="1006"/>
      <c r="FGN279" s="1006"/>
      <c r="FGO279" s="1006"/>
      <c r="FGP279" s="1006"/>
      <c r="FGQ279" s="1006"/>
      <c r="FGR279" s="1006"/>
      <c r="FGS279" s="1006"/>
      <c r="FGT279" s="1006"/>
      <c r="FGU279" s="1006"/>
      <c r="FGV279" s="1006"/>
      <c r="FGW279" s="1006"/>
      <c r="FGX279" s="1006"/>
      <c r="FGY279" s="1006"/>
      <c r="FGZ279" s="1006"/>
      <c r="FHA279" s="1006"/>
      <c r="FHB279" s="1006"/>
      <c r="FHC279" s="1006"/>
      <c r="FHD279" s="1006"/>
      <c r="FHE279" s="1006"/>
      <c r="FHF279" s="1006"/>
      <c r="FHG279" s="1006"/>
      <c r="FHH279" s="1006"/>
      <c r="FHI279" s="1006"/>
      <c r="FHJ279" s="1006"/>
      <c r="FHK279" s="1006"/>
      <c r="FHL279" s="1006"/>
      <c r="FHM279" s="1006"/>
      <c r="FHN279" s="1006"/>
      <c r="FHO279" s="1006"/>
      <c r="FHP279" s="1006"/>
      <c r="FHQ279" s="1003"/>
      <c r="FHR279" s="1003"/>
      <c r="FHS279" s="1003"/>
      <c r="FHT279" s="1003"/>
      <c r="FHU279" s="1003"/>
      <c r="FHV279" s="1003"/>
      <c r="FHW279" s="1003"/>
      <c r="FHX279" s="1003"/>
      <c r="FHY279" s="1003"/>
      <c r="FHZ279" s="1003"/>
      <c r="FIA279" s="1003"/>
      <c r="FIB279" s="1003"/>
      <c r="FIC279" s="1003"/>
      <c r="FID279" s="1003"/>
      <c r="FIE279" s="1003"/>
      <c r="FIF279" s="1003"/>
      <c r="FIG279" s="1003"/>
      <c r="FIH279" s="1003"/>
      <c r="FII279" s="1003"/>
      <c r="FIJ279" s="1003"/>
      <c r="FIK279" s="1003"/>
      <c r="FIL279" s="1003"/>
      <c r="FIM279" s="1003"/>
      <c r="FIN279" s="1003"/>
      <c r="FIO279" s="1004"/>
      <c r="FIP279" s="1004"/>
      <c r="FIQ279" s="1004"/>
      <c r="FIR279" s="1004"/>
      <c r="FIS279" s="1004"/>
      <c r="FIT279" s="1003"/>
      <c r="FIU279" s="1003"/>
      <c r="FIV279" s="1004"/>
      <c r="FIW279" s="1004"/>
      <c r="FIX279" s="1003"/>
      <c r="FIY279" s="1003"/>
      <c r="FIZ279" s="1004"/>
      <c r="FJA279" s="1004"/>
      <c r="FJB279" s="1003"/>
      <c r="FJC279" s="1003"/>
      <c r="FJD279" s="1003"/>
      <c r="FJE279" s="1003"/>
      <c r="FJF279" s="1003"/>
      <c r="FJG279" s="1003"/>
      <c r="FJH279" s="1003"/>
      <c r="FJI279" s="1004"/>
      <c r="FJJ279" s="1004"/>
      <c r="FJK279" s="1003"/>
      <c r="FJL279" s="1003"/>
      <c r="FJM279" s="1004"/>
      <c r="FJN279" s="1004"/>
      <c r="FJO279" s="1003"/>
      <c r="FJP279" s="1003"/>
      <c r="FJQ279" s="1003"/>
      <c r="FJR279" s="1003"/>
      <c r="FJS279" s="1003"/>
      <c r="FJT279" s="1001"/>
      <c r="FJU279" s="1005"/>
      <c r="FJV279" s="1003"/>
      <c r="FJW279" s="1003"/>
      <c r="FJX279" s="1003"/>
      <c r="FJY279" s="1003"/>
      <c r="FJZ279" s="1003"/>
      <c r="FKA279" s="1003"/>
      <c r="FKB279" s="1003"/>
      <c r="FKC279" s="1006"/>
      <c r="FKD279" s="1006"/>
      <c r="FKE279" s="1006"/>
      <c r="FKF279" s="1006"/>
      <c r="FKG279" s="1006"/>
      <c r="FKH279" s="1006"/>
      <c r="FKI279" s="1006"/>
      <c r="FKJ279" s="1006"/>
      <c r="FKK279" s="1006"/>
      <c r="FKL279" s="1006"/>
      <c r="FKM279" s="1006"/>
      <c r="FKN279" s="1006"/>
      <c r="FKO279" s="1006"/>
      <c r="FKP279" s="1006"/>
      <c r="FKQ279" s="1006"/>
      <c r="FKR279" s="1006"/>
      <c r="FKS279" s="1006"/>
      <c r="FKT279" s="1006"/>
      <c r="FKU279" s="1006"/>
      <c r="FKV279" s="1006"/>
      <c r="FKW279" s="1006"/>
      <c r="FKX279" s="1006"/>
      <c r="FKY279" s="1006"/>
      <c r="FKZ279" s="1006"/>
      <c r="FLA279" s="1006"/>
      <c r="FLB279" s="1006"/>
      <c r="FLC279" s="1006"/>
      <c r="FLD279" s="1006"/>
      <c r="FLE279" s="1006"/>
      <c r="FLF279" s="1006"/>
      <c r="FLG279" s="1006"/>
      <c r="FLH279" s="1006"/>
      <c r="FLI279" s="1006"/>
      <c r="FLJ279" s="1006"/>
      <c r="FLK279" s="1006"/>
      <c r="FLL279" s="1006"/>
      <c r="FLM279" s="1006"/>
      <c r="FLN279" s="1006"/>
      <c r="FLO279" s="1006"/>
      <c r="FLP279" s="1006"/>
      <c r="FLQ279" s="1006"/>
      <c r="FLR279" s="1006"/>
      <c r="FLS279" s="1006"/>
      <c r="FLT279" s="1006"/>
      <c r="FLU279" s="1003"/>
      <c r="FLV279" s="1003"/>
      <c r="FLW279" s="1003"/>
      <c r="FLX279" s="1003"/>
      <c r="FLY279" s="1003"/>
      <c r="FLZ279" s="1003"/>
      <c r="FMA279" s="1003"/>
      <c r="FMB279" s="1003"/>
      <c r="FMC279" s="1003"/>
      <c r="FMD279" s="1003"/>
      <c r="FME279" s="1003"/>
      <c r="FMF279" s="1003"/>
      <c r="FMG279" s="1003"/>
      <c r="FMH279" s="1003"/>
      <c r="FMI279" s="1003"/>
      <c r="FMJ279" s="1003"/>
      <c r="FMK279" s="1003"/>
      <c r="FML279" s="1003"/>
      <c r="FMM279" s="1003"/>
      <c r="FMN279" s="1003"/>
      <c r="FMO279" s="1003"/>
      <c r="FMP279" s="1003"/>
      <c r="FMQ279" s="1003"/>
      <c r="FMR279" s="1003"/>
      <c r="FMS279" s="1004"/>
      <c r="FMT279" s="1004"/>
      <c r="FMU279" s="1004"/>
      <c r="FMV279" s="1004"/>
      <c r="FMW279" s="1004"/>
      <c r="FMX279" s="1003"/>
      <c r="FMY279" s="1003"/>
      <c r="FMZ279" s="1004"/>
      <c r="FNA279" s="1004"/>
      <c r="FNB279" s="1003"/>
      <c r="FNC279" s="1003"/>
      <c r="FND279" s="1004"/>
      <c r="FNE279" s="1004"/>
      <c r="FNF279" s="1003"/>
      <c r="FNG279" s="1003"/>
      <c r="FNH279" s="1003"/>
      <c r="FNI279" s="1003"/>
      <c r="FNJ279" s="1003"/>
      <c r="FNK279" s="1003"/>
      <c r="FNL279" s="1003"/>
      <c r="FNM279" s="1004"/>
      <c r="FNN279" s="1004"/>
      <c r="FNO279" s="1003"/>
      <c r="FNP279" s="1003"/>
      <c r="FNQ279" s="1004"/>
      <c r="FNR279" s="1004"/>
      <c r="FNS279" s="1003"/>
      <c r="FNT279" s="1003"/>
      <c r="FNU279" s="1003"/>
      <c r="FNV279" s="1003"/>
      <c r="FNW279" s="1003"/>
      <c r="FNX279" s="1001"/>
      <c r="FNY279" s="1005"/>
      <c r="FNZ279" s="1003"/>
      <c r="FOA279" s="1003"/>
      <c r="FOB279" s="1003"/>
      <c r="FOC279" s="1003"/>
      <c r="FOD279" s="1003"/>
      <c r="FOE279" s="1003"/>
      <c r="FOF279" s="1003"/>
      <c r="FOG279" s="1006"/>
      <c r="FOH279" s="1006"/>
      <c r="FOI279" s="1006"/>
      <c r="FOJ279" s="1006"/>
      <c r="FOK279" s="1006"/>
      <c r="FOL279" s="1006"/>
      <c r="FOM279" s="1006"/>
      <c r="FON279" s="1006"/>
      <c r="FOO279" s="1006"/>
      <c r="FOP279" s="1006"/>
      <c r="FOQ279" s="1006"/>
      <c r="FOR279" s="1006"/>
      <c r="FOS279" s="1006"/>
      <c r="FOT279" s="1006"/>
      <c r="FOU279" s="1006"/>
      <c r="FOV279" s="1006"/>
      <c r="FOW279" s="1006"/>
      <c r="FOX279" s="1006"/>
      <c r="FOY279" s="1006"/>
      <c r="FOZ279" s="1006"/>
      <c r="FPA279" s="1006"/>
      <c r="FPB279" s="1006"/>
      <c r="FPC279" s="1006"/>
      <c r="FPD279" s="1006"/>
      <c r="FPE279" s="1006"/>
      <c r="FPF279" s="1006"/>
      <c r="FPG279" s="1006"/>
      <c r="FPH279" s="1006"/>
      <c r="FPI279" s="1006"/>
      <c r="FPJ279" s="1006"/>
      <c r="FPK279" s="1006"/>
      <c r="FPL279" s="1006"/>
      <c r="FPM279" s="1006"/>
      <c r="FPN279" s="1006"/>
      <c r="FPO279" s="1006"/>
      <c r="FPP279" s="1006"/>
      <c r="FPQ279" s="1006"/>
      <c r="FPR279" s="1006"/>
      <c r="FPS279" s="1006"/>
      <c r="FPT279" s="1006"/>
      <c r="FPU279" s="1006"/>
      <c r="FPV279" s="1006"/>
      <c r="FPW279" s="1006"/>
      <c r="FPX279" s="1006"/>
      <c r="FPY279" s="1003"/>
      <c r="FPZ279" s="1003"/>
      <c r="FQA279" s="1003"/>
      <c r="FQB279" s="1003"/>
      <c r="FQC279" s="1003"/>
      <c r="FQD279" s="1003"/>
      <c r="FQE279" s="1003"/>
      <c r="FQF279" s="1003"/>
      <c r="FQG279" s="1003"/>
      <c r="FQH279" s="1003"/>
      <c r="FQI279" s="1003"/>
      <c r="FQJ279" s="1003"/>
      <c r="FQK279" s="1003"/>
      <c r="FQL279" s="1003"/>
      <c r="FQM279" s="1003"/>
      <c r="FQN279" s="1003"/>
      <c r="FQO279" s="1003"/>
      <c r="FQP279" s="1003"/>
      <c r="FQQ279" s="1003"/>
      <c r="FQR279" s="1003"/>
      <c r="FQS279" s="1003"/>
      <c r="FQT279" s="1003"/>
      <c r="FQU279" s="1003"/>
      <c r="FQV279" s="1003"/>
      <c r="FQW279" s="1004"/>
      <c r="FQX279" s="1004"/>
      <c r="FQY279" s="1004"/>
      <c r="FQZ279" s="1004"/>
      <c r="FRA279" s="1004"/>
      <c r="FRB279" s="1003"/>
      <c r="FRC279" s="1003"/>
      <c r="FRD279" s="1004"/>
      <c r="FRE279" s="1004"/>
      <c r="FRF279" s="1003"/>
      <c r="FRG279" s="1003"/>
      <c r="FRH279" s="1004"/>
      <c r="FRI279" s="1004"/>
      <c r="FRJ279" s="1003"/>
      <c r="FRK279" s="1003"/>
      <c r="FRL279" s="1003"/>
      <c r="FRM279" s="1003"/>
      <c r="FRN279" s="1003"/>
      <c r="FRO279" s="1003"/>
      <c r="FRP279" s="1003"/>
      <c r="FRQ279" s="1004"/>
      <c r="FRR279" s="1004"/>
      <c r="FRS279" s="1003"/>
      <c r="FRT279" s="1003"/>
      <c r="FRU279" s="1004"/>
      <c r="FRV279" s="1004"/>
      <c r="FRW279" s="1003"/>
      <c r="FRX279" s="1003"/>
      <c r="FRY279" s="1003"/>
      <c r="FRZ279" s="1003"/>
      <c r="FSA279" s="1003"/>
      <c r="FSB279" s="1001"/>
      <c r="FSC279" s="1005"/>
      <c r="FSD279" s="1003"/>
      <c r="FSE279" s="1003"/>
      <c r="FSF279" s="1003"/>
      <c r="FSG279" s="1003"/>
      <c r="FSH279" s="1003"/>
      <c r="FSI279" s="1003"/>
      <c r="FSJ279" s="1003"/>
      <c r="FSK279" s="1006"/>
      <c r="FSL279" s="1006"/>
      <c r="FSM279" s="1006"/>
      <c r="FSN279" s="1006"/>
      <c r="FSO279" s="1006"/>
      <c r="FSP279" s="1006"/>
      <c r="FSQ279" s="1006"/>
      <c r="FSR279" s="1006"/>
      <c r="FSS279" s="1006"/>
      <c r="FST279" s="1006"/>
      <c r="FSU279" s="1006"/>
      <c r="FSV279" s="1006"/>
      <c r="FSW279" s="1006"/>
      <c r="FSX279" s="1006"/>
      <c r="FSY279" s="1006"/>
      <c r="FSZ279" s="1006"/>
      <c r="FTA279" s="1006"/>
      <c r="FTB279" s="1006"/>
      <c r="FTC279" s="1006"/>
      <c r="FTD279" s="1006"/>
      <c r="FTE279" s="1006"/>
      <c r="FTF279" s="1006"/>
      <c r="FTG279" s="1006"/>
      <c r="FTH279" s="1006"/>
      <c r="FTI279" s="1006"/>
      <c r="FTJ279" s="1006"/>
      <c r="FTK279" s="1006"/>
      <c r="FTL279" s="1006"/>
      <c r="FTM279" s="1006"/>
      <c r="FTN279" s="1006"/>
      <c r="FTO279" s="1006"/>
      <c r="FTP279" s="1006"/>
      <c r="FTQ279" s="1006"/>
      <c r="FTR279" s="1006"/>
      <c r="FTS279" s="1006"/>
      <c r="FTT279" s="1006"/>
      <c r="FTU279" s="1006"/>
      <c r="FTV279" s="1006"/>
      <c r="FTW279" s="1006"/>
      <c r="FTX279" s="1006"/>
      <c r="FTY279" s="1006"/>
      <c r="FTZ279" s="1006"/>
      <c r="FUA279" s="1006"/>
      <c r="FUB279" s="1006"/>
      <c r="FUC279" s="1003"/>
      <c r="FUD279" s="1003"/>
      <c r="FUE279" s="1003"/>
      <c r="FUF279" s="1003"/>
      <c r="FUG279" s="1003"/>
      <c r="FUH279" s="1003"/>
      <c r="FUI279" s="1003"/>
      <c r="FUJ279" s="1003"/>
      <c r="FUK279" s="1003"/>
      <c r="FUL279" s="1003"/>
      <c r="FUM279" s="1003"/>
      <c r="FUN279" s="1003"/>
      <c r="FUO279" s="1003"/>
      <c r="FUP279" s="1003"/>
      <c r="FUQ279" s="1003"/>
      <c r="FUR279" s="1003"/>
      <c r="FUS279" s="1003"/>
      <c r="FUT279" s="1003"/>
      <c r="FUU279" s="1003"/>
      <c r="FUV279" s="1003"/>
      <c r="FUW279" s="1003"/>
      <c r="FUX279" s="1003"/>
      <c r="FUY279" s="1003"/>
      <c r="FUZ279" s="1003"/>
      <c r="FVA279" s="1004"/>
      <c r="FVB279" s="1004"/>
      <c r="FVC279" s="1004"/>
      <c r="FVD279" s="1004"/>
      <c r="FVE279" s="1004"/>
      <c r="FVF279" s="1003"/>
      <c r="FVG279" s="1003"/>
      <c r="FVH279" s="1004"/>
      <c r="FVI279" s="1004"/>
      <c r="FVJ279" s="1003"/>
      <c r="FVK279" s="1003"/>
      <c r="FVL279" s="1004"/>
      <c r="FVM279" s="1004"/>
      <c r="FVN279" s="1003"/>
      <c r="FVO279" s="1003"/>
      <c r="FVP279" s="1003"/>
      <c r="FVQ279" s="1003"/>
      <c r="FVR279" s="1003"/>
      <c r="FVS279" s="1003"/>
      <c r="FVT279" s="1003"/>
      <c r="FVU279" s="1004"/>
      <c r="FVV279" s="1004"/>
      <c r="FVW279" s="1003"/>
      <c r="FVX279" s="1003"/>
      <c r="FVY279" s="1004"/>
      <c r="FVZ279" s="1004"/>
      <c r="FWA279" s="1003"/>
      <c r="FWB279" s="1003"/>
      <c r="FWC279" s="1003"/>
      <c r="FWD279" s="1003"/>
      <c r="FWE279" s="1003"/>
      <c r="FWF279" s="1001"/>
      <c r="FWG279" s="1005"/>
      <c r="FWH279" s="1003"/>
      <c r="FWI279" s="1003"/>
      <c r="FWJ279" s="1003"/>
      <c r="FWK279" s="1003"/>
      <c r="FWL279" s="1003"/>
      <c r="FWM279" s="1003"/>
      <c r="FWN279" s="1003"/>
      <c r="FWO279" s="1006"/>
      <c r="FWP279" s="1006"/>
      <c r="FWQ279" s="1006"/>
      <c r="FWR279" s="1006"/>
      <c r="FWS279" s="1006"/>
      <c r="FWT279" s="1006"/>
      <c r="FWU279" s="1006"/>
      <c r="FWV279" s="1006"/>
      <c r="FWW279" s="1006"/>
      <c r="FWX279" s="1006"/>
      <c r="FWY279" s="1006"/>
      <c r="FWZ279" s="1006"/>
      <c r="FXA279" s="1006"/>
      <c r="FXB279" s="1006"/>
      <c r="FXC279" s="1006"/>
      <c r="FXD279" s="1006"/>
      <c r="FXE279" s="1006"/>
      <c r="FXF279" s="1006"/>
      <c r="FXG279" s="1006"/>
      <c r="FXH279" s="1006"/>
      <c r="FXI279" s="1006"/>
      <c r="FXJ279" s="1006"/>
      <c r="FXK279" s="1006"/>
      <c r="FXL279" s="1006"/>
      <c r="FXM279" s="1006"/>
      <c r="FXN279" s="1006"/>
      <c r="FXO279" s="1006"/>
      <c r="FXP279" s="1006"/>
      <c r="FXQ279" s="1006"/>
      <c r="FXR279" s="1006"/>
      <c r="FXS279" s="1006"/>
      <c r="FXT279" s="1006"/>
      <c r="FXU279" s="1006"/>
      <c r="FXV279" s="1006"/>
      <c r="FXW279" s="1006"/>
      <c r="FXX279" s="1006"/>
      <c r="FXY279" s="1006"/>
      <c r="FXZ279" s="1006"/>
      <c r="FYA279" s="1006"/>
      <c r="FYB279" s="1006"/>
      <c r="FYC279" s="1006"/>
      <c r="FYD279" s="1006"/>
      <c r="FYE279" s="1006"/>
      <c r="FYF279" s="1006"/>
      <c r="FYG279" s="1003"/>
      <c r="FYH279" s="1003"/>
      <c r="FYI279" s="1003"/>
      <c r="FYJ279" s="1003"/>
      <c r="FYK279" s="1003"/>
      <c r="FYL279" s="1003"/>
      <c r="FYM279" s="1003"/>
      <c r="FYN279" s="1003"/>
      <c r="FYO279" s="1003"/>
      <c r="FYP279" s="1003"/>
      <c r="FYQ279" s="1003"/>
      <c r="FYR279" s="1003"/>
      <c r="FYS279" s="1003"/>
      <c r="FYT279" s="1003"/>
      <c r="FYU279" s="1003"/>
      <c r="FYV279" s="1003"/>
      <c r="FYW279" s="1003"/>
      <c r="FYX279" s="1003"/>
      <c r="FYY279" s="1003"/>
      <c r="FYZ279" s="1003"/>
      <c r="FZA279" s="1003"/>
      <c r="FZB279" s="1003"/>
      <c r="FZC279" s="1003"/>
      <c r="FZD279" s="1003"/>
      <c r="FZE279" s="1004"/>
      <c r="FZF279" s="1004"/>
      <c r="FZG279" s="1004"/>
      <c r="FZH279" s="1004"/>
      <c r="FZI279" s="1004"/>
      <c r="FZJ279" s="1003"/>
      <c r="FZK279" s="1003"/>
      <c r="FZL279" s="1004"/>
      <c r="FZM279" s="1004"/>
      <c r="FZN279" s="1003"/>
      <c r="FZO279" s="1003"/>
      <c r="FZP279" s="1004"/>
      <c r="FZQ279" s="1004"/>
      <c r="FZR279" s="1003"/>
      <c r="FZS279" s="1003"/>
      <c r="FZT279" s="1003"/>
      <c r="FZU279" s="1003"/>
      <c r="FZV279" s="1003"/>
      <c r="FZW279" s="1003"/>
      <c r="FZX279" s="1003"/>
      <c r="FZY279" s="1004"/>
      <c r="FZZ279" s="1004"/>
      <c r="GAA279" s="1003"/>
      <c r="GAB279" s="1003"/>
      <c r="GAC279" s="1004"/>
      <c r="GAD279" s="1004"/>
      <c r="GAE279" s="1003"/>
      <c r="GAF279" s="1003"/>
      <c r="GAG279" s="1003"/>
      <c r="GAH279" s="1003"/>
      <c r="GAI279" s="1003"/>
      <c r="GAJ279" s="1001"/>
      <c r="GAK279" s="1005"/>
      <c r="GAL279" s="1003"/>
      <c r="GAM279" s="1003"/>
      <c r="GAN279" s="1003"/>
      <c r="GAO279" s="1003"/>
      <c r="GAP279" s="1003"/>
      <c r="GAQ279" s="1003"/>
      <c r="GAR279" s="1003"/>
      <c r="GAS279" s="1006"/>
      <c r="GAT279" s="1006"/>
      <c r="GAU279" s="1006"/>
      <c r="GAV279" s="1006"/>
      <c r="GAW279" s="1006"/>
      <c r="GAX279" s="1006"/>
      <c r="GAY279" s="1006"/>
      <c r="GAZ279" s="1006"/>
      <c r="GBA279" s="1006"/>
      <c r="GBB279" s="1006"/>
      <c r="GBC279" s="1006"/>
      <c r="GBD279" s="1006"/>
      <c r="GBE279" s="1006"/>
      <c r="GBF279" s="1006"/>
      <c r="GBG279" s="1006"/>
      <c r="GBH279" s="1006"/>
      <c r="GBI279" s="1006"/>
      <c r="GBJ279" s="1006"/>
      <c r="GBK279" s="1006"/>
      <c r="GBL279" s="1006"/>
      <c r="GBM279" s="1006"/>
      <c r="GBN279" s="1006"/>
      <c r="GBO279" s="1006"/>
      <c r="GBP279" s="1006"/>
      <c r="GBQ279" s="1006"/>
      <c r="GBR279" s="1006"/>
      <c r="GBS279" s="1006"/>
      <c r="GBT279" s="1006"/>
      <c r="GBU279" s="1006"/>
      <c r="GBV279" s="1006"/>
      <c r="GBW279" s="1006"/>
      <c r="GBX279" s="1006"/>
      <c r="GBY279" s="1006"/>
      <c r="GBZ279" s="1006"/>
      <c r="GCA279" s="1006"/>
      <c r="GCB279" s="1006"/>
      <c r="GCC279" s="1006"/>
      <c r="GCD279" s="1006"/>
      <c r="GCE279" s="1006"/>
      <c r="GCF279" s="1006"/>
      <c r="GCG279" s="1006"/>
      <c r="GCH279" s="1006"/>
      <c r="GCI279" s="1006"/>
      <c r="GCJ279" s="1006"/>
      <c r="GCK279" s="1003"/>
      <c r="GCL279" s="1003"/>
      <c r="GCM279" s="1003"/>
      <c r="GCN279" s="1003"/>
      <c r="GCO279" s="1003"/>
      <c r="GCP279" s="1003"/>
      <c r="GCQ279" s="1003"/>
      <c r="GCR279" s="1003"/>
      <c r="GCS279" s="1003"/>
      <c r="GCT279" s="1003"/>
      <c r="GCU279" s="1003"/>
      <c r="GCV279" s="1003"/>
      <c r="GCW279" s="1003"/>
      <c r="GCX279" s="1003"/>
      <c r="GCY279" s="1003"/>
      <c r="GCZ279" s="1003"/>
      <c r="GDA279" s="1003"/>
      <c r="GDB279" s="1003"/>
      <c r="GDC279" s="1003"/>
      <c r="GDD279" s="1003"/>
      <c r="GDE279" s="1003"/>
      <c r="GDF279" s="1003"/>
      <c r="GDG279" s="1003"/>
      <c r="GDH279" s="1003"/>
      <c r="GDI279" s="1004"/>
      <c r="GDJ279" s="1004"/>
      <c r="GDK279" s="1004"/>
      <c r="GDL279" s="1004"/>
      <c r="GDM279" s="1004"/>
      <c r="GDN279" s="1003"/>
      <c r="GDO279" s="1003"/>
      <c r="GDP279" s="1004"/>
      <c r="GDQ279" s="1004"/>
      <c r="GDR279" s="1003"/>
      <c r="GDS279" s="1003"/>
      <c r="GDT279" s="1004"/>
      <c r="GDU279" s="1004"/>
      <c r="GDV279" s="1003"/>
      <c r="GDW279" s="1003"/>
      <c r="GDX279" s="1003"/>
      <c r="GDY279" s="1003"/>
      <c r="GDZ279" s="1003"/>
      <c r="GEA279" s="1003"/>
      <c r="GEB279" s="1003"/>
      <c r="GEC279" s="1004"/>
      <c r="GED279" s="1004"/>
      <c r="GEE279" s="1003"/>
      <c r="GEF279" s="1003"/>
      <c r="GEG279" s="1004"/>
      <c r="GEH279" s="1004"/>
      <c r="GEI279" s="1003"/>
      <c r="GEJ279" s="1003"/>
      <c r="GEK279" s="1003"/>
      <c r="GEL279" s="1003"/>
      <c r="GEM279" s="1003"/>
      <c r="GEN279" s="1001"/>
      <c r="GEO279" s="1005"/>
      <c r="GEP279" s="1003"/>
      <c r="GEQ279" s="1003"/>
      <c r="GER279" s="1003"/>
      <c r="GES279" s="1003"/>
      <c r="GET279" s="1003"/>
      <c r="GEU279" s="1003"/>
      <c r="GEV279" s="1003"/>
      <c r="GEW279" s="1006"/>
      <c r="GEX279" s="1006"/>
      <c r="GEY279" s="1006"/>
      <c r="GEZ279" s="1006"/>
      <c r="GFA279" s="1006"/>
      <c r="GFB279" s="1006"/>
      <c r="GFC279" s="1006"/>
      <c r="GFD279" s="1006"/>
      <c r="GFE279" s="1006"/>
      <c r="GFF279" s="1006"/>
      <c r="GFG279" s="1006"/>
      <c r="GFH279" s="1006"/>
      <c r="GFI279" s="1006"/>
      <c r="GFJ279" s="1006"/>
      <c r="GFK279" s="1006"/>
      <c r="GFL279" s="1006"/>
      <c r="GFM279" s="1006"/>
      <c r="GFN279" s="1006"/>
      <c r="GFO279" s="1006"/>
      <c r="GFP279" s="1006"/>
      <c r="GFQ279" s="1006"/>
      <c r="GFR279" s="1006"/>
      <c r="GFS279" s="1006"/>
      <c r="GFT279" s="1006"/>
      <c r="GFU279" s="1006"/>
      <c r="GFV279" s="1006"/>
      <c r="GFW279" s="1006"/>
      <c r="GFX279" s="1006"/>
      <c r="GFY279" s="1006"/>
      <c r="GFZ279" s="1006"/>
      <c r="GGA279" s="1006"/>
      <c r="GGB279" s="1006"/>
      <c r="GGC279" s="1006"/>
      <c r="GGD279" s="1006"/>
      <c r="GGE279" s="1006"/>
      <c r="GGF279" s="1006"/>
      <c r="GGG279" s="1006"/>
      <c r="GGH279" s="1006"/>
      <c r="GGI279" s="1006"/>
      <c r="GGJ279" s="1006"/>
      <c r="GGK279" s="1006"/>
      <c r="GGL279" s="1006"/>
      <c r="GGM279" s="1006"/>
      <c r="GGN279" s="1006"/>
      <c r="GGO279" s="1003"/>
      <c r="GGP279" s="1003"/>
      <c r="GGQ279" s="1003"/>
      <c r="GGR279" s="1003"/>
      <c r="GGS279" s="1003"/>
      <c r="GGT279" s="1003"/>
      <c r="GGU279" s="1003"/>
      <c r="GGV279" s="1003"/>
      <c r="GGW279" s="1003"/>
      <c r="GGX279" s="1003"/>
      <c r="GGY279" s="1003"/>
      <c r="GGZ279" s="1003"/>
      <c r="GHA279" s="1003"/>
      <c r="GHB279" s="1003"/>
      <c r="GHC279" s="1003"/>
      <c r="GHD279" s="1003"/>
      <c r="GHE279" s="1003"/>
      <c r="GHF279" s="1003"/>
      <c r="GHG279" s="1003"/>
      <c r="GHH279" s="1003"/>
      <c r="GHI279" s="1003"/>
      <c r="GHJ279" s="1003"/>
      <c r="GHK279" s="1003"/>
      <c r="GHL279" s="1003"/>
      <c r="GHM279" s="1004"/>
      <c r="GHN279" s="1004"/>
      <c r="GHO279" s="1004"/>
      <c r="GHP279" s="1004"/>
      <c r="GHQ279" s="1004"/>
      <c r="GHR279" s="1003"/>
      <c r="GHS279" s="1003"/>
      <c r="GHT279" s="1004"/>
      <c r="GHU279" s="1004"/>
      <c r="GHV279" s="1003"/>
      <c r="GHW279" s="1003"/>
      <c r="GHX279" s="1004"/>
      <c r="GHY279" s="1004"/>
      <c r="GHZ279" s="1003"/>
      <c r="GIA279" s="1003"/>
      <c r="GIB279" s="1003"/>
      <c r="GIC279" s="1003"/>
      <c r="GID279" s="1003"/>
      <c r="GIE279" s="1003"/>
      <c r="GIF279" s="1003"/>
      <c r="GIG279" s="1004"/>
      <c r="GIH279" s="1004"/>
      <c r="GII279" s="1003"/>
      <c r="GIJ279" s="1003"/>
      <c r="GIK279" s="1004"/>
      <c r="GIL279" s="1004"/>
      <c r="GIM279" s="1003"/>
      <c r="GIN279" s="1003"/>
      <c r="GIO279" s="1003"/>
      <c r="GIP279" s="1003"/>
      <c r="GIQ279" s="1003"/>
      <c r="GIR279" s="1001"/>
      <c r="GIS279" s="1005"/>
      <c r="GIT279" s="1003"/>
      <c r="GIU279" s="1003"/>
      <c r="GIV279" s="1003"/>
      <c r="GIW279" s="1003"/>
      <c r="GIX279" s="1003"/>
      <c r="GIY279" s="1003"/>
      <c r="GIZ279" s="1003"/>
      <c r="GJA279" s="1006"/>
      <c r="GJB279" s="1006"/>
      <c r="GJC279" s="1006"/>
      <c r="GJD279" s="1006"/>
      <c r="GJE279" s="1006"/>
      <c r="GJF279" s="1006"/>
      <c r="GJG279" s="1006"/>
      <c r="GJH279" s="1006"/>
      <c r="GJI279" s="1006"/>
      <c r="GJJ279" s="1006"/>
      <c r="GJK279" s="1006"/>
      <c r="GJL279" s="1006"/>
      <c r="GJM279" s="1006"/>
      <c r="GJN279" s="1006"/>
      <c r="GJO279" s="1006"/>
      <c r="GJP279" s="1006"/>
      <c r="GJQ279" s="1006"/>
      <c r="GJR279" s="1006"/>
      <c r="GJS279" s="1006"/>
      <c r="GJT279" s="1006"/>
      <c r="GJU279" s="1006"/>
      <c r="GJV279" s="1006"/>
      <c r="GJW279" s="1006"/>
      <c r="GJX279" s="1006"/>
      <c r="GJY279" s="1006"/>
      <c r="GJZ279" s="1006"/>
      <c r="GKA279" s="1006"/>
      <c r="GKB279" s="1006"/>
      <c r="GKC279" s="1006"/>
      <c r="GKD279" s="1006"/>
      <c r="GKE279" s="1006"/>
      <c r="GKF279" s="1006"/>
      <c r="GKG279" s="1006"/>
      <c r="GKH279" s="1006"/>
      <c r="GKI279" s="1006"/>
      <c r="GKJ279" s="1006"/>
      <c r="GKK279" s="1006"/>
      <c r="GKL279" s="1006"/>
      <c r="GKM279" s="1006"/>
      <c r="GKN279" s="1006"/>
      <c r="GKO279" s="1006"/>
      <c r="GKP279" s="1006"/>
      <c r="GKQ279" s="1006"/>
      <c r="GKR279" s="1006"/>
      <c r="GKS279" s="1003"/>
      <c r="GKT279" s="1003"/>
      <c r="GKU279" s="1003"/>
      <c r="GKV279" s="1003"/>
      <c r="GKW279" s="1003"/>
      <c r="GKX279" s="1003"/>
      <c r="GKY279" s="1003"/>
      <c r="GKZ279" s="1003"/>
      <c r="GLA279" s="1003"/>
      <c r="GLB279" s="1003"/>
      <c r="GLC279" s="1003"/>
      <c r="GLD279" s="1003"/>
      <c r="GLE279" s="1003"/>
      <c r="GLF279" s="1003"/>
      <c r="GLG279" s="1003"/>
      <c r="GLH279" s="1003"/>
      <c r="GLI279" s="1003"/>
      <c r="GLJ279" s="1003"/>
      <c r="GLK279" s="1003"/>
      <c r="GLL279" s="1003"/>
      <c r="GLM279" s="1003"/>
      <c r="GLN279" s="1003"/>
      <c r="GLO279" s="1003"/>
      <c r="GLP279" s="1003"/>
      <c r="GLQ279" s="1004"/>
      <c r="GLR279" s="1004"/>
      <c r="GLS279" s="1004"/>
      <c r="GLT279" s="1004"/>
      <c r="GLU279" s="1004"/>
      <c r="GLV279" s="1003"/>
      <c r="GLW279" s="1003"/>
      <c r="GLX279" s="1004"/>
      <c r="GLY279" s="1004"/>
      <c r="GLZ279" s="1003"/>
      <c r="GMA279" s="1003"/>
      <c r="GMB279" s="1004"/>
      <c r="GMC279" s="1004"/>
      <c r="GMD279" s="1003"/>
      <c r="GME279" s="1003"/>
      <c r="GMF279" s="1003"/>
      <c r="GMG279" s="1003"/>
      <c r="GMH279" s="1003"/>
      <c r="GMI279" s="1003"/>
      <c r="GMJ279" s="1003"/>
      <c r="GMK279" s="1004"/>
      <c r="GML279" s="1004"/>
      <c r="GMM279" s="1003"/>
      <c r="GMN279" s="1003"/>
      <c r="GMO279" s="1004"/>
      <c r="GMP279" s="1004"/>
      <c r="GMQ279" s="1003"/>
      <c r="GMR279" s="1003"/>
      <c r="GMS279" s="1003"/>
      <c r="GMT279" s="1003"/>
      <c r="GMU279" s="1003"/>
      <c r="GMV279" s="1001"/>
      <c r="GMW279" s="1005"/>
      <c r="GMX279" s="1003"/>
      <c r="GMY279" s="1003"/>
      <c r="GMZ279" s="1003"/>
      <c r="GNA279" s="1003"/>
      <c r="GNB279" s="1003"/>
      <c r="GNC279" s="1003"/>
      <c r="GND279" s="1003"/>
      <c r="GNE279" s="1006"/>
      <c r="GNF279" s="1006"/>
      <c r="GNG279" s="1006"/>
      <c r="GNH279" s="1006"/>
      <c r="GNI279" s="1006"/>
      <c r="GNJ279" s="1006"/>
      <c r="GNK279" s="1006"/>
      <c r="GNL279" s="1006"/>
      <c r="GNM279" s="1006"/>
      <c r="GNN279" s="1006"/>
      <c r="GNO279" s="1006"/>
      <c r="GNP279" s="1006"/>
      <c r="GNQ279" s="1006"/>
      <c r="GNR279" s="1006"/>
      <c r="GNS279" s="1006"/>
      <c r="GNT279" s="1006"/>
      <c r="GNU279" s="1006"/>
      <c r="GNV279" s="1006"/>
      <c r="GNW279" s="1006"/>
      <c r="GNX279" s="1006"/>
      <c r="GNY279" s="1006"/>
      <c r="GNZ279" s="1006"/>
      <c r="GOA279" s="1006"/>
      <c r="GOB279" s="1006"/>
      <c r="GOC279" s="1006"/>
      <c r="GOD279" s="1006"/>
      <c r="GOE279" s="1006"/>
      <c r="GOF279" s="1006"/>
      <c r="GOG279" s="1006"/>
      <c r="GOH279" s="1006"/>
      <c r="GOI279" s="1006"/>
      <c r="GOJ279" s="1006"/>
      <c r="GOK279" s="1006"/>
      <c r="GOL279" s="1006"/>
      <c r="GOM279" s="1006"/>
      <c r="GON279" s="1006"/>
      <c r="GOO279" s="1006"/>
      <c r="GOP279" s="1006"/>
      <c r="GOQ279" s="1006"/>
      <c r="GOR279" s="1006"/>
      <c r="GOS279" s="1006"/>
      <c r="GOT279" s="1006"/>
      <c r="GOU279" s="1006"/>
      <c r="GOV279" s="1006"/>
      <c r="GOW279" s="1003"/>
      <c r="GOX279" s="1003"/>
      <c r="GOY279" s="1003"/>
      <c r="GOZ279" s="1003"/>
      <c r="GPA279" s="1003"/>
      <c r="GPB279" s="1003"/>
      <c r="GPC279" s="1003"/>
      <c r="GPD279" s="1003"/>
      <c r="GPE279" s="1003"/>
      <c r="GPF279" s="1003"/>
      <c r="GPG279" s="1003"/>
      <c r="GPH279" s="1003"/>
      <c r="GPI279" s="1003"/>
      <c r="GPJ279" s="1003"/>
      <c r="GPK279" s="1003"/>
      <c r="GPL279" s="1003"/>
      <c r="GPM279" s="1003"/>
      <c r="GPN279" s="1003"/>
      <c r="GPO279" s="1003"/>
      <c r="GPP279" s="1003"/>
      <c r="GPQ279" s="1003"/>
      <c r="GPR279" s="1003"/>
      <c r="GPS279" s="1003"/>
      <c r="GPT279" s="1003"/>
      <c r="GPU279" s="1004"/>
      <c r="GPV279" s="1004"/>
      <c r="GPW279" s="1004"/>
      <c r="GPX279" s="1004"/>
      <c r="GPY279" s="1004"/>
      <c r="GPZ279" s="1003"/>
      <c r="GQA279" s="1003"/>
      <c r="GQB279" s="1004"/>
      <c r="GQC279" s="1004"/>
      <c r="GQD279" s="1003"/>
      <c r="GQE279" s="1003"/>
      <c r="GQF279" s="1004"/>
      <c r="GQG279" s="1004"/>
      <c r="GQH279" s="1003"/>
      <c r="GQI279" s="1003"/>
      <c r="GQJ279" s="1003"/>
      <c r="GQK279" s="1003"/>
      <c r="GQL279" s="1003"/>
      <c r="GQM279" s="1003"/>
      <c r="GQN279" s="1003"/>
      <c r="GQO279" s="1004"/>
      <c r="GQP279" s="1004"/>
      <c r="GQQ279" s="1003"/>
      <c r="GQR279" s="1003"/>
      <c r="GQS279" s="1004"/>
      <c r="GQT279" s="1004"/>
      <c r="GQU279" s="1003"/>
      <c r="GQV279" s="1003"/>
      <c r="GQW279" s="1003"/>
      <c r="GQX279" s="1003"/>
      <c r="GQY279" s="1003"/>
      <c r="GQZ279" s="1001"/>
      <c r="GRA279" s="1005"/>
      <c r="GRB279" s="1003"/>
      <c r="GRC279" s="1003"/>
      <c r="GRD279" s="1003"/>
      <c r="GRE279" s="1003"/>
      <c r="GRF279" s="1003"/>
      <c r="GRG279" s="1003"/>
      <c r="GRH279" s="1003"/>
      <c r="GRI279" s="1006"/>
      <c r="GRJ279" s="1006"/>
      <c r="GRK279" s="1006"/>
      <c r="GRL279" s="1006"/>
      <c r="GRM279" s="1006"/>
      <c r="GRN279" s="1006"/>
      <c r="GRO279" s="1006"/>
      <c r="GRP279" s="1006"/>
      <c r="GRQ279" s="1006"/>
      <c r="GRR279" s="1006"/>
      <c r="GRS279" s="1006"/>
      <c r="GRT279" s="1006"/>
      <c r="GRU279" s="1006"/>
      <c r="GRV279" s="1006"/>
      <c r="GRW279" s="1006"/>
      <c r="GRX279" s="1006"/>
      <c r="GRY279" s="1006"/>
      <c r="GRZ279" s="1006"/>
      <c r="GSA279" s="1006"/>
      <c r="GSB279" s="1006"/>
      <c r="GSC279" s="1006"/>
      <c r="GSD279" s="1006"/>
      <c r="GSE279" s="1006"/>
      <c r="GSF279" s="1006"/>
      <c r="GSG279" s="1006"/>
      <c r="GSH279" s="1006"/>
      <c r="GSI279" s="1006"/>
      <c r="GSJ279" s="1006"/>
      <c r="GSK279" s="1006"/>
      <c r="GSL279" s="1006"/>
      <c r="GSM279" s="1006"/>
      <c r="GSN279" s="1006"/>
      <c r="GSO279" s="1006"/>
      <c r="GSP279" s="1006"/>
      <c r="GSQ279" s="1006"/>
      <c r="GSR279" s="1006"/>
      <c r="GSS279" s="1006"/>
      <c r="GST279" s="1006"/>
      <c r="GSU279" s="1006"/>
      <c r="GSV279" s="1006"/>
      <c r="GSW279" s="1006"/>
      <c r="GSX279" s="1006"/>
      <c r="GSY279" s="1006"/>
      <c r="GSZ279" s="1006"/>
      <c r="GTA279" s="1003"/>
      <c r="GTB279" s="1003"/>
      <c r="GTC279" s="1003"/>
      <c r="GTD279" s="1003"/>
      <c r="GTE279" s="1003"/>
      <c r="GTF279" s="1003"/>
      <c r="GTG279" s="1003"/>
      <c r="GTH279" s="1003"/>
      <c r="GTI279" s="1003"/>
      <c r="GTJ279" s="1003"/>
      <c r="GTK279" s="1003"/>
      <c r="GTL279" s="1003"/>
      <c r="GTM279" s="1003"/>
      <c r="GTN279" s="1003"/>
      <c r="GTO279" s="1003"/>
      <c r="GTP279" s="1003"/>
      <c r="GTQ279" s="1003"/>
      <c r="GTR279" s="1003"/>
      <c r="GTS279" s="1003"/>
      <c r="GTT279" s="1003"/>
      <c r="GTU279" s="1003"/>
      <c r="GTV279" s="1003"/>
      <c r="GTW279" s="1003"/>
      <c r="GTX279" s="1003"/>
      <c r="GTY279" s="1004"/>
      <c r="GTZ279" s="1004"/>
      <c r="GUA279" s="1004"/>
      <c r="GUB279" s="1004"/>
      <c r="GUC279" s="1004"/>
      <c r="GUD279" s="1003"/>
      <c r="GUE279" s="1003"/>
      <c r="GUF279" s="1004"/>
      <c r="GUG279" s="1004"/>
      <c r="GUH279" s="1003"/>
      <c r="GUI279" s="1003"/>
      <c r="GUJ279" s="1004"/>
      <c r="GUK279" s="1004"/>
      <c r="GUL279" s="1003"/>
      <c r="GUM279" s="1003"/>
      <c r="GUN279" s="1003"/>
      <c r="GUO279" s="1003"/>
      <c r="GUP279" s="1003"/>
      <c r="GUQ279" s="1003"/>
      <c r="GUR279" s="1003"/>
      <c r="GUS279" s="1004"/>
      <c r="GUT279" s="1004"/>
      <c r="GUU279" s="1003"/>
      <c r="GUV279" s="1003"/>
      <c r="GUW279" s="1004"/>
      <c r="GUX279" s="1004"/>
      <c r="GUY279" s="1003"/>
      <c r="GUZ279" s="1003"/>
      <c r="GVA279" s="1003"/>
      <c r="GVB279" s="1003"/>
      <c r="GVC279" s="1003"/>
      <c r="GVD279" s="1001"/>
      <c r="GVE279" s="1005"/>
      <c r="GVF279" s="1003"/>
      <c r="GVG279" s="1003"/>
      <c r="GVH279" s="1003"/>
      <c r="GVI279" s="1003"/>
      <c r="GVJ279" s="1003"/>
      <c r="GVK279" s="1003"/>
      <c r="GVL279" s="1003"/>
      <c r="GVM279" s="1006"/>
      <c r="GVN279" s="1006"/>
      <c r="GVO279" s="1006"/>
      <c r="GVP279" s="1006"/>
      <c r="GVQ279" s="1006"/>
      <c r="GVR279" s="1006"/>
      <c r="GVS279" s="1006"/>
      <c r="GVT279" s="1006"/>
      <c r="GVU279" s="1006"/>
      <c r="GVV279" s="1006"/>
      <c r="GVW279" s="1006"/>
      <c r="GVX279" s="1006"/>
      <c r="GVY279" s="1006"/>
      <c r="GVZ279" s="1006"/>
      <c r="GWA279" s="1006"/>
      <c r="GWB279" s="1006"/>
      <c r="GWC279" s="1006"/>
      <c r="GWD279" s="1006"/>
      <c r="GWE279" s="1006"/>
      <c r="GWF279" s="1006"/>
      <c r="GWG279" s="1006"/>
      <c r="GWH279" s="1006"/>
      <c r="GWI279" s="1006"/>
      <c r="GWJ279" s="1006"/>
      <c r="GWK279" s="1006"/>
      <c r="GWL279" s="1006"/>
      <c r="GWM279" s="1006"/>
      <c r="GWN279" s="1006"/>
      <c r="GWO279" s="1006"/>
      <c r="GWP279" s="1006"/>
      <c r="GWQ279" s="1006"/>
      <c r="GWR279" s="1006"/>
      <c r="GWS279" s="1006"/>
      <c r="GWT279" s="1006"/>
      <c r="GWU279" s="1006"/>
      <c r="GWV279" s="1006"/>
      <c r="GWW279" s="1006"/>
      <c r="GWX279" s="1006"/>
      <c r="GWY279" s="1006"/>
      <c r="GWZ279" s="1006"/>
      <c r="GXA279" s="1006"/>
      <c r="GXB279" s="1006"/>
      <c r="GXC279" s="1006"/>
      <c r="GXD279" s="1006"/>
      <c r="GXE279" s="1003"/>
      <c r="GXF279" s="1003"/>
      <c r="GXG279" s="1003"/>
      <c r="GXH279" s="1003"/>
      <c r="GXI279" s="1003"/>
      <c r="GXJ279" s="1003"/>
      <c r="GXK279" s="1003"/>
      <c r="GXL279" s="1003"/>
      <c r="GXM279" s="1003"/>
      <c r="GXN279" s="1003"/>
      <c r="GXO279" s="1003"/>
      <c r="GXP279" s="1003"/>
      <c r="GXQ279" s="1003"/>
      <c r="GXR279" s="1003"/>
      <c r="GXS279" s="1003"/>
      <c r="GXT279" s="1003"/>
      <c r="GXU279" s="1003"/>
      <c r="GXV279" s="1003"/>
      <c r="GXW279" s="1003"/>
      <c r="GXX279" s="1003"/>
      <c r="GXY279" s="1003"/>
      <c r="GXZ279" s="1003"/>
      <c r="GYA279" s="1003"/>
      <c r="GYB279" s="1003"/>
      <c r="GYC279" s="1004"/>
      <c r="GYD279" s="1004"/>
      <c r="GYE279" s="1004"/>
      <c r="GYF279" s="1004"/>
      <c r="GYG279" s="1004"/>
      <c r="GYH279" s="1003"/>
      <c r="GYI279" s="1003"/>
      <c r="GYJ279" s="1004"/>
      <c r="GYK279" s="1004"/>
      <c r="GYL279" s="1003"/>
      <c r="GYM279" s="1003"/>
      <c r="GYN279" s="1004"/>
      <c r="GYO279" s="1004"/>
      <c r="GYP279" s="1003"/>
      <c r="GYQ279" s="1003"/>
      <c r="GYR279" s="1003"/>
      <c r="GYS279" s="1003"/>
      <c r="GYT279" s="1003"/>
      <c r="GYU279" s="1003"/>
      <c r="GYV279" s="1003"/>
      <c r="GYW279" s="1004"/>
      <c r="GYX279" s="1004"/>
      <c r="GYY279" s="1003"/>
      <c r="GYZ279" s="1003"/>
      <c r="GZA279" s="1004"/>
      <c r="GZB279" s="1004"/>
      <c r="GZC279" s="1003"/>
      <c r="GZD279" s="1003"/>
      <c r="GZE279" s="1003"/>
      <c r="GZF279" s="1003"/>
      <c r="GZG279" s="1003"/>
      <c r="GZH279" s="1001"/>
      <c r="GZI279" s="1005"/>
      <c r="GZJ279" s="1003"/>
      <c r="GZK279" s="1003"/>
      <c r="GZL279" s="1003"/>
      <c r="GZM279" s="1003"/>
      <c r="GZN279" s="1003"/>
      <c r="GZO279" s="1003"/>
      <c r="GZP279" s="1003"/>
      <c r="GZQ279" s="1006"/>
      <c r="GZR279" s="1006"/>
      <c r="GZS279" s="1006"/>
      <c r="GZT279" s="1006"/>
      <c r="GZU279" s="1006"/>
      <c r="GZV279" s="1006"/>
      <c r="GZW279" s="1006"/>
      <c r="GZX279" s="1006"/>
      <c r="GZY279" s="1006"/>
      <c r="GZZ279" s="1006"/>
      <c r="HAA279" s="1006"/>
      <c r="HAB279" s="1006"/>
      <c r="HAC279" s="1006"/>
      <c r="HAD279" s="1006"/>
      <c r="HAE279" s="1006"/>
      <c r="HAF279" s="1006"/>
      <c r="HAG279" s="1006"/>
      <c r="HAH279" s="1006"/>
      <c r="HAI279" s="1006"/>
      <c r="HAJ279" s="1006"/>
      <c r="HAK279" s="1006"/>
      <c r="HAL279" s="1006"/>
      <c r="HAM279" s="1006"/>
      <c r="HAN279" s="1006"/>
      <c r="HAO279" s="1006"/>
      <c r="HAP279" s="1006"/>
      <c r="HAQ279" s="1006"/>
      <c r="HAR279" s="1006"/>
      <c r="HAS279" s="1006"/>
      <c r="HAT279" s="1006"/>
      <c r="HAU279" s="1006"/>
      <c r="HAV279" s="1006"/>
      <c r="HAW279" s="1006"/>
      <c r="HAX279" s="1006"/>
      <c r="HAY279" s="1006"/>
      <c r="HAZ279" s="1006"/>
      <c r="HBA279" s="1006"/>
      <c r="HBB279" s="1006"/>
      <c r="HBC279" s="1006"/>
      <c r="HBD279" s="1006"/>
      <c r="HBE279" s="1006"/>
      <c r="HBF279" s="1006"/>
      <c r="HBG279" s="1006"/>
      <c r="HBH279" s="1006"/>
      <c r="HBI279" s="1003"/>
      <c r="HBJ279" s="1003"/>
      <c r="HBK279" s="1003"/>
      <c r="HBL279" s="1003"/>
      <c r="HBM279" s="1003"/>
      <c r="HBN279" s="1003"/>
      <c r="HBO279" s="1003"/>
      <c r="HBP279" s="1003"/>
      <c r="HBQ279" s="1003"/>
      <c r="HBR279" s="1003"/>
      <c r="HBS279" s="1003"/>
      <c r="HBT279" s="1003"/>
      <c r="HBU279" s="1003"/>
      <c r="HBV279" s="1003"/>
      <c r="HBW279" s="1003"/>
      <c r="HBX279" s="1003"/>
      <c r="HBY279" s="1003"/>
      <c r="HBZ279" s="1003"/>
      <c r="HCA279" s="1003"/>
      <c r="HCB279" s="1003"/>
      <c r="HCC279" s="1003"/>
      <c r="HCD279" s="1003"/>
      <c r="HCE279" s="1003"/>
      <c r="HCF279" s="1003"/>
      <c r="HCG279" s="1004"/>
      <c r="HCH279" s="1004"/>
      <c r="HCI279" s="1004"/>
      <c r="HCJ279" s="1004"/>
      <c r="HCK279" s="1004"/>
      <c r="HCL279" s="1003"/>
      <c r="HCM279" s="1003"/>
      <c r="HCN279" s="1004"/>
      <c r="HCO279" s="1004"/>
      <c r="HCP279" s="1003"/>
      <c r="HCQ279" s="1003"/>
      <c r="HCR279" s="1004"/>
      <c r="HCS279" s="1004"/>
      <c r="HCT279" s="1003"/>
      <c r="HCU279" s="1003"/>
      <c r="HCV279" s="1003"/>
      <c r="HCW279" s="1003"/>
      <c r="HCX279" s="1003"/>
      <c r="HCY279" s="1003"/>
      <c r="HCZ279" s="1003"/>
      <c r="HDA279" s="1004"/>
      <c r="HDB279" s="1004"/>
      <c r="HDC279" s="1003"/>
      <c r="HDD279" s="1003"/>
      <c r="HDE279" s="1004"/>
      <c r="HDF279" s="1004"/>
      <c r="HDG279" s="1003"/>
      <c r="HDH279" s="1003"/>
      <c r="HDI279" s="1003"/>
      <c r="HDJ279" s="1003"/>
      <c r="HDK279" s="1003"/>
      <c r="HDL279" s="1001"/>
      <c r="HDM279" s="1005"/>
      <c r="HDN279" s="1003"/>
      <c r="HDO279" s="1003"/>
      <c r="HDP279" s="1003"/>
      <c r="HDQ279" s="1003"/>
      <c r="HDR279" s="1003"/>
      <c r="HDS279" s="1003"/>
      <c r="HDT279" s="1003"/>
      <c r="HDU279" s="1006"/>
      <c r="HDV279" s="1006"/>
      <c r="HDW279" s="1006"/>
      <c r="HDX279" s="1006"/>
      <c r="HDY279" s="1006"/>
      <c r="HDZ279" s="1006"/>
      <c r="HEA279" s="1006"/>
      <c r="HEB279" s="1006"/>
      <c r="HEC279" s="1006"/>
      <c r="HED279" s="1006"/>
      <c r="HEE279" s="1006"/>
      <c r="HEF279" s="1006"/>
      <c r="HEG279" s="1006"/>
      <c r="HEH279" s="1006"/>
      <c r="HEI279" s="1006"/>
      <c r="HEJ279" s="1006"/>
      <c r="HEK279" s="1006"/>
      <c r="HEL279" s="1006"/>
      <c r="HEM279" s="1006"/>
      <c r="HEN279" s="1006"/>
      <c r="HEO279" s="1006"/>
      <c r="HEP279" s="1006"/>
      <c r="HEQ279" s="1006"/>
      <c r="HER279" s="1006"/>
      <c r="HES279" s="1006"/>
      <c r="HET279" s="1006"/>
      <c r="HEU279" s="1006"/>
      <c r="HEV279" s="1006"/>
      <c r="HEW279" s="1006"/>
      <c r="HEX279" s="1006"/>
      <c r="HEY279" s="1006"/>
      <c r="HEZ279" s="1006"/>
      <c r="HFA279" s="1006"/>
      <c r="HFB279" s="1006"/>
      <c r="HFC279" s="1006"/>
      <c r="HFD279" s="1006"/>
      <c r="HFE279" s="1006"/>
      <c r="HFF279" s="1006"/>
      <c r="HFG279" s="1006"/>
      <c r="HFH279" s="1006"/>
      <c r="HFI279" s="1006"/>
      <c r="HFJ279" s="1006"/>
      <c r="HFK279" s="1006"/>
      <c r="HFL279" s="1006"/>
      <c r="HFM279" s="1003"/>
      <c r="HFN279" s="1003"/>
      <c r="HFO279" s="1003"/>
      <c r="HFP279" s="1003"/>
      <c r="HFQ279" s="1003"/>
      <c r="HFR279" s="1003"/>
      <c r="HFS279" s="1003"/>
      <c r="HFT279" s="1003"/>
      <c r="HFU279" s="1003"/>
      <c r="HFV279" s="1003"/>
      <c r="HFW279" s="1003"/>
      <c r="HFX279" s="1003"/>
      <c r="HFY279" s="1003"/>
      <c r="HFZ279" s="1003"/>
      <c r="HGA279" s="1003"/>
      <c r="HGB279" s="1003"/>
      <c r="HGC279" s="1003"/>
      <c r="HGD279" s="1003"/>
      <c r="HGE279" s="1003"/>
      <c r="HGF279" s="1003"/>
      <c r="HGG279" s="1003"/>
      <c r="HGH279" s="1003"/>
      <c r="HGI279" s="1003"/>
      <c r="HGJ279" s="1003"/>
      <c r="HGK279" s="1004"/>
      <c r="HGL279" s="1004"/>
      <c r="HGM279" s="1004"/>
      <c r="HGN279" s="1004"/>
      <c r="HGO279" s="1004"/>
      <c r="HGP279" s="1003"/>
      <c r="HGQ279" s="1003"/>
      <c r="HGR279" s="1004"/>
      <c r="HGS279" s="1004"/>
      <c r="HGT279" s="1003"/>
      <c r="HGU279" s="1003"/>
      <c r="HGV279" s="1004"/>
      <c r="HGW279" s="1004"/>
      <c r="HGX279" s="1003"/>
      <c r="HGY279" s="1003"/>
      <c r="HGZ279" s="1003"/>
      <c r="HHA279" s="1003"/>
      <c r="HHB279" s="1003"/>
      <c r="HHC279" s="1003"/>
      <c r="HHD279" s="1003"/>
      <c r="HHE279" s="1004"/>
      <c r="HHF279" s="1004"/>
      <c r="HHG279" s="1003"/>
      <c r="HHH279" s="1003"/>
      <c r="HHI279" s="1004"/>
      <c r="HHJ279" s="1004"/>
      <c r="HHK279" s="1003"/>
      <c r="HHL279" s="1003"/>
      <c r="HHM279" s="1003"/>
      <c r="HHN279" s="1003"/>
      <c r="HHO279" s="1003"/>
      <c r="HHP279" s="1001"/>
      <c r="HHQ279" s="1005"/>
      <c r="HHR279" s="1003"/>
      <c r="HHS279" s="1003"/>
      <c r="HHT279" s="1003"/>
      <c r="HHU279" s="1003"/>
      <c r="HHV279" s="1003"/>
      <c r="HHW279" s="1003"/>
      <c r="HHX279" s="1003"/>
      <c r="HHY279" s="1006"/>
      <c r="HHZ279" s="1006"/>
      <c r="HIA279" s="1006"/>
      <c r="HIB279" s="1006"/>
      <c r="HIC279" s="1006"/>
      <c r="HID279" s="1006"/>
      <c r="HIE279" s="1006"/>
      <c r="HIF279" s="1006"/>
      <c r="HIG279" s="1006"/>
      <c r="HIH279" s="1006"/>
      <c r="HII279" s="1006"/>
      <c r="HIJ279" s="1006"/>
      <c r="HIK279" s="1006"/>
      <c r="HIL279" s="1006"/>
      <c r="HIM279" s="1006"/>
      <c r="HIN279" s="1006"/>
      <c r="HIO279" s="1006"/>
      <c r="HIP279" s="1006"/>
      <c r="HIQ279" s="1006"/>
      <c r="HIR279" s="1006"/>
      <c r="HIS279" s="1006"/>
      <c r="HIT279" s="1006"/>
      <c r="HIU279" s="1006"/>
      <c r="HIV279" s="1006"/>
      <c r="HIW279" s="1006"/>
      <c r="HIX279" s="1006"/>
      <c r="HIY279" s="1006"/>
      <c r="HIZ279" s="1006"/>
      <c r="HJA279" s="1006"/>
      <c r="HJB279" s="1006"/>
      <c r="HJC279" s="1006"/>
      <c r="HJD279" s="1006"/>
      <c r="HJE279" s="1006"/>
      <c r="HJF279" s="1006"/>
      <c r="HJG279" s="1006"/>
      <c r="HJH279" s="1006"/>
      <c r="HJI279" s="1006"/>
      <c r="HJJ279" s="1006"/>
      <c r="HJK279" s="1006"/>
      <c r="HJL279" s="1006"/>
      <c r="HJM279" s="1006"/>
      <c r="HJN279" s="1006"/>
      <c r="HJO279" s="1006"/>
      <c r="HJP279" s="1006"/>
      <c r="HJQ279" s="1003"/>
      <c r="HJR279" s="1003"/>
      <c r="HJS279" s="1003"/>
      <c r="HJT279" s="1003"/>
      <c r="HJU279" s="1003"/>
      <c r="HJV279" s="1003"/>
      <c r="HJW279" s="1003"/>
      <c r="HJX279" s="1003"/>
      <c r="HJY279" s="1003"/>
      <c r="HJZ279" s="1003"/>
      <c r="HKA279" s="1003"/>
      <c r="HKB279" s="1003"/>
      <c r="HKC279" s="1003"/>
      <c r="HKD279" s="1003"/>
      <c r="HKE279" s="1003"/>
      <c r="HKF279" s="1003"/>
      <c r="HKG279" s="1003"/>
      <c r="HKH279" s="1003"/>
      <c r="HKI279" s="1003"/>
      <c r="HKJ279" s="1003"/>
      <c r="HKK279" s="1003"/>
      <c r="HKL279" s="1003"/>
      <c r="HKM279" s="1003"/>
      <c r="HKN279" s="1003"/>
      <c r="HKO279" s="1004"/>
      <c r="HKP279" s="1004"/>
      <c r="HKQ279" s="1004"/>
      <c r="HKR279" s="1004"/>
      <c r="HKS279" s="1004"/>
      <c r="HKT279" s="1003"/>
      <c r="HKU279" s="1003"/>
      <c r="HKV279" s="1004"/>
      <c r="HKW279" s="1004"/>
      <c r="HKX279" s="1003"/>
      <c r="HKY279" s="1003"/>
      <c r="HKZ279" s="1004"/>
      <c r="HLA279" s="1004"/>
      <c r="HLB279" s="1003"/>
      <c r="HLC279" s="1003"/>
      <c r="HLD279" s="1003"/>
      <c r="HLE279" s="1003"/>
      <c r="HLF279" s="1003"/>
      <c r="HLG279" s="1003"/>
      <c r="HLH279" s="1003"/>
      <c r="HLI279" s="1004"/>
      <c r="HLJ279" s="1004"/>
      <c r="HLK279" s="1003"/>
      <c r="HLL279" s="1003"/>
      <c r="HLM279" s="1004"/>
      <c r="HLN279" s="1004"/>
      <c r="HLO279" s="1003"/>
      <c r="HLP279" s="1003"/>
      <c r="HLQ279" s="1003"/>
      <c r="HLR279" s="1003"/>
      <c r="HLS279" s="1003"/>
      <c r="HLT279" s="1001"/>
      <c r="HLU279" s="1005"/>
      <c r="HLV279" s="1003"/>
      <c r="HLW279" s="1003"/>
      <c r="HLX279" s="1003"/>
      <c r="HLY279" s="1003"/>
      <c r="HLZ279" s="1003"/>
      <c r="HMA279" s="1003"/>
      <c r="HMB279" s="1003"/>
      <c r="HMC279" s="1006"/>
      <c r="HMD279" s="1006"/>
      <c r="HME279" s="1006"/>
      <c r="HMF279" s="1006"/>
      <c r="HMG279" s="1006"/>
      <c r="HMH279" s="1006"/>
      <c r="HMI279" s="1006"/>
      <c r="HMJ279" s="1006"/>
      <c r="HMK279" s="1006"/>
      <c r="HML279" s="1006"/>
      <c r="HMM279" s="1006"/>
      <c r="HMN279" s="1006"/>
      <c r="HMO279" s="1006"/>
      <c r="HMP279" s="1006"/>
      <c r="HMQ279" s="1006"/>
      <c r="HMR279" s="1006"/>
      <c r="HMS279" s="1006"/>
      <c r="HMT279" s="1006"/>
      <c r="HMU279" s="1006"/>
      <c r="HMV279" s="1006"/>
      <c r="HMW279" s="1006"/>
      <c r="HMX279" s="1006"/>
      <c r="HMY279" s="1006"/>
      <c r="HMZ279" s="1006"/>
      <c r="HNA279" s="1006"/>
      <c r="HNB279" s="1006"/>
      <c r="HNC279" s="1006"/>
      <c r="HND279" s="1006"/>
      <c r="HNE279" s="1006"/>
      <c r="HNF279" s="1006"/>
      <c r="HNG279" s="1006"/>
      <c r="HNH279" s="1006"/>
      <c r="HNI279" s="1006"/>
      <c r="HNJ279" s="1006"/>
      <c r="HNK279" s="1006"/>
      <c r="HNL279" s="1006"/>
      <c r="HNM279" s="1006"/>
      <c r="HNN279" s="1006"/>
      <c r="HNO279" s="1006"/>
      <c r="HNP279" s="1006"/>
      <c r="HNQ279" s="1006"/>
      <c r="HNR279" s="1006"/>
      <c r="HNS279" s="1006"/>
      <c r="HNT279" s="1006"/>
      <c r="HNU279" s="1003"/>
      <c r="HNV279" s="1003"/>
      <c r="HNW279" s="1003"/>
      <c r="HNX279" s="1003"/>
      <c r="HNY279" s="1003"/>
      <c r="HNZ279" s="1003"/>
      <c r="HOA279" s="1003"/>
      <c r="HOB279" s="1003"/>
      <c r="HOC279" s="1003"/>
      <c r="HOD279" s="1003"/>
      <c r="HOE279" s="1003"/>
      <c r="HOF279" s="1003"/>
      <c r="HOG279" s="1003"/>
      <c r="HOH279" s="1003"/>
      <c r="HOI279" s="1003"/>
      <c r="HOJ279" s="1003"/>
      <c r="HOK279" s="1003"/>
      <c r="HOL279" s="1003"/>
      <c r="HOM279" s="1003"/>
      <c r="HON279" s="1003"/>
      <c r="HOO279" s="1003"/>
      <c r="HOP279" s="1003"/>
      <c r="HOQ279" s="1003"/>
      <c r="HOR279" s="1003"/>
      <c r="HOS279" s="1004"/>
      <c r="HOT279" s="1004"/>
      <c r="HOU279" s="1004"/>
      <c r="HOV279" s="1004"/>
      <c r="HOW279" s="1004"/>
      <c r="HOX279" s="1003"/>
      <c r="HOY279" s="1003"/>
      <c r="HOZ279" s="1004"/>
      <c r="HPA279" s="1004"/>
      <c r="HPB279" s="1003"/>
      <c r="HPC279" s="1003"/>
      <c r="HPD279" s="1004"/>
      <c r="HPE279" s="1004"/>
      <c r="HPF279" s="1003"/>
      <c r="HPG279" s="1003"/>
      <c r="HPH279" s="1003"/>
      <c r="HPI279" s="1003"/>
      <c r="HPJ279" s="1003"/>
      <c r="HPK279" s="1003"/>
      <c r="HPL279" s="1003"/>
      <c r="HPM279" s="1004"/>
      <c r="HPN279" s="1004"/>
      <c r="HPO279" s="1003"/>
      <c r="HPP279" s="1003"/>
      <c r="HPQ279" s="1004"/>
      <c r="HPR279" s="1004"/>
      <c r="HPS279" s="1003"/>
      <c r="HPT279" s="1003"/>
      <c r="HPU279" s="1003"/>
      <c r="HPV279" s="1003"/>
      <c r="HPW279" s="1003"/>
      <c r="HPX279" s="1001"/>
      <c r="HPY279" s="1005"/>
      <c r="HPZ279" s="1003"/>
      <c r="HQA279" s="1003"/>
      <c r="HQB279" s="1003"/>
      <c r="HQC279" s="1003"/>
      <c r="HQD279" s="1003"/>
      <c r="HQE279" s="1003"/>
      <c r="HQF279" s="1003"/>
      <c r="HQG279" s="1006"/>
      <c r="HQH279" s="1006"/>
      <c r="HQI279" s="1006"/>
      <c r="HQJ279" s="1006"/>
      <c r="HQK279" s="1006"/>
      <c r="HQL279" s="1006"/>
      <c r="HQM279" s="1006"/>
      <c r="HQN279" s="1006"/>
      <c r="HQO279" s="1006"/>
      <c r="HQP279" s="1006"/>
      <c r="HQQ279" s="1006"/>
      <c r="HQR279" s="1006"/>
      <c r="HQS279" s="1006"/>
      <c r="HQT279" s="1006"/>
      <c r="HQU279" s="1006"/>
      <c r="HQV279" s="1006"/>
      <c r="HQW279" s="1006"/>
      <c r="HQX279" s="1006"/>
      <c r="HQY279" s="1006"/>
      <c r="HQZ279" s="1006"/>
      <c r="HRA279" s="1006"/>
      <c r="HRB279" s="1006"/>
      <c r="HRC279" s="1006"/>
      <c r="HRD279" s="1006"/>
      <c r="HRE279" s="1006"/>
      <c r="HRF279" s="1006"/>
      <c r="HRG279" s="1006"/>
      <c r="HRH279" s="1006"/>
      <c r="HRI279" s="1006"/>
      <c r="HRJ279" s="1006"/>
      <c r="HRK279" s="1006"/>
      <c r="HRL279" s="1006"/>
      <c r="HRM279" s="1006"/>
      <c r="HRN279" s="1006"/>
      <c r="HRO279" s="1006"/>
      <c r="HRP279" s="1006"/>
      <c r="HRQ279" s="1006"/>
      <c r="HRR279" s="1006"/>
      <c r="HRS279" s="1006"/>
      <c r="HRT279" s="1006"/>
      <c r="HRU279" s="1006"/>
      <c r="HRV279" s="1006"/>
      <c r="HRW279" s="1006"/>
      <c r="HRX279" s="1006"/>
      <c r="HRY279" s="1003"/>
      <c r="HRZ279" s="1003"/>
      <c r="HSA279" s="1003"/>
      <c r="HSB279" s="1003"/>
      <c r="HSC279" s="1003"/>
      <c r="HSD279" s="1003"/>
      <c r="HSE279" s="1003"/>
      <c r="HSF279" s="1003"/>
      <c r="HSG279" s="1003"/>
      <c r="HSH279" s="1003"/>
      <c r="HSI279" s="1003"/>
      <c r="HSJ279" s="1003"/>
      <c r="HSK279" s="1003"/>
      <c r="HSL279" s="1003"/>
      <c r="HSM279" s="1003"/>
      <c r="HSN279" s="1003"/>
      <c r="HSO279" s="1003"/>
      <c r="HSP279" s="1003"/>
      <c r="HSQ279" s="1003"/>
      <c r="HSR279" s="1003"/>
      <c r="HSS279" s="1003"/>
      <c r="HST279" s="1003"/>
      <c r="HSU279" s="1003"/>
      <c r="HSV279" s="1003"/>
      <c r="HSW279" s="1004"/>
      <c r="HSX279" s="1004"/>
      <c r="HSY279" s="1004"/>
      <c r="HSZ279" s="1004"/>
      <c r="HTA279" s="1004"/>
      <c r="HTB279" s="1003"/>
      <c r="HTC279" s="1003"/>
      <c r="HTD279" s="1004"/>
      <c r="HTE279" s="1004"/>
      <c r="HTF279" s="1003"/>
      <c r="HTG279" s="1003"/>
      <c r="HTH279" s="1004"/>
      <c r="HTI279" s="1004"/>
      <c r="HTJ279" s="1003"/>
      <c r="HTK279" s="1003"/>
      <c r="HTL279" s="1003"/>
      <c r="HTM279" s="1003"/>
      <c r="HTN279" s="1003"/>
      <c r="HTO279" s="1003"/>
      <c r="HTP279" s="1003"/>
      <c r="HTQ279" s="1004"/>
      <c r="HTR279" s="1004"/>
      <c r="HTS279" s="1003"/>
      <c r="HTT279" s="1003"/>
      <c r="HTU279" s="1004"/>
      <c r="HTV279" s="1004"/>
      <c r="HTW279" s="1003"/>
      <c r="HTX279" s="1003"/>
      <c r="HTY279" s="1003"/>
      <c r="HTZ279" s="1003"/>
      <c r="HUA279" s="1003"/>
      <c r="HUB279" s="1001"/>
      <c r="HUC279" s="1005"/>
      <c r="HUD279" s="1003"/>
      <c r="HUE279" s="1003"/>
      <c r="HUF279" s="1003"/>
      <c r="HUG279" s="1003"/>
      <c r="HUH279" s="1003"/>
      <c r="HUI279" s="1003"/>
      <c r="HUJ279" s="1003"/>
      <c r="HUK279" s="1006"/>
      <c r="HUL279" s="1006"/>
      <c r="HUM279" s="1006"/>
      <c r="HUN279" s="1006"/>
      <c r="HUO279" s="1006"/>
      <c r="HUP279" s="1006"/>
      <c r="HUQ279" s="1006"/>
      <c r="HUR279" s="1006"/>
      <c r="HUS279" s="1006"/>
      <c r="HUT279" s="1006"/>
      <c r="HUU279" s="1006"/>
      <c r="HUV279" s="1006"/>
      <c r="HUW279" s="1006"/>
      <c r="HUX279" s="1006"/>
      <c r="HUY279" s="1006"/>
      <c r="HUZ279" s="1006"/>
      <c r="HVA279" s="1006"/>
      <c r="HVB279" s="1006"/>
      <c r="HVC279" s="1006"/>
      <c r="HVD279" s="1006"/>
      <c r="HVE279" s="1006"/>
      <c r="HVF279" s="1006"/>
      <c r="HVG279" s="1006"/>
      <c r="HVH279" s="1006"/>
      <c r="HVI279" s="1006"/>
      <c r="HVJ279" s="1006"/>
      <c r="HVK279" s="1006"/>
      <c r="HVL279" s="1006"/>
      <c r="HVM279" s="1006"/>
      <c r="HVN279" s="1006"/>
      <c r="HVO279" s="1006"/>
      <c r="HVP279" s="1006"/>
      <c r="HVQ279" s="1006"/>
      <c r="HVR279" s="1006"/>
      <c r="HVS279" s="1006"/>
      <c r="HVT279" s="1006"/>
      <c r="HVU279" s="1006"/>
      <c r="HVV279" s="1006"/>
      <c r="HVW279" s="1006"/>
      <c r="HVX279" s="1006"/>
      <c r="HVY279" s="1006"/>
      <c r="HVZ279" s="1006"/>
      <c r="HWA279" s="1006"/>
      <c r="HWB279" s="1006"/>
      <c r="HWC279" s="1003"/>
      <c r="HWD279" s="1003"/>
      <c r="HWE279" s="1003"/>
      <c r="HWF279" s="1003"/>
      <c r="HWG279" s="1003"/>
      <c r="HWH279" s="1003"/>
      <c r="HWI279" s="1003"/>
      <c r="HWJ279" s="1003"/>
      <c r="HWK279" s="1003"/>
      <c r="HWL279" s="1003"/>
      <c r="HWM279" s="1003"/>
      <c r="HWN279" s="1003"/>
      <c r="HWO279" s="1003"/>
      <c r="HWP279" s="1003"/>
      <c r="HWQ279" s="1003"/>
      <c r="HWR279" s="1003"/>
      <c r="HWS279" s="1003"/>
      <c r="HWT279" s="1003"/>
      <c r="HWU279" s="1003"/>
      <c r="HWV279" s="1003"/>
      <c r="HWW279" s="1003"/>
      <c r="HWX279" s="1003"/>
      <c r="HWY279" s="1003"/>
      <c r="HWZ279" s="1003"/>
      <c r="HXA279" s="1004"/>
      <c r="HXB279" s="1004"/>
      <c r="HXC279" s="1004"/>
      <c r="HXD279" s="1004"/>
      <c r="HXE279" s="1004"/>
      <c r="HXF279" s="1003"/>
      <c r="HXG279" s="1003"/>
      <c r="HXH279" s="1004"/>
      <c r="HXI279" s="1004"/>
      <c r="HXJ279" s="1003"/>
      <c r="HXK279" s="1003"/>
      <c r="HXL279" s="1004"/>
      <c r="HXM279" s="1004"/>
      <c r="HXN279" s="1003"/>
      <c r="HXO279" s="1003"/>
      <c r="HXP279" s="1003"/>
      <c r="HXQ279" s="1003"/>
      <c r="HXR279" s="1003"/>
      <c r="HXS279" s="1003"/>
      <c r="HXT279" s="1003"/>
      <c r="HXU279" s="1004"/>
      <c r="HXV279" s="1004"/>
      <c r="HXW279" s="1003"/>
      <c r="HXX279" s="1003"/>
      <c r="HXY279" s="1004"/>
      <c r="HXZ279" s="1004"/>
      <c r="HYA279" s="1003"/>
      <c r="HYB279" s="1003"/>
      <c r="HYC279" s="1003"/>
      <c r="HYD279" s="1003"/>
      <c r="HYE279" s="1003"/>
      <c r="HYF279" s="1001"/>
      <c r="HYG279" s="1005"/>
      <c r="HYH279" s="1003"/>
      <c r="HYI279" s="1003"/>
      <c r="HYJ279" s="1003"/>
      <c r="HYK279" s="1003"/>
      <c r="HYL279" s="1003"/>
      <c r="HYM279" s="1003"/>
      <c r="HYN279" s="1003"/>
      <c r="HYO279" s="1006"/>
      <c r="HYP279" s="1006"/>
      <c r="HYQ279" s="1006"/>
      <c r="HYR279" s="1006"/>
      <c r="HYS279" s="1006"/>
      <c r="HYT279" s="1006"/>
      <c r="HYU279" s="1006"/>
      <c r="HYV279" s="1006"/>
      <c r="HYW279" s="1006"/>
      <c r="HYX279" s="1006"/>
      <c r="HYY279" s="1006"/>
      <c r="HYZ279" s="1006"/>
      <c r="HZA279" s="1006"/>
      <c r="HZB279" s="1006"/>
      <c r="HZC279" s="1006"/>
      <c r="HZD279" s="1006"/>
      <c r="HZE279" s="1006"/>
      <c r="HZF279" s="1006"/>
      <c r="HZG279" s="1006"/>
      <c r="HZH279" s="1006"/>
      <c r="HZI279" s="1006"/>
      <c r="HZJ279" s="1006"/>
      <c r="HZK279" s="1006"/>
      <c r="HZL279" s="1006"/>
      <c r="HZM279" s="1006"/>
      <c r="HZN279" s="1006"/>
      <c r="HZO279" s="1006"/>
      <c r="HZP279" s="1006"/>
      <c r="HZQ279" s="1006"/>
      <c r="HZR279" s="1006"/>
      <c r="HZS279" s="1006"/>
      <c r="HZT279" s="1006"/>
      <c r="HZU279" s="1006"/>
      <c r="HZV279" s="1006"/>
      <c r="HZW279" s="1006"/>
      <c r="HZX279" s="1006"/>
      <c r="HZY279" s="1006"/>
      <c r="HZZ279" s="1006"/>
      <c r="IAA279" s="1006"/>
      <c r="IAB279" s="1006"/>
      <c r="IAC279" s="1006"/>
      <c r="IAD279" s="1006"/>
      <c r="IAE279" s="1006"/>
      <c r="IAF279" s="1006"/>
      <c r="IAG279" s="1003"/>
      <c r="IAH279" s="1003"/>
      <c r="IAI279" s="1003"/>
      <c r="IAJ279" s="1003"/>
      <c r="IAK279" s="1003"/>
      <c r="IAL279" s="1003"/>
      <c r="IAM279" s="1003"/>
      <c r="IAN279" s="1003"/>
      <c r="IAO279" s="1003"/>
      <c r="IAP279" s="1003"/>
      <c r="IAQ279" s="1003"/>
      <c r="IAR279" s="1003"/>
      <c r="IAS279" s="1003"/>
      <c r="IAT279" s="1003"/>
      <c r="IAU279" s="1003"/>
      <c r="IAV279" s="1003"/>
      <c r="IAW279" s="1003"/>
      <c r="IAX279" s="1003"/>
      <c r="IAY279" s="1003"/>
      <c r="IAZ279" s="1003"/>
      <c r="IBA279" s="1003"/>
      <c r="IBB279" s="1003"/>
      <c r="IBC279" s="1003"/>
      <c r="IBD279" s="1003"/>
      <c r="IBE279" s="1004"/>
      <c r="IBF279" s="1004"/>
      <c r="IBG279" s="1004"/>
      <c r="IBH279" s="1004"/>
      <c r="IBI279" s="1004"/>
      <c r="IBJ279" s="1003"/>
      <c r="IBK279" s="1003"/>
      <c r="IBL279" s="1004"/>
      <c r="IBM279" s="1004"/>
      <c r="IBN279" s="1003"/>
      <c r="IBO279" s="1003"/>
      <c r="IBP279" s="1004"/>
      <c r="IBQ279" s="1004"/>
      <c r="IBR279" s="1003"/>
      <c r="IBS279" s="1003"/>
      <c r="IBT279" s="1003"/>
      <c r="IBU279" s="1003"/>
      <c r="IBV279" s="1003"/>
      <c r="IBW279" s="1003"/>
      <c r="IBX279" s="1003"/>
      <c r="IBY279" s="1004"/>
      <c r="IBZ279" s="1004"/>
      <c r="ICA279" s="1003"/>
      <c r="ICB279" s="1003"/>
      <c r="ICC279" s="1004"/>
      <c r="ICD279" s="1004"/>
      <c r="ICE279" s="1003"/>
      <c r="ICF279" s="1003"/>
      <c r="ICG279" s="1003"/>
      <c r="ICH279" s="1003"/>
      <c r="ICI279" s="1003"/>
      <c r="ICJ279" s="1001"/>
      <c r="ICK279" s="1005"/>
      <c r="ICL279" s="1003"/>
      <c r="ICM279" s="1003"/>
      <c r="ICN279" s="1003"/>
      <c r="ICO279" s="1003"/>
      <c r="ICP279" s="1003"/>
      <c r="ICQ279" s="1003"/>
      <c r="ICR279" s="1003"/>
      <c r="ICS279" s="1006"/>
      <c r="ICT279" s="1006"/>
      <c r="ICU279" s="1006"/>
      <c r="ICV279" s="1006"/>
      <c r="ICW279" s="1006"/>
      <c r="ICX279" s="1006"/>
      <c r="ICY279" s="1006"/>
      <c r="ICZ279" s="1006"/>
      <c r="IDA279" s="1006"/>
      <c r="IDB279" s="1006"/>
      <c r="IDC279" s="1006"/>
      <c r="IDD279" s="1006"/>
      <c r="IDE279" s="1006"/>
      <c r="IDF279" s="1006"/>
      <c r="IDG279" s="1006"/>
      <c r="IDH279" s="1006"/>
      <c r="IDI279" s="1006"/>
      <c r="IDJ279" s="1006"/>
      <c r="IDK279" s="1006"/>
      <c r="IDL279" s="1006"/>
      <c r="IDM279" s="1006"/>
      <c r="IDN279" s="1006"/>
      <c r="IDO279" s="1006"/>
      <c r="IDP279" s="1006"/>
      <c r="IDQ279" s="1006"/>
      <c r="IDR279" s="1006"/>
      <c r="IDS279" s="1006"/>
      <c r="IDT279" s="1006"/>
      <c r="IDU279" s="1006"/>
      <c r="IDV279" s="1006"/>
      <c r="IDW279" s="1006"/>
      <c r="IDX279" s="1006"/>
      <c r="IDY279" s="1006"/>
      <c r="IDZ279" s="1006"/>
      <c r="IEA279" s="1006"/>
      <c r="IEB279" s="1006"/>
      <c r="IEC279" s="1006"/>
      <c r="IED279" s="1006"/>
      <c r="IEE279" s="1006"/>
      <c r="IEF279" s="1006"/>
      <c r="IEG279" s="1006"/>
      <c r="IEH279" s="1006"/>
      <c r="IEI279" s="1006"/>
      <c r="IEJ279" s="1006"/>
      <c r="IEK279" s="1003"/>
      <c r="IEL279" s="1003"/>
      <c r="IEM279" s="1003"/>
      <c r="IEN279" s="1003"/>
      <c r="IEO279" s="1003"/>
      <c r="IEP279" s="1003"/>
      <c r="IEQ279" s="1003"/>
      <c r="IER279" s="1003"/>
      <c r="IES279" s="1003"/>
      <c r="IET279" s="1003"/>
      <c r="IEU279" s="1003"/>
      <c r="IEV279" s="1003"/>
      <c r="IEW279" s="1003"/>
      <c r="IEX279" s="1003"/>
      <c r="IEY279" s="1003"/>
      <c r="IEZ279" s="1003"/>
      <c r="IFA279" s="1003"/>
      <c r="IFB279" s="1003"/>
      <c r="IFC279" s="1003"/>
      <c r="IFD279" s="1003"/>
      <c r="IFE279" s="1003"/>
      <c r="IFF279" s="1003"/>
      <c r="IFG279" s="1003"/>
      <c r="IFH279" s="1003"/>
      <c r="IFI279" s="1004"/>
      <c r="IFJ279" s="1004"/>
      <c r="IFK279" s="1004"/>
      <c r="IFL279" s="1004"/>
      <c r="IFM279" s="1004"/>
      <c r="IFN279" s="1003"/>
      <c r="IFO279" s="1003"/>
      <c r="IFP279" s="1004"/>
      <c r="IFQ279" s="1004"/>
      <c r="IFR279" s="1003"/>
      <c r="IFS279" s="1003"/>
      <c r="IFT279" s="1004"/>
      <c r="IFU279" s="1004"/>
      <c r="IFV279" s="1003"/>
      <c r="IFW279" s="1003"/>
      <c r="IFX279" s="1003"/>
      <c r="IFY279" s="1003"/>
      <c r="IFZ279" s="1003"/>
      <c r="IGA279" s="1003"/>
      <c r="IGB279" s="1003"/>
      <c r="IGC279" s="1004"/>
      <c r="IGD279" s="1004"/>
      <c r="IGE279" s="1003"/>
      <c r="IGF279" s="1003"/>
      <c r="IGG279" s="1004"/>
      <c r="IGH279" s="1004"/>
      <c r="IGI279" s="1003"/>
      <c r="IGJ279" s="1003"/>
      <c r="IGK279" s="1003"/>
      <c r="IGL279" s="1003"/>
      <c r="IGM279" s="1003"/>
      <c r="IGN279" s="1001"/>
      <c r="IGO279" s="1005"/>
      <c r="IGP279" s="1003"/>
      <c r="IGQ279" s="1003"/>
      <c r="IGR279" s="1003"/>
      <c r="IGS279" s="1003"/>
      <c r="IGT279" s="1003"/>
      <c r="IGU279" s="1003"/>
      <c r="IGV279" s="1003"/>
      <c r="IGW279" s="1006"/>
      <c r="IGX279" s="1006"/>
      <c r="IGY279" s="1006"/>
      <c r="IGZ279" s="1006"/>
      <c r="IHA279" s="1006"/>
      <c r="IHB279" s="1006"/>
      <c r="IHC279" s="1006"/>
      <c r="IHD279" s="1006"/>
      <c r="IHE279" s="1006"/>
      <c r="IHF279" s="1006"/>
      <c r="IHG279" s="1006"/>
      <c r="IHH279" s="1006"/>
      <c r="IHI279" s="1006"/>
      <c r="IHJ279" s="1006"/>
      <c r="IHK279" s="1006"/>
      <c r="IHL279" s="1006"/>
      <c r="IHM279" s="1006"/>
      <c r="IHN279" s="1006"/>
      <c r="IHO279" s="1006"/>
      <c r="IHP279" s="1006"/>
      <c r="IHQ279" s="1006"/>
      <c r="IHR279" s="1006"/>
      <c r="IHS279" s="1006"/>
      <c r="IHT279" s="1006"/>
      <c r="IHU279" s="1006"/>
      <c r="IHV279" s="1006"/>
      <c r="IHW279" s="1006"/>
      <c r="IHX279" s="1006"/>
      <c r="IHY279" s="1006"/>
      <c r="IHZ279" s="1006"/>
      <c r="IIA279" s="1006"/>
      <c r="IIB279" s="1006"/>
      <c r="IIC279" s="1006"/>
      <c r="IID279" s="1006"/>
      <c r="IIE279" s="1006"/>
      <c r="IIF279" s="1006"/>
      <c r="IIG279" s="1006"/>
      <c r="IIH279" s="1006"/>
      <c r="III279" s="1006"/>
      <c r="IIJ279" s="1006"/>
      <c r="IIK279" s="1006"/>
      <c r="IIL279" s="1006"/>
      <c r="IIM279" s="1006"/>
      <c r="IIN279" s="1006"/>
      <c r="IIO279" s="1003"/>
      <c r="IIP279" s="1003"/>
      <c r="IIQ279" s="1003"/>
      <c r="IIR279" s="1003"/>
      <c r="IIS279" s="1003"/>
      <c r="IIT279" s="1003"/>
      <c r="IIU279" s="1003"/>
      <c r="IIV279" s="1003"/>
      <c r="IIW279" s="1003"/>
      <c r="IIX279" s="1003"/>
      <c r="IIY279" s="1003"/>
      <c r="IIZ279" s="1003"/>
      <c r="IJA279" s="1003"/>
      <c r="IJB279" s="1003"/>
      <c r="IJC279" s="1003"/>
      <c r="IJD279" s="1003"/>
      <c r="IJE279" s="1003"/>
      <c r="IJF279" s="1003"/>
      <c r="IJG279" s="1003"/>
      <c r="IJH279" s="1003"/>
      <c r="IJI279" s="1003"/>
      <c r="IJJ279" s="1003"/>
      <c r="IJK279" s="1003"/>
      <c r="IJL279" s="1003"/>
      <c r="IJM279" s="1004"/>
      <c r="IJN279" s="1004"/>
      <c r="IJO279" s="1004"/>
      <c r="IJP279" s="1004"/>
      <c r="IJQ279" s="1004"/>
      <c r="IJR279" s="1003"/>
      <c r="IJS279" s="1003"/>
      <c r="IJT279" s="1004"/>
      <c r="IJU279" s="1004"/>
      <c r="IJV279" s="1003"/>
      <c r="IJW279" s="1003"/>
      <c r="IJX279" s="1004"/>
      <c r="IJY279" s="1004"/>
      <c r="IJZ279" s="1003"/>
      <c r="IKA279" s="1003"/>
      <c r="IKB279" s="1003"/>
      <c r="IKC279" s="1003"/>
      <c r="IKD279" s="1003"/>
      <c r="IKE279" s="1003"/>
      <c r="IKF279" s="1003"/>
      <c r="IKG279" s="1004"/>
      <c r="IKH279" s="1004"/>
      <c r="IKI279" s="1003"/>
      <c r="IKJ279" s="1003"/>
      <c r="IKK279" s="1004"/>
      <c r="IKL279" s="1004"/>
      <c r="IKM279" s="1003"/>
      <c r="IKN279" s="1003"/>
      <c r="IKO279" s="1003"/>
      <c r="IKP279" s="1003"/>
      <c r="IKQ279" s="1003"/>
      <c r="IKR279" s="1001"/>
      <c r="IKS279" s="1005"/>
      <c r="IKT279" s="1003"/>
      <c r="IKU279" s="1003"/>
      <c r="IKV279" s="1003"/>
      <c r="IKW279" s="1003"/>
      <c r="IKX279" s="1003"/>
      <c r="IKY279" s="1003"/>
      <c r="IKZ279" s="1003"/>
      <c r="ILA279" s="1006"/>
      <c r="ILB279" s="1006"/>
      <c r="ILC279" s="1006"/>
      <c r="ILD279" s="1006"/>
      <c r="ILE279" s="1006"/>
      <c r="ILF279" s="1006"/>
      <c r="ILG279" s="1006"/>
      <c r="ILH279" s="1006"/>
      <c r="ILI279" s="1006"/>
      <c r="ILJ279" s="1006"/>
      <c r="ILK279" s="1006"/>
      <c r="ILL279" s="1006"/>
      <c r="ILM279" s="1006"/>
      <c r="ILN279" s="1006"/>
      <c r="ILO279" s="1006"/>
      <c r="ILP279" s="1006"/>
      <c r="ILQ279" s="1006"/>
      <c r="ILR279" s="1006"/>
      <c r="ILS279" s="1006"/>
      <c r="ILT279" s="1006"/>
      <c r="ILU279" s="1006"/>
      <c r="ILV279" s="1006"/>
      <c r="ILW279" s="1006"/>
      <c r="ILX279" s="1006"/>
      <c r="ILY279" s="1006"/>
      <c r="ILZ279" s="1006"/>
      <c r="IMA279" s="1006"/>
      <c r="IMB279" s="1006"/>
      <c r="IMC279" s="1006"/>
      <c r="IMD279" s="1006"/>
      <c r="IME279" s="1006"/>
      <c r="IMF279" s="1006"/>
      <c r="IMG279" s="1006"/>
      <c r="IMH279" s="1006"/>
      <c r="IMI279" s="1006"/>
      <c r="IMJ279" s="1006"/>
      <c r="IMK279" s="1006"/>
      <c r="IML279" s="1006"/>
      <c r="IMM279" s="1006"/>
      <c r="IMN279" s="1006"/>
      <c r="IMO279" s="1006"/>
      <c r="IMP279" s="1006"/>
      <c r="IMQ279" s="1006"/>
      <c r="IMR279" s="1006"/>
      <c r="IMS279" s="1003"/>
      <c r="IMT279" s="1003"/>
      <c r="IMU279" s="1003"/>
      <c r="IMV279" s="1003"/>
      <c r="IMW279" s="1003"/>
      <c r="IMX279" s="1003"/>
      <c r="IMY279" s="1003"/>
      <c r="IMZ279" s="1003"/>
      <c r="INA279" s="1003"/>
      <c r="INB279" s="1003"/>
      <c r="INC279" s="1003"/>
      <c r="IND279" s="1003"/>
      <c r="INE279" s="1003"/>
      <c r="INF279" s="1003"/>
      <c r="ING279" s="1003"/>
      <c r="INH279" s="1003"/>
      <c r="INI279" s="1003"/>
      <c r="INJ279" s="1003"/>
      <c r="INK279" s="1003"/>
      <c r="INL279" s="1003"/>
      <c r="INM279" s="1003"/>
      <c r="INN279" s="1003"/>
      <c r="INO279" s="1003"/>
      <c r="INP279" s="1003"/>
      <c r="INQ279" s="1004"/>
      <c r="INR279" s="1004"/>
      <c r="INS279" s="1004"/>
      <c r="INT279" s="1004"/>
      <c r="INU279" s="1004"/>
      <c r="INV279" s="1003"/>
      <c r="INW279" s="1003"/>
      <c r="INX279" s="1004"/>
      <c r="INY279" s="1004"/>
      <c r="INZ279" s="1003"/>
      <c r="IOA279" s="1003"/>
      <c r="IOB279" s="1004"/>
      <c r="IOC279" s="1004"/>
      <c r="IOD279" s="1003"/>
      <c r="IOE279" s="1003"/>
      <c r="IOF279" s="1003"/>
      <c r="IOG279" s="1003"/>
      <c r="IOH279" s="1003"/>
      <c r="IOI279" s="1003"/>
      <c r="IOJ279" s="1003"/>
      <c r="IOK279" s="1004"/>
      <c r="IOL279" s="1004"/>
      <c r="IOM279" s="1003"/>
      <c r="ION279" s="1003"/>
      <c r="IOO279" s="1004"/>
      <c r="IOP279" s="1004"/>
      <c r="IOQ279" s="1003"/>
      <c r="IOR279" s="1003"/>
      <c r="IOS279" s="1003"/>
      <c r="IOT279" s="1003"/>
      <c r="IOU279" s="1003"/>
      <c r="IOV279" s="1001"/>
      <c r="IOW279" s="1005"/>
      <c r="IOX279" s="1003"/>
      <c r="IOY279" s="1003"/>
      <c r="IOZ279" s="1003"/>
      <c r="IPA279" s="1003"/>
      <c r="IPB279" s="1003"/>
      <c r="IPC279" s="1003"/>
      <c r="IPD279" s="1003"/>
      <c r="IPE279" s="1006"/>
      <c r="IPF279" s="1006"/>
      <c r="IPG279" s="1006"/>
      <c r="IPH279" s="1006"/>
      <c r="IPI279" s="1006"/>
      <c r="IPJ279" s="1006"/>
      <c r="IPK279" s="1006"/>
      <c r="IPL279" s="1006"/>
      <c r="IPM279" s="1006"/>
      <c r="IPN279" s="1006"/>
      <c r="IPO279" s="1006"/>
      <c r="IPP279" s="1006"/>
      <c r="IPQ279" s="1006"/>
      <c r="IPR279" s="1006"/>
      <c r="IPS279" s="1006"/>
      <c r="IPT279" s="1006"/>
      <c r="IPU279" s="1006"/>
      <c r="IPV279" s="1006"/>
      <c r="IPW279" s="1006"/>
      <c r="IPX279" s="1006"/>
      <c r="IPY279" s="1006"/>
      <c r="IPZ279" s="1006"/>
      <c r="IQA279" s="1006"/>
      <c r="IQB279" s="1006"/>
      <c r="IQC279" s="1006"/>
      <c r="IQD279" s="1006"/>
      <c r="IQE279" s="1006"/>
      <c r="IQF279" s="1006"/>
      <c r="IQG279" s="1006"/>
      <c r="IQH279" s="1006"/>
      <c r="IQI279" s="1006"/>
      <c r="IQJ279" s="1006"/>
      <c r="IQK279" s="1006"/>
      <c r="IQL279" s="1006"/>
      <c r="IQM279" s="1006"/>
      <c r="IQN279" s="1006"/>
      <c r="IQO279" s="1006"/>
      <c r="IQP279" s="1006"/>
      <c r="IQQ279" s="1006"/>
      <c r="IQR279" s="1006"/>
      <c r="IQS279" s="1006"/>
      <c r="IQT279" s="1006"/>
      <c r="IQU279" s="1006"/>
      <c r="IQV279" s="1006"/>
      <c r="IQW279" s="1003"/>
      <c r="IQX279" s="1003"/>
      <c r="IQY279" s="1003"/>
      <c r="IQZ279" s="1003"/>
      <c r="IRA279" s="1003"/>
      <c r="IRB279" s="1003"/>
      <c r="IRC279" s="1003"/>
      <c r="IRD279" s="1003"/>
      <c r="IRE279" s="1003"/>
      <c r="IRF279" s="1003"/>
      <c r="IRG279" s="1003"/>
      <c r="IRH279" s="1003"/>
      <c r="IRI279" s="1003"/>
      <c r="IRJ279" s="1003"/>
      <c r="IRK279" s="1003"/>
      <c r="IRL279" s="1003"/>
      <c r="IRM279" s="1003"/>
      <c r="IRN279" s="1003"/>
      <c r="IRO279" s="1003"/>
      <c r="IRP279" s="1003"/>
      <c r="IRQ279" s="1003"/>
      <c r="IRR279" s="1003"/>
      <c r="IRS279" s="1003"/>
      <c r="IRT279" s="1003"/>
      <c r="IRU279" s="1004"/>
      <c r="IRV279" s="1004"/>
      <c r="IRW279" s="1004"/>
      <c r="IRX279" s="1004"/>
      <c r="IRY279" s="1004"/>
      <c r="IRZ279" s="1003"/>
      <c r="ISA279" s="1003"/>
      <c r="ISB279" s="1004"/>
      <c r="ISC279" s="1004"/>
      <c r="ISD279" s="1003"/>
      <c r="ISE279" s="1003"/>
      <c r="ISF279" s="1004"/>
      <c r="ISG279" s="1004"/>
      <c r="ISH279" s="1003"/>
      <c r="ISI279" s="1003"/>
      <c r="ISJ279" s="1003"/>
      <c r="ISK279" s="1003"/>
      <c r="ISL279" s="1003"/>
      <c r="ISM279" s="1003"/>
      <c r="ISN279" s="1003"/>
      <c r="ISO279" s="1004"/>
      <c r="ISP279" s="1004"/>
      <c r="ISQ279" s="1003"/>
      <c r="ISR279" s="1003"/>
      <c r="ISS279" s="1004"/>
      <c r="IST279" s="1004"/>
      <c r="ISU279" s="1003"/>
      <c r="ISV279" s="1003"/>
      <c r="ISW279" s="1003"/>
      <c r="ISX279" s="1003"/>
      <c r="ISY279" s="1003"/>
      <c r="ISZ279" s="1001"/>
      <c r="ITA279" s="1005"/>
      <c r="ITB279" s="1003"/>
      <c r="ITC279" s="1003"/>
      <c r="ITD279" s="1003"/>
      <c r="ITE279" s="1003"/>
      <c r="ITF279" s="1003"/>
      <c r="ITG279" s="1003"/>
      <c r="ITH279" s="1003"/>
      <c r="ITI279" s="1006"/>
      <c r="ITJ279" s="1006"/>
      <c r="ITK279" s="1006"/>
      <c r="ITL279" s="1006"/>
      <c r="ITM279" s="1006"/>
      <c r="ITN279" s="1006"/>
      <c r="ITO279" s="1006"/>
      <c r="ITP279" s="1006"/>
      <c r="ITQ279" s="1006"/>
      <c r="ITR279" s="1006"/>
      <c r="ITS279" s="1006"/>
      <c r="ITT279" s="1006"/>
      <c r="ITU279" s="1006"/>
      <c r="ITV279" s="1006"/>
      <c r="ITW279" s="1006"/>
      <c r="ITX279" s="1006"/>
      <c r="ITY279" s="1006"/>
      <c r="ITZ279" s="1006"/>
      <c r="IUA279" s="1006"/>
      <c r="IUB279" s="1006"/>
      <c r="IUC279" s="1006"/>
      <c r="IUD279" s="1006"/>
      <c r="IUE279" s="1006"/>
      <c r="IUF279" s="1006"/>
      <c r="IUG279" s="1006"/>
      <c r="IUH279" s="1006"/>
      <c r="IUI279" s="1006"/>
      <c r="IUJ279" s="1006"/>
      <c r="IUK279" s="1006"/>
      <c r="IUL279" s="1006"/>
      <c r="IUM279" s="1006"/>
      <c r="IUN279" s="1006"/>
      <c r="IUO279" s="1006"/>
      <c r="IUP279" s="1006"/>
      <c r="IUQ279" s="1006"/>
      <c r="IUR279" s="1006"/>
      <c r="IUS279" s="1006"/>
      <c r="IUT279" s="1006"/>
      <c r="IUU279" s="1006"/>
      <c r="IUV279" s="1006"/>
      <c r="IUW279" s="1006"/>
      <c r="IUX279" s="1006"/>
      <c r="IUY279" s="1006"/>
      <c r="IUZ279" s="1006"/>
      <c r="IVA279" s="1003"/>
      <c r="IVB279" s="1003"/>
      <c r="IVC279" s="1003"/>
      <c r="IVD279" s="1003"/>
      <c r="IVE279" s="1003"/>
      <c r="IVF279" s="1003"/>
      <c r="IVG279" s="1003"/>
      <c r="IVH279" s="1003"/>
      <c r="IVI279" s="1003"/>
      <c r="IVJ279" s="1003"/>
      <c r="IVK279" s="1003"/>
      <c r="IVL279" s="1003"/>
      <c r="IVM279" s="1003"/>
      <c r="IVN279" s="1003"/>
      <c r="IVO279" s="1003"/>
      <c r="IVP279" s="1003"/>
      <c r="IVQ279" s="1003"/>
      <c r="IVR279" s="1003"/>
      <c r="IVS279" s="1003"/>
      <c r="IVT279" s="1003"/>
      <c r="IVU279" s="1003"/>
      <c r="IVV279" s="1003"/>
      <c r="IVW279" s="1003"/>
      <c r="IVX279" s="1003"/>
      <c r="IVY279" s="1004"/>
      <c r="IVZ279" s="1004"/>
      <c r="IWA279" s="1004"/>
      <c r="IWB279" s="1004"/>
      <c r="IWC279" s="1004"/>
      <c r="IWD279" s="1003"/>
      <c r="IWE279" s="1003"/>
      <c r="IWF279" s="1004"/>
      <c r="IWG279" s="1004"/>
      <c r="IWH279" s="1003"/>
      <c r="IWI279" s="1003"/>
      <c r="IWJ279" s="1004"/>
      <c r="IWK279" s="1004"/>
      <c r="IWL279" s="1003"/>
      <c r="IWM279" s="1003"/>
      <c r="IWN279" s="1003"/>
      <c r="IWO279" s="1003"/>
      <c r="IWP279" s="1003"/>
      <c r="IWQ279" s="1003"/>
      <c r="IWR279" s="1003"/>
      <c r="IWS279" s="1004"/>
      <c r="IWT279" s="1004"/>
      <c r="IWU279" s="1003"/>
      <c r="IWV279" s="1003"/>
      <c r="IWW279" s="1004"/>
      <c r="IWX279" s="1004"/>
      <c r="IWY279" s="1003"/>
      <c r="IWZ279" s="1003"/>
      <c r="IXA279" s="1003"/>
      <c r="IXB279" s="1003"/>
      <c r="IXC279" s="1003"/>
      <c r="IXD279" s="1001"/>
      <c r="IXE279" s="1005"/>
      <c r="IXF279" s="1003"/>
      <c r="IXG279" s="1003"/>
      <c r="IXH279" s="1003"/>
      <c r="IXI279" s="1003"/>
      <c r="IXJ279" s="1003"/>
      <c r="IXK279" s="1003"/>
      <c r="IXL279" s="1003"/>
      <c r="IXM279" s="1006"/>
      <c r="IXN279" s="1006"/>
      <c r="IXO279" s="1006"/>
      <c r="IXP279" s="1006"/>
      <c r="IXQ279" s="1006"/>
      <c r="IXR279" s="1006"/>
      <c r="IXS279" s="1006"/>
      <c r="IXT279" s="1006"/>
      <c r="IXU279" s="1006"/>
      <c r="IXV279" s="1006"/>
      <c r="IXW279" s="1006"/>
      <c r="IXX279" s="1006"/>
      <c r="IXY279" s="1006"/>
      <c r="IXZ279" s="1006"/>
      <c r="IYA279" s="1006"/>
      <c r="IYB279" s="1006"/>
      <c r="IYC279" s="1006"/>
      <c r="IYD279" s="1006"/>
      <c r="IYE279" s="1006"/>
      <c r="IYF279" s="1006"/>
      <c r="IYG279" s="1006"/>
      <c r="IYH279" s="1006"/>
      <c r="IYI279" s="1006"/>
      <c r="IYJ279" s="1006"/>
      <c r="IYK279" s="1006"/>
      <c r="IYL279" s="1006"/>
      <c r="IYM279" s="1006"/>
      <c r="IYN279" s="1006"/>
      <c r="IYO279" s="1006"/>
      <c r="IYP279" s="1006"/>
      <c r="IYQ279" s="1006"/>
      <c r="IYR279" s="1006"/>
      <c r="IYS279" s="1006"/>
      <c r="IYT279" s="1006"/>
      <c r="IYU279" s="1006"/>
      <c r="IYV279" s="1006"/>
      <c r="IYW279" s="1006"/>
      <c r="IYX279" s="1006"/>
      <c r="IYY279" s="1006"/>
      <c r="IYZ279" s="1006"/>
      <c r="IZA279" s="1006"/>
      <c r="IZB279" s="1006"/>
      <c r="IZC279" s="1006"/>
      <c r="IZD279" s="1006"/>
      <c r="IZE279" s="1003"/>
      <c r="IZF279" s="1003"/>
      <c r="IZG279" s="1003"/>
      <c r="IZH279" s="1003"/>
      <c r="IZI279" s="1003"/>
      <c r="IZJ279" s="1003"/>
      <c r="IZK279" s="1003"/>
      <c r="IZL279" s="1003"/>
      <c r="IZM279" s="1003"/>
      <c r="IZN279" s="1003"/>
      <c r="IZO279" s="1003"/>
      <c r="IZP279" s="1003"/>
      <c r="IZQ279" s="1003"/>
      <c r="IZR279" s="1003"/>
      <c r="IZS279" s="1003"/>
      <c r="IZT279" s="1003"/>
      <c r="IZU279" s="1003"/>
      <c r="IZV279" s="1003"/>
      <c r="IZW279" s="1003"/>
      <c r="IZX279" s="1003"/>
      <c r="IZY279" s="1003"/>
      <c r="IZZ279" s="1003"/>
      <c r="JAA279" s="1003"/>
      <c r="JAB279" s="1003"/>
      <c r="JAC279" s="1004"/>
      <c r="JAD279" s="1004"/>
      <c r="JAE279" s="1004"/>
      <c r="JAF279" s="1004"/>
      <c r="JAG279" s="1004"/>
      <c r="JAH279" s="1003"/>
      <c r="JAI279" s="1003"/>
      <c r="JAJ279" s="1004"/>
      <c r="JAK279" s="1004"/>
      <c r="JAL279" s="1003"/>
      <c r="JAM279" s="1003"/>
      <c r="JAN279" s="1004"/>
      <c r="JAO279" s="1004"/>
      <c r="JAP279" s="1003"/>
      <c r="JAQ279" s="1003"/>
      <c r="JAR279" s="1003"/>
      <c r="JAS279" s="1003"/>
      <c r="JAT279" s="1003"/>
      <c r="JAU279" s="1003"/>
      <c r="JAV279" s="1003"/>
      <c r="JAW279" s="1004"/>
      <c r="JAX279" s="1004"/>
      <c r="JAY279" s="1003"/>
      <c r="JAZ279" s="1003"/>
      <c r="JBA279" s="1004"/>
      <c r="JBB279" s="1004"/>
      <c r="JBC279" s="1003"/>
      <c r="JBD279" s="1003"/>
      <c r="JBE279" s="1003"/>
      <c r="JBF279" s="1003"/>
      <c r="JBG279" s="1003"/>
      <c r="JBH279" s="1001"/>
      <c r="JBI279" s="1005"/>
      <c r="JBJ279" s="1003"/>
      <c r="JBK279" s="1003"/>
      <c r="JBL279" s="1003"/>
      <c r="JBM279" s="1003"/>
      <c r="JBN279" s="1003"/>
      <c r="JBO279" s="1003"/>
      <c r="JBP279" s="1003"/>
      <c r="JBQ279" s="1006"/>
      <c r="JBR279" s="1006"/>
      <c r="JBS279" s="1006"/>
      <c r="JBT279" s="1006"/>
      <c r="JBU279" s="1006"/>
      <c r="JBV279" s="1006"/>
      <c r="JBW279" s="1006"/>
      <c r="JBX279" s="1006"/>
      <c r="JBY279" s="1006"/>
      <c r="JBZ279" s="1006"/>
      <c r="JCA279" s="1006"/>
      <c r="JCB279" s="1006"/>
      <c r="JCC279" s="1006"/>
      <c r="JCD279" s="1006"/>
      <c r="JCE279" s="1006"/>
      <c r="JCF279" s="1006"/>
      <c r="JCG279" s="1006"/>
      <c r="JCH279" s="1006"/>
      <c r="JCI279" s="1006"/>
      <c r="JCJ279" s="1006"/>
      <c r="JCK279" s="1006"/>
      <c r="JCL279" s="1006"/>
      <c r="JCM279" s="1006"/>
      <c r="JCN279" s="1006"/>
      <c r="JCO279" s="1006"/>
      <c r="JCP279" s="1006"/>
      <c r="JCQ279" s="1006"/>
      <c r="JCR279" s="1006"/>
      <c r="JCS279" s="1006"/>
      <c r="JCT279" s="1006"/>
      <c r="JCU279" s="1006"/>
      <c r="JCV279" s="1006"/>
      <c r="JCW279" s="1006"/>
      <c r="JCX279" s="1006"/>
      <c r="JCY279" s="1006"/>
      <c r="JCZ279" s="1006"/>
      <c r="JDA279" s="1006"/>
      <c r="JDB279" s="1006"/>
      <c r="JDC279" s="1006"/>
      <c r="JDD279" s="1006"/>
      <c r="JDE279" s="1006"/>
      <c r="JDF279" s="1006"/>
      <c r="JDG279" s="1006"/>
      <c r="JDH279" s="1006"/>
      <c r="JDI279" s="1003"/>
      <c r="JDJ279" s="1003"/>
      <c r="JDK279" s="1003"/>
      <c r="JDL279" s="1003"/>
      <c r="JDM279" s="1003"/>
      <c r="JDN279" s="1003"/>
      <c r="JDO279" s="1003"/>
      <c r="JDP279" s="1003"/>
      <c r="JDQ279" s="1003"/>
      <c r="JDR279" s="1003"/>
      <c r="JDS279" s="1003"/>
      <c r="JDT279" s="1003"/>
      <c r="JDU279" s="1003"/>
      <c r="JDV279" s="1003"/>
      <c r="JDW279" s="1003"/>
      <c r="JDX279" s="1003"/>
      <c r="JDY279" s="1003"/>
      <c r="JDZ279" s="1003"/>
      <c r="JEA279" s="1003"/>
      <c r="JEB279" s="1003"/>
      <c r="JEC279" s="1003"/>
      <c r="JED279" s="1003"/>
      <c r="JEE279" s="1003"/>
      <c r="JEF279" s="1003"/>
      <c r="JEG279" s="1004"/>
      <c r="JEH279" s="1004"/>
      <c r="JEI279" s="1004"/>
      <c r="JEJ279" s="1004"/>
      <c r="JEK279" s="1004"/>
      <c r="JEL279" s="1003"/>
      <c r="JEM279" s="1003"/>
      <c r="JEN279" s="1004"/>
      <c r="JEO279" s="1004"/>
      <c r="JEP279" s="1003"/>
      <c r="JEQ279" s="1003"/>
      <c r="JER279" s="1004"/>
      <c r="JES279" s="1004"/>
      <c r="JET279" s="1003"/>
      <c r="JEU279" s="1003"/>
      <c r="JEV279" s="1003"/>
      <c r="JEW279" s="1003"/>
      <c r="JEX279" s="1003"/>
      <c r="JEY279" s="1003"/>
      <c r="JEZ279" s="1003"/>
      <c r="JFA279" s="1004"/>
      <c r="JFB279" s="1004"/>
      <c r="JFC279" s="1003"/>
      <c r="JFD279" s="1003"/>
      <c r="JFE279" s="1004"/>
      <c r="JFF279" s="1004"/>
      <c r="JFG279" s="1003"/>
      <c r="JFH279" s="1003"/>
      <c r="JFI279" s="1003"/>
      <c r="JFJ279" s="1003"/>
      <c r="JFK279" s="1003"/>
      <c r="JFL279" s="1001"/>
      <c r="JFM279" s="1005"/>
      <c r="JFN279" s="1003"/>
      <c r="JFO279" s="1003"/>
      <c r="JFP279" s="1003"/>
      <c r="JFQ279" s="1003"/>
      <c r="JFR279" s="1003"/>
      <c r="JFS279" s="1003"/>
      <c r="JFT279" s="1003"/>
      <c r="JFU279" s="1006"/>
      <c r="JFV279" s="1006"/>
      <c r="JFW279" s="1006"/>
      <c r="JFX279" s="1006"/>
      <c r="JFY279" s="1006"/>
      <c r="JFZ279" s="1006"/>
      <c r="JGA279" s="1006"/>
      <c r="JGB279" s="1006"/>
      <c r="JGC279" s="1006"/>
      <c r="JGD279" s="1006"/>
      <c r="JGE279" s="1006"/>
      <c r="JGF279" s="1006"/>
      <c r="JGG279" s="1006"/>
      <c r="JGH279" s="1006"/>
      <c r="JGI279" s="1006"/>
      <c r="JGJ279" s="1006"/>
      <c r="JGK279" s="1006"/>
      <c r="JGL279" s="1006"/>
      <c r="JGM279" s="1006"/>
      <c r="JGN279" s="1006"/>
      <c r="JGO279" s="1006"/>
      <c r="JGP279" s="1006"/>
      <c r="JGQ279" s="1006"/>
      <c r="JGR279" s="1006"/>
      <c r="JGS279" s="1006"/>
      <c r="JGT279" s="1006"/>
      <c r="JGU279" s="1006"/>
      <c r="JGV279" s="1006"/>
      <c r="JGW279" s="1006"/>
      <c r="JGX279" s="1006"/>
      <c r="JGY279" s="1006"/>
      <c r="JGZ279" s="1006"/>
      <c r="JHA279" s="1006"/>
      <c r="JHB279" s="1006"/>
      <c r="JHC279" s="1006"/>
      <c r="JHD279" s="1006"/>
      <c r="JHE279" s="1006"/>
      <c r="JHF279" s="1006"/>
      <c r="JHG279" s="1006"/>
      <c r="JHH279" s="1006"/>
      <c r="JHI279" s="1006"/>
      <c r="JHJ279" s="1006"/>
      <c r="JHK279" s="1006"/>
      <c r="JHL279" s="1006"/>
      <c r="JHM279" s="1003"/>
      <c r="JHN279" s="1003"/>
      <c r="JHO279" s="1003"/>
      <c r="JHP279" s="1003"/>
      <c r="JHQ279" s="1003"/>
      <c r="JHR279" s="1003"/>
      <c r="JHS279" s="1003"/>
      <c r="JHT279" s="1003"/>
      <c r="JHU279" s="1003"/>
      <c r="JHV279" s="1003"/>
      <c r="JHW279" s="1003"/>
      <c r="JHX279" s="1003"/>
      <c r="JHY279" s="1003"/>
      <c r="JHZ279" s="1003"/>
      <c r="JIA279" s="1003"/>
      <c r="JIB279" s="1003"/>
      <c r="JIC279" s="1003"/>
      <c r="JID279" s="1003"/>
      <c r="JIE279" s="1003"/>
      <c r="JIF279" s="1003"/>
      <c r="JIG279" s="1003"/>
      <c r="JIH279" s="1003"/>
      <c r="JII279" s="1003"/>
      <c r="JIJ279" s="1003"/>
      <c r="JIK279" s="1004"/>
      <c r="JIL279" s="1004"/>
      <c r="JIM279" s="1004"/>
      <c r="JIN279" s="1004"/>
      <c r="JIO279" s="1004"/>
      <c r="JIP279" s="1003"/>
      <c r="JIQ279" s="1003"/>
      <c r="JIR279" s="1004"/>
      <c r="JIS279" s="1004"/>
      <c r="JIT279" s="1003"/>
      <c r="JIU279" s="1003"/>
      <c r="JIV279" s="1004"/>
      <c r="JIW279" s="1004"/>
      <c r="JIX279" s="1003"/>
      <c r="JIY279" s="1003"/>
      <c r="JIZ279" s="1003"/>
      <c r="JJA279" s="1003"/>
      <c r="JJB279" s="1003"/>
      <c r="JJC279" s="1003"/>
      <c r="JJD279" s="1003"/>
      <c r="JJE279" s="1004"/>
      <c r="JJF279" s="1004"/>
      <c r="JJG279" s="1003"/>
      <c r="JJH279" s="1003"/>
      <c r="JJI279" s="1004"/>
      <c r="JJJ279" s="1004"/>
      <c r="JJK279" s="1003"/>
      <c r="JJL279" s="1003"/>
      <c r="JJM279" s="1003"/>
      <c r="JJN279" s="1003"/>
      <c r="JJO279" s="1003"/>
      <c r="JJP279" s="1001"/>
      <c r="JJQ279" s="1005"/>
      <c r="JJR279" s="1003"/>
      <c r="JJS279" s="1003"/>
      <c r="JJT279" s="1003"/>
      <c r="JJU279" s="1003"/>
      <c r="JJV279" s="1003"/>
      <c r="JJW279" s="1003"/>
      <c r="JJX279" s="1003"/>
      <c r="JJY279" s="1006"/>
      <c r="JJZ279" s="1006"/>
      <c r="JKA279" s="1006"/>
      <c r="JKB279" s="1006"/>
      <c r="JKC279" s="1006"/>
      <c r="JKD279" s="1006"/>
      <c r="JKE279" s="1006"/>
      <c r="JKF279" s="1006"/>
      <c r="JKG279" s="1006"/>
      <c r="JKH279" s="1006"/>
      <c r="JKI279" s="1006"/>
      <c r="JKJ279" s="1006"/>
      <c r="JKK279" s="1006"/>
      <c r="JKL279" s="1006"/>
      <c r="JKM279" s="1006"/>
      <c r="JKN279" s="1006"/>
      <c r="JKO279" s="1006"/>
      <c r="JKP279" s="1006"/>
      <c r="JKQ279" s="1006"/>
      <c r="JKR279" s="1006"/>
      <c r="JKS279" s="1006"/>
      <c r="JKT279" s="1006"/>
      <c r="JKU279" s="1006"/>
      <c r="JKV279" s="1006"/>
      <c r="JKW279" s="1006"/>
      <c r="JKX279" s="1006"/>
      <c r="JKY279" s="1006"/>
      <c r="JKZ279" s="1006"/>
      <c r="JLA279" s="1006"/>
      <c r="JLB279" s="1006"/>
      <c r="JLC279" s="1006"/>
      <c r="JLD279" s="1006"/>
      <c r="JLE279" s="1006"/>
      <c r="JLF279" s="1006"/>
      <c r="JLG279" s="1006"/>
      <c r="JLH279" s="1006"/>
      <c r="JLI279" s="1006"/>
      <c r="JLJ279" s="1006"/>
      <c r="JLK279" s="1006"/>
      <c r="JLL279" s="1006"/>
      <c r="JLM279" s="1006"/>
      <c r="JLN279" s="1006"/>
      <c r="JLO279" s="1006"/>
      <c r="JLP279" s="1006"/>
      <c r="JLQ279" s="1003"/>
      <c r="JLR279" s="1003"/>
      <c r="JLS279" s="1003"/>
      <c r="JLT279" s="1003"/>
      <c r="JLU279" s="1003"/>
      <c r="JLV279" s="1003"/>
      <c r="JLW279" s="1003"/>
      <c r="JLX279" s="1003"/>
      <c r="JLY279" s="1003"/>
      <c r="JLZ279" s="1003"/>
      <c r="JMA279" s="1003"/>
      <c r="JMB279" s="1003"/>
      <c r="JMC279" s="1003"/>
      <c r="JMD279" s="1003"/>
      <c r="JME279" s="1003"/>
      <c r="JMF279" s="1003"/>
      <c r="JMG279" s="1003"/>
      <c r="JMH279" s="1003"/>
      <c r="JMI279" s="1003"/>
      <c r="JMJ279" s="1003"/>
      <c r="JMK279" s="1003"/>
      <c r="JML279" s="1003"/>
      <c r="JMM279" s="1003"/>
      <c r="JMN279" s="1003"/>
      <c r="JMO279" s="1004"/>
      <c r="JMP279" s="1004"/>
      <c r="JMQ279" s="1004"/>
      <c r="JMR279" s="1004"/>
      <c r="JMS279" s="1004"/>
      <c r="JMT279" s="1003"/>
      <c r="JMU279" s="1003"/>
      <c r="JMV279" s="1004"/>
      <c r="JMW279" s="1004"/>
      <c r="JMX279" s="1003"/>
      <c r="JMY279" s="1003"/>
      <c r="JMZ279" s="1004"/>
      <c r="JNA279" s="1004"/>
      <c r="JNB279" s="1003"/>
      <c r="JNC279" s="1003"/>
      <c r="JND279" s="1003"/>
      <c r="JNE279" s="1003"/>
      <c r="JNF279" s="1003"/>
      <c r="JNG279" s="1003"/>
      <c r="JNH279" s="1003"/>
      <c r="JNI279" s="1004"/>
      <c r="JNJ279" s="1004"/>
      <c r="JNK279" s="1003"/>
      <c r="JNL279" s="1003"/>
      <c r="JNM279" s="1004"/>
      <c r="JNN279" s="1004"/>
      <c r="JNO279" s="1003"/>
      <c r="JNP279" s="1003"/>
      <c r="JNQ279" s="1003"/>
      <c r="JNR279" s="1003"/>
      <c r="JNS279" s="1003"/>
      <c r="JNT279" s="1001"/>
      <c r="JNU279" s="1005"/>
      <c r="JNV279" s="1003"/>
      <c r="JNW279" s="1003"/>
      <c r="JNX279" s="1003"/>
      <c r="JNY279" s="1003"/>
      <c r="JNZ279" s="1003"/>
      <c r="JOA279" s="1003"/>
      <c r="JOB279" s="1003"/>
      <c r="JOC279" s="1006"/>
      <c r="JOD279" s="1006"/>
      <c r="JOE279" s="1006"/>
      <c r="JOF279" s="1006"/>
      <c r="JOG279" s="1006"/>
      <c r="JOH279" s="1006"/>
      <c r="JOI279" s="1006"/>
      <c r="JOJ279" s="1006"/>
      <c r="JOK279" s="1006"/>
      <c r="JOL279" s="1006"/>
      <c r="JOM279" s="1006"/>
      <c r="JON279" s="1006"/>
      <c r="JOO279" s="1006"/>
      <c r="JOP279" s="1006"/>
      <c r="JOQ279" s="1006"/>
      <c r="JOR279" s="1006"/>
      <c r="JOS279" s="1006"/>
      <c r="JOT279" s="1006"/>
      <c r="JOU279" s="1006"/>
      <c r="JOV279" s="1006"/>
      <c r="JOW279" s="1006"/>
      <c r="JOX279" s="1006"/>
      <c r="JOY279" s="1006"/>
      <c r="JOZ279" s="1006"/>
      <c r="JPA279" s="1006"/>
      <c r="JPB279" s="1006"/>
      <c r="JPC279" s="1006"/>
      <c r="JPD279" s="1006"/>
      <c r="JPE279" s="1006"/>
      <c r="JPF279" s="1006"/>
      <c r="JPG279" s="1006"/>
      <c r="JPH279" s="1006"/>
      <c r="JPI279" s="1006"/>
      <c r="JPJ279" s="1006"/>
      <c r="JPK279" s="1006"/>
      <c r="JPL279" s="1006"/>
      <c r="JPM279" s="1006"/>
      <c r="JPN279" s="1006"/>
      <c r="JPO279" s="1006"/>
      <c r="JPP279" s="1006"/>
      <c r="JPQ279" s="1006"/>
      <c r="JPR279" s="1006"/>
      <c r="JPS279" s="1006"/>
      <c r="JPT279" s="1006"/>
      <c r="JPU279" s="1003"/>
      <c r="JPV279" s="1003"/>
      <c r="JPW279" s="1003"/>
      <c r="JPX279" s="1003"/>
      <c r="JPY279" s="1003"/>
      <c r="JPZ279" s="1003"/>
      <c r="JQA279" s="1003"/>
      <c r="JQB279" s="1003"/>
      <c r="JQC279" s="1003"/>
      <c r="JQD279" s="1003"/>
      <c r="JQE279" s="1003"/>
      <c r="JQF279" s="1003"/>
      <c r="JQG279" s="1003"/>
      <c r="JQH279" s="1003"/>
      <c r="JQI279" s="1003"/>
      <c r="JQJ279" s="1003"/>
      <c r="JQK279" s="1003"/>
      <c r="JQL279" s="1003"/>
      <c r="JQM279" s="1003"/>
      <c r="JQN279" s="1003"/>
      <c r="JQO279" s="1003"/>
      <c r="JQP279" s="1003"/>
      <c r="JQQ279" s="1003"/>
      <c r="JQR279" s="1003"/>
      <c r="JQS279" s="1004"/>
      <c r="JQT279" s="1004"/>
      <c r="JQU279" s="1004"/>
      <c r="JQV279" s="1004"/>
      <c r="JQW279" s="1004"/>
      <c r="JQX279" s="1003"/>
      <c r="JQY279" s="1003"/>
      <c r="JQZ279" s="1004"/>
      <c r="JRA279" s="1004"/>
      <c r="JRB279" s="1003"/>
      <c r="JRC279" s="1003"/>
      <c r="JRD279" s="1004"/>
      <c r="JRE279" s="1004"/>
      <c r="JRF279" s="1003"/>
      <c r="JRG279" s="1003"/>
      <c r="JRH279" s="1003"/>
      <c r="JRI279" s="1003"/>
      <c r="JRJ279" s="1003"/>
      <c r="JRK279" s="1003"/>
      <c r="JRL279" s="1003"/>
      <c r="JRM279" s="1004"/>
      <c r="JRN279" s="1004"/>
      <c r="JRO279" s="1003"/>
      <c r="JRP279" s="1003"/>
      <c r="JRQ279" s="1004"/>
      <c r="JRR279" s="1004"/>
      <c r="JRS279" s="1003"/>
      <c r="JRT279" s="1003"/>
      <c r="JRU279" s="1003"/>
      <c r="JRV279" s="1003"/>
      <c r="JRW279" s="1003"/>
      <c r="JRX279" s="1001"/>
      <c r="JRY279" s="1005"/>
      <c r="JRZ279" s="1003"/>
      <c r="JSA279" s="1003"/>
      <c r="JSB279" s="1003"/>
      <c r="JSC279" s="1003"/>
      <c r="JSD279" s="1003"/>
      <c r="JSE279" s="1003"/>
      <c r="JSF279" s="1003"/>
      <c r="JSG279" s="1006"/>
      <c r="JSH279" s="1006"/>
      <c r="JSI279" s="1006"/>
      <c r="JSJ279" s="1006"/>
      <c r="JSK279" s="1006"/>
      <c r="JSL279" s="1006"/>
      <c r="JSM279" s="1006"/>
      <c r="JSN279" s="1006"/>
      <c r="JSO279" s="1006"/>
      <c r="JSP279" s="1006"/>
      <c r="JSQ279" s="1006"/>
      <c r="JSR279" s="1006"/>
      <c r="JSS279" s="1006"/>
      <c r="JST279" s="1006"/>
      <c r="JSU279" s="1006"/>
      <c r="JSV279" s="1006"/>
      <c r="JSW279" s="1006"/>
      <c r="JSX279" s="1006"/>
      <c r="JSY279" s="1006"/>
      <c r="JSZ279" s="1006"/>
      <c r="JTA279" s="1006"/>
      <c r="JTB279" s="1006"/>
      <c r="JTC279" s="1006"/>
      <c r="JTD279" s="1006"/>
      <c r="JTE279" s="1006"/>
      <c r="JTF279" s="1006"/>
      <c r="JTG279" s="1006"/>
      <c r="JTH279" s="1006"/>
      <c r="JTI279" s="1006"/>
      <c r="JTJ279" s="1006"/>
      <c r="JTK279" s="1006"/>
      <c r="JTL279" s="1006"/>
      <c r="JTM279" s="1006"/>
      <c r="JTN279" s="1006"/>
      <c r="JTO279" s="1006"/>
      <c r="JTP279" s="1006"/>
      <c r="JTQ279" s="1006"/>
      <c r="JTR279" s="1006"/>
      <c r="JTS279" s="1006"/>
      <c r="JTT279" s="1006"/>
      <c r="JTU279" s="1006"/>
      <c r="JTV279" s="1006"/>
      <c r="JTW279" s="1006"/>
      <c r="JTX279" s="1006"/>
      <c r="JTY279" s="1003"/>
      <c r="JTZ279" s="1003"/>
      <c r="JUA279" s="1003"/>
      <c r="JUB279" s="1003"/>
      <c r="JUC279" s="1003"/>
      <c r="JUD279" s="1003"/>
      <c r="JUE279" s="1003"/>
      <c r="JUF279" s="1003"/>
      <c r="JUG279" s="1003"/>
      <c r="JUH279" s="1003"/>
      <c r="JUI279" s="1003"/>
      <c r="JUJ279" s="1003"/>
      <c r="JUK279" s="1003"/>
      <c r="JUL279" s="1003"/>
      <c r="JUM279" s="1003"/>
      <c r="JUN279" s="1003"/>
      <c r="JUO279" s="1003"/>
      <c r="JUP279" s="1003"/>
      <c r="JUQ279" s="1003"/>
      <c r="JUR279" s="1003"/>
      <c r="JUS279" s="1003"/>
      <c r="JUT279" s="1003"/>
      <c r="JUU279" s="1003"/>
      <c r="JUV279" s="1003"/>
      <c r="JUW279" s="1004"/>
      <c r="JUX279" s="1004"/>
      <c r="JUY279" s="1004"/>
      <c r="JUZ279" s="1004"/>
      <c r="JVA279" s="1004"/>
      <c r="JVB279" s="1003"/>
      <c r="JVC279" s="1003"/>
      <c r="JVD279" s="1004"/>
      <c r="JVE279" s="1004"/>
      <c r="JVF279" s="1003"/>
      <c r="JVG279" s="1003"/>
      <c r="JVH279" s="1004"/>
      <c r="JVI279" s="1004"/>
      <c r="JVJ279" s="1003"/>
      <c r="JVK279" s="1003"/>
      <c r="JVL279" s="1003"/>
      <c r="JVM279" s="1003"/>
      <c r="JVN279" s="1003"/>
      <c r="JVO279" s="1003"/>
      <c r="JVP279" s="1003"/>
      <c r="JVQ279" s="1004"/>
      <c r="JVR279" s="1004"/>
      <c r="JVS279" s="1003"/>
      <c r="JVT279" s="1003"/>
      <c r="JVU279" s="1004"/>
      <c r="JVV279" s="1004"/>
      <c r="JVW279" s="1003"/>
      <c r="JVX279" s="1003"/>
      <c r="JVY279" s="1003"/>
      <c r="JVZ279" s="1003"/>
      <c r="JWA279" s="1003"/>
      <c r="JWB279" s="1001"/>
      <c r="JWC279" s="1005"/>
      <c r="JWD279" s="1003"/>
      <c r="JWE279" s="1003"/>
      <c r="JWF279" s="1003"/>
      <c r="JWG279" s="1003"/>
      <c r="JWH279" s="1003"/>
      <c r="JWI279" s="1003"/>
      <c r="JWJ279" s="1003"/>
      <c r="JWK279" s="1006"/>
      <c r="JWL279" s="1006"/>
      <c r="JWM279" s="1006"/>
      <c r="JWN279" s="1006"/>
      <c r="JWO279" s="1006"/>
      <c r="JWP279" s="1006"/>
      <c r="JWQ279" s="1006"/>
      <c r="JWR279" s="1006"/>
      <c r="JWS279" s="1006"/>
      <c r="JWT279" s="1006"/>
      <c r="JWU279" s="1006"/>
      <c r="JWV279" s="1006"/>
      <c r="JWW279" s="1006"/>
      <c r="JWX279" s="1006"/>
      <c r="JWY279" s="1006"/>
      <c r="JWZ279" s="1006"/>
      <c r="JXA279" s="1006"/>
      <c r="JXB279" s="1006"/>
      <c r="JXC279" s="1006"/>
      <c r="JXD279" s="1006"/>
      <c r="JXE279" s="1006"/>
      <c r="JXF279" s="1006"/>
      <c r="JXG279" s="1006"/>
      <c r="JXH279" s="1006"/>
      <c r="JXI279" s="1006"/>
      <c r="JXJ279" s="1006"/>
      <c r="JXK279" s="1006"/>
      <c r="JXL279" s="1006"/>
      <c r="JXM279" s="1006"/>
      <c r="JXN279" s="1006"/>
      <c r="JXO279" s="1006"/>
      <c r="JXP279" s="1006"/>
      <c r="JXQ279" s="1006"/>
      <c r="JXR279" s="1006"/>
      <c r="JXS279" s="1006"/>
      <c r="JXT279" s="1006"/>
      <c r="JXU279" s="1006"/>
      <c r="JXV279" s="1006"/>
      <c r="JXW279" s="1006"/>
      <c r="JXX279" s="1006"/>
      <c r="JXY279" s="1006"/>
      <c r="JXZ279" s="1006"/>
      <c r="JYA279" s="1006"/>
      <c r="JYB279" s="1006"/>
      <c r="JYC279" s="1003"/>
      <c r="JYD279" s="1003"/>
      <c r="JYE279" s="1003"/>
      <c r="JYF279" s="1003"/>
      <c r="JYG279" s="1003"/>
      <c r="JYH279" s="1003"/>
      <c r="JYI279" s="1003"/>
      <c r="JYJ279" s="1003"/>
      <c r="JYK279" s="1003"/>
      <c r="JYL279" s="1003"/>
      <c r="JYM279" s="1003"/>
      <c r="JYN279" s="1003"/>
      <c r="JYO279" s="1003"/>
      <c r="JYP279" s="1003"/>
      <c r="JYQ279" s="1003"/>
      <c r="JYR279" s="1003"/>
      <c r="JYS279" s="1003"/>
      <c r="JYT279" s="1003"/>
      <c r="JYU279" s="1003"/>
      <c r="JYV279" s="1003"/>
      <c r="JYW279" s="1003"/>
      <c r="JYX279" s="1003"/>
      <c r="JYY279" s="1003"/>
      <c r="JYZ279" s="1003"/>
      <c r="JZA279" s="1004"/>
      <c r="JZB279" s="1004"/>
      <c r="JZC279" s="1004"/>
      <c r="JZD279" s="1004"/>
      <c r="JZE279" s="1004"/>
      <c r="JZF279" s="1003"/>
      <c r="JZG279" s="1003"/>
      <c r="JZH279" s="1004"/>
      <c r="JZI279" s="1004"/>
      <c r="JZJ279" s="1003"/>
      <c r="JZK279" s="1003"/>
      <c r="JZL279" s="1004"/>
      <c r="JZM279" s="1004"/>
      <c r="JZN279" s="1003"/>
      <c r="JZO279" s="1003"/>
      <c r="JZP279" s="1003"/>
      <c r="JZQ279" s="1003"/>
      <c r="JZR279" s="1003"/>
      <c r="JZS279" s="1003"/>
      <c r="JZT279" s="1003"/>
      <c r="JZU279" s="1004"/>
      <c r="JZV279" s="1004"/>
      <c r="JZW279" s="1003"/>
      <c r="JZX279" s="1003"/>
      <c r="JZY279" s="1004"/>
      <c r="JZZ279" s="1004"/>
      <c r="KAA279" s="1003"/>
      <c r="KAB279" s="1003"/>
      <c r="KAC279" s="1003"/>
      <c r="KAD279" s="1003"/>
      <c r="KAE279" s="1003"/>
      <c r="KAF279" s="1001"/>
      <c r="KAG279" s="1005"/>
      <c r="KAH279" s="1003"/>
      <c r="KAI279" s="1003"/>
      <c r="KAJ279" s="1003"/>
      <c r="KAK279" s="1003"/>
      <c r="KAL279" s="1003"/>
      <c r="KAM279" s="1003"/>
      <c r="KAN279" s="1003"/>
      <c r="KAO279" s="1006"/>
      <c r="KAP279" s="1006"/>
      <c r="KAQ279" s="1006"/>
      <c r="KAR279" s="1006"/>
      <c r="KAS279" s="1006"/>
      <c r="KAT279" s="1006"/>
      <c r="KAU279" s="1006"/>
      <c r="KAV279" s="1006"/>
      <c r="KAW279" s="1006"/>
      <c r="KAX279" s="1006"/>
      <c r="KAY279" s="1006"/>
      <c r="KAZ279" s="1006"/>
      <c r="KBA279" s="1006"/>
      <c r="KBB279" s="1006"/>
      <c r="KBC279" s="1006"/>
      <c r="KBD279" s="1006"/>
      <c r="KBE279" s="1006"/>
      <c r="KBF279" s="1006"/>
      <c r="KBG279" s="1006"/>
      <c r="KBH279" s="1006"/>
      <c r="KBI279" s="1006"/>
      <c r="KBJ279" s="1006"/>
      <c r="KBK279" s="1006"/>
      <c r="KBL279" s="1006"/>
      <c r="KBM279" s="1006"/>
      <c r="KBN279" s="1006"/>
      <c r="KBO279" s="1006"/>
      <c r="KBP279" s="1006"/>
      <c r="KBQ279" s="1006"/>
      <c r="KBR279" s="1006"/>
      <c r="KBS279" s="1006"/>
      <c r="KBT279" s="1006"/>
      <c r="KBU279" s="1006"/>
      <c r="KBV279" s="1006"/>
      <c r="KBW279" s="1006"/>
      <c r="KBX279" s="1006"/>
      <c r="KBY279" s="1006"/>
      <c r="KBZ279" s="1006"/>
      <c r="KCA279" s="1006"/>
      <c r="KCB279" s="1006"/>
      <c r="KCC279" s="1006"/>
      <c r="KCD279" s="1006"/>
      <c r="KCE279" s="1006"/>
      <c r="KCF279" s="1006"/>
      <c r="KCG279" s="1003"/>
      <c r="KCH279" s="1003"/>
      <c r="KCI279" s="1003"/>
      <c r="KCJ279" s="1003"/>
      <c r="KCK279" s="1003"/>
      <c r="KCL279" s="1003"/>
      <c r="KCM279" s="1003"/>
      <c r="KCN279" s="1003"/>
      <c r="KCO279" s="1003"/>
      <c r="KCP279" s="1003"/>
      <c r="KCQ279" s="1003"/>
      <c r="KCR279" s="1003"/>
      <c r="KCS279" s="1003"/>
      <c r="KCT279" s="1003"/>
      <c r="KCU279" s="1003"/>
      <c r="KCV279" s="1003"/>
      <c r="KCW279" s="1003"/>
      <c r="KCX279" s="1003"/>
      <c r="KCY279" s="1003"/>
      <c r="KCZ279" s="1003"/>
      <c r="KDA279" s="1003"/>
      <c r="KDB279" s="1003"/>
      <c r="KDC279" s="1003"/>
      <c r="KDD279" s="1003"/>
      <c r="KDE279" s="1004"/>
      <c r="KDF279" s="1004"/>
      <c r="KDG279" s="1004"/>
      <c r="KDH279" s="1004"/>
      <c r="KDI279" s="1004"/>
      <c r="KDJ279" s="1003"/>
      <c r="KDK279" s="1003"/>
      <c r="KDL279" s="1004"/>
      <c r="KDM279" s="1004"/>
      <c r="KDN279" s="1003"/>
      <c r="KDO279" s="1003"/>
      <c r="KDP279" s="1004"/>
      <c r="KDQ279" s="1004"/>
      <c r="KDR279" s="1003"/>
      <c r="KDS279" s="1003"/>
      <c r="KDT279" s="1003"/>
      <c r="KDU279" s="1003"/>
      <c r="KDV279" s="1003"/>
      <c r="KDW279" s="1003"/>
      <c r="KDX279" s="1003"/>
      <c r="KDY279" s="1004"/>
      <c r="KDZ279" s="1004"/>
      <c r="KEA279" s="1003"/>
      <c r="KEB279" s="1003"/>
      <c r="KEC279" s="1004"/>
      <c r="KED279" s="1004"/>
      <c r="KEE279" s="1003"/>
      <c r="KEF279" s="1003"/>
      <c r="KEG279" s="1003"/>
      <c r="KEH279" s="1003"/>
      <c r="KEI279" s="1003"/>
      <c r="KEJ279" s="1001"/>
      <c r="KEK279" s="1005"/>
      <c r="KEL279" s="1003"/>
      <c r="KEM279" s="1003"/>
      <c r="KEN279" s="1003"/>
      <c r="KEO279" s="1003"/>
      <c r="KEP279" s="1003"/>
      <c r="KEQ279" s="1003"/>
      <c r="KER279" s="1003"/>
      <c r="KES279" s="1006"/>
      <c r="KET279" s="1006"/>
      <c r="KEU279" s="1006"/>
      <c r="KEV279" s="1006"/>
      <c r="KEW279" s="1006"/>
      <c r="KEX279" s="1006"/>
      <c r="KEY279" s="1006"/>
      <c r="KEZ279" s="1006"/>
      <c r="KFA279" s="1006"/>
      <c r="KFB279" s="1006"/>
      <c r="KFC279" s="1006"/>
      <c r="KFD279" s="1006"/>
      <c r="KFE279" s="1006"/>
      <c r="KFF279" s="1006"/>
      <c r="KFG279" s="1006"/>
      <c r="KFH279" s="1006"/>
      <c r="KFI279" s="1006"/>
      <c r="KFJ279" s="1006"/>
      <c r="KFK279" s="1006"/>
      <c r="KFL279" s="1006"/>
      <c r="KFM279" s="1006"/>
      <c r="KFN279" s="1006"/>
      <c r="KFO279" s="1006"/>
      <c r="KFP279" s="1006"/>
      <c r="KFQ279" s="1006"/>
      <c r="KFR279" s="1006"/>
      <c r="KFS279" s="1006"/>
      <c r="KFT279" s="1006"/>
      <c r="KFU279" s="1006"/>
      <c r="KFV279" s="1006"/>
      <c r="KFW279" s="1006"/>
      <c r="KFX279" s="1006"/>
      <c r="KFY279" s="1006"/>
      <c r="KFZ279" s="1006"/>
      <c r="KGA279" s="1006"/>
      <c r="KGB279" s="1006"/>
      <c r="KGC279" s="1006"/>
      <c r="KGD279" s="1006"/>
      <c r="KGE279" s="1006"/>
      <c r="KGF279" s="1006"/>
      <c r="KGG279" s="1006"/>
      <c r="KGH279" s="1006"/>
      <c r="KGI279" s="1006"/>
      <c r="KGJ279" s="1006"/>
      <c r="KGK279" s="1003"/>
      <c r="KGL279" s="1003"/>
      <c r="KGM279" s="1003"/>
      <c r="KGN279" s="1003"/>
      <c r="KGO279" s="1003"/>
      <c r="KGP279" s="1003"/>
      <c r="KGQ279" s="1003"/>
      <c r="KGR279" s="1003"/>
      <c r="KGS279" s="1003"/>
      <c r="KGT279" s="1003"/>
      <c r="KGU279" s="1003"/>
      <c r="KGV279" s="1003"/>
      <c r="KGW279" s="1003"/>
      <c r="KGX279" s="1003"/>
      <c r="KGY279" s="1003"/>
      <c r="KGZ279" s="1003"/>
      <c r="KHA279" s="1003"/>
      <c r="KHB279" s="1003"/>
      <c r="KHC279" s="1003"/>
      <c r="KHD279" s="1003"/>
      <c r="KHE279" s="1003"/>
      <c r="KHF279" s="1003"/>
      <c r="KHG279" s="1003"/>
      <c r="KHH279" s="1003"/>
      <c r="KHI279" s="1004"/>
      <c r="KHJ279" s="1004"/>
      <c r="KHK279" s="1004"/>
      <c r="KHL279" s="1004"/>
      <c r="KHM279" s="1004"/>
      <c r="KHN279" s="1003"/>
      <c r="KHO279" s="1003"/>
      <c r="KHP279" s="1004"/>
      <c r="KHQ279" s="1004"/>
      <c r="KHR279" s="1003"/>
      <c r="KHS279" s="1003"/>
      <c r="KHT279" s="1004"/>
      <c r="KHU279" s="1004"/>
      <c r="KHV279" s="1003"/>
      <c r="KHW279" s="1003"/>
      <c r="KHX279" s="1003"/>
      <c r="KHY279" s="1003"/>
      <c r="KHZ279" s="1003"/>
      <c r="KIA279" s="1003"/>
      <c r="KIB279" s="1003"/>
      <c r="KIC279" s="1004"/>
      <c r="KID279" s="1004"/>
      <c r="KIE279" s="1003"/>
      <c r="KIF279" s="1003"/>
      <c r="KIG279" s="1004"/>
      <c r="KIH279" s="1004"/>
      <c r="KII279" s="1003"/>
      <c r="KIJ279" s="1003"/>
      <c r="KIK279" s="1003"/>
      <c r="KIL279" s="1003"/>
      <c r="KIM279" s="1003"/>
      <c r="KIN279" s="1001"/>
      <c r="KIO279" s="1005"/>
      <c r="KIP279" s="1003"/>
      <c r="KIQ279" s="1003"/>
      <c r="KIR279" s="1003"/>
      <c r="KIS279" s="1003"/>
      <c r="KIT279" s="1003"/>
      <c r="KIU279" s="1003"/>
      <c r="KIV279" s="1003"/>
      <c r="KIW279" s="1006"/>
      <c r="KIX279" s="1006"/>
      <c r="KIY279" s="1006"/>
      <c r="KIZ279" s="1006"/>
      <c r="KJA279" s="1006"/>
      <c r="KJB279" s="1006"/>
      <c r="KJC279" s="1006"/>
      <c r="KJD279" s="1006"/>
      <c r="KJE279" s="1006"/>
      <c r="KJF279" s="1006"/>
      <c r="KJG279" s="1006"/>
      <c r="KJH279" s="1006"/>
      <c r="KJI279" s="1006"/>
      <c r="KJJ279" s="1006"/>
      <c r="KJK279" s="1006"/>
      <c r="KJL279" s="1006"/>
      <c r="KJM279" s="1006"/>
      <c r="KJN279" s="1006"/>
      <c r="KJO279" s="1006"/>
      <c r="KJP279" s="1006"/>
      <c r="KJQ279" s="1006"/>
      <c r="KJR279" s="1006"/>
      <c r="KJS279" s="1006"/>
      <c r="KJT279" s="1006"/>
      <c r="KJU279" s="1006"/>
      <c r="KJV279" s="1006"/>
      <c r="KJW279" s="1006"/>
      <c r="KJX279" s="1006"/>
      <c r="KJY279" s="1006"/>
      <c r="KJZ279" s="1006"/>
      <c r="KKA279" s="1006"/>
      <c r="KKB279" s="1006"/>
      <c r="KKC279" s="1006"/>
      <c r="KKD279" s="1006"/>
      <c r="KKE279" s="1006"/>
      <c r="KKF279" s="1006"/>
      <c r="KKG279" s="1006"/>
      <c r="KKH279" s="1006"/>
      <c r="KKI279" s="1006"/>
      <c r="KKJ279" s="1006"/>
      <c r="KKK279" s="1006"/>
      <c r="KKL279" s="1006"/>
      <c r="KKM279" s="1006"/>
      <c r="KKN279" s="1006"/>
      <c r="KKO279" s="1003"/>
      <c r="KKP279" s="1003"/>
      <c r="KKQ279" s="1003"/>
      <c r="KKR279" s="1003"/>
      <c r="KKS279" s="1003"/>
      <c r="KKT279" s="1003"/>
      <c r="KKU279" s="1003"/>
      <c r="KKV279" s="1003"/>
      <c r="KKW279" s="1003"/>
      <c r="KKX279" s="1003"/>
      <c r="KKY279" s="1003"/>
      <c r="KKZ279" s="1003"/>
      <c r="KLA279" s="1003"/>
      <c r="KLB279" s="1003"/>
      <c r="KLC279" s="1003"/>
      <c r="KLD279" s="1003"/>
      <c r="KLE279" s="1003"/>
      <c r="KLF279" s="1003"/>
      <c r="KLG279" s="1003"/>
      <c r="KLH279" s="1003"/>
      <c r="KLI279" s="1003"/>
      <c r="KLJ279" s="1003"/>
      <c r="KLK279" s="1003"/>
      <c r="KLL279" s="1003"/>
      <c r="KLM279" s="1004"/>
      <c r="KLN279" s="1004"/>
      <c r="KLO279" s="1004"/>
      <c r="KLP279" s="1004"/>
      <c r="KLQ279" s="1004"/>
      <c r="KLR279" s="1003"/>
      <c r="KLS279" s="1003"/>
      <c r="KLT279" s="1004"/>
      <c r="KLU279" s="1004"/>
      <c r="KLV279" s="1003"/>
      <c r="KLW279" s="1003"/>
      <c r="KLX279" s="1004"/>
      <c r="KLY279" s="1004"/>
      <c r="KLZ279" s="1003"/>
      <c r="KMA279" s="1003"/>
      <c r="KMB279" s="1003"/>
      <c r="KMC279" s="1003"/>
      <c r="KMD279" s="1003"/>
      <c r="KME279" s="1003"/>
      <c r="KMF279" s="1003"/>
      <c r="KMG279" s="1004"/>
      <c r="KMH279" s="1004"/>
      <c r="KMI279" s="1003"/>
      <c r="KMJ279" s="1003"/>
      <c r="KMK279" s="1004"/>
      <c r="KML279" s="1004"/>
      <c r="KMM279" s="1003"/>
      <c r="KMN279" s="1003"/>
      <c r="KMO279" s="1003"/>
      <c r="KMP279" s="1003"/>
      <c r="KMQ279" s="1003"/>
      <c r="KMR279" s="1001"/>
      <c r="KMS279" s="1005"/>
      <c r="KMT279" s="1003"/>
      <c r="KMU279" s="1003"/>
      <c r="KMV279" s="1003"/>
      <c r="KMW279" s="1003"/>
      <c r="KMX279" s="1003"/>
      <c r="KMY279" s="1003"/>
      <c r="KMZ279" s="1003"/>
      <c r="KNA279" s="1006"/>
      <c r="KNB279" s="1006"/>
      <c r="KNC279" s="1006"/>
      <c r="KND279" s="1006"/>
      <c r="KNE279" s="1006"/>
      <c r="KNF279" s="1006"/>
      <c r="KNG279" s="1006"/>
      <c r="KNH279" s="1006"/>
      <c r="KNI279" s="1006"/>
      <c r="KNJ279" s="1006"/>
      <c r="KNK279" s="1006"/>
      <c r="KNL279" s="1006"/>
      <c r="KNM279" s="1006"/>
      <c r="KNN279" s="1006"/>
      <c r="KNO279" s="1006"/>
      <c r="KNP279" s="1006"/>
      <c r="KNQ279" s="1006"/>
      <c r="KNR279" s="1006"/>
      <c r="KNS279" s="1006"/>
      <c r="KNT279" s="1006"/>
      <c r="KNU279" s="1006"/>
      <c r="KNV279" s="1006"/>
      <c r="KNW279" s="1006"/>
      <c r="KNX279" s="1006"/>
      <c r="KNY279" s="1006"/>
      <c r="KNZ279" s="1006"/>
      <c r="KOA279" s="1006"/>
      <c r="KOB279" s="1006"/>
      <c r="KOC279" s="1006"/>
      <c r="KOD279" s="1006"/>
      <c r="KOE279" s="1006"/>
      <c r="KOF279" s="1006"/>
      <c r="KOG279" s="1006"/>
      <c r="KOH279" s="1006"/>
      <c r="KOI279" s="1006"/>
      <c r="KOJ279" s="1006"/>
      <c r="KOK279" s="1006"/>
      <c r="KOL279" s="1006"/>
      <c r="KOM279" s="1006"/>
      <c r="KON279" s="1006"/>
      <c r="KOO279" s="1006"/>
      <c r="KOP279" s="1006"/>
      <c r="KOQ279" s="1006"/>
      <c r="KOR279" s="1006"/>
      <c r="KOS279" s="1003"/>
      <c r="KOT279" s="1003"/>
      <c r="KOU279" s="1003"/>
      <c r="KOV279" s="1003"/>
      <c r="KOW279" s="1003"/>
      <c r="KOX279" s="1003"/>
      <c r="KOY279" s="1003"/>
      <c r="KOZ279" s="1003"/>
      <c r="KPA279" s="1003"/>
      <c r="KPB279" s="1003"/>
      <c r="KPC279" s="1003"/>
      <c r="KPD279" s="1003"/>
      <c r="KPE279" s="1003"/>
      <c r="KPF279" s="1003"/>
      <c r="KPG279" s="1003"/>
      <c r="KPH279" s="1003"/>
      <c r="KPI279" s="1003"/>
      <c r="KPJ279" s="1003"/>
      <c r="KPK279" s="1003"/>
      <c r="KPL279" s="1003"/>
      <c r="KPM279" s="1003"/>
      <c r="KPN279" s="1003"/>
      <c r="KPO279" s="1003"/>
      <c r="KPP279" s="1003"/>
      <c r="KPQ279" s="1004"/>
      <c r="KPR279" s="1004"/>
      <c r="KPS279" s="1004"/>
      <c r="KPT279" s="1004"/>
      <c r="KPU279" s="1004"/>
      <c r="KPV279" s="1003"/>
      <c r="KPW279" s="1003"/>
      <c r="KPX279" s="1004"/>
      <c r="KPY279" s="1004"/>
      <c r="KPZ279" s="1003"/>
      <c r="KQA279" s="1003"/>
      <c r="KQB279" s="1004"/>
      <c r="KQC279" s="1004"/>
      <c r="KQD279" s="1003"/>
      <c r="KQE279" s="1003"/>
      <c r="KQF279" s="1003"/>
      <c r="KQG279" s="1003"/>
      <c r="KQH279" s="1003"/>
      <c r="KQI279" s="1003"/>
      <c r="KQJ279" s="1003"/>
      <c r="KQK279" s="1004"/>
      <c r="KQL279" s="1004"/>
      <c r="KQM279" s="1003"/>
      <c r="KQN279" s="1003"/>
      <c r="KQO279" s="1004"/>
      <c r="KQP279" s="1004"/>
      <c r="KQQ279" s="1003"/>
      <c r="KQR279" s="1003"/>
      <c r="KQS279" s="1003"/>
      <c r="KQT279" s="1003"/>
      <c r="KQU279" s="1003"/>
      <c r="KQV279" s="1001"/>
      <c r="KQW279" s="1005"/>
      <c r="KQX279" s="1003"/>
      <c r="KQY279" s="1003"/>
      <c r="KQZ279" s="1003"/>
      <c r="KRA279" s="1003"/>
      <c r="KRB279" s="1003"/>
      <c r="KRC279" s="1003"/>
      <c r="KRD279" s="1003"/>
      <c r="KRE279" s="1006"/>
      <c r="KRF279" s="1006"/>
      <c r="KRG279" s="1006"/>
      <c r="KRH279" s="1006"/>
      <c r="KRI279" s="1006"/>
      <c r="KRJ279" s="1006"/>
      <c r="KRK279" s="1006"/>
      <c r="KRL279" s="1006"/>
      <c r="KRM279" s="1006"/>
      <c r="KRN279" s="1006"/>
      <c r="KRO279" s="1006"/>
      <c r="KRP279" s="1006"/>
      <c r="KRQ279" s="1006"/>
      <c r="KRR279" s="1006"/>
      <c r="KRS279" s="1006"/>
      <c r="KRT279" s="1006"/>
      <c r="KRU279" s="1006"/>
      <c r="KRV279" s="1006"/>
      <c r="KRW279" s="1006"/>
      <c r="KRX279" s="1006"/>
      <c r="KRY279" s="1006"/>
      <c r="KRZ279" s="1006"/>
      <c r="KSA279" s="1006"/>
      <c r="KSB279" s="1006"/>
      <c r="KSC279" s="1006"/>
      <c r="KSD279" s="1006"/>
      <c r="KSE279" s="1006"/>
      <c r="KSF279" s="1006"/>
      <c r="KSG279" s="1006"/>
      <c r="KSH279" s="1006"/>
      <c r="KSI279" s="1006"/>
      <c r="KSJ279" s="1006"/>
      <c r="KSK279" s="1006"/>
      <c r="KSL279" s="1006"/>
      <c r="KSM279" s="1006"/>
      <c r="KSN279" s="1006"/>
      <c r="KSO279" s="1006"/>
      <c r="KSP279" s="1006"/>
      <c r="KSQ279" s="1006"/>
      <c r="KSR279" s="1006"/>
      <c r="KSS279" s="1006"/>
      <c r="KST279" s="1006"/>
      <c r="KSU279" s="1006"/>
      <c r="KSV279" s="1006"/>
      <c r="KSW279" s="1003"/>
      <c r="KSX279" s="1003"/>
      <c r="KSY279" s="1003"/>
      <c r="KSZ279" s="1003"/>
      <c r="KTA279" s="1003"/>
      <c r="KTB279" s="1003"/>
      <c r="KTC279" s="1003"/>
      <c r="KTD279" s="1003"/>
      <c r="KTE279" s="1003"/>
      <c r="KTF279" s="1003"/>
      <c r="KTG279" s="1003"/>
      <c r="KTH279" s="1003"/>
      <c r="KTI279" s="1003"/>
      <c r="KTJ279" s="1003"/>
      <c r="KTK279" s="1003"/>
      <c r="KTL279" s="1003"/>
      <c r="KTM279" s="1003"/>
      <c r="KTN279" s="1003"/>
      <c r="KTO279" s="1003"/>
      <c r="KTP279" s="1003"/>
      <c r="KTQ279" s="1003"/>
      <c r="KTR279" s="1003"/>
      <c r="KTS279" s="1003"/>
      <c r="KTT279" s="1003"/>
      <c r="KTU279" s="1004"/>
      <c r="KTV279" s="1004"/>
      <c r="KTW279" s="1004"/>
      <c r="KTX279" s="1004"/>
      <c r="KTY279" s="1004"/>
      <c r="KTZ279" s="1003"/>
      <c r="KUA279" s="1003"/>
      <c r="KUB279" s="1004"/>
      <c r="KUC279" s="1004"/>
      <c r="KUD279" s="1003"/>
      <c r="KUE279" s="1003"/>
      <c r="KUF279" s="1004"/>
      <c r="KUG279" s="1004"/>
      <c r="KUH279" s="1003"/>
      <c r="KUI279" s="1003"/>
      <c r="KUJ279" s="1003"/>
      <c r="KUK279" s="1003"/>
      <c r="KUL279" s="1003"/>
      <c r="KUM279" s="1003"/>
      <c r="KUN279" s="1003"/>
      <c r="KUO279" s="1004"/>
      <c r="KUP279" s="1004"/>
      <c r="KUQ279" s="1003"/>
      <c r="KUR279" s="1003"/>
      <c r="KUS279" s="1004"/>
      <c r="KUT279" s="1004"/>
      <c r="KUU279" s="1003"/>
      <c r="KUV279" s="1003"/>
      <c r="KUW279" s="1003"/>
      <c r="KUX279" s="1003"/>
      <c r="KUY279" s="1003"/>
      <c r="KUZ279" s="1001"/>
      <c r="KVA279" s="1005"/>
      <c r="KVB279" s="1003"/>
      <c r="KVC279" s="1003"/>
      <c r="KVD279" s="1003"/>
      <c r="KVE279" s="1003"/>
      <c r="KVF279" s="1003"/>
      <c r="KVG279" s="1003"/>
      <c r="KVH279" s="1003"/>
      <c r="KVI279" s="1006"/>
      <c r="KVJ279" s="1006"/>
      <c r="KVK279" s="1006"/>
      <c r="KVL279" s="1006"/>
      <c r="KVM279" s="1006"/>
      <c r="KVN279" s="1006"/>
      <c r="KVO279" s="1006"/>
      <c r="KVP279" s="1006"/>
      <c r="KVQ279" s="1006"/>
      <c r="KVR279" s="1006"/>
      <c r="KVS279" s="1006"/>
      <c r="KVT279" s="1006"/>
      <c r="KVU279" s="1006"/>
      <c r="KVV279" s="1006"/>
      <c r="KVW279" s="1006"/>
      <c r="KVX279" s="1006"/>
      <c r="KVY279" s="1006"/>
      <c r="KVZ279" s="1006"/>
      <c r="KWA279" s="1006"/>
      <c r="KWB279" s="1006"/>
      <c r="KWC279" s="1006"/>
      <c r="KWD279" s="1006"/>
      <c r="KWE279" s="1006"/>
      <c r="KWF279" s="1006"/>
      <c r="KWG279" s="1006"/>
      <c r="KWH279" s="1006"/>
      <c r="KWI279" s="1006"/>
      <c r="KWJ279" s="1006"/>
      <c r="KWK279" s="1006"/>
      <c r="KWL279" s="1006"/>
      <c r="KWM279" s="1006"/>
      <c r="KWN279" s="1006"/>
      <c r="KWO279" s="1006"/>
      <c r="KWP279" s="1006"/>
      <c r="KWQ279" s="1006"/>
      <c r="KWR279" s="1006"/>
      <c r="KWS279" s="1006"/>
      <c r="KWT279" s="1006"/>
      <c r="KWU279" s="1006"/>
      <c r="KWV279" s="1006"/>
      <c r="KWW279" s="1006"/>
      <c r="KWX279" s="1006"/>
      <c r="KWY279" s="1006"/>
      <c r="KWZ279" s="1006"/>
      <c r="KXA279" s="1003"/>
      <c r="KXB279" s="1003"/>
      <c r="KXC279" s="1003"/>
      <c r="KXD279" s="1003"/>
      <c r="KXE279" s="1003"/>
      <c r="KXF279" s="1003"/>
      <c r="KXG279" s="1003"/>
      <c r="KXH279" s="1003"/>
      <c r="KXI279" s="1003"/>
      <c r="KXJ279" s="1003"/>
      <c r="KXK279" s="1003"/>
      <c r="KXL279" s="1003"/>
      <c r="KXM279" s="1003"/>
      <c r="KXN279" s="1003"/>
      <c r="KXO279" s="1003"/>
      <c r="KXP279" s="1003"/>
      <c r="KXQ279" s="1003"/>
      <c r="KXR279" s="1003"/>
      <c r="KXS279" s="1003"/>
      <c r="KXT279" s="1003"/>
      <c r="KXU279" s="1003"/>
      <c r="KXV279" s="1003"/>
      <c r="KXW279" s="1003"/>
      <c r="KXX279" s="1003"/>
      <c r="KXY279" s="1004"/>
      <c r="KXZ279" s="1004"/>
      <c r="KYA279" s="1004"/>
      <c r="KYB279" s="1004"/>
      <c r="KYC279" s="1004"/>
      <c r="KYD279" s="1003"/>
      <c r="KYE279" s="1003"/>
      <c r="KYF279" s="1004"/>
      <c r="KYG279" s="1004"/>
      <c r="KYH279" s="1003"/>
      <c r="KYI279" s="1003"/>
      <c r="KYJ279" s="1004"/>
      <c r="KYK279" s="1004"/>
      <c r="KYL279" s="1003"/>
      <c r="KYM279" s="1003"/>
      <c r="KYN279" s="1003"/>
      <c r="KYO279" s="1003"/>
      <c r="KYP279" s="1003"/>
      <c r="KYQ279" s="1003"/>
      <c r="KYR279" s="1003"/>
      <c r="KYS279" s="1004"/>
      <c r="KYT279" s="1004"/>
      <c r="KYU279" s="1003"/>
      <c r="KYV279" s="1003"/>
      <c r="KYW279" s="1004"/>
      <c r="KYX279" s="1004"/>
      <c r="KYY279" s="1003"/>
      <c r="KYZ279" s="1003"/>
      <c r="KZA279" s="1003"/>
      <c r="KZB279" s="1003"/>
      <c r="KZC279" s="1003"/>
      <c r="KZD279" s="1001"/>
      <c r="KZE279" s="1005"/>
      <c r="KZF279" s="1003"/>
      <c r="KZG279" s="1003"/>
      <c r="KZH279" s="1003"/>
      <c r="KZI279" s="1003"/>
      <c r="KZJ279" s="1003"/>
      <c r="KZK279" s="1003"/>
      <c r="KZL279" s="1003"/>
      <c r="KZM279" s="1006"/>
      <c r="KZN279" s="1006"/>
      <c r="KZO279" s="1006"/>
      <c r="KZP279" s="1006"/>
      <c r="KZQ279" s="1006"/>
      <c r="KZR279" s="1006"/>
      <c r="KZS279" s="1006"/>
      <c r="KZT279" s="1006"/>
      <c r="KZU279" s="1006"/>
      <c r="KZV279" s="1006"/>
      <c r="KZW279" s="1006"/>
      <c r="KZX279" s="1006"/>
      <c r="KZY279" s="1006"/>
      <c r="KZZ279" s="1006"/>
      <c r="LAA279" s="1006"/>
      <c r="LAB279" s="1006"/>
      <c r="LAC279" s="1006"/>
      <c r="LAD279" s="1006"/>
      <c r="LAE279" s="1006"/>
      <c r="LAF279" s="1006"/>
      <c r="LAG279" s="1006"/>
      <c r="LAH279" s="1006"/>
      <c r="LAI279" s="1006"/>
      <c r="LAJ279" s="1006"/>
      <c r="LAK279" s="1006"/>
      <c r="LAL279" s="1006"/>
      <c r="LAM279" s="1006"/>
      <c r="LAN279" s="1006"/>
      <c r="LAO279" s="1006"/>
      <c r="LAP279" s="1006"/>
      <c r="LAQ279" s="1006"/>
      <c r="LAR279" s="1006"/>
      <c r="LAS279" s="1006"/>
      <c r="LAT279" s="1006"/>
      <c r="LAU279" s="1006"/>
      <c r="LAV279" s="1006"/>
      <c r="LAW279" s="1006"/>
      <c r="LAX279" s="1006"/>
      <c r="LAY279" s="1006"/>
      <c r="LAZ279" s="1006"/>
      <c r="LBA279" s="1006"/>
      <c r="LBB279" s="1006"/>
      <c r="LBC279" s="1006"/>
      <c r="LBD279" s="1006"/>
      <c r="LBE279" s="1003"/>
      <c r="LBF279" s="1003"/>
      <c r="LBG279" s="1003"/>
      <c r="LBH279" s="1003"/>
      <c r="LBI279" s="1003"/>
      <c r="LBJ279" s="1003"/>
      <c r="LBK279" s="1003"/>
      <c r="LBL279" s="1003"/>
      <c r="LBM279" s="1003"/>
      <c r="LBN279" s="1003"/>
      <c r="LBO279" s="1003"/>
      <c r="LBP279" s="1003"/>
      <c r="LBQ279" s="1003"/>
      <c r="LBR279" s="1003"/>
      <c r="LBS279" s="1003"/>
      <c r="LBT279" s="1003"/>
      <c r="LBU279" s="1003"/>
      <c r="LBV279" s="1003"/>
      <c r="LBW279" s="1003"/>
      <c r="LBX279" s="1003"/>
      <c r="LBY279" s="1003"/>
      <c r="LBZ279" s="1003"/>
      <c r="LCA279" s="1003"/>
      <c r="LCB279" s="1003"/>
      <c r="LCC279" s="1004"/>
      <c r="LCD279" s="1004"/>
      <c r="LCE279" s="1004"/>
      <c r="LCF279" s="1004"/>
      <c r="LCG279" s="1004"/>
      <c r="LCH279" s="1003"/>
      <c r="LCI279" s="1003"/>
      <c r="LCJ279" s="1004"/>
      <c r="LCK279" s="1004"/>
      <c r="LCL279" s="1003"/>
      <c r="LCM279" s="1003"/>
      <c r="LCN279" s="1004"/>
      <c r="LCO279" s="1004"/>
      <c r="LCP279" s="1003"/>
      <c r="LCQ279" s="1003"/>
      <c r="LCR279" s="1003"/>
      <c r="LCS279" s="1003"/>
      <c r="LCT279" s="1003"/>
      <c r="LCU279" s="1003"/>
      <c r="LCV279" s="1003"/>
      <c r="LCW279" s="1004"/>
      <c r="LCX279" s="1004"/>
      <c r="LCY279" s="1003"/>
      <c r="LCZ279" s="1003"/>
      <c r="LDA279" s="1004"/>
      <c r="LDB279" s="1004"/>
      <c r="LDC279" s="1003"/>
      <c r="LDD279" s="1003"/>
      <c r="LDE279" s="1003"/>
      <c r="LDF279" s="1003"/>
      <c r="LDG279" s="1003"/>
      <c r="LDH279" s="1001"/>
      <c r="LDI279" s="1005"/>
      <c r="LDJ279" s="1003"/>
      <c r="LDK279" s="1003"/>
      <c r="LDL279" s="1003"/>
      <c r="LDM279" s="1003"/>
      <c r="LDN279" s="1003"/>
      <c r="LDO279" s="1003"/>
      <c r="LDP279" s="1003"/>
      <c r="LDQ279" s="1006"/>
      <c r="LDR279" s="1006"/>
      <c r="LDS279" s="1006"/>
      <c r="LDT279" s="1006"/>
      <c r="LDU279" s="1006"/>
      <c r="LDV279" s="1006"/>
      <c r="LDW279" s="1006"/>
      <c r="LDX279" s="1006"/>
      <c r="LDY279" s="1006"/>
      <c r="LDZ279" s="1006"/>
      <c r="LEA279" s="1006"/>
      <c r="LEB279" s="1006"/>
      <c r="LEC279" s="1006"/>
      <c r="LED279" s="1006"/>
      <c r="LEE279" s="1006"/>
      <c r="LEF279" s="1006"/>
      <c r="LEG279" s="1006"/>
      <c r="LEH279" s="1006"/>
      <c r="LEI279" s="1006"/>
      <c r="LEJ279" s="1006"/>
      <c r="LEK279" s="1006"/>
      <c r="LEL279" s="1006"/>
      <c r="LEM279" s="1006"/>
      <c r="LEN279" s="1006"/>
      <c r="LEO279" s="1006"/>
      <c r="LEP279" s="1006"/>
      <c r="LEQ279" s="1006"/>
      <c r="LER279" s="1006"/>
      <c r="LES279" s="1006"/>
      <c r="LET279" s="1006"/>
      <c r="LEU279" s="1006"/>
      <c r="LEV279" s="1006"/>
      <c r="LEW279" s="1006"/>
      <c r="LEX279" s="1006"/>
      <c r="LEY279" s="1006"/>
      <c r="LEZ279" s="1006"/>
      <c r="LFA279" s="1006"/>
      <c r="LFB279" s="1006"/>
      <c r="LFC279" s="1006"/>
      <c r="LFD279" s="1006"/>
      <c r="LFE279" s="1006"/>
      <c r="LFF279" s="1006"/>
      <c r="LFG279" s="1006"/>
      <c r="LFH279" s="1006"/>
      <c r="LFI279" s="1003"/>
      <c r="LFJ279" s="1003"/>
      <c r="LFK279" s="1003"/>
      <c r="LFL279" s="1003"/>
      <c r="LFM279" s="1003"/>
      <c r="LFN279" s="1003"/>
      <c r="LFO279" s="1003"/>
      <c r="LFP279" s="1003"/>
      <c r="LFQ279" s="1003"/>
      <c r="LFR279" s="1003"/>
      <c r="LFS279" s="1003"/>
      <c r="LFT279" s="1003"/>
      <c r="LFU279" s="1003"/>
      <c r="LFV279" s="1003"/>
      <c r="LFW279" s="1003"/>
      <c r="LFX279" s="1003"/>
      <c r="LFY279" s="1003"/>
      <c r="LFZ279" s="1003"/>
      <c r="LGA279" s="1003"/>
      <c r="LGB279" s="1003"/>
      <c r="LGC279" s="1003"/>
      <c r="LGD279" s="1003"/>
      <c r="LGE279" s="1003"/>
      <c r="LGF279" s="1003"/>
      <c r="LGG279" s="1004"/>
      <c r="LGH279" s="1004"/>
      <c r="LGI279" s="1004"/>
      <c r="LGJ279" s="1004"/>
      <c r="LGK279" s="1004"/>
      <c r="LGL279" s="1003"/>
      <c r="LGM279" s="1003"/>
      <c r="LGN279" s="1004"/>
      <c r="LGO279" s="1004"/>
      <c r="LGP279" s="1003"/>
      <c r="LGQ279" s="1003"/>
      <c r="LGR279" s="1004"/>
      <c r="LGS279" s="1004"/>
      <c r="LGT279" s="1003"/>
      <c r="LGU279" s="1003"/>
      <c r="LGV279" s="1003"/>
      <c r="LGW279" s="1003"/>
      <c r="LGX279" s="1003"/>
      <c r="LGY279" s="1003"/>
      <c r="LGZ279" s="1003"/>
      <c r="LHA279" s="1004"/>
      <c r="LHB279" s="1004"/>
      <c r="LHC279" s="1003"/>
      <c r="LHD279" s="1003"/>
      <c r="LHE279" s="1004"/>
      <c r="LHF279" s="1004"/>
      <c r="LHG279" s="1003"/>
      <c r="LHH279" s="1003"/>
      <c r="LHI279" s="1003"/>
      <c r="LHJ279" s="1003"/>
      <c r="LHK279" s="1003"/>
      <c r="LHL279" s="1001"/>
      <c r="LHM279" s="1005"/>
      <c r="LHN279" s="1003"/>
      <c r="LHO279" s="1003"/>
      <c r="LHP279" s="1003"/>
      <c r="LHQ279" s="1003"/>
      <c r="LHR279" s="1003"/>
      <c r="LHS279" s="1003"/>
      <c r="LHT279" s="1003"/>
      <c r="LHU279" s="1006"/>
      <c r="LHV279" s="1006"/>
      <c r="LHW279" s="1006"/>
      <c r="LHX279" s="1006"/>
      <c r="LHY279" s="1006"/>
      <c r="LHZ279" s="1006"/>
      <c r="LIA279" s="1006"/>
      <c r="LIB279" s="1006"/>
      <c r="LIC279" s="1006"/>
      <c r="LID279" s="1006"/>
      <c r="LIE279" s="1006"/>
      <c r="LIF279" s="1006"/>
      <c r="LIG279" s="1006"/>
      <c r="LIH279" s="1006"/>
      <c r="LII279" s="1006"/>
      <c r="LIJ279" s="1006"/>
      <c r="LIK279" s="1006"/>
      <c r="LIL279" s="1006"/>
      <c r="LIM279" s="1006"/>
      <c r="LIN279" s="1006"/>
      <c r="LIO279" s="1006"/>
      <c r="LIP279" s="1006"/>
      <c r="LIQ279" s="1006"/>
      <c r="LIR279" s="1006"/>
      <c r="LIS279" s="1006"/>
      <c r="LIT279" s="1006"/>
      <c r="LIU279" s="1006"/>
      <c r="LIV279" s="1006"/>
      <c r="LIW279" s="1006"/>
      <c r="LIX279" s="1006"/>
      <c r="LIY279" s="1006"/>
      <c r="LIZ279" s="1006"/>
      <c r="LJA279" s="1006"/>
      <c r="LJB279" s="1006"/>
      <c r="LJC279" s="1006"/>
      <c r="LJD279" s="1006"/>
      <c r="LJE279" s="1006"/>
      <c r="LJF279" s="1006"/>
      <c r="LJG279" s="1006"/>
      <c r="LJH279" s="1006"/>
      <c r="LJI279" s="1006"/>
      <c r="LJJ279" s="1006"/>
      <c r="LJK279" s="1006"/>
      <c r="LJL279" s="1006"/>
      <c r="LJM279" s="1003"/>
      <c r="LJN279" s="1003"/>
      <c r="LJO279" s="1003"/>
      <c r="LJP279" s="1003"/>
      <c r="LJQ279" s="1003"/>
      <c r="LJR279" s="1003"/>
      <c r="LJS279" s="1003"/>
      <c r="LJT279" s="1003"/>
      <c r="LJU279" s="1003"/>
      <c r="LJV279" s="1003"/>
      <c r="LJW279" s="1003"/>
      <c r="LJX279" s="1003"/>
      <c r="LJY279" s="1003"/>
      <c r="LJZ279" s="1003"/>
      <c r="LKA279" s="1003"/>
      <c r="LKB279" s="1003"/>
      <c r="LKC279" s="1003"/>
      <c r="LKD279" s="1003"/>
      <c r="LKE279" s="1003"/>
      <c r="LKF279" s="1003"/>
      <c r="LKG279" s="1003"/>
      <c r="LKH279" s="1003"/>
      <c r="LKI279" s="1003"/>
      <c r="LKJ279" s="1003"/>
      <c r="LKK279" s="1004"/>
      <c r="LKL279" s="1004"/>
      <c r="LKM279" s="1004"/>
      <c r="LKN279" s="1004"/>
      <c r="LKO279" s="1004"/>
      <c r="LKP279" s="1003"/>
      <c r="LKQ279" s="1003"/>
      <c r="LKR279" s="1004"/>
      <c r="LKS279" s="1004"/>
      <c r="LKT279" s="1003"/>
      <c r="LKU279" s="1003"/>
      <c r="LKV279" s="1004"/>
      <c r="LKW279" s="1004"/>
      <c r="LKX279" s="1003"/>
      <c r="LKY279" s="1003"/>
      <c r="LKZ279" s="1003"/>
      <c r="LLA279" s="1003"/>
      <c r="LLB279" s="1003"/>
      <c r="LLC279" s="1003"/>
      <c r="LLD279" s="1003"/>
      <c r="LLE279" s="1004"/>
      <c r="LLF279" s="1004"/>
      <c r="LLG279" s="1003"/>
      <c r="LLH279" s="1003"/>
      <c r="LLI279" s="1004"/>
      <c r="LLJ279" s="1004"/>
      <c r="LLK279" s="1003"/>
      <c r="LLL279" s="1003"/>
      <c r="LLM279" s="1003"/>
      <c r="LLN279" s="1003"/>
      <c r="LLO279" s="1003"/>
      <c r="LLP279" s="1001"/>
      <c r="LLQ279" s="1005"/>
      <c r="LLR279" s="1003"/>
      <c r="LLS279" s="1003"/>
      <c r="LLT279" s="1003"/>
      <c r="LLU279" s="1003"/>
      <c r="LLV279" s="1003"/>
      <c r="LLW279" s="1003"/>
      <c r="LLX279" s="1003"/>
      <c r="LLY279" s="1006"/>
      <c r="LLZ279" s="1006"/>
      <c r="LMA279" s="1006"/>
      <c r="LMB279" s="1006"/>
      <c r="LMC279" s="1006"/>
      <c r="LMD279" s="1006"/>
      <c r="LME279" s="1006"/>
      <c r="LMF279" s="1006"/>
      <c r="LMG279" s="1006"/>
      <c r="LMH279" s="1006"/>
      <c r="LMI279" s="1006"/>
      <c r="LMJ279" s="1006"/>
      <c r="LMK279" s="1006"/>
      <c r="LML279" s="1006"/>
      <c r="LMM279" s="1006"/>
      <c r="LMN279" s="1006"/>
      <c r="LMO279" s="1006"/>
      <c r="LMP279" s="1006"/>
      <c r="LMQ279" s="1006"/>
      <c r="LMR279" s="1006"/>
      <c r="LMS279" s="1006"/>
      <c r="LMT279" s="1006"/>
      <c r="LMU279" s="1006"/>
      <c r="LMV279" s="1006"/>
      <c r="LMW279" s="1006"/>
      <c r="LMX279" s="1006"/>
      <c r="LMY279" s="1006"/>
      <c r="LMZ279" s="1006"/>
      <c r="LNA279" s="1006"/>
      <c r="LNB279" s="1006"/>
      <c r="LNC279" s="1006"/>
      <c r="LND279" s="1006"/>
      <c r="LNE279" s="1006"/>
      <c r="LNF279" s="1006"/>
      <c r="LNG279" s="1006"/>
      <c r="LNH279" s="1006"/>
      <c r="LNI279" s="1006"/>
      <c r="LNJ279" s="1006"/>
      <c r="LNK279" s="1006"/>
      <c r="LNL279" s="1006"/>
      <c r="LNM279" s="1006"/>
      <c r="LNN279" s="1006"/>
      <c r="LNO279" s="1006"/>
      <c r="LNP279" s="1006"/>
      <c r="LNQ279" s="1003"/>
      <c r="LNR279" s="1003"/>
      <c r="LNS279" s="1003"/>
      <c r="LNT279" s="1003"/>
      <c r="LNU279" s="1003"/>
      <c r="LNV279" s="1003"/>
      <c r="LNW279" s="1003"/>
      <c r="LNX279" s="1003"/>
      <c r="LNY279" s="1003"/>
      <c r="LNZ279" s="1003"/>
      <c r="LOA279" s="1003"/>
      <c r="LOB279" s="1003"/>
      <c r="LOC279" s="1003"/>
      <c r="LOD279" s="1003"/>
      <c r="LOE279" s="1003"/>
      <c r="LOF279" s="1003"/>
      <c r="LOG279" s="1003"/>
      <c r="LOH279" s="1003"/>
      <c r="LOI279" s="1003"/>
      <c r="LOJ279" s="1003"/>
      <c r="LOK279" s="1003"/>
      <c r="LOL279" s="1003"/>
      <c r="LOM279" s="1003"/>
      <c r="LON279" s="1003"/>
      <c r="LOO279" s="1004"/>
      <c r="LOP279" s="1004"/>
      <c r="LOQ279" s="1004"/>
      <c r="LOR279" s="1004"/>
      <c r="LOS279" s="1004"/>
      <c r="LOT279" s="1003"/>
      <c r="LOU279" s="1003"/>
      <c r="LOV279" s="1004"/>
      <c r="LOW279" s="1004"/>
      <c r="LOX279" s="1003"/>
      <c r="LOY279" s="1003"/>
      <c r="LOZ279" s="1004"/>
      <c r="LPA279" s="1004"/>
      <c r="LPB279" s="1003"/>
      <c r="LPC279" s="1003"/>
      <c r="LPD279" s="1003"/>
      <c r="LPE279" s="1003"/>
      <c r="LPF279" s="1003"/>
      <c r="LPG279" s="1003"/>
      <c r="LPH279" s="1003"/>
      <c r="LPI279" s="1004"/>
      <c r="LPJ279" s="1004"/>
      <c r="LPK279" s="1003"/>
      <c r="LPL279" s="1003"/>
      <c r="LPM279" s="1004"/>
      <c r="LPN279" s="1004"/>
      <c r="LPO279" s="1003"/>
      <c r="LPP279" s="1003"/>
      <c r="LPQ279" s="1003"/>
      <c r="LPR279" s="1003"/>
      <c r="LPS279" s="1003"/>
      <c r="LPT279" s="1001"/>
      <c r="LPU279" s="1005"/>
      <c r="LPV279" s="1003"/>
      <c r="LPW279" s="1003"/>
      <c r="LPX279" s="1003"/>
      <c r="LPY279" s="1003"/>
      <c r="LPZ279" s="1003"/>
      <c r="LQA279" s="1003"/>
      <c r="LQB279" s="1003"/>
      <c r="LQC279" s="1006"/>
      <c r="LQD279" s="1006"/>
      <c r="LQE279" s="1006"/>
      <c r="LQF279" s="1006"/>
      <c r="LQG279" s="1006"/>
      <c r="LQH279" s="1006"/>
      <c r="LQI279" s="1006"/>
      <c r="LQJ279" s="1006"/>
      <c r="LQK279" s="1006"/>
      <c r="LQL279" s="1006"/>
      <c r="LQM279" s="1006"/>
      <c r="LQN279" s="1006"/>
      <c r="LQO279" s="1006"/>
      <c r="LQP279" s="1006"/>
      <c r="LQQ279" s="1006"/>
      <c r="LQR279" s="1006"/>
      <c r="LQS279" s="1006"/>
      <c r="LQT279" s="1006"/>
      <c r="LQU279" s="1006"/>
      <c r="LQV279" s="1006"/>
      <c r="LQW279" s="1006"/>
      <c r="LQX279" s="1006"/>
      <c r="LQY279" s="1006"/>
      <c r="LQZ279" s="1006"/>
      <c r="LRA279" s="1006"/>
      <c r="LRB279" s="1006"/>
      <c r="LRC279" s="1006"/>
      <c r="LRD279" s="1006"/>
      <c r="LRE279" s="1006"/>
      <c r="LRF279" s="1006"/>
      <c r="LRG279" s="1006"/>
      <c r="LRH279" s="1006"/>
      <c r="LRI279" s="1006"/>
      <c r="LRJ279" s="1006"/>
      <c r="LRK279" s="1006"/>
      <c r="LRL279" s="1006"/>
      <c r="LRM279" s="1006"/>
      <c r="LRN279" s="1006"/>
      <c r="LRO279" s="1006"/>
      <c r="LRP279" s="1006"/>
      <c r="LRQ279" s="1006"/>
      <c r="LRR279" s="1006"/>
      <c r="LRS279" s="1006"/>
      <c r="LRT279" s="1006"/>
      <c r="LRU279" s="1003"/>
      <c r="LRV279" s="1003"/>
      <c r="LRW279" s="1003"/>
      <c r="LRX279" s="1003"/>
      <c r="LRY279" s="1003"/>
      <c r="LRZ279" s="1003"/>
      <c r="LSA279" s="1003"/>
      <c r="LSB279" s="1003"/>
      <c r="LSC279" s="1003"/>
      <c r="LSD279" s="1003"/>
      <c r="LSE279" s="1003"/>
      <c r="LSF279" s="1003"/>
      <c r="LSG279" s="1003"/>
      <c r="LSH279" s="1003"/>
      <c r="LSI279" s="1003"/>
      <c r="LSJ279" s="1003"/>
      <c r="LSK279" s="1003"/>
      <c r="LSL279" s="1003"/>
      <c r="LSM279" s="1003"/>
      <c r="LSN279" s="1003"/>
      <c r="LSO279" s="1003"/>
      <c r="LSP279" s="1003"/>
      <c r="LSQ279" s="1003"/>
      <c r="LSR279" s="1003"/>
      <c r="LSS279" s="1004"/>
      <c r="LST279" s="1004"/>
      <c r="LSU279" s="1004"/>
      <c r="LSV279" s="1004"/>
      <c r="LSW279" s="1004"/>
      <c r="LSX279" s="1003"/>
      <c r="LSY279" s="1003"/>
      <c r="LSZ279" s="1004"/>
      <c r="LTA279" s="1004"/>
      <c r="LTB279" s="1003"/>
      <c r="LTC279" s="1003"/>
      <c r="LTD279" s="1004"/>
      <c r="LTE279" s="1004"/>
      <c r="LTF279" s="1003"/>
      <c r="LTG279" s="1003"/>
      <c r="LTH279" s="1003"/>
      <c r="LTI279" s="1003"/>
      <c r="LTJ279" s="1003"/>
      <c r="LTK279" s="1003"/>
      <c r="LTL279" s="1003"/>
      <c r="LTM279" s="1004"/>
      <c r="LTN279" s="1004"/>
      <c r="LTO279" s="1003"/>
      <c r="LTP279" s="1003"/>
      <c r="LTQ279" s="1004"/>
      <c r="LTR279" s="1004"/>
      <c r="LTS279" s="1003"/>
      <c r="LTT279" s="1003"/>
      <c r="LTU279" s="1003"/>
      <c r="LTV279" s="1003"/>
      <c r="LTW279" s="1003"/>
      <c r="LTX279" s="1001"/>
      <c r="LTY279" s="1005"/>
      <c r="LTZ279" s="1003"/>
      <c r="LUA279" s="1003"/>
      <c r="LUB279" s="1003"/>
      <c r="LUC279" s="1003"/>
      <c r="LUD279" s="1003"/>
      <c r="LUE279" s="1003"/>
      <c r="LUF279" s="1003"/>
      <c r="LUG279" s="1006"/>
      <c r="LUH279" s="1006"/>
      <c r="LUI279" s="1006"/>
      <c r="LUJ279" s="1006"/>
      <c r="LUK279" s="1006"/>
      <c r="LUL279" s="1006"/>
      <c r="LUM279" s="1006"/>
      <c r="LUN279" s="1006"/>
      <c r="LUO279" s="1006"/>
      <c r="LUP279" s="1006"/>
      <c r="LUQ279" s="1006"/>
      <c r="LUR279" s="1006"/>
      <c r="LUS279" s="1006"/>
      <c r="LUT279" s="1006"/>
      <c r="LUU279" s="1006"/>
      <c r="LUV279" s="1006"/>
      <c r="LUW279" s="1006"/>
      <c r="LUX279" s="1006"/>
      <c r="LUY279" s="1006"/>
      <c r="LUZ279" s="1006"/>
      <c r="LVA279" s="1006"/>
      <c r="LVB279" s="1006"/>
      <c r="LVC279" s="1006"/>
      <c r="LVD279" s="1006"/>
      <c r="LVE279" s="1006"/>
      <c r="LVF279" s="1006"/>
      <c r="LVG279" s="1006"/>
      <c r="LVH279" s="1006"/>
      <c r="LVI279" s="1006"/>
      <c r="LVJ279" s="1006"/>
      <c r="LVK279" s="1006"/>
      <c r="LVL279" s="1006"/>
      <c r="LVM279" s="1006"/>
      <c r="LVN279" s="1006"/>
      <c r="LVO279" s="1006"/>
      <c r="LVP279" s="1006"/>
      <c r="LVQ279" s="1006"/>
      <c r="LVR279" s="1006"/>
      <c r="LVS279" s="1006"/>
      <c r="LVT279" s="1006"/>
      <c r="LVU279" s="1006"/>
      <c r="LVV279" s="1006"/>
      <c r="LVW279" s="1006"/>
      <c r="LVX279" s="1006"/>
      <c r="LVY279" s="1003"/>
      <c r="LVZ279" s="1003"/>
      <c r="LWA279" s="1003"/>
      <c r="LWB279" s="1003"/>
      <c r="LWC279" s="1003"/>
      <c r="LWD279" s="1003"/>
      <c r="LWE279" s="1003"/>
      <c r="LWF279" s="1003"/>
      <c r="LWG279" s="1003"/>
      <c r="LWH279" s="1003"/>
      <c r="LWI279" s="1003"/>
      <c r="LWJ279" s="1003"/>
      <c r="LWK279" s="1003"/>
      <c r="LWL279" s="1003"/>
      <c r="LWM279" s="1003"/>
      <c r="LWN279" s="1003"/>
      <c r="LWO279" s="1003"/>
      <c r="LWP279" s="1003"/>
      <c r="LWQ279" s="1003"/>
      <c r="LWR279" s="1003"/>
      <c r="LWS279" s="1003"/>
      <c r="LWT279" s="1003"/>
      <c r="LWU279" s="1003"/>
      <c r="LWV279" s="1003"/>
      <c r="LWW279" s="1004"/>
      <c r="LWX279" s="1004"/>
      <c r="LWY279" s="1004"/>
      <c r="LWZ279" s="1004"/>
      <c r="LXA279" s="1004"/>
      <c r="LXB279" s="1003"/>
      <c r="LXC279" s="1003"/>
      <c r="LXD279" s="1004"/>
      <c r="LXE279" s="1004"/>
      <c r="LXF279" s="1003"/>
      <c r="LXG279" s="1003"/>
      <c r="LXH279" s="1004"/>
      <c r="LXI279" s="1004"/>
      <c r="LXJ279" s="1003"/>
      <c r="LXK279" s="1003"/>
      <c r="LXL279" s="1003"/>
      <c r="LXM279" s="1003"/>
      <c r="LXN279" s="1003"/>
      <c r="LXO279" s="1003"/>
      <c r="LXP279" s="1003"/>
      <c r="LXQ279" s="1004"/>
      <c r="LXR279" s="1004"/>
      <c r="LXS279" s="1003"/>
      <c r="LXT279" s="1003"/>
      <c r="LXU279" s="1004"/>
      <c r="LXV279" s="1004"/>
      <c r="LXW279" s="1003"/>
      <c r="LXX279" s="1003"/>
      <c r="LXY279" s="1003"/>
      <c r="LXZ279" s="1003"/>
      <c r="LYA279" s="1003"/>
      <c r="LYB279" s="1001"/>
      <c r="LYC279" s="1005"/>
      <c r="LYD279" s="1003"/>
      <c r="LYE279" s="1003"/>
      <c r="LYF279" s="1003"/>
      <c r="LYG279" s="1003"/>
      <c r="LYH279" s="1003"/>
      <c r="LYI279" s="1003"/>
      <c r="LYJ279" s="1003"/>
      <c r="LYK279" s="1006"/>
      <c r="LYL279" s="1006"/>
      <c r="LYM279" s="1006"/>
      <c r="LYN279" s="1006"/>
      <c r="LYO279" s="1006"/>
      <c r="LYP279" s="1006"/>
      <c r="LYQ279" s="1006"/>
      <c r="LYR279" s="1006"/>
      <c r="LYS279" s="1006"/>
      <c r="LYT279" s="1006"/>
      <c r="LYU279" s="1006"/>
      <c r="LYV279" s="1006"/>
      <c r="LYW279" s="1006"/>
      <c r="LYX279" s="1006"/>
      <c r="LYY279" s="1006"/>
      <c r="LYZ279" s="1006"/>
      <c r="LZA279" s="1006"/>
      <c r="LZB279" s="1006"/>
      <c r="LZC279" s="1006"/>
      <c r="LZD279" s="1006"/>
      <c r="LZE279" s="1006"/>
      <c r="LZF279" s="1006"/>
      <c r="LZG279" s="1006"/>
      <c r="LZH279" s="1006"/>
      <c r="LZI279" s="1006"/>
      <c r="LZJ279" s="1006"/>
      <c r="LZK279" s="1006"/>
      <c r="LZL279" s="1006"/>
      <c r="LZM279" s="1006"/>
      <c r="LZN279" s="1006"/>
      <c r="LZO279" s="1006"/>
      <c r="LZP279" s="1006"/>
      <c r="LZQ279" s="1006"/>
      <c r="LZR279" s="1006"/>
      <c r="LZS279" s="1006"/>
      <c r="LZT279" s="1006"/>
      <c r="LZU279" s="1006"/>
      <c r="LZV279" s="1006"/>
      <c r="LZW279" s="1006"/>
      <c r="LZX279" s="1006"/>
      <c r="LZY279" s="1006"/>
      <c r="LZZ279" s="1006"/>
      <c r="MAA279" s="1006"/>
      <c r="MAB279" s="1006"/>
      <c r="MAC279" s="1003"/>
      <c r="MAD279" s="1003"/>
      <c r="MAE279" s="1003"/>
      <c r="MAF279" s="1003"/>
      <c r="MAG279" s="1003"/>
      <c r="MAH279" s="1003"/>
      <c r="MAI279" s="1003"/>
      <c r="MAJ279" s="1003"/>
      <c r="MAK279" s="1003"/>
      <c r="MAL279" s="1003"/>
      <c r="MAM279" s="1003"/>
      <c r="MAN279" s="1003"/>
      <c r="MAO279" s="1003"/>
      <c r="MAP279" s="1003"/>
      <c r="MAQ279" s="1003"/>
      <c r="MAR279" s="1003"/>
      <c r="MAS279" s="1003"/>
      <c r="MAT279" s="1003"/>
      <c r="MAU279" s="1003"/>
      <c r="MAV279" s="1003"/>
      <c r="MAW279" s="1003"/>
      <c r="MAX279" s="1003"/>
      <c r="MAY279" s="1003"/>
      <c r="MAZ279" s="1003"/>
      <c r="MBA279" s="1004"/>
      <c r="MBB279" s="1004"/>
      <c r="MBC279" s="1004"/>
      <c r="MBD279" s="1004"/>
      <c r="MBE279" s="1004"/>
      <c r="MBF279" s="1003"/>
      <c r="MBG279" s="1003"/>
      <c r="MBH279" s="1004"/>
      <c r="MBI279" s="1004"/>
      <c r="MBJ279" s="1003"/>
      <c r="MBK279" s="1003"/>
      <c r="MBL279" s="1004"/>
      <c r="MBM279" s="1004"/>
      <c r="MBN279" s="1003"/>
      <c r="MBO279" s="1003"/>
      <c r="MBP279" s="1003"/>
      <c r="MBQ279" s="1003"/>
      <c r="MBR279" s="1003"/>
      <c r="MBS279" s="1003"/>
      <c r="MBT279" s="1003"/>
      <c r="MBU279" s="1004"/>
      <c r="MBV279" s="1004"/>
      <c r="MBW279" s="1003"/>
      <c r="MBX279" s="1003"/>
      <c r="MBY279" s="1004"/>
      <c r="MBZ279" s="1004"/>
      <c r="MCA279" s="1003"/>
      <c r="MCB279" s="1003"/>
      <c r="MCC279" s="1003"/>
      <c r="MCD279" s="1003"/>
      <c r="MCE279" s="1003"/>
      <c r="MCF279" s="1001"/>
      <c r="MCG279" s="1005"/>
      <c r="MCH279" s="1003"/>
      <c r="MCI279" s="1003"/>
      <c r="MCJ279" s="1003"/>
      <c r="MCK279" s="1003"/>
      <c r="MCL279" s="1003"/>
      <c r="MCM279" s="1003"/>
      <c r="MCN279" s="1003"/>
      <c r="MCO279" s="1006"/>
      <c r="MCP279" s="1006"/>
      <c r="MCQ279" s="1006"/>
      <c r="MCR279" s="1006"/>
      <c r="MCS279" s="1006"/>
      <c r="MCT279" s="1006"/>
      <c r="MCU279" s="1006"/>
      <c r="MCV279" s="1006"/>
      <c r="MCW279" s="1006"/>
      <c r="MCX279" s="1006"/>
      <c r="MCY279" s="1006"/>
      <c r="MCZ279" s="1006"/>
      <c r="MDA279" s="1006"/>
      <c r="MDB279" s="1006"/>
      <c r="MDC279" s="1006"/>
      <c r="MDD279" s="1006"/>
      <c r="MDE279" s="1006"/>
      <c r="MDF279" s="1006"/>
      <c r="MDG279" s="1006"/>
      <c r="MDH279" s="1006"/>
      <c r="MDI279" s="1006"/>
      <c r="MDJ279" s="1006"/>
      <c r="MDK279" s="1006"/>
      <c r="MDL279" s="1006"/>
      <c r="MDM279" s="1006"/>
      <c r="MDN279" s="1006"/>
      <c r="MDO279" s="1006"/>
      <c r="MDP279" s="1006"/>
      <c r="MDQ279" s="1006"/>
      <c r="MDR279" s="1006"/>
      <c r="MDS279" s="1006"/>
      <c r="MDT279" s="1006"/>
      <c r="MDU279" s="1006"/>
      <c r="MDV279" s="1006"/>
      <c r="MDW279" s="1006"/>
      <c r="MDX279" s="1006"/>
      <c r="MDY279" s="1006"/>
      <c r="MDZ279" s="1006"/>
      <c r="MEA279" s="1006"/>
      <c r="MEB279" s="1006"/>
      <c r="MEC279" s="1006"/>
      <c r="MED279" s="1006"/>
      <c r="MEE279" s="1006"/>
      <c r="MEF279" s="1006"/>
      <c r="MEG279" s="1003"/>
      <c r="MEH279" s="1003"/>
      <c r="MEI279" s="1003"/>
      <c r="MEJ279" s="1003"/>
      <c r="MEK279" s="1003"/>
      <c r="MEL279" s="1003"/>
      <c r="MEM279" s="1003"/>
      <c r="MEN279" s="1003"/>
      <c r="MEO279" s="1003"/>
      <c r="MEP279" s="1003"/>
      <c r="MEQ279" s="1003"/>
      <c r="MER279" s="1003"/>
      <c r="MES279" s="1003"/>
      <c r="MET279" s="1003"/>
      <c r="MEU279" s="1003"/>
      <c r="MEV279" s="1003"/>
      <c r="MEW279" s="1003"/>
      <c r="MEX279" s="1003"/>
      <c r="MEY279" s="1003"/>
      <c r="MEZ279" s="1003"/>
      <c r="MFA279" s="1003"/>
      <c r="MFB279" s="1003"/>
      <c r="MFC279" s="1003"/>
      <c r="MFD279" s="1003"/>
      <c r="MFE279" s="1004"/>
      <c r="MFF279" s="1004"/>
      <c r="MFG279" s="1004"/>
      <c r="MFH279" s="1004"/>
      <c r="MFI279" s="1004"/>
      <c r="MFJ279" s="1003"/>
      <c r="MFK279" s="1003"/>
      <c r="MFL279" s="1004"/>
      <c r="MFM279" s="1004"/>
      <c r="MFN279" s="1003"/>
      <c r="MFO279" s="1003"/>
      <c r="MFP279" s="1004"/>
      <c r="MFQ279" s="1004"/>
      <c r="MFR279" s="1003"/>
      <c r="MFS279" s="1003"/>
      <c r="MFT279" s="1003"/>
      <c r="MFU279" s="1003"/>
      <c r="MFV279" s="1003"/>
      <c r="MFW279" s="1003"/>
      <c r="MFX279" s="1003"/>
      <c r="MFY279" s="1004"/>
      <c r="MFZ279" s="1004"/>
      <c r="MGA279" s="1003"/>
      <c r="MGB279" s="1003"/>
      <c r="MGC279" s="1004"/>
      <c r="MGD279" s="1004"/>
      <c r="MGE279" s="1003"/>
      <c r="MGF279" s="1003"/>
      <c r="MGG279" s="1003"/>
      <c r="MGH279" s="1003"/>
      <c r="MGI279" s="1003"/>
      <c r="MGJ279" s="1001"/>
      <c r="MGK279" s="1005"/>
      <c r="MGL279" s="1003"/>
      <c r="MGM279" s="1003"/>
      <c r="MGN279" s="1003"/>
      <c r="MGO279" s="1003"/>
      <c r="MGP279" s="1003"/>
      <c r="MGQ279" s="1003"/>
      <c r="MGR279" s="1003"/>
      <c r="MGS279" s="1006"/>
      <c r="MGT279" s="1006"/>
      <c r="MGU279" s="1006"/>
      <c r="MGV279" s="1006"/>
      <c r="MGW279" s="1006"/>
      <c r="MGX279" s="1006"/>
      <c r="MGY279" s="1006"/>
      <c r="MGZ279" s="1006"/>
      <c r="MHA279" s="1006"/>
      <c r="MHB279" s="1006"/>
      <c r="MHC279" s="1006"/>
      <c r="MHD279" s="1006"/>
      <c r="MHE279" s="1006"/>
      <c r="MHF279" s="1006"/>
      <c r="MHG279" s="1006"/>
      <c r="MHH279" s="1006"/>
      <c r="MHI279" s="1006"/>
      <c r="MHJ279" s="1006"/>
      <c r="MHK279" s="1006"/>
      <c r="MHL279" s="1006"/>
      <c r="MHM279" s="1006"/>
      <c r="MHN279" s="1006"/>
      <c r="MHO279" s="1006"/>
      <c r="MHP279" s="1006"/>
      <c r="MHQ279" s="1006"/>
      <c r="MHR279" s="1006"/>
      <c r="MHS279" s="1006"/>
      <c r="MHT279" s="1006"/>
      <c r="MHU279" s="1006"/>
      <c r="MHV279" s="1006"/>
      <c r="MHW279" s="1006"/>
      <c r="MHX279" s="1006"/>
      <c r="MHY279" s="1006"/>
      <c r="MHZ279" s="1006"/>
      <c r="MIA279" s="1006"/>
      <c r="MIB279" s="1006"/>
      <c r="MIC279" s="1006"/>
      <c r="MID279" s="1006"/>
      <c r="MIE279" s="1006"/>
      <c r="MIF279" s="1006"/>
      <c r="MIG279" s="1006"/>
      <c r="MIH279" s="1006"/>
      <c r="MII279" s="1006"/>
      <c r="MIJ279" s="1006"/>
      <c r="MIK279" s="1003"/>
      <c r="MIL279" s="1003"/>
      <c r="MIM279" s="1003"/>
      <c r="MIN279" s="1003"/>
      <c r="MIO279" s="1003"/>
      <c r="MIP279" s="1003"/>
      <c r="MIQ279" s="1003"/>
      <c r="MIR279" s="1003"/>
      <c r="MIS279" s="1003"/>
      <c r="MIT279" s="1003"/>
      <c r="MIU279" s="1003"/>
      <c r="MIV279" s="1003"/>
      <c r="MIW279" s="1003"/>
      <c r="MIX279" s="1003"/>
      <c r="MIY279" s="1003"/>
      <c r="MIZ279" s="1003"/>
      <c r="MJA279" s="1003"/>
      <c r="MJB279" s="1003"/>
      <c r="MJC279" s="1003"/>
      <c r="MJD279" s="1003"/>
      <c r="MJE279" s="1003"/>
      <c r="MJF279" s="1003"/>
      <c r="MJG279" s="1003"/>
      <c r="MJH279" s="1003"/>
      <c r="MJI279" s="1004"/>
      <c r="MJJ279" s="1004"/>
      <c r="MJK279" s="1004"/>
      <c r="MJL279" s="1004"/>
      <c r="MJM279" s="1004"/>
      <c r="MJN279" s="1003"/>
      <c r="MJO279" s="1003"/>
      <c r="MJP279" s="1004"/>
      <c r="MJQ279" s="1004"/>
      <c r="MJR279" s="1003"/>
      <c r="MJS279" s="1003"/>
      <c r="MJT279" s="1004"/>
      <c r="MJU279" s="1004"/>
      <c r="MJV279" s="1003"/>
      <c r="MJW279" s="1003"/>
      <c r="MJX279" s="1003"/>
      <c r="MJY279" s="1003"/>
      <c r="MJZ279" s="1003"/>
      <c r="MKA279" s="1003"/>
      <c r="MKB279" s="1003"/>
      <c r="MKC279" s="1004"/>
      <c r="MKD279" s="1004"/>
      <c r="MKE279" s="1003"/>
      <c r="MKF279" s="1003"/>
      <c r="MKG279" s="1004"/>
      <c r="MKH279" s="1004"/>
      <c r="MKI279" s="1003"/>
      <c r="MKJ279" s="1003"/>
      <c r="MKK279" s="1003"/>
      <c r="MKL279" s="1003"/>
      <c r="MKM279" s="1003"/>
      <c r="MKN279" s="1001"/>
      <c r="MKO279" s="1005"/>
      <c r="MKP279" s="1003"/>
      <c r="MKQ279" s="1003"/>
      <c r="MKR279" s="1003"/>
      <c r="MKS279" s="1003"/>
      <c r="MKT279" s="1003"/>
      <c r="MKU279" s="1003"/>
      <c r="MKV279" s="1003"/>
      <c r="MKW279" s="1006"/>
      <c r="MKX279" s="1006"/>
      <c r="MKY279" s="1006"/>
      <c r="MKZ279" s="1006"/>
      <c r="MLA279" s="1006"/>
      <c r="MLB279" s="1006"/>
      <c r="MLC279" s="1006"/>
      <c r="MLD279" s="1006"/>
      <c r="MLE279" s="1006"/>
      <c r="MLF279" s="1006"/>
      <c r="MLG279" s="1006"/>
      <c r="MLH279" s="1006"/>
      <c r="MLI279" s="1006"/>
      <c r="MLJ279" s="1006"/>
      <c r="MLK279" s="1006"/>
      <c r="MLL279" s="1006"/>
      <c r="MLM279" s="1006"/>
      <c r="MLN279" s="1006"/>
      <c r="MLO279" s="1006"/>
      <c r="MLP279" s="1006"/>
      <c r="MLQ279" s="1006"/>
      <c r="MLR279" s="1006"/>
      <c r="MLS279" s="1006"/>
      <c r="MLT279" s="1006"/>
      <c r="MLU279" s="1006"/>
      <c r="MLV279" s="1006"/>
      <c r="MLW279" s="1006"/>
      <c r="MLX279" s="1006"/>
      <c r="MLY279" s="1006"/>
      <c r="MLZ279" s="1006"/>
      <c r="MMA279" s="1006"/>
      <c r="MMB279" s="1006"/>
      <c r="MMC279" s="1006"/>
      <c r="MMD279" s="1006"/>
      <c r="MME279" s="1006"/>
      <c r="MMF279" s="1006"/>
      <c r="MMG279" s="1006"/>
      <c r="MMH279" s="1006"/>
      <c r="MMI279" s="1006"/>
      <c r="MMJ279" s="1006"/>
      <c r="MMK279" s="1006"/>
      <c r="MML279" s="1006"/>
      <c r="MMM279" s="1006"/>
      <c r="MMN279" s="1006"/>
      <c r="MMO279" s="1003"/>
      <c r="MMP279" s="1003"/>
      <c r="MMQ279" s="1003"/>
      <c r="MMR279" s="1003"/>
      <c r="MMS279" s="1003"/>
      <c r="MMT279" s="1003"/>
      <c r="MMU279" s="1003"/>
      <c r="MMV279" s="1003"/>
      <c r="MMW279" s="1003"/>
      <c r="MMX279" s="1003"/>
      <c r="MMY279" s="1003"/>
      <c r="MMZ279" s="1003"/>
      <c r="MNA279" s="1003"/>
      <c r="MNB279" s="1003"/>
      <c r="MNC279" s="1003"/>
      <c r="MND279" s="1003"/>
      <c r="MNE279" s="1003"/>
      <c r="MNF279" s="1003"/>
      <c r="MNG279" s="1003"/>
      <c r="MNH279" s="1003"/>
      <c r="MNI279" s="1003"/>
      <c r="MNJ279" s="1003"/>
      <c r="MNK279" s="1003"/>
      <c r="MNL279" s="1003"/>
      <c r="MNM279" s="1004"/>
      <c r="MNN279" s="1004"/>
      <c r="MNO279" s="1004"/>
      <c r="MNP279" s="1004"/>
      <c r="MNQ279" s="1004"/>
      <c r="MNR279" s="1003"/>
      <c r="MNS279" s="1003"/>
      <c r="MNT279" s="1004"/>
      <c r="MNU279" s="1004"/>
      <c r="MNV279" s="1003"/>
      <c r="MNW279" s="1003"/>
      <c r="MNX279" s="1004"/>
      <c r="MNY279" s="1004"/>
      <c r="MNZ279" s="1003"/>
      <c r="MOA279" s="1003"/>
      <c r="MOB279" s="1003"/>
      <c r="MOC279" s="1003"/>
      <c r="MOD279" s="1003"/>
      <c r="MOE279" s="1003"/>
      <c r="MOF279" s="1003"/>
      <c r="MOG279" s="1004"/>
      <c r="MOH279" s="1004"/>
      <c r="MOI279" s="1003"/>
      <c r="MOJ279" s="1003"/>
      <c r="MOK279" s="1004"/>
      <c r="MOL279" s="1004"/>
      <c r="MOM279" s="1003"/>
      <c r="MON279" s="1003"/>
      <c r="MOO279" s="1003"/>
      <c r="MOP279" s="1003"/>
      <c r="MOQ279" s="1003"/>
      <c r="MOR279" s="1001"/>
      <c r="MOS279" s="1005"/>
      <c r="MOT279" s="1003"/>
      <c r="MOU279" s="1003"/>
      <c r="MOV279" s="1003"/>
      <c r="MOW279" s="1003"/>
      <c r="MOX279" s="1003"/>
      <c r="MOY279" s="1003"/>
      <c r="MOZ279" s="1003"/>
      <c r="MPA279" s="1006"/>
      <c r="MPB279" s="1006"/>
      <c r="MPC279" s="1006"/>
      <c r="MPD279" s="1006"/>
      <c r="MPE279" s="1006"/>
      <c r="MPF279" s="1006"/>
      <c r="MPG279" s="1006"/>
      <c r="MPH279" s="1006"/>
      <c r="MPI279" s="1006"/>
      <c r="MPJ279" s="1006"/>
      <c r="MPK279" s="1006"/>
      <c r="MPL279" s="1006"/>
      <c r="MPM279" s="1006"/>
      <c r="MPN279" s="1006"/>
      <c r="MPO279" s="1006"/>
      <c r="MPP279" s="1006"/>
      <c r="MPQ279" s="1006"/>
      <c r="MPR279" s="1006"/>
      <c r="MPS279" s="1006"/>
      <c r="MPT279" s="1006"/>
      <c r="MPU279" s="1006"/>
      <c r="MPV279" s="1006"/>
      <c r="MPW279" s="1006"/>
      <c r="MPX279" s="1006"/>
      <c r="MPY279" s="1006"/>
      <c r="MPZ279" s="1006"/>
      <c r="MQA279" s="1006"/>
      <c r="MQB279" s="1006"/>
      <c r="MQC279" s="1006"/>
      <c r="MQD279" s="1006"/>
      <c r="MQE279" s="1006"/>
      <c r="MQF279" s="1006"/>
      <c r="MQG279" s="1006"/>
      <c r="MQH279" s="1006"/>
      <c r="MQI279" s="1006"/>
      <c r="MQJ279" s="1006"/>
      <c r="MQK279" s="1006"/>
      <c r="MQL279" s="1006"/>
      <c r="MQM279" s="1006"/>
      <c r="MQN279" s="1006"/>
      <c r="MQO279" s="1006"/>
      <c r="MQP279" s="1006"/>
      <c r="MQQ279" s="1006"/>
      <c r="MQR279" s="1006"/>
      <c r="MQS279" s="1003"/>
      <c r="MQT279" s="1003"/>
      <c r="MQU279" s="1003"/>
      <c r="MQV279" s="1003"/>
      <c r="MQW279" s="1003"/>
      <c r="MQX279" s="1003"/>
      <c r="MQY279" s="1003"/>
      <c r="MQZ279" s="1003"/>
      <c r="MRA279" s="1003"/>
      <c r="MRB279" s="1003"/>
      <c r="MRC279" s="1003"/>
      <c r="MRD279" s="1003"/>
      <c r="MRE279" s="1003"/>
      <c r="MRF279" s="1003"/>
      <c r="MRG279" s="1003"/>
      <c r="MRH279" s="1003"/>
      <c r="MRI279" s="1003"/>
      <c r="MRJ279" s="1003"/>
      <c r="MRK279" s="1003"/>
      <c r="MRL279" s="1003"/>
      <c r="MRM279" s="1003"/>
      <c r="MRN279" s="1003"/>
      <c r="MRO279" s="1003"/>
      <c r="MRP279" s="1003"/>
      <c r="MRQ279" s="1004"/>
      <c r="MRR279" s="1004"/>
      <c r="MRS279" s="1004"/>
      <c r="MRT279" s="1004"/>
      <c r="MRU279" s="1004"/>
      <c r="MRV279" s="1003"/>
      <c r="MRW279" s="1003"/>
      <c r="MRX279" s="1004"/>
      <c r="MRY279" s="1004"/>
      <c r="MRZ279" s="1003"/>
      <c r="MSA279" s="1003"/>
      <c r="MSB279" s="1004"/>
      <c r="MSC279" s="1004"/>
      <c r="MSD279" s="1003"/>
      <c r="MSE279" s="1003"/>
      <c r="MSF279" s="1003"/>
      <c r="MSG279" s="1003"/>
      <c r="MSH279" s="1003"/>
      <c r="MSI279" s="1003"/>
      <c r="MSJ279" s="1003"/>
      <c r="MSK279" s="1004"/>
      <c r="MSL279" s="1004"/>
      <c r="MSM279" s="1003"/>
      <c r="MSN279" s="1003"/>
      <c r="MSO279" s="1004"/>
      <c r="MSP279" s="1004"/>
      <c r="MSQ279" s="1003"/>
      <c r="MSR279" s="1003"/>
      <c r="MSS279" s="1003"/>
      <c r="MST279" s="1003"/>
      <c r="MSU279" s="1003"/>
      <c r="MSV279" s="1001"/>
      <c r="MSW279" s="1005"/>
      <c r="MSX279" s="1003"/>
      <c r="MSY279" s="1003"/>
      <c r="MSZ279" s="1003"/>
      <c r="MTA279" s="1003"/>
      <c r="MTB279" s="1003"/>
      <c r="MTC279" s="1003"/>
      <c r="MTD279" s="1003"/>
      <c r="MTE279" s="1006"/>
      <c r="MTF279" s="1006"/>
      <c r="MTG279" s="1006"/>
      <c r="MTH279" s="1006"/>
      <c r="MTI279" s="1006"/>
      <c r="MTJ279" s="1006"/>
      <c r="MTK279" s="1006"/>
      <c r="MTL279" s="1006"/>
      <c r="MTM279" s="1006"/>
      <c r="MTN279" s="1006"/>
      <c r="MTO279" s="1006"/>
      <c r="MTP279" s="1006"/>
      <c r="MTQ279" s="1006"/>
      <c r="MTR279" s="1006"/>
      <c r="MTS279" s="1006"/>
      <c r="MTT279" s="1006"/>
      <c r="MTU279" s="1006"/>
      <c r="MTV279" s="1006"/>
      <c r="MTW279" s="1006"/>
      <c r="MTX279" s="1006"/>
      <c r="MTY279" s="1006"/>
      <c r="MTZ279" s="1006"/>
      <c r="MUA279" s="1006"/>
      <c r="MUB279" s="1006"/>
      <c r="MUC279" s="1006"/>
      <c r="MUD279" s="1006"/>
      <c r="MUE279" s="1006"/>
      <c r="MUF279" s="1006"/>
      <c r="MUG279" s="1006"/>
      <c r="MUH279" s="1006"/>
      <c r="MUI279" s="1006"/>
      <c r="MUJ279" s="1006"/>
      <c r="MUK279" s="1006"/>
      <c r="MUL279" s="1006"/>
      <c r="MUM279" s="1006"/>
      <c r="MUN279" s="1006"/>
      <c r="MUO279" s="1006"/>
      <c r="MUP279" s="1006"/>
      <c r="MUQ279" s="1006"/>
      <c r="MUR279" s="1006"/>
      <c r="MUS279" s="1006"/>
      <c r="MUT279" s="1006"/>
      <c r="MUU279" s="1006"/>
      <c r="MUV279" s="1006"/>
      <c r="MUW279" s="1003"/>
      <c r="MUX279" s="1003"/>
      <c r="MUY279" s="1003"/>
      <c r="MUZ279" s="1003"/>
      <c r="MVA279" s="1003"/>
      <c r="MVB279" s="1003"/>
      <c r="MVC279" s="1003"/>
      <c r="MVD279" s="1003"/>
      <c r="MVE279" s="1003"/>
      <c r="MVF279" s="1003"/>
      <c r="MVG279" s="1003"/>
      <c r="MVH279" s="1003"/>
      <c r="MVI279" s="1003"/>
      <c r="MVJ279" s="1003"/>
      <c r="MVK279" s="1003"/>
      <c r="MVL279" s="1003"/>
      <c r="MVM279" s="1003"/>
      <c r="MVN279" s="1003"/>
      <c r="MVO279" s="1003"/>
      <c r="MVP279" s="1003"/>
      <c r="MVQ279" s="1003"/>
      <c r="MVR279" s="1003"/>
      <c r="MVS279" s="1003"/>
      <c r="MVT279" s="1003"/>
      <c r="MVU279" s="1004"/>
      <c r="MVV279" s="1004"/>
      <c r="MVW279" s="1004"/>
      <c r="MVX279" s="1004"/>
      <c r="MVY279" s="1004"/>
      <c r="MVZ279" s="1003"/>
      <c r="MWA279" s="1003"/>
      <c r="MWB279" s="1004"/>
      <c r="MWC279" s="1004"/>
      <c r="MWD279" s="1003"/>
      <c r="MWE279" s="1003"/>
      <c r="MWF279" s="1004"/>
      <c r="MWG279" s="1004"/>
      <c r="MWH279" s="1003"/>
      <c r="MWI279" s="1003"/>
      <c r="MWJ279" s="1003"/>
      <c r="MWK279" s="1003"/>
      <c r="MWL279" s="1003"/>
      <c r="MWM279" s="1003"/>
      <c r="MWN279" s="1003"/>
      <c r="MWO279" s="1004"/>
      <c r="MWP279" s="1004"/>
      <c r="MWQ279" s="1003"/>
      <c r="MWR279" s="1003"/>
      <c r="MWS279" s="1004"/>
      <c r="MWT279" s="1004"/>
      <c r="MWU279" s="1003"/>
      <c r="MWV279" s="1003"/>
      <c r="MWW279" s="1003"/>
      <c r="MWX279" s="1003"/>
      <c r="MWY279" s="1003"/>
      <c r="MWZ279" s="1001"/>
      <c r="MXA279" s="1005"/>
      <c r="MXB279" s="1003"/>
      <c r="MXC279" s="1003"/>
      <c r="MXD279" s="1003"/>
      <c r="MXE279" s="1003"/>
      <c r="MXF279" s="1003"/>
      <c r="MXG279" s="1003"/>
      <c r="MXH279" s="1003"/>
      <c r="MXI279" s="1006"/>
      <c r="MXJ279" s="1006"/>
      <c r="MXK279" s="1006"/>
      <c r="MXL279" s="1006"/>
      <c r="MXM279" s="1006"/>
      <c r="MXN279" s="1006"/>
      <c r="MXO279" s="1006"/>
      <c r="MXP279" s="1006"/>
      <c r="MXQ279" s="1006"/>
      <c r="MXR279" s="1006"/>
      <c r="MXS279" s="1006"/>
      <c r="MXT279" s="1006"/>
      <c r="MXU279" s="1006"/>
      <c r="MXV279" s="1006"/>
      <c r="MXW279" s="1006"/>
      <c r="MXX279" s="1006"/>
      <c r="MXY279" s="1006"/>
      <c r="MXZ279" s="1006"/>
      <c r="MYA279" s="1006"/>
      <c r="MYB279" s="1006"/>
      <c r="MYC279" s="1006"/>
      <c r="MYD279" s="1006"/>
      <c r="MYE279" s="1006"/>
      <c r="MYF279" s="1006"/>
      <c r="MYG279" s="1006"/>
      <c r="MYH279" s="1006"/>
      <c r="MYI279" s="1006"/>
      <c r="MYJ279" s="1006"/>
      <c r="MYK279" s="1006"/>
      <c r="MYL279" s="1006"/>
      <c r="MYM279" s="1006"/>
      <c r="MYN279" s="1006"/>
      <c r="MYO279" s="1006"/>
      <c r="MYP279" s="1006"/>
      <c r="MYQ279" s="1006"/>
      <c r="MYR279" s="1006"/>
      <c r="MYS279" s="1006"/>
      <c r="MYT279" s="1006"/>
      <c r="MYU279" s="1006"/>
      <c r="MYV279" s="1006"/>
      <c r="MYW279" s="1006"/>
      <c r="MYX279" s="1006"/>
      <c r="MYY279" s="1006"/>
      <c r="MYZ279" s="1006"/>
      <c r="MZA279" s="1003"/>
      <c r="MZB279" s="1003"/>
      <c r="MZC279" s="1003"/>
      <c r="MZD279" s="1003"/>
      <c r="MZE279" s="1003"/>
      <c r="MZF279" s="1003"/>
      <c r="MZG279" s="1003"/>
      <c r="MZH279" s="1003"/>
      <c r="MZI279" s="1003"/>
      <c r="MZJ279" s="1003"/>
      <c r="MZK279" s="1003"/>
      <c r="MZL279" s="1003"/>
      <c r="MZM279" s="1003"/>
      <c r="MZN279" s="1003"/>
      <c r="MZO279" s="1003"/>
      <c r="MZP279" s="1003"/>
      <c r="MZQ279" s="1003"/>
      <c r="MZR279" s="1003"/>
      <c r="MZS279" s="1003"/>
      <c r="MZT279" s="1003"/>
      <c r="MZU279" s="1003"/>
      <c r="MZV279" s="1003"/>
      <c r="MZW279" s="1003"/>
      <c r="MZX279" s="1003"/>
      <c r="MZY279" s="1004"/>
      <c r="MZZ279" s="1004"/>
      <c r="NAA279" s="1004"/>
      <c r="NAB279" s="1004"/>
      <c r="NAC279" s="1004"/>
      <c r="NAD279" s="1003"/>
      <c r="NAE279" s="1003"/>
      <c r="NAF279" s="1004"/>
      <c r="NAG279" s="1004"/>
      <c r="NAH279" s="1003"/>
      <c r="NAI279" s="1003"/>
      <c r="NAJ279" s="1004"/>
      <c r="NAK279" s="1004"/>
      <c r="NAL279" s="1003"/>
      <c r="NAM279" s="1003"/>
      <c r="NAN279" s="1003"/>
      <c r="NAO279" s="1003"/>
      <c r="NAP279" s="1003"/>
      <c r="NAQ279" s="1003"/>
      <c r="NAR279" s="1003"/>
      <c r="NAS279" s="1004"/>
      <c r="NAT279" s="1004"/>
      <c r="NAU279" s="1003"/>
      <c r="NAV279" s="1003"/>
      <c r="NAW279" s="1004"/>
      <c r="NAX279" s="1004"/>
      <c r="NAY279" s="1003"/>
      <c r="NAZ279" s="1003"/>
      <c r="NBA279" s="1003"/>
      <c r="NBB279" s="1003"/>
      <c r="NBC279" s="1003"/>
      <c r="NBD279" s="1001"/>
      <c r="NBE279" s="1005"/>
      <c r="NBF279" s="1003"/>
      <c r="NBG279" s="1003"/>
      <c r="NBH279" s="1003"/>
      <c r="NBI279" s="1003"/>
      <c r="NBJ279" s="1003"/>
      <c r="NBK279" s="1003"/>
      <c r="NBL279" s="1003"/>
      <c r="NBM279" s="1006"/>
      <c r="NBN279" s="1006"/>
      <c r="NBO279" s="1006"/>
      <c r="NBP279" s="1006"/>
      <c r="NBQ279" s="1006"/>
      <c r="NBR279" s="1006"/>
      <c r="NBS279" s="1006"/>
      <c r="NBT279" s="1006"/>
      <c r="NBU279" s="1006"/>
      <c r="NBV279" s="1006"/>
      <c r="NBW279" s="1006"/>
      <c r="NBX279" s="1006"/>
      <c r="NBY279" s="1006"/>
      <c r="NBZ279" s="1006"/>
      <c r="NCA279" s="1006"/>
      <c r="NCB279" s="1006"/>
      <c r="NCC279" s="1006"/>
      <c r="NCD279" s="1006"/>
      <c r="NCE279" s="1006"/>
      <c r="NCF279" s="1006"/>
      <c r="NCG279" s="1006"/>
      <c r="NCH279" s="1006"/>
      <c r="NCI279" s="1006"/>
      <c r="NCJ279" s="1006"/>
      <c r="NCK279" s="1006"/>
      <c r="NCL279" s="1006"/>
      <c r="NCM279" s="1006"/>
      <c r="NCN279" s="1006"/>
      <c r="NCO279" s="1006"/>
      <c r="NCP279" s="1006"/>
      <c r="NCQ279" s="1006"/>
      <c r="NCR279" s="1006"/>
      <c r="NCS279" s="1006"/>
      <c r="NCT279" s="1006"/>
      <c r="NCU279" s="1006"/>
      <c r="NCV279" s="1006"/>
      <c r="NCW279" s="1006"/>
      <c r="NCX279" s="1006"/>
      <c r="NCY279" s="1006"/>
      <c r="NCZ279" s="1006"/>
      <c r="NDA279" s="1006"/>
      <c r="NDB279" s="1006"/>
      <c r="NDC279" s="1006"/>
      <c r="NDD279" s="1006"/>
      <c r="NDE279" s="1003"/>
      <c r="NDF279" s="1003"/>
      <c r="NDG279" s="1003"/>
      <c r="NDH279" s="1003"/>
      <c r="NDI279" s="1003"/>
      <c r="NDJ279" s="1003"/>
      <c r="NDK279" s="1003"/>
      <c r="NDL279" s="1003"/>
      <c r="NDM279" s="1003"/>
      <c r="NDN279" s="1003"/>
      <c r="NDO279" s="1003"/>
      <c r="NDP279" s="1003"/>
      <c r="NDQ279" s="1003"/>
      <c r="NDR279" s="1003"/>
      <c r="NDS279" s="1003"/>
      <c r="NDT279" s="1003"/>
      <c r="NDU279" s="1003"/>
      <c r="NDV279" s="1003"/>
      <c r="NDW279" s="1003"/>
      <c r="NDX279" s="1003"/>
      <c r="NDY279" s="1003"/>
      <c r="NDZ279" s="1003"/>
      <c r="NEA279" s="1003"/>
      <c r="NEB279" s="1003"/>
      <c r="NEC279" s="1004"/>
      <c r="NED279" s="1004"/>
      <c r="NEE279" s="1004"/>
      <c r="NEF279" s="1004"/>
      <c r="NEG279" s="1004"/>
      <c r="NEH279" s="1003"/>
      <c r="NEI279" s="1003"/>
      <c r="NEJ279" s="1004"/>
      <c r="NEK279" s="1004"/>
      <c r="NEL279" s="1003"/>
      <c r="NEM279" s="1003"/>
      <c r="NEN279" s="1004"/>
      <c r="NEO279" s="1004"/>
      <c r="NEP279" s="1003"/>
      <c r="NEQ279" s="1003"/>
      <c r="NER279" s="1003"/>
      <c r="NES279" s="1003"/>
      <c r="NET279" s="1003"/>
      <c r="NEU279" s="1003"/>
      <c r="NEV279" s="1003"/>
      <c r="NEW279" s="1004"/>
      <c r="NEX279" s="1004"/>
      <c r="NEY279" s="1003"/>
      <c r="NEZ279" s="1003"/>
      <c r="NFA279" s="1004"/>
      <c r="NFB279" s="1004"/>
      <c r="NFC279" s="1003"/>
      <c r="NFD279" s="1003"/>
      <c r="NFE279" s="1003"/>
      <c r="NFF279" s="1003"/>
      <c r="NFG279" s="1003"/>
      <c r="NFH279" s="1001"/>
      <c r="NFI279" s="1005"/>
      <c r="NFJ279" s="1003"/>
      <c r="NFK279" s="1003"/>
      <c r="NFL279" s="1003"/>
      <c r="NFM279" s="1003"/>
      <c r="NFN279" s="1003"/>
      <c r="NFO279" s="1003"/>
      <c r="NFP279" s="1003"/>
      <c r="NFQ279" s="1006"/>
      <c r="NFR279" s="1006"/>
      <c r="NFS279" s="1006"/>
      <c r="NFT279" s="1006"/>
      <c r="NFU279" s="1006"/>
      <c r="NFV279" s="1006"/>
      <c r="NFW279" s="1006"/>
      <c r="NFX279" s="1006"/>
      <c r="NFY279" s="1006"/>
      <c r="NFZ279" s="1006"/>
      <c r="NGA279" s="1006"/>
      <c r="NGB279" s="1006"/>
      <c r="NGC279" s="1006"/>
      <c r="NGD279" s="1006"/>
      <c r="NGE279" s="1006"/>
      <c r="NGF279" s="1006"/>
      <c r="NGG279" s="1006"/>
      <c r="NGH279" s="1006"/>
      <c r="NGI279" s="1006"/>
      <c r="NGJ279" s="1006"/>
      <c r="NGK279" s="1006"/>
      <c r="NGL279" s="1006"/>
      <c r="NGM279" s="1006"/>
      <c r="NGN279" s="1006"/>
      <c r="NGO279" s="1006"/>
      <c r="NGP279" s="1006"/>
      <c r="NGQ279" s="1006"/>
      <c r="NGR279" s="1006"/>
      <c r="NGS279" s="1006"/>
      <c r="NGT279" s="1006"/>
      <c r="NGU279" s="1006"/>
      <c r="NGV279" s="1006"/>
      <c r="NGW279" s="1006"/>
      <c r="NGX279" s="1006"/>
      <c r="NGY279" s="1006"/>
      <c r="NGZ279" s="1006"/>
      <c r="NHA279" s="1006"/>
      <c r="NHB279" s="1006"/>
      <c r="NHC279" s="1006"/>
      <c r="NHD279" s="1006"/>
      <c r="NHE279" s="1006"/>
      <c r="NHF279" s="1006"/>
      <c r="NHG279" s="1006"/>
      <c r="NHH279" s="1006"/>
      <c r="NHI279" s="1003"/>
      <c r="NHJ279" s="1003"/>
      <c r="NHK279" s="1003"/>
      <c r="NHL279" s="1003"/>
      <c r="NHM279" s="1003"/>
      <c r="NHN279" s="1003"/>
      <c r="NHO279" s="1003"/>
      <c r="NHP279" s="1003"/>
      <c r="NHQ279" s="1003"/>
      <c r="NHR279" s="1003"/>
      <c r="NHS279" s="1003"/>
      <c r="NHT279" s="1003"/>
      <c r="NHU279" s="1003"/>
      <c r="NHV279" s="1003"/>
      <c r="NHW279" s="1003"/>
      <c r="NHX279" s="1003"/>
      <c r="NHY279" s="1003"/>
      <c r="NHZ279" s="1003"/>
      <c r="NIA279" s="1003"/>
      <c r="NIB279" s="1003"/>
      <c r="NIC279" s="1003"/>
      <c r="NID279" s="1003"/>
      <c r="NIE279" s="1003"/>
      <c r="NIF279" s="1003"/>
      <c r="NIG279" s="1004"/>
      <c r="NIH279" s="1004"/>
      <c r="NII279" s="1004"/>
      <c r="NIJ279" s="1004"/>
      <c r="NIK279" s="1004"/>
      <c r="NIL279" s="1003"/>
      <c r="NIM279" s="1003"/>
      <c r="NIN279" s="1004"/>
      <c r="NIO279" s="1004"/>
      <c r="NIP279" s="1003"/>
      <c r="NIQ279" s="1003"/>
      <c r="NIR279" s="1004"/>
      <c r="NIS279" s="1004"/>
      <c r="NIT279" s="1003"/>
      <c r="NIU279" s="1003"/>
      <c r="NIV279" s="1003"/>
      <c r="NIW279" s="1003"/>
      <c r="NIX279" s="1003"/>
      <c r="NIY279" s="1003"/>
      <c r="NIZ279" s="1003"/>
      <c r="NJA279" s="1004"/>
      <c r="NJB279" s="1004"/>
      <c r="NJC279" s="1003"/>
      <c r="NJD279" s="1003"/>
      <c r="NJE279" s="1004"/>
      <c r="NJF279" s="1004"/>
      <c r="NJG279" s="1003"/>
      <c r="NJH279" s="1003"/>
      <c r="NJI279" s="1003"/>
      <c r="NJJ279" s="1003"/>
      <c r="NJK279" s="1003"/>
      <c r="NJL279" s="1001"/>
      <c r="NJM279" s="1005"/>
      <c r="NJN279" s="1003"/>
      <c r="NJO279" s="1003"/>
      <c r="NJP279" s="1003"/>
      <c r="NJQ279" s="1003"/>
      <c r="NJR279" s="1003"/>
      <c r="NJS279" s="1003"/>
      <c r="NJT279" s="1003"/>
      <c r="NJU279" s="1006"/>
      <c r="NJV279" s="1006"/>
      <c r="NJW279" s="1006"/>
      <c r="NJX279" s="1006"/>
      <c r="NJY279" s="1006"/>
      <c r="NJZ279" s="1006"/>
      <c r="NKA279" s="1006"/>
      <c r="NKB279" s="1006"/>
      <c r="NKC279" s="1006"/>
      <c r="NKD279" s="1006"/>
      <c r="NKE279" s="1006"/>
      <c r="NKF279" s="1006"/>
      <c r="NKG279" s="1006"/>
      <c r="NKH279" s="1006"/>
      <c r="NKI279" s="1006"/>
      <c r="NKJ279" s="1006"/>
      <c r="NKK279" s="1006"/>
      <c r="NKL279" s="1006"/>
      <c r="NKM279" s="1006"/>
      <c r="NKN279" s="1006"/>
      <c r="NKO279" s="1006"/>
      <c r="NKP279" s="1006"/>
      <c r="NKQ279" s="1006"/>
      <c r="NKR279" s="1006"/>
      <c r="NKS279" s="1006"/>
      <c r="NKT279" s="1006"/>
      <c r="NKU279" s="1006"/>
      <c r="NKV279" s="1006"/>
      <c r="NKW279" s="1006"/>
      <c r="NKX279" s="1006"/>
      <c r="NKY279" s="1006"/>
      <c r="NKZ279" s="1006"/>
      <c r="NLA279" s="1006"/>
      <c r="NLB279" s="1006"/>
      <c r="NLC279" s="1006"/>
      <c r="NLD279" s="1006"/>
      <c r="NLE279" s="1006"/>
      <c r="NLF279" s="1006"/>
      <c r="NLG279" s="1006"/>
      <c r="NLH279" s="1006"/>
      <c r="NLI279" s="1006"/>
      <c r="NLJ279" s="1006"/>
      <c r="NLK279" s="1006"/>
      <c r="NLL279" s="1006"/>
      <c r="NLM279" s="1003"/>
      <c r="NLN279" s="1003"/>
      <c r="NLO279" s="1003"/>
      <c r="NLP279" s="1003"/>
      <c r="NLQ279" s="1003"/>
      <c r="NLR279" s="1003"/>
      <c r="NLS279" s="1003"/>
      <c r="NLT279" s="1003"/>
      <c r="NLU279" s="1003"/>
      <c r="NLV279" s="1003"/>
      <c r="NLW279" s="1003"/>
      <c r="NLX279" s="1003"/>
      <c r="NLY279" s="1003"/>
      <c r="NLZ279" s="1003"/>
      <c r="NMA279" s="1003"/>
      <c r="NMB279" s="1003"/>
      <c r="NMC279" s="1003"/>
      <c r="NMD279" s="1003"/>
      <c r="NME279" s="1003"/>
      <c r="NMF279" s="1003"/>
      <c r="NMG279" s="1003"/>
      <c r="NMH279" s="1003"/>
      <c r="NMI279" s="1003"/>
      <c r="NMJ279" s="1003"/>
      <c r="NMK279" s="1004"/>
      <c r="NML279" s="1004"/>
      <c r="NMM279" s="1004"/>
      <c r="NMN279" s="1004"/>
      <c r="NMO279" s="1004"/>
      <c r="NMP279" s="1003"/>
      <c r="NMQ279" s="1003"/>
      <c r="NMR279" s="1004"/>
      <c r="NMS279" s="1004"/>
      <c r="NMT279" s="1003"/>
      <c r="NMU279" s="1003"/>
      <c r="NMV279" s="1004"/>
      <c r="NMW279" s="1004"/>
      <c r="NMX279" s="1003"/>
      <c r="NMY279" s="1003"/>
      <c r="NMZ279" s="1003"/>
      <c r="NNA279" s="1003"/>
      <c r="NNB279" s="1003"/>
      <c r="NNC279" s="1003"/>
      <c r="NND279" s="1003"/>
      <c r="NNE279" s="1004"/>
      <c r="NNF279" s="1004"/>
      <c r="NNG279" s="1003"/>
      <c r="NNH279" s="1003"/>
      <c r="NNI279" s="1004"/>
      <c r="NNJ279" s="1004"/>
      <c r="NNK279" s="1003"/>
      <c r="NNL279" s="1003"/>
      <c r="NNM279" s="1003"/>
      <c r="NNN279" s="1003"/>
      <c r="NNO279" s="1003"/>
      <c r="NNP279" s="1001"/>
      <c r="NNQ279" s="1005"/>
      <c r="NNR279" s="1003"/>
      <c r="NNS279" s="1003"/>
      <c r="NNT279" s="1003"/>
      <c r="NNU279" s="1003"/>
      <c r="NNV279" s="1003"/>
      <c r="NNW279" s="1003"/>
      <c r="NNX279" s="1003"/>
      <c r="NNY279" s="1006"/>
      <c r="NNZ279" s="1006"/>
      <c r="NOA279" s="1006"/>
      <c r="NOB279" s="1006"/>
      <c r="NOC279" s="1006"/>
      <c r="NOD279" s="1006"/>
      <c r="NOE279" s="1006"/>
      <c r="NOF279" s="1006"/>
      <c r="NOG279" s="1006"/>
      <c r="NOH279" s="1006"/>
      <c r="NOI279" s="1006"/>
      <c r="NOJ279" s="1006"/>
      <c r="NOK279" s="1006"/>
      <c r="NOL279" s="1006"/>
      <c r="NOM279" s="1006"/>
      <c r="NON279" s="1006"/>
      <c r="NOO279" s="1006"/>
      <c r="NOP279" s="1006"/>
      <c r="NOQ279" s="1006"/>
      <c r="NOR279" s="1006"/>
      <c r="NOS279" s="1006"/>
      <c r="NOT279" s="1006"/>
      <c r="NOU279" s="1006"/>
      <c r="NOV279" s="1006"/>
      <c r="NOW279" s="1006"/>
      <c r="NOX279" s="1006"/>
      <c r="NOY279" s="1006"/>
      <c r="NOZ279" s="1006"/>
      <c r="NPA279" s="1006"/>
      <c r="NPB279" s="1006"/>
      <c r="NPC279" s="1006"/>
      <c r="NPD279" s="1006"/>
      <c r="NPE279" s="1006"/>
      <c r="NPF279" s="1006"/>
      <c r="NPG279" s="1006"/>
      <c r="NPH279" s="1006"/>
      <c r="NPI279" s="1006"/>
      <c r="NPJ279" s="1006"/>
      <c r="NPK279" s="1006"/>
      <c r="NPL279" s="1006"/>
      <c r="NPM279" s="1006"/>
      <c r="NPN279" s="1006"/>
      <c r="NPO279" s="1006"/>
      <c r="NPP279" s="1006"/>
      <c r="NPQ279" s="1003"/>
      <c r="NPR279" s="1003"/>
      <c r="NPS279" s="1003"/>
      <c r="NPT279" s="1003"/>
      <c r="NPU279" s="1003"/>
      <c r="NPV279" s="1003"/>
      <c r="NPW279" s="1003"/>
      <c r="NPX279" s="1003"/>
      <c r="NPY279" s="1003"/>
      <c r="NPZ279" s="1003"/>
      <c r="NQA279" s="1003"/>
      <c r="NQB279" s="1003"/>
      <c r="NQC279" s="1003"/>
      <c r="NQD279" s="1003"/>
      <c r="NQE279" s="1003"/>
      <c r="NQF279" s="1003"/>
      <c r="NQG279" s="1003"/>
      <c r="NQH279" s="1003"/>
      <c r="NQI279" s="1003"/>
      <c r="NQJ279" s="1003"/>
      <c r="NQK279" s="1003"/>
      <c r="NQL279" s="1003"/>
      <c r="NQM279" s="1003"/>
      <c r="NQN279" s="1003"/>
      <c r="NQO279" s="1004"/>
      <c r="NQP279" s="1004"/>
      <c r="NQQ279" s="1004"/>
      <c r="NQR279" s="1004"/>
      <c r="NQS279" s="1004"/>
      <c r="NQT279" s="1003"/>
      <c r="NQU279" s="1003"/>
      <c r="NQV279" s="1004"/>
      <c r="NQW279" s="1004"/>
      <c r="NQX279" s="1003"/>
      <c r="NQY279" s="1003"/>
      <c r="NQZ279" s="1004"/>
      <c r="NRA279" s="1004"/>
      <c r="NRB279" s="1003"/>
      <c r="NRC279" s="1003"/>
      <c r="NRD279" s="1003"/>
      <c r="NRE279" s="1003"/>
      <c r="NRF279" s="1003"/>
      <c r="NRG279" s="1003"/>
      <c r="NRH279" s="1003"/>
      <c r="NRI279" s="1004"/>
      <c r="NRJ279" s="1004"/>
      <c r="NRK279" s="1003"/>
      <c r="NRL279" s="1003"/>
      <c r="NRM279" s="1004"/>
      <c r="NRN279" s="1004"/>
      <c r="NRO279" s="1003"/>
      <c r="NRP279" s="1003"/>
      <c r="NRQ279" s="1003"/>
      <c r="NRR279" s="1003"/>
      <c r="NRS279" s="1003"/>
      <c r="NRT279" s="1001"/>
      <c r="NRU279" s="1005"/>
      <c r="NRV279" s="1003"/>
      <c r="NRW279" s="1003"/>
      <c r="NRX279" s="1003"/>
      <c r="NRY279" s="1003"/>
      <c r="NRZ279" s="1003"/>
      <c r="NSA279" s="1003"/>
      <c r="NSB279" s="1003"/>
      <c r="NSC279" s="1006"/>
      <c r="NSD279" s="1006"/>
      <c r="NSE279" s="1006"/>
      <c r="NSF279" s="1006"/>
      <c r="NSG279" s="1006"/>
      <c r="NSH279" s="1006"/>
      <c r="NSI279" s="1006"/>
      <c r="NSJ279" s="1006"/>
      <c r="NSK279" s="1006"/>
      <c r="NSL279" s="1006"/>
      <c r="NSM279" s="1006"/>
      <c r="NSN279" s="1006"/>
      <c r="NSO279" s="1006"/>
      <c r="NSP279" s="1006"/>
      <c r="NSQ279" s="1006"/>
      <c r="NSR279" s="1006"/>
      <c r="NSS279" s="1006"/>
      <c r="NST279" s="1006"/>
      <c r="NSU279" s="1006"/>
      <c r="NSV279" s="1006"/>
      <c r="NSW279" s="1006"/>
      <c r="NSX279" s="1006"/>
      <c r="NSY279" s="1006"/>
      <c r="NSZ279" s="1006"/>
      <c r="NTA279" s="1006"/>
      <c r="NTB279" s="1006"/>
      <c r="NTC279" s="1006"/>
      <c r="NTD279" s="1006"/>
      <c r="NTE279" s="1006"/>
      <c r="NTF279" s="1006"/>
      <c r="NTG279" s="1006"/>
      <c r="NTH279" s="1006"/>
      <c r="NTI279" s="1006"/>
      <c r="NTJ279" s="1006"/>
      <c r="NTK279" s="1006"/>
      <c r="NTL279" s="1006"/>
      <c r="NTM279" s="1006"/>
      <c r="NTN279" s="1006"/>
      <c r="NTO279" s="1006"/>
      <c r="NTP279" s="1006"/>
      <c r="NTQ279" s="1006"/>
      <c r="NTR279" s="1006"/>
      <c r="NTS279" s="1006"/>
      <c r="NTT279" s="1006"/>
      <c r="NTU279" s="1003"/>
      <c r="NTV279" s="1003"/>
      <c r="NTW279" s="1003"/>
      <c r="NTX279" s="1003"/>
      <c r="NTY279" s="1003"/>
      <c r="NTZ279" s="1003"/>
      <c r="NUA279" s="1003"/>
      <c r="NUB279" s="1003"/>
      <c r="NUC279" s="1003"/>
      <c r="NUD279" s="1003"/>
      <c r="NUE279" s="1003"/>
      <c r="NUF279" s="1003"/>
      <c r="NUG279" s="1003"/>
      <c r="NUH279" s="1003"/>
      <c r="NUI279" s="1003"/>
      <c r="NUJ279" s="1003"/>
      <c r="NUK279" s="1003"/>
      <c r="NUL279" s="1003"/>
      <c r="NUM279" s="1003"/>
      <c r="NUN279" s="1003"/>
      <c r="NUO279" s="1003"/>
      <c r="NUP279" s="1003"/>
      <c r="NUQ279" s="1003"/>
      <c r="NUR279" s="1003"/>
      <c r="NUS279" s="1004"/>
      <c r="NUT279" s="1004"/>
      <c r="NUU279" s="1004"/>
      <c r="NUV279" s="1004"/>
      <c r="NUW279" s="1004"/>
      <c r="NUX279" s="1003"/>
      <c r="NUY279" s="1003"/>
      <c r="NUZ279" s="1004"/>
      <c r="NVA279" s="1004"/>
      <c r="NVB279" s="1003"/>
      <c r="NVC279" s="1003"/>
      <c r="NVD279" s="1004"/>
      <c r="NVE279" s="1004"/>
      <c r="NVF279" s="1003"/>
      <c r="NVG279" s="1003"/>
      <c r="NVH279" s="1003"/>
      <c r="NVI279" s="1003"/>
      <c r="NVJ279" s="1003"/>
      <c r="NVK279" s="1003"/>
      <c r="NVL279" s="1003"/>
      <c r="NVM279" s="1004"/>
      <c r="NVN279" s="1004"/>
      <c r="NVO279" s="1003"/>
      <c r="NVP279" s="1003"/>
      <c r="NVQ279" s="1004"/>
      <c r="NVR279" s="1004"/>
      <c r="NVS279" s="1003"/>
      <c r="NVT279" s="1003"/>
      <c r="NVU279" s="1003"/>
      <c r="NVV279" s="1003"/>
      <c r="NVW279" s="1003"/>
      <c r="NVX279" s="1001"/>
      <c r="NVY279" s="1005"/>
      <c r="NVZ279" s="1003"/>
      <c r="NWA279" s="1003"/>
      <c r="NWB279" s="1003"/>
      <c r="NWC279" s="1003"/>
      <c r="NWD279" s="1003"/>
      <c r="NWE279" s="1003"/>
      <c r="NWF279" s="1003"/>
      <c r="NWG279" s="1006"/>
      <c r="NWH279" s="1006"/>
      <c r="NWI279" s="1006"/>
      <c r="NWJ279" s="1006"/>
      <c r="NWK279" s="1006"/>
      <c r="NWL279" s="1006"/>
      <c r="NWM279" s="1006"/>
      <c r="NWN279" s="1006"/>
      <c r="NWO279" s="1006"/>
      <c r="NWP279" s="1006"/>
      <c r="NWQ279" s="1006"/>
      <c r="NWR279" s="1006"/>
      <c r="NWS279" s="1006"/>
      <c r="NWT279" s="1006"/>
      <c r="NWU279" s="1006"/>
      <c r="NWV279" s="1006"/>
      <c r="NWW279" s="1006"/>
      <c r="NWX279" s="1006"/>
      <c r="NWY279" s="1006"/>
      <c r="NWZ279" s="1006"/>
      <c r="NXA279" s="1006"/>
      <c r="NXB279" s="1006"/>
      <c r="NXC279" s="1006"/>
      <c r="NXD279" s="1006"/>
      <c r="NXE279" s="1006"/>
      <c r="NXF279" s="1006"/>
      <c r="NXG279" s="1006"/>
      <c r="NXH279" s="1006"/>
      <c r="NXI279" s="1006"/>
      <c r="NXJ279" s="1006"/>
      <c r="NXK279" s="1006"/>
      <c r="NXL279" s="1006"/>
      <c r="NXM279" s="1006"/>
      <c r="NXN279" s="1006"/>
      <c r="NXO279" s="1006"/>
      <c r="NXP279" s="1006"/>
      <c r="NXQ279" s="1006"/>
      <c r="NXR279" s="1006"/>
      <c r="NXS279" s="1006"/>
      <c r="NXT279" s="1006"/>
      <c r="NXU279" s="1006"/>
      <c r="NXV279" s="1006"/>
      <c r="NXW279" s="1006"/>
      <c r="NXX279" s="1006"/>
      <c r="NXY279" s="1003"/>
      <c r="NXZ279" s="1003"/>
      <c r="NYA279" s="1003"/>
      <c r="NYB279" s="1003"/>
      <c r="NYC279" s="1003"/>
      <c r="NYD279" s="1003"/>
      <c r="NYE279" s="1003"/>
      <c r="NYF279" s="1003"/>
      <c r="NYG279" s="1003"/>
      <c r="NYH279" s="1003"/>
      <c r="NYI279" s="1003"/>
      <c r="NYJ279" s="1003"/>
      <c r="NYK279" s="1003"/>
      <c r="NYL279" s="1003"/>
      <c r="NYM279" s="1003"/>
      <c r="NYN279" s="1003"/>
      <c r="NYO279" s="1003"/>
      <c r="NYP279" s="1003"/>
      <c r="NYQ279" s="1003"/>
      <c r="NYR279" s="1003"/>
      <c r="NYS279" s="1003"/>
      <c r="NYT279" s="1003"/>
      <c r="NYU279" s="1003"/>
      <c r="NYV279" s="1003"/>
      <c r="NYW279" s="1004"/>
      <c r="NYX279" s="1004"/>
      <c r="NYY279" s="1004"/>
      <c r="NYZ279" s="1004"/>
      <c r="NZA279" s="1004"/>
      <c r="NZB279" s="1003"/>
      <c r="NZC279" s="1003"/>
      <c r="NZD279" s="1004"/>
      <c r="NZE279" s="1004"/>
      <c r="NZF279" s="1003"/>
      <c r="NZG279" s="1003"/>
      <c r="NZH279" s="1004"/>
      <c r="NZI279" s="1004"/>
      <c r="NZJ279" s="1003"/>
      <c r="NZK279" s="1003"/>
      <c r="NZL279" s="1003"/>
      <c r="NZM279" s="1003"/>
      <c r="NZN279" s="1003"/>
      <c r="NZO279" s="1003"/>
      <c r="NZP279" s="1003"/>
      <c r="NZQ279" s="1004"/>
      <c r="NZR279" s="1004"/>
      <c r="NZS279" s="1003"/>
      <c r="NZT279" s="1003"/>
      <c r="NZU279" s="1004"/>
      <c r="NZV279" s="1004"/>
      <c r="NZW279" s="1003"/>
      <c r="NZX279" s="1003"/>
      <c r="NZY279" s="1003"/>
      <c r="NZZ279" s="1003"/>
      <c r="OAA279" s="1003"/>
      <c r="OAB279" s="1001"/>
      <c r="OAC279" s="1005"/>
      <c r="OAD279" s="1003"/>
      <c r="OAE279" s="1003"/>
      <c r="OAF279" s="1003"/>
      <c r="OAG279" s="1003"/>
      <c r="OAH279" s="1003"/>
      <c r="OAI279" s="1003"/>
      <c r="OAJ279" s="1003"/>
      <c r="OAK279" s="1006"/>
      <c r="OAL279" s="1006"/>
      <c r="OAM279" s="1006"/>
      <c r="OAN279" s="1006"/>
      <c r="OAO279" s="1006"/>
      <c r="OAP279" s="1006"/>
      <c r="OAQ279" s="1006"/>
      <c r="OAR279" s="1006"/>
      <c r="OAS279" s="1006"/>
      <c r="OAT279" s="1006"/>
      <c r="OAU279" s="1006"/>
      <c r="OAV279" s="1006"/>
      <c r="OAW279" s="1006"/>
      <c r="OAX279" s="1006"/>
      <c r="OAY279" s="1006"/>
      <c r="OAZ279" s="1006"/>
      <c r="OBA279" s="1006"/>
      <c r="OBB279" s="1006"/>
      <c r="OBC279" s="1006"/>
      <c r="OBD279" s="1006"/>
      <c r="OBE279" s="1006"/>
      <c r="OBF279" s="1006"/>
      <c r="OBG279" s="1006"/>
      <c r="OBH279" s="1006"/>
      <c r="OBI279" s="1006"/>
      <c r="OBJ279" s="1006"/>
      <c r="OBK279" s="1006"/>
      <c r="OBL279" s="1006"/>
      <c r="OBM279" s="1006"/>
      <c r="OBN279" s="1006"/>
      <c r="OBO279" s="1006"/>
      <c r="OBP279" s="1006"/>
      <c r="OBQ279" s="1006"/>
      <c r="OBR279" s="1006"/>
      <c r="OBS279" s="1006"/>
      <c r="OBT279" s="1006"/>
      <c r="OBU279" s="1006"/>
      <c r="OBV279" s="1006"/>
      <c r="OBW279" s="1006"/>
      <c r="OBX279" s="1006"/>
      <c r="OBY279" s="1006"/>
      <c r="OBZ279" s="1006"/>
      <c r="OCA279" s="1006"/>
      <c r="OCB279" s="1006"/>
      <c r="OCC279" s="1003"/>
      <c r="OCD279" s="1003"/>
      <c r="OCE279" s="1003"/>
      <c r="OCF279" s="1003"/>
      <c r="OCG279" s="1003"/>
      <c r="OCH279" s="1003"/>
      <c r="OCI279" s="1003"/>
      <c r="OCJ279" s="1003"/>
      <c r="OCK279" s="1003"/>
      <c r="OCL279" s="1003"/>
      <c r="OCM279" s="1003"/>
      <c r="OCN279" s="1003"/>
      <c r="OCO279" s="1003"/>
      <c r="OCP279" s="1003"/>
      <c r="OCQ279" s="1003"/>
      <c r="OCR279" s="1003"/>
      <c r="OCS279" s="1003"/>
      <c r="OCT279" s="1003"/>
      <c r="OCU279" s="1003"/>
      <c r="OCV279" s="1003"/>
      <c r="OCW279" s="1003"/>
      <c r="OCX279" s="1003"/>
      <c r="OCY279" s="1003"/>
      <c r="OCZ279" s="1003"/>
      <c r="ODA279" s="1004"/>
      <c r="ODB279" s="1004"/>
      <c r="ODC279" s="1004"/>
      <c r="ODD279" s="1004"/>
      <c r="ODE279" s="1004"/>
      <c r="ODF279" s="1003"/>
      <c r="ODG279" s="1003"/>
      <c r="ODH279" s="1004"/>
      <c r="ODI279" s="1004"/>
      <c r="ODJ279" s="1003"/>
      <c r="ODK279" s="1003"/>
      <c r="ODL279" s="1004"/>
      <c r="ODM279" s="1004"/>
      <c r="ODN279" s="1003"/>
      <c r="ODO279" s="1003"/>
      <c r="ODP279" s="1003"/>
      <c r="ODQ279" s="1003"/>
      <c r="ODR279" s="1003"/>
      <c r="ODS279" s="1003"/>
      <c r="ODT279" s="1003"/>
      <c r="ODU279" s="1004"/>
      <c r="ODV279" s="1004"/>
      <c r="ODW279" s="1003"/>
      <c r="ODX279" s="1003"/>
      <c r="ODY279" s="1004"/>
      <c r="ODZ279" s="1004"/>
      <c r="OEA279" s="1003"/>
      <c r="OEB279" s="1003"/>
      <c r="OEC279" s="1003"/>
      <c r="OED279" s="1003"/>
      <c r="OEE279" s="1003"/>
      <c r="OEF279" s="1001"/>
      <c r="OEG279" s="1005"/>
      <c r="OEH279" s="1003"/>
      <c r="OEI279" s="1003"/>
      <c r="OEJ279" s="1003"/>
      <c r="OEK279" s="1003"/>
      <c r="OEL279" s="1003"/>
      <c r="OEM279" s="1003"/>
      <c r="OEN279" s="1003"/>
      <c r="OEO279" s="1006"/>
      <c r="OEP279" s="1006"/>
      <c r="OEQ279" s="1006"/>
      <c r="OER279" s="1006"/>
      <c r="OES279" s="1006"/>
      <c r="OET279" s="1006"/>
      <c r="OEU279" s="1006"/>
      <c r="OEV279" s="1006"/>
      <c r="OEW279" s="1006"/>
      <c r="OEX279" s="1006"/>
      <c r="OEY279" s="1006"/>
      <c r="OEZ279" s="1006"/>
      <c r="OFA279" s="1006"/>
      <c r="OFB279" s="1006"/>
      <c r="OFC279" s="1006"/>
      <c r="OFD279" s="1006"/>
      <c r="OFE279" s="1006"/>
      <c r="OFF279" s="1006"/>
      <c r="OFG279" s="1006"/>
      <c r="OFH279" s="1006"/>
      <c r="OFI279" s="1006"/>
      <c r="OFJ279" s="1006"/>
      <c r="OFK279" s="1006"/>
      <c r="OFL279" s="1006"/>
      <c r="OFM279" s="1006"/>
      <c r="OFN279" s="1006"/>
      <c r="OFO279" s="1006"/>
      <c r="OFP279" s="1006"/>
      <c r="OFQ279" s="1006"/>
      <c r="OFR279" s="1006"/>
      <c r="OFS279" s="1006"/>
      <c r="OFT279" s="1006"/>
      <c r="OFU279" s="1006"/>
      <c r="OFV279" s="1006"/>
      <c r="OFW279" s="1006"/>
      <c r="OFX279" s="1006"/>
      <c r="OFY279" s="1006"/>
      <c r="OFZ279" s="1006"/>
      <c r="OGA279" s="1006"/>
      <c r="OGB279" s="1006"/>
      <c r="OGC279" s="1006"/>
      <c r="OGD279" s="1006"/>
      <c r="OGE279" s="1006"/>
      <c r="OGF279" s="1006"/>
      <c r="OGG279" s="1003"/>
      <c r="OGH279" s="1003"/>
      <c r="OGI279" s="1003"/>
      <c r="OGJ279" s="1003"/>
      <c r="OGK279" s="1003"/>
      <c r="OGL279" s="1003"/>
      <c r="OGM279" s="1003"/>
      <c r="OGN279" s="1003"/>
      <c r="OGO279" s="1003"/>
      <c r="OGP279" s="1003"/>
      <c r="OGQ279" s="1003"/>
      <c r="OGR279" s="1003"/>
      <c r="OGS279" s="1003"/>
      <c r="OGT279" s="1003"/>
      <c r="OGU279" s="1003"/>
      <c r="OGV279" s="1003"/>
      <c r="OGW279" s="1003"/>
      <c r="OGX279" s="1003"/>
      <c r="OGY279" s="1003"/>
      <c r="OGZ279" s="1003"/>
      <c r="OHA279" s="1003"/>
      <c r="OHB279" s="1003"/>
      <c r="OHC279" s="1003"/>
      <c r="OHD279" s="1003"/>
      <c r="OHE279" s="1004"/>
      <c r="OHF279" s="1004"/>
      <c r="OHG279" s="1004"/>
      <c r="OHH279" s="1004"/>
      <c r="OHI279" s="1004"/>
      <c r="OHJ279" s="1003"/>
      <c r="OHK279" s="1003"/>
      <c r="OHL279" s="1004"/>
      <c r="OHM279" s="1004"/>
      <c r="OHN279" s="1003"/>
      <c r="OHO279" s="1003"/>
      <c r="OHP279" s="1004"/>
      <c r="OHQ279" s="1004"/>
      <c r="OHR279" s="1003"/>
      <c r="OHS279" s="1003"/>
      <c r="OHT279" s="1003"/>
      <c r="OHU279" s="1003"/>
      <c r="OHV279" s="1003"/>
      <c r="OHW279" s="1003"/>
      <c r="OHX279" s="1003"/>
      <c r="OHY279" s="1004"/>
      <c r="OHZ279" s="1004"/>
      <c r="OIA279" s="1003"/>
      <c r="OIB279" s="1003"/>
      <c r="OIC279" s="1004"/>
      <c r="OID279" s="1004"/>
      <c r="OIE279" s="1003"/>
      <c r="OIF279" s="1003"/>
      <c r="OIG279" s="1003"/>
      <c r="OIH279" s="1003"/>
      <c r="OII279" s="1003"/>
      <c r="OIJ279" s="1001"/>
      <c r="OIK279" s="1005"/>
      <c r="OIL279" s="1003"/>
      <c r="OIM279" s="1003"/>
      <c r="OIN279" s="1003"/>
      <c r="OIO279" s="1003"/>
      <c r="OIP279" s="1003"/>
      <c r="OIQ279" s="1003"/>
      <c r="OIR279" s="1003"/>
      <c r="OIS279" s="1006"/>
      <c r="OIT279" s="1006"/>
      <c r="OIU279" s="1006"/>
      <c r="OIV279" s="1006"/>
      <c r="OIW279" s="1006"/>
      <c r="OIX279" s="1006"/>
      <c r="OIY279" s="1006"/>
      <c r="OIZ279" s="1006"/>
      <c r="OJA279" s="1006"/>
      <c r="OJB279" s="1006"/>
      <c r="OJC279" s="1006"/>
      <c r="OJD279" s="1006"/>
      <c r="OJE279" s="1006"/>
      <c r="OJF279" s="1006"/>
      <c r="OJG279" s="1006"/>
      <c r="OJH279" s="1006"/>
      <c r="OJI279" s="1006"/>
      <c r="OJJ279" s="1006"/>
      <c r="OJK279" s="1006"/>
      <c r="OJL279" s="1006"/>
      <c r="OJM279" s="1006"/>
      <c r="OJN279" s="1006"/>
      <c r="OJO279" s="1006"/>
      <c r="OJP279" s="1006"/>
      <c r="OJQ279" s="1006"/>
      <c r="OJR279" s="1006"/>
      <c r="OJS279" s="1006"/>
      <c r="OJT279" s="1006"/>
      <c r="OJU279" s="1006"/>
      <c r="OJV279" s="1006"/>
      <c r="OJW279" s="1006"/>
      <c r="OJX279" s="1006"/>
      <c r="OJY279" s="1006"/>
      <c r="OJZ279" s="1006"/>
      <c r="OKA279" s="1006"/>
      <c r="OKB279" s="1006"/>
      <c r="OKC279" s="1006"/>
      <c r="OKD279" s="1006"/>
      <c r="OKE279" s="1006"/>
      <c r="OKF279" s="1006"/>
      <c r="OKG279" s="1006"/>
      <c r="OKH279" s="1006"/>
      <c r="OKI279" s="1006"/>
      <c r="OKJ279" s="1006"/>
      <c r="OKK279" s="1003"/>
      <c r="OKL279" s="1003"/>
      <c r="OKM279" s="1003"/>
      <c r="OKN279" s="1003"/>
      <c r="OKO279" s="1003"/>
      <c r="OKP279" s="1003"/>
      <c r="OKQ279" s="1003"/>
      <c r="OKR279" s="1003"/>
      <c r="OKS279" s="1003"/>
      <c r="OKT279" s="1003"/>
      <c r="OKU279" s="1003"/>
      <c r="OKV279" s="1003"/>
      <c r="OKW279" s="1003"/>
      <c r="OKX279" s="1003"/>
      <c r="OKY279" s="1003"/>
      <c r="OKZ279" s="1003"/>
      <c r="OLA279" s="1003"/>
      <c r="OLB279" s="1003"/>
      <c r="OLC279" s="1003"/>
      <c r="OLD279" s="1003"/>
      <c r="OLE279" s="1003"/>
      <c r="OLF279" s="1003"/>
      <c r="OLG279" s="1003"/>
      <c r="OLH279" s="1003"/>
      <c r="OLI279" s="1004"/>
      <c r="OLJ279" s="1004"/>
      <c r="OLK279" s="1004"/>
      <c r="OLL279" s="1004"/>
      <c r="OLM279" s="1004"/>
      <c r="OLN279" s="1003"/>
      <c r="OLO279" s="1003"/>
      <c r="OLP279" s="1004"/>
      <c r="OLQ279" s="1004"/>
      <c r="OLR279" s="1003"/>
      <c r="OLS279" s="1003"/>
      <c r="OLT279" s="1004"/>
      <c r="OLU279" s="1004"/>
      <c r="OLV279" s="1003"/>
      <c r="OLW279" s="1003"/>
      <c r="OLX279" s="1003"/>
      <c r="OLY279" s="1003"/>
      <c r="OLZ279" s="1003"/>
      <c r="OMA279" s="1003"/>
      <c r="OMB279" s="1003"/>
      <c r="OMC279" s="1004"/>
      <c r="OMD279" s="1004"/>
      <c r="OME279" s="1003"/>
      <c r="OMF279" s="1003"/>
      <c r="OMG279" s="1004"/>
      <c r="OMH279" s="1004"/>
      <c r="OMI279" s="1003"/>
      <c r="OMJ279" s="1003"/>
      <c r="OMK279" s="1003"/>
      <c r="OML279" s="1003"/>
      <c r="OMM279" s="1003"/>
      <c r="OMN279" s="1001"/>
      <c r="OMO279" s="1005"/>
      <c r="OMP279" s="1003"/>
      <c r="OMQ279" s="1003"/>
      <c r="OMR279" s="1003"/>
      <c r="OMS279" s="1003"/>
      <c r="OMT279" s="1003"/>
      <c r="OMU279" s="1003"/>
      <c r="OMV279" s="1003"/>
      <c r="OMW279" s="1006"/>
      <c r="OMX279" s="1006"/>
      <c r="OMY279" s="1006"/>
      <c r="OMZ279" s="1006"/>
      <c r="ONA279" s="1006"/>
      <c r="ONB279" s="1006"/>
      <c r="ONC279" s="1006"/>
      <c r="OND279" s="1006"/>
      <c r="ONE279" s="1006"/>
      <c r="ONF279" s="1006"/>
      <c r="ONG279" s="1006"/>
      <c r="ONH279" s="1006"/>
      <c r="ONI279" s="1006"/>
      <c r="ONJ279" s="1006"/>
      <c r="ONK279" s="1006"/>
      <c r="ONL279" s="1006"/>
      <c r="ONM279" s="1006"/>
      <c r="ONN279" s="1006"/>
      <c r="ONO279" s="1006"/>
      <c r="ONP279" s="1006"/>
      <c r="ONQ279" s="1006"/>
      <c r="ONR279" s="1006"/>
      <c r="ONS279" s="1006"/>
      <c r="ONT279" s="1006"/>
      <c r="ONU279" s="1006"/>
      <c r="ONV279" s="1006"/>
      <c r="ONW279" s="1006"/>
      <c r="ONX279" s="1006"/>
      <c r="ONY279" s="1006"/>
      <c r="ONZ279" s="1006"/>
      <c r="OOA279" s="1006"/>
      <c r="OOB279" s="1006"/>
      <c r="OOC279" s="1006"/>
      <c r="OOD279" s="1006"/>
      <c r="OOE279" s="1006"/>
      <c r="OOF279" s="1006"/>
      <c r="OOG279" s="1006"/>
      <c r="OOH279" s="1006"/>
      <c r="OOI279" s="1006"/>
      <c r="OOJ279" s="1006"/>
      <c r="OOK279" s="1006"/>
      <c r="OOL279" s="1006"/>
      <c r="OOM279" s="1006"/>
      <c r="OON279" s="1006"/>
      <c r="OOO279" s="1003"/>
      <c r="OOP279" s="1003"/>
      <c r="OOQ279" s="1003"/>
      <c r="OOR279" s="1003"/>
      <c r="OOS279" s="1003"/>
      <c r="OOT279" s="1003"/>
      <c r="OOU279" s="1003"/>
      <c r="OOV279" s="1003"/>
      <c r="OOW279" s="1003"/>
      <c r="OOX279" s="1003"/>
      <c r="OOY279" s="1003"/>
      <c r="OOZ279" s="1003"/>
      <c r="OPA279" s="1003"/>
      <c r="OPB279" s="1003"/>
      <c r="OPC279" s="1003"/>
      <c r="OPD279" s="1003"/>
      <c r="OPE279" s="1003"/>
      <c r="OPF279" s="1003"/>
      <c r="OPG279" s="1003"/>
      <c r="OPH279" s="1003"/>
      <c r="OPI279" s="1003"/>
      <c r="OPJ279" s="1003"/>
      <c r="OPK279" s="1003"/>
      <c r="OPL279" s="1003"/>
      <c r="OPM279" s="1004"/>
      <c r="OPN279" s="1004"/>
      <c r="OPO279" s="1004"/>
      <c r="OPP279" s="1004"/>
      <c r="OPQ279" s="1004"/>
      <c r="OPR279" s="1003"/>
      <c r="OPS279" s="1003"/>
      <c r="OPT279" s="1004"/>
      <c r="OPU279" s="1004"/>
      <c r="OPV279" s="1003"/>
      <c r="OPW279" s="1003"/>
      <c r="OPX279" s="1004"/>
      <c r="OPY279" s="1004"/>
      <c r="OPZ279" s="1003"/>
      <c r="OQA279" s="1003"/>
      <c r="OQB279" s="1003"/>
      <c r="OQC279" s="1003"/>
      <c r="OQD279" s="1003"/>
      <c r="OQE279" s="1003"/>
      <c r="OQF279" s="1003"/>
      <c r="OQG279" s="1004"/>
      <c r="OQH279" s="1004"/>
      <c r="OQI279" s="1003"/>
      <c r="OQJ279" s="1003"/>
      <c r="OQK279" s="1004"/>
      <c r="OQL279" s="1004"/>
      <c r="OQM279" s="1003"/>
      <c r="OQN279" s="1003"/>
      <c r="OQO279" s="1003"/>
      <c r="OQP279" s="1003"/>
      <c r="OQQ279" s="1003"/>
      <c r="OQR279" s="1001"/>
      <c r="OQS279" s="1005"/>
      <c r="OQT279" s="1003"/>
      <c r="OQU279" s="1003"/>
      <c r="OQV279" s="1003"/>
      <c r="OQW279" s="1003"/>
      <c r="OQX279" s="1003"/>
      <c r="OQY279" s="1003"/>
      <c r="OQZ279" s="1003"/>
      <c r="ORA279" s="1006"/>
      <c r="ORB279" s="1006"/>
      <c r="ORC279" s="1006"/>
      <c r="ORD279" s="1006"/>
      <c r="ORE279" s="1006"/>
      <c r="ORF279" s="1006"/>
      <c r="ORG279" s="1006"/>
      <c r="ORH279" s="1006"/>
      <c r="ORI279" s="1006"/>
      <c r="ORJ279" s="1006"/>
      <c r="ORK279" s="1006"/>
      <c r="ORL279" s="1006"/>
      <c r="ORM279" s="1006"/>
      <c r="ORN279" s="1006"/>
      <c r="ORO279" s="1006"/>
      <c r="ORP279" s="1006"/>
      <c r="ORQ279" s="1006"/>
      <c r="ORR279" s="1006"/>
      <c r="ORS279" s="1006"/>
      <c r="ORT279" s="1006"/>
      <c r="ORU279" s="1006"/>
      <c r="ORV279" s="1006"/>
      <c r="ORW279" s="1006"/>
      <c r="ORX279" s="1006"/>
      <c r="ORY279" s="1006"/>
      <c r="ORZ279" s="1006"/>
      <c r="OSA279" s="1006"/>
      <c r="OSB279" s="1006"/>
      <c r="OSC279" s="1006"/>
      <c r="OSD279" s="1006"/>
      <c r="OSE279" s="1006"/>
      <c r="OSF279" s="1006"/>
      <c r="OSG279" s="1006"/>
      <c r="OSH279" s="1006"/>
      <c r="OSI279" s="1006"/>
      <c r="OSJ279" s="1006"/>
      <c r="OSK279" s="1006"/>
      <c r="OSL279" s="1006"/>
      <c r="OSM279" s="1006"/>
      <c r="OSN279" s="1006"/>
      <c r="OSO279" s="1006"/>
      <c r="OSP279" s="1006"/>
      <c r="OSQ279" s="1006"/>
      <c r="OSR279" s="1006"/>
      <c r="OSS279" s="1003"/>
      <c r="OST279" s="1003"/>
      <c r="OSU279" s="1003"/>
      <c r="OSV279" s="1003"/>
      <c r="OSW279" s="1003"/>
      <c r="OSX279" s="1003"/>
      <c r="OSY279" s="1003"/>
      <c r="OSZ279" s="1003"/>
      <c r="OTA279" s="1003"/>
      <c r="OTB279" s="1003"/>
      <c r="OTC279" s="1003"/>
      <c r="OTD279" s="1003"/>
      <c r="OTE279" s="1003"/>
      <c r="OTF279" s="1003"/>
      <c r="OTG279" s="1003"/>
      <c r="OTH279" s="1003"/>
      <c r="OTI279" s="1003"/>
      <c r="OTJ279" s="1003"/>
      <c r="OTK279" s="1003"/>
      <c r="OTL279" s="1003"/>
      <c r="OTM279" s="1003"/>
      <c r="OTN279" s="1003"/>
      <c r="OTO279" s="1003"/>
      <c r="OTP279" s="1003"/>
      <c r="OTQ279" s="1004"/>
      <c r="OTR279" s="1004"/>
      <c r="OTS279" s="1004"/>
      <c r="OTT279" s="1004"/>
      <c r="OTU279" s="1004"/>
      <c r="OTV279" s="1003"/>
      <c r="OTW279" s="1003"/>
      <c r="OTX279" s="1004"/>
      <c r="OTY279" s="1004"/>
      <c r="OTZ279" s="1003"/>
      <c r="OUA279" s="1003"/>
      <c r="OUB279" s="1004"/>
      <c r="OUC279" s="1004"/>
      <c r="OUD279" s="1003"/>
      <c r="OUE279" s="1003"/>
      <c r="OUF279" s="1003"/>
      <c r="OUG279" s="1003"/>
      <c r="OUH279" s="1003"/>
      <c r="OUI279" s="1003"/>
      <c r="OUJ279" s="1003"/>
      <c r="OUK279" s="1004"/>
      <c r="OUL279" s="1004"/>
      <c r="OUM279" s="1003"/>
      <c r="OUN279" s="1003"/>
      <c r="OUO279" s="1004"/>
      <c r="OUP279" s="1004"/>
      <c r="OUQ279" s="1003"/>
      <c r="OUR279" s="1003"/>
      <c r="OUS279" s="1003"/>
      <c r="OUT279" s="1003"/>
      <c r="OUU279" s="1003"/>
      <c r="OUV279" s="1001"/>
      <c r="OUW279" s="1005"/>
      <c r="OUX279" s="1003"/>
      <c r="OUY279" s="1003"/>
      <c r="OUZ279" s="1003"/>
      <c r="OVA279" s="1003"/>
      <c r="OVB279" s="1003"/>
      <c r="OVC279" s="1003"/>
      <c r="OVD279" s="1003"/>
      <c r="OVE279" s="1006"/>
      <c r="OVF279" s="1006"/>
      <c r="OVG279" s="1006"/>
      <c r="OVH279" s="1006"/>
      <c r="OVI279" s="1006"/>
      <c r="OVJ279" s="1006"/>
      <c r="OVK279" s="1006"/>
      <c r="OVL279" s="1006"/>
      <c r="OVM279" s="1006"/>
      <c r="OVN279" s="1006"/>
      <c r="OVO279" s="1006"/>
      <c r="OVP279" s="1006"/>
      <c r="OVQ279" s="1006"/>
      <c r="OVR279" s="1006"/>
      <c r="OVS279" s="1006"/>
      <c r="OVT279" s="1006"/>
      <c r="OVU279" s="1006"/>
      <c r="OVV279" s="1006"/>
      <c r="OVW279" s="1006"/>
      <c r="OVX279" s="1006"/>
      <c r="OVY279" s="1006"/>
      <c r="OVZ279" s="1006"/>
      <c r="OWA279" s="1006"/>
      <c r="OWB279" s="1006"/>
      <c r="OWC279" s="1006"/>
      <c r="OWD279" s="1006"/>
      <c r="OWE279" s="1006"/>
      <c r="OWF279" s="1006"/>
      <c r="OWG279" s="1006"/>
      <c r="OWH279" s="1006"/>
      <c r="OWI279" s="1006"/>
      <c r="OWJ279" s="1006"/>
      <c r="OWK279" s="1006"/>
      <c r="OWL279" s="1006"/>
      <c r="OWM279" s="1006"/>
      <c r="OWN279" s="1006"/>
      <c r="OWO279" s="1006"/>
      <c r="OWP279" s="1006"/>
      <c r="OWQ279" s="1006"/>
      <c r="OWR279" s="1006"/>
      <c r="OWS279" s="1006"/>
      <c r="OWT279" s="1006"/>
      <c r="OWU279" s="1006"/>
      <c r="OWV279" s="1006"/>
      <c r="OWW279" s="1003"/>
      <c r="OWX279" s="1003"/>
      <c r="OWY279" s="1003"/>
      <c r="OWZ279" s="1003"/>
      <c r="OXA279" s="1003"/>
      <c r="OXB279" s="1003"/>
      <c r="OXC279" s="1003"/>
      <c r="OXD279" s="1003"/>
      <c r="OXE279" s="1003"/>
      <c r="OXF279" s="1003"/>
      <c r="OXG279" s="1003"/>
      <c r="OXH279" s="1003"/>
      <c r="OXI279" s="1003"/>
      <c r="OXJ279" s="1003"/>
      <c r="OXK279" s="1003"/>
      <c r="OXL279" s="1003"/>
      <c r="OXM279" s="1003"/>
      <c r="OXN279" s="1003"/>
      <c r="OXO279" s="1003"/>
      <c r="OXP279" s="1003"/>
      <c r="OXQ279" s="1003"/>
      <c r="OXR279" s="1003"/>
      <c r="OXS279" s="1003"/>
      <c r="OXT279" s="1003"/>
      <c r="OXU279" s="1004"/>
      <c r="OXV279" s="1004"/>
      <c r="OXW279" s="1004"/>
      <c r="OXX279" s="1004"/>
      <c r="OXY279" s="1004"/>
      <c r="OXZ279" s="1003"/>
      <c r="OYA279" s="1003"/>
      <c r="OYB279" s="1004"/>
      <c r="OYC279" s="1004"/>
      <c r="OYD279" s="1003"/>
      <c r="OYE279" s="1003"/>
      <c r="OYF279" s="1004"/>
      <c r="OYG279" s="1004"/>
      <c r="OYH279" s="1003"/>
      <c r="OYI279" s="1003"/>
      <c r="OYJ279" s="1003"/>
      <c r="OYK279" s="1003"/>
      <c r="OYL279" s="1003"/>
      <c r="OYM279" s="1003"/>
      <c r="OYN279" s="1003"/>
      <c r="OYO279" s="1004"/>
      <c r="OYP279" s="1004"/>
      <c r="OYQ279" s="1003"/>
      <c r="OYR279" s="1003"/>
      <c r="OYS279" s="1004"/>
      <c r="OYT279" s="1004"/>
      <c r="OYU279" s="1003"/>
      <c r="OYV279" s="1003"/>
      <c r="OYW279" s="1003"/>
      <c r="OYX279" s="1003"/>
      <c r="OYY279" s="1003"/>
      <c r="OYZ279" s="1001"/>
      <c r="OZA279" s="1005"/>
      <c r="OZB279" s="1003"/>
      <c r="OZC279" s="1003"/>
      <c r="OZD279" s="1003"/>
      <c r="OZE279" s="1003"/>
      <c r="OZF279" s="1003"/>
      <c r="OZG279" s="1003"/>
      <c r="OZH279" s="1003"/>
      <c r="OZI279" s="1006"/>
      <c r="OZJ279" s="1006"/>
      <c r="OZK279" s="1006"/>
      <c r="OZL279" s="1006"/>
      <c r="OZM279" s="1006"/>
      <c r="OZN279" s="1006"/>
      <c r="OZO279" s="1006"/>
      <c r="OZP279" s="1006"/>
      <c r="OZQ279" s="1006"/>
      <c r="OZR279" s="1006"/>
      <c r="OZS279" s="1006"/>
      <c r="OZT279" s="1006"/>
      <c r="OZU279" s="1006"/>
      <c r="OZV279" s="1006"/>
      <c r="OZW279" s="1006"/>
      <c r="OZX279" s="1006"/>
      <c r="OZY279" s="1006"/>
      <c r="OZZ279" s="1006"/>
      <c r="PAA279" s="1006"/>
      <c r="PAB279" s="1006"/>
      <c r="PAC279" s="1006"/>
      <c r="PAD279" s="1006"/>
      <c r="PAE279" s="1006"/>
      <c r="PAF279" s="1006"/>
      <c r="PAG279" s="1006"/>
      <c r="PAH279" s="1006"/>
      <c r="PAI279" s="1006"/>
      <c r="PAJ279" s="1006"/>
      <c r="PAK279" s="1006"/>
      <c r="PAL279" s="1006"/>
      <c r="PAM279" s="1006"/>
      <c r="PAN279" s="1006"/>
      <c r="PAO279" s="1006"/>
      <c r="PAP279" s="1006"/>
      <c r="PAQ279" s="1006"/>
      <c r="PAR279" s="1006"/>
      <c r="PAS279" s="1006"/>
      <c r="PAT279" s="1006"/>
      <c r="PAU279" s="1006"/>
      <c r="PAV279" s="1006"/>
      <c r="PAW279" s="1006"/>
      <c r="PAX279" s="1006"/>
      <c r="PAY279" s="1006"/>
      <c r="PAZ279" s="1006"/>
      <c r="PBA279" s="1003"/>
      <c r="PBB279" s="1003"/>
      <c r="PBC279" s="1003"/>
      <c r="PBD279" s="1003"/>
      <c r="PBE279" s="1003"/>
      <c r="PBF279" s="1003"/>
      <c r="PBG279" s="1003"/>
      <c r="PBH279" s="1003"/>
      <c r="PBI279" s="1003"/>
      <c r="PBJ279" s="1003"/>
      <c r="PBK279" s="1003"/>
      <c r="PBL279" s="1003"/>
      <c r="PBM279" s="1003"/>
      <c r="PBN279" s="1003"/>
      <c r="PBO279" s="1003"/>
      <c r="PBP279" s="1003"/>
      <c r="PBQ279" s="1003"/>
      <c r="PBR279" s="1003"/>
      <c r="PBS279" s="1003"/>
      <c r="PBT279" s="1003"/>
      <c r="PBU279" s="1003"/>
      <c r="PBV279" s="1003"/>
      <c r="PBW279" s="1003"/>
      <c r="PBX279" s="1003"/>
      <c r="PBY279" s="1004"/>
      <c r="PBZ279" s="1004"/>
      <c r="PCA279" s="1004"/>
      <c r="PCB279" s="1004"/>
      <c r="PCC279" s="1004"/>
      <c r="PCD279" s="1003"/>
      <c r="PCE279" s="1003"/>
      <c r="PCF279" s="1004"/>
      <c r="PCG279" s="1004"/>
      <c r="PCH279" s="1003"/>
      <c r="PCI279" s="1003"/>
      <c r="PCJ279" s="1004"/>
      <c r="PCK279" s="1004"/>
      <c r="PCL279" s="1003"/>
      <c r="PCM279" s="1003"/>
      <c r="PCN279" s="1003"/>
      <c r="PCO279" s="1003"/>
      <c r="PCP279" s="1003"/>
      <c r="PCQ279" s="1003"/>
      <c r="PCR279" s="1003"/>
      <c r="PCS279" s="1004"/>
      <c r="PCT279" s="1004"/>
      <c r="PCU279" s="1003"/>
      <c r="PCV279" s="1003"/>
      <c r="PCW279" s="1004"/>
      <c r="PCX279" s="1004"/>
      <c r="PCY279" s="1003"/>
      <c r="PCZ279" s="1003"/>
      <c r="PDA279" s="1003"/>
      <c r="PDB279" s="1003"/>
      <c r="PDC279" s="1003"/>
      <c r="PDD279" s="1001"/>
      <c r="PDE279" s="1005"/>
      <c r="PDF279" s="1003"/>
      <c r="PDG279" s="1003"/>
      <c r="PDH279" s="1003"/>
      <c r="PDI279" s="1003"/>
      <c r="PDJ279" s="1003"/>
      <c r="PDK279" s="1003"/>
      <c r="PDL279" s="1003"/>
      <c r="PDM279" s="1006"/>
      <c r="PDN279" s="1006"/>
      <c r="PDO279" s="1006"/>
      <c r="PDP279" s="1006"/>
      <c r="PDQ279" s="1006"/>
      <c r="PDR279" s="1006"/>
      <c r="PDS279" s="1006"/>
      <c r="PDT279" s="1006"/>
      <c r="PDU279" s="1006"/>
      <c r="PDV279" s="1006"/>
      <c r="PDW279" s="1006"/>
      <c r="PDX279" s="1006"/>
      <c r="PDY279" s="1006"/>
      <c r="PDZ279" s="1006"/>
      <c r="PEA279" s="1006"/>
      <c r="PEB279" s="1006"/>
      <c r="PEC279" s="1006"/>
      <c r="PED279" s="1006"/>
      <c r="PEE279" s="1006"/>
      <c r="PEF279" s="1006"/>
      <c r="PEG279" s="1006"/>
      <c r="PEH279" s="1006"/>
      <c r="PEI279" s="1006"/>
      <c r="PEJ279" s="1006"/>
      <c r="PEK279" s="1006"/>
      <c r="PEL279" s="1006"/>
      <c r="PEM279" s="1006"/>
      <c r="PEN279" s="1006"/>
      <c r="PEO279" s="1006"/>
      <c r="PEP279" s="1006"/>
      <c r="PEQ279" s="1006"/>
      <c r="PER279" s="1006"/>
      <c r="PES279" s="1006"/>
      <c r="PET279" s="1006"/>
      <c r="PEU279" s="1006"/>
      <c r="PEV279" s="1006"/>
      <c r="PEW279" s="1006"/>
      <c r="PEX279" s="1006"/>
      <c r="PEY279" s="1006"/>
      <c r="PEZ279" s="1006"/>
      <c r="PFA279" s="1006"/>
      <c r="PFB279" s="1006"/>
      <c r="PFC279" s="1006"/>
      <c r="PFD279" s="1006"/>
      <c r="PFE279" s="1003"/>
      <c r="PFF279" s="1003"/>
      <c r="PFG279" s="1003"/>
      <c r="PFH279" s="1003"/>
      <c r="PFI279" s="1003"/>
      <c r="PFJ279" s="1003"/>
      <c r="PFK279" s="1003"/>
      <c r="PFL279" s="1003"/>
      <c r="PFM279" s="1003"/>
      <c r="PFN279" s="1003"/>
      <c r="PFO279" s="1003"/>
      <c r="PFP279" s="1003"/>
      <c r="PFQ279" s="1003"/>
      <c r="PFR279" s="1003"/>
      <c r="PFS279" s="1003"/>
      <c r="PFT279" s="1003"/>
      <c r="PFU279" s="1003"/>
      <c r="PFV279" s="1003"/>
      <c r="PFW279" s="1003"/>
      <c r="PFX279" s="1003"/>
      <c r="PFY279" s="1003"/>
      <c r="PFZ279" s="1003"/>
      <c r="PGA279" s="1003"/>
      <c r="PGB279" s="1003"/>
      <c r="PGC279" s="1004"/>
      <c r="PGD279" s="1004"/>
      <c r="PGE279" s="1004"/>
      <c r="PGF279" s="1004"/>
      <c r="PGG279" s="1004"/>
      <c r="PGH279" s="1003"/>
      <c r="PGI279" s="1003"/>
      <c r="PGJ279" s="1004"/>
      <c r="PGK279" s="1004"/>
      <c r="PGL279" s="1003"/>
      <c r="PGM279" s="1003"/>
      <c r="PGN279" s="1004"/>
      <c r="PGO279" s="1004"/>
      <c r="PGP279" s="1003"/>
      <c r="PGQ279" s="1003"/>
      <c r="PGR279" s="1003"/>
      <c r="PGS279" s="1003"/>
      <c r="PGT279" s="1003"/>
      <c r="PGU279" s="1003"/>
      <c r="PGV279" s="1003"/>
      <c r="PGW279" s="1004"/>
      <c r="PGX279" s="1004"/>
      <c r="PGY279" s="1003"/>
      <c r="PGZ279" s="1003"/>
      <c r="PHA279" s="1004"/>
      <c r="PHB279" s="1004"/>
      <c r="PHC279" s="1003"/>
      <c r="PHD279" s="1003"/>
      <c r="PHE279" s="1003"/>
      <c r="PHF279" s="1003"/>
      <c r="PHG279" s="1003"/>
      <c r="PHH279" s="1001"/>
      <c r="PHI279" s="1005"/>
      <c r="PHJ279" s="1003"/>
      <c r="PHK279" s="1003"/>
      <c r="PHL279" s="1003"/>
      <c r="PHM279" s="1003"/>
      <c r="PHN279" s="1003"/>
      <c r="PHO279" s="1003"/>
      <c r="PHP279" s="1003"/>
      <c r="PHQ279" s="1006"/>
      <c r="PHR279" s="1006"/>
      <c r="PHS279" s="1006"/>
      <c r="PHT279" s="1006"/>
      <c r="PHU279" s="1006"/>
      <c r="PHV279" s="1006"/>
      <c r="PHW279" s="1006"/>
      <c r="PHX279" s="1006"/>
      <c r="PHY279" s="1006"/>
      <c r="PHZ279" s="1006"/>
      <c r="PIA279" s="1006"/>
      <c r="PIB279" s="1006"/>
      <c r="PIC279" s="1006"/>
      <c r="PID279" s="1006"/>
      <c r="PIE279" s="1006"/>
      <c r="PIF279" s="1006"/>
      <c r="PIG279" s="1006"/>
      <c r="PIH279" s="1006"/>
      <c r="PII279" s="1006"/>
      <c r="PIJ279" s="1006"/>
      <c r="PIK279" s="1006"/>
      <c r="PIL279" s="1006"/>
      <c r="PIM279" s="1006"/>
      <c r="PIN279" s="1006"/>
      <c r="PIO279" s="1006"/>
      <c r="PIP279" s="1006"/>
      <c r="PIQ279" s="1006"/>
      <c r="PIR279" s="1006"/>
      <c r="PIS279" s="1006"/>
      <c r="PIT279" s="1006"/>
      <c r="PIU279" s="1006"/>
      <c r="PIV279" s="1006"/>
      <c r="PIW279" s="1006"/>
      <c r="PIX279" s="1006"/>
      <c r="PIY279" s="1006"/>
      <c r="PIZ279" s="1006"/>
      <c r="PJA279" s="1006"/>
      <c r="PJB279" s="1006"/>
      <c r="PJC279" s="1006"/>
      <c r="PJD279" s="1006"/>
      <c r="PJE279" s="1006"/>
      <c r="PJF279" s="1006"/>
      <c r="PJG279" s="1006"/>
      <c r="PJH279" s="1006"/>
      <c r="PJI279" s="1003"/>
      <c r="PJJ279" s="1003"/>
      <c r="PJK279" s="1003"/>
      <c r="PJL279" s="1003"/>
      <c r="PJM279" s="1003"/>
      <c r="PJN279" s="1003"/>
      <c r="PJO279" s="1003"/>
      <c r="PJP279" s="1003"/>
      <c r="PJQ279" s="1003"/>
      <c r="PJR279" s="1003"/>
      <c r="PJS279" s="1003"/>
      <c r="PJT279" s="1003"/>
      <c r="PJU279" s="1003"/>
      <c r="PJV279" s="1003"/>
      <c r="PJW279" s="1003"/>
      <c r="PJX279" s="1003"/>
      <c r="PJY279" s="1003"/>
      <c r="PJZ279" s="1003"/>
      <c r="PKA279" s="1003"/>
      <c r="PKB279" s="1003"/>
      <c r="PKC279" s="1003"/>
      <c r="PKD279" s="1003"/>
      <c r="PKE279" s="1003"/>
      <c r="PKF279" s="1003"/>
      <c r="PKG279" s="1004"/>
      <c r="PKH279" s="1004"/>
      <c r="PKI279" s="1004"/>
      <c r="PKJ279" s="1004"/>
      <c r="PKK279" s="1004"/>
      <c r="PKL279" s="1003"/>
      <c r="PKM279" s="1003"/>
      <c r="PKN279" s="1004"/>
      <c r="PKO279" s="1004"/>
      <c r="PKP279" s="1003"/>
      <c r="PKQ279" s="1003"/>
      <c r="PKR279" s="1004"/>
      <c r="PKS279" s="1004"/>
      <c r="PKT279" s="1003"/>
      <c r="PKU279" s="1003"/>
      <c r="PKV279" s="1003"/>
      <c r="PKW279" s="1003"/>
      <c r="PKX279" s="1003"/>
      <c r="PKY279" s="1003"/>
      <c r="PKZ279" s="1003"/>
      <c r="PLA279" s="1004"/>
      <c r="PLB279" s="1004"/>
      <c r="PLC279" s="1003"/>
      <c r="PLD279" s="1003"/>
      <c r="PLE279" s="1004"/>
      <c r="PLF279" s="1004"/>
      <c r="PLG279" s="1003"/>
      <c r="PLH279" s="1003"/>
      <c r="PLI279" s="1003"/>
      <c r="PLJ279" s="1003"/>
      <c r="PLK279" s="1003"/>
      <c r="PLL279" s="1001"/>
      <c r="PLM279" s="1005"/>
      <c r="PLN279" s="1003"/>
      <c r="PLO279" s="1003"/>
      <c r="PLP279" s="1003"/>
      <c r="PLQ279" s="1003"/>
      <c r="PLR279" s="1003"/>
      <c r="PLS279" s="1003"/>
      <c r="PLT279" s="1003"/>
      <c r="PLU279" s="1006"/>
      <c r="PLV279" s="1006"/>
      <c r="PLW279" s="1006"/>
      <c r="PLX279" s="1006"/>
      <c r="PLY279" s="1006"/>
      <c r="PLZ279" s="1006"/>
      <c r="PMA279" s="1006"/>
      <c r="PMB279" s="1006"/>
      <c r="PMC279" s="1006"/>
      <c r="PMD279" s="1006"/>
      <c r="PME279" s="1006"/>
      <c r="PMF279" s="1006"/>
      <c r="PMG279" s="1006"/>
      <c r="PMH279" s="1006"/>
      <c r="PMI279" s="1006"/>
      <c r="PMJ279" s="1006"/>
      <c r="PMK279" s="1006"/>
      <c r="PML279" s="1006"/>
      <c r="PMM279" s="1006"/>
      <c r="PMN279" s="1006"/>
      <c r="PMO279" s="1006"/>
      <c r="PMP279" s="1006"/>
      <c r="PMQ279" s="1006"/>
      <c r="PMR279" s="1006"/>
      <c r="PMS279" s="1006"/>
      <c r="PMT279" s="1006"/>
      <c r="PMU279" s="1006"/>
      <c r="PMV279" s="1006"/>
      <c r="PMW279" s="1006"/>
      <c r="PMX279" s="1006"/>
      <c r="PMY279" s="1006"/>
      <c r="PMZ279" s="1006"/>
      <c r="PNA279" s="1006"/>
      <c r="PNB279" s="1006"/>
      <c r="PNC279" s="1006"/>
      <c r="PND279" s="1006"/>
      <c r="PNE279" s="1006"/>
      <c r="PNF279" s="1006"/>
      <c r="PNG279" s="1006"/>
      <c r="PNH279" s="1006"/>
      <c r="PNI279" s="1006"/>
      <c r="PNJ279" s="1006"/>
      <c r="PNK279" s="1006"/>
      <c r="PNL279" s="1006"/>
      <c r="PNM279" s="1003"/>
      <c r="PNN279" s="1003"/>
      <c r="PNO279" s="1003"/>
      <c r="PNP279" s="1003"/>
      <c r="PNQ279" s="1003"/>
      <c r="PNR279" s="1003"/>
      <c r="PNS279" s="1003"/>
      <c r="PNT279" s="1003"/>
      <c r="PNU279" s="1003"/>
      <c r="PNV279" s="1003"/>
      <c r="PNW279" s="1003"/>
      <c r="PNX279" s="1003"/>
      <c r="PNY279" s="1003"/>
      <c r="PNZ279" s="1003"/>
      <c r="POA279" s="1003"/>
      <c r="POB279" s="1003"/>
      <c r="POC279" s="1003"/>
      <c r="POD279" s="1003"/>
      <c r="POE279" s="1003"/>
      <c r="POF279" s="1003"/>
      <c r="POG279" s="1003"/>
      <c r="POH279" s="1003"/>
      <c r="POI279" s="1003"/>
      <c r="POJ279" s="1003"/>
      <c r="POK279" s="1004"/>
      <c r="POL279" s="1004"/>
      <c r="POM279" s="1004"/>
      <c r="PON279" s="1004"/>
      <c r="POO279" s="1004"/>
      <c r="POP279" s="1003"/>
      <c r="POQ279" s="1003"/>
      <c r="POR279" s="1004"/>
      <c r="POS279" s="1004"/>
      <c r="POT279" s="1003"/>
      <c r="POU279" s="1003"/>
      <c r="POV279" s="1004"/>
      <c r="POW279" s="1004"/>
      <c r="POX279" s="1003"/>
      <c r="POY279" s="1003"/>
      <c r="POZ279" s="1003"/>
      <c r="PPA279" s="1003"/>
      <c r="PPB279" s="1003"/>
      <c r="PPC279" s="1003"/>
      <c r="PPD279" s="1003"/>
      <c r="PPE279" s="1004"/>
      <c r="PPF279" s="1004"/>
      <c r="PPG279" s="1003"/>
      <c r="PPH279" s="1003"/>
      <c r="PPI279" s="1004"/>
      <c r="PPJ279" s="1004"/>
      <c r="PPK279" s="1003"/>
      <c r="PPL279" s="1003"/>
      <c r="PPM279" s="1003"/>
      <c r="PPN279" s="1003"/>
      <c r="PPO279" s="1003"/>
      <c r="PPP279" s="1001"/>
      <c r="PPQ279" s="1005"/>
      <c r="PPR279" s="1003"/>
      <c r="PPS279" s="1003"/>
      <c r="PPT279" s="1003"/>
      <c r="PPU279" s="1003"/>
      <c r="PPV279" s="1003"/>
      <c r="PPW279" s="1003"/>
      <c r="PPX279" s="1003"/>
      <c r="PPY279" s="1006"/>
      <c r="PPZ279" s="1006"/>
      <c r="PQA279" s="1006"/>
      <c r="PQB279" s="1006"/>
      <c r="PQC279" s="1006"/>
      <c r="PQD279" s="1006"/>
      <c r="PQE279" s="1006"/>
      <c r="PQF279" s="1006"/>
      <c r="PQG279" s="1006"/>
      <c r="PQH279" s="1006"/>
      <c r="PQI279" s="1006"/>
      <c r="PQJ279" s="1006"/>
      <c r="PQK279" s="1006"/>
      <c r="PQL279" s="1006"/>
      <c r="PQM279" s="1006"/>
      <c r="PQN279" s="1006"/>
      <c r="PQO279" s="1006"/>
      <c r="PQP279" s="1006"/>
      <c r="PQQ279" s="1006"/>
      <c r="PQR279" s="1006"/>
      <c r="PQS279" s="1006"/>
      <c r="PQT279" s="1006"/>
      <c r="PQU279" s="1006"/>
      <c r="PQV279" s="1006"/>
      <c r="PQW279" s="1006"/>
      <c r="PQX279" s="1006"/>
      <c r="PQY279" s="1006"/>
      <c r="PQZ279" s="1006"/>
      <c r="PRA279" s="1006"/>
      <c r="PRB279" s="1006"/>
      <c r="PRC279" s="1006"/>
      <c r="PRD279" s="1006"/>
      <c r="PRE279" s="1006"/>
      <c r="PRF279" s="1006"/>
      <c r="PRG279" s="1006"/>
      <c r="PRH279" s="1006"/>
      <c r="PRI279" s="1006"/>
      <c r="PRJ279" s="1006"/>
      <c r="PRK279" s="1006"/>
      <c r="PRL279" s="1006"/>
      <c r="PRM279" s="1006"/>
      <c r="PRN279" s="1006"/>
      <c r="PRO279" s="1006"/>
      <c r="PRP279" s="1006"/>
      <c r="PRQ279" s="1003"/>
      <c r="PRR279" s="1003"/>
      <c r="PRS279" s="1003"/>
      <c r="PRT279" s="1003"/>
      <c r="PRU279" s="1003"/>
      <c r="PRV279" s="1003"/>
      <c r="PRW279" s="1003"/>
      <c r="PRX279" s="1003"/>
      <c r="PRY279" s="1003"/>
      <c r="PRZ279" s="1003"/>
      <c r="PSA279" s="1003"/>
      <c r="PSB279" s="1003"/>
      <c r="PSC279" s="1003"/>
      <c r="PSD279" s="1003"/>
      <c r="PSE279" s="1003"/>
      <c r="PSF279" s="1003"/>
      <c r="PSG279" s="1003"/>
      <c r="PSH279" s="1003"/>
      <c r="PSI279" s="1003"/>
      <c r="PSJ279" s="1003"/>
      <c r="PSK279" s="1003"/>
      <c r="PSL279" s="1003"/>
      <c r="PSM279" s="1003"/>
      <c r="PSN279" s="1003"/>
      <c r="PSO279" s="1004"/>
      <c r="PSP279" s="1004"/>
      <c r="PSQ279" s="1004"/>
      <c r="PSR279" s="1004"/>
      <c r="PSS279" s="1004"/>
      <c r="PST279" s="1003"/>
      <c r="PSU279" s="1003"/>
      <c r="PSV279" s="1004"/>
      <c r="PSW279" s="1004"/>
      <c r="PSX279" s="1003"/>
      <c r="PSY279" s="1003"/>
      <c r="PSZ279" s="1004"/>
      <c r="PTA279" s="1004"/>
      <c r="PTB279" s="1003"/>
      <c r="PTC279" s="1003"/>
      <c r="PTD279" s="1003"/>
      <c r="PTE279" s="1003"/>
      <c r="PTF279" s="1003"/>
      <c r="PTG279" s="1003"/>
      <c r="PTH279" s="1003"/>
      <c r="PTI279" s="1004"/>
      <c r="PTJ279" s="1004"/>
      <c r="PTK279" s="1003"/>
      <c r="PTL279" s="1003"/>
      <c r="PTM279" s="1004"/>
      <c r="PTN279" s="1004"/>
      <c r="PTO279" s="1003"/>
      <c r="PTP279" s="1003"/>
      <c r="PTQ279" s="1003"/>
      <c r="PTR279" s="1003"/>
      <c r="PTS279" s="1003"/>
      <c r="PTT279" s="1001"/>
      <c r="PTU279" s="1005"/>
      <c r="PTV279" s="1003"/>
      <c r="PTW279" s="1003"/>
      <c r="PTX279" s="1003"/>
      <c r="PTY279" s="1003"/>
      <c r="PTZ279" s="1003"/>
      <c r="PUA279" s="1003"/>
      <c r="PUB279" s="1003"/>
      <c r="PUC279" s="1006"/>
      <c r="PUD279" s="1006"/>
      <c r="PUE279" s="1006"/>
      <c r="PUF279" s="1006"/>
      <c r="PUG279" s="1006"/>
      <c r="PUH279" s="1006"/>
      <c r="PUI279" s="1006"/>
      <c r="PUJ279" s="1006"/>
      <c r="PUK279" s="1006"/>
      <c r="PUL279" s="1006"/>
      <c r="PUM279" s="1006"/>
      <c r="PUN279" s="1006"/>
      <c r="PUO279" s="1006"/>
      <c r="PUP279" s="1006"/>
      <c r="PUQ279" s="1006"/>
      <c r="PUR279" s="1006"/>
      <c r="PUS279" s="1006"/>
      <c r="PUT279" s="1006"/>
      <c r="PUU279" s="1006"/>
      <c r="PUV279" s="1006"/>
      <c r="PUW279" s="1006"/>
      <c r="PUX279" s="1006"/>
      <c r="PUY279" s="1006"/>
      <c r="PUZ279" s="1006"/>
      <c r="PVA279" s="1006"/>
      <c r="PVB279" s="1006"/>
      <c r="PVC279" s="1006"/>
      <c r="PVD279" s="1006"/>
      <c r="PVE279" s="1006"/>
      <c r="PVF279" s="1006"/>
      <c r="PVG279" s="1006"/>
      <c r="PVH279" s="1006"/>
      <c r="PVI279" s="1006"/>
      <c r="PVJ279" s="1006"/>
      <c r="PVK279" s="1006"/>
      <c r="PVL279" s="1006"/>
      <c r="PVM279" s="1006"/>
      <c r="PVN279" s="1006"/>
      <c r="PVO279" s="1006"/>
      <c r="PVP279" s="1006"/>
      <c r="PVQ279" s="1006"/>
      <c r="PVR279" s="1006"/>
      <c r="PVS279" s="1006"/>
      <c r="PVT279" s="1006"/>
      <c r="PVU279" s="1003"/>
      <c r="PVV279" s="1003"/>
      <c r="PVW279" s="1003"/>
      <c r="PVX279" s="1003"/>
      <c r="PVY279" s="1003"/>
      <c r="PVZ279" s="1003"/>
      <c r="PWA279" s="1003"/>
      <c r="PWB279" s="1003"/>
      <c r="PWC279" s="1003"/>
      <c r="PWD279" s="1003"/>
      <c r="PWE279" s="1003"/>
      <c r="PWF279" s="1003"/>
      <c r="PWG279" s="1003"/>
      <c r="PWH279" s="1003"/>
      <c r="PWI279" s="1003"/>
      <c r="PWJ279" s="1003"/>
      <c r="PWK279" s="1003"/>
      <c r="PWL279" s="1003"/>
      <c r="PWM279" s="1003"/>
      <c r="PWN279" s="1003"/>
      <c r="PWO279" s="1003"/>
      <c r="PWP279" s="1003"/>
      <c r="PWQ279" s="1003"/>
      <c r="PWR279" s="1003"/>
      <c r="PWS279" s="1004"/>
      <c r="PWT279" s="1004"/>
      <c r="PWU279" s="1004"/>
      <c r="PWV279" s="1004"/>
      <c r="PWW279" s="1004"/>
      <c r="PWX279" s="1003"/>
      <c r="PWY279" s="1003"/>
      <c r="PWZ279" s="1004"/>
      <c r="PXA279" s="1004"/>
      <c r="PXB279" s="1003"/>
      <c r="PXC279" s="1003"/>
      <c r="PXD279" s="1004"/>
      <c r="PXE279" s="1004"/>
      <c r="PXF279" s="1003"/>
      <c r="PXG279" s="1003"/>
      <c r="PXH279" s="1003"/>
      <c r="PXI279" s="1003"/>
      <c r="PXJ279" s="1003"/>
      <c r="PXK279" s="1003"/>
      <c r="PXL279" s="1003"/>
      <c r="PXM279" s="1004"/>
      <c r="PXN279" s="1004"/>
      <c r="PXO279" s="1003"/>
      <c r="PXP279" s="1003"/>
      <c r="PXQ279" s="1004"/>
      <c r="PXR279" s="1004"/>
      <c r="PXS279" s="1003"/>
      <c r="PXT279" s="1003"/>
      <c r="PXU279" s="1003"/>
      <c r="PXV279" s="1003"/>
      <c r="PXW279" s="1003"/>
      <c r="PXX279" s="1001"/>
      <c r="PXY279" s="1005"/>
      <c r="PXZ279" s="1003"/>
      <c r="PYA279" s="1003"/>
      <c r="PYB279" s="1003"/>
      <c r="PYC279" s="1003"/>
      <c r="PYD279" s="1003"/>
      <c r="PYE279" s="1003"/>
      <c r="PYF279" s="1003"/>
      <c r="PYG279" s="1006"/>
      <c r="PYH279" s="1006"/>
      <c r="PYI279" s="1006"/>
      <c r="PYJ279" s="1006"/>
      <c r="PYK279" s="1006"/>
      <c r="PYL279" s="1006"/>
      <c r="PYM279" s="1006"/>
      <c r="PYN279" s="1006"/>
      <c r="PYO279" s="1006"/>
      <c r="PYP279" s="1006"/>
      <c r="PYQ279" s="1006"/>
      <c r="PYR279" s="1006"/>
      <c r="PYS279" s="1006"/>
      <c r="PYT279" s="1006"/>
      <c r="PYU279" s="1006"/>
      <c r="PYV279" s="1006"/>
      <c r="PYW279" s="1006"/>
      <c r="PYX279" s="1006"/>
      <c r="PYY279" s="1006"/>
      <c r="PYZ279" s="1006"/>
      <c r="PZA279" s="1006"/>
      <c r="PZB279" s="1006"/>
      <c r="PZC279" s="1006"/>
      <c r="PZD279" s="1006"/>
      <c r="PZE279" s="1006"/>
      <c r="PZF279" s="1006"/>
      <c r="PZG279" s="1006"/>
      <c r="PZH279" s="1006"/>
      <c r="PZI279" s="1006"/>
      <c r="PZJ279" s="1006"/>
      <c r="PZK279" s="1006"/>
      <c r="PZL279" s="1006"/>
      <c r="PZM279" s="1006"/>
      <c r="PZN279" s="1006"/>
      <c r="PZO279" s="1006"/>
      <c r="PZP279" s="1006"/>
      <c r="PZQ279" s="1006"/>
      <c r="PZR279" s="1006"/>
      <c r="PZS279" s="1006"/>
      <c r="PZT279" s="1006"/>
      <c r="PZU279" s="1006"/>
      <c r="PZV279" s="1006"/>
      <c r="PZW279" s="1006"/>
      <c r="PZX279" s="1006"/>
      <c r="PZY279" s="1003"/>
      <c r="PZZ279" s="1003"/>
      <c r="QAA279" s="1003"/>
      <c r="QAB279" s="1003"/>
      <c r="QAC279" s="1003"/>
      <c r="QAD279" s="1003"/>
      <c r="QAE279" s="1003"/>
      <c r="QAF279" s="1003"/>
      <c r="QAG279" s="1003"/>
      <c r="QAH279" s="1003"/>
      <c r="QAI279" s="1003"/>
      <c r="QAJ279" s="1003"/>
      <c r="QAK279" s="1003"/>
      <c r="QAL279" s="1003"/>
      <c r="QAM279" s="1003"/>
      <c r="QAN279" s="1003"/>
      <c r="QAO279" s="1003"/>
      <c r="QAP279" s="1003"/>
      <c r="QAQ279" s="1003"/>
      <c r="QAR279" s="1003"/>
      <c r="QAS279" s="1003"/>
      <c r="QAT279" s="1003"/>
      <c r="QAU279" s="1003"/>
      <c r="QAV279" s="1003"/>
      <c r="QAW279" s="1004"/>
      <c r="QAX279" s="1004"/>
      <c r="QAY279" s="1004"/>
      <c r="QAZ279" s="1004"/>
      <c r="QBA279" s="1004"/>
      <c r="QBB279" s="1003"/>
      <c r="QBC279" s="1003"/>
      <c r="QBD279" s="1004"/>
      <c r="QBE279" s="1004"/>
      <c r="QBF279" s="1003"/>
      <c r="QBG279" s="1003"/>
      <c r="QBH279" s="1004"/>
      <c r="QBI279" s="1004"/>
      <c r="QBJ279" s="1003"/>
      <c r="QBK279" s="1003"/>
      <c r="QBL279" s="1003"/>
      <c r="QBM279" s="1003"/>
      <c r="QBN279" s="1003"/>
      <c r="QBO279" s="1003"/>
      <c r="QBP279" s="1003"/>
      <c r="QBQ279" s="1004"/>
      <c r="QBR279" s="1004"/>
      <c r="QBS279" s="1003"/>
      <c r="QBT279" s="1003"/>
      <c r="QBU279" s="1004"/>
      <c r="QBV279" s="1004"/>
      <c r="QBW279" s="1003"/>
      <c r="QBX279" s="1003"/>
      <c r="QBY279" s="1003"/>
      <c r="QBZ279" s="1003"/>
      <c r="QCA279" s="1003"/>
      <c r="QCB279" s="1001"/>
      <c r="QCC279" s="1005"/>
      <c r="QCD279" s="1003"/>
      <c r="QCE279" s="1003"/>
      <c r="QCF279" s="1003"/>
      <c r="QCG279" s="1003"/>
      <c r="QCH279" s="1003"/>
      <c r="QCI279" s="1003"/>
      <c r="QCJ279" s="1003"/>
      <c r="QCK279" s="1006"/>
      <c r="QCL279" s="1006"/>
      <c r="QCM279" s="1006"/>
      <c r="QCN279" s="1006"/>
      <c r="QCO279" s="1006"/>
      <c r="QCP279" s="1006"/>
      <c r="QCQ279" s="1006"/>
      <c r="QCR279" s="1006"/>
      <c r="QCS279" s="1006"/>
      <c r="QCT279" s="1006"/>
      <c r="QCU279" s="1006"/>
      <c r="QCV279" s="1006"/>
      <c r="QCW279" s="1006"/>
      <c r="QCX279" s="1006"/>
      <c r="QCY279" s="1006"/>
      <c r="QCZ279" s="1006"/>
      <c r="QDA279" s="1006"/>
      <c r="QDB279" s="1006"/>
      <c r="QDC279" s="1006"/>
      <c r="QDD279" s="1006"/>
      <c r="QDE279" s="1006"/>
      <c r="QDF279" s="1006"/>
      <c r="QDG279" s="1006"/>
      <c r="QDH279" s="1006"/>
      <c r="QDI279" s="1006"/>
      <c r="QDJ279" s="1006"/>
      <c r="QDK279" s="1006"/>
      <c r="QDL279" s="1006"/>
      <c r="QDM279" s="1006"/>
      <c r="QDN279" s="1006"/>
      <c r="QDO279" s="1006"/>
      <c r="QDP279" s="1006"/>
      <c r="QDQ279" s="1006"/>
      <c r="QDR279" s="1006"/>
      <c r="QDS279" s="1006"/>
      <c r="QDT279" s="1006"/>
      <c r="QDU279" s="1006"/>
      <c r="QDV279" s="1006"/>
      <c r="QDW279" s="1006"/>
      <c r="QDX279" s="1006"/>
      <c r="QDY279" s="1006"/>
      <c r="QDZ279" s="1006"/>
      <c r="QEA279" s="1006"/>
      <c r="QEB279" s="1006"/>
      <c r="QEC279" s="1003"/>
      <c r="QED279" s="1003"/>
      <c r="QEE279" s="1003"/>
      <c r="QEF279" s="1003"/>
      <c r="QEG279" s="1003"/>
      <c r="QEH279" s="1003"/>
      <c r="QEI279" s="1003"/>
      <c r="QEJ279" s="1003"/>
      <c r="QEK279" s="1003"/>
      <c r="QEL279" s="1003"/>
      <c r="QEM279" s="1003"/>
      <c r="QEN279" s="1003"/>
      <c r="QEO279" s="1003"/>
      <c r="QEP279" s="1003"/>
      <c r="QEQ279" s="1003"/>
      <c r="QER279" s="1003"/>
      <c r="QES279" s="1003"/>
      <c r="QET279" s="1003"/>
      <c r="QEU279" s="1003"/>
      <c r="QEV279" s="1003"/>
      <c r="QEW279" s="1003"/>
      <c r="QEX279" s="1003"/>
      <c r="QEY279" s="1003"/>
      <c r="QEZ279" s="1003"/>
      <c r="QFA279" s="1004"/>
      <c r="QFB279" s="1004"/>
      <c r="QFC279" s="1004"/>
      <c r="QFD279" s="1004"/>
      <c r="QFE279" s="1004"/>
      <c r="QFF279" s="1003"/>
      <c r="QFG279" s="1003"/>
      <c r="QFH279" s="1004"/>
      <c r="QFI279" s="1004"/>
      <c r="QFJ279" s="1003"/>
      <c r="QFK279" s="1003"/>
      <c r="QFL279" s="1004"/>
      <c r="QFM279" s="1004"/>
      <c r="QFN279" s="1003"/>
      <c r="QFO279" s="1003"/>
      <c r="QFP279" s="1003"/>
      <c r="QFQ279" s="1003"/>
      <c r="QFR279" s="1003"/>
      <c r="QFS279" s="1003"/>
      <c r="QFT279" s="1003"/>
      <c r="QFU279" s="1004"/>
      <c r="QFV279" s="1004"/>
      <c r="QFW279" s="1003"/>
      <c r="QFX279" s="1003"/>
      <c r="QFY279" s="1004"/>
      <c r="QFZ279" s="1004"/>
      <c r="QGA279" s="1003"/>
      <c r="QGB279" s="1003"/>
      <c r="QGC279" s="1003"/>
      <c r="QGD279" s="1003"/>
      <c r="QGE279" s="1003"/>
      <c r="QGF279" s="1001"/>
      <c r="QGG279" s="1005"/>
      <c r="QGH279" s="1003"/>
      <c r="QGI279" s="1003"/>
      <c r="QGJ279" s="1003"/>
      <c r="QGK279" s="1003"/>
      <c r="QGL279" s="1003"/>
      <c r="QGM279" s="1003"/>
      <c r="QGN279" s="1003"/>
      <c r="QGO279" s="1006"/>
      <c r="QGP279" s="1006"/>
      <c r="QGQ279" s="1006"/>
      <c r="QGR279" s="1006"/>
      <c r="QGS279" s="1006"/>
      <c r="QGT279" s="1006"/>
      <c r="QGU279" s="1006"/>
      <c r="QGV279" s="1006"/>
      <c r="QGW279" s="1006"/>
      <c r="QGX279" s="1006"/>
      <c r="QGY279" s="1006"/>
      <c r="QGZ279" s="1006"/>
      <c r="QHA279" s="1006"/>
      <c r="QHB279" s="1006"/>
      <c r="QHC279" s="1006"/>
      <c r="QHD279" s="1006"/>
      <c r="QHE279" s="1006"/>
      <c r="QHF279" s="1006"/>
      <c r="QHG279" s="1006"/>
      <c r="QHH279" s="1006"/>
      <c r="QHI279" s="1006"/>
      <c r="QHJ279" s="1006"/>
      <c r="QHK279" s="1006"/>
      <c r="QHL279" s="1006"/>
      <c r="QHM279" s="1006"/>
      <c r="QHN279" s="1006"/>
      <c r="QHO279" s="1006"/>
      <c r="QHP279" s="1006"/>
      <c r="QHQ279" s="1006"/>
      <c r="QHR279" s="1006"/>
      <c r="QHS279" s="1006"/>
      <c r="QHT279" s="1006"/>
      <c r="QHU279" s="1006"/>
      <c r="QHV279" s="1006"/>
      <c r="QHW279" s="1006"/>
      <c r="QHX279" s="1006"/>
      <c r="QHY279" s="1006"/>
      <c r="QHZ279" s="1006"/>
      <c r="QIA279" s="1006"/>
      <c r="QIB279" s="1006"/>
      <c r="QIC279" s="1006"/>
      <c r="QID279" s="1006"/>
      <c r="QIE279" s="1006"/>
      <c r="QIF279" s="1006"/>
      <c r="QIG279" s="1003"/>
      <c r="QIH279" s="1003"/>
      <c r="QII279" s="1003"/>
      <c r="QIJ279" s="1003"/>
      <c r="QIK279" s="1003"/>
      <c r="QIL279" s="1003"/>
      <c r="QIM279" s="1003"/>
      <c r="QIN279" s="1003"/>
      <c r="QIO279" s="1003"/>
      <c r="QIP279" s="1003"/>
      <c r="QIQ279" s="1003"/>
      <c r="QIR279" s="1003"/>
      <c r="QIS279" s="1003"/>
      <c r="QIT279" s="1003"/>
      <c r="QIU279" s="1003"/>
      <c r="QIV279" s="1003"/>
      <c r="QIW279" s="1003"/>
      <c r="QIX279" s="1003"/>
      <c r="QIY279" s="1003"/>
      <c r="QIZ279" s="1003"/>
      <c r="QJA279" s="1003"/>
      <c r="QJB279" s="1003"/>
      <c r="QJC279" s="1003"/>
      <c r="QJD279" s="1003"/>
      <c r="QJE279" s="1004"/>
      <c r="QJF279" s="1004"/>
      <c r="QJG279" s="1004"/>
      <c r="QJH279" s="1004"/>
      <c r="QJI279" s="1004"/>
      <c r="QJJ279" s="1003"/>
      <c r="QJK279" s="1003"/>
      <c r="QJL279" s="1004"/>
      <c r="QJM279" s="1004"/>
      <c r="QJN279" s="1003"/>
      <c r="QJO279" s="1003"/>
      <c r="QJP279" s="1004"/>
      <c r="QJQ279" s="1004"/>
      <c r="QJR279" s="1003"/>
      <c r="QJS279" s="1003"/>
      <c r="QJT279" s="1003"/>
      <c r="QJU279" s="1003"/>
      <c r="QJV279" s="1003"/>
      <c r="QJW279" s="1003"/>
      <c r="QJX279" s="1003"/>
      <c r="QJY279" s="1004"/>
      <c r="QJZ279" s="1004"/>
      <c r="QKA279" s="1003"/>
      <c r="QKB279" s="1003"/>
      <c r="QKC279" s="1004"/>
      <c r="QKD279" s="1004"/>
      <c r="QKE279" s="1003"/>
      <c r="QKF279" s="1003"/>
      <c r="QKG279" s="1003"/>
      <c r="QKH279" s="1003"/>
      <c r="QKI279" s="1003"/>
      <c r="QKJ279" s="1001"/>
      <c r="QKK279" s="1005"/>
      <c r="QKL279" s="1003"/>
      <c r="QKM279" s="1003"/>
      <c r="QKN279" s="1003"/>
      <c r="QKO279" s="1003"/>
      <c r="QKP279" s="1003"/>
      <c r="QKQ279" s="1003"/>
      <c r="QKR279" s="1003"/>
      <c r="QKS279" s="1006"/>
      <c r="QKT279" s="1006"/>
      <c r="QKU279" s="1006"/>
      <c r="QKV279" s="1006"/>
      <c r="QKW279" s="1006"/>
      <c r="QKX279" s="1006"/>
      <c r="QKY279" s="1006"/>
      <c r="QKZ279" s="1006"/>
      <c r="QLA279" s="1006"/>
      <c r="QLB279" s="1006"/>
      <c r="QLC279" s="1006"/>
      <c r="QLD279" s="1006"/>
      <c r="QLE279" s="1006"/>
      <c r="QLF279" s="1006"/>
      <c r="QLG279" s="1006"/>
      <c r="QLH279" s="1006"/>
      <c r="QLI279" s="1006"/>
      <c r="QLJ279" s="1006"/>
      <c r="QLK279" s="1006"/>
      <c r="QLL279" s="1006"/>
      <c r="QLM279" s="1006"/>
      <c r="QLN279" s="1006"/>
      <c r="QLO279" s="1006"/>
      <c r="QLP279" s="1006"/>
      <c r="QLQ279" s="1006"/>
      <c r="QLR279" s="1006"/>
      <c r="QLS279" s="1006"/>
      <c r="QLT279" s="1006"/>
      <c r="QLU279" s="1006"/>
      <c r="QLV279" s="1006"/>
      <c r="QLW279" s="1006"/>
      <c r="QLX279" s="1006"/>
      <c r="QLY279" s="1006"/>
      <c r="QLZ279" s="1006"/>
      <c r="QMA279" s="1006"/>
      <c r="QMB279" s="1006"/>
      <c r="QMC279" s="1006"/>
      <c r="QMD279" s="1006"/>
      <c r="QME279" s="1006"/>
      <c r="QMF279" s="1006"/>
      <c r="QMG279" s="1006"/>
      <c r="QMH279" s="1006"/>
      <c r="QMI279" s="1006"/>
      <c r="QMJ279" s="1006"/>
      <c r="QMK279" s="1003"/>
      <c r="QML279" s="1003"/>
      <c r="QMM279" s="1003"/>
      <c r="QMN279" s="1003"/>
      <c r="QMO279" s="1003"/>
      <c r="QMP279" s="1003"/>
      <c r="QMQ279" s="1003"/>
      <c r="QMR279" s="1003"/>
      <c r="QMS279" s="1003"/>
      <c r="QMT279" s="1003"/>
      <c r="QMU279" s="1003"/>
      <c r="QMV279" s="1003"/>
      <c r="QMW279" s="1003"/>
      <c r="QMX279" s="1003"/>
      <c r="QMY279" s="1003"/>
      <c r="QMZ279" s="1003"/>
      <c r="QNA279" s="1003"/>
      <c r="QNB279" s="1003"/>
      <c r="QNC279" s="1003"/>
      <c r="QND279" s="1003"/>
      <c r="QNE279" s="1003"/>
      <c r="QNF279" s="1003"/>
      <c r="QNG279" s="1003"/>
      <c r="QNH279" s="1003"/>
      <c r="QNI279" s="1004"/>
      <c r="QNJ279" s="1004"/>
      <c r="QNK279" s="1004"/>
      <c r="QNL279" s="1004"/>
      <c r="QNM279" s="1004"/>
      <c r="QNN279" s="1003"/>
      <c r="QNO279" s="1003"/>
      <c r="QNP279" s="1004"/>
      <c r="QNQ279" s="1004"/>
      <c r="QNR279" s="1003"/>
      <c r="QNS279" s="1003"/>
      <c r="QNT279" s="1004"/>
      <c r="QNU279" s="1004"/>
      <c r="QNV279" s="1003"/>
      <c r="QNW279" s="1003"/>
      <c r="QNX279" s="1003"/>
      <c r="QNY279" s="1003"/>
      <c r="QNZ279" s="1003"/>
      <c r="QOA279" s="1003"/>
      <c r="QOB279" s="1003"/>
      <c r="QOC279" s="1004"/>
      <c r="QOD279" s="1004"/>
      <c r="QOE279" s="1003"/>
      <c r="QOF279" s="1003"/>
      <c r="QOG279" s="1004"/>
      <c r="QOH279" s="1004"/>
      <c r="QOI279" s="1003"/>
      <c r="QOJ279" s="1003"/>
      <c r="QOK279" s="1003"/>
      <c r="QOL279" s="1003"/>
      <c r="QOM279" s="1003"/>
      <c r="QON279" s="1001"/>
      <c r="QOO279" s="1005"/>
      <c r="QOP279" s="1003"/>
      <c r="QOQ279" s="1003"/>
      <c r="QOR279" s="1003"/>
      <c r="QOS279" s="1003"/>
      <c r="QOT279" s="1003"/>
      <c r="QOU279" s="1003"/>
      <c r="QOV279" s="1003"/>
      <c r="QOW279" s="1006"/>
      <c r="QOX279" s="1006"/>
      <c r="QOY279" s="1006"/>
      <c r="QOZ279" s="1006"/>
      <c r="QPA279" s="1006"/>
      <c r="QPB279" s="1006"/>
      <c r="QPC279" s="1006"/>
      <c r="QPD279" s="1006"/>
      <c r="QPE279" s="1006"/>
      <c r="QPF279" s="1006"/>
      <c r="QPG279" s="1006"/>
      <c r="QPH279" s="1006"/>
      <c r="QPI279" s="1006"/>
      <c r="QPJ279" s="1006"/>
      <c r="QPK279" s="1006"/>
      <c r="QPL279" s="1006"/>
      <c r="QPM279" s="1006"/>
      <c r="QPN279" s="1006"/>
      <c r="QPO279" s="1006"/>
      <c r="QPP279" s="1006"/>
      <c r="QPQ279" s="1006"/>
      <c r="QPR279" s="1006"/>
      <c r="QPS279" s="1006"/>
      <c r="QPT279" s="1006"/>
      <c r="QPU279" s="1006"/>
      <c r="QPV279" s="1006"/>
      <c r="QPW279" s="1006"/>
      <c r="QPX279" s="1006"/>
      <c r="QPY279" s="1006"/>
      <c r="QPZ279" s="1006"/>
      <c r="QQA279" s="1006"/>
      <c r="QQB279" s="1006"/>
      <c r="QQC279" s="1006"/>
      <c r="QQD279" s="1006"/>
      <c r="QQE279" s="1006"/>
      <c r="QQF279" s="1006"/>
      <c r="QQG279" s="1006"/>
      <c r="QQH279" s="1006"/>
      <c r="QQI279" s="1006"/>
      <c r="QQJ279" s="1006"/>
      <c r="QQK279" s="1006"/>
      <c r="QQL279" s="1006"/>
      <c r="QQM279" s="1006"/>
      <c r="QQN279" s="1006"/>
      <c r="QQO279" s="1003"/>
      <c r="QQP279" s="1003"/>
      <c r="QQQ279" s="1003"/>
      <c r="QQR279" s="1003"/>
      <c r="QQS279" s="1003"/>
      <c r="QQT279" s="1003"/>
      <c r="QQU279" s="1003"/>
      <c r="QQV279" s="1003"/>
      <c r="QQW279" s="1003"/>
      <c r="QQX279" s="1003"/>
      <c r="QQY279" s="1003"/>
      <c r="QQZ279" s="1003"/>
      <c r="QRA279" s="1003"/>
      <c r="QRB279" s="1003"/>
      <c r="QRC279" s="1003"/>
      <c r="QRD279" s="1003"/>
      <c r="QRE279" s="1003"/>
      <c r="QRF279" s="1003"/>
      <c r="QRG279" s="1003"/>
      <c r="QRH279" s="1003"/>
      <c r="QRI279" s="1003"/>
      <c r="QRJ279" s="1003"/>
      <c r="QRK279" s="1003"/>
      <c r="QRL279" s="1003"/>
      <c r="QRM279" s="1004"/>
      <c r="QRN279" s="1004"/>
      <c r="QRO279" s="1004"/>
      <c r="QRP279" s="1004"/>
      <c r="QRQ279" s="1004"/>
      <c r="QRR279" s="1003"/>
      <c r="QRS279" s="1003"/>
      <c r="QRT279" s="1004"/>
      <c r="QRU279" s="1004"/>
      <c r="QRV279" s="1003"/>
      <c r="QRW279" s="1003"/>
      <c r="QRX279" s="1004"/>
      <c r="QRY279" s="1004"/>
      <c r="QRZ279" s="1003"/>
      <c r="QSA279" s="1003"/>
      <c r="QSB279" s="1003"/>
      <c r="QSC279" s="1003"/>
      <c r="QSD279" s="1003"/>
      <c r="QSE279" s="1003"/>
      <c r="QSF279" s="1003"/>
      <c r="QSG279" s="1004"/>
      <c r="QSH279" s="1004"/>
      <c r="QSI279" s="1003"/>
      <c r="QSJ279" s="1003"/>
      <c r="QSK279" s="1004"/>
      <c r="QSL279" s="1004"/>
      <c r="QSM279" s="1003"/>
      <c r="QSN279" s="1003"/>
      <c r="QSO279" s="1003"/>
      <c r="QSP279" s="1003"/>
      <c r="QSQ279" s="1003"/>
      <c r="QSR279" s="1001"/>
      <c r="QSS279" s="1005"/>
      <c r="QST279" s="1003"/>
      <c r="QSU279" s="1003"/>
      <c r="QSV279" s="1003"/>
      <c r="QSW279" s="1003"/>
      <c r="QSX279" s="1003"/>
      <c r="QSY279" s="1003"/>
      <c r="QSZ279" s="1003"/>
      <c r="QTA279" s="1006"/>
      <c r="QTB279" s="1006"/>
      <c r="QTC279" s="1006"/>
      <c r="QTD279" s="1006"/>
      <c r="QTE279" s="1006"/>
      <c r="QTF279" s="1006"/>
      <c r="QTG279" s="1006"/>
      <c r="QTH279" s="1006"/>
      <c r="QTI279" s="1006"/>
      <c r="QTJ279" s="1006"/>
      <c r="QTK279" s="1006"/>
      <c r="QTL279" s="1006"/>
      <c r="QTM279" s="1006"/>
      <c r="QTN279" s="1006"/>
      <c r="QTO279" s="1006"/>
      <c r="QTP279" s="1006"/>
      <c r="QTQ279" s="1006"/>
      <c r="QTR279" s="1006"/>
      <c r="QTS279" s="1006"/>
      <c r="QTT279" s="1006"/>
      <c r="QTU279" s="1006"/>
      <c r="QTV279" s="1006"/>
      <c r="QTW279" s="1006"/>
      <c r="QTX279" s="1006"/>
      <c r="QTY279" s="1006"/>
      <c r="QTZ279" s="1006"/>
      <c r="QUA279" s="1006"/>
      <c r="QUB279" s="1006"/>
      <c r="QUC279" s="1006"/>
      <c r="QUD279" s="1006"/>
      <c r="QUE279" s="1006"/>
      <c r="QUF279" s="1006"/>
      <c r="QUG279" s="1006"/>
      <c r="QUH279" s="1006"/>
      <c r="QUI279" s="1006"/>
      <c r="QUJ279" s="1006"/>
      <c r="QUK279" s="1006"/>
      <c r="QUL279" s="1006"/>
      <c r="QUM279" s="1006"/>
      <c r="QUN279" s="1006"/>
      <c r="QUO279" s="1006"/>
      <c r="QUP279" s="1006"/>
      <c r="QUQ279" s="1006"/>
      <c r="QUR279" s="1006"/>
      <c r="QUS279" s="1003"/>
      <c r="QUT279" s="1003"/>
      <c r="QUU279" s="1003"/>
      <c r="QUV279" s="1003"/>
      <c r="QUW279" s="1003"/>
      <c r="QUX279" s="1003"/>
      <c r="QUY279" s="1003"/>
      <c r="QUZ279" s="1003"/>
      <c r="QVA279" s="1003"/>
      <c r="QVB279" s="1003"/>
      <c r="QVC279" s="1003"/>
      <c r="QVD279" s="1003"/>
      <c r="QVE279" s="1003"/>
      <c r="QVF279" s="1003"/>
      <c r="QVG279" s="1003"/>
      <c r="QVH279" s="1003"/>
      <c r="QVI279" s="1003"/>
      <c r="QVJ279" s="1003"/>
      <c r="QVK279" s="1003"/>
      <c r="QVL279" s="1003"/>
      <c r="QVM279" s="1003"/>
      <c r="QVN279" s="1003"/>
      <c r="QVO279" s="1003"/>
      <c r="QVP279" s="1003"/>
      <c r="QVQ279" s="1004"/>
      <c r="QVR279" s="1004"/>
      <c r="QVS279" s="1004"/>
      <c r="QVT279" s="1004"/>
      <c r="QVU279" s="1004"/>
      <c r="QVV279" s="1003"/>
      <c r="QVW279" s="1003"/>
      <c r="QVX279" s="1004"/>
      <c r="QVY279" s="1004"/>
      <c r="QVZ279" s="1003"/>
      <c r="QWA279" s="1003"/>
      <c r="QWB279" s="1004"/>
      <c r="QWC279" s="1004"/>
      <c r="QWD279" s="1003"/>
      <c r="QWE279" s="1003"/>
      <c r="QWF279" s="1003"/>
      <c r="QWG279" s="1003"/>
      <c r="QWH279" s="1003"/>
      <c r="QWI279" s="1003"/>
      <c r="QWJ279" s="1003"/>
      <c r="QWK279" s="1004"/>
      <c r="QWL279" s="1004"/>
      <c r="QWM279" s="1003"/>
      <c r="QWN279" s="1003"/>
      <c r="QWO279" s="1004"/>
      <c r="QWP279" s="1004"/>
      <c r="QWQ279" s="1003"/>
      <c r="QWR279" s="1003"/>
      <c r="QWS279" s="1003"/>
      <c r="QWT279" s="1003"/>
      <c r="QWU279" s="1003"/>
      <c r="QWV279" s="1001"/>
      <c r="QWW279" s="1005"/>
      <c r="QWX279" s="1003"/>
      <c r="QWY279" s="1003"/>
      <c r="QWZ279" s="1003"/>
      <c r="QXA279" s="1003"/>
      <c r="QXB279" s="1003"/>
      <c r="QXC279" s="1003"/>
      <c r="QXD279" s="1003"/>
      <c r="QXE279" s="1006"/>
      <c r="QXF279" s="1006"/>
      <c r="QXG279" s="1006"/>
      <c r="QXH279" s="1006"/>
      <c r="QXI279" s="1006"/>
      <c r="QXJ279" s="1006"/>
      <c r="QXK279" s="1006"/>
      <c r="QXL279" s="1006"/>
      <c r="QXM279" s="1006"/>
      <c r="QXN279" s="1006"/>
      <c r="QXO279" s="1006"/>
      <c r="QXP279" s="1006"/>
      <c r="QXQ279" s="1006"/>
      <c r="QXR279" s="1006"/>
      <c r="QXS279" s="1006"/>
      <c r="QXT279" s="1006"/>
      <c r="QXU279" s="1006"/>
      <c r="QXV279" s="1006"/>
      <c r="QXW279" s="1006"/>
      <c r="QXX279" s="1006"/>
      <c r="QXY279" s="1006"/>
      <c r="QXZ279" s="1006"/>
      <c r="QYA279" s="1006"/>
      <c r="QYB279" s="1006"/>
      <c r="QYC279" s="1006"/>
      <c r="QYD279" s="1006"/>
      <c r="QYE279" s="1006"/>
      <c r="QYF279" s="1006"/>
      <c r="QYG279" s="1006"/>
      <c r="QYH279" s="1006"/>
      <c r="QYI279" s="1006"/>
      <c r="QYJ279" s="1006"/>
      <c r="QYK279" s="1006"/>
      <c r="QYL279" s="1006"/>
      <c r="QYM279" s="1006"/>
      <c r="QYN279" s="1006"/>
      <c r="QYO279" s="1006"/>
      <c r="QYP279" s="1006"/>
      <c r="QYQ279" s="1006"/>
      <c r="QYR279" s="1006"/>
      <c r="QYS279" s="1006"/>
      <c r="QYT279" s="1006"/>
      <c r="QYU279" s="1006"/>
      <c r="QYV279" s="1006"/>
      <c r="QYW279" s="1003"/>
      <c r="QYX279" s="1003"/>
      <c r="QYY279" s="1003"/>
      <c r="QYZ279" s="1003"/>
      <c r="QZA279" s="1003"/>
      <c r="QZB279" s="1003"/>
      <c r="QZC279" s="1003"/>
      <c r="QZD279" s="1003"/>
      <c r="QZE279" s="1003"/>
      <c r="QZF279" s="1003"/>
      <c r="QZG279" s="1003"/>
      <c r="QZH279" s="1003"/>
      <c r="QZI279" s="1003"/>
      <c r="QZJ279" s="1003"/>
      <c r="QZK279" s="1003"/>
      <c r="QZL279" s="1003"/>
      <c r="QZM279" s="1003"/>
      <c r="QZN279" s="1003"/>
      <c r="QZO279" s="1003"/>
      <c r="QZP279" s="1003"/>
      <c r="QZQ279" s="1003"/>
      <c r="QZR279" s="1003"/>
      <c r="QZS279" s="1003"/>
      <c r="QZT279" s="1003"/>
      <c r="QZU279" s="1004"/>
      <c r="QZV279" s="1004"/>
      <c r="QZW279" s="1004"/>
      <c r="QZX279" s="1004"/>
      <c r="QZY279" s="1004"/>
      <c r="QZZ279" s="1003"/>
      <c r="RAA279" s="1003"/>
      <c r="RAB279" s="1004"/>
      <c r="RAC279" s="1004"/>
      <c r="RAD279" s="1003"/>
      <c r="RAE279" s="1003"/>
      <c r="RAF279" s="1004"/>
      <c r="RAG279" s="1004"/>
      <c r="RAH279" s="1003"/>
      <c r="RAI279" s="1003"/>
      <c r="RAJ279" s="1003"/>
      <c r="RAK279" s="1003"/>
      <c r="RAL279" s="1003"/>
      <c r="RAM279" s="1003"/>
      <c r="RAN279" s="1003"/>
      <c r="RAO279" s="1004"/>
      <c r="RAP279" s="1004"/>
      <c r="RAQ279" s="1003"/>
      <c r="RAR279" s="1003"/>
      <c r="RAS279" s="1004"/>
      <c r="RAT279" s="1004"/>
      <c r="RAU279" s="1003"/>
      <c r="RAV279" s="1003"/>
      <c r="RAW279" s="1003"/>
      <c r="RAX279" s="1003"/>
      <c r="RAY279" s="1003"/>
      <c r="RAZ279" s="1001"/>
      <c r="RBA279" s="1005"/>
      <c r="RBB279" s="1003"/>
      <c r="RBC279" s="1003"/>
      <c r="RBD279" s="1003"/>
      <c r="RBE279" s="1003"/>
      <c r="RBF279" s="1003"/>
      <c r="RBG279" s="1003"/>
      <c r="RBH279" s="1003"/>
      <c r="RBI279" s="1006"/>
      <c r="RBJ279" s="1006"/>
      <c r="RBK279" s="1006"/>
      <c r="RBL279" s="1006"/>
      <c r="RBM279" s="1006"/>
      <c r="RBN279" s="1006"/>
      <c r="RBO279" s="1006"/>
      <c r="RBP279" s="1006"/>
      <c r="RBQ279" s="1006"/>
      <c r="RBR279" s="1006"/>
      <c r="RBS279" s="1006"/>
      <c r="RBT279" s="1006"/>
      <c r="RBU279" s="1006"/>
      <c r="RBV279" s="1006"/>
      <c r="RBW279" s="1006"/>
      <c r="RBX279" s="1006"/>
      <c r="RBY279" s="1006"/>
      <c r="RBZ279" s="1006"/>
      <c r="RCA279" s="1006"/>
      <c r="RCB279" s="1006"/>
      <c r="RCC279" s="1006"/>
      <c r="RCD279" s="1006"/>
      <c r="RCE279" s="1006"/>
      <c r="RCF279" s="1006"/>
      <c r="RCG279" s="1006"/>
      <c r="RCH279" s="1006"/>
      <c r="RCI279" s="1006"/>
      <c r="RCJ279" s="1006"/>
      <c r="RCK279" s="1006"/>
      <c r="RCL279" s="1006"/>
      <c r="RCM279" s="1006"/>
      <c r="RCN279" s="1006"/>
      <c r="RCO279" s="1006"/>
      <c r="RCP279" s="1006"/>
      <c r="RCQ279" s="1006"/>
      <c r="RCR279" s="1006"/>
      <c r="RCS279" s="1006"/>
      <c r="RCT279" s="1006"/>
      <c r="RCU279" s="1006"/>
      <c r="RCV279" s="1006"/>
      <c r="RCW279" s="1006"/>
      <c r="RCX279" s="1006"/>
      <c r="RCY279" s="1006"/>
      <c r="RCZ279" s="1006"/>
      <c r="RDA279" s="1003"/>
      <c r="RDB279" s="1003"/>
      <c r="RDC279" s="1003"/>
      <c r="RDD279" s="1003"/>
      <c r="RDE279" s="1003"/>
      <c r="RDF279" s="1003"/>
      <c r="RDG279" s="1003"/>
      <c r="RDH279" s="1003"/>
      <c r="RDI279" s="1003"/>
      <c r="RDJ279" s="1003"/>
      <c r="RDK279" s="1003"/>
      <c r="RDL279" s="1003"/>
      <c r="RDM279" s="1003"/>
      <c r="RDN279" s="1003"/>
      <c r="RDO279" s="1003"/>
      <c r="RDP279" s="1003"/>
      <c r="RDQ279" s="1003"/>
      <c r="RDR279" s="1003"/>
      <c r="RDS279" s="1003"/>
      <c r="RDT279" s="1003"/>
      <c r="RDU279" s="1003"/>
      <c r="RDV279" s="1003"/>
      <c r="RDW279" s="1003"/>
    </row>
    <row r="280" spans="1:12295" s="70" customFormat="1" ht="45.75" customHeight="1" x14ac:dyDescent="0.3">
      <c r="A280" s="731"/>
      <c r="B280" s="999"/>
      <c r="C280" s="97" t="s">
        <v>401</v>
      </c>
      <c r="D280" s="166">
        <f t="shared" ref="D280:D281" si="869">E280+G280</f>
        <v>3776805.2019099998</v>
      </c>
      <c r="E280" s="166">
        <f>E209</f>
        <v>1452629.4261099999</v>
      </c>
      <c r="F280" s="166"/>
      <c r="G280" s="166">
        <f>G209</f>
        <v>2324175.7757999999</v>
      </c>
      <c r="H280" s="166"/>
      <c r="I280" s="166"/>
      <c r="J280" s="166"/>
      <c r="K280" s="166">
        <f t="shared" ref="K280:K281" si="870">M280+Q280</f>
        <v>813133.15485000005</v>
      </c>
      <c r="L280" s="695">
        <f t="shared" si="848"/>
        <v>0.21529655658141533</v>
      </c>
      <c r="M280" s="166">
        <f>M209</f>
        <v>682638.74210999999</v>
      </c>
      <c r="N280" s="695">
        <f t="shared" si="861"/>
        <v>0.46993316384760292</v>
      </c>
      <c r="O280" s="996"/>
      <c r="P280" s="996"/>
      <c r="Q280" s="166">
        <f>Q209</f>
        <v>130494.41274</v>
      </c>
      <c r="R280" s="695">
        <f t="shared" si="862"/>
        <v>5.6146533364105293E-2</v>
      </c>
      <c r="S280" s="996"/>
      <c r="T280" s="996"/>
      <c r="U280" s="996"/>
      <c r="V280" s="996"/>
      <c r="W280" s="996"/>
      <c r="X280" s="996"/>
      <c r="Y280" s="996"/>
      <c r="Z280" s="996"/>
      <c r="AA280" s="996"/>
      <c r="AB280" s="996"/>
      <c r="AC280" s="996"/>
      <c r="AD280" s="996"/>
      <c r="AE280" s="166">
        <f t="shared" ref="AE280:AE281" si="871">AG280+AK280</f>
        <v>662411.33500999992</v>
      </c>
      <c r="AF280" s="695">
        <f t="shared" si="863"/>
        <v>0.17538933029296994</v>
      </c>
      <c r="AG280" s="166">
        <f>AG209</f>
        <v>590899.80820999993</v>
      </c>
      <c r="AH280" s="695">
        <f t="shared" si="864"/>
        <v>0.4067794563355171</v>
      </c>
      <c r="AI280" s="996"/>
      <c r="AJ280" s="996"/>
      <c r="AK280" s="166">
        <f>AK209</f>
        <v>71511.526799999992</v>
      </c>
      <c r="AL280" s="695">
        <f t="shared" si="865"/>
        <v>3.0768553542550005E-2</v>
      </c>
      <c r="AM280" s="996"/>
      <c r="AN280" s="996"/>
      <c r="AO280" s="996"/>
      <c r="AP280" s="996"/>
      <c r="AQ280" s="996"/>
      <c r="AR280" s="166">
        <f t="shared" ref="AR280:AR281" si="872">AT280+AX280</f>
        <v>3774464.9518599999</v>
      </c>
      <c r="AS280" s="695">
        <f t="shared" si="866"/>
        <v>0.99938036252205531</v>
      </c>
      <c r="AT280" s="166">
        <f>AT209</f>
        <v>1452629.4261099999</v>
      </c>
      <c r="AU280" s="695">
        <f t="shared" si="867"/>
        <v>1</v>
      </c>
      <c r="AV280" s="996"/>
      <c r="AW280" s="996"/>
      <c r="AX280" s="166">
        <f>AX209</f>
        <v>2321835.52575</v>
      </c>
      <c r="AY280" s="695">
        <f t="shared" si="868"/>
        <v>0.9989930838818788</v>
      </c>
      <c r="AZ280" s="996"/>
      <c r="BA280" s="695"/>
      <c r="BB280" s="996"/>
      <c r="BC280" s="996"/>
      <c r="BD280" s="996"/>
      <c r="BE280" s="996"/>
      <c r="BF280" s="996"/>
      <c r="BG280" s="996"/>
      <c r="BH280" s="996"/>
      <c r="BI280" s="996"/>
      <c r="BJ280" s="996"/>
      <c r="BK280" s="996"/>
      <c r="BL280" s="996"/>
      <c r="BM280" s="996"/>
      <c r="BN280" s="996"/>
      <c r="BO280" s="996"/>
      <c r="BP280" s="996"/>
      <c r="BQ280" s="996"/>
      <c r="BR280" s="996"/>
      <c r="BS280" s="996"/>
      <c r="BT280" s="996"/>
      <c r="BU280" s="996"/>
      <c r="BV280" s="996"/>
      <c r="BW280" s="996"/>
      <c r="BX280" s="996"/>
      <c r="BY280" s="996"/>
      <c r="BZ280" s="200"/>
      <c r="CA280" s="732"/>
      <c r="CB280" s="732"/>
      <c r="CC280" s="732"/>
      <c r="CD280" s="732"/>
      <c r="CE280" s="695"/>
      <c r="CF280" s="732"/>
      <c r="CG280" s="732"/>
      <c r="CH280" s="732"/>
      <c r="CI280" s="732"/>
      <c r="CJ280" s="732"/>
      <c r="CK280" s="732"/>
      <c r="CL280" s="732"/>
      <c r="CM280" s="732"/>
      <c r="CN280" s="732"/>
      <c r="CO280" s="733"/>
      <c r="CP280" s="733"/>
      <c r="CQ280" s="733"/>
      <c r="CR280" s="733"/>
      <c r="CS280" s="733"/>
      <c r="CT280" s="732"/>
      <c r="CU280" s="732"/>
      <c r="CV280" s="733"/>
      <c r="CW280" s="733"/>
      <c r="CX280" s="732"/>
      <c r="CY280" s="732"/>
      <c r="CZ280" s="733"/>
      <c r="DA280" s="733"/>
      <c r="DB280" s="732"/>
      <c r="DC280" s="732"/>
      <c r="DD280" s="732"/>
      <c r="DE280" s="732"/>
      <c r="DF280" s="732"/>
      <c r="DG280" s="732"/>
      <c r="DH280" s="732"/>
      <c r="DI280" s="733"/>
      <c r="DJ280" s="733"/>
      <c r="DK280" s="732"/>
      <c r="DL280" s="732"/>
      <c r="DM280" s="733"/>
      <c r="DN280" s="733"/>
      <c r="DO280" s="732"/>
      <c r="DP280" s="732"/>
      <c r="DQ280" s="732"/>
      <c r="DR280" s="732"/>
      <c r="DS280" s="732"/>
      <c r="DT280" s="731"/>
      <c r="DU280" s="734"/>
      <c r="DV280" s="732"/>
      <c r="DW280" s="732"/>
      <c r="DX280" s="732"/>
      <c r="DY280" s="732"/>
      <c r="DZ280" s="732"/>
      <c r="EA280" s="732"/>
      <c r="EB280" s="732"/>
      <c r="EC280" s="735"/>
      <c r="ED280" s="735"/>
      <c r="EE280" s="735"/>
      <c r="EF280" s="735"/>
      <c r="EG280" s="735"/>
      <c r="EH280" s="735"/>
      <c r="EI280" s="735"/>
      <c r="EJ280" s="735"/>
      <c r="EK280" s="735"/>
      <c r="EL280" s="735"/>
      <c r="EM280" s="735"/>
      <c r="EN280" s="735"/>
      <c r="EO280" s="735"/>
      <c r="EP280" s="735"/>
      <c r="EQ280" s="735"/>
      <c r="ER280" s="735"/>
      <c r="ES280" s="735"/>
      <c r="ET280" s="735"/>
      <c r="EU280" s="735"/>
      <c r="EV280" s="735"/>
      <c r="EW280" s="735"/>
      <c r="EX280" s="735"/>
      <c r="EY280" s="735"/>
      <c r="EZ280" s="735"/>
      <c r="FA280" s="735"/>
      <c r="FB280" s="735"/>
      <c r="FC280" s="735"/>
      <c r="FD280" s="735"/>
      <c r="FE280" s="735"/>
      <c r="FF280" s="735"/>
      <c r="FG280" s="735"/>
      <c r="FH280" s="735"/>
      <c r="FI280" s="735"/>
      <c r="FJ280" s="735"/>
      <c r="FK280" s="735"/>
      <c r="FL280" s="735"/>
      <c r="FM280" s="735"/>
      <c r="FN280" s="735"/>
      <c r="FO280" s="735"/>
      <c r="FP280" s="735"/>
      <c r="FQ280" s="735"/>
      <c r="FR280" s="735"/>
      <c r="FS280" s="735"/>
      <c r="FT280" s="735"/>
      <c r="FU280" s="732"/>
      <c r="FV280" s="732"/>
      <c r="FW280" s="732"/>
      <c r="FX280" s="732"/>
      <c r="FY280" s="732"/>
      <c r="FZ280" s="732"/>
      <c r="GA280" s="732"/>
      <c r="GB280" s="732"/>
      <c r="GC280" s="732"/>
      <c r="GD280" s="732"/>
      <c r="GE280" s="732"/>
      <c r="GF280" s="732"/>
      <c r="GG280" s="732"/>
      <c r="GH280" s="732"/>
      <c r="GI280" s="732"/>
      <c r="GJ280" s="732"/>
      <c r="GK280" s="732"/>
      <c r="GL280" s="732"/>
      <c r="GM280" s="732"/>
      <c r="GN280" s="732"/>
      <c r="GO280" s="732"/>
      <c r="GP280" s="732"/>
      <c r="GQ280" s="732"/>
      <c r="GR280" s="732"/>
      <c r="GS280" s="733"/>
      <c r="GT280" s="733"/>
      <c r="GU280" s="733"/>
      <c r="GV280" s="733"/>
      <c r="GW280" s="733"/>
      <c r="GX280" s="732"/>
      <c r="GY280" s="732"/>
      <c r="GZ280" s="733"/>
      <c r="HA280" s="733"/>
      <c r="HB280" s="732"/>
      <c r="HC280" s="732"/>
      <c r="HD280" s="733"/>
      <c r="HE280" s="733"/>
      <c r="HF280" s="732"/>
      <c r="HG280" s="732"/>
      <c r="HH280" s="732"/>
      <c r="HI280" s="732"/>
      <c r="HJ280" s="732"/>
      <c r="HK280" s="732"/>
      <c r="HL280" s="732"/>
      <c r="HM280" s="733"/>
      <c r="HN280" s="733"/>
      <c r="HO280" s="732"/>
      <c r="HP280" s="732"/>
      <c r="HQ280" s="733"/>
      <c r="HR280" s="733"/>
      <c r="HS280" s="732"/>
      <c r="HT280" s="732"/>
      <c r="HU280" s="732"/>
      <c r="HV280" s="732"/>
      <c r="HW280" s="732"/>
      <c r="HX280" s="731"/>
      <c r="HY280" s="734"/>
      <c r="HZ280" s="732"/>
      <c r="IA280" s="732"/>
      <c r="IB280" s="732"/>
      <c r="IC280" s="732"/>
      <c r="ID280" s="732"/>
      <c r="IE280" s="732"/>
      <c r="IF280" s="732"/>
      <c r="IG280" s="735"/>
      <c r="IH280" s="735"/>
      <c r="II280" s="735"/>
      <c r="IJ280" s="735"/>
      <c r="IK280" s="735"/>
      <c r="IL280" s="735"/>
      <c r="IM280" s="735"/>
      <c r="IN280" s="735"/>
      <c r="IO280" s="735"/>
      <c r="IP280" s="735"/>
      <c r="IQ280" s="735"/>
      <c r="IR280" s="735"/>
      <c r="IS280" s="735"/>
      <c r="IT280" s="735"/>
      <c r="IU280" s="735"/>
      <c r="IV280" s="735"/>
      <c r="IW280" s="735"/>
      <c r="IX280" s="735"/>
      <c r="IY280" s="735"/>
      <c r="IZ280" s="735"/>
      <c r="JA280" s="735"/>
      <c r="JB280" s="735"/>
      <c r="JC280" s="735"/>
      <c r="JD280" s="735"/>
      <c r="JE280" s="735"/>
      <c r="JF280" s="735"/>
      <c r="JG280" s="735"/>
      <c r="JH280" s="735"/>
      <c r="JI280" s="735"/>
      <c r="JJ280" s="735"/>
      <c r="JK280" s="735"/>
      <c r="JL280" s="735"/>
      <c r="JM280" s="735"/>
      <c r="JN280" s="735"/>
      <c r="JO280" s="735"/>
      <c r="JP280" s="735"/>
      <c r="JQ280" s="735"/>
      <c r="JR280" s="735"/>
      <c r="JS280" s="735"/>
      <c r="JT280" s="735"/>
      <c r="JU280" s="735"/>
      <c r="JV280" s="735"/>
      <c r="JW280" s="735"/>
      <c r="JX280" s="735"/>
      <c r="JY280" s="732"/>
      <c r="JZ280" s="732"/>
      <c r="KA280" s="732"/>
      <c r="KB280" s="732"/>
      <c r="KC280" s="732"/>
      <c r="KD280" s="732"/>
      <c r="KE280" s="732"/>
      <c r="KF280" s="732"/>
      <c r="KG280" s="732"/>
      <c r="KH280" s="732"/>
      <c r="KI280" s="732"/>
      <c r="KJ280" s="732"/>
      <c r="KK280" s="732"/>
      <c r="KL280" s="732"/>
      <c r="KM280" s="732"/>
      <c r="KN280" s="732"/>
      <c r="KO280" s="732"/>
      <c r="KP280" s="732"/>
      <c r="KQ280" s="732"/>
      <c r="KR280" s="732"/>
      <c r="KS280" s="732"/>
      <c r="KT280" s="732"/>
      <c r="KU280" s="732"/>
      <c r="KV280" s="732"/>
      <c r="KW280" s="733"/>
      <c r="KX280" s="733"/>
      <c r="KY280" s="733"/>
      <c r="KZ280" s="733"/>
      <c r="LA280" s="733"/>
      <c r="LB280" s="732"/>
      <c r="LC280" s="732"/>
      <c r="LD280" s="733"/>
      <c r="LE280" s="733"/>
      <c r="LF280" s="732"/>
      <c r="LG280" s="732"/>
      <c r="LH280" s="733"/>
      <c r="LI280" s="733"/>
      <c r="LJ280" s="732"/>
      <c r="LK280" s="732"/>
      <c r="LL280" s="732"/>
      <c r="LM280" s="732"/>
      <c r="LN280" s="732"/>
      <c r="LO280" s="732"/>
      <c r="LP280" s="732"/>
      <c r="LQ280" s="733"/>
      <c r="LR280" s="733"/>
      <c r="LS280" s="732"/>
      <c r="LT280" s="732"/>
      <c r="LU280" s="733"/>
      <c r="LV280" s="733"/>
      <c r="LW280" s="732"/>
      <c r="LX280" s="732"/>
      <c r="LY280" s="732"/>
      <c r="LZ280" s="732"/>
      <c r="MA280" s="732"/>
      <c r="MB280" s="731"/>
      <c r="MC280" s="734"/>
      <c r="MD280" s="732"/>
      <c r="ME280" s="732"/>
      <c r="MF280" s="732"/>
      <c r="MG280" s="732"/>
      <c r="MH280" s="732"/>
      <c r="MI280" s="732"/>
      <c r="MJ280" s="732"/>
      <c r="MK280" s="735"/>
      <c r="ML280" s="735"/>
      <c r="MM280" s="735"/>
      <c r="MN280" s="735"/>
      <c r="MO280" s="735"/>
      <c r="MP280" s="735"/>
      <c r="MQ280" s="735"/>
      <c r="MR280" s="735"/>
      <c r="MS280" s="735"/>
      <c r="MT280" s="735"/>
      <c r="MU280" s="735"/>
      <c r="MV280" s="735"/>
      <c r="MW280" s="735"/>
      <c r="MX280" s="735"/>
      <c r="MY280" s="735"/>
      <c r="MZ280" s="735"/>
      <c r="NA280" s="735"/>
      <c r="NB280" s="735"/>
      <c r="NC280" s="735"/>
      <c r="ND280" s="735"/>
      <c r="NE280" s="735"/>
      <c r="NF280" s="735"/>
      <c r="NG280" s="735"/>
      <c r="NH280" s="735"/>
      <c r="NI280" s="735"/>
      <c r="NJ280" s="735"/>
      <c r="NK280" s="735"/>
      <c r="NL280" s="735"/>
      <c r="NM280" s="735"/>
      <c r="NN280" s="735"/>
      <c r="NO280" s="735"/>
      <c r="NP280" s="735"/>
      <c r="NQ280" s="735"/>
      <c r="NR280" s="735"/>
      <c r="NS280" s="735"/>
      <c r="NT280" s="735"/>
      <c r="NU280" s="735"/>
      <c r="NV280" s="735"/>
      <c r="NW280" s="735"/>
      <c r="NX280" s="735"/>
      <c r="NY280" s="735"/>
      <c r="NZ280" s="735"/>
      <c r="OA280" s="735"/>
      <c r="OB280" s="735"/>
      <c r="OC280" s="732"/>
      <c r="OD280" s="732"/>
      <c r="OE280" s="732"/>
      <c r="OF280" s="732"/>
      <c r="OG280" s="732"/>
      <c r="OH280" s="732"/>
      <c r="OI280" s="732"/>
      <c r="OJ280" s="732"/>
      <c r="OK280" s="732"/>
      <c r="OL280" s="732"/>
      <c r="OM280" s="732"/>
      <c r="ON280" s="732"/>
      <c r="OO280" s="732"/>
      <c r="OP280" s="732"/>
      <c r="OQ280" s="732"/>
      <c r="OR280" s="732"/>
      <c r="OS280" s="732"/>
      <c r="OT280" s="732"/>
      <c r="OU280" s="732"/>
      <c r="OV280" s="732"/>
      <c r="OW280" s="732"/>
      <c r="OX280" s="732"/>
      <c r="OY280" s="732"/>
      <c r="OZ280" s="732"/>
      <c r="PA280" s="733"/>
      <c r="PB280" s="733"/>
      <c r="PC280" s="733"/>
      <c r="PD280" s="733"/>
      <c r="PE280" s="733"/>
      <c r="PF280" s="732"/>
      <c r="PG280" s="732"/>
      <c r="PH280" s="733"/>
      <c r="PI280" s="733"/>
      <c r="PJ280" s="732"/>
      <c r="PK280" s="732"/>
      <c r="PL280" s="733"/>
      <c r="PM280" s="733"/>
      <c r="PN280" s="732"/>
      <c r="PO280" s="732"/>
      <c r="PP280" s="732"/>
      <c r="PQ280" s="732"/>
      <c r="PR280" s="732"/>
      <c r="PS280" s="732"/>
      <c r="PT280" s="732"/>
      <c r="PU280" s="733"/>
      <c r="PV280" s="733"/>
      <c r="PW280" s="732"/>
      <c r="PX280" s="732"/>
      <c r="PY280" s="733"/>
      <c r="PZ280" s="733"/>
      <c r="QA280" s="732"/>
      <c r="QB280" s="732"/>
      <c r="QC280" s="732"/>
      <c r="QD280" s="732"/>
      <c r="QE280" s="732"/>
      <c r="QF280" s="731"/>
      <c r="QG280" s="734"/>
      <c r="QH280" s="732"/>
      <c r="QI280" s="732"/>
      <c r="QJ280" s="732"/>
      <c r="QK280" s="732"/>
      <c r="QL280" s="732"/>
      <c r="QM280" s="732"/>
      <c r="QN280" s="732"/>
      <c r="QO280" s="735"/>
      <c r="QP280" s="735"/>
      <c r="QQ280" s="735"/>
      <c r="QR280" s="735"/>
      <c r="QS280" s="735"/>
      <c r="QT280" s="735"/>
      <c r="QU280" s="735"/>
      <c r="QV280" s="735"/>
      <c r="QW280" s="735"/>
      <c r="QX280" s="735"/>
      <c r="QY280" s="735"/>
      <c r="QZ280" s="735"/>
      <c r="RA280" s="735"/>
      <c r="RB280" s="735"/>
      <c r="RC280" s="735"/>
      <c r="RD280" s="735"/>
      <c r="RE280" s="735"/>
      <c r="RF280" s="735"/>
      <c r="RG280" s="735"/>
      <c r="RH280" s="735"/>
      <c r="RI280" s="735"/>
      <c r="RJ280" s="735"/>
      <c r="RK280" s="735"/>
      <c r="RL280" s="735"/>
      <c r="RM280" s="735"/>
      <c r="RN280" s="735"/>
      <c r="RO280" s="735"/>
      <c r="RP280" s="735"/>
      <c r="RQ280" s="735"/>
      <c r="RR280" s="735"/>
      <c r="RS280" s="735"/>
      <c r="RT280" s="735"/>
      <c r="RU280" s="735"/>
      <c r="RV280" s="735"/>
      <c r="RW280" s="735"/>
      <c r="RX280" s="735"/>
      <c r="RY280" s="735"/>
      <c r="RZ280" s="735"/>
      <c r="SA280" s="735"/>
      <c r="SB280" s="735"/>
      <c r="SC280" s="735"/>
      <c r="SD280" s="735"/>
      <c r="SE280" s="735"/>
      <c r="SF280" s="735"/>
      <c r="SG280" s="732"/>
      <c r="SH280" s="732"/>
      <c r="SI280" s="732"/>
      <c r="SJ280" s="732"/>
      <c r="SK280" s="732"/>
      <c r="SL280" s="732"/>
      <c r="SM280" s="732"/>
      <c r="SN280" s="732"/>
      <c r="SO280" s="732"/>
      <c r="SP280" s="732"/>
      <c r="SQ280" s="732"/>
      <c r="SR280" s="732"/>
      <c r="SS280" s="732"/>
      <c r="ST280" s="732"/>
      <c r="SU280" s="732"/>
      <c r="SV280" s="732"/>
      <c r="SW280" s="732"/>
      <c r="SX280" s="732"/>
      <c r="SY280" s="732"/>
      <c r="SZ280" s="732"/>
      <c r="TA280" s="732"/>
      <c r="TB280" s="732"/>
      <c r="TC280" s="732"/>
      <c r="TD280" s="732"/>
      <c r="TE280" s="733"/>
      <c r="TF280" s="733"/>
      <c r="TG280" s="733"/>
      <c r="TH280" s="733"/>
      <c r="TI280" s="733"/>
      <c r="TJ280" s="732"/>
      <c r="TK280" s="732"/>
      <c r="TL280" s="733"/>
      <c r="TM280" s="733"/>
      <c r="TN280" s="732"/>
      <c r="TO280" s="732"/>
      <c r="TP280" s="733"/>
      <c r="TQ280" s="733"/>
      <c r="TR280" s="732"/>
      <c r="TS280" s="732"/>
      <c r="TT280" s="732"/>
      <c r="TU280" s="732"/>
      <c r="TV280" s="732"/>
      <c r="TW280" s="732"/>
      <c r="TX280" s="732"/>
      <c r="TY280" s="733"/>
      <c r="TZ280" s="733"/>
      <c r="UA280" s="732"/>
      <c r="UB280" s="732"/>
      <c r="UC280" s="733"/>
      <c r="UD280" s="733"/>
      <c r="UE280" s="732"/>
      <c r="UF280" s="732"/>
      <c r="UG280" s="732"/>
      <c r="UH280" s="732"/>
      <c r="UI280" s="732"/>
      <c r="UJ280" s="731"/>
      <c r="UK280" s="734"/>
      <c r="UL280" s="732"/>
      <c r="UM280" s="732"/>
      <c r="UN280" s="732"/>
      <c r="UO280" s="732"/>
      <c r="UP280" s="732"/>
      <c r="UQ280" s="732"/>
      <c r="UR280" s="732"/>
      <c r="US280" s="735"/>
      <c r="UT280" s="735"/>
      <c r="UU280" s="735"/>
      <c r="UV280" s="735"/>
      <c r="UW280" s="735"/>
      <c r="UX280" s="735"/>
      <c r="UY280" s="735"/>
      <c r="UZ280" s="735"/>
      <c r="VA280" s="735"/>
      <c r="VB280" s="735"/>
      <c r="VC280" s="735"/>
      <c r="VD280" s="735"/>
      <c r="VE280" s="735"/>
      <c r="VF280" s="735"/>
      <c r="VG280" s="735"/>
      <c r="VH280" s="735"/>
      <c r="VI280" s="735"/>
      <c r="VJ280" s="735"/>
      <c r="VK280" s="735"/>
      <c r="VL280" s="735"/>
      <c r="VM280" s="735"/>
      <c r="VN280" s="735"/>
      <c r="VO280" s="735"/>
      <c r="VP280" s="735"/>
      <c r="VQ280" s="735"/>
      <c r="VR280" s="735"/>
      <c r="VS280" s="735"/>
      <c r="VT280" s="735"/>
      <c r="VU280" s="735"/>
      <c r="VV280" s="735"/>
      <c r="VW280" s="735"/>
      <c r="VX280" s="735"/>
      <c r="VY280" s="735"/>
      <c r="VZ280" s="735"/>
      <c r="WA280" s="735"/>
      <c r="WB280" s="735"/>
      <c r="WC280" s="735"/>
      <c r="WD280" s="735"/>
      <c r="WE280" s="735"/>
      <c r="WF280" s="735"/>
      <c r="WG280" s="735"/>
      <c r="WH280" s="735"/>
      <c r="WI280" s="735"/>
      <c r="WJ280" s="735"/>
      <c r="WK280" s="732"/>
      <c r="WL280" s="732"/>
      <c r="WM280" s="732"/>
      <c r="WN280" s="732"/>
      <c r="WO280" s="732"/>
      <c r="WP280" s="732"/>
      <c r="WQ280" s="732"/>
      <c r="WR280" s="732"/>
      <c r="WS280" s="732"/>
      <c r="WT280" s="732"/>
      <c r="WU280" s="732"/>
      <c r="WV280" s="732"/>
      <c r="WW280" s="732"/>
      <c r="WX280" s="732"/>
      <c r="WY280" s="732"/>
      <c r="WZ280" s="732"/>
      <c r="XA280" s="732"/>
      <c r="XB280" s="732"/>
      <c r="XC280" s="732"/>
      <c r="XD280" s="732"/>
      <c r="XE280" s="732"/>
      <c r="XF280" s="732"/>
      <c r="XG280" s="732"/>
      <c r="XH280" s="732"/>
      <c r="XI280" s="733"/>
      <c r="XJ280" s="733"/>
      <c r="XK280" s="733"/>
      <c r="XL280" s="733"/>
      <c r="XM280" s="733"/>
      <c r="XN280" s="732"/>
      <c r="XO280" s="732"/>
      <c r="XP280" s="733"/>
      <c r="XQ280" s="733"/>
      <c r="XR280" s="732"/>
      <c r="XS280" s="732"/>
      <c r="XT280" s="733"/>
      <c r="XU280" s="733"/>
      <c r="XV280" s="732"/>
      <c r="XW280" s="732"/>
      <c r="XX280" s="732"/>
      <c r="XY280" s="732"/>
      <c r="XZ280" s="732"/>
      <c r="YA280" s="732"/>
      <c r="YB280" s="732"/>
      <c r="YC280" s="733"/>
      <c r="YD280" s="733"/>
      <c r="YE280" s="732"/>
      <c r="YF280" s="732"/>
      <c r="YG280" s="733"/>
      <c r="YH280" s="733"/>
      <c r="YI280" s="732"/>
      <c r="YJ280" s="732"/>
      <c r="YK280" s="732"/>
      <c r="YL280" s="732"/>
      <c r="YM280" s="732"/>
      <c r="YN280" s="731"/>
      <c r="YO280" s="734"/>
      <c r="YP280" s="732"/>
      <c r="YQ280" s="732"/>
      <c r="YR280" s="732"/>
      <c r="YS280" s="732"/>
      <c r="YT280" s="732"/>
      <c r="YU280" s="732"/>
      <c r="YV280" s="732"/>
      <c r="YW280" s="735"/>
      <c r="YX280" s="735"/>
      <c r="YY280" s="735"/>
      <c r="YZ280" s="735"/>
      <c r="ZA280" s="735"/>
      <c r="ZB280" s="735"/>
      <c r="ZC280" s="735"/>
      <c r="ZD280" s="735"/>
      <c r="ZE280" s="735"/>
      <c r="ZF280" s="735"/>
      <c r="ZG280" s="735"/>
      <c r="ZH280" s="735"/>
      <c r="ZI280" s="735"/>
      <c r="ZJ280" s="735"/>
      <c r="ZK280" s="735"/>
      <c r="ZL280" s="735"/>
      <c r="ZM280" s="735"/>
      <c r="ZN280" s="735"/>
      <c r="ZO280" s="735"/>
      <c r="ZP280" s="735"/>
      <c r="ZQ280" s="735"/>
      <c r="ZR280" s="735"/>
      <c r="ZS280" s="735"/>
      <c r="ZT280" s="735"/>
      <c r="ZU280" s="735"/>
      <c r="ZV280" s="735"/>
      <c r="ZW280" s="735"/>
      <c r="ZX280" s="735"/>
      <c r="ZY280" s="735"/>
      <c r="ZZ280" s="735"/>
      <c r="AAA280" s="735"/>
      <c r="AAB280" s="735"/>
      <c r="AAC280" s="735"/>
      <c r="AAD280" s="735"/>
      <c r="AAE280" s="735"/>
      <c r="AAF280" s="735"/>
      <c r="AAG280" s="735"/>
      <c r="AAH280" s="735"/>
      <c r="AAI280" s="735"/>
      <c r="AAJ280" s="735"/>
      <c r="AAK280" s="735"/>
      <c r="AAL280" s="735"/>
      <c r="AAM280" s="735"/>
      <c r="AAN280" s="735"/>
      <c r="AAO280" s="732"/>
      <c r="AAP280" s="732"/>
      <c r="AAQ280" s="732"/>
      <c r="AAR280" s="732"/>
      <c r="AAS280" s="732"/>
      <c r="AAT280" s="732"/>
      <c r="AAU280" s="732"/>
      <c r="AAV280" s="732"/>
      <c r="AAW280" s="732"/>
      <c r="AAX280" s="732"/>
      <c r="AAY280" s="732"/>
      <c r="AAZ280" s="732"/>
      <c r="ABA280" s="732"/>
      <c r="ABB280" s="732"/>
      <c r="ABC280" s="732"/>
      <c r="ABD280" s="732"/>
      <c r="ABE280" s="732"/>
      <c r="ABF280" s="732"/>
      <c r="ABG280" s="732"/>
      <c r="ABH280" s="732"/>
      <c r="ABI280" s="732"/>
      <c r="ABJ280" s="732"/>
      <c r="ABK280" s="732"/>
      <c r="ABL280" s="732"/>
      <c r="ABM280" s="733"/>
      <c r="ABN280" s="733"/>
      <c r="ABO280" s="733"/>
      <c r="ABP280" s="733"/>
      <c r="ABQ280" s="733"/>
      <c r="ABR280" s="732"/>
      <c r="ABS280" s="732"/>
      <c r="ABT280" s="733"/>
      <c r="ABU280" s="733"/>
      <c r="ABV280" s="732"/>
      <c r="ABW280" s="732"/>
      <c r="ABX280" s="733"/>
      <c r="ABY280" s="733"/>
      <c r="ABZ280" s="732"/>
      <c r="ACA280" s="732"/>
      <c r="ACB280" s="732"/>
      <c r="ACC280" s="732"/>
      <c r="ACD280" s="732"/>
      <c r="ACE280" s="732"/>
      <c r="ACF280" s="732"/>
      <c r="ACG280" s="733"/>
      <c r="ACH280" s="733"/>
      <c r="ACI280" s="732"/>
      <c r="ACJ280" s="732"/>
      <c r="ACK280" s="733"/>
      <c r="ACL280" s="733"/>
      <c r="ACM280" s="732"/>
      <c r="ACN280" s="732"/>
      <c r="ACO280" s="732"/>
      <c r="ACP280" s="732"/>
      <c r="ACQ280" s="732"/>
      <c r="ACR280" s="731"/>
      <c r="ACS280" s="734"/>
      <c r="ACT280" s="732"/>
      <c r="ACU280" s="732"/>
      <c r="ACV280" s="732"/>
      <c r="ACW280" s="732"/>
      <c r="ACX280" s="732"/>
      <c r="ACY280" s="732"/>
      <c r="ACZ280" s="732"/>
      <c r="ADA280" s="735"/>
      <c r="ADB280" s="735"/>
      <c r="ADC280" s="735"/>
      <c r="ADD280" s="735"/>
      <c r="ADE280" s="735"/>
      <c r="ADF280" s="735"/>
      <c r="ADG280" s="735"/>
      <c r="ADH280" s="735"/>
      <c r="ADI280" s="735"/>
      <c r="ADJ280" s="735"/>
      <c r="ADK280" s="735"/>
      <c r="ADL280" s="735"/>
      <c r="ADM280" s="735"/>
      <c r="ADN280" s="735"/>
      <c r="ADO280" s="735"/>
      <c r="ADP280" s="735"/>
      <c r="ADQ280" s="735"/>
      <c r="ADR280" s="735"/>
      <c r="ADS280" s="735"/>
      <c r="ADT280" s="735"/>
      <c r="ADU280" s="735"/>
      <c r="ADV280" s="735"/>
      <c r="ADW280" s="735"/>
      <c r="ADX280" s="735"/>
      <c r="ADY280" s="735"/>
      <c r="ADZ280" s="735"/>
      <c r="AEA280" s="735"/>
      <c r="AEB280" s="735"/>
      <c r="AEC280" s="735"/>
      <c r="AED280" s="735"/>
      <c r="AEE280" s="735"/>
      <c r="AEF280" s="735"/>
      <c r="AEG280" s="735"/>
      <c r="AEH280" s="735"/>
      <c r="AEI280" s="735"/>
      <c r="AEJ280" s="735"/>
      <c r="AEK280" s="735"/>
      <c r="AEL280" s="735"/>
      <c r="AEM280" s="735"/>
      <c r="AEN280" s="735"/>
      <c r="AEO280" s="735"/>
      <c r="AEP280" s="735"/>
      <c r="AEQ280" s="735"/>
      <c r="AER280" s="735"/>
      <c r="AES280" s="732"/>
      <c r="AET280" s="732"/>
      <c r="AEU280" s="732"/>
      <c r="AEV280" s="732"/>
      <c r="AEW280" s="732"/>
      <c r="AEX280" s="732"/>
      <c r="AEY280" s="732"/>
      <c r="AEZ280" s="732"/>
      <c r="AFA280" s="732"/>
      <c r="AFB280" s="732"/>
      <c r="AFC280" s="732"/>
      <c r="AFD280" s="732"/>
      <c r="AFE280" s="732"/>
      <c r="AFF280" s="732"/>
      <c r="AFG280" s="732"/>
      <c r="AFH280" s="732"/>
      <c r="AFI280" s="732"/>
      <c r="AFJ280" s="732"/>
      <c r="AFK280" s="732"/>
      <c r="AFL280" s="732"/>
      <c r="AFM280" s="732"/>
      <c r="AFN280" s="732"/>
      <c r="AFO280" s="732"/>
      <c r="AFP280" s="732"/>
      <c r="AFQ280" s="733"/>
      <c r="AFR280" s="733"/>
      <c r="AFS280" s="733"/>
      <c r="AFT280" s="733"/>
      <c r="AFU280" s="733"/>
      <c r="AFV280" s="732"/>
      <c r="AFW280" s="732"/>
      <c r="AFX280" s="733"/>
      <c r="AFY280" s="733"/>
      <c r="AFZ280" s="732"/>
      <c r="AGA280" s="732"/>
      <c r="AGB280" s="733"/>
      <c r="AGC280" s="733"/>
      <c r="AGD280" s="732"/>
      <c r="AGE280" s="732"/>
      <c r="AGF280" s="732"/>
      <c r="AGG280" s="732"/>
      <c r="AGH280" s="732"/>
      <c r="AGI280" s="732"/>
      <c r="AGJ280" s="732"/>
      <c r="AGK280" s="733"/>
      <c r="AGL280" s="733"/>
      <c r="AGM280" s="732"/>
      <c r="AGN280" s="732"/>
      <c r="AGO280" s="733"/>
      <c r="AGP280" s="733"/>
      <c r="AGQ280" s="732"/>
      <c r="AGR280" s="732"/>
      <c r="AGS280" s="732"/>
      <c r="AGT280" s="732"/>
      <c r="AGU280" s="732"/>
      <c r="AGV280" s="731"/>
      <c r="AGW280" s="734"/>
      <c r="AGX280" s="732"/>
      <c r="AGY280" s="732"/>
      <c r="AGZ280" s="732"/>
      <c r="AHA280" s="732"/>
      <c r="AHB280" s="732"/>
      <c r="AHC280" s="732"/>
      <c r="AHD280" s="732"/>
      <c r="AHE280" s="735"/>
      <c r="AHF280" s="735"/>
      <c r="AHG280" s="735"/>
      <c r="AHH280" s="735"/>
      <c r="AHI280" s="735"/>
      <c r="AHJ280" s="735"/>
      <c r="AHK280" s="735"/>
      <c r="AHL280" s="735"/>
      <c r="AHM280" s="735"/>
      <c r="AHN280" s="735"/>
      <c r="AHO280" s="735"/>
      <c r="AHP280" s="735"/>
      <c r="AHQ280" s="735"/>
      <c r="AHR280" s="735"/>
      <c r="AHS280" s="735"/>
      <c r="AHT280" s="735"/>
      <c r="AHU280" s="735"/>
      <c r="AHV280" s="735"/>
      <c r="AHW280" s="735"/>
      <c r="AHX280" s="735"/>
      <c r="AHY280" s="735"/>
      <c r="AHZ280" s="735"/>
      <c r="AIA280" s="735"/>
      <c r="AIB280" s="735"/>
      <c r="AIC280" s="735"/>
      <c r="AID280" s="735"/>
      <c r="AIE280" s="735"/>
      <c r="AIF280" s="735"/>
      <c r="AIG280" s="735"/>
      <c r="AIH280" s="735"/>
      <c r="AII280" s="735"/>
      <c r="AIJ280" s="735"/>
      <c r="AIK280" s="735"/>
      <c r="AIL280" s="735"/>
      <c r="AIM280" s="735"/>
      <c r="AIN280" s="735"/>
      <c r="AIO280" s="735"/>
      <c r="AIP280" s="735"/>
      <c r="AIQ280" s="735"/>
      <c r="AIR280" s="735"/>
      <c r="AIS280" s="735"/>
      <c r="AIT280" s="735"/>
      <c r="AIU280" s="735"/>
      <c r="AIV280" s="735"/>
      <c r="AIW280" s="732"/>
      <c r="AIX280" s="732"/>
      <c r="AIY280" s="732"/>
      <c r="AIZ280" s="732"/>
      <c r="AJA280" s="732"/>
      <c r="AJB280" s="732"/>
      <c r="AJC280" s="732"/>
      <c r="AJD280" s="732"/>
      <c r="AJE280" s="732"/>
      <c r="AJF280" s="732"/>
      <c r="AJG280" s="732"/>
      <c r="AJH280" s="732"/>
      <c r="AJI280" s="732"/>
      <c r="AJJ280" s="732"/>
      <c r="AJK280" s="732"/>
      <c r="AJL280" s="732"/>
      <c r="AJM280" s="732"/>
      <c r="AJN280" s="732"/>
      <c r="AJO280" s="732"/>
      <c r="AJP280" s="732"/>
      <c r="AJQ280" s="732"/>
      <c r="AJR280" s="732"/>
      <c r="AJS280" s="732"/>
      <c r="AJT280" s="732"/>
      <c r="AJU280" s="733"/>
      <c r="AJV280" s="733"/>
      <c r="AJW280" s="733"/>
      <c r="AJX280" s="733"/>
      <c r="AJY280" s="733"/>
      <c r="AJZ280" s="732"/>
      <c r="AKA280" s="732"/>
      <c r="AKB280" s="733"/>
      <c r="AKC280" s="733"/>
      <c r="AKD280" s="732"/>
      <c r="AKE280" s="732"/>
      <c r="AKF280" s="733"/>
      <c r="AKG280" s="733"/>
      <c r="AKH280" s="732"/>
      <c r="AKI280" s="732"/>
      <c r="AKJ280" s="732"/>
      <c r="AKK280" s="732"/>
      <c r="AKL280" s="732"/>
      <c r="AKM280" s="732"/>
      <c r="AKN280" s="732"/>
      <c r="AKO280" s="733"/>
      <c r="AKP280" s="733"/>
      <c r="AKQ280" s="732"/>
      <c r="AKR280" s="732"/>
      <c r="AKS280" s="733"/>
      <c r="AKT280" s="733"/>
      <c r="AKU280" s="732"/>
      <c r="AKV280" s="732"/>
      <c r="AKW280" s="732"/>
      <c r="AKX280" s="732"/>
      <c r="AKY280" s="732"/>
      <c r="AKZ280" s="731"/>
      <c r="ALA280" s="734"/>
      <c r="ALB280" s="732"/>
      <c r="ALC280" s="732"/>
      <c r="ALD280" s="732"/>
      <c r="ALE280" s="732"/>
      <c r="ALF280" s="732"/>
      <c r="ALG280" s="732"/>
      <c r="ALH280" s="732"/>
      <c r="ALI280" s="735"/>
      <c r="ALJ280" s="735"/>
      <c r="ALK280" s="735"/>
      <c r="ALL280" s="735"/>
      <c r="ALM280" s="735"/>
      <c r="ALN280" s="735"/>
      <c r="ALO280" s="735"/>
      <c r="ALP280" s="735"/>
      <c r="ALQ280" s="735"/>
      <c r="ALR280" s="735"/>
      <c r="ALS280" s="735"/>
      <c r="ALT280" s="735"/>
      <c r="ALU280" s="735"/>
      <c r="ALV280" s="735"/>
      <c r="ALW280" s="735"/>
      <c r="ALX280" s="735"/>
      <c r="ALY280" s="735"/>
      <c r="ALZ280" s="735"/>
      <c r="AMA280" s="735"/>
      <c r="AMB280" s="735"/>
      <c r="AMC280" s="735"/>
      <c r="AMD280" s="735"/>
      <c r="AME280" s="735"/>
      <c r="AMF280" s="735"/>
      <c r="AMG280" s="735"/>
      <c r="AMH280" s="735"/>
      <c r="AMI280" s="735"/>
      <c r="AMJ280" s="735"/>
      <c r="AMK280" s="735"/>
      <c r="AML280" s="735"/>
      <c r="AMM280" s="735"/>
      <c r="AMN280" s="735"/>
      <c r="AMO280" s="735"/>
      <c r="AMP280" s="735"/>
      <c r="AMQ280" s="735"/>
      <c r="AMR280" s="735"/>
      <c r="AMS280" s="735"/>
      <c r="AMT280" s="735"/>
      <c r="AMU280" s="735"/>
      <c r="AMV280" s="735"/>
      <c r="AMW280" s="735"/>
      <c r="AMX280" s="735"/>
      <c r="AMY280" s="735"/>
      <c r="AMZ280" s="735"/>
      <c r="ANA280" s="732"/>
      <c r="ANB280" s="732"/>
      <c r="ANC280" s="732"/>
      <c r="AND280" s="732"/>
      <c r="ANE280" s="732"/>
      <c r="ANF280" s="732"/>
      <c r="ANG280" s="732"/>
      <c r="ANH280" s="732"/>
      <c r="ANI280" s="732"/>
      <c r="ANJ280" s="732"/>
      <c r="ANK280" s="732"/>
      <c r="ANL280" s="732"/>
      <c r="ANM280" s="732"/>
      <c r="ANN280" s="732"/>
      <c r="ANO280" s="732"/>
      <c r="ANP280" s="732"/>
      <c r="ANQ280" s="732"/>
      <c r="ANR280" s="732"/>
      <c r="ANS280" s="732"/>
      <c r="ANT280" s="732"/>
      <c r="ANU280" s="732"/>
      <c r="ANV280" s="732"/>
      <c r="ANW280" s="732"/>
      <c r="ANX280" s="732"/>
      <c r="ANY280" s="733"/>
      <c r="ANZ280" s="733"/>
      <c r="AOA280" s="733"/>
      <c r="AOB280" s="733"/>
      <c r="AOC280" s="733"/>
      <c r="AOD280" s="732"/>
      <c r="AOE280" s="732"/>
      <c r="AOF280" s="733"/>
      <c r="AOG280" s="733"/>
      <c r="AOH280" s="732"/>
      <c r="AOI280" s="732"/>
      <c r="AOJ280" s="733"/>
      <c r="AOK280" s="733"/>
      <c r="AOL280" s="732"/>
      <c r="AOM280" s="732"/>
      <c r="AON280" s="732"/>
      <c r="AOO280" s="732"/>
      <c r="AOP280" s="732"/>
      <c r="AOQ280" s="732"/>
      <c r="AOR280" s="732"/>
      <c r="AOS280" s="733"/>
      <c r="AOT280" s="733"/>
      <c r="AOU280" s="732"/>
      <c r="AOV280" s="732"/>
      <c r="AOW280" s="733"/>
      <c r="AOX280" s="733"/>
      <c r="AOY280" s="732"/>
      <c r="AOZ280" s="732"/>
      <c r="APA280" s="732"/>
      <c r="APB280" s="732"/>
      <c r="APC280" s="732"/>
      <c r="APD280" s="731"/>
      <c r="APE280" s="734"/>
      <c r="APF280" s="732"/>
      <c r="APG280" s="732"/>
      <c r="APH280" s="732"/>
      <c r="API280" s="732"/>
      <c r="APJ280" s="732"/>
      <c r="APK280" s="732"/>
      <c r="APL280" s="732"/>
      <c r="APM280" s="735"/>
      <c r="APN280" s="735"/>
      <c r="APO280" s="735"/>
      <c r="APP280" s="735"/>
      <c r="APQ280" s="735"/>
      <c r="APR280" s="735"/>
      <c r="APS280" s="735"/>
      <c r="APT280" s="735"/>
      <c r="APU280" s="735"/>
      <c r="APV280" s="735"/>
      <c r="APW280" s="735"/>
      <c r="APX280" s="735"/>
      <c r="APY280" s="735"/>
      <c r="APZ280" s="735"/>
      <c r="AQA280" s="735"/>
      <c r="AQB280" s="735"/>
      <c r="AQC280" s="735"/>
      <c r="AQD280" s="735"/>
      <c r="AQE280" s="735"/>
      <c r="AQF280" s="735"/>
      <c r="AQG280" s="735"/>
      <c r="AQH280" s="735"/>
      <c r="AQI280" s="735"/>
      <c r="AQJ280" s="735"/>
      <c r="AQK280" s="735"/>
      <c r="AQL280" s="735"/>
      <c r="AQM280" s="735"/>
      <c r="AQN280" s="735"/>
      <c r="AQO280" s="735"/>
      <c r="AQP280" s="735"/>
      <c r="AQQ280" s="735"/>
      <c r="AQR280" s="735"/>
      <c r="AQS280" s="735"/>
      <c r="AQT280" s="735"/>
      <c r="AQU280" s="735"/>
      <c r="AQV280" s="735"/>
      <c r="AQW280" s="735"/>
      <c r="AQX280" s="735"/>
      <c r="AQY280" s="735"/>
      <c r="AQZ280" s="735"/>
      <c r="ARA280" s="735"/>
      <c r="ARB280" s="735"/>
      <c r="ARC280" s="735"/>
      <c r="ARD280" s="735"/>
      <c r="ARE280" s="732"/>
      <c r="ARF280" s="732"/>
      <c r="ARG280" s="732"/>
      <c r="ARH280" s="732"/>
      <c r="ARI280" s="732"/>
      <c r="ARJ280" s="732"/>
      <c r="ARK280" s="732"/>
      <c r="ARL280" s="732"/>
      <c r="ARM280" s="732"/>
      <c r="ARN280" s="732"/>
      <c r="ARO280" s="732"/>
      <c r="ARP280" s="732"/>
      <c r="ARQ280" s="732"/>
      <c r="ARR280" s="732"/>
      <c r="ARS280" s="732"/>
      <c r="ART280" s="732"/>
      <c r="ARU280" s="732"/>
      <c r="ARV280" s="732"/>
      <c r="ARW280" s="732"/>
      <c r="ARX280" s="732"/>
      <c r="ARY280" s="732"/>
      <c r="ARZ280" s="732"/>
      <c r="ASA280" s="732"/>
      <c r="ASB280" s="732"/>
      <c r="ASC280" s="733"/>
      <c r="ASD280" s="733"/>
      <c r="ASE280" s="733"/>
      <c r="ASF280" s="733"/>
      <c r="ASG280" s="733"/>
      <c r="ASH280" s="732"/>
      <c r="ASI280" s="732"/>
      <c r="ASJ280" s="733"/>
      <c r="ASK280" s="733"/>
      <c r="ASL280" s="732"/>
      <c r="ASM280" s="732"/>
      <c r="ASN280" s="733"/>
      <c r="ASO280" s="733"/>
      <c r="ASP280" s="732"/>
      <c r="ASQ280" s="732"/>
      <c r="ASR280" s="732"/>
      <c r="ASS280" s="732"/>
      <c r="AST280" s="732"/>
      <c r="ASU280" s="732"/>
      <c r="ASV280" s="732"/>
      <c r="ASW280" s="733"/>
      <c r="ASX280" s="733"/>
      <c r="ASY280" s="732"/>
      <c r="ASZ280" s="732"/>
      <c r="ATA280" s="733"/>
      <c r="ATB280" s="733"/>
      <c r="ATC280" s="732"/>
      <c r="ATD280" s="732"/>
      <c r="ATE280" s="732"/>
      <c r="ATF280" s="732"/>
      <c r="ATG280" s="732"/>
      <c r="ATH280" s="731"/>
      <c r="ATI280" s="734"/>
      <c r="ATJ280" s="732"/>
      <c r="ATK280" s="732"/>
      <c r="ATL280" s="732"/>
      <c r="ATM280" s="732"/>
      <c r="ATN280" s="732"/>
      <c r="ATO280" s="732"/>
      <c r="ATP280" s="732"/>
      <c r="ATQ280" s="735"/>
      <c r="ATR280" s="735"/>
      <c r="ATS280" s="735"/>
      <c r="ATT280" s="735"/>
      <c r="ATU280" s="735"/>
      <c r="ATV280" s="735"/>
      <c r="ATW280" s="735"/>
      <c r="ATX280" s="735"/>
      <c r="ATY280" s="735"/>
      <c r="ATZ280" s="735"/>
      <c r="AUA280" s="735"/>
      <c r="AUB280" s="735"/>
      <c r="AUC280" s="735"/>
      <c r="AUD280" s="735"/>
      <c r="AUE280" s="735"/>
      <c r="AUF280" s="735"/>
      <c r="AUG280" s="735"/>
      <c r="AUH280" s="735"/>
      <c r="AUI280" s="735"/>
      <c r="AUJ280" s="735"/>
      <c r="AUK280" s="735"/>
      <c r="AUL280" s="735"/>
      <c r="AUM280" s="735"/>
      <c r="AUN280" s="735"/>
      <c r="AUO280" s="735"/>
      <c r="AUP280" s="735"/>
      <c r="AUQ280" s="735"/>
      <c r="AUR280" s="735"/>
      <c r="AUS280" s="735"/>
      <c r="AUT280" s="735"/>
      <c r="AUU280" s="735"/>
      <c r="AUV280" s="735"/>
      <c r="AUW280" s="735"/>
      <c r="AUX280" s="735"/>
      <c r="AUY280" s="735"/>
      <c r="AUZ280" s="735"/>
      <c r="AVA280" s="735"/>
      <c r="AVB280" s="735"/>
      <c r="AVC280" s="735"/>
      <c r="AVD280" s="735"/>
      <c r="AVE280" s="735"/>
      <c r="AVF280" s="735"/>
      <c r="AVG280" s="735"/>
      <c r="AVH280" s="735"/>
      <c r="AVI280" s="732"/>
      <c r="AVJ280" s="732"/>
      <c r="AVK280" s="732"/>
      <c r="AVL280" s="732"/>
      <c r="AVM280" s="732"/>
      <c r="AVN280" s="732"/>
      <c r="AVO280" s="732"/>
      <c r="AVP280" s="732"/>
      <c r="AVQ280" s="732"/>
      <c r="AVR280" s="732"/>
      <c r="AVS280" s="732"/>
      <c r="AVT280" s="732"/>
      <c r="AVU280" s="732"/>
      <c r="AVV280" s="732"/>
      <c r="AVW280" s="732"/>
      <c r="AVX280" s="732"/>
      <c r="AVY280" s="732"/>
      <c r="AVZ280" s="732"/>
      <c r="AWA280" s="732"/>
      <c r="AWB280" s="732"/>
      <c r="AWC280" s="732"/>
      <c r="AWD280" s="732"/>
      <c r="AWE280" s="732"/>
      <c r="AWF280" s="732"/>
      <c r="AWG280" s="733"/>
      <c r="AWH280" s="733"/>
      <c r="AWI280" s="733"/>
      <c r="AWJ280" s="733"/>
      <c r="AWK280" s="733"/>
      <c r="AWL280" s="732"/>
      <c r="AWM280" s="732"/>
      <c r="AWN280" s="733"/>
      <c r="AWO280" s="733"/>
      <c r="AWP280" s="732"/>
      <c r="AWQ280" s="732"/>
      <c r="AWR280" s="733"/>
      <c r="AWS280" s="733"/>
      <c r="AWT280" s="732"/>
      <c r="AWU280" s="732"/>
      <c r="AWV280" s="732"/>
      <c r="AWW280" s="732"/>
      <c r="AWX280" s="732"/>
      <c r="AWY280" s="732"/>
      <c r="AWZ280" s="732"/>
      <c r="AXA280" s="733"/>
      <c r="AXB280" s="733"/>
      <c r="AXC280" s="732"/>
      <c r="AXD280" s="732"/>
      <c r="AXE280" s="733"/>
      <c r="AXF280" s="733"/>
      <c r="AXG280" s="732"/>
      <c r="AXH280" s="732"/>
      <c r="AXI280" s="732"/>
      <c r="AXJ280" s="732"/>
      <c r="AXK280" s="732"/>
      <c r="AXL280" s="731"/>
      <c r="AXM280" s="734"/>
      <c r="AXN280" s="732"/>
      <c r="AXO280" s="732"/>
      <c r="AXP280" s="732"/>
      <c r="AXQ280" s="732"/>
      <c r="AXR280" s="732"/>
      <c r="AXS280" s="732"/>
      <c r="AXT280" s="732"/>
      <c r="AXU280" s="735"/>
      <c r="AXV280" s="735"/>
      <c r="AXW280" s="735"/>
      <c r="AXX280" s="735"/>
      <c r="AXY280" s="735"/>
      <c r="AXZ280" s="735"/>
      <c r="AYA280" s="735"/>
      <c r="AYB280" s="735"/>
      <c r="AYC280" s="735"/>
      <c r="AYD280" s="735"/>
      <c r="AYE280" s="735"/>
      <c r="AYF280" s="735"/>
      <c r="AYG280" s="735"/>
      <c r="AYH280" s="735"/>
      <c r="AYI280" s="735"/>
      <c r="AYJ280" s="735"/>
      <c r="AYK280" s="735"/>
      <c r="AYL280" s="735"/>
      <c r="AYM280" s="735"/>
      <c r="AYN280" s="735"/>
      <c r="AYO280" s="735"/>
      <c r="AYP280" s="735"/>
      <c r="AYQ280" s="735"/>
      <c r="AYR280" s="735"/>
      <c r="AYS280" s="735"/>
      <c r="AYT280" s="735"/>
      <c r="AYU280" s="735"/>
      <c r="AYV280" s="735"/>
      <c r="AYW280" s="735"/>
      <c r="AYX280" s="735"/>
      <c r="AYY280" s="735"/>
      <c r="AYZ280" s="735"/>
      <c r="AZA280" s="735"/>
      <c r="AZB280" s="735"/>
      <c r="AZC280" s="735"/>
      <c r="AZD280" s="735"/>
      <c r="AZE280" s="735"/>
      <c r="AZF280" s="735"/>
      <c r="AZG280" s="735"/>
      <c r="AZH280" s="735"/>
      <c r="AZI280" s="735"/>
      <c r="AZJ280" s="735"/>
      <c r="AZK280" s="735"/>
      <c r="AZL280" s="735"/>
      <c r="AZM280" s="732"/>
      <c r="AZN280" s="732"/>
      <c r="AZO280" s="732"/>
      <c r="AZP280" s="732"/>
      <c r="AZQ280" s="732"/>
      <c r="AZR280" s="732"/>
      <c r="AZS280" s="732"/>
      <c r="AZT280" s="732"/>
      <c r="AZU280" s="732"/>
      <c r="AZV280" s="732"/>
      <c r="AZW280" s="732"/>
      <c r="AZX280" s="732"/>
      <c r="AZY280" s="732"/>
      <c r="AZZ280" s="732"/>
      <c r="BAA280" s="732"/>
      <c r="BAB280" s="732"/>
      <c r="BAC280" s="732"/>
      <c r="BAD280" s="732"/>
      <c r="BAE280" s="732"/>
      <c r="BAF280" s="732"/>
      <c r="BAG280" s="732"/>
      <c r="BAH280" s="732"/>
      <c r="BAI280" s="732"/>
      <c r="BAJ280" s="732"/>
      <c r="BAK280" s="733"/>
      <c r="BAL280" s="733"/>
      <c r="BAM280" s="733"/>
      <c r="BAN280" s="733"/>
      <c r="BAO280" s="733"/>
      <c r="BAP280" s="732"/>
      <c r="BAQ280" s="732"/>
      <c r="BAR280" s="733"/>
      <c r="BAS280" s="733"/>
      <c r="BAT280" s="732"/>
      <c r="BAU280" s="732"/>
      <c r="BAV280" s="733"/>
      <c r="BAW280" s="733"/>
      <c r="BAX280" s="732"/>
      <c r="BAY280" s="732"/>
      <c r="BAZ280" s="732"/>
      <c r="BBA280" s="732"/>
      <c r="BBB280" s="732"/>
      <c r="BBC280" s="732"/>
      <c r="BBD280" s="732"/>
      <c r="BBE280" s="733"/>
      <c r="BBF280" s="733"/>
      <c r="BBG280" s="732"/>
      <c r="BBH280" s="732"/>
      <c r="BBI280" s="733"/>
      <c r="BBJ280" s="733"/>
      <c r="BBK280" s="732"/>
      <c r="BBL280" s="732"/>
      <c r="BBM280" s="732"/>
      <c r="BBN280" s="732"/>
      <c r="BBO280" s="732"/>
      <c r="BBP280" s="731"/>
      <c r="BBQ280" s="734"/>
      <c r="BBR280" s="732"/>
      <c r="BBS280" s="732"/>
      <c r="BBT280" s="732"/>
      <c r="BBU280" s="732"/>
      <c r="BBV280" s="732"/>
      <c r="BBW280" s="732"/>
      <c r="BBX280" s="732"/>
      <c r="BBY280" s="735"/>
      <c r="BBZ280" s="735"/>
      <c r="BCA280" s="735"/>
      <c r="BCB280" s="735"/>
      <c r="BCC280" s="735"/>
      <c r="BCD280" s="735"/>
      <c r="BCE280" s="735"/>
      <c r="BCF280" s="735"/>
      <c r="BCG280" s="735"/>
      <c r="BCH280" s="735"/>
      <c r="BCI280" s="735"/>
      <c r="BCJ280" s="735"/>
      <c r="BCK280" s="735"/>
      <c r="BCL280" s="735"/>
      <c r="BCM280" s="735"/>
      <c r="BCN280" s="735"/>
      <c r="BCO280" s="735"/>
      <c r="BCP280" s="735"/>
      <c r="BCQ280" s="735"/>
      <c r="BCR280" s="735"/>
      <c r="BCS280" s="735"/>
      <c r="BCT280" s="735"/>
      <c r="BCU280" s="735"/>
      <c r="BCV280" s="735"/>
      <c r="BCW280" s="735"/>
      <c r="BCX280" s="735"/>
      <c r="BCY280" s="735"/>
      <c r="BCZ280" s="735"/>
      <c r="BDA280" s="735"/>
      <c r="BDB280" s="735"/>
      <c r="BDC280" s="735"/>
      <c r="BDD280" s="735"/>
      <c r="BDE280" s="735"/>
      <c r="BDF280" s="735"/>
      <c r="BDG280" s="735"/>
      <c r="BDH280" s="735"/>
      <c r="BDI280" s="735"/>
      <c r="BDJ280" s="735"/>
      <c r="BDK280" s="735"/>
      <c r="BDL280" s="735"/>
      <c r="BDM280" s="735"/>
      <c r="BDN280" s="735"/>
      <c r="BDO280" s="735"/>
      <c r="BDP280" s="735"/>
      <c r="BDQ280" s="732"/>
      <c r="BDR280" s="732"/>
      <c r="BDS280" s="732"/>
      <c r="BDT280" s="732"/>
      <c r="BDU280" s="732"/>
      <c r="BDV280" s="732"/>
      <c r="BDW280" s="732"/>
      <c r="BDX280" s="732"/>
      <c r="BDY280" s="732"/>
      <c r="BDZ280" s="732"/>
      <c r="BEA280" s="732"/>
      <c r="BEB280" s="732"/>
      <c r="BEC280" s="732"/>
      <c r="BED280" s="732"/>
      <c r="BEE280" s="732"/>
      <c r="BEF280" s="732"/>
      <c r="BEG280" s="732"/>
      <c r="BEH280" s="732"/>
      <c r="BEI280" s="732"/>
      <c r="BEJ280" s="732"/>
      <c r="BEK280" s="732"/>
      <c r="BEL280" s="732"/>
      <c r="BEM280" s="732"/>
      <c r="BEN280" s="732"/>
      <c r="BEO280" s="733"/>
      <c r="BEP280" s="733"/>
      <c r="BEQ280" s="733"/>
      <c r="BER280" s="733"/>
      <c r="BES280" s="733"/>
      <c r="BET280" s="732"/>
      <c r="BEU280" s="732"/>
      <c r="BEV280" s="733"/>
      <c r="BEW280" s="733"/>
      <c r="BEX280" s="732"/>
      <c r="BEY280" s="732"/>
      <c r="BEZ280" s="733"/>
      <c r="BFA280" s="733"/>
      <c r="BFB280" s="732"/>
      <c r="BFC280" s="732"/>
      <c r="BFD280" s="732"/>
      <c r="BFE280" s="732"/>
      <c r="BFF280" s="732"/>
      <c r="BFG280" s="732"/>
      <c r="BFH280" s="732"/>
      <c r="BFI280" s="733"/>
      <c r="BFJ280" s="733"/>
      <c r="BFK280" s="732"/>
      <c r="BFL280" s="732"/>
      <c r="BFM280" s="733"/>
      <c r="BFN280" s="733"/>
      <c r="BFO280" s="732"/>
      <c r="BFP280" s="732"/>
      <c r="BFQ280" s="732"/>
      <c r="BFR280" s="732"/>
      <c r="BFS280" s="732"/>
      <c r="BFT280" s="731"/>
      <c r="BFU280" s="734"/>
      <c r="BFV280" s="732"/>
      <c r="BFW280" s="732"/>
      <c r="BFX280" s="732"/>
      <c r="BFY280" s="732"/>
      <c r="BFZ280" s="732"/>
      <c r="BGA280" s="732"/>
      <c r="BGB280" s="732"/>
      <c r="BGC280" s="735"/>
      <c r="BGD280" s="735"/>
      <c r="BGE280" s="735"/>
      <c r="BGF280" s="735"/>
      <c r="BGG280" s="735"/>
      <c r="BGH280" s="735"/>
      <c r="BGI280" s="735"/>
      <c r="BGJ280" s="735"/>
      <c r="BGK280" s="735"/>
      <c r="BGL280" s="735"/>
      <c r="BGM280" s="735"/>
      <c r="BGN280" s="735"/>
      <c r="BGO280" s="735"/>
      <c r="BGP280" s="735"/>
      <c r="BGQ280" s="735"/>
      <c r="BGR280" s="735"/>
      <c r="BGS280" s="735"/>
      <c r="BGT280" s="735"/>
      <c r="BGU280" s="735"/>
      <c r="BGV280" s="735"/>
      <c r="BGW280" s="735"/>
      <c r="BGX280" s="735"/>
      <c r="BGY280" s="735"/>
      <c r="BGZ280" s="735"/>
      <c r="BHA280" s="735"/>
      <c r="BHB280" s="735"/>
      <c r="BHC280" s="735"/>
      <c r="BHD280" s="735"/>
      <c r="BHE280" s="735"/>
      <c r="BHF280" s="735"/>
      <c r="BHG280" s="735"/>
      <c r="BHH280" s="735"/>
      <c r="BHI280" s="735"/>
      <c r="BHJ280" s="735"/>
      <c r="BHK280" s="735"/>
      <c r="BHL280" s="735"/>
      <c r="BHM280" s="735"/>
      <c r="BHN280" s="735"/>
      <c r="BHO280" s="735"/>
      <c r="BHP280" s="735"/>
      <c r="BHQ280" s="735"/>
      <c r="BHR280" s="735"/>
      <c r="BHS280" s="735"/>
      <c r="BHT280" s="735"/>
      <c r="BHU280" s="732"/>
      <c r="BHV280" s="732"/>
      <c r="BHW280" s="732"/>
      <c r="BHX280" s="732"/>
      <c r="BHY280" s="732"/>
      <c r="BHZ280" s="732"/>
      <c r="BIA280" s="732"/>
      <c r="BIB280" s="732"/>
      <c r="BIC280" s="732"/>
      <c r="BID280" s="732"/>
      <c r="BIE280" s="732"/>
      <c r="BIF280" s="732"/>
      <c r="BIG280" s="732"/>
      <c r="BIH280" s="732"/>
      <c r="BII280" s="732"/>
      <c r="BIJ280" s="732"/>
      <c r="BIK280" s="732"/>
      <c r="BIL280" s="732"/>
      <c r="BIM280" s="732"/>
      <c r="BIN280" s="732"/>
      <c r="BIO280" s="732"/>
      <c r="BIP280" s="732"/>
      <c r="BIQ280" s="732"/>
      <c r="BIR280" s="732"/>
      <c r="BIS280" s="733"/>
      <c r="BIT280" s="733"/>
      <c r="BIU280" s="733"/>
      <c r="BIV280" s="733"/>
      <c r="BIW280" s="733"/>
      <c r="BIX280" s="732"/>
      <c r="BIY280" s="732"/>
      <c r="BIZ280" s="733"/>
      <c r="BJA280" s="733"/>
      <c r="BJB280" s="732"/>
      <c r="BJC280" s="732"/>
      <c r="BJD280" s="733"/>
      <c r="BJE280" s="733"/>
      <c r="BJF280" s="732"/>
      <c r="BJG280" s="732"/>
      <c r="BJH280" s="732"/>
      <c r="BJI280" s="732"/>
      <c r="BJJ280" s="732"/>
      <c r="BJK280" s="732"/>
      <c r="BJL280" s="732"/>
      <c r="BJM280" s="733"/>
      <c r="BJN280" s="733"/>
      <c r="BJO280" s="732"/>
      <c r="BJP280" s="732"/>
      <c r="BJQ280" s="733"/>
      <c r="BJR280" s="733"/>
      <c r="BJS280" s="732"/>
      <c r="BJT280" s="732"/>
      <c r="BJU280" s="732"/>
      <c r="BJV280" s="732"/>
      <c r="BJW280" s="732"/>
      <c r="BJX280" s="731"/>
      <c r="BJY280" s="734"/>
      <c r="BJZ280" s="732"/>
      <c r="BKA280" s="732"/>
      <c r="BKB280" s="732"/>
      <c r="BKC280" s="732"/>
      <c r="BKD280" s="732"/>
      <c r="BKE280" s="732"/>
      <c r="BKF280" s="732"/>
      <c r="BKG280" s="735"/>
      <c r="BKH280" s="735"/>
      <c r="BKI280" s="735"/>
      <c r="BKJ280" s="735"/>
      <c r="BKK280" s="735"/>
      <c r="BKL280" s="735"/>
      <c r="BKM280" s="735"/>
      <c r="BKN280" s="735"/>
      <c r="BKO280" s="735"/>
      <c r="BKP280" s="735"/>
      <c r="BKQ280" s="735"/>
      <c r="BKR280" s="735"/>
      <c r="BKS280" s="735"/>
      <c r="BKT280" s="735"/>
      <c r="BKU280" s="735"/>
      <c r="BKV280" s="735"/>
      <c r="BKW280" s="735"/>
      <c r="BKX280" s="735"/>
      <c r="BKY280" s="735"/>
      <c r="BKZ280" s="735"/>
      <c r="BLA280" s="735"/>
      <c r="BLB280" s="735"/>
      <c r="BLC280" s="735"/>
      <c r="BLD280" s="735"/>
      <c r="BLE280" s="735"/>
      <c r="BLF280" s="735"/>
      <c r="BLG280" s="735"/>
      <c r="BLH280" s="735"/>
      <c r="BLI280" s="735"/>
      <c r="BLJ280" s="735"/>
      <c r="BLK280" s="735"/>
      <c r="BLL280" s="735"/>
      <c r="BLM280" s="735"/>
      <c r="BLN280" s="735"/>
      <c r="BLO280" s="735"/>
      <c r="BLP280" s="735"/>
      <c r="BLQ280" s="735"/>
      <c r="BLR280" s="735"/>
      <c r="BLS280" s="735"/>
      <c r="BLT280" s="735"/>
      <c r="BLU280" s="735"/>
      <c r="BLV280" s="735"/>
      <c r="BLW280" s="735"/>
      <c r="BLX280" s="735"/>
      <c r="BLY280" s="732"/>
      <c r="BLZ280" s="732"/>
      <c r="BMA280" s="732"/>
      <c r="BMB280" s="732"/>
      <c r="BMC280" s="732"/>
      <c r="BMD280" s="732"/>
      <c r="BME280" s="732"/>
      <c r="BMF280" s="732"/>
      <c r="BMG280" s="732"/>
      <c r="BMH280" s="732"/>
      <c r="BMI280" s="732"/>
      <c r="BMJ280" s="732"/>
      <c r="BMK280" s="732"/>
      <c r="BML280" s="732"/>
      <c r="BMM280" s="732"/>
      <c r="BMN280" s="732"/>
      <c r="BMO280" s="732"/>
      <c r="BMP280" s="732"/>
      <c r="BMQ280" s="732"/>
      <c r="BMR280" s="732"/>
      <c r="BMS280" s="732"/>
      <c r="BMT280" s="732"/>
      <c r="BMU280" s="732"/>
      <c r="BMV280" s="732"/>
      <c r="BMW280" s="733"/>
      <c r="BMX280" s="733"/>
      <c r="BMY280" s="733"/>
      <c r="BMZ280" s="733"/>
      <c r="BNA280" s="733"/>
      <c r="BNB280" s="732"/>
      <c r="BNC280" s="732"/>
      <c r="BND280" s="733"/>
      <c r="BNE280" s="733"/>
      <c r="BNF280" s="732"/>
      <c r="BNG280" s="732"/>
      <c r="BNH280" s="733"/>
      <c r="BNI280" s="733"/>
      <c r="BNJ280" s="732"/>
      <c r="BNK280" s="732"/>
      <c r="BNL280" s="732"/>
      <c r="BNM280" s="732"/>
      <c r="BNN280" s="732"/>
      <c r="BNO280" s="732"/>
      <c r="BNP280" s="732"/>
      <c r="BNQ280" s="733"/>
      <c r="BNR280" s="733"/>
      <c r="BNS280" s="732"/>
      <c r="BNT280" s="732"/>
      <c r="BNU280" s="733"/>
      <c r="BNV280" s="733"/>
      <c r="BNW280" s="732"/>
      <c r="BNX280" s="732"/>
      <c r="BNY280" s="732"/>
      <c r="BNZ280" s="732"/>
      <c r="BOA280" s="732"/>
      <c r="BOB280" s="731"/>
      <c r="BOC280" s="734"/>
      <c r="BOD280" s="732"/>
      <c r="BOE280" s="732"/>
      <c r="BOF280" s="732"/>
      <c r="BOG280" s="732"/>
      <c r="BOH280" s="732"/>
      <c r="BOI280" s="732"/>
      <c r="BOJ280" s="732"/>
      <c r="BOK280" s="735"/>
      <c r="BOL280" s="735"/>
      <c r="BOM280" s="735"/>
      <c r="BON280" s="735"/>
      <c r="BOO280" s="735"/>
      <c r="BOP280" s="735"/>
      <c r="BOQ280" s="735"/>
      <c r="BOR280" s="735"/>
      <c r="BOS280" s="735"/>
      <c r="BOT280" s="735"/>
      <c r="BOU280" s="735"/>
      <c r="BOV280" s="735"/>
      <c r="BOW280" s="735"/>
      <c r="BOX280" s="735"/>
      <c r="BOY280" s="735"/>
      <c r="BOZ280" s="735"/>
      <c r="BPA280" s="735"/>
      <c r="BPB280" s="735"/>
      <c r="BPC280" s="735"/>
      <c r="BPD280" s="735"/>
      <c r="BPE280" s="735"/>
      <c r="BPF280" s="735"/>
      <c r="BPG280" s="735"/>
      <c r="BPH280" s="735"/>
      <c r="BPI280" s="735"/>
      <c r="BPJ280" s="735"/>
      <c r="BPK280" s="735"/>
      <c r="BPL280" s="735"/>
      <c r="BPM280" s="735"/>
      <c r="BPN280" s="735"/>
      <c r="BPO280" s="735"/>
      <c r="BPP280" s="735"/>
      <c r="BPQ280" s="735"/>
      <c r="BPR280" s="735"/>
      <c r="BPS280" s="735"/>
      <c r="BPT280" s="735"/>
      <c r="BPU280" s="735"/>
      <c r="BPV280" s="735"/>
      <c r="BPW280" s="735"/>
      <c r="BPX280" s="735"/>
      <c r="BPY280" s="735"/>
      <c r="BPZ280" s="735"/>
      <c r="BQA280" s="735"/>
      <c r="BQB280" s="735"/>
      <c r="BQC280" s="732"/>
      <c r="BQD280" s="732"/>
      <c r="BQE280" s="732"/>
      <c r="BQF280" s="732"/>
      <c r="BQG280" s="732"/>
      <c r="BQH280" s="732"/>
      <c r="BQI280" s="732"/>
      <c r="BQJ280" s="732"/>
      <c r="BQK280" s="732"/>
      <c r="BQL280" s="732"/>
      <c r="BQM280" s="732"/>
      <c r="BQN280" s="732"/>
      <c r="BQO280" s="732"/>
      <c r="BQP280" s="732"/>
      <c r="BQQ280" s="732"/>
      <c r="BQR280" s="732"/>
      <c r="BQS280" s="732"/>
      <c r="BQT280" s="732"/>
      <c r="BQU280" s="732"/>
      <c r="BQV280" s="732"/>
      <c r="BQW280" s="732"/>
      <c r="BQX280" s="732"/>
      <c r="BQY280" s="732"/>
      <c r="BQZ280" s="732"/>
      <c r="BRA280" s="733"/>
      <c r="BRB280" s="733"/>
      <c r="BRC280" s="733"/>
      <c r="BRD280" s="733"/>
      <c r="BRE280" s="733"/>
      <c r="BRF280" s="732"/>
      <c r="BRG280" s="732"/>
      <c r="BRH280" s="733"/>
      <c r="BRI280" s="733"/>
      <c r="BRJ280" s="732"/>
      <c r="BRK280" s="732"/>
      <c r="BRL280" s="733"/>
      <c r="BRM280" s="733"/>
      <c r="BRN280" s="732"/>
      <c r="BRO280" s="732"/>
      <c r="BRP280" s="732"/>
      <c r="BRQ280" s="732"/>
      <c r="BRR280" s="732"/>
      <c r="BRS280" s="732"/>
      <c r="BRT280" s="732"/>
      <c r="BRU280" s="733"/>
      <c r="BRV280" s="733"/>
      <c r="BRW280" s="732"/>
      <c r="BRX280" s="732"/>
      <c r="BRY280" s="733"/>
      <c r="BRZ280" s="733"/>
      <c r="BSA280" s="732"/>
      <c r="BSB280" s="732"/>
      <c r="BSC280" s="732"/>
      <c r="BSD280" s="732"/>
      <c r="BSE280" s="732"/>
      <c r="BSF280" s="731"/>
      <c r="BSG280" s="734"/>
      <c r="BSH280" s="732"/>
      <c r="BSI280" s="732"/>
      <c r="BSJ280" s="732"/>
      <c r="BSK280" s="732"/>
      <c r="BSL280" s="732"/>
      <c r="BSM280" s="732"/>
      <c r="BSN280" s="732"/>
      <c r="BSO280" s="735"/>
      <c r="BSP280" s="735"/>
      <c r="BSQ280" s="735"/>
      <c r="BSR280" s="735"/>
      <c r="BSS280" s="735"/>
      <c r="BST280" s="735"/>
      <c r="BSU280" s="735"/>
      <c r="BSV280" s="735"/>
      <c r="BSW280" s="735"/>
      <c r="BSX280" s="735"/>
      <c r="BSY280" s="735"/>
      <c r="BSZ280" s="735"/>
      <c r="BTA280" s="735"/>
      <c r="BTB280" s="735"/>
      <c r="BTC280" s="735"/>
      <c r="BTD280" s="735"/>
      <c r="BTE280" s="735"/>
      <c r="BTF280" s="735"/>
      <c r="BTG280" s="735"/>
      <c r="BTH280" s="735"/>
      <c r="BTI280" s="735"/>
      <c r="BTJ280" s="735"/>
      <c r="BTK280" s="735"/>
      <c r="BTL280" s="735"/>
      <c r="BTM280" s="735"/>
      <c r="BTN280" s="735"/>
      <c r="BTO280" s="735"/>
      <c r="BTP280" s="735"/>
      <c r="BTQ280" s="735"/>
      <c r="BTR280" s="735"/>
      <c r="BTS280" s="735"/>
      <c r="BTT280" s="735"/>
      <c r="BTU280" s="735"/>
      <c r="BTV280" s="735"/>
      <c r="BTW280" s="735"/>
      <c r="BTX280" s="735"/>
      <c r="BTY280" s="735"/>
      <c r="BTZ280" s="735"/>
      <c r="BUA280" s="735"/>
      <c r="BUB280" s="735"/>
      <c r="BUC280" s="735"/>
      <c r="BUD280" s="735"/>
      <c r="BUE280" s="735"/>
      <c r="BUF280" s="735"/>
      <c r="BUG280" s="732"/>
      <c r="BUH280" s="732"/>
      <c r="BUI280" s="732"/>
      <c r="BUJ280" s="732"/>
      <c r="BUK280" s="732"/>
      <c r="BUL280" s="732"/>
      <c r="BUM280" s="732"/>
      <c r="BUN280" s="732"/>
      <c r="BUO280" s="732"/>
      <c r="BUP280" s="732"/>
      <c r="BUQ280" s="732"/>
      <c r="BUR280" s="732"/>
      <c r="BUS280" s="732"/>
      <c r="BUT280" s="732"/>
      <c r="BUU280" s="732"/>
      <c r="BUV280" s="732"/>
      <c r="BUW280" s="732"/>
      <c r="BUX280" s="732"/>
      <c r="BUY280" s="732"/>
      <c r="BUZ280" s="732"/>
      <c r="BVA280" s="732"/>
      <c r="BVB280" s="732"/>
      <c r="BVC280" s="732"/>
      <c r="BVD280" s="732"/>
      <c r="BVE280" s="733"/>
      <c r="BVF280" s="733"/>
      <c r="BVG280" s="733"/>
      <c r="BVH280" s="733"/>
      <c r="BVI280" s="733"/>
      <c r="BVJ280" s="732"/>
      <c r="BVK280" s="732"/>
      <c r="BVL280" s="733"/>
      <c r="BVM280" s="733"/>
      <c r="BVN280" s="732"/>
      <c r="BVO280" s="732"/>
      <c r="BVP280" s="733"/>
      <c r="BVQ280" s="733"/>
      <c r="BVR280" s="732"/>
      <c r="BVS280" s="732"/>
      <c r="BVT280" s="732"/>
      <c r="BVU280" s="732"/>
      <c r="BVV280" s="732"/>
      <c r="BVW280" s="732"/>
      <c r="BVX280" s="732"/>
      <c r="BVY280" s="733"/>
      <c r="BVZ280" s="733"/>
      <c r="BWA280" s="732"/>
      <c r="BWB280" s="732"/>
      <c r="BWC280" s="733"/>
      <c r="BWD280" s="733"/>
      <c r="BWE280" s="732"/>
      <c r="BWF280" s="732"/>
      <c r="BWG280" s="732"/>
      <c r="BWH280" s="732"/>
      <c r="BWI280" s="732"/>
      <c r="BWJ280" s="731"/>
      <c r="BWK280" s="734"/>
      <c r="BWL280" s="732"/>
      <c r="BWM280" s="732"/>
      <c r="BWN280" s="732"/>
      <c r="BWO280" s="732"/>
      <c r="BWP280" s="732"/>
      <c r="BWQ280" s="732"/>
      <c r="BWR280" s="732"/>
      <c r="BWS280" s="735"/>
      <c r="BWT280" s="735"/>
      <c r="BWU280" s="735"/>
      <c r="BWV280" s="735"/>
      <c r="BWW280" s="735"/>
      <c r="BWX280" s="735"/>
      <c r="BWY280" s="735"/>
      <c r="BWZ280" s="735"/>
      <c r="BXA280" s="735"/>
      <c r="BXB280" s="735"/>
      <c r="BXC280" s="735"/>
      <c r="BXD280" s="735"/>
      <c r="BXE280" s="735"/>
      <c r="BXF280" s="735"/>
      <c r="BXG280" s="735"/>
      <c r="BXH280" s="735"/>
      <c r="BXI280" s="735"/>
      <c r="BXJ280" s="735"/>
      <c r="BXK280" s="735"/>
      <c r="BXL280" s="735"/>
      <c r="BXM280" s="735"/>
      <c r="BXN280" s="735"/>
      <c r="BXO280" s="735"/>
      <c r="BXP280" s="735"/>
      <c r="BXQ280" s="735"/>
      <c r="BXR280" s="735"/>
      <c r="BXS280" s="735"/>
      <c r="BXT280" s="735"/>
      <c r="BXU280" s="735"/>
      <c r="BXV280" s="735"/>
      <c r="BXW280" s="735"/>
      <c r="BXX280" s="735"/>
      <c r="BXY280" s="735"/>
      <c r="BXZ280" s="735"/>
      <c r="BYA280" s="735"/>
      <c r="BYB280" s="735"/>
      <c r="BYC280" s="735"/>
      <c r="BYD280" s="735"/>
      <c r="BYE280" s="735"/>
      <c r="BYF280" s="735"/>
      <c r="BYG280" s="735"/>
      <c r="BYH280" s="735"/>
      <c r="BYI280" s="735"/>
      <c r="BYJ280" s="735"/>
      <c r="BYK280" s="732"/>
      <c r="BYL280" s="732"/>
      <c r="BYM280" s="732"/>
      <c r="BYN280" s="732"/>
      <c r="BYO280" s="732"/>
      <c r="BYP280" s="732"/>
      <c r="BYQ280" s="732"/>
      <c r="BYR280" s="732"/>
      <c r="BYS280" s="732"/>
      <c r="BYT280" s="732"/>
      <c r="BYU280" s="732"/>
      <c r="BYV280" s="732"/>
      <c r="BYW280" s="732"/>
      <c r="BYX280" s="732"/>
      <c r="BYY280" s="732"/>
      <c r="BYZ280" s="732"/>
      <c r="BZA280" s="732"/>
      <c r="BZB280" s="732"/>
      <c r="BZC280" s="732"/>
      <c r="BZD280" s="732"/>
      <c r="BZE280" s="732"/>
      <c r="BZF280" s="732"/>
      <c r="BZG280" s="732"/>
      <c r="BZH280" s="732"/>
      <c r="BZI280" s="733"/>
      <c r="BZJ280" s="733"/>
      <c r="BZK280" s="733"/>
      <c r="BZL280" s="733"/>
      <c r="BZM280" s="733"/>
      <c r="BZN280" s="732"/>
      <c r="BZO280" s="732"/>
      <c r="BZP280" s="733"/>
      <c r="BZQ280" s="733"/>
      <c r="BZR280" s="732"/>
      <c r="BZS280" s="732"/>
      <c r="BZT280" s="733"/>
      <c r="BZU280" s="733"/>
      <c r="BZV280" s="732"/>
      <c r="BZW280" s="732"/>
      <c r="BZX280" s="732"/>
      <c r="BZY280" s="732"/>
      <c r="BZZ280" s="732"/>
      <c r="CAA280" s="732"/>
      <c r="CAB280" s="732"/>
      <c r="CAC280" s="733"/>
      <c r="CAD280" s="733"/>
      <c r="CAE280" s="732"/>
      <c r="CAF280" s="732"/>
      <c r="CAG280" s="733"/>
      <c r="CAH280" s="733"/>
      <c r="CAI280" s="732"/>
      <c r="CAJ280" s="732"/>
      <c r="CAK280" s="732"/>
      <c r="CAL280" s="732"/>
      <c r="CAM280" s="732"/>
      <c r="CAN280" s="731"/>
      <c r="CAO280" s="734"/>
      <c r="CAP280" s="732"/>
      <c r="CAQ280" s="732"/>
      <c r="CAR280" s="732"/>
      <c r="CAS280" s="732"/>
      <c r="CAT280" s="732"/>
      <c r="CAU280" s="732"/>
      <c r="CAV280" s="732"/>
      <c r="CAW280" s="735"/>
      <c r="CAX280" s="735"/>
      <c r="CAY280" s="735"/>
      <c r="CAZ280" s="735"/>
      <c r="CBA280" s="735"/>
      <c r="CBB280" s="735"/>
      <c r="CBC280" s="735"/>
      <c r="CBD280" s="735"/>
      <c r="CBE280" s="735"/>
      <c r="CBF280" s="735"/>
      <c r="CBG280" s="735"/>
      <c r="CBH280" s="735"/>
      <c r="CBI280" s="735"/>
      <c r="CBJ280" s="735"/>
      <c r="CBK280" s="735"/>
      <c r="CBL280" s="735"/>
      <c r="CBM280" s="735"/>
      <c r="CBN280" s="735"/>
      <c r="CBO280" s="735"/>
      <c r="CBP280" s="735"/>
      <c r="CBQ280" s="735"/>
      <c r="CBR280" s="735"/>
      <c r="CBS280" s="735"/>
      <c r="CBT280" s="735"/>
      <c r="CBU280" s="735"/>
      <c r="CBV280" s="735"/>
      <c r="CBW280" s="735"/>
      <c r="CBX280" s="735"/>
      <c r="CBY280" s="735"/>
      <c r="CBZ280" s="735"/>
      <c r="CCA280" s="735"/>
      <c r="CCB280" s="735"/>
      <c r="CCC280" s="735"/>
      <c r="CCD280" s="735"/>
      <c r="CCE280" s="735"/>
      <c r="CCF280" s="735"/>
      <c r="CCG280" s="735"/>
      <c r="CCH280" s="735"/>
      <c r="CCI280" s="735"/>
      <c r="CCJ280" s="735"/>
      <c r="CCK280" s="735"/>
      <c r="CCL280" s="735"/>
      <c r="CCM280" s="735"/>
      <c r="CCN280" s="735"/>
      <c r="CCO280" s="732"/>
      <c r="CCP280" s="732"/>
      <c r="CCQ280" s="732"/>
      <c r="CCR280" s="732"/>
      <c r="CCS280" s="732"/>
      <c r="CCT280" s="732"/>
      <c r="CCU280" s="732"/>
      <c r="CCV280" s="732"/>
      <c r="CCW280" s="732"/>
      <c r="CCX280" s="732"/>
      <c r="CCY280" s="732"/>
      <c r="CCZ280" s="732"/>
      <c r="CDA280" s="732"/>
      <c r="CDB280" s="732"/>
      <c r="CDC280" s="732"/>
      <c r="CDD280" s="732"/>
      <c r="CDE280" s="732"/>
      <c r="CDF280" s="732"/>
      <c r="CDG280" s="732"/>
      <c r="CDH280" s="732"/>
      <c r="CDI280" s="732"/>
      <c r="CDJ280" s="732"/>
      <c r="CDK280" s="732"/>
      <c r="CDL280" s="732"/>
      <c r="CDM280" s="733"/>
      <c r="CDN280" s="733"/>
      <c r="CDO280" s="733"/>
      <c r="CDP280" s="733"/>
      <c r="CDQ280" s="733"/>
      <c r="CDR280" s="732"/>
      <c r="CDS280" s="732"/>
      <c r="CDT280" s="733"/>
      <c r="CDU280" s="733"/>
      <c r="CDV280" s="732"/>
      <c r="CDW280" s="732"/>
      <c r="CDX280" s="733"/>
      <c r="CDY280" s="733"/>
      <c r="CDZ280" s="732"/>
      <c r="CEA280" s="732"/>
      <c r="CEB280" s="732"/>
      <c r="CEC280" s="732"/>
      <c r="CED280" s="732"/>
      <c r="CEE280" s="732"/>
      <c r="CEF280" s="732"/>
      <c r="CEG280" s="733"/>
      <c r="CEH280" s="733"/>
      <c r="CEI280" s="732"/>
      <c r="CEJ280" s="732"/>
      <c r="CEK280" s="733"/>
      <c r="CEL280" s="733"/>
      <c r="CEM280" s="732"/>
      <c r="CEN280" s="732"/>
      <c r="CEO280" s="732"/>
      <c r="CEP280" s="732"/>
      <c r="CEQ280" s="732"/>
      <c r="CER280" s="731"/>
      <c r="CES280" s="734"/>
      <c r="CET280" s="732"/>
      <c r="CEU280" s="732"/>
      <c r="CEV280" s="732"/>
      <c r="CEW280" s="732"/>
      <c r="CEX280" s="732"/>
      <c r="CEY280" s="732"/>
      <c r="CEZ280" s="732"/>
      <c r="CFA280" s="735"/>
      <c r="CFB280" s="735"/>
      <c r="CFC280" s="735"/>
      <c r="CFD280" s="735"/>
      <c r="CFE280" s="735"/>
      <c r="CFF280" s="735"/>
      <c r="CFG280" s="735"/>
      <c r="CFH280" s="735"/>
      <c r="CFI280" s="735"/>
      <c r="CFJ280" s="735"/>
      <c r="CFK280" s="735"/>
      <c r="CFL280" s="735"/>
      <c r="CFM280" s="735"/>
      <c r="CFN280" s="735"/>
      <c r="CFO280" s="735"/>
      <c r="CFP280" s="735"/>
      <c r="CFQ280" s="735"/>
      <c r="CFR280" s="735"/>
      <c r="CFS280" s="735"/>
      <c r="CFT280" s="735"/>
      <c r="CFU280" s="735"/>
      <c r="CFV280" s="735"/>
      <c r="CFW280" s="735"/>
      <c r="CFX280" s="735"/>
      <c r="CFY280" s="735"/>
      <c r="CFZ280" s="735"/>
      <c r="CGA280" s="735"/>
      <c r="CGB280" s="735"/>
      <c r="CGC280" s="735"/>
      <c r="CGD280" s="735"/>
      <c r="CGE280" s="735"/>
      <c r="CGF280" s="735"/>
      <c r="CGG280" s="735"/>
      <c r="CGH280" s="735"/>
      <c r="CGI280" s="735"/>
      <c r="CGJ280" s="735"/>
      <c r="CGK280" s="735"/>
      <c r="CGL280" s="735"/>
      <c r="CGM280" s="735"/>
      <c r="CGN280" s="735"/>
      <c r="CGO280" s="735"/>
      <c r="CGP280" s="735"/>
      <c r="CGQ280" s="735"/>
      <c r="CGR280" s="735"/>
      <c r="CGS280" s="732"/>
      <c r="CGT280" s="732"/>
      <c r="CGU280" s="732"/>
      <c r="CGV280" s="732"/>
      <c r="CGW280" s="732"/>
      <c r="CGX280" s="732"/>
      <c r="CGY280" s="732"/>
      <c r="CGZ280" s="732"/>
      <c r="CHA280" s="732"/>
      <c r="CHB280" s="732"/>
      <c r="CHC280" s="732"/>
      <c r="CHD280" s="732"/>
      <c r="CHE280" s="732"/>
      <c r="CHF280" s="732"/>
      <c r="CHG280" s="732"/>
      <c r="CHH280" s="732"/>
      <c r="CHI280" s="732"/>
      <c r="CHJ280" s="732"/>
      <c r="CHK280" s="732"/>
      <c r="CHL280" s="732"/>
      <c r="CHM280" s="732"/>
      <c r="CHN280" s="732"/>
      <c r="CHO280" s="732"/>
      <c r="CHP280" s="732"/>
      <c r="CHQ280" s="733"/>
      <c r="CHR280" s="733"/>
      <c r="CHS280" s="733"/>
      <c r="CHT280" s="733"/>
      <c r="CHU280" s="733"/>
      <c r="CHV280" s="732"/>
      <c r="CHW280" s="732"/>
      <c r="CHX280" s="733"/>
      <c r="CHY280" s="733"/>
      <c r="CHZ280" s="732"/>
      <c r="CIA280" s="732"/>
      <c r="CIB280" s="733"/>
      <c r="CIC280" s="733"/>
      <c r="CID280" s="732"/>
      <c r="CIE280" s="732"/>
      <c r="CIF280" s="732"/>
      <c r="CIG280" s="732"/>
      <c r="CIH280" s="732"/>
      <c r="CII280" s="732"/>
      <c r="CIJ280" s="732"/>
      <c r="CIK280" s="733"/>
      <c r="CIL280" s="733"/>
      <c r="CIM280" s="732"/>
      <c r="CIN280" s="732"/>
      <c r="CIO280" s="733"/>
      <c r="CIP280" s="733"/>
      <c r="CIQ280" s="732"/>
      <c r="CIR280" s="732"/>
      <c r="CIS280" s="732"/>
      <c r="CIT280" s="732"/>
      <c r="CIU280" s="732"/>
      <c r="CIV280" s="731"/>
      <c r="CIW280" s="734"/>
      <c r="CIX280" s="732"/>
      <c r="CIY280" s="732"/>
      <c r="CIZ280" s="732"/>
      <c r="CJA280" s="732"/>
      <c r="CJB280" s="732"/>
      <c r="CJC280" s="732"/>
      <c r="CJD280" s="732"/>
      <c r="CJE280" s="735"/>
      <c r="CJF280" s="735"/>
      <c r="CJG280" s="735"/>
      <c r="CJH280" s="735"/>
      <c r="CJI280" s="735"/>
      <c r="CJJ280" s="735"/>
      <c r="CJK280" s="735"/>
      <c r="CJL280" s="735"/>
      <c r="CJM280" s="735"/>
      <c r="CJN280" s="735"/>
      <c r="CJO280" s="735"/>
      <c r="CJP280" s="735"/>
      <c r="CJQ280" s="735"/>
      <c r="CJR280" s="735"/>
      <c r="CJS280" s="735"/>
      <c r="CJT280" s="735"/>
      <c r="CJU280" s="735"/>
      <c r="CJV280" s="735"/>
      <c r="CJW280" s="735"/>
      <c r="CJX280" s="735"/>
      <c r="CJY280" s="735"/>
      <c r="CJZ280" s="735"/>
      <c r="CKA280" s="735"/>
      <c r="CKB280" s="735"/>
      <c r="CKC280" s="735"/>
      <c r="CKD280" s="735"/>
      <c r="CKE280" s="735"/>
      <c r="CKF280" s="735"/>
      <c r="CKG280" s="735"/>
      <c r="CKH280" s="735"/>
      <c r="CKI280" s="735"/>
      <c r="CKJ280" s="735"/>
      <c r="CKK280" s="735"/>
      <c r="CKL280" s="735"/>
      <c r="CKM280" s="735"/>
      <c r="CKN280" s="735"/>
      <c r="CKO280" s="735"/>
      <c r="CKP280" s="735"/>
      <c r="CKQ280" s="735"/>
      <c r="CKR280" s="735"/>
      <c r="CKS280" s="735"/>
      <c r="CKT280" s="735"/>
      <c r="CKU280" s="735"/>
      <c r="CKV280" s="735"/>
      <c r="CKW280" s="732"/>
      <c r="CKX280" s="732"/>
      <c r="CKY280" s="732"/>
      <c r="CKZ280" s="732"/>
      <c r="CLA280" s="732"/>
      <c r="CLB280" s="732"/>
      <c r="CLC280" s="732"/>
      <c r="CLD280" s="732"/>
      <c r="CLE280" s="732"/>
      <c r="CLF280" s="732"/>
      <c r="CLG280" s="732"/>
      <c r="CLH280" s="732"/>
      <c r="CLI280" s="732"/>
      <c r="CLJ280" s="732"/>
      <c r="CLK280" s="732"/>
      <c r="CLL280" s="732"/>
      <c r="CLM280" s="732"/>
      <c r="CLN280" s="732"/>
      <c r="CLO280" s="732"/>
      <c r="CLP280" s="732"/>
      <c r="CLQ280" s="732"/>
      <c r="CLR280" s="732"/>
      <c r="CLS280" s="732"/>
      <c r="CLT280" s="732"/>
      <c r="CLU280" s="733"/>
      <c r="CLV280" s="733"/>
      <c r="CLW280" s="733"/>
      <c r="CLX280" s="733"/>
      <c r="CLY280" s="733"/>
      <c r="CLZ280" s="732"/>
      <c r="CMA280" s="732"/>
      <c r="CMB280" s="733"/>
      <c r="CMC280" s="733"/>
      <c r="CMD280" s="732"/>
      <c r="CME280" s="732"/>
      <c r="CMF280" s="733"/>
      <c r="CMG280" s="733"/>
      <c r="CMH280" s="732"/>
      <c r="CMI280" s="732"/>
      <c r="CMJ280" s="732"/>
      <c r="CMK280" s="732"/>
      <c r="CML280" s="732"/>
      <c r="CMM280" s="732"/>
      <c r="CMN280" s="732"/>
      <c r="CMO280" s="733"/>
      <c r="CMP280" s="733"/>
      <c r="CMQ280" s="732"/>
      <c r="CMR280" s="732"/>
      <c r="CMS280" s="733"/>
      <c r="CMT280" s="733"/>
      <c r="CMU280" s="732"/>
      <c r="CMV280" s="732"/>
      <c r="CMW280" s="732"/>
      <c r="CMX280" s="732"/>
      <c r="CMY280" s="732"/>
      <c r="CMZ280" s="731"/>
      <c r="CNA280" s="734"/>
      <c r="CNB280" s="732"/>
      <c r="CNC280" s="732"/>
      <c r="CND280" s="732"/>
      <c r="CNE280" s="732"/>
      <c r="CNF280" s="732"/>
      <c r="CNG280" s="732"/>
      <c r="CNH280" s="732"/>
      <c r="CNI280" s="735"/>
      <c r="CNJ280" s="735"/>
      <c r="CNK280" s="735"/>
      <c r="CNL280" s="735"/>
      <c r="CNM280" s="735"/>
      <c r="CNN280" s="735"/>
      <c r="CNO280" s="735"/>
      <c r="CNP280" s="735"/>
      <c r="CNQ280" s="735"/>
      <c r="CNR280" s="735"/>
      <c r="CNS280" s="735"/>
      <c r="CNT280" s="735"/>
      <c r="CNU280" s="735"/>
      <c r="CNV280" s="735"/>
      <c r="CNW280" s="735"/>
      <c r="CNX280" s="735"/>
      <c r="CNY280" s="735"/>
      <c r="CNZ280" s="735"/>
      <c r="COA280" s="735"/>
      <c r="COB280" s="735"/>
      <c r="COC280" s="735"/>
      <c r="COD280" s="735"/>
      <c r="COE280" s="735"/>
      <c r="COF280" s="735"/>
      <c r="COG280" s="735"/>
      <c r="COH280" s="735"/>
      <c r="COI280" s="735"/>
      <c r="COJ280" s="735"/>
      <c r="COK280" s="735"/>
      <c r="COL280" s="735"/>
      <c r="COM280" s="735"/>
      <c r="CON280" s="735"/>
      <c r="COO280" s="735"/>
      <c r="COP280" s="735"/>
      <c r="COQ280" s="735"/>
      <c r="COR280" s="735"/>
      <c r="COS280" s="735"/>
      <c r="COT280" s="735"/>
      <c r="COU280" s="735"/>
      <c r="COV280" s="735"/>
      <c r="COW280" s="735"/>
      <c r="COX280" s="735"/>
      <c r="COY280" s="735"/>
      <c r="COZ280" s="735"/>
      <c r="CPA280" s="732"/>
      <c r="CPB280" s="732"/>
      <c r="CPC280" s="732"/>
      <c r="CPD280" s="732"/>
      <c r="CPE280" s="732"/>
      <c r="CPF280" s="732"/>
      <c r="CPG280" s="732"/>
      <c r="CPH280" s="732"/>
      <c r="CPI280" s="732"/>
      <c r="CPJ280" s="732"/>
      <c r="CPK280" s="732"/>
      <c r="CPL280" s="732"/>
      <c r="CPM280" s="732"/>
      <c r="CPN280" s="732"/>
      <c r="CPO280" s="732"/>
      <c r="CPP280" s="732"/>
      <c r="CPQ280" s="732"/>
      <c r="CPR280" s="732"/>
      <c r="CPS280" s="732"/>
      <c r="CPT280" s="732"/>
      <c r="CPU280" s="732"/>
      <c r="CPV280" s="732"/>
      <c r="CPW280" s="732"/>
      <c r="CPX280" s="732"/>
      <c r="CPY280" s="733"/>
      <c r="CPZ280" s="733"/>
      <c r="CQA280" s="733"/>
      <c r="CQB280" s="733"/>
      <c r="CQC280" s="733"/>
      <c r="CQD280" s="732"/>
      <c r="CQE280" s="732"/>
      <c r="CQF280" s="733"/>
      <c r="CQG280" s="733"/>
      <c r="CQH280" s="732"/>
      <c r="CQI280" s="732"/>
      <c r="CQJ280" s="733"/>
      <c r="CQK280" s="733"/>
      <c r="CQL280" s="732"/>
      <c r="CQM280" s="732"/>
      <c r="CQN280" s="732"/>
      <c r="CQO280" s="732"/>
      <c r="CQP280" s="732"/>
      <c r="CQQ280" s="732"/>
      <c r="CQR280" s="732"/>
      <c r="CQS280" s="733"/>
      <c r="CQT280" s="733"/>
      <c r="CQU280" s="732"/>
      <c r="CQV280" s="732"/>
      <c r="CQW280" s="733"/>
      <c r="CQX280" s="733"/>
      <c r="CQY280" s="732"/>
      <c r="CQZ280" s="732"/>
      <c r="CRA280" s="732"/>
      <c r="CRB280" s="732"/>
      <c r="CRC280" s="732"/>
      <c r="CRD280" s="731"/>
      <c r="CRE280" s="734"/>
      <c r="CRF280" s="732"/>
      <c r="CRG280" s="732"/>
      <c r="CRH280" s="732"/>
      <c r="CRI280" s="732"/>
      <c r="CRJ280" s="732"/>
      <c r="CRK280" s="732"/>
      <c r="CRL280" s="732"/>
      <c r="CRM280" s="735"/>
      <c r="CRN280" s="735"/>
      <c r="CRO280" s="735"/>
      <c r="CRP280" s="735"/>
      <c r="CRQ280" s="735"/>
      <c r="CRR280" s="735"/>
      <c r="CRS280" s="735"/>
      <c r="CRT280" s="735"/>
      <c r="CRU280" s="735"/>
      <c r="CRV280" s="735"/>
      <c r="CRW280" s="735"/>
      <c r="CRX280" s="735"/>
      <c r="CRY280" s="735"/>
      <c r="CRZ280" s="735"/>
      <c r="CSA280" s="735"/>
      <c r="CSB280" s="735"/>
      <c r="CSC280" s="735"/>
      <c r="CSD280" s="735"/>
      <c r="CSE280" s="735"/>
      <c r="CSF280" s="735"/>
      <c r="CSG280" s="735"/>
      <c r="CSH280" s="735"/>
      <c r="CSI280" s="735"/>
      <c r="CSJ280" s="735"/>
      <c r="CSK280" s="735"/>
      <c r="CSL280" s="735"/>
      <c r="CSM280" s="735"/>
      <c r="CSN280" s="735"/>
      <c r="CSO280" s="735"/>
      <c r="CSP280" s="735"/>
      <c r="CSQ280" s="735"/>
      <c r="CSR280" s="735"/>
      <c r="CSS280" s="735"/>
      <c r="CST280" s="735"/>
      <c r="CSU280" s="735"/>
      <c r="CSV280" s="735"/>
      <c r="CSW280" s="735"/>
      <c r="CSX280" s="735"/>
      <c r="CSY280" s="735"/>
      <c r="CSZ280" s="735"/>
      <c r="CTA280" s="735"/>
      <c r="CTB280" s="735"/>
      <c r="CTC280" s="735"/>
      <c r="CTD280" s="735"/>
      <c r="CTE280" s="732"/>
      <c r="CTF280" s="732"/>
      <c r="CTG280" s="732"/>
      <c r="CTH280" s="732"/>
      <c r="CTI280" s="732"/>
      <c r="CTJ280" s="732"/>
      <c r="CTK280" s="732"/>
      <c r="CTL280" s="732"/>
      <c r="CTM280" s="732"/>
      <c r="CTN280" s="732"/>
      <c r="CTO280" s="732"/>
      <c r="CTP280" s="732"/>
      <c r="CTQ280" s="732"/>
      <c r="CTR280" s="732"/>
      <c r="CTS280" s="732"/>
      <c r="CTT280" s="732"/>
      <c r="CTU280" s="732"/>
      <c r="CTV280" s="732"/>
      <c r="CTW280" s="732"/>
      <c r="CTX280" s="732"/>
      <c r="CTY280" s="732"/>
      <c r="CTZ280" s="732"/>
      <c r="CUA280" s="732"/>
      <c r="CUB280" s="732"/>
      <c r="CUC280" s="733"/>
      <c r="CUD280" s="733"/>
      <c r="CUE280" s="733"/>
      <c r="CUF280" s="733"/>
      <c r="CUG280" s="733"/>
      <c r="CUH280" s="732"/>
      <c r="CUI280" s="732"/>
      <c r="CUJ280" s="733"/>
      <c r="CUK280" s="733"/>
      <c r="CUL280" s="732"/>
      <c r="CUM280" s="732"/>
      <c r="CUN280" s="733"/>
      <c r="CUO280" s="733"/>
      <c r="CUP280" s="732"/>
      <c r="CUQ280" s="732"/>
      <c r="CUR280" s="732"/>
      <c r="CUS280" s="732"/>
      <c r="CUT280" s="732"/>
      <c r="CUU280" s="732"/>
      <c r="CUV280" s="732"/>
      <c r="CUW280" s="733"/>
      <c r="CUX280" s="733"/>
      <c r="CUY280" s="732"/>
      <c r="CUZ280" s="732"/>
      <c r="CVA280" s="733"/>
      <c r="CVB280" s="733"/>
      <c r="CVC280" s="732"/>
      <c r="CVD280" s="732"/>
      <c r="CVE280" s="732"/>
      <c r="CVF280" s="732"/>
      <c r="CVG280" s="732"/>
      <c r="CVH280" s="731"/>
      <c r="CVI280" s="734"/>
      <c r="CVJ280" s="732"/>
      <c r="CVK280" s="732"/>
      <c r="CVL280" s="732"/>
      <c r="CVM280" s="732"/>
      <c r="CVN280" s="732"/>
      <c r="CVO280" s="732"/>
      <c r="CVP280" s="732"/>
      <c r="CVQ280" s="735"/>
      <c r="CVR280" s="735"/>
      <c r="CVS280" s="735"/>
      <c r="CVT280" s="735"/>
      <c r="CVU280" s="735"/>
      <c r="CVV280" s="735"/>
      <c r="CVW280" s="735"/>
      <c r="CVX280" s="735"/>
      <c r="CVY280" s="735"/>
      <c r="CVZ280" s="735"/>
      <c r="CWA280" s="735"/>
      <c r="CWB280" s="735"/>
      <c r="CWC280" s="735"/>
      <c r="CWD280" s="735"/>
      <c r="CWE280" s="735"/>
      <c r="CWF280" s="735"/>
      <c r="CWG280" s="735"/>
      <c r="CWH280" s="735"/>
      <c r="CWI280" s="735"/>
      <c r="CWJ280" s="735"/>
      <c r="CWK280" s="735"/>
      <c r="CWL280" s="735"/>
      <c r="CWM280" s="735"/>
      <c r="CWN280" s="735"/>
      <c r="CWO280" s="735"/>
      <c r="CWP280" s="735"/>
      <c r="CWQ280" s="735"/>
      <c r="CWR280" s="735"/>
      <c r="CWS280" s="735"/>
      <c r="CWT280" s="735"/>
      <c r="CWU280" s="735"/>
      <c r="CWV280" s="735"/>
      <c r="CWW280" s="735"/>
      <c r="CWX280" s="735"/>
      <c r="CWY280" s="735"/>
      <c r="CWZ280" s="735"/>
      <c r="CXA280" s="735"/>
      <c r="CXB280" s="735"/>
      <c r="CXC280" s="735"/>
      <c r="CXD280" s="735"/>
      <c r="CXE280" s="735"/>
      <c r="CXF280" s="735"/>
      <c r="CXG280" s="735"/>
      <c r="CXH280" s="735"/>
      <c r="CXI280" s="732"/>
      <c r="CXJ280" s="732"/>
      <c r="CXK280" s="732"/>
      <c r="CXL280" s="732"/>
      <c r="CXM280" s="732"/>
      <c r="CXN280" s="732"/>
      <c r="CXO280" s="732"/>
      <c r="CXP280" s="732"/>
      <c r="CXQ280" s="732"/>
      <c r="CXR280" s="732"/>
      <c r="CXS280" s="732"/>
      <c r="CXT280" s="732"/>
      <c r="CXU280" s="732"/>
      <c r="CXV280" s="732"/>
      <c r="CXW280" s="732"/>
      <c r="CXX280" s="732"/>
      <c r="CXY280" s="732"/>
      <c r="CXZ280" s="732"/>
      <c r="CYA280" s="732"/>
      <c r="CYB280" s="732"/>
      <c r="CYC280" s="732"/>
      <c r="CYD280" s="732"/>
      <c r="CYE280" s="732"/>
      <c r="CYF280" s="732"/>
      <c r="CYG280" s="733"/>
      <c r="CYH280" s="733"/>
      <c r="CYI280" s="733"/>
      <c r="CYJ280" s="733"/>
      <c r="CYK280" s="733"/>
      <c r="CYL280" s="732"/>
      <c r="CYM280" s="732"/>
      <c r="CYN280" s="733"/>
      <c r="CYO280" s="733"/>
      <c r="CYP280" s="732"/>
      <c r="CYQ280" s="732"/>
      <c r="CYR280" s="733"/>
      <c r="CYS280" s="733"/>
      <c r="CYT280" s="732"/>
      <c r="CYU280" s="732"/>
      <c r="CYV280" s="732"/>
      <c r="CYW280" s="732"/>
      <c r="CYX280" s="732"/>
      <c r="CYY280" s="732"/>
      <c r="CYZ280" s="732"/>
      <c r="CZA280" s="733"/>
      <c r="CZB280" s="733"/>
      <c r="CZC280" s="732"/>
      <c r="CZD280" s="732"/>
      <c r="CZE280" s="733"/>
      <c r="CZF280" s="733"/>
      <c r="CZG280" s="732"/>
      <c r="CZH280" s="732"/>
      <c r="CZI280" s="732"/>
      <c r="CZJ280" s="732"/>
      <c r="CZK280" s="732"/>
      <c r="CZL280" s="731"/>
      <c r="CZM280" s="734"/>
      <c r="CZN280" s="732"/>
      <c r="CZO280" s="732"/>
      <c r="CZP280" s="732"/>
      <c r="CZQ280" s="732"/>
      <c r="CZR280" s="732"/>
      <c r="CZS280" s="732"/>
      <c r="CZT280" s="732"/>
      <c r="CZU280" s="735"/>
      <c r="CZV280" s="735"/>
      <c r="CZW280" s="735"/>
      <c r="CZX280" s="735"/>
      <c r="CZY280" s="735"/>
      <c r="CZZ280" s="735"/>
      <c r="DAA280" s="735"/>
      <c r="DAB280" s="735"/>
      <c r="DAC280" s="735"/>
      <c r="DAD280" s="735"/>
      <c r="DAE280" s="735"/>
      <c r="DAF280" s="735"/>
      <c r="DAG280" s="735"/>
      <c r="DAH280" s="735"/>
      <c r="DAI280" s="735"/>
      <c r="DAJ280" s="735"/>
      <c r="DAK280" s="735"/>
      <c r="DAL280" s="735"/>
      <c r="DAM280" s="735"/>
      <c r="DAN280" s="735"/>
      <c r="DAO280" s="735"/>
      <c r="DAP280" s="735"/>
      <c r="DAQ280" s="735"/>
      <c r="DAR280" s="735"/>
      <c r="DAS280" s="735"/>
      <c r="DAT280" s="735"/>
      <c r="DAU280" s="735"/>
      <c r="DAV280" s="735"/>
      <c r="DAW280" s="735"/>
      <c r="DAX280" s="735"/>
      <c r="DAY280" s="735"/>
      <c r="DAZ280" s="735"/>
      <c r="DBA280" s="735"/>
      <c r="DBB280" s="735"/>
      <c r="DBC280" s="735"/>
      <c r="DBD280" s="735"/>
      <c r="DBE280" s="735"/>
      <c r="DBF280" s="735"/>
      <c r="DBG280" s="735"/>
      <c r="DBH280" s="735"/>
      <c r="DBI280" s="735"/>
      <c r="DBJ280" s="735"/>
      <c r="DBK280" s="735"/>
      <c r="DBL280" s="735"/>
      <c r="DBM280" s="732"/>
      <c r="DBN280" s="732"/>
      <c r="DBO280" s="732"/>
      <c r="DBP280" s="732"/>
      <c r="DBQ280" s="732"/>
      <c r="DBR280" s="732"/>
      <c r="DBS280" s="732"/>
      <c r="DBT280" s="732"/>
      <c r="DBU280" s="732"/>
      <c r="DBV280" s="732"/>
      <c r="DBW280" s="732"/>
      <c r="DBX280" s="732"/>
      <c r="DBY280" s="732"/>
      <c r="DBZ280" s="732"/>
      <c r="DCA280" s="732"/>
      <c r="DCB280" s="732"/>
      <c r="DCC280" s="732"/>
      <c r="DCD280" s="732"/>
      <c r="DCE280" s="732"/>
      <c r="DCF280" s="732"/>
      <c r="DCG280" s="732"/>
      <c r="DCH280" s="732"/>
      <c r="DCI280" s="732"/>
      <c r="DCJ280" s="732"/>
      <c r="DCK280" s="733"/>
      <c r="DCL280" s="733"/>
      <c r="DCM280" s="733"/>
      <c r="DCN280" s="733"/>
      <c r="DCO280" s="733"/>
      <c r="DCP280" s="732"/>
      <c r="DCQ280" s="732"/>
      <c r="DCR280" s="733"/>
      <c r="DCS280" s="733"/>
      <c r="DCT280" s="732"/>
      <c r="DCU280" s="732"/>
      <c r="DCV280" s="733"/>
      <c r="DCW280" s="733"/>
      <c r="DCX280" s="732"/>
      <c r="DCY280" s="732"/>
      <c r="DCZ280" s="732"/>
      <c r="DDA280" s="732"/>
      <c r="DDB280" s="732"/>
      <c r="DDC280" s="732"/>
      <c r="DDD280" s="732"/>
      <c r="DDE280" s="733"/>
      <c r="DDF280" s="733"/>
      <c r="DDG280" s="732"/>
      <c r="DDH280" s="732"/>
      <c r="DDI280" s="733"/>
      <c r="DDJ280" s="733"/>
      <c r="DDK280" s="732"/>
      <c r="DDL280" s="732"/>
      <c r="DDM280" s="732"/>
      <c r="DDN280" s="732"/>
      <c r="DDO280" s="732"/>
      <c r="DDP280" s="731"/>
      <c r="DDQ280" s="734"/>
      <c r="DDR280" s="732"/>
      <c r="DDS280" s="732"/>
      <c r="DDT280" s="732"/>
      <c r="DDU280" s="732"/>
      <c r="DDV280" s="732"/>
      <c r="DDW280" s="732"/>
      <c r="DDX280" s="732"/>
      <c r="DDY280" s="735"/>
      <c r="DDZ280" s="735"/>
      <c r="DEA280" s="735"/>
      <c r="DEB280" s="735"/>
      <c r="DEC280" s="735"/>
      <c r="DED280" s="735"/>
      <c r="DEE280" s="735"/>
      <c r="DEF280" s="735"/>
      <c r="DEG280" s="735"/>
      <c r="DEH280" s="735"/>
      <c r="DEI280" s="735"/>
      <c r="DEJ280" s="735"/>
      <c r="DEK280" s="735"/>
      <c r="DEL280" s="735"/>
      <c r="DEM280" s="735"/>
      <c r="DEN280" s="735"/>
      <c r="DEO280" s="735"/>
      <c r="DEP280" s="735"/>
      <c r="DEQ280" s="735"/>
      <c r="DER280" s="735"/>
      <c r="DES280" s="735"/>
      <c r="DET280" s="735"/>
      <c r="DEU280" s="735"/>
      <c r="DEV280" s="735"/>
      <c r="DEW280" s="735"/>
      <c r="DEX280" s="735"/>
      <c r="DEY280" s="735"/>
      <c r="DEZ280" s="735"/>
      <c r="DFA280" s="735"/>
      <c r="DFB280" s="735"/>
      <c r="DFC280" s="735"/>
      <c r="DFD280" s="735"/>
      <c r="DFE280" s="735"/>
      <c r="DFF280" s="735"/>
      <c r="DFG280" s="735"/>
      <c r="DFH280" s="735"/>
      <c r="DFI280" s="735"/>
      <c r="DFJ280" s="735"/>
      <c r="DFK280" s="735"/>
      <c r="DFL280" s="735"/>
      <c r="DFM280" s="735"/>
      <c r="DFN280" s="735"/>
      <c r="DFO280" s="735"/>
      <c r="DFP280" s="735"/>
      <c r="DFQ280" s="732"/>
      <c r="DFR280" s="732"/>
      <c r="DFS280" s="732"/>
      <c r="DFT280" s="732"/>
      <c r="DFU280" s="732"/>
      <c r="DFV280" s="732"/>
      <c r="DFW280" s="732"/>
      <c r="DFX280" s="732"/>
      <c r="DFY280" s="732"/>
      <c r="DFZ280" s="732"/>
      <c r="DGA280" s="732"/>
      <c r="DGB280" s="732"/>
      <c r="DGC280" s="732"/>
      <c r="DGD280" s="732"/>
      <c r="DGE280" s="732"/>
      <c r="DGF280" s="732"/>
      <c r="DGG280" s="732"/>
      <c r="DGH280" s="732"/>
      <c r="DGI280" s="732"/>
      <c r="DGJ280" s="732"/>
      <c r="DGK280" s="732"/>
      <c r="DGL280" s="732"/>
      <c r="DGM280" s="732"/>
      <c r="DGN280" s="732"/>
      <c r="DGO280" s="733"/>
      <c r="DGP280" s="733"/>
      <c r="DGQ280" s="733"/>
      <c r="DGR280" s="733"/>
      <c r="DGS280" s="733"/>
      <c r="DGT280" s="732"/>
      <c r="DGU280" s="732"/>
      <c r="DGV280" s="733"/>
      <c r="DGW280" s="733"/>
      <c r="DGX280" s="732"/>
      <c r="DGY280" s="732"/>
      <c r="DGZ280" s="733"/>
      <c r="DHA280" s="733"/>
      <c r="DHB280" s="732"/>
      <c r="DHC280" s="732"/>
      <c r="DHD280" s="732"/>
      <c r="DHE280" s="732"/>
      <c r="DHF280" s="732"/>
      <c r="DHG280" s="732"/>
      <c r="DHH280" s="732"/>
      <c r="DHI280" s="733"/>
      <c r="DHJ280" s="733"/>
      <c r="DHK280" s="732"/>
      <c r="DHL280" s="732"/>
      <c r="DHM280" s="733"/>
      <c r="DHN280" s="733"/>
      <c r="DHO280" s="732"/>
      <c r="DHP280" s="732"/>
      <c r="DHQ280" s="732"/>
      <c r="DHR280" s="732"/>
      <c r="DHS280" s="732"/>
      <c r="DHT280" s="731"/>
      <c r="DHU280" s="734"/>
      <c r="DHV280" s="732"/>
      <c r="DHW280" s="732"/>
      <c r="DHX280" s="732"/>
      <c r="DHY280" s="732"/>
      <c r="DHZ280" s="732"/>
      <c r="DIA280" s="732"/>
      <c r="DIB280" s="732"/>
      <c r="DIC280" s="735"/>
      <c r="DID280" s="735"/>
      <c r="DIE280" s="735"/>
      <c r="DIF280" s="735"/>
      <c r="DIG280" s="735"/>
      <c r="DIH280" s="735"/>
      <c r="DII280" s="735"/>
      <c r="DIJ280" s="735"/>
      <c r="DIK280" s="735"/>
      <c r="DIL280" s="735"/>
      <c r="DIM280" s="735"/>
      <c r="DIN280" s="735"/>
      <c r="DIO280" s="735"/>
      <c r="DIP280" s="735"/>
      <c r="DIQ280" s="735"/>
      <c r="DIR280" s="735"/>
      <c r="DIS280" s="735"/>
      <c r="DIT280" s="735"/>
      <c r="DIU280" s="735"/>
      <c r="DIV280" s="735"/>
      <c r="DIW280" s="735"/>
      <c r="DIX280" s="735"/>
      <c r="DIY280" s="735"/>
      <c r="DIZ280" s="735"/>
      <c r="DJA280" s="735"/>
      <c r="DJB280" s="735"/>
      <c r="DJC280" s="735"/>
      <c r="DJD280" s="735"/>
      <c r="DJE280" s="735"/>
      <c r="DJF280" s="735"/>
      <c r="DJG280" s="735"/>
      <c r="DJH280" s="735"/>
      <c r="DJI280" s="735"/>
      <c r="DJJ280" s="735"/>
      <c r="DJK280" s="735"/>
      <c r="DJL280" s="735"/>
      <c r="DJM280" s="735"/>
      <c r="DJN280" s="735"/>
      <c r="DJO280" s="735"/>
      <c r="DJP280" s="735"/>
      <c r="DJQ280" s="735"/>
      <c r="DJR280" s="735"/>
      <c r="DJS280" s="735"/>
      <c r="DJT280" s="735"/>
      <c r="DJU280" s="732"/>
      <c r="DJV280" s="732"/>
      <c r="DJW280" s="732"/>
      <c r="DJX280" s="732"/>
      <c r="DJY280" s="732"/>
      <c r="DJZ280" s="732"/>
      <c r="DKA280" s="732"/>
      <c r="DKB280" s="732"/>
      <c r="DKC280" s="732"/>
      <c r="DKD280" s="732"/>
      <c r="DKE280" s="732"/>
      <c r="DKF280" s="732"/>
      <c r="DKG280" s="732"/>
      <c r="DKH280" s="732"/>
      <c r="DKI280" s="732"/>
      <c r="DKJ280" s="732"/>
      <c r="DKK280" s="732"/>
      <c r="DKL280" s="732"/>
      <c r="DKM280" s="732"/>
      <c r="DKN280" s="732"/>
      <c r="DKO280" s="732"/>
      <c r="DKP280" s="732"/>
      <c r="DKQ280" s="732"/>
      <c r="DKR280" s="732"/>
      <c r="DKS280" s="733"/>
      <c r="DKT280" s="733"/>
      <c r="DKU280" s="733"/>
      <c r="DKV280" s="733"/>
      <c r="DKW280" s="733"/>
      <c r="DKX280" s="732"/>
      <c r="DKY280" s="732"/>
      <c r="DKZ280" s="733"/>
      <c r="DLA280" s="733"/>
      <c r="DLB280" s="732"/>
      <c r="DLC280" s="732"/>
      <c r="DLD280" s="733"/>
      <c r="DLE280" s="733"/>
      <c r="DLF280" s="732"/>
      <c r="DLG280" s="732"/>
      <c r="DLH280" s="732"/>
      <c r="DLI280" s="732"/>
      <c r="DLJ280" s="732"/>
      <c r="DLK280" s="732"/>
      <c r="DLL280" s="732"/>
      <c r="DLM280" s="733"/>
      <c r="DLN280" s="733"/>
      <c r="DLO280" s="732"/>
      <c r="DLP280" s="732"/>
      <c r="DLQ280" s="733"/>
      <c r="DLR280" s="733"/>
      <c r="DLS280" s="732"/>
      <c r="DLT280" s="732"/>
      <c r="DLU280" s="732"/>
      <c r="DLV280" s="732"/>
      <c r="DLW280" s="732"/>
      <c r="DLX280" s="731"/>
      <c r="DLY280" s="734"/>
      <c r="DLZ280" s="732"/>
      <c r="DMA280" s="732"/>
      <c r="DMB280" s="732"/>
      <c r="DMC280" s="732"/>
      <c r="DMD280" s="732"/>
      <c r="DME280" s="732"/>
      <c r="DMF280" s="732"/>
      <c r="DMG280" s="735"/>
      <c r="DMH280" s="735"/>
      <c r="DMI280" s="735"/>
      <c r="DMJ280" s="735"/>
      <c r="DMK280" s="735"/>
      <c r="DML280" s="735"/>
      <c r="DMM280" s="735"/>
      <c r="DMN280" s="735"/>
      <c r="DMO280" s="735"/>
      <c r="DMP280" s="735"/>
      <c r="DMQ280" s="735"/>
      <c r="DMR280" s="735"/>
      <c r="DMS280" s="735"/>
      <c r="DMT280" s="735"/>
      <c r="DMU280" s="735"/>
      <c r="DMV280" s="735"/>
      <c r="DMW280" s="735"/>
      <c r="DMX280" s="735"/>
      <c r="DMY280" s="735"/>
      <c r="DMZ280" s="735"/>
      <c r="DNA280" s="735"/>
      <c r="DNB280" s="735"/>
      <c r="DNC280" s="735"/>
      <c r="DND280" s="735"/>
      <c r="DNE280" s="735"/>
      <c r="DNF280" s="735"/>
      <c r="DNG280" s="735"/>
      <c r="DNH280" s="735"/>
      <c r="DNI280" s="735"/>
      <c r="DNJ280" s="735"/>
      <c r="DNK280" s="735"/>
      <c r="DNL280" s="735"/>
      <c r="DNM280" s="735"/>
      <c r="DNN280" s="735"/>
      <c r="DNO280" s="735"/>
      <c r="DNP280" s="735"/>
      <c r="DNQ280" s="735"/>
      <c r="DNR280" s="735"/>
      <c r="DNS280" s="735"/>
      <c r="DNT280" s="735"/>
      <c r="DNU280" s="735"/>
      <c r="DNV280" s="735"/>
      <c r="DNW280" s="735"/>
      <c r="DNX280" s="735"/>
      <c r="DNY280" s="732"/>
      <c r="DNZ280" s="732"/>
      <c r="DOA280" s="732"/>
      <c r="DOB280" s="732"/>
      <c r="DOC280" s="732"/>
      <c r="DOD280" s="732"/>
      <c r="DOE280" s="732"/>
      <c r="DOF280" s="732"/>
      <c r="DOG280" s="732"/>
      <c r="DOH280" s="732"/>
      <c r="DOI280" s="732"/>
      <c r="DOJ280" s="732"/>
      <c r="DOK280" s="732"/>
      <c r="DOL280" s="732"/>
      <c r="DOM280" s="732"/>
      <c r="DON280" s="732"/>
      <c r="DOO280" s="732"/>
      <c r="DOP280" s="732"/>
      <c r="DOQ280" s="732"/>
      <c r="DOR280" s="732"/>
      <c r="DOS280" s="732"/>
      <c r="DOT280" s="732"/>
      <c r="DOU280" s="732"/>
      <c r="DOV280" s="732"/>
      <c r="DOW280" s="733"/>
      <c r="DOX280" s="733"/>
      <c r="DOY280" s="733"/>
      <c r="DOZ280" s="733"/>
      <c r="DPA280" s="733"/>
      <c r="DPB280" s="732"/>
      <c r="DPC280" s="732"/>
      <c r="DPD280" s="733"/>
      <c r="DPE280" s="733"/>
      <c r="DPF280" s="732"/>
      <c r="DPG280" s="732"/>
      <c r="DPH280" s="733"/>
      <c r="DPI280" s="733"/>
      <c r="DPJ280" s="732"/>
      <c r="DPK280" s="732"/>
      <c r="DPL280" s="732"/>
      <c r="DPM280" s="732"/>
      <c r="DPN280" s="732"/>
      <c r="DPO280" s="732"/>
      <c r="DPP280" s="732"/>
      <c r="DPQ280" s="733"/>
      <c r="DPR280" s="733"/>
      <c r="DPS280" s="732"/>
      <c r="DPT280" s="732"/>
      <c r="DPU280" s="733"/>
      <c r="DPV280" s="733"/>
      <c r="DPW280" s="732"/>
      <c r="DPX280" s="732"/>
      <c r="DPY280" s="732"/>
      <c r="DPZ280" s="732"/>
      <c r="DQA280" s="732"/>
      <c r="DQB280" s="731"/>
      <c r="DQC280" s="734"/>
      <c r="DQD280" s="732"/>
      <c r="DQE280" s="732"/>
      <c r="DQF280" s="732"/>
      <c r="DQG280" s="732"/>
      <c r="DQH280" s="732"/>
      <c r="DQI280" s="732"/>
      <c r="DQJ280" s="732"/>
      <c r="DQK280" s="735"/>
      <c r="DQL280" s="735"/>
      <c r="DQM280" s="735"/>
      <c r="DQN280" s="735"/>
      <c r="DQO280" s="735"/>
      <c r="DQP280" s="735"/>
      <c r="DQQ280" s="735"/>
      <c r="DQR280" s="735"/>
      <c r="DQS280" s="735"/>
      <c r="DQT280" s="735"/>
      <c r="DQU280" s="735"/>
      <c r="DQV280" s="735"/>
      <c r="DQW280" s="735"/>
      <c r="DQX280" s="735"/>
      <c r="DQY280" s="735"/>
      <c r="DQZ280" s="735"/>
      <c r="DRA280" s="735"/>
      <c r="DRB280" s="735"/>
      <c r="DRC280" s="735"/>
      <c r="DRD280" s="735"/>
      <c r="DRE280" s="735"/>
      <c r="DRF280" s="735"/>
      <c r="DRG280" s="735"/>
      <c r="DRH280" s="735"/>
      <c r="DRI280" s="735"/>
      <c r="DRJ280" s="735"/>
      <c r="DRK280" s="735"/>
      <c r="DRL280" s="735"/>
      <c r="DRM280" s="735"/>
      <c r="DRN280" s="735"/>
      <c r="DRO280" s="735"/>
      <c r="DRP280" s="735"/>
      <c r="DRQ280" s="735"/>
      <c r="DRR280" s="735"/>
      <c r="DRS280" s="735"/>
      <c r="DRT280" s="735"/>
      <c r="DRU280" s="735"/>
      <c r="DRV280" s="735"/>
      <c r="DRW280" s="735"/>
      <c r="DRX280" s="735"/>
      <c r="DRY280" s="735"/>
      <c r="DRZ280" s="735"/>
      <c r="DSA280" s="735"/>
      <c r="DSB280" s="735"/>
      <c r="DSC280" s="732"/>
      <c r="DSD280" s="732"/>
      <c r="DSE280" s="732"/>
      <c r="DSF280" s="732"/>
      <c r="DSG280" s="732"/>
      <c r="DSH280" s="732"/>
      <c r="DSI280" s="732"/>
      <c r="DSJ280" s="732"/>
      <c r="DSK280" s="732"/>
      <c r="DSL280" s="732"/>
      <c r="DSM280" s="732"/>
      <c r="DSN280" s="732"/>
      <c r="DSO280" s="732"/>
      <c r="DSP280" s="732"/>
      <c r="DSQ280" s="732"/>
      <c r="DSR280" s="732"/>
      <c r="DSS280" s="732"/>
      <c r="DST280" s="732"/>
      <c r="DSU280" s="732"/>
      <c r="DSV280" s="732"/>
      <c r="DSW280" s="732"/>
      <c r="DSX280" s="732"/>
      <c r="DSY280" s="732"/>
      <c r="DSZ280" s="732"/>
      <c r="DTA280" s="733"/>
      <c r="DTB280" s="733"/>
      <c r="DTC280" s="733"/>
      <c r="DTD280" s="733"/>
      <c r="DTE280" s="733"/>
      <c r="DTF280" s="732"/>
      <c r="DTG280" s="732"/>
      <c r="DTH280" s="733"/>
      <c r="DTI280" s="733"/>
      <c r="DTJ280" s="732"/>
      <c r="DTK280" s="732"/>
      <c r="DTL280" s="733"/>
      <c r="DTM280" s="733"/>
      <c r="DTN280" s="732"/>
      <c r="DTO280" s="732"/>
      <c r="DTP280" s="732"/>
      <c r="DTQ280" s="732"/>
      <c r="DTR280" s="732"/>
      <c r="DTS280" s="732"/>
      <c r="DTT280" s="732"/>
      <c r="DTU280" s="733"/>
      <c r="DTV280" s="733"/>
      <c r="DTW280" s="732"/>
      <c r="DTX280" s="732"/>
      <c r="DTY280" s="733"/>
      <c r="DTZ280" s="733"/>
      <c r="DUA280" s="732"/>
      <c r="DUB280" s="732"/>
      <c r="DUC280" s="732"/>
      <c r="DUD280" s="732"/>
      <c r="DUE280" s="732"/>
      <c r="DUF280" s="731"/>
      <c r="DUG280" s="734"/>
      <c r="DUH280" s="732"/>
      <c r="DUI280" s="732"/>
      <c r="DUJ280" s="732"/>
      <c r="DUK280" s="732"/>
      <c r="DUL280" s="732"/>
      <c r="DUM280" s="732"/>
      <c r="DUN280" s="732"/>
      <c r="DUO280" s="735"/>
      <c r="DUP280" s="735"/>
      <c r="DUQ280" s="735"/>
      <c r="DUR280" s="735"/>
      <c r="DUS280" s="735"/>
      <c r="DUT280" s="735"/>
      <c r="DUU280" s="735"/>
      <c r="DUV280" s="735"/>
      <c r="DUW280" s="735"/>
      <c r="DUX280" s="735"/>
      <c r="DUY280" s="735"/>
      <c r="DUZ280" s="735"/>
      <c r="DVA280" s="735"/>
      <c r="DVB280" s="735"/>
      <c r="DVC280" s="735"/>
      <c r="DVD280" s="735"/>
      <c r="DVE280" s="735"/>
      <c r="DVF280" s="735"/>
      <c r="DVG280" s="735"/>
      <c r="DVH280" s="735"/>
      <c r="DVI280" s="735"/>
      <c r="DVJ280" s="735"/>
      <c r="DVK280" s="735"/>
      <c r="DVL280" s="735"/>
      <c r="DVM280" s="735"/>
      <c r="DVN280" s="735"/>
      <c r="DVO280" s="735"/>
      <c r="DVP280" s="735"/>
      <c r="DVQ280" s="735"/>
      <c r="DVR280" s="735"/>
      <c r="DVS280" s="735"/>
      <c r="DVT280" s="735"/>
      <c r="DVU280" s="735"/>
      <c r="DVV280" s="735"/>
      <c r="DVW280" s="735"/>
      <c r="DVX280" s="735"/>
      <c r="DVY280" s="735"/>
      <c r="DVZ280" s="735"/>
      <c r="DWA280" s="735"/>
      <c r="DWB280" s="735"/>
      <c r="DWC280" s="735"/>
      <c r="DWD280" s="735"/>
      <c r="DWE280" s="735"/>
      <c r="DWF280" s="735"/>
      <c r="DWG280" s="732"/>
      <c r="DWH280" s="732"/>
      <c r="DWI280" s="732"/>
      <c r="DWJ280" s="732"/>
      <c r="DWK280" s="732"/>
      <c r="DWL280" s="732"/>
      <c r="DWM280" s="732"/>
      <c r="DWN280" s="732"/>
      <c r="DWO280" s="732"/>
      <c r="DWP280" s="732"/>
      <c r="DWQ280" s="732"/>
      <c r="DWR280" s="732"/>
      <c r="DWS280" s="732"/>
      <c r="DWT280" s="732"/>
      <c r="DWU280" s="732"/>
      <c r="DWV280" s="732"/>
      <c r="DWW280" s="732"/>
      <c r="DWX280" s="732"/>
      <c r="DWY280" s="732"/>
      <c r="DWZ280" s="732"/>
      <c r="DXA280" s="732"/>
      <c r="DXB280" s="732"/>
      <c r="DXC280" s="732"/>
      <c r="DXD280" s="732"/>
      <c r="DXE280" s="733"/>
      <c r="DXF280" s="733"/>
      <c r="DXG280" s="733"/>
      <c r="DXH280" s="733"/>
      <c r="DXI280" s="733"/>
      <c r="DXJ280" s="732"/>
      <c r="DXK280" s="732"/>
      <c r="DXL280" s="733"/>
      <c r="DXM280" s="733"/>
      <c r="DXN280" s="732"/>
      <c r="DXO280" s="732"/>
      <c r="DXP280" s="733"/>
      <c r="DXQ280" s="733"/>
      <c r="DXR280" s="732"/>
      <c r="DXS280" s="732"/>
      <c r="DXT280" s="732"/>
      <c r="DXU280" s="732"/>
      <c r="DXV280" s="732"/>
      <c r="DXW280" s="732"/>
      <c r="DXX280" s="732"/>
      <c r="DXY280" s="733"/>
      <c r="DXZ280" s="733"/>
      <c r="DYA280" s="732"/>
      <c r="DYB280" s="732"/>
      <c r="DYC280" s="733"/>
      <c r="DYD280" s="733"/>
      <c r="DYE280" s="732"/>
      <c r="DYF280" s="732"/>
      <c r="DYG280" s="732"/>
      <c r="DYH280" s="732"/>
      <c r="DYI280" s="732"/>
      <c r="DYJ280" s="731"/>
      <c r="DYK280" s="734"/>
      <c r="DYL280" s="732"/>
      <c r="DYM280" s="732"/>
      <c r="DYN280" s="732"/>
      <c r="DYO280" s="732"/>
      <c r="DYP280" s="732"/>
      <c r="DYQ280" s="732"/>
      <c r="DYR280" s="732"/>
      <c r="DYS280" s="735"/>
      <c r="DYT280" s="735"/>
      <c r="DYU280" s="735"/>
      <c r="DYV280" s="735"/>
      <c r="DYW280" s="735"/>
      <c r="DYX280" s="735"/>
      <c r="DYY280" s="735"/>
      <c r="DYZ280" s="735"/>
      <c r="DZA280" s="735"/>
      <c r="DZB280" s="735"/>
      <c r="DZC280" s="735"/>
      <c r="DZD280" s="735"/>
      <c r="DZE280" s="735"/>
      <c r="DZF280" s="735"/>
      <c r="DZG280" s="735"/>
      <c r="DZH280" s="735"/>
      <c r="DZI280" s="735"/>
      <c r="DZJ280" s="735"/>
      <c r="DZK280" s="735"/>
      <c r="DZL280" s="735"/>
      <c r="DZM280" s="735"/>
      <c r="DZN280" s="735"/>
      <c r="DZO280" s="735"/>
      <c r="DZP280" s="735"/>
      <c r="DZQ280" s="735"/>
      <c r="DZR280" s="735"/>
      <c r="DZS280" s="735"/>
      <c r="DZT280" s="735"/>
      <c r="DZU280" s="735"/>
      <c r="DZV280" s="735"/>
      <c r="DZW280" s="735"/>
      <c r="DZX280" s="735"/>
      <c r="DZY280" s="735"/>
      <c r="DZZ280" s="735"/>
      <c r="EAA280" s="735"/>
      <c r="EAB280" s="735"/>
      <c r="EAC280" s="735"/>
      <c r="EAD280" s="735"/>
      <c r="EAE280" s="735"/>
      <c r="EAF280" s="735"/>
      <c r="EAG280" s="735"/>
      <c r="EAH280" s="735"/>
      <c r="EAI280" s="735"/>
      <c r="EAJ280" s="735"/>
      <c r="EAK280" s="732"/>
      <c r="EAL280" s="732"/>
      <c r="EAM280" s="732"/>
      <c r="EAN280" s="732"/>
      <c r="EAO280" s="732"/>
      <c r="EAP280" s="732"/>
      <c r="EAQ280" s="732"/>
      <c r="EAR280" s="732"/>
      <c r="EAS280" s="732"/>
      <c r="EAT280" s="732"/>
      <c r="EAU280" s="732"/>
      <c r="EAV280" s="732"/>
      <c r="EAW280" s="732"/>
      <c r="EAX280" s="732"/>
      <c r="EAY280" s="732"/>
      <c r="EAZ280" s="732"/>
      <c r="EBA280" s="732"/>
      <c r="EBB280" s="732"/>
      <c r="EBC280" s="732"/>
      <c r="EBD280" s="732"/>
      <c r="EBE280" s="732"/>
      <c r="EBF280" s="732"/>
      <c r="EBG280" s="732"/>
      <c r="EBH280" s="732"/>
      <c r="EBI280" s="733"/>
      <c r="EBJ280" s="733"/>
      <c r="EBK280" s="733"/>
      <c r="EBL280" s="733"/>
      <c r="EBM280" s="733"/>
      <c r="EBN280" s="732"/>
      <c r="EBO280" s="732"/>
      <c r="EBP280" s="733"/>
      <c r="EBQ280" s="733"/>
      <c r="EBR280" s="732"/>
      <c r="EBS280" s="732"/>
      <c r="EBT280" s="733"/>
      <c r="EBU280" s="733"/>
      <c r="EBV280" s="732"/>
      <c r="EBW280" s="732"/>
      <c r="EBX280" s="732"/>
      <c r="EBY280" s="732"/>
      <c r="EBZ280" s="732"/>
      <c r="ECA280" s="732"/>
      <c r="ECB280" s="732"/>
      <c r="ECC280" s="733"/>
      <c r="ECD280" s="733"/>
      <c r="ECE280" s="732"/>
      <c r="ECF280" s="732"/>
      <c r="ECG280" s="733"/>
      <c r="ECH280" s="733"/>
      <c r="ECI280" s="732"/>
      <c r="ECJ280" s="732"/>
      <c r="ECK280" s="732"/>
      <c r="ECL280" s="732"/>
      <c r="ECM280" s="732"/>
      <c r="ECN280" s="731"/>
      <c r="ECO280" s="734"/>
      <c r="ECP280" s="732"/>
      <c r="ECQ280" s="732"/>
      <c r="ECR280" s="732"/>
      <c r="ECS280" s="732"/>
      <c r="ECT280" s="732"/>
      <c r="ECU280" s="732"/>
      <c r="ECV280" s="732"/>
      <c r="ECW280" s="735"/>
      <c r="ECX280" s="735"/>
      <c r="ECY280" s="735"/>
      <c r="ECZ280" s="735"/>
      <c r="EDA280" s="735"/>
      <c r="EDB280" s="735"/>
      <c r="EDC280" s="735"/>
      <c r="EDD280" s="735"/>
      <c r="EDE280" s="735"/>
      <c r="EDF280" s="735"/>
      <c r="EDG280" s="735"/>
      <c r="EDH280" s="735"/>
      <c r="EDI280" s="735"/>
      <c r="EDJ280" s="735"/>
      <c r="EDK280" s="735"/>
      <c r="EDL280" s="735"/>
      <c r="EDM280" s="735"/>
      <c r="EDN280" s="735"/>
      <c r="EDO280" s="735"/>
      <c r="EDP280" s="735"/>
      <c r="EDQ280" s="735"/>
      <c r="EDR280" s="735"/>
      <c r="EDS280" s="735"/>
      <c r="EDT280" s="735"/>
      <c r="EDU280" s="735"/>
      <c r="EDV280" s="735"/>
      <c r="EDW280" s="735"/>
      <c r="EDX280" s="735"/>
      <c r="EDY280" s="735"/>
      <c r="EDZ280" s="735"/>
      <c r="EEA280" s="735"/>
      <c r="EEB280" s="735"/>
      <c r="EEC280" s="735"/>
      <c r="EED280" s="735"/>
      <c r="EEE280" s="735"/>
      <c r="EEF280" s="735"/>
      <c r="EEG280" s="735"/>
      <c r="EEH280" s="735"/>
      <c r="EEI280" s="735"/>
      <c r="EEJ280" s="735"/>
      <c r="EEK280" s="735"/>
      <c r="EEL280" s="735"/>
      <c r="EEM280" s="735"/>
      <c r="EEN280" s="735"/>
      <c r="EEO280" s="732"/>
      <c r="EEP280" s="732"/>
      <c r="EEQ280" s="732"/>
      <c r="EER280" s="732"/>
      <c r="EES280" s="732"/>
      <c r="EET280" s="732"/>
      <c r="EEU280" s="732"/>
      <c r="EEV280" s="732"/>
      <c r="EEW280" s="732"/>
      <c r="EEX280" s="732"/>
      <c r="EEY280" s="732"/>
      <c r="EEZ280" s="732"/>
      <c r="EFA280" s="732"/>
      <c r="EFB280" s="732"/>
      <c r="EFC280" s="732"/>
      <c r="EFD280" s="732"/>
      <c r="EFE280" s="732"/>
      <c r="EFF280" s="732"/>
      <c r="EFG280" s="732"/>
      <c r="EFH280" s="732"/>
      <c r="EFI280" s="732"/>
      <c r="EFJ280" s="732"/>
      <c r="EFK280" s="732"/>
      <c r="EFL280" s="732"/>
      <c r="EFM280" s="733"/>
      <c r="EFN280" s="733"/>
      <c r="EFO280" s="733"/>
      <c r="EFP280" s="733"/>
      <c r="EFQ280" s="733"/>
      <c r="EFR280" s="732"/>
      <c r="EFS280" s="732"/>
      <c r="EFT280" s="733"/>
      <c r="EFU280" s="733"/>
      <c r="EFV280" s="732"/>
      <c r="EFW280" s="732"/>
      <c r="EFX280" s="733"/>
      <c r="EFY280" s="733"/>
      <c r="EFZ280" s="732"/>
      <c r="EGA280" s="732"/>
      <c r="EGB280" s="732"/>
      <c r="EGC280" s="732"/>
      <c r="EGD280" s="732"/>
      <c r="EGE280" s="732"/>
      <c r="EGF280" s="732"/>
      <c r="EGG280" s="733"/>
      <c r="EGH280" s="733"/>
      <c r="EGI280" s="732"/>
      <c r="EGJ280" s="732"/>
      <c r="EGK280" s="733"/>
      <c r="EGL280" s="733"/>
      <c r="EGM280" s="732"/>
      <c r="EGN280" s="732"/>
      <c r="EGO280" s="732"/>
      <c r="EGP280" s="732"/>
      <c r="EGQ280" s="732"/>
      <c r="EGR280" s="731"/>
      <c r="EGS280" s="734"/>
      <c r="EGT280" s="732"/>
      <c r="EGU280" s="732"/>
      <c r="EGV280" s="732"/>
      <c r="EGW280" s="732"/>
      <c r="EGX280" s="732"/>
      <c r="EGY280" s="732"/>
      <c r="EGZ280" s="732"/>
      <c r="EHA280" s="735"/>
      <c r="EHB280" s="735"/>
      <c r="EHC280" s="735"/>
      <c r="EHD280" s="735"/>
      <c r="EHE280" s="735"/>
      <c r="EHF280" s="735"/>
      <c r="EHG280" s="735"/>
      <c r="EHH280" s="735"/>
      <c r="EHI280" s="735"/>
      <c r="EHJ280" s="735"/>
      <c r="EHK280" s="735"/>
      <c r="EHL280" s="735"/>
      <c r="EHM280" s="735"/>
      <c r="EHN280" s="735"/>
      <c r="EHO280" s="735"/>
      <c r="EHP280" s="735"/>
      <c r="EHQ280" s="735"/>
      <c r="EHR280" s="735"/>
      <c r="EHS280" s="735"/>
      <c r="EHT280" s="735"/>
      <c r="EHU280" s="735"/>
      <c r="EHV280" s="735"/>
      <c r="EHW280" s="735"/>
      <c r="EHX280" s="735"/>
      <c r="EHY280" s="735"/>
      <c r="EHZ280" s="735"/>
      <c r="EIA280" s="735"/>
      <c r="EIB280" s="735"/>
      <c r="EIC280" s="735"/>
      <c r="EID280" s="735"/>
      <c r="EIE280" s="735"/>
      <c r="EIF280" s="735"/>
      <c r="EIG280" s="735"/>
      <c r="EIH280" s="735"/>
      <c r="EII280" s="735"/>
      <c r="EIJ280" s="735"/>
      <c r="EIK280" s="735"/>
      <c r="EIL280" s="735"/>
      <c r="EIM280" s="735"/>
      <c r="EIN280" s="735"/>
      <c r="EIO280" s="735"/>
      <c r="EIP280" s="735"/>
      <c r="EIQ280" s="735"/>
      <c r="EIR280" s="735"/>
      <c r="EIS280" s="732"/>
      <c r="EIT280" s="732"/>
      <c r="EIU280" s="732"/>
      <c r="EIV280" s="732"/>
      <c r="EIW280" s="732"/>
      <c r="EIX280" s="732"/>
      <c r="EIY280" s="732"/>
      <c r="EIZ280" s="732"/>
      <c r="EJA280" s="732"/>
      <c r="EJB280" s="732"/>
      <c r="EJC280" s="732"/>
      <c r="EJD280" s="732"/>
      <c r="EJE280" s="732"/>
      <c r="EJF280" s="732"/>
      <c r="EJG280" s="732"/>
      <c r="EJH280" s="732"/>
      <c r="EJI280" s="732"/>
      <c r="EJJ280" s="732"/>
      <c r="EJK280" s="732"/>
      <c r="EJL280" s="732"/>
      <c r="EJM280" s="732"/>
      <c r="EJN280" s="732"/>
      <c r="EJO280" s="732"/>
      <c r="EJP280" s="732"/>
      <c r="EJQ280" s="733"/>
      <c r="EJR280" s="733"/>
      <c r="EJS280" s="733"/>
      <c r="EJT280" s="733"/>
      <c r="EJU280" s="733"/>
      <c r="EJV280" s="732"/>
      <c r="EJW280" s="732"/>
      <c r="EJX280" s="733"/>
      <c r="EJY280" s="733"/>
      <c r="EJZ280" s="732"/>
      <c r="EKA280" s="732"/>
      <c r="EKB280" s="733"/>
      <c r="EKC280" s="733"/>
      <c r="EKD280" s="732"/>
      <c r="EKE280" s="732"/>
      <c r="EKF280" s="732"/>
      <c r="EKG280" s="732"/>
      <c r="EKH280" s="732"/>
      <c r="EKI280" s="732"/>
      <c r="EKJ280" s="732"/>
      <c r="EKK280" s="733"/>
      <c r="EKL280" s="733"/>
      <c r="EKM280" s="732"/>
      <c r="EKN280" s="732"/>
      <c r="EKO280" s="733"/>
      <c r="EKP280" s="733"/>
      <c r="EKQ280" s="732"/>
      <c r="EKR280" s="732"/>
      <c r="EKS280" s="732"/>
      <c r="EKT280" s="732"/>
      <c r="EKU280" s="732"/>
      <c r="EKV280" s="731"/>
      <c r="EKW280" s="734"/>
      <c r="EKX280" s="732"/>
      <c r="EKY280" s="732"/>
      <c r="EKZ280" s="732"/>
      <c r="ELA280" s="732"/>
      <c r="ELB280" s="732"/>
      <c r="ELC280" s="732"/>
      <c r="ELD280" s="732"/>
      <c r="ELE280" s="735"/>
      <c r="ELF280" s="735"/>
      <c r="ELG280" s="735"/>
      <c r="ELH280" s="735"/>
      <c r="ELI280" s="735"/>
      <c r="ELJ280" s="735"/>
      <c r="ELK280" s="735"/>
      <c r="ELL280" s="735"/>
      <c r="ELM280" s="735"/>
      <c r="ELN280" s="735"/>
      <c r="ELO280" s="735"/>
      <c r="ELP280" s="735"/>
      <c r="ELQ280" s="735"/>
      <c r="ELR280" s="735"/>
      <c r="ELS280" s="735"/>
      <c r="ELT280" s="735"/>
      <c r="ELU280" s="735"/>
      <c r="ELV280" s="735"/>
      <c r="ELW280" s="735"/>
      <c r="ELX280" s="735"/>
      <c r="ELY280" s="735"/>
      <c r="ELZ280" s="735"/>
      <c r="EMA280" s="735"/>
      <c r="EMB280" s="735"/>
      <c r="EMC280" s="735"/>
      <c r="EMD280" s="735"/>
      <c r="EME280" s="735"/>
      <c r="EMF280" s="735"/>
      <c r="EMG280" s="735"/>
      <c r="EMH280" s="735"/>
      <c r="EMI280" s="735"/>
      <c r="EMJ280" s="735"/>
      <c r="EMK280" s="735"/>
      <c r="EML280" s="735"/>
      <c r="EMM280" s="735"/>
      <c r="EMN280" s="735"/>
      <c r="EMO280" s="735"/>
      <c r="EMP280" s="735"/>
      <c r="EMQ280" s="735"/>
      <c r="EMR280" s="735"/>
      <c r="EMS280" s="735"/>
      <c r="EMT280" s="735"/>
      <c r="EMU280" s="735"/>
      <c r="EMV280" s="735"/>
      <c r="EMW280" s="732"/>
      <c r="EMX280" s="732"/>
      <c r="EMY280" s="732"/>
      <c r="EMZ280" s="732"/>
      <c r="ENA280" s="732"/>
      <c r="ENB280" s="732"/>
      <c r="ENC280" s="732"/>
      <c r="END280" s="732"/>
      <c r="ENE280" s="732"/>
      <c r="ENF280" s="732"/>
      <c r="ENG280" s="732"/>
      <c r="ENH280" s="732"/>
      <c r="ENI280" s="732"/>
      <c r="ENJ280" s="732"/>
      <c r="ENK280" s="732"/>
      <c r="ENL280" s="732"/>
      <c r="ENM280" s="732"/>
      <c r="ENN280" s="732"/>
      <c r="ENO280" s="732"/>
      <c r="ENP280" s="732"/>
      <c r="ENQ280" s="732"/>
      <c r="ENR280" s="732"/>
      <c r="ENS280" s="732"/>
      <c r="ENT280" s="732"/>
      <c r="ENU280" s="733"/>
      <c r="ENV280" s="733"/>
      <c r="ENW280" s="733"/>
      <c r="ENX280" s="733"/>
      <c r="ENY280" s="733"/>
      <c r="ENZ280" s="732"/>
      <c r="EOA280" s="732"/>
      <c r="EOB280" s="733"/>
      <c r="EOC280" s="733"/>
      <c r="EOD280" s="732"/>
      <c r="EOE280" s="732"/>
      <c r="EOF280" s="733"/>
      <c r="EOG280" s="733"/>
      <c r="EOH280" s="732"/>
      <c r="EOI280" s="732"/>
      <c r="EOJ280" s="732"/>
      <c r="EOK280" s="732"/>
      <c r="EOL280" s="732"/>
      <c r="EOM280" s="732"/>
      <c r="EON280" s="732"/>
      <c r="EOO280" s="733"/>
      <c r="EOP280" s="733"/>
      <c r="EOQ280" s="732"/>
      <c r="EOR280" s="732"/>
      <c r="EOS280" s="733"/>
      <c r="EOT280" s="733"/>
      <c r="EOU280" s="732"/>
      <c r="EOV280" s="732"/>
      <c r="EOW280" s="732"/>
      <c r="EOX280" s="732"/>
      <c r="EOY280" s="732"/>
      <c r="EOZ280" s="731"/>
      <c r="EPA280" s="734"/>
      <c r="EPB280" s="732"/>
      <c r="EPC280" s="732"/>
      <c r="EPD280" s="732"/>
      <c r="EPE280" s="732"/>
      <c r="EPF280" s="732"/>
      <c r="EPG280" s="732"/>
      <c r="EPH280" s="732"/>
      <c r="EPI280" s="735"/>
      <c r="EPJ280" s="735"/>
      <c r="EPK280" s="735"/>
      <c r="EPL280" s="735"/>
      <c r="EPM280" s="735"/>
      <c r="EPN280" s="735"/>
      <c r="EPO280" s="735"/>
      <c r="EPP280" s="735"/>
      <c r="EPQ280" s="735"/>
      <c r="EPR280" s="735"/>
      <c r="EPS280" s="735"/>
      <c r="EPT280" s="735"/>
      <c r="EPU280" s="735"/>
      <c r="EPV280" s="735"/>
      <c r="EPW280" s="735"/>
      <c r="EPX280" s="735"/>
      <c r="EPY280" s="735"/>
      <c r="EPZ280" s="735"/>
      <c r="EQA280" s="735"/>
      <c r="EQB280" s="735"/>
      <c r="EQC280" s="735"/>
      <c r="EQD280" s="735"/>
      <c r="EQE280" s="735"/>
      <c r="EQF280" s="735"/>
      <c r="EQG280" s="735"/>
      <c r="EQH280" s="735"/>
      <c r="EQI280" s="735"/>
      <c r="EQJ280" s="735"/>
      <c r="EQK280" s="735"/>
      <c r="EQL280" s="735"/>
      <c r="EQM280" s="735"/>
      <c r="EQN280" s="735"/>
      <c r="EQO280" s="735"/>
      <c r="EQP280" s="735"/>
      <c r="EQQ280" s="735"/>
      <c r="EQR280" s="735"/>
      <c r="EQS280" s="735"/>
      <c r="EQT280" s="735"/>
      <c r="EQU280" s="735"/>
      <c r="EQV280" s="735"/>
      <c r="EQW280" s="735"/>
      <c r="EQX280" s="735"/>
      <c r="EQY280" s="735"/>
      <c r="EQZ280" s="735"/>
      <c r="ERA280" s="732"/>
      <c r="ERB280" s="732"/>
      <c r="ERC280" s="732"/>
      <c r="ERD280" s="732"/>
      <c r="ERE280" s="732"/>
      <c r="ERF280" s="732"/>
      <c r="ERG280" s="732"/>
      <c r="ERH280" s="732"/>
      <c r="ERI280" s="732"/>
      <c r="ERJ280" s="732"/>
      <c r="ERK280" s="732"/>
      <c r="ERL280" s="732"/>
      <c r="ERM280" s="732"/>
      <c r="ERN280" s="732"/>
      <c r="ERO280" s="732"/>
      <c r="ERP280" s="732"/>
      <c r="ERQ280" s="732"/>
      <c r="ERR280" s="732"/>
      <c r="ERS280" s="732"/>
      <c r="ERT280" s="732"/>
      <c r="ERU280" s="732"/>
      <c r="ERV280" s="732"/>
      <c r="ERW280" s="732"/>
      <c r="ERX280" s="732"/>
      <c r="ERY280" s="733"/>
      <c r="ERZ280" s="733"/>
      <c r="ESA280" s="733"/>
      <c r="ESB280" s="733"/>
      <c r="ESC280" s="733"/>
      <c r="ESD280" s="732"/>
      <c r="ESE280" s="732"/>
      <c r="ESF280" s="733"/>
      <c r="ESG280" s="733"/>
      <c r="ESH280" s="732"/>
      <c r="ESI280" s="732"/>
      <c r="ESJ280" s="733"/>
      <c r="ESK280" s="733"/>
      <c r="ESL280" s="732"/>
      <c r="ESM280" s="732"/>
      <c r="ESN280" s="732"/>
      <c r="ESO280" s="732"/>
      <c r="ESP280" s="732"/>
      <c r="ESQ280" s="732"/>
      <c r="ESR280" s="732"/>
      <c r="ESS280" s="733"/>
      <c r="EST280" s="733"/>
      <c r="ESU280" s="732"/>
      <c r="ESV280" s="732"/>
      <c r="ESW280" s="733"/>
      <c r="ESX280" s="733"/>
      <c r="ESY280" s="732"/>
      <c r="ESZ280" s="732"/>
      <c r="ETA280" s="732"/>
      <c r="ETB280" s="732"/>
      <c r="ETC280" s="732"/>
      <c r="ETD280" s="731"/>
      <c r="ETE280" s="734"/>
      <c r="ETF280" s="732"/>
      <c r="ETG280" s="732"/>
      <c r="ETH280" s="732"/>
      <c r="ETI280" s="732"/>
      <c r="ETJ280" s="732"/>
      <c r="ETK280" s="732"/>
      <c r="ETL280" s="732"/>
      <c r="ETM280" s="735"/>
      <c r="ETN280" s="735"/>
      <c r="ETO280" s="735"/>
      <c r="ETP280" s="735"/>
      <c r="ETQ280" s="735"/>
      <c r="ETR280" s="735"/>
      <c r="ETS280" s="735"/>
      <c r="ETT280" s="735"/>
      <c r="ETU280" s="735"/>
      <c r="ETV280" s="735"/>
      <c r="ETW280" s="735"/>
      <c r="ETX280" s="735"/>
      <c r="ETY280" s="735"/>
      <c r="ETZ280" s="735"/>
      <c r="EUA280" s="735"/>
      <c r="EUB280" s="735"/>
      <c r="EUC280" s="735"/>
      <c r="EUD280" s="735"/>
      <c r="EUE280" s="735"/>
      <c r="EUF280" s="735"/>
      <c r="EUG280" s="735"/>
      <c r="EUH280" s="735"/>
      <c r="EUI280" s="735"/>
      <c r="EUJ280" s="735"/>
      <c r="EUK280" s="735"/>
      <c r="EUL280" s="735"/>
      <c r="EUM280" s="735"/>
      <c r="EUN280" s="735"/>
      <c r="EUO280" s="735"/>
      <c r="EUP280" s="735"/>
      <c r="EUQ280" s="735"/>
      <c r="EUR280" s="735"/>
      <c r="EUS280" s="735"/>
      <c r="EUT280" s="735"/>
      <c r="EUU280" s="735"/>
      <c r="EUV280" s="735"/>
      <c r="EUW280" s="735"/>
      <c r="EUX280" s="735"/>
      <c r="EUY280" s="735"/>
      <c r="EUZ280" s="735"/>
      <c r="EVA280" s="735"/>
      <c r="EVB280" s="735"/>
      <c r="EVC280" s="735"/>
      <c r="EVD280" s="735"/>
      <c r="EVE280" s="732"/>
      <c r="EVF280" s="732"/>
      <c r="EVG280" s="732"/>
      <c r="EVH280" s="732"/>
      <c r="EVI280" s="732"/>
      <c r="EVJ280" s="732"/>
      <c r="EVK280" s="732"/>
      <c r="EVL280" s="732"/>
      <c r="EVM280" s="732"/>
      <c r="EVN280" s="732"/>
      <c r="EVO280" s="732"/>
      <c r="EVP280" s="732"/>
      <c r="EVQ280" s="732"/>
      <c r="EVR280" s="732"/>
      <c r="EVS280" s="732"/>
      <c r="EVT280" s="732"/>
      <c r="EVU280" s="732"/>
      <c r="EVV280" s="732"/>
      <c r="EVW280" s="732"/>
      <c r="EVX280" s="732"/>
      <c r="EVY280" s="732"/>
      <c r="EVZ280" s="732"/>
      <c r="EWA280" s="732"/>
      <c r="EWB280" s="732"/>
      <c r="EWC280" s="733"/>
      <c r="EWD280" s="733"/>
      <c r="EWE280" s="733"/>
      <c r="EWF280" s="733"/>
      <c r="EWG280" s="733"/>
      <c r="EWH280" s="732"/>
      <c r="EWI280" s="732"/>
      <c r="EWJ280" s="733"/>
      <c r="EWK280" s="733"/>
      <c r="EWL280" s="732"/>
      <c r="EWM280" s="732"/>
      <c r="EWN280" s="733"/>
      <c r="EWO280" s="733"/>
      <c r="EWP280" s="732"/>
      <c r="EWQ280" s="732"/>
      <c r="EWR280" s="732"/>
      <c r="EWS280" s="732"/>
      <c r="EWT280" s="732"/>
      <c r="EWU280" s="732"/>
      <c r="EWV280" s="732"/>
      <c r="EWW280" s="733"/>
      <c r="EWX280" s="733"/>
      <c r="EWY280" s="732"/>
      <c r="EWZ280" s="732"/>
      <c r="EXA280" s="733"/>
      <c r="EXB280" s="733"/>
      <c r="EXC280" s="732"/>
      <c r="EXD280" s="732"/>
      <c r="EXE280" s="732"/>
      <c r="EXF280" s="732"/>
      <c r="EXG280" s="732"/>
      <c r="EXH280" s="731"/>
      <c r="EXI280" s="734"/>
      <c r="EXJ280" s="732"/>
      <c r="EXK280" s="732"/>
      <c r="EXL280" s="732"/>
      <c r="EXM280" s="732"/>
      <c r="EXN280" s="732"/>
      <c r="EXO280" s="732"/>
      <c r="EXP280" s="732"/>
      <c r="EXQ280" s="735"/>
      <c r="EXR280" s="735"/>
      <c r="EXS280" s="735"/>
      <c r="EXT280" s="735"/>
      <c r="EXU280" s="735"/>
      <c r="EXV280" s="735"/>
      <c r="EXW280" s="735"/>
      <c r="EXX280" s="735"/>
      <c r="EXY280" s="735"/>
      <c r="EXZ280" s="735"/>
      <c r="EYA280" s="735"/>
      <c r="EYB280" s="735"/>
      <c r="EYC280" s="735"/>
      <c r="EYD280" s="735"/>
      <c r="EYE280" s="735"/>
      <c r="EYF280" s="735"/>
      <c r="EYG280" s="735"/>
      <c r="EYH280" s="735"/>
      <c r="EYI280" s="735"/>
      <c r="EYJ280" s="735"/>
      <c r="EYK280" s="735"/>
      <c r="EYL280" s="735"/>
      <c r="EYM280" s="735"/>
      <c r="EYN280" s="735"/>
      <c r="EYO280" s="735"/>
      <c r="EYP280" s="735"/>
      <c r="EYQ280" s="735"/>
      <c r="EYR280" s="735"/>
      <c r="EYS280" s="735"/>
      <c r="EYT280" s="735"/>
      <c r="EYU280" s="735"/>
      <c r="EYV280" s="735"/>
      <c r="EYW280" s="735"/>
      <c r="EYX280" s="735"/>
      <c r="EYY280" s="735"/>
      <c r="EYZ280" s="735"/>
      <c r="EZA280" s="735"/>
      <c r="EZB280" s="735"/>
      <c r="EZC280" s="735"/>
      <c r="EZD280" s="735"/>
      <c r="EZE280" s="735"/>
      <c r="EZF280" s="735"/>
      <c r="EZG280" s="735"/>
      <c r="EZH280" s="735"/>
      <c r="EZI280" s="732"/>
      <c r="EZJ280" s="732"/>
      <c r="EZK280" s="732"/>
      <c r="EZL280" s="732"/>
      <c r="EZM280" s="732"/>
      <c r="EZN280" s="732"/>
      <c r="EZO280" s="732"/>
      <c r="EZP280" s="732"/>
      <c r="EZQ280" s="732"/>
      <c r="EZR280" s="732"/>
      <c r="EZS280" s="732"/>
      <c r="EZT280" s="732"/>
      <c r="EZU280" s="732"/>
      <c r="EZV280" s="732"/>
      <c r="EZW280" s="732"/>
      <c r="EZX280" s="732"/>
      <c r="EZY280" s="732"/>
      <c r="EZZ280" s="732"/>
      <c r="FAA280" s="732"/>
      <c r="FAB280" s="732"/>
      <c r="FAC280" s="732"/>
      <c r="FAD280" s="732"/>
      <c r="FAE280" s="732"/>
      <c r="FAF280" s="732"/>
      <c r="FAG280" s="733"/>
      <c r="FAH280" s="733"/>
      <c r="FAI280" s="733"/>
      <c r="FAJ280" s="733"/>
      <c r="FAK280" s="733"/>
      <c r="FAL280" s="732"/>
      <c r="FAM280" s="732"/>
      <c r="FAN280" s="733"/>
      <c r="FAO280" s="733"/>
      <c r="FAP280" s="732"/>
      <c r="FAQ280" s="732"/>
      <c r="FAR280" s="733"/>
      <c r="FAS280" s="733"/>
      <c r="FAT280" s="732"/>
      <c r="FAU280" s="732"/>
      <c r="FAV280" s="732"/>
      <c r="FAW280" s="732"/>
      <c r="FAX280" s="732"/>
      <c r="FAY280" s="732"/>
      <c r="FAZ280" s="732"/>
      <c r="FBA280" s="733"/>
      <c r="FBB280" s="733"/>
      <c r="FBC280" s="732"/>
      <c r="FBD280" s="732"/>
      <c r="FBE280" s="733"/>
      <c r="FBF280" s="733"/>
      <c r="FBG280" s="732"/>
      <c r="FBH280" s="732"/>
      <c r="FBI280" s="732"/>
      <c r="FBJ280" s="732"/>
      <c r="FBK280" s="732"/>
      <c r="FBL280" s="731"/>
      <c r="FBM280" s="734"/>
      <c r="FBN280" s="732"/>
      <c r="FBO280" s="732"/>
      <c r="FBP280" s="732"/>
      <c r="FBQ280" s="732"/>
      <c r="FBR280" s="732"/>
      <c r="FBS280" s="732"/>
      <c r="FBT280" s="732"/>
      <c r="FBU280" s="735"/>
      <c r="FBV280" s="735"/>
      <c r="FBW280" s="735"/>
      <c r="FBX280" s="735"/>
      <c r="FBY280" s="735"/>
      <c r="FBZ280" s="735"/>
      <c r="FCA280" s="735"/>
      <c r="FCB280" s="735"/>
      <c r="FCC280" s="735"/>
      <c r="FCD280" s="735"/>
      <c r="FCE280" s="735"/>
      <c r="FCF280" s="735"/>
      <c r="FCG280" s="735"/>
      <c r="FCH280" s="735"/>
      <c r="FCI280" s="735"/>
      <c r="FCJ280" s="735"/>
      <c r="FCK280" s="735"/>
      <c r="FCL280" s="735"/>
      <c r="FCM280" s="735"/>
      <c r="FCN280" s="735"/>
      <c r="FCO280" s="735"/>
      <c r="FCP280" s="735"/>
      <c r="FCQ280" s="735"/>
      <c r="FCR280" s="735"/>
      <c r="FCS280" s="735"/>
      <c r="FCT280" s="735"/>
      <c r="FCU280" s="735"/>
      <c r="FCV280" s="735"/>
      <c r="FCW280" s="735"/>
      <c r="FCX280" s="735"/>
      <c r="FCY280" s="735"/>
      <c r="FCZ280" s="735"/>
      <c r="FDA280" s="735"/>
      <c r="FDB280" s="735"/>
      <c r="FDC280" s="735"/>
      <c r="FDD280" s="735"/>
      <c r="FDE280" s="735"/>
      <c r="FDF280" s="735"/>
      <c r="FDG280" s="735"/>
      <c r="FDH280" s="735"/>
      <c r="FDI280" s="735"/>
      <c r="FDJ280" s="735"/>
      <c r="FDK280" s="735"/>
      <c r="FDL280" s="735"/>
      <c r="FDM280" s="732"/>
      <c r="FDN280" s="732"/>
      <c r="FDO280" s="732"/>
      <c r="FDP280" s="732"/>
      <c r="FDQ280" s="732"/>
      <c r="FDR280" s="732"/>
      <c r="FDS280" s="732"/>
      <c r="FDT280" s="732"/>
      <c r="FDU280" s="732"/>
      <c r="FDV280" s="732"/>
      <c r="FDW280" s="732"/>
      <c r="FDX280" s="732"/>
      <c r="FDY280" s="732"/>
      <c r="FDZ280" s="732"/>
      <c r="FEA280" s="732"/>
      <c r="FEB280" s="732"/>
      <c r="FEC280" s="732"/>
      <c r="FED280" s="732"/>
      <c r="FEE280" s="732"/>
      <c r="FEF280" s="732"/>
      <c r="FEG280" s="732"/>
      <c r="FEH280" s="732"/>
      <c r="FEI280" s="732"/>
      <c r="FEJ280" s="732"/>
      <c r="FEK280" s="733"/>
      <c r="FEL280" s="733"/>
      <c r="FEM280" s="733"/>
      <c r="FEN280" s="733"/>
      <c r="FEO280" s="733"/>
      <c r="FEP280" s="732"/>
      <c r="FEQ280" s="732"/>
      <c r="FER280" s="733"/>
      <c r="FES280" s="733"/>
      <c r="FET280" s="732"/>
      <c r="FEU280" s="732"/>
      <c r="FEV280" s="733"/>
      <c r="FEW280" s="733"/>
      <c r="FEX280" s="732"/>
      <c r="FEY280" s="732"/>
      <c r="FEZ280" s="732"/>
      <c r="FFA280" s="732"/>
      <c r="FFB280" s="732"/>
      <c r="FFC280" s="732"/>
      <c r="FFD280" s="732"/>
      <c r="FFE280" s="733"/>
      <c r="FFF280" s="733"/>
      <c r="FFG280" s="732"/>
      <c r="FFH280" s="732"/>
      <c r="FFI280" s="733"/>
      <c r="FFJ280" s="733"/>
      <c r="FFK280" s="732"/>
      <c r="FFL280" s="732"/>
      <c r="FFM280" s="732"/>
      <c r="FFN280" s="732"/>
      <c r="FFO280" s="732"/>
      <c r="FFP280" s="731"/>
      <c r="FFQ280" s="734"/>
      <c r="FFR280" s="732"/>
      <c r="FFS280" s="732"/>
      <c r="FFT280" s="732"/>
      <c r="FFU280" s="732"/>
      <c r="FFV280" s="732"/>
      <c r="FFW280" s="732"/>
      <c r="FFX280" s="732"/>
      <c r="FFY280" s="735"/>
      <c r="FFZ280" s="735"/>
      <c r="FGA280" s="735"/>
      <c r="FGB280" s="735"/>
      <c r="FGC280" s="735"/>
      <c r="FGD280" s="735"/>
      <c r="FGE280" s="735"/>
      <c r="FGF280" s="735"/>
      <c r="FGG280" s="735"/>
      <c r="FGH280" s="735"/>
      <c r="FGI280" s="735"/>
      <c r="FGJ280" s="735"/>
      <c r="FGK280" s="735"/>
      <c r="FGL280" s="735"/>
      <c r="FGM280" s="735"/>
      <c r="FGN280" s="735"/>
      <c r="FGO280" s="735"/>
      <c r="FGP280" s="735"/>
      <c r="FGQ280" s="735"/>
      <c r="FGR280" s="735"/>
      <c r="FGS280" s="735"/>
      <c r="FGT280" s="735"/>
      <c r="FGU280" s="735"/>
      <c r="FGV280" s="735"/>
      <c r="FGW280" s="735"/>
      <c r="FGX280" s="735"/>
      <c r="FGY280" s="735"/>
      <c r="FGZ280" s="735"/>
      <c r="FHA280" s="735"/>
      <c r="FHB280" s="735"/>
      <c r="FHC280" s="735"/>
      <c r="FHD280" s="735"/>
      <c r="FHE280" s="735"/>
      <c r="FHF280" s="735"/>
      <c r="FHG280" s="735"/>
      <c r="FHH280" s="735"/>
      <c r="FHI280" s="735"/>
      <c r="FHJ280" s="735"/>
      <c r="FHK280" s="735"/>
      <c r="FHL280" s="735"/>
      <c r="FHM280" s="735"/>
      <c r="FHN280" s="735"/>
      <c r="FHO280" s="735"/>
      <c r="FHP280" s="735"/>
      <c r="FHQ280" s="732"/>
      <c r="FHR280" s="732"/>
      <c r="FHS280" s="732"/>
      <c r="FHT280" s="732"/>
      <c r="FHU280" s="732"/>
      <c r="FHV280" s="732"/>
      <c r="FHW280" s="732"/>
      <c r="FHX280" s="732"/>
      <c r="FHY280" s="732"/>
      <c r="FHZ280" s="732"/>
      <c r="FIA280" s="732"/>
      <c r="FIB280" s="732"/>
      <c r="FIC280" s="732"/>
      <c r="FID280" s="732"/>
      <c r="FIE280" s="732"/>
      <c r="FIF280" s="732"/>
      <c r="FIG280" s="732"/>
      <c r="FIH280" s="732"/>
      <c r="FII280" s="732"/>
      <c r="FIJ280" s="732"/>
      <c r="FIK280" s="732"/>
      <c r="FIL280" s="732"/>
      <c r="FIM280" s="732"/>
      <c r="FIN280" s="732"/>
      <c r="FIO280" s="733"/>
      <c r="FIP280" s="733"/>
      <c r="FIQ280" s="733"/>
      <c r="FIR280" s="733"/>
      <c r="FIS280" s="733"/>
      <c r="FIT280" s="732"/>
      <c r="FIU280" s="732"/>
      <c r="FIV280" s="733"/>
      <c r="FIW280" s="733"/>
      <c r="FIX280" s="732"/>
      <c r="FIY280" s="732"/>
      <c r="FIZ280" s="733"/>
      <c r="FJA280" s="733"/>
      <c r="FJB280" s="732"/>
      <c r="FJC280" s="732"/>
      <c r="FJD280" s="732"/>
      <c r="FJE280" s="732"/>
      <c r="FJF280" s="732"/>
      <c r="FJG280" s="732"/>
      <c r="FJH280" s="732"/>
      <c r="FJI280" s="733"/>
      <c r="FJJ280" s="733"/>
      <c r="FJK280" s="732"/>
      <c r="FJL280" s="732"/>
      <c r="FJM280" s="733"/>
      <c r="FJN280" s="733"/>
      <c r="FJO280" s="732"/>
      <c r="FJP280" s="732"/>
      <c r="FJQ280" s="732"/>
      <c r="FJR280" s="732"/>
      <c r="FJS280" s="732"/>
      <c r="FJT280" s="731"/>
      <c r="FJU280" s="734"/>
      <c r="FJV280" s="732"/>
      <c r="FJW280" s="732"/>
      <c r="FJX280" s="732"/>
      <c r="FJY280" s="732"/>
      <c r="FJZ280" s="732"/>
      <c r="FKA280" s="732"/>
      <c r="FKB280" s="732"/>
      <c r="FKC280" s="735"/>
      <c r="FKD280" s="735"/>
      <c r="FKE280" s="735"/>
      <c r="FKF280" s="735"/>
      <c r="FKG280" s="735"/>
      <c r="FKH280" s="735"/>
      <c r="FKI280" s="735"/>
      <c r="FKJ280" s="735"/>
      <c r="FKK280" s="735"/>
      <c r="FKL280" s="735"/>
      <c r="FKM280" s="735"/>
      <c r="FKN280" s="735"/>
      <c r="FKO280" s="735"/>
      <c r="FKP280" s="735"/>
      <c r="FKQ280" s="735"/>
      <c r="FKR280" s="735"/>
      <c r="FKS280" s="735"/>
      <c r="FKT280" s="735"/>
      <c r="FKU280" s="735"/>
      <c r="FKV280" s="735"/>
      <c r="FKW280" s="735"/>
      <c r="FKX280" s="735"/>
      <c r="FKY280" s="735"/>
      <c r="FKZ280" s="735"/>
      <c r="FLA280" s="735"/>
      <c r="FLB280" s="735"/>
      <c r="FLC280" s="735"/>
      <c r="FLD280" s="735"/>
      <c r="FLE280" s="735"/>
      <c r="FLF280" s="735"/>
      <c r="FLG280" s="735"/>
      <c r="FLH280" s="735"/>
      <c r="FLI280" s="735"/>
      <c r="FLJ280" s="735"/>
      <c r="FLK280" s="735"/>
      <c r="FLL280" s="735"/>
      <c r="FLM280" s="735"/>
      <c r="FLN280" s="735"/>
      <c r="FLO280" s="735"/>
      <c r="FLP280" s="735"/>
      <c r="FLQ280" s="735"/>
      <c r="FLR280" s="735"/>
      <c r="FLS280" s="735"/>
      <c r="FLT280" s="735"/>
      <c r="FLU280" s="732"/>
      <c r="FLV280" s="732"/>
      <c r="FLW280" s="732"/>
      <c r="FLX280" s="732"/>
      <c r="FLY280" s="732"/>
      <c r="FLZ280" s="732"/>
      <c r="FMA280" s="732"/>
      <c r="FMB280" s="732"/>
      <c r="FMC280" s="732"/>
      <c r="FMD280" s="732"/>
      <c r="FME280" s="732"/>
      <c r="FMF280" s="732"/>
      <c r="FMG280" s="732"/>
      <c r="FMH280" s="732"/>
      <c r="FMI280" s="732"/>
      <c r="FMJ280" s="732"/>
      <c r="FMK280" s="732"/>
      <c r="FML280" s="732"/>
      <c r="FMM280" s="732"/>
      <c r="FMN280" s="732"/>
      <c r="FMO280" s="732"/>
      <c r="FMP280" s="732"/>
      <c r="FMQ280" s="732"/>
      <c r="FMR280" s="732"/>
      <c r="FMS280" s="733"/>
      <c r="FMT280" s="733"/>
      <c r="FMU280" s="733"/>
      <c r="FMV280" s="733"/>
      <c r="FMW280" s="733"/>
      <c r="FMX280" s="732"/>
      <c r="FMY280" s="732"/>
      <c r="FMZ280" s="733"/>
      <c r="FNA280" s="733"/>
      <c r="FNB280" s="732"/>
      <c r="FNC280" s="732"/>
      <c r="FND280" s="733"/>
      <c r="FNE280" s="733"/>
      <c r="FNF280" s="732"/>
      <c r="FNG280" s="732"/>
      <c r="FNH280" s="732"/>
      <c r="FNI280" s="732"/>
      <c r="FNJ280" s="732"/>
      <c r="FNK280" s="732"/>
      <c r="FNL280" s="732"/>
      <c r="FNM280" s="733"/>
      <c r="FNN280" s="733"/>
      <c r="FNO280" s="732"/>
      <c r="FNP280" s="732"/>
      <c r="FNQ280" s="733"/>
      <c r="FNR280" s="733"/>
      <c r="FNS280" s="732"/>
      <c r="FNT280" s="732"/>
      <c r="FNU280" s="732"/>
      <c r="FNV280" s="732"/>
      <c r="FNW280" s="732"/>
      <c r="FNX280" s="731"/>
      <c r="FNY280" s="734"/>
      <c r="FNZ280" s="732"/>
      <c r="FOA280" s="732"/>
      <c r="FOB280" s="732"/>
      <c r="FOC280" s="732"/>
      <c r="FOD280" s="732"/>
      <c r="FOE280" s="732"/>
      <c r="FOF280" s="732"/>
      <c r="FOG280" s="735"/>
      <c r="FOH280" s="735"/>
      <c r="FOI280" s="735"/>
      <c r="FOJ280" s="735"/>
      <c r="FOK280" s="735"/>
      <c r="FOL280" s="735"/>
      <c r="FOM280" s="735"/>
      <c r="FON280" s="735"/>
      <c r="FOO280" s="735"/>
      <c r="FOP280" s="735"/>
      <c r="FOQ280" s="735"/>
      <c r="FOR280" s="735"/>
      <c r="FOS280" s="735"/>
      <c r="FOT280" s="735"/>
      <c r="FOU280" s="735"/>
      <c r="FOV280" s="735"/>
      <c r="FOW280" s="735"/>
      <c r="FOX280" s="735"/>
      <c r="FOY280" s="735"/>
      <c r="FOZ280" s="735"/>
      <c r="FPA280" s="735"/>
      <c r="FPB280" s="735"/>
      <c r="FPC280" s="735"/>
      <c r="FPD280" s="735"/>
      <c r="FPE280" s="735"/>
      <c r="FPF280" s="735"/>
      <c r="FPG280" s="735"/>
      <c r="FPH280" s="735"/>
      <c r="FPI280" s="735"/>
      <c r="FPJ280" s="735"/>
      <c r="FPK280" s="735"/>
      <c r="FPL280" s="735"/>
      <c r="FPM280" s="735"/>
      <c r="FPN280" s="735"/>
      <c r="FPO280" s="735"/>
      <c r="FPP280" s="735"/>
      <c r="FPQ280" s="735"/>
      <c r="FPR280" s="735"/>
      <c r="FPS280" s="735"/>
      <c r="FPT280" s="735"/>
      <c r="FPU280" s="735"/>
      <c r="FPV280" s="735"/>
      <c r="FPW280" s="735"/>
      <c r="FPX280" s="735"/>
      <c r="FPY280" s="732"/>
      <c r="FPZ280" s="732"/>
      <c r="FQA280" s="732"/>
      <c r="FQB280" s="732"/>
      <c r="FQC280" s="732"/>
      <c r="FQD280" s="732"/>
      <c r="FQE280" s="732"/>
      <c r="FQF280" s="732"/>
      <c r="FQG280" s="732"/>
      <c r="FQH280" s="732"/>
      <c r="FQI280" s="732"/>
      <c r="FQJ280" s="732"/>
      <c r="FQK280" s="732"/>
      <c r="FQL280" s="732"/>
      <c r="FQM280" s="732"/>
      <c r="FQN280" s="732"/>
      <c r="FQO280" s="732"/>
      <c r="FQP280" s="732"/>
      <c r="FQQ280" s="732"/>
      <c r="FQR280" s="732"/>
      <c r="FQS280" s="732"/>
      <c r="FQT280" s="732"/>
      <c r="FQU280" s="732"/>
      <c r="FQV280" s="732"/>
      <c r="FQW280" s="733"/>
      <c r="FQX280" s="733"/>
      <c r="FQY280" s="733"/>
      <c r="FQZ280" s="733"/>
      <c r="FRA280" s="733"/>
      <c r="FRB280" s="732"/>
      <c r="FRC280" s="732"/>
      <c r="FRD280" s="733"/>
      <c r="FRE280" s="733"/>
      <c r="FRF280" s="732"/>
      <c r="FRG280" s="732"/>
      <c r="FRH280" s="733"/>
      <c r="FRI280" s="733"/>
      <c r="FRJ280" s="732"/>
      <c r="FRK280" s="732"/>
      <c r="FRL280" s="732"/>
      <c r="FRM280" s="732"/>
      <c r="FRN280" s="732"/>
      <c r="FRO280" s="732"/>
      <c r="FRP280" s="732"/>
      <c r="FRQ280" s="733"/>
      <c r="FRR280" s="733"/>
      <c r="FRS280" s="732"/>
      <c r="FRT280" s="732"/>
      <c r="FRU280" s="733"/>
      <c r="FRV280" s="733"/>
      <c r="FRW280" s="732"/>
      <c r="FRX280" s="732"/>
      <c r="FRY280" s="732"/>
      <c r="FRZ280" s="732"/>
      <c r="FSA280" s="732"/>
      <c r="FSB280" s="731"/>
      <c r="FSC280" s="734"/>
      <c r="FSD280" s="732"/>
      <c r="FSE280" s="732"/>
      <c r="FSF280" s="732"/>
      <c r="FSG280" s="732"/>
      <c r="FSH280" s="732"/>
      <c r="FSI280" s="732"/>
      <c r="FSJ280" s="732"/>
      <c r="FSK280" s="735"/>
      <c r="FSL280" s="735"/>
      <c r="FSM280" s="735"/>
      <c r="FSN280" s="735"/>
      <c r="FSO280" s="735"/>
      <c r="FSP280" s="735"/>
      <c r="FSQ280" s="735"/>
      <c r="FSR280" s="735"/>
      <c r="FSS280" s="735"/>
      <c r="FST280" s="735"/>
      <c r="FSU280" s="735"/>
      <c r="FSV280" s="735"/>
      <c r="FSW280" s="735"/>
      <c r="FSX280" s="735"/>
      <c r="FSY280" s="735"/>
      <c r="FSZ280" s="735"/>
      <c r="FTA280" s="735"/>
      <c r="FTB280" s="735"/>
      <c r="FTC280" s="735"/>
      <c r="FTD280" s="735"/>
      <c r="FTE280" s="735"/>
      <c r="FTF280" s="735"/>
      <c r="FTG280" s="735"/>
      <c r="FTH280" s="735"/>
      <c r="FTI280" s="735"/>
      <c r="FTJ280" s="735"/>
      <c r="FTK280" s="735"/>
      <c r="FTL280" s="735"/>
      <c r="FTM280" s="735"/>
      <c r="FTN280" s="735"/>
      <c r="FTO280" s="735"/>
      <c r="FTP280" s="735"/>
      <c r="FTQ280" s="735"/>
      <c r="FTR280" s="735"/>
      <c r="FTS280" s="735"/>
      <c r="FTT280" s="735"/>
      <c r="FTU280" s="735"/>
      <c r="FTV280" s="735"/>
      <c r="FTW280" s="735"/>
      <c r="FTX280" s="735"/>
      <c r="FTY280" s="735"/>
      <c r="FTZ280" s="735"/>
      <c r="FUA280" s="735"/>
      <c r="FUB280" s="735"/>
      <c r="FUC280" s="732"/>
      <c r="FUD280" s="732"/>
      <c r="FUE280" s="732"/>
      <c r="FUF280" s="732"/>
      <c r="FUG280" s="732"/>
      <c r="FUH280" s="732"/>
      <c r="FUI280" s="732"/>
      <c r="FUJ280" s="732"/>
      <c r="FUK280" s="732"/>
      <c r="FUL280" s="732"/>
      <c r="FUM280" s="732"/>
      <c r="FUN280" s="732"/>
      <c r="FUO280" s="732"/>
      <c r="FUP280" s="732"/>
      <c r="FUQ280" s="732"/>
      <c r="FUR280" s="732"/>
      <c r="FUS280" s="732"/>
      <c r="FUT280" s="732"/>
      <c r="FUU280" s="732"/>
      <c r="FUV280" s="732"/>
      <c r="FUW280" s="732"/>
      <c r="FUX280" s="732"/>
      <c r="FUY280" s="732"/>
      <c r="FUZ280" s="732"/>
      <c r="FVA280" s="733"/>
      <c r="FVB280" s="733"/>
      <c r="FVC280" s="733"/>
      <c r="FVD280" s="733"/>
      <c r="FVE280" s="733"/>
      <c r="FVF280" s="732"/>
      <c r="FVG280" s="732"/>
      <c r="FVH280" s="733"/>
      <c r="FVI280" s="733"/>
      <c r="FVJ280" s="732"/>
      <c r="FVK280" s="732"/>
      <c r="FVL280" s="733"/>
      <c r="FVM280" s="733"/>
      <c r="FVN280" s="732"/>
      <c r="FVO280" s="732"/>
      <c r="FVP280" s="732"/>
      <c r="FVQ280" s="732"/>
      <c r="FVR280" s="732"/>
      <c r="FVS280" s="732"/>
      <c r="FVT280" s="732"/>
      <c r="FVU280" s="733"/>
      <c r="FVV280" s="733"/>
      <c r="FVW280" s="732"/>
      <c r="FVX280" s="732"/>
      <c r="FVY280" s="733"/>
      <c r="FVZ280" s="733"/>
      <c r="FWA280" s="732"/>
      <c r="FWB280" s="732"/>
      <c r="FWC280" s="732"/>
      <c r="FWD280" s="732"/>
      <c r="FWE280" s="732"/>
      <c r="FWF280" s="731"/>
      <c r="FWG280" s="734"/>
      <c r="FWH280" s="732"/>
      <c r="FWI280" s="732"/>
      <c r="FWJ280" s="732"/>
      <c r="FWK280" s="732"/>
      <c r="FWL280" s="732"/>
      <c r="FWM280" s="732"/>
      <c r="FWN280" s="732"/>
      <c r="FWO280" s="735"/>
      <c r="FWP280" s="735"/>
      <c r="FWQ280" s="735"/>
      <c r="FWR280" s="735"/>
      <c r="FWS280" s="735"/>
      <c r="FWT280" s="735"/>
      <c r="FWU280" s="735"/>
      <c r="FWV280" s="735"/>
      <c r="FWW280" s="735"/>
      <c r="FWX280" s="735"/>
      <c r="FWY280" s="735"/>
      <c r="FWZ280" s="735"/>
      <c r="FXA280" s="735"/>
      <c r="FXB280" s="735"/>
      <c r="FXC280" s="735"/>
      <c r="FXD280" s="735"/>
      <c r="FXE280" s="735"/>
      <c r="FXF280" s="735"/>
      <c r="FXG280" s="735"/>
      <c r="FXH280" s="735"/>
      <c r="FXI280" s="735"/>
      <c r="FXJ280" s="735"/>
      <c r="FXK280" s="735"/>
      <c r="FXL280" s="735"/>
      <c r="FXM280" s="735"/>
      <c r="FXN280" s="735"/>
      <c r="FXO280" s="735"/>
      <c r="FXP280" s="735"/>
      <c r="FXQ280" s="735"/>
      <c r="FXR280" s="735"/>
      <c r="FXS280" s="735"/>
      <c r="FXT280" s="735"/>
      <c r="FXU280" s="735"/>
      <c r="FXV280" s="735"/>
      <c r="FXW280" s="735"/>
      <c r="FXX280" s="735"/>
      <c r="FXY280" s="735"/>
      <c r="FXZ280" s="735"/>
      <c r="FYA280" s="735"/>
      <c r="FYB280" s="735"/>
      <c r="FYC280" s="735"/>
      <c r="FYD280" s="735"/>
      <c r="FYE280" s="735"/>
      <c r="FYF280" s="735"/>
      <c r="FYG280" s="732"/>
      <c r="FYH280" s="732"/>
      <c r="FYI280" s="732"/>
      <c r="FYJ280" s="732"/>
      <c r="FYK280" s="732"/>
      <c r="FYL280" s="732"/>
      <c r="FYM280" s="732"/>
      <c r="FYN280" s="732"/>
      <c r="FYO280" s="732"/>
      <c r="FYP280" s="732"/>
      <c r="FYQ280" s="732"/>
      <c r="FYR280" s="732"/>
      <c r="FYS280" s="732"/>
      <c r="FYT280" s="732"/>
      <c r="FYU280" s="732"/>
      <c r="FYV280" s="732"/>
      <c r="FYW280" s="732"/>
      <c r="FYX280" s="732"/>
      <c r="FYY280" s="732"/>
      <c r="FYZ280" s="732"/>
      <c r="FZA280" s="732"/>
      <c r="FZB280" s="732"/>
      <c r="FZC280" s="732"/>
      <c r="FZD280" s="732"/>
      <c r="FZE280" s="733"/>
      <c r="FZF280" s="733"/>
      <c r="FZG280" s="733"/>
      <c r="FZH280" s="733"/>
      <c r="FZI280" s="733"/>
      <c r="FZJ280" s="732"/>
      <c r="FZK280" s="732"/>
      <c r="FZL280" s="733"/>
      <c r="FZM280" s="733"/>
      <c r="FZN280" s="732"/>
      <c r="FZO280" s="732"/>
      <c r="FZP280" s="733"/>
      <c r="FZQ280" s="733"/>
      <c r="FZR280" s="732"/>
      <c r="FZS280" s="732"/>
      <c r="FZT280" s="732"/>
      <c r="FZU280" s="732"/>
      <c r="FZV280" s="732"/>
      <c r="FZW280" s="732"/>
      <c r="FZX280" s="732"/>
      <c r="FZY280" s="733"/>
      <c r="FZZ280" s="733"/>
      <c r="GAA280" s="732"/>
      <c r="GAB280" s="732"/>
      <c r="GAC280" s="733"/>
      <c r="GAD280" s="733"/>
      <c r="GAE280" s="732"/>
      <c r="GAF280" s="732"/>
      <c r="GAG280" s="732"/>
      <c r="GAH280" s="732"/>
      <c r="GAI280" s="732"/>
      <c r="GAJ280" s="731"/>
      <c r="GAK280" s="734"/>
      <c r="GAL280" s="732"/>
      <c r="GAM280" s="732"/>
      <c r="GAN280" s="732"/>
      <c r="GAO280" s="732"/>
      <c r="GAP280" s="732"/>
      <c r="GAQ280" s="732"/>
      <c r="GAR280" s="732"/>
      <c r="GAS280" s="735"/>
      <c r="GAT280" s="735"/>
      <c r="GAU280" s="735"/>
      <c r="GAV280" s="735"/>
      <c r="GAW280" s="735"/>
      <c r="GAX280" s="735"/>
      <c r="GAY280" s="735"/>
      <c r="GAZ280" s="735"/>
      <c r="GBA280" s="735"/>
      <c r="GBB280" s="735"/>
      <c r="GBC280" s="735"/>
      <c r="GBD280" s="735"/>
      <c r="GBE280" s="735"/>
      <c r="GBF280" s="735"/>
      <c r="GBG280" s="735"/>
      <c r="GBH280" s="735"/>
      <c r="GBI280" s="735"/>
      <c r="GBJ280" s="735"/>
      <c r="GBK280" s="735"/>
      <c r="GBL280" s="735"/>
      <c r="GBM280" s="735"/>
      <c r="GBN280" s="735"/>
      <c r="GBO280" s="735"/>
      <c r="GBP280" s="735"/>
      <c r="GBQ280" s="735"/>
      <c r="GBR280" s="735"/>
      <c r="GBS280" s="735"/>
      <c r="GBT280" s="735"/>
      <c r="GBU280" s="735"/>
      <c r="GBV280" s="735"/>
      <c r="GBW280" s="735"/>
      <c r="GBX280" s="735"/>
      <c r="GBY280" s="735"/>
      <c r="GBZ280" s="735"/>
      <c r="GCA280" s="735"/>
      <c r="GCB280" s="735"/>
      <c r="GCC280" s="735"/>
      <c r="GCD280" s="735"/>
      <c r="GCE280" s="735"/>
      <c r="GCF280" s="735"/>
      <c r="GCG280" s="735"/>
      <c r="GCH280" s="735"/>
      <c r="GCI280" s="735"/>
      <c r="GCJ280" s="735"/>
      <c r="GCK280" s="732"/>
      <c r="GCL280" s="732"/>
      <c r="GCM280" s="732"/>
      <c r="GCN280" s="732"/>
      <c r="GCO280" s="732"/>
      <c r="GCP280" s="732"/>
      <c r="GCQ280" s="732"/>
      <c r="GCR280" s="732"/>
      <c r="GCS280" s="732"/>
      <c r="GCT280" s="732"/>
      <c r="GCU280" s="732"/>
      <c r="GCV280" s="732"/>
      <c r="GCW280" s="732"/>
      <c r="GCX280" s="732"/>
      <c r="GCY280" s="732"/>
      <c r="GCZ280" s="732"/>
      <c r="GDA280" s="732"/>
      <c r="GDB280" s="732"/>
      <c r="GDC280" s="732"/>
      <c r="GDD280" s="732"/>
      <c r="GDE280" s="732"/>
      <c r="GDF280" s="732"/>
      <c r="GDG280" s="732"/>
      <c r="GDH280" s="732"/>
      <c r="GDI280" s="733"/>
      <c r="GDJ280" s="733"/>
      <c r="GDK280" s="733"/>
      <c r="GDL280" s="733"/>
      <c r="GDM280" s="733"/>
      <c r="GDN280" s="732"/>
      <c r="GDO280" s="732"/>
      <c r="GDP280" s="733"/>
      <c r="GDQ280" s="733"/>
      <c r="GDR280" s="732"/>
      <c r="GDS280" s="732"/>
      <c r="GDT280" s="733"/>
      <c r="GDU280" s="733"/>
      <c r="GDV280" s="732"/>
      <c r="GDW280" s="732"/>
      <c r="GDX280" s="732"/>
      <c r="GDY280" s="732"/>
      <c r="GDZ280" s="732"/>
      <c r="GEA280" s="732"/>
      <c r="GEB280" s="732"/>
      <c r="GEC280" s="733"/>
      <c r="GED280" s="733"/>
      <c r="GEE280" s="732"/>
      <c r="GEF280" s="732"/>
      <c r="GEG280" s="733"/>
      <c r="GEH280" s="733"/>
      <c r="GEI280" s="732"/>
      <c r="GEJ280" s="732"/>
      <c r="GEK280" s="732"/>
      <c r="GEL280" s="732"/>
      <c r="GEM280" s="732"/>
      <c r="GEN280" s="731"/>
      <c r="GEO280" s="734"/>
      <c r="GEP280" s="732"/>
      <c r="GEQ280" s="732"/>
      <c r="GER280" s="732"/>
      <c r="GES280" s="732"/>
      <c r="GET280" s="732"/>
      <c r="GEU280" s="732"/>
      <c r="GEV280" s="732"/>
      <c r="GEW280" s="735"/>
      <c r="GEX280" s="735"/>
      <c r="GEY280" s="735"/>
      <c r="GEZ280" s="735"/>
      <c r="GFA280" s="735"/>
      <c r="GFB280" s="735"/>
      <c r="GFC280" s="735"/>
      <c r="GFD280" s="735"/>
      <c r="GFE280" s="735"/>
      <c r="GFF280" s="735"/>
      <c r="GFG280" s="735"/>
      <c r="GFH280" s="735"/>
      <c r="GFI280" s="735"/>
      <c r="GFJ280" s="735"/>
      <c r="GFK280" s="735"/>
      <c r="GFL280" s="735"/>
      <c r="GFM280" s="735"/>
      <c r="GFN280" s="735"/>
      <c r="GFO280" s="735"/>
      <c r="GFP280" s="735"/>
      <c r="GFQ280" s="735"/>
      <c r="GFR280" s="735"/>
      <c r="GFS280" s="735"/>
      <c r="GFT280" s="735"/>
      <c r="GFU280" s="735"/>
      <c r="GFV280" s="735"/>
      <c r="GFW280" s="735"/>
      <c r="GFX280" s="735"/>
      <c r="GFY280" s="735"/>
      <c r="GFZ280" s="735"/>
      <c r="GGA280" s="735"/>
      <c r="GGB280" s="735"/>
      <c r="GGC280" s="735"/>
      <c r="GGD280" s="735"/>
      <c r="GGE280" s="735"/>
      <c r="GGF280" s="735"/>
      <c r="GGG280" s="735"/>
      <c r="GGH280" s="735"/>
      <c r="GGI280" s="735"/>
      <c r="GGJ280" s="735"/>
      <c r="GGK280" s="735"/>
      <c r="GGL280" s="735"/>
      <c r="GGM280" s="735"/>
      <c r="GGN280" s="735"/>
      <c r="GGO280" s="732"/>
      <c r="GGP280" s="732"/>
      <c r="GGQ280" s="732"/>
      <c r="GGR280" s="732"/>
      <c r="GGS280" s="732"/>
      <c r="GGT280" s="732"/>
      <c r="GGU280" s="732"/>
      <c r="GGV280" s="732"/>
      <c r="GGW280" s="732"/>
      <c r="GGX280" s="732"/>
      <c r="GGY280" s="732"/>
      <c r="GGZ280" s="732"/>
      <c r="GHA280" s="732"/>
      <c r="GHB280" s="732"/>
      <c r="GHC280" s="732"/>
      <c r="GHD280" s="732"/>
      <c r="GHE280" s="732"/>
      <c r="GHF280" s="732"/>
      <c r="GHG280" s="732"/>
      <c r="GHH280" s="732"/>
      <c r="GHI280" s="732"/>
      <c r="GHJ280" s="732"/>
      <c r="GHK280" s="732"/>
      <c r="GHL280" s="732"/>
      <c r="GHM280" s="733"/>
      <c r="GHN280" s="733"/>
      <c r="GHO280" s="733"/>
      <c r="GHP280" s="733"/>
      <c r="GHQ280" s="733"/>
      <c r="GHR280" s="732"/>
      <c r="GHS280" s="732"/>
      <c r="GHT280" s="733"/>
      <c r="GHU280" s="733"/>
      <c r="GHV280" s="732"/>
      <c r="GHW280" s="732"/>
      <c r="GHX280" s="733"/>
      <c r="GHY280" s="733"/>
      <c r="GHZ280" s="732"/>
      <c r="GIA280" s="732"/>
      <c r="GIB280" s="732"/>
      <c r="GIC280" s="732"/>
      <c r="GID280" s="732"/>
      <c r="GIE280" s="732"/>
      <c r="GIF280" s="732"/>
      <c r="GIG280" s="733"/>
      <c r="GIH280" s="733"/>
      <c r="GII280" s="732"/>
      <c r="GIJ280" s="732"/>
      <c r="GIK280" s="733"/>
      <c r="GIL280" s="733"/>
      <c r="GIM280" s="732"/>
      <c r="GIN280" s="732"/>
      <c r="GIO280" s="732"/>
      <c r="GIP280" s="732"/>
      <c r="GIQ280" s="732"/>
      <c r="GIR280" s="731"/>
      <c r="GIS280" s="734"/>
      <c r="GIT280" s="732"/>
      <c r="GIU280" s="732"/>
      <c r="GIV280" s="732"/>
      <c r="GIW280" s="732"/>
      <c r="GIX280" s="732"/>
      <c r="GIY280" s="732"/>
      <c r="GIZ280" s="732"/>
      <c r="GJA280" s="735"/>
      <c r="GJB280" s="735"/>
      <c r="GJC280" s="735"/>
      <c r="GJD280" s="735"/>
      <c r="GJE280" s="735"/>
      <c r="GJF280" s="735"/>
      <c r="GJG280" s="735"/>
      <c r="GJH280" s="735"/>
      <c r="GJI280" s="735"/>
      <c r="GJJ280" s="735"/>
      <c r="GJK280" s="735"/>
      <c r="GJL280" s="735"/>
      <c r="GJM280" s="735"/>
      <c r="GJN280" s="735"/>
      <c r="GJO280" s="735"/>
      <c r="GJP280" s="735"/>
      <c r="GJQ280" s="735"/>
      <c r="GJR280" s="735"/>
      <c r="GJS280" s="735"/>
      <c r="GJT280" s="735"/>
      <c r="GJU280" s="735"/>
      <c r="GJV280" s="735"/>
      <c r="GJW280" s="735"/>
      <c r="GJX280" s="735"/>
      <c r="GJY280" s="735"/>
      <c r="GJZ280" s="735"/>
      <c r="GKA280" s="735"/>
      <c r="GKB280" s="735"/>
      <c r="GKC280" s="735"/>
      <c r="GKD280" s="735"/>
      <c r="GKE280" s="735"/>
      <c r="GKF280" s="735"/>
      <c r="GKG280" s="735"/>
      <c r="GKH280" s="735"/>
      <c r="GKI280" s="735"/>
      <c r="GKJ280" s="735"/>
      <c r="GKK280" s="735"/>
      <c r="GKL280" s="735"/>
      <c r="GKM280" s="735"/>
      <c r="GKN280" s="735"/>
      <c r="GKO280" s="735"/>
      <c r="GKP280" s="735"/>
      <c r="GKQ280" s="735"/>
      <c r="GKR280" s="735"/>
      <c r="GKS280" s="732"/>
      <c r="GKT280" s="732"/>
      <c r="GKU280" s="732"/>
      <c r="GKV280" s="732"/>
      <c r="GKW280" s="732"/>
      <c r="GKX280" s="732"/>
      <c r="GKY280" s="732"/>
      <c r="GKZ280" s="732"/>
      <c r="GLA280" s="732"/>
      <c r="GLB280" s="732"/>
      <c r="GLC280" s="732"/>
      <c r="GLD280" s="732"/>
      <c r="GLE280" s="732"/>
      <c r="GLF280" s="732"/>
      <c r="GLG280" s="732"/>
      <c r="GLH280" s="732"/>
      <c r="GLI280" s="732"/>
      <c r="GLJ280" s="732"/>
      <c r="GLK280" s="732"/>
      <c r="GLL280" s="732"/>
      <c r="GLM280" s="732"/>
      <c r="GLN280" s="732"/>
      <c r="GLO280" s="732"/>
      <c r="GLP280" s="732"/>
      <c r="GLQ280" s="733"/>
      <c r="GLR280" s="733"/>
      <c r="GLS280" s="733"/>
      <c r="GLT280" s="733"/>
      <c r="GLU280" s="733"/>
      <c r="GLV280" s="732"/>
      <c r="GLW280" s="732"/>
      <c r="GLX280" s="733"/>
      <c r="GLY280" s="733"/>
      <c r="GLZ280" s="732"/>
      <c r="GMA280" s="732"/>
      <c r="GMB280" s="733"/>
      <c r="GMC280" s="733"/>
      <c r="GMD280" s="732"/>
      <c r="GME280" s="732"/>
      <c r="GMF280" s="732"/>
      <c r="GMG280" s="732"/>
      <c r="GMH280" s="732"/>
      <c r="GMI280" s="732"/>
      <c r="GMJ280" s="732"/>
      <c r="GMK280" s="733"/>
      <c r="GML280" s="733"/>
      <c r="GMM280" s="732"/>
      <c r="GMN280" s="732"/>
      <c r="GMO280" s="733"/>
      <c r="GMP280" s="733"/>
      <c r="GMQ280" s="732"/>
      <c r="GMR280" s="732"/>
      <c r="GMS280" s="732"/>
      <c r="GMT280" s="732"/>
      <c r="GMU280" s="732"/>
      <c r="GMV280" s="731"/>
      <c r="GMW280" s="734"/>
      <c r="GMX280" s="732"/>
      <c r="GMY280" s="732"/>
      <c r="GMZ280" s="732"/>
      <c r="GNA280" s="732"/>
      <c r="GNB280" s="732"/>
      <c r="GNC280" s="732"/>
      <c r="GND280" s="732"/>
      <c r="GNE280" s="735"/>
      <c r="GNF280" s="735"/>
      <c r="GNG280" s="735"/>
      <c r="GNH280" s="735"/>
      <c r="GNI280" s="735"/>
      <c r="GNJ280" s="735"/>
      <c r="GNK280" s="735"/>
      <c r="GNL280" s="735"/>
      <c r="GNM280" s="735"/>
      <c r="GNN280" s="735"/>
      <c r="GNO280" s="735"/>
      <c r="GNP280" s="735"/>
      <c r="GNQ280" s="735"/>
      <c r="GNR280" s="735"/>
      <c r="GNS280" s="735"/>
      <c r="GNT280" s="735"/>
      <c r="GNU280" s="735"/>
      <c r="GNV280" s="735"/>
      <c r="GNW280" s="735"/>
      <c r="GNX280" s="735"/>
      <c r="GNY280" s="735"/>
      <c r="GNZ280" s="735"/>
      <c r="GOA280" s="735"/>
      <c r="GOB280" s="735"/>
      <c r="GOC280" s="735"/>
      <c r="GOD280" s="735"/>
      <c r="GOE280" s="735"/>
      <c r="GOF280" s="735"/>
      <c r="GOG280" s="735"/>
      <c r="GOH280" s="735"/>
      <c r="GOI280" s="735"/>
      <c r="GOJ280" s="735"/>
      <c r="GOK280" s="735"/>
      <c r="GOL280" s="735"/>
      <c r="GOM280" s="735"/>
      <c r="GON280" s="735"/>
      <c r="GOO280" s="735"/>
      <c r="GOP280" s="735"/>
      <c r="GOQ280" s="735"/>
      <c r="GOR280" s="735"/>
      <c r="GOS280" s="735"/>
      <c r="GOT280" s="735"/>
      <c r="GOU280" s="735"/>
      <c r="GOV280" s="735"/>
      <c r="GOW280" s="732"/>
      <c r="GOX280" s="732"/>
      <c r="GOY280" s="732"/>
      <c r="GOZ280" s="732"/>
      <c r="GPA280" s="732"/>
      <c r="GPB280" s="732"/>
      <c r="GPC280" s="732"/>
      <c r="GPD280" s="732"/>
      <c r="GPE280" s="732"/>
      <c r="GPF280" s="732"/>
      <c r="GPG280" s="732"/>
      <c r="GPH280" s="732"/>
      <c r="GPI280" s="732"/>
      <c r="GPJ280" s="732"/>
      <c r="GPK280" s="732"/>
      <c r="GPL280" s="732"/>
      <c r="GPM280" s="732"/>
      <c r="GPN280" s="732"/>
      <c r="GPO280" s="732"/>
      <c r="GPP280" s="732"/>
      <c r="GPQ280" s="732"/>
      <c r="GPR280" s="732"/>
      <c r="GPS280" s="732"/>
      <c r="GPT280" s="732"/>
      <c r="GPU280" s="733"/>
      <c r="GPV280" s="733"/>
      <c r="GPW280" s="733"/>
      <c r="GPX280" s="733"/>
      <c r="GPY280" s="733"/>
      <c r="GPZ280" s="732"/>
      <c r="GQA280" s="732"/>
      <c r="GQB280" s="733"/>
      <c r="GQC280" s="733"/>
      <c r="GQD280" s="732"/>
      <c r="GQE280" s="732"/>
      <c r="GQF280" s="733"/>
      <c r="GQG280" s="733"/>
      <c r="GQH280" s="732"/>
      <c r="GQI280" s="732"/>
      <c r="GQJ280" s="732"/>
      <c r="GQK280" s="732"/>
      <c r="GQL280" s="732"/>
      <c r="GQM280" s="732"/>
      <c r="GQN280" s="732"/>
      <c r="GQO280" s="733"/>
      <c r="GQP280" s="733"/>
      <c r="GQQ280" s="732"/>
      <c r="GQR280" s="732"/>
      <c r="GQS280" s="733"/>
      <c r="GQT280" s="733"/>
      <c r="GQU280" s="732"/>
      <c r="GQV280" s="732"/>
      <c r="GQW280" s="732"/>
      <c r="GQX280" s="732"/>
      <c r="GQY280" s="732"/>
      <c r="GQZ280" s="731"/>
      <c r="GRA280" s="734"/>
      <c r="GRB280" s="732"/>
      <c r="GRC280" s="732"/>
      <c r="GRD280" s="732"/>
      <c r="GRE280" s="732"/>
      <c r="GRF280" s="732"/>
      <c r="GRG280" s="732"/>
      <c r="GRH280" s="732"/>
      <c r="GRI280" s="735"/>
      <c r="GRJ280" s="735"/>
      <c r="GRK280" s="735"/>
      <c r="GRL280" s="735"/>
      <c r="GRM280" s="735"/>
      <c r="GRN280" s="735"/>
      <c r="GRO280" s="735"/>
      <c r="GRP280" s="735"/>
      <c r="GRQ280" s="735"/>
      <c r="GRR280" s="735"/>
      <c r="GRS280" s="735"/>
      <c r="GRT280" s="735"/>
      <c r="GRU280" s="735"/>
      <c r="GRV280" s="735"/>
      <c r="GRW280" s="735"/>
      <c r="GRX280" s="735"/>
      <c r="GRY280" s="735"/>
      <c r="GRZ280" s="735"/>
      <c r="GSA280" s="735"/>
      <c r="GSB280" s="735"/>
      <c r="GSC280" s="735"/>
      <c r="GSD280" s="735"/>
      <c r="GSE280" s="735"/>
      <c r="GSF280" s="735"/>
      <c r="GSG280" s="735"/>
      <c r="GSH280" s="735"/>
      <c r="GSI280" s="735"/>
      <c r="GSJ280" s="735"/>
      <c r="GSK280" s="735"/>
      <c r="GSL280" s="735"/>
      <c r="GSM280" s="735"/>
      <c r="GSN280" s="735"/>
      <c r="GSO280" s="735"/>
      <c r="GSP280" s="735"/>
      <c r="GSQ280" s="735"/>
      <c r="GSR280" s="735"/>
      <c r="GSS280" s="735"/>
      <c r="GST280" s="735"/>
      <c r="GSU280" s="735"/>
      <c r="GSV280" s="735"/>
      <c r="GSW280" s="735"/>
      <c r="GSX280" s="735"/>
      <c r="GSY280" s="735"/>
      <c r="GSZ280" s="735"/>
      <c r="GTA280" s="732"/>
      <c r="GTB280" s="732"/>
      <c r="GTC280" s="732"/>
      <c r="GTD280" s="732"/>
      <c r="GTE280" s="732"/>
      <c r="GTF280" s="732"/>
      <c r="GTG280" s="732"/>
      <c r="GTH280" s="732"/>
      <c r="GTI280" s="732"/>
      <c r="GTJ280" s="732"/>
      <c r="GTK280" s="732"/>
      <c r="GTL280" s="732"/>
      <c r="GTM280" s="732"/>
      <c r="GTN280" s="732"/>
      <c r="GTO280" s="732"/>
      <c r="GTP280" s="732"/>
      <c r="GTQ280" s="732"/>
      <c r="GTR280" s="732"/>
      <c r="GTS280" s="732"/>
      <c r="GTT280" s="732"/>
      <c r="GTU280" s="732"/>
      <c r="GTV280" s="732"/>
      <c r="GTW280" s="732"/>
      <c r="GTX280" s="732"/>
      <c r="GTY280" s="733"/>
      <c r="GTZ280" s="733"/>
      <c r="GUA280" s="733"/>
      <c r="GUB280" s="733"/>
      <c r="GUC280" s="733"/>
      <c r="GUD280" s="732"/>
      <c r="GUE280" s="732"/>
      <c r="GUF280" s="733"/>
      <c r="GUG280" s="733"/>
      <c r="GUH280" s="732"/>
      <c r="GUI280" s="732"/>
      <c r="GUJ280" s="733"/>
      <c r="GUK280" s="733"/>
      <c r="GUL280" s="732"/>
      <c r="GUM280" s="732"/>
      <c r="GUN280" s="732"/>
      <c r="GUO280" s="732"/>
      <c r="GUP280" s="732"/>
      <c r="GUQ280" s="732"/>
      <c r="GUR280" s="732"/>
      <c r="GUS280" s="733"/>
      <c r="GUT280" s="733"/>
      <c r="GUU280" s="732"/>
      <c r="GUV280" s="732"/>
      <c r="GUW280" s="733"/>
      <c r="GUX280" s="733"/>
      <c r="GUY280" s="732"/>
      <c r="GUZ280" s="732"/>
      <c r="GVA280" s="732"/>
      <c r="GVB280" s="732"/>
      <c r="GVC280" s="732"/>
      <c r="GVD280" s="731"/>
      <c r="GVE280" s="734"/>
      <c r="GVF280" s="732"/>
      <c r="GVG280" s="732"/>
      <c r="GVH280" s="732"/>
      <c r="GVI280" s="732"/>
      <c r="GVJ280" s="732"/>
      <c r="GVK280" s="732"/>
      <c r="GVL280" s="732"/>
      <c r="GVM280" s="735"/>
      <c r="GVN280" s="735"/>
      <c r="GVO280" s="735"/>
      <c r="GVP280" s="735"/>
      <c r="GVQ280" s="735"/>
      <c r="GVR280" s="735"/>
      <c r="GVS280" s="735"/>
      <c r="GVT280" s="735"/>
      <c r="GVU280" s="735"/>
      <c r="GVV280" s="735"/>
      <c r="GVW280" s="735"/>
      <c r="GVX280" s="735"/>
      <c r="GVY280" s="735"/>
      <c r="GVZ280" s="735"/>
      <c r="GWA280" s="735"/>
      <c r="GWB280" s="735"/>
      <c r="GWC280" s="735"/>
      <c r="GWD280" s="735"/>
      <c r="GWE280" s="735"/>
      <c r="GWF280" s="735"/>
      <c r="GWG280" s="735"/>
      <c r="GWH280" s="735"/>
      <c r="GWI280" s="735"/>
      <c r="GWJ280" s="735"/>
      <c r="GWK280" s="735"/>
      <c r="GWL280" s="735"/>
      <c r="GWM280" s="735"/>
      <c r="GWN280" s="735"/>
      <c r="GWO280" s="735"/>
      <c r="GWP280" s="735"/>
      <c r="GWQ280" s="735"/>
      <c r="GWR280" s="735"/>
      <c r="GWS280" s="735"/>
      <c r="GWT280" s="735"/>
      <c r="GWU280" s="735"/>
      <c r="GWV280" s="735"/>
      <c r="GWW280" s="735"/>
      <c r="GWX280" s="735"/>
      <c r="GWY280" s="735"/>
      <c r="GWZ280" s="735"/>
      <c r="GXA280" s="735"/>
      <c r="GXB280" s="735"/>
      <c r="GXC280" s="735"/>
      <c r="GXD280" s="735"/>
      <c r="GXE280" s="732"/>
      <c r="GXF280" s="732"/>
      <c r="GXG280" s="732"/>
      <c r="GXH280" s="732"/>
      <c r="GXI280" s="732"/>
      <c r="GXJ280" s="732"/>
      <c r="GXK280" s="732"/>
      <c r="GXL280" s="732"/>
      <c r="GXM280" s="732"/>
      <c r="GXN280" s="732"/>
      <c r="GXO280" s="732"/>
      <c r="GXP280" s="732"/>
      <c r="GXQ280" s="732"/>
      <c r="GXR280" s="732"/>
      <c r="GXS280" s="732"/>
      <c r="GXT280" s="732"/>
      <c r="GXU280" s="732"/>
      <c r="GXV280" s="732"/>
      <c r="GXW280" s="732"/>
      <c r="GXX280" s="732"/>
      <c r="GXY280" s="732"/>
      <c r="GXZ280" s="732"/>
      <c r="GYA280" s="732"/>
      <c r="GYB280" s="732"/>
      <c r="GYC280" s="733"/>
      <c r="GYD280" s="733"/>
      <c r="GYE280" s="733"/>
      <c r="GYF280" s="733"/>
      <c r="GYG280" s="733"/>
      <c r="GYH280" s="732"/>
      <c r="GYI280" s="732"/>
      <c r="GYJ280" s="733"/>
      <c r="GYK280" s="733"/>
      <c r="GYL280" s="732"/>
      <c r="GYM280" s="732"/>
      <c r="GYN280" s="733"/>
      <c r="GYO280" s="733"/>
      <c r="GYP280" s="732"/>
      <c r="GYQ280" s="732"/>
      <c r="GYR280" s="732"/>
      <c r="GYS280" s="732"/>
      <c r="GYT280" s="732"/>
      <c r="GYU280" s="732"/>
      <c r="GYV280" s="732"/>
      <c r="GYW280" s="733"/>
      <c r="GYX280" s="733"/>
      <c r="GYY280" s="732"/>
      <c r="GYZ280" s="732"/>
      <c r="GZA280" s="733"/>
      <c r="GZB280" s="733"/>
      <c r="GZC280" s="732"/>
      <c r="GZD280" s="732"/>
      <c r="GZE280" s="732"/>
      <c r="GZF280" s="732"/>
      <c r="GZG280" s="732"/>
      <c r="GZH280" s="731"/>
      <c r="GZI280" s="734"/>
      <c r="GZJ280" s="732"/>
      <c r="GZK280" s="732"/>
      <c r="GZL280" s="732"/>
      <c r="GZM280" s="732"/>
      <c r="GZN280" s="732"/>
      <c r="GZO280" s="732"/>
      <c r="GZP280" s="732"/>
      <c r="GZQ280" s="735"/>
      <c r="GZR280" s="735"/>
      <c r="GZS280" s="735"/>
      <c r="GZT280" s="735"/>
      <c r="GZU280" s="735"/>
      <c r="GZV280" s="735"/>
      <c r="GZW280" s="735"/>
      <c r="GZX280" s="735"/>
      <c r="GZY280" s="735"/>
      <c r="GZZ280" s="735"/>
      <c r="HAA280" s="735"/>
      <c r="HAB280" s="735"/>
      <c r="HAC280" s="735"/>
      <c r="HAD280" s="735"/>
      <c r="HAE280" s="735"/>
      <c r="HAF280" s="735"/>
      <c r="HAG280" s="735"/>
      <c r="HAH280" s="735"/>
      <c r="HAI280" s="735"/>
      <c r="HAJ280" s="735"/>
      <c r="HAK280" s="735"/>
      <c r="HAL280" s="735"/>
      <c r="HAM280" s="735"/>
      <c r="HAN280" s="735"/>
      <c r="HAO280" s="735"/>
      <c r="HAP280" s="735"/>
      <c r="HAQ280" s="735"/>
      <c r="HAR280" s="735"/>
      <c r="HAS280" s="735"/>
      <c r="HAT280" s="735"/>
      <c r="HAU280" s="735"/>
      <c r="HAV280" s="735"/>
      <c r="HAW280" s="735"/>
      <c r="HAX280" s="735"/>
      <c r="HAY280" s="735"/>
      <c r="HAZ280" s="735"/>
      <c r="HBA280" s="735"/>
      <c r="HBB280" s="735"/>
      <c r="HBC280" s="735"/>
      <c r="HBD280" s="735"/>
      <c r="HBE280" s="735"/>
      <c r="HBF280" s="735"/>
      <c r="HBG280" s="735"/>
      <c r="HBH280" s="735"/>
      <c r="HBI280" s="732"/>
      <c r="HBJ280" s="732"/>
      <c r="HBK280" s="732"/>
      <c r="HBL280" s="732"/>
      <c r="HBM280" s="732"/>
      <c r="HBN280" s="732"/>
      <c r="HBO280" s="732"/>
      <c r="HBP280" s="732"/>
      <c r="HBQ280" s="732"/>
      <c r="HBR280" s="732"/>
      <c r="HBS280" s="732"/>
      <c r="HBT280" s="732"/>
      <c r="HBU280" s="732"/>
      <c r="HBV280" s="732"/>
      <c r="HBW280" s="732"/>
      <c r="HBX280" s="732"/>
      <c r="HBY280" s="732"/>
      <c r="HBZ280" s="732"/>
      <c r="HCA280" s="732"/>
      <c r="HCB280" s="732"/>
      <c r="HCC280" s="732"/>
      <c r="HCD280" s="732"/>
      <c r="HCE280" s="732"/>
      <c r="HCF280" s="732"/>
      <c r="HCG280" s="733"/>
      <c r="HCH280" s="733"/>
      <c r="HCI280" s="733"/>
      <c r="HCJ280" s="733"/>
      <c r="HCK280" s="733"/>
      <c r="HCL280" s="732"/>
      <c r="HCM280" s="732"/>
      <c r="HCN280" s="733"/>
      <c r="HCO280" s="733"/>
      <c r="HCP280" s="732"/>
      <c r="HCQ280" s="732"/>
      <c r="HCR280" s="733"/>
      <c r="HCS280" s="733"/>
      <c r="HCT280" s="732"/>
      <c r="HCU280" s="732"/>
      <c r="HCV280" s="732"/>
      <c r="HCW280" s="732"/>
      <c r="HCX280" s="732"/>
      <c r="HCY280" s="732"/>
      <c r="HCZ280" s="732"/>
      <c r="HDA280" s="733"/>
      <c r="HDB280" s="733"/>
      <c r="HDC280" s="732"/>
      <c r="HDD280" s="732"/>
      <c r="HDE280" s="733"/>
      <c r="HDF280" s="733"/>
      <c r="HDG280" s="732"/>
      <c r="HDH280" s="732"/>
      <c r="HDI280" s="732"/>
      <c r="HDJ280" s="732"/>
      <c r="HDK280" s="732"/>
      <c r="HDL280" s="731"/>
      <c r="HDM280" s="734"/>
      <c r="HDN280" s="732"/>
      <c r="HDO280" s="732"/>
      <c r="HDP280" s="732"/>
      <c r="HDQ280" s="732"/>
      <c r="HDR280" s="732"/>
      <c r="HDS280" s="732"/>
      <c r="HDT280" s="732"/>
      <c r="HDU280" s="735"/>
      <c r="HDV280" s="735"/>
      <c r="HDW280" s="735"/>
      <c r="HDX280" s="735"/>
      <c r="HDY280" s="735"/>
      <c r="HDZ280" s="735"/>
      <c r="HEA280" s="735"/>
      <c r="HEB280" s="735"/>
      <c r="HEC280" s="735"/>
      <c r="HED280" s="735"/>
      <c r="HEE280" s="735"/>
      <c r="HEF280" s="735"/>
      <c r="HEG280" s="735"/>
      <c r="HEH280" s="735"/>
      <c r="HEI280" s="735"/>
      <c r="HEJ280" s="735"/>
      <c r="HEK280" s="735"/>
      <c r="HEL280" s="735"/>
      <c r="HEM280" s="735"/>
      <c r="HEN280" s="735"/>
      <c r="HEO280" s="735"/>
      <c r="HEP280" s="735"/>
      <c r="HEQ280" s="735"/>
      <c r="HER280" s="735"/>
      <c r="HES280" s="735"/>
      <c r="HET280" s="735"/>
      <c r="HEU280" s="735"/>
      <c r="HEV280" s="735"/>
      <c r="HEW280" s="735"/>
      <c r="HEX280" s="735"/>
      <c r="HEY280" s="735"/>
      <c r="HEZ280" s="735"/>
      <c r="HFA280" s="735"/>
      <c r="HFB280" s="735"/>
      <c r="HFC280" s="735"/>
      <c r="HFD280" s="735"/>
      <c r="HFE280" s="735"/>
      <c r="HFF280" s="735"/>
      <c r="HFG280" s="735"/>
      <c r="HFH280" s="735"/>
      <c r="HFI280" s="735"/>
      <c r="HFJ280" s="735"/>
      <c r="HFK280" s="735"/>
      <c r="HFL280" s="735"/>
      <c r="HFM280" s="732"/>
      <c r="HFN280" s="732"/>
      <c r="HFO280" s="732"/>
      <c r="HFP280" s="732"/>
      <c r="HFQ280" s="732"/>
      <c r="HFR280" s="732"/>
      <c r="HFS280" s="732"/>
      <c r="HFT280" s="732"/>
      <c r="HFU280" s="732"/>
      <c r="HFV280" s="732"/>
      <c r="HFW280" s="732"/>
      <c r="HFX280" s="732"/>
      <c r="HFY280" s="732"/>
      <c r="HFZ280" s="732"/>
      <c r="HGA280" s="732"/>
      <c r="HGB280" s="732"/>
      <c r="HGC280" s="732"/>
      <c r="HGD280" s="732"/>
      <c r="HGE280" s="732"/>
      <c r="HGF280" s="732"/>
      <c r="HGG280" s="732"/>
      <c r="HGH280" s="732"/>
      <c r="HGI280" s="732"/>
      <c r="HGJ280" s="732"/>
      <c r="HGK280" s="733"/>
      <c r="HGL280" s="733"/>
      <c r="HGM280" s="733"/>
      <c r="HGN280" s="733"/>
      <c r="HGO280" s="733"/>
      <c r="HGP280" s="732"/>
      <c r="HGQ280" s="732"/>
      <c r="HGR280" s="733"/>
      <c r="HGS280" s="733"/>
      <c r="HGT280" s="732"/>
      <c r="HGU280" s="732"/>
      <c r="HGV280" s="733"/>
      <c r="HGW280" s="733"/>
      <c r="HGX280" s="732"/>
      <c r="HGY280" s="732"/>
      <c r="HGZ280" s="732"/>
      <c r="HHA280" s="732"/>
      <c r="HHB280" s="732"/>
      <c r="HHC280" s="732"/>
      <c r="HHD280" s="732"/>
      <c r="HHE280" s="733"/>
      <c r="HHF280" s="733"/>
      <c r="HHG280" s="732"/>
      <c r="HHH280" s="732"/>
      <c r="HHI280" s="733"/>
      <c r="HHJ280" s="733"/>
      <c r="HHK280" s="732"/>
      <c r="HHL280" s="732"/>
      <c r="HHM280" s="732"/>
      <c r="HHN280" s="732"/>
      <c r="HHO280" s="732"/>
      <c r="HHP280" s="731"/>
      <c r="HHQ280" s="734"/>
      <c r="HHR280" s="732"/>
      <c r="HHS280" s="732"/>
      <c r="HHT280" s="732"/>
      <c r="HHU280" s="732"/>
      <c r="HHV280" s="732"/>
      <c r="HHW280" s="732"/>
      <c r="HHX280" s="732"/>
      <c r="HHY280" s="735"/>
      <c r="HHZ280" s="735"/>
      <c r="HIA280" s="735"/>
      <c r="HIB280" s="735"/>
      <c r="HIC280" s="735"/>
      <c r="HID280" s="735"/>
      <c r="HIE280" s="735"/>
      <c r="HIF280" s="735"/>
      <c r="HIG280" s="735"/>
      <c r="HIH280" s="735"/>
      <c r="HII280" s="735"/>
      <c r="HIJ280" s="735"/>
      <c r="HIK280" s="735"/>
      <c r="HIL280" s="735"/>
      <c r="HIM280" s="735"/>
      <c r="HIN280" s="735"/>
      <c r="HIO280" s="735"/>
      <c r="HIP280" s="735"/>
      <c r="HIQ280" s="735"/>
      <c r="HIR280" s="735"/>
      <c r="HIS280" s="735"/>
      <c r="HIT280" s="735"/>
      <c r="HIU280" s="735"/>
      <c r="HIV280" s="735"/>
      <c r="HIW280" s="735"/>
      <c r="HIX280" s="735"/>
      <c r="HIY280" s="735"/>
      <c r="HIZ280" s="735"/>
      <c r="HJA280" s="735"/>
      <c r="HJB280" s="735"/>
      <c r="HJC280" s="735"/>
      <c r="HJD280" s="735"/>
      <c r="HJE280" s="735"/>
      <c r="HJF280" s="735"/>
      <c r="HJG280" s="735"/>
      <c r="HJH280" s="735"/>
      <c r="HJI280" s="735"/>
      <c r="HJJ280" s="735"/>
      <c r="HJK280" s="735"/>
      <c r="HJL280" s="735"/>
      <c r="HJM280" s="735"/>
      <c r="HJN280" s="735"/>
      <c r="HJO280" s="735"/>
      <c r="HJP280" s="735"/>
      <c r="HJQ280" s="732"/>
      <c r="HJR280" s="732"/>
      <c r="HJS280" s="732"/>
      <c r="HJT280" s="732"/>
      <c r="HJU280" s="732"/>
      <c r="HJV280" s="732"/>
      <c r="HJW280" s="732"/>
      <c r="HJX280" s="732"/>
      <c r="HJY280" s="732"/>
      <c r="HJZ280" s="732"/>
      <c r="HKA280" s="732"/>
      <c r="HKB280" s="732"/>
      <c r="HKC280" s="732"/>
      <c r="HKD280" s="732"/>
      <c r="HKE280" s="732"/>
      <c r="HKF280" s="732"/>
      <c r="HKG280" s="732"/>
      <c r="HKH280" s="732"/>
      <c r="HKI280" s="732"/>
      <c r="HKJ280" s="732"/>
      <c r="HKK280" s="732"/>
      <c r="HKL280" s="732"/>
      <c r="HKM280" s="732"/>
      <c r="HKN280" s="732"/>
      <c r="HKO280" s="733"/>
      <c r="HKP280" s="733"/>
      <c r="HKQ280" s="733"/>
      <c r="HKR280" s="733"/>
      <c r="HKS280" s="733"/>
      <c r="HKT280" s="732"/>
      <c r="HKU280" s="732"/>
      <c r="HKV280" s="733"/>
      <c r="HKW280" s="733"/>
      <c r="HKX280" s="732"/>
      <c r="HKY280" s="732"/>
      <c r="HKZ280" s="733"/>
      <c r="HLA280" s="733"/>
      <c r="HLB280" s="732"/>
      <c r="HLC280" s="732"/>
      <c r="HLD280" s="732"/>
      <c r="HLE280" s="732"/>
      <c r="HLF280" s="732"/>
      <c r="HLG280" s="732"/>
      <c r="HLH280" s="732"/>
      <c r="HLI280" s="733"/>
      <c r="HLJ280" s="733"/>
      <c r="HLK280" s="732"/>
      <c r="HLL280" s="732"/>
      <c r="HLM280" s="733"/>
      <c r="HLN280" s="733"/>
      <c r="HLO280" s="732"/>
      <c r="HLP280" s="732"/>
      <c r="HLQ280" s="732"/>
      <c r="HLR280" s="732"/>
      <c r="HLS280" s="732"/>
      <c r="HLT280" s="731"/>
      <c r="HLU280" s="734"/>
      <c r="HLV280" s="732"/>
      <c r="HLW280" s="732"/>
      <c r="HLX280" s="732"/>
      <c r="HLY280" s="732"/>
      <c r="HLZ280" s="732"/>
      <c r="HMA280" s="732"/>
      <c r="HMB280" s="732"/>
      <c r="HMC280" s="735"/>
      <c r="HMD280" s="735"/>
      <c r="HME280" s="735"/>
      <c r="HMF280" s="735"/>
      <c r="HMG280" s="735"/>
      <c r="HMH280" s="735"/>
      <c r="HMI280" s="735"/>
      <c r="HMJ280" s="735"/>
      <c r="HMK280" s="735"/>
      <c r="HML280" s="735"/>
      <c r="HMM280" s="735"/>
      <c r="HMN280" s="735"/>
      <c r="HMO280" s="735"/>
      <c r="HMP280" s="735"/>
      <c r="HMQ280" s="735"/>
      <c r="HMR280" s="735"/>
      <c r="HMS280" s="735"/>
      <c r="HMT280" s="735"/>
      <c r="HMU280" s="735"/>
      <c r="HMV280" s="735"/>
      <c r="HMW280" s="735"/>
      <c r="HMX280" s="735"/>
      <c r="HMY280" s="735"/>
      <c r="HMZ280" s="735"/>
      <c r="HNA280" s="735"/>
      <c r="HNB280" s="735"/>
      <c r="HNC280" s="735"/>
      <c r="HND280" s="735"/>
      <c r="HNE280" s="735"/>
      <c r="HNF280" s="735"/>
      <c r="HNG280" s="735"/>
      <c r="HNH280" s="735"/>
      <c r="HNI280" s="735"/>
      <c r="HNJ280" s="735"/>
      <c r="HNK280" s="735"/>
      <c r="HNL280" s="735"/>
      <c r="HNM280" s="735"/>
      <c r="HNN280" s="735"/>
      <c r="HNO280" s="735"/>
      <c r="HNP280" s="735"/>
      <c r="HNQ280" s="735"/>
      <c r="HNR280" s="735"/>
      <c r="HNS280" s="735"/>
      <c r="HNT280" s="735"/>
      <c r="HNU280" s="732"/>
      <c r="HNV280" s="732"/>
      <c r="HNW280" s="732"/>
      <c r="HNX280" s="732"/>
      <c r="HNY280" s="732"/>
      <c r="HNZ280" s="732"/>
      <c r="HOA280" s="732"/>
      <c r="HOB280" s="732"/>
      <c r="HOC280" s="732"/>
      <c r="HOD280" s="732"/>
      <c r="HOE280" s="732"/>
      <c r="HOF280" s="732"/>
      <c r="HOG280" s="732"/>
      <c r="HOH280" s="732"/>
      <c r="HOI280" s="732"/>
      <c r="HOJ280" s="732"/>
      <c r="HOK280" s="732"/>
      <c r="HOL280" s="732"/>
      <c r="HOM280" s="732"/>
      <c r="HON280" s="732"/>
      <c r="HOO280" s="732"/>
      <c r="HOP280" s="732"/>
      <c r="HOQ280" s="732"/>
      <c r="HOR280" s="732"/>
      <c r="HOS280" s="733"/>
      <c r="HOT280" s="733"/>
      <c r="HOU280" s="733"/>
      <c r="HOV280" s="733"/>
      <c r="HOW280" s="733"/>
      <c r="HOX280" s="732"/>
      <c r="HOY280" s="732"/>
      <c r="HOZ280" s="733"/>
      <c r="HPA280" s="733"/>
      <c r="HPB280" s="732"/>
      <c r="HPC280" s="732"/>
      <c r="HPD280" s="733"/>
      <c r="HPE280" s="733"/>
      <c r="HPF280" s="732"/>
      <c r="HPG280" s="732"/>
      <c r="HPH280" s="732"/>
      <c r="HPI280" s="732"/>
      <c r="HPJ280" s="732"/>
      <c r="HPK280" s="732"/>
      <c r="HPL280" s="732"/>
      <c r="HPM280" s="733"/>
      <c r="HPN280" s="733"/>
      <c r="HPO280" s="732"/>
      <c r="HPP280" s="732"/>
      <c r="HPQ280" s="733"/>
      <c r="HPR280" s="733"/>
      <c r="HPS280" s="732"/>
      <c r="HPT280" s="732"/>
      <c r="HPU280" s="732"/>
      <c r="HPV280" s="732"/>
      <c r="HPW280" s="732"/>
      <c r="HPX280" s="731"/>
      <c r="HPY280" s="734"/>
      <c r="HPZ280" s="732"/>
      <c r="HQA280" s="732"/>
      <c r="HQB280" s="732"/>
      <c r="HQC280" s="732"/>
      <c r="HQD280" s="732"/>
      <c r="HQE280" s="732"/>
      <c r="HQF280" s="732"/>
      <c r="HQG280" s="735"/>
      <c r="HQH280" s="735"/>
      <c r="HQI280" s="735"/>
      <c r="HQJ280" s="735"/>
      <c r="HQK280" s="735"/>
      <c r="HQL280" s="735"/>
      <c r="HQM280" s="735"/>
      <c r="HQN280" s="735"/>
      <c r="HQO280" s="735"/>
      <c r="HQP280" s="735"/>
      <c r="HQQ280" s="735"/>
      <c r="HQR280" s="735"/>
      <c r="HQS280" s="735"/>
      <c r="HQT280" s="735"/>
      <c r="HQU280" s="735"/>
      <c r="HQV280" s="735"/>
      <c r="HQW280" s="735"/>
      <c r="HQX280" s="735"/>
      <c r="HQY280" s="735"/>
      <c r="HQZ280" s="735"/>
      <c r="HRA280" s="735"/>
      <c r="HRB280" s="735"/>
      <c r="HRC280" s="735"/>
      <c r="HRD280" s="735"/>
      <c r="HRE280" s="735"/>
      <c r="HRF280" s="735"/>
      <c r="HRG280" s="735"/>
      <c r="HRH280" s="735"/>
      <c r="HRI280" s="735"/>
      <c r="HRJ280" s="735"/>
      <c r="HRK280" s="735"/>
      <c r="HRL280" s="735"/>
      <c r="HRM280" s="735"/>
      <c r="HRN280" s="735"/>
      <c r="HRO280" s="735"/>
      <c r="HRP280" s="735"/>
      <c r="HRQ280" s="735"/>
      <c r="HRR280" s="735"/>
      <c r="HRS280" s="735"/>
      <c r="HRT280" s="735"/>
      <c r="HRU280" s="735"/>
      <c r="HRV280" s="735"/>
      <c r="HRW280" s="735"/>
      <c r="HRX280" s="735"/>
      <c r="HRY280" s="732"/>
      <c r="HRZ280" s="732"/>
      <c r="HSA280" s="732"/>
      <c r="HSB280" s="732"/>
      <c r="HSC280" s="732"/>
      <c r="HSD280" s="732"/>
      <c r="HSE280" s="732"/>
      <c r="HSF280" s="732"/>
      <c r="HSG280" s="732"/>
      <c r="HSH280" s="732"/>
      <c r="HSI280" s="732"/>
      <c r="HSJ280" s="732"/>
      <c r="HSK280" s="732"/>
      <c r="HSL280" s="732"/>
      <c r="HSM280" s="732"/>
      <c r="HSN280" s="732"/>
      <c r="HSO280" s="732"/>
      <c r="HSP280" s="732"/>
      <c r="HSQ280" s="732"/>
      <c r="HSR280" s="732"/>
      <c r="HSS280" s="732"/>
      <c r="HST280" s="732"/>
      <c r="HSU280" s="732"/>
      <c r="HSV280" s="732"/>
      <c r="HSW280" s="733"/>
      <c r="HSX280" s="733"/>
      <c r="HSY280" s="733"/>
      <c r="HSZ280" s="733"/>
      <c r="HTA280" s="733"/>
      <c r="HTB280" s="732"/>
      <c r="HTC280" s="732"/>
      <c r="HTD280" s="733"/>
      <c r="HTE280" s="733"/>
      <c r="HTF280" s="732"/>
      <c r="HTG280" s="732"/>
      <c r="HTH280" s="733"/>
      <c r="HTI280" s="733"/>
      <c r="HTJ280" s="732"/>
      <c r="HTK280" s="732"/>
      <c r="HTL280" s="732"/>
      <c r="HTM280" s="732"/>
      <c r="HTN280" s="732"/>
      <c r="HTO280" s="732"/>
      <c r="HTP280" s="732"/>
      <c r="HTQ280" s="733"/>
      <c r="HTR280" s="733"/>
      <c r="HTS280" s="732"/>
      <c r="HTT280" s="732"/>
      <c r="HTU280" s="733"/>
      <c r="HTV280" s="733"/>
      <c r="HTW280" s="732"/>
      <c r="HTX280" s="732"/>
      <c r="HTY280" s="732"/>
      <c r="HTZ280" s="732"/>
      <c r="HUA280" s="732"/>
      <c r="HUB280" s="731"/>
      <c r="HUC280" s="734"/>
      <c r="HUD280" s="732"/>
      <c r="HUE280" s="732"/>
      <c r="HUF280" s="732"/>
      <c r="HUG280" s="732"/>
      <c r="HUH280" s="732"/>
      <c r="HUI280" s="732"/>
      <c r="HUJ280" s="732"/>
      <c r="HUK280" s="735"/>
      <c r="HUL280" s="735"/>
      <c r="HUM280" s="735"/>
      <c r="HUN280" s="735"/>
      <c r="HUO280" s="735"/>
      <c r="HUP280" s="735"/>
      <c r="HUQ280" s="735"/>
      <c r="HUR280" s="735"/>
      <c r="HUS280" s="735"/>
      <c r="HUT280" s="735"/>
      <c r="HUU280" s="735"/>
      <c r="HUV280" s="735"/>
      <c r="HUW280" s="735"/>
      <c r="HUX280" s="735"/>
      <c r="HUY280" s="735"/>
      <c r="HUZ280" s="735"/>
      <c r="HVA280" s="735"/>
      <c r="HVB280" s="735"/>
      <c r="HVC280" s="735"/>
      <c r="HVD280" s="735"/>
      <c r="HVE280" s="735"/>
      <c r="HVF280" s="735"/>
      <c r="HVG280" s="735"/>
      <c r="HVH280" s="735"/>
      <c r="HVI280" s="735"/>
      <c r="HVJ280" s="735"/>
      <c r="HVK280" s="735"/>
      <c r="HVL280" s="735"/>
      <c r="HVM280" s="735"/>
      <c r="HVN280" s="735"/>
      <c r="HVO280" s="735"/>
      <c r="HVP280" s="735"/>
      <c r="HVQ280" s="735"/>
      <c r="HVR280" s="735"/>
      <c r="HVS280" s="735"/>
      <c r="HVT280" s="735"/>
      <c r="HVU280" s="735"/>
      <c r="HVV280" s="735"/>
      <c r="HVW280" s="735"/>
      <c r="HVX280" s="735"/>
      <c r="HVY280" s="735"/>
      <c r="HVZ280" s="735"/>
      <c r="HWA280" s="735"/>
      <c r="HWB280" s="735"/>
      <c r="HWC280" s="732"/>
      <c r="HWD280" s="732"/>
      <c r="HWE280" s="732"/>
      <c r="HWF280" s="732"/>
      <c r="HWG280" s="732"/>
      <c r="HWH280" s="732"/>
      <c r="HWI280" s="732"/>
      <c r="HWJ280" s="732"/>
      <c r="HWK280" s="732"/>
      <c r="HWL280" s="732"/>
      <c r="HWM280" s="732"/>
      <c r="HWN280" s="732"/>
      <c r="HWO280" s="732"/>
      <c r="HWP280" s="732"/>
      <c r="HWQ280" s="732"/>
      <c r="HWR280" s="732"/>
      <c r="HWS280" s="732"/>
      <c r="HWT280" s="732"/>
      <c r="HWU280" s="732"/>
      <c r="HWV280" s="732"/>
      <c r="HWW280" s="732"/>
      <c r="HWX280" s="732"/>
      <c r="HWY280" s="732"/>
      <c r="HWZ280" s="732"/>
      <c r="HXA280" s="733"/>
      <c r="HXB280" s="733"/>
      <c r="HXC280" s="733"/>
      <c r="HXD280" s="733"/>
      <c r="HXE280" s="733"/>
      <c r="HXF280" s="732"/>
      <c r="HXG280" s="732"/>
      <c r="HXH280" s="733"/>
      <c r="HXI280" s="733"/>
      <c r="HXJ280" s="732"/>
      <c r="HXK280" s="732"/>
      <c r="HXL280" s="733"/>
      <c r="HXM280" s="733"/>
      <c r="HXN280" s="732"/>
      <c r="HXO280" s="732"/>
      <c r="HXP280" s="732"/>
      <c r="HXQ280" s="732"/>
      <c r="HXR280" s="732"/>
      <c r="HXS280" s="732"/>
      <c r="HXT280" s="732"/>
      <c r="HXU280" s="733"/>
      <c r="HXV280" s="733"/>
      <c r="HXW280" s="732"/>
      <c r="HXX280" s="732"/>
      <c r="HXY280" s="733"/>
      <c r="HXZ280" s="733"/>
      <c r="HYA280" s="732"/>
      <c r="HYB280" s="732"/>
      <c r="HYC280" s="732"/>
      <c r="HYD280" s="732"/>
      <c r="HYE280" s="732"/>
      <c r="HYF280" s="731"/>
      <c r="HYG280" s="734"/>
      <c r="HYH280" s="732"/>
      <c r="HYI280" s="732"/>
      <c r="HYJ280" s="732"/>
      <c r="HYK280" s="732"/>
      <c r="HYL280" s="732"/>
      <c r="HYM280" s="732"/>
      <c r="HYN280" s="732"/>
      <c r="HYO280" s="735"/>
      <c r="HYP280" s="735"/>
      <c r="HYQ280" s="735"/>
      <c r="HYR280" s="735"/>
      <c r="HYS280" s="735"/>
      <c r="HYT280" s="735"/>
      <c r="HYU280" s="735"/>
      <c r="HYV280" s="735"/>
      <c r="HYW280" s="735"/>
      <c r="HYX280" s="735"/>
      <c r="HYY280" s="735"/>
      <c r="HYZ280" s="735"/>
      <c r="HZA280" s="735"/>
      <c r="HZB280" s="735"/>
      <c r="HZC280" s="735"/>
      <c r="HZD280" s="735"/>
      <c r="HZE280" s="735"/>
      <c r="HZF280" s="735"/>
      <c r="HZG280" s="735"/>
      <c r="HZH280" s="735"/>
      <c r="HZI280" s="735"/>
      <c r="HZJ280" s="735"/>
      <c r="HZK280" s="735"/>
      <c r="HZL280" s="735"/>
      <c r="HZM280" s="735"/>
      <c r="HZN280" s="735"/>
      <c r="HZO280" s="735"/>
      <c r="HZP280" s="735"/>
      <c r="HZQ280" s="735"/>
      <c r="HZR280" s="735"/>
      <c r="HZS280" s="735"/>
      <c r="HZT280" s="735"/>
      <c r="HZU280" s="735"/>
      <c r="HZV280" s="735"/>
      <c r="HZW280" s="735"/>
      <c r="HZX280" s="735"/>
      <c r="HZY280" s="735"/>
      <c r="HZZ280" s="735"/>
      <c r="IAA280" s="735"/>
      <c r="IAB280" s="735"/>
      <c r="IAC280" s="735"/>
      <c r="IAD280" s="735"/>
      <c r="IAE280" s="735"/>
      <c r="IAF280" s="735"/>
      <c r="IAG280" s="732"/>
      <c r="IAH280" s="732"/>
      <c r="IAI280" s="732"/>
      <c r="IAJ280" s="732"/>
      <c r="IAK280" s="732"/>
      <c r="IAL280" s="732"/>
      <c r="IAM280" s="732"/>
      <c r="IAN280" s="732"/>
      <c r="IAO280" s="732"/>
      <c r="IAP280" s="732"/>
      <c r="IAQ280" s="732"/>
      <c r="IAR280" s="732"/>
      <c r="IAS280" s="732"/>
      <c r="IAT280" s="732"/>
      <c r="IAU280" s="732"/>
      <c r="IAV280" s="732"/>
      <c r="IAW280" s="732"/>
      <c r="IAX280" s="732"/>
      <c r="IAY280" s="732"/>
      <c r="IAZ280" s="732"/>
      <c r="IBA280" s="732"/>
      <c r="IBB280" s="732"/>
      <c r="IBC280" s="732"/>
      <c r="IBD280" s="732"/>
      <c r="IBE280" s="733"/>
      <c r="IBF280" s="733"/>
      <c r="IBG280" s="733"/>
      <c r="IBH280" s="733"/>
      <c r="IBI280" s="733"/>
      <c r="IBJ280" s="732"/>
      <c r="IBK280" s="732"/>
      <c r="IBL280" s="733"/>
      <c r="IBM280" s="733"/>
      <c r="IBN280" s="732"/>
      <c r="IBO280" s="732"/>
      <c r="IBP280" s="733"/>
      <c r="IBQ280" s="733"/>
      <c r="IBR280" s="732"/>
      <c r="IBS280" s="732"/>
      <c r="IBT280" s="732"/>
      <c r="IBU280" s="732"/>
      <c r="IBV280" s="732"/>
      <c r="IBW280" s="732"/>
      <c r="IBX280" s="732"/>
      <c r="IBY280" s="733"/>
      <c r="IBZ280" s="733"/>
      <c r="ICA280" s="732"/>
      <c r="ICB280" s="732"/>
      <c r="ICC280" s="733"/>
      <c r="ICD280" s="733"/>
      <c r="ICE280" s="732"/>
      <c r="ICF280" s="732"/>
      <c r="ICG280" s="732"/>
      <c r="ICH280" s="732"/>
      <c r="ICI280" s="732"/>
      <c r="ICJ280" s="731"/>
      <c r="ICK280" s="734"/>
      <c r="ICL280" s="732"/>
      <c r="ICM280" s="732"/>
      <c r="ICN280" s="732"/>
      <c r="ICO280" s="732"/>
      <c r="ICP280" s="732"/>
      <c r="ICQ280" s="732"/>
      <c r="ICR280" s="732"/>
      <c r="ICS280" s="735"/>
      <c r="ICT280" s="735"/>
      <c r="ICU280" s="735"/>
      <c r="ICV280" s="735"/>
      <c r="ICW280" s="735"/>
      <c r="ICX280" s="735"/>
      <c r="ICY280" s="735"/>
      <c r="ICZ280" s="735"/>
      <c r="IDA280" s="735"/>
      <c r="IDB280" s="735"/>
      <c r="IDC280" s="735"/>
      <c r="IDD280" s="735"/>
      <c r="IDE280" s="735"/>
      <c r="IDF280" s="735"/>
      <c r="IDG280" s="735"/>
      <c r="IDH280" s="735"/>
      <c r="IDI280" s="735"/>
      <c r="IDJ280" s="735"/>
      <c r="IDK280" s="735"/>
      <c r="IDL280" s="735"/>
      <c r="IDM280" s="735"/>
      <c r="IDN280" s="735"/>
      <c r="IDO280" s="735"/>
      <c r="IDP280" s="735"/>
      <c r="IDQ280" s="735"/>
      <c r="IDR280" s="735"/>
      <c r="IDS280" s="735"/>
      <c r="IDT280" s="735"/>
      <c r="IDU280" s="735"/>
      <c r="IDV280" s="735"/>
      <c r="IDW280" s="735"/>
      <c r="IDX280" s="735"/>
      <c r="IDY280" s="735"/>
      <c r="IDZ280" s="735"/>
      <c r="IEA280" s="735"/>
      <c r="IEB280" s="735"/>
      <c r="IEC280" s="735"/>
      <c r="IED280" s="735"/>
      <c r="IEE280" s="735"/>
      <c r="IEF280" s="735"/>
      <c r="IEG280" s="735"/>
      <c r="IEH280" s="735"/>
      <c r="IEI280" s="735"/>
      <c r="IEJ280" s="735"/>
      <c r="IEK280" s="732"/>
      <c r="IEL280" s="732"/>
      <c r="IEM280" s="732"/>
      <c r="IEN280" s="732"/>
      <c r="IEO280" s="732"/>
      <c r="IEP280" s="732"/>
      <c r="IEQ280" s="732"/>
      <c r="IER280" s="732"/>
      <c r="IES280" s="732"/>
      <c r="IET280" s="732"/>
      <c r="IEU280" s="732"/>
      <c r="IEV280" s="732"/>
      <c r="IEW280" s="732"/>
      <c r="IEX280" s="732"/>
      <c r="IEY280" s="732"/>
      <c r="IEZ280" s="732"/>
      <c r="IFA280" s="732"/>
      <c r="IFB280" s="732"/>
      <c r="IFC280" s="732"/>
      <c r="IFD280" s="732"/>
      <c r="IFE280" s="732"/>
      <c r="IFF280" s="732"/>
      <c r="IFG280" s="732"/>
      <c r="IFH280" s="732"/>
      <c r="IFI280" s="733"/>
      <c r="IFJ280" s="733"/>
      <c r="IFK280" s="733"/>
      <c r="IFL280" s="733"/>
      <c r="IFM280" s="733"/>
      <c r="IFN280" s="732"/>
      <c r="IFO280" s="732"/>
      <c r="IFP280" s="733"/>
      <c r="IFQ280" s="733"/>
      <c r="IFR280" s="732"/>
      <c r="IFS280" s="732"/>
      <c r="IFT280" s="733"/>
      <c r="IFU280" s="733"/>
      <c r="IFV280" s="732"/>
      <c r="IFW280" s="732"/>
      <c r="IFX280" s="732"/>
      <c r="IFY280" s="732"/>
      <c r="IFZ280" s="732"/>
      <c r="IGA280" s="732"/>
      <c r="IGB280" s="732"/>
      <c r="IGC280" s="733"/>
      <c r="IGD280" s="733"/>
      <c r="IGE280" s="732"/>
      <c r="IGF280" s="732"/>
      <c r="IGG280" s="733"/>
      <c r="IGH280" s="733"/>
      <c r="IGI280" s="732"/>
      <c r="IGJ280" s="732"/>
      <c r="IGK280" s="732"/>
      <c r="IGL280" s="732"/>
      <c r="IGM280" s="732"/>
      <c r="IGN280" s="731"/>
      <c r="IGO280" s="734"/>
      <c r="IGP280" s="732"/>
      <c r="IGQ280" s="732"/>
      <c r="IGR280" s="732"/>
      <c r="IGS280" s="732"/>
      <c r="IGT280" s="732"/>
      <c r="IGU280" s="732"/>
      <c r="IGV280" s="732"/>
      <c r="IGW280" s="735"/>
      <c r="IGX280" s="735"/>
      <c r="IGY280" s="735"/>
      <c r="IGZ280" s="735"/>
      <c r="IHA280" s="735"/>
      <c r="IHB280" s="735"/>
      <c r="IHC280" s="735"/>
      <c r="IHD280" s="735"/>
      <c r="IHE280" s="735"/>
      <c r="IHF280" s="735"/>
      <c r="IHG280" s="735"/>
      <c r="IHH280" s="735"/>
      <c r="IHI280" s="735"/>
      <c r="IHJ280" s="735"/>
      <c r="IHK280" s="735"/>
      <c r="IHL280" s="735"/>
      <c r="IHM280" s="735"/>
      <c r="IHN280" s="735"/>
      <c r="IHO280" s="735"/>
      <c r="IHP280" s="735"/>
      <c r="IHQ280" s="735"/>
      <c r="IHR280" s="735"/>
      <c r="IHS280" s="735"/>
      <c r="IHT280" s="735"/>
      <c r="IHU280" s="735"/>
      <c r="IHV280" s="735"/>
      <c r="IHW280" s="735"/>
      <c r="IHX280" s="735"/>
      <c r="IHY280" s="735"/>
      <c r="IHZ280" s="735"/>
      <c r="IIA280" s="735"/>
      <c r="IIB280" s="735"/>
      <c r="IIC280" s="735"/>
      <c r="IID280" s="735"/>
      <c r="IIE280" s="735"/>
      <c r="IIF280" s="735"/>
      <c r="IIG280" s="735"/>
      <c r="IIH280" s="735"/>
      <c r="III280" s="735"/>
      <c r="IIJ280" s="735"/>
      <c r="IIK280" s="735"/>
      <c r="IIL280" s="735"/>
      <c r="IIM280" s="735"/>
      <c r="IIN280" s="735"/>
      <c r="IIO280" s="732"/>
      <c r="IIP280" s="732"/>
      <c r="IIQ280" s="732"/>
      <c r="IIR280" s="732"/>
      <c r="IIS280" s="732"/>
      <c r="IIT280" s="732"/>
      <c r="IIU280" s="732"/>
      <c r="IIV280" s="732"/>
      <c r="IIW280" s="732"/>
      <c r="IIX280" s="732"/>
      <c r="IIY280" s="732"/>
      <c r="IIZ280" s="732"/>
      <c r="IJA280" s="732"/>
      <c r="IJB280" s="732"/>
      <c r="IJC280" s="732"/>
      <c r="IJD280" s="732"/>
      <c r="IJE280" s="732"/>
      <c r="IJF280" s="732"/>
      <c r="IJG280" s="732"/>
      <c r="IJH280" s="732"/>
      <c r="IJI280" s="732"/>
      <c r="IJJ280" s="732"/>
      <c r="IJK280" s="732"/>
      <c r="IJL280" s="732"/>
      <c r="IJM280" s="733"/>
      <c r="IJN280" s="733"/>
      <c r="IJO280" s="733"/>
      <c r="IJP280" s="733"/>
      <c r="IJQ280" s="733"/>
      <c r="IJR280" s="732"/>
      <c r="IJS280" s="732"/>
      <c r="IJT280" s="733"/>
      <c r="IJU280" s="733"/>
      <c r="IJV280" s="732"/>
      <c r="IJW280" s="732"/>
      <c r="IJX280" s="733"/>
      <c r="IJY280" s="733"/>
      <c r="IJZ280" s="732"/>
      <c r="IKA280" s="732"/>
      <c r="IKB280" s="732"/>
      <c r="IKC280" s="732"/>
      <c r="IKD280" s="732"/>
      <c r="IKE280" s="732"/>
      <c r="IKF280" s="732"/>
      <c r="IKG280" s="733"/>
      <c r="IKH280" s="733"/>
      <c r="IKI280" s="732"/>
      <c r="IKJ280" s="732"/>
      <c r="IKK280" s="733"/>
      <c r="IKL280" s="733"/>
      <c r="IKM280" s="732"/>
      <c r="IKN280" s="732"/>
      <c r="IKO280" s="732"/>
      <c r="IKP280" s="732"/>
      <c r="IKQ280" s="732"/>
      <c r="IKR280" s="731"/>
      <c r="IKS280" s="734"/>
      <c r="IKT280" s="732"/>
      <c r="IKU280" s="732"/>
      <c r="IKV280" s="732"/>
      <c r="IKW280" s="732"/>
      <c r="IKX280" s="732"/>
      <c r="IKY280" s="732"/>
      <c r="IKZ280" s="732"/>
      <c r="ILA280" s="735"/>
      <c r="ILB280" s="735"/>
      <c r="ILC280" s="735"/>
      <c r="ILD280" s="735"/>
      <c r="ILE280" s="735"/>
      <c r="ILF280" s="735"/>
      <c r="ILG280" s="735"/>
      <c r="ILH280" s="735"/>
      <c r="ILI280" s="735"/>
      <c r="ILJ280" s="735"/>
      <c r="ILK280" s="735"/>
      <c r="ILL280" s="735"/>
      <c r="ILM280" s="735"/>
      <c r="ILN280" s="735"/>
      <c r="ILO280" s="735"/>
      <c r="ILP280" s="735"/>
      <c r="ILQ280" s="735"/>
      <c r="ILR280" s="735"/>
      <c r="ILS280" s="735"/>
      <c r="ILT280" s="735"/>
      <c r="ILU280" s="735"/>
      <c r="ILV280" s="735"/>
      <c r="ILW280" s="735"/>
      <c r="ILX280" s="735"/>
      <c r="ILY280" s="735"/>
      <c r="ILZ280" s="735"/>
      <c r="IMA280" s="735"/>
      <c r="IMB280" s="735"/>
      <c r="IMC280" s="735"/>
      <c r="IMD280" s="735"/>
      <c r="IME280" s="735"/>
      <c r="IMF280" s="735"/>
      <c r="IMG280" s="735"/>
      <c r="IMH280" s="735"/>
      <c r="IMI280" s="735"/>
      <c r="IMJ280" s="735"/>
      <c r="IMK280" s="735"/>
      <c r="IML280" s="735"/>
      <c r="IMM280" s="735"/>
      <c r="IMN280" s="735"/>
      <c r="IMO280" s="735"/>
      <c r="IMP280" s="735"/>
      <c r="IMQ280" s="735"/>
      <c r="IMR280" s="735"/>
      <c r="IMS280" s="732"/>
      <c r="IMT280" s="732"/>
      <c r="IMU280" s="732"/>
      <c r="IMV280" s="732"/>
      <c r="IMW280" s="732"/>
      <c r="IMX280" s="732"/>
      <c r="IMY280" s="732"/>
      <c r="IMZ280" s="732"/>
      <c r="INA280" s="732"/>
      <c r="INB280" s="732"/>
      <c r="INC280" s="732"/>
      <c r="IND280" s="732"/>
      <c r="INE280" s="732"/>
      <c r="INF280" s="732"/>
      <c r="ING280" s="732"/>
      <c r="INH280" s="732"/>
      <c r="INI280" s="732"/>
      <c r="INJ280" s="732"/>
      <c r="INK280" s="732"/>
      <c r="INL280" s="732"/>
      <c r="INM280" s="732"/>
      <c r="INN280" s="732"/>
      <c r="INO280" s="732"/>
      <c r="INP280" s="732"/>
      <c r="INQ280" s="733"/>
      <c r="INR280" s="733"/>
      <c r="INS280" s="733"/>
      <c r="INT280" s="733"/>
      <c r="INU280" s="733"/>
      <c r="INV280" s="732"/>
      <c r="INW280" s="732"/>
      <c r="INX280" s="733"/>
      <c r="INY280" s="733"/>
      <c r="INZ280" s="732"/>
      <c r="IOA280" s="732"/>
      <c r="IOB280" s="733"/>
      <c r="IOC280" s="733"/>
      <c r="IOD280" s="732"/>
      <c r="IOE280" s="732"/>
      <c r="IOF280" s="732"/>
      <c r="IOG280" s="732"/>
      <c r="IOH280" s="732"/>
      <c r="IOI280" s="732"/>
      <c r="IOJ280" s="732"/>
      <c r="IOK280" s="733"/>
      <c r="IOL280" s="733"/>
      <c r="IOM280" s="732"/>
      <c r="ION280" s="732"/>
      <c r="IOO280" s="733"/>
      <c r="IOP280" s="733"/>
      <c r="IOQ280" s="732"/>
      <c r="IOR280" s="732"/>
      <c r="IOS280" s="732"/>
      <c r="IOT280" s="732"/>
      <c r="IOU280" s="732"/>
      <c r="IOV280" s="731"/>
      <c r="IOW280" s="734"/>
      <c r="IOX280" s="732"/>
      <c r="IOY280" s="732"/>
      <c r="IOZ280" s="732"/>
      <c r="IPA280" s="732"/>
      <c r="IPB280" s="732"/>
      <c r="IPC280" s="732"/>
      <c r="IPD280" s="732"/>
      <c r="IPE280" s="735"/>
      <c r="IPF280" s="735"/>
      <c r="IPG280" s="735"/>
      <c r="IPH280" s="735"/>
      <c r="IPI280" s="735"/>
      <c r="IPJ280" s="735"/>
      <c r="IPK280" s="735"/>
      <c r="IPL280" s="735"/>
      <c r="IPM280" s="735"/>
      <c r="IPN280" s="735"/>
      <c r="IPO280" s="735"/>
      <c r="IPP280" s="735"/>
      <c r="IPQ280" s="735"/>
      <c r="IPR280" s="735"/>
      <c r="IPS280" s="735"/>
      <c r="IPT280" s="735"/>
      <c r="IPU280" s="735"/>
      <c r="IPV280" s="735"/>
      <c r="IPW280" s="735"/>
      <c r="IPX280" s="735"/>
      <c r="IPY280" s="735"/>
      <c r="IPZ280" s="735"/>
      <c r="IQA280" s="735"/>
      <c r="IQB280" s="735"/>
      <c r="IQC280" s="735"/>
      <c r="IQD280" s="735"/>
      <c r="IQE280" s="735"/>
      <c r="IQF280" s="735"/>
      <c r="IQG280" s="735"/>
      <c r="IQH280" s="735"/>
      <c r="IQI280" s="735"/>
      <c r="IQJ280" s="735"/>
      <c r="IQK280" s="735"/>
      <c r="IQL280" s="735"/>
      <c r="IQM280" s="735"/>
      <c r="IQN280" s="735"/>
      <c r="IQO280" s="735"/>
      <c r="IQP280" s="735"/>
      <c r="IQQ280" s="735"/>
      <c r="IQR280" s="735"/>
      <c r="IQS280" s="735"/>
      <c r="IQT280" s="735"/>
      <c r="IQU280" s="735"/>
      <c r="IQV280" s="735"/>
      <c r="IQW280" s="732"/>
      <c r="IQX280" s="732"/>
      <c r="IQY280" s="732"/>
      <c r="IQZ280" s="732"/>
      <c r="IRA280" s="732"/>
      <c r="IRB280" s="732"/>
      <c r="IRC280" s="732"/>
      <c r="IRD280" s="732"/>
      <c r="IRE280" s="732"/>
      <c r="IRF280" s="732"/>
      <c r="IRG280" s="732"/>
      <c r="IRH280" s="732"/>
      <c r="IRI280" s="732"/>
      <c r="IRJ280" s="732"/>
      <c r="IRK280" s="732"/>
      <c r="IRL280" s="732"/>
      <c r="IRM280" s="732"/>
      <c r="IRN280" s="732"/>
      <c r="IRO280" s="732"/>
      <c r="IRP280" s="732"/>
      <c r="IRQ280" s="732"/>
      <c r="IRR280" s="732"/>
      <c r="IRS280" s="732"/>
      <c r="IRT280" s="732"/>
      <c r="IRU280" s="733"/>
      <c r="IRV280" s="733"/>
      <c r="IRW280" s="733"/>
      <c r="IRX280" s="733"/>
      <c r="IRY280" s="733"/>
      <c r="IRZ280" s="732"/>
      <c r="ISA280" s="732"/>
      <c r="ISB280" s="733"/>
      <c r="ISC280" s="733"/>
      <c r="ISD280" s="732"/>
      <c r="ISE280" s="732"/>
      <c r="ISF280" s="733"/>
      <c r="ISG280" s="733"/>
      <c r="ISH280" s="732"/>
      <c r="ISI280" s="732"/>
      <c r="ISJ280" s="732"/>
      <c r="ISK280" s="732"/>
      <c r="ISL280" s="732"/>
      <c r="ISM280" s="732"/>
      <c r="ISN280" s="732"/>
      <c r="ISO280" s="733"/>
      <c r="ISP280" s="733"/>
      <c r="ISQ280" s="732"/>
      <c r="ISR280" s="732"/>
      <c r="ISS280" s="733"/>
      <c r="IST280" s="733"/>
      <c r="ISU280" s="732"/>
      <c r="ISV280" s="732"/>
      <c r="ISW280" s="732"/>
      <c r="ISX280" s="732"/>
      <c r="ISY280" s="732"/>
      <c r="ISZ280" s="731"/>
      <c r="ITA280" s="734"/>
      <c r="ITB280" s="732"/>
      <c r="ITC280" s="732"/>
      <c r="ITD280" s="732"/>
      <c r="ITE280" s="732"/>
      <c r="ITF280" s="732"/>
      <c r="ITG280" s="732"/>
      <c r="ITH280" s="732"/>
      <c r="ITI280" s="735"/>
      <c r="ITJ280" s="735"/>
      <c r="ITK280" s="735"/>
      <c r="ITL280" s="735"/>
      <c r="ITM280" s="735"/>
      <c r="ITN280" s="735"/>
      <c r="ITO280" s="735"/>
      <c r="ITP280" s="735"/>
      <c r="ITQ280" s="735"/>
      <c r="ITR280" s="735"/>
      <c r="ITS280" s="735"/>
      <c r="ITT280" s="735"/>
      <c r="ITU280" s="735"/>
      <c r="ITV280" s="735"/>
      <c r="ITW280" s="735"/>
      <c r="ITX280" s="735"/>
      <c r="ITY280" s="735"/>
      <c r="ITZ280" s="735"/>
      <c r="IUA280" s="735"/>
      <c r="IUB280" s="735"/>
      <c r="IUC280" s="735"/>
      <c r="IUD280" s="735"/>
      <c r="IUE280" s="735"/>
      <c r="IUF280" s="735"/>
      <c r="IUG280" s="735"/>
      <c r="IUH280" s="735"/>
      <c r="IUI280" s="735"/>
      <c r="IUJ280" s="735"/>
      <c r="IUK280" s="735"/>
      <c r="IUL280" s="735"/>
      <c r="IUM280" s="735"/>
      <c r="IUN280" s="735"/>
      <c r="IUO280" s="735"/>
      <c r="IUP280" s="735"/>
      <c r="IUQ280" s="735"/>
      <c r="IUR280" s="735"/>
      <c r="IUS280" s="735"/>
      <c r="IUT280" s="735"/>
      <c r="IUU280" s="735"/>
      <c r="IUV280" s="735"/>
      <c r="IUW280" s="735"/>
      <c r="IUX280" s="735"/>
      <c r="IUY280" s="735"/>
      <c r="IUZ280" s="735"/>
      <c r="IVA280" s="732"/>
      <c r="IVB280" s="732"/>
      <c r="IVC280" s="732"/>
      <c r="IVD280" s="732"/>
      <c r="IVE280" s="732"/>
      <c r="IVF280" s="732"/>
      <c r="IVG280" s="732"/>
      <c r="IVH280" s="732"/>
      <c r="IVI280" s="732"/>
      <c r="IVJ280" s="732"/>
      <c r="IVK280" s="732"/>
      <c r="IVL280" s="732"/>
      <c r="IVM280" s="732"/>
      <c r="IVN280" s="732"/>
      <c r="IVO280" s="732"/>
      <c r="IVP280" s="732"/>
      <c r="IVQ280" s="732"/>
      <c r="IVR280" s="732"/>
      <c r="IVS280" s="732"/>
      <c r="IVT280" s="732"/>
      <c r="IVU280" s="732"/>
      <c r="IVV280" s="732"/>
      <c r="IVW280" s="732"/>
      <c r="IVX280" s="732"/>
      <c r="IVY280" s="733"/>
      <c r="IVZ280" s="733"/>
      <c r="IWA280" s="733"/>
      <c r="IWB280" s="733"/>
      <c r="IWC280" s="733"/>
      <c r="IWD280" s="732"/>
      <c r="IWE280" s="732"/>
      <c r="IWF280" s="733"/>
      <c r="IWG280" s="733"/>
      <c r="IWH280" s="732"/>
      <c r="IWI280" s="732"/>
      <c r="IWJ280" s="733"/>
      <c r="IWK280" s="733"/>
      <c r="IWL280" s="732"/>
      <c r="IWM280" s="732"/>
      <c r="IWN280" s="732"/>
      <c r="IWO280" s="732"/>
      <c r="IWP280" s="732"/>
      <c r="IWQ280" s="732"/>
      <c r="IWR280" s="732"/>
      <c r="IWS280" s="733"/>
      <c r="IWT280" s="733"/>
      <c r="IWU280" s="732"/>
      <c r="IWV280" s="732"/>
      <c r="IWW280" s="733"/>
      <c r="IWX280" s="733"/>
      <c r="IWY280" s="732"/>
      <c r="IWZ280" s="732"/>
      <c r="IXA280" s="732"/>
      <c r="IXB280" s="732"/>
      <c r="IXC280" s="732"/>
      <c r="IXD280" s="731"/>
      <c r="IXE280" s="734"/>
      <c r="IXF280" s="732"/>
      <c r="IXG280" s="732"/>
      <c r="IXH280" s="732"/>
      <c r="IXI280" s="732"/>
      <c r="IXJ280" s="732"/>
      <c r="IXK280" s="732"/>
      <c r="IXL280" s="732"/>
      <c r="IXM280" s="735"/>
      <c r="IXN280" s="735"/>
      <c r="IXO280" s="735"/>
      <c r="IXP280" s="735"/>
      <c r="IXQ280" s="735"/>
      <c r="IXR280" s="735"/>
      <c r="IXS280" s="735"/>
      <c r="IXT280" s="735"/>
      <c r="IXU280" s="735"/>
      <c r="IXV280" s="735"/>
      <c r="IXW280" s="735"/>
      <c r="IXX280" s="735"/>
      <c r="IXY280" s="735"/>
      <c r="IXZ280" s="735"/>
      <c r="IYA280" s="735"/>
      <c r="IYB280" s="735"/>
      <c r="IYC280" s="735"/>
      <c r="IYD280" s="735"/>
      <c r="IYE280" s="735"/>
      <c r="IYF280" s="735"/>
      <c r="IYG280" s="735"/>
      <c r="IYH280" s="735"/>
      <c r="IYI280" s="735"/>
      <c r="IYJ280" s="735"/>
      <c r="IYK280" s="735"/>
      <c r="IYL280" s="735"/>
      <c r="IYM280" s="735"/>
      <c r="IYN280" s="735"/>
      <c r="IYO280" s="735"/>
      <c r="IYP280" s="735"/>
      <c r="IYQ280" s="735"/>
      <c r="IYR280" s="735"/>
      <c r="IYS280" s="735"/>
      <c r="IYT280" s="735"/>
      <c r="IYU280" s="735"/>
      <c r="IYV280" s="735"/>
      <c r="IYW280" s="735"/>
      <c r="IYX280" s="735"/>
      <c r="IYY280" s="735"/>
      <c r="IYZ280" s="735"/>
      <c r="IZA280" s="735"/>
      <c r="IZB280" s="735"/>
      <c r="IZC280" s="735"/>
      <c r="IZD280" s="735"/>
      <c r="IZE280" s="732"/>
      <c r="IZF280" s="732"/>
      <c r="IZG280" s="732"/>
      <c r="IZH280" s="732"/>
      <c r="IZI280" s="732"/>
      <c r="IZJ280" s="732"/>
      <c r="IZK280" s="732"/>
      <c r="IZL280" s="732"/>
      <c r="IZM280" s="732"/>
      <c r="IZN280" s="732"/>
      <c r="IZO280" s="732"/>
      <c r="IZP280" s="732"/>
      <c r="IZQ280" s="732"/>
      <c r="IZR280" s="732"/>
      <c r="IZS280" s="732"/>
      <c r="IZT280" s="732"/>
      <c r="IZU280" s="732"/>
      <c r="IZV280" s="732"/>
      <c r="IZW280" s="732"/>
      <c r="IZX280" s="732"/>
      <c r="IZY280" s="732"/>
      <c r="IZZ280" s="732"/>
      <c r="JAA280" s="732"/>
      <c r="JAB280" s="732"/>
      <c r="JAC280" s="733"/>
      <c r="JAD280" s="733"/>
      <c r="JAE280" s="733"/>
      <c r="JAF280" s="733"/>
      <c r="JAG280" s="733"/>
      <c r="JAH280" s="732"/>
      <c r="JAI280" s="732"/>
      <c r="JAJ280" s="733"/>
      <c r="JAK280" s="733"/>
      <c r="JAL280" s="732"/>
      <c r="JAM280" s="732"/>
      <c r="JAN280" s="733"/>
      <c r="JAO280" s="733"/>
      <c r="JAP280" s="732"/>
      <c r="JAQ280" s="732"/>
      <c r="JAR280" s="732"/>
      <c r="JAS280" s="732"/>
      <c r="JAT280" s="732"/>
      <c r="JAU280" s="732"/>
      <c r="JAV280" s="732"/>
      <c r="JAW280" s="733"/>
      <c r="JAX280" s="733"/>
      <c r="JAY280" s="732"/>
      <c r="JAZ280" s="732"/>
      <c r="JBA280" s="733"/>
      <c r="JBB280" s="733"/>
      <c r="JBC280" s="732"/>
      <c r="JBD280" s="732"/>
      <c r="JBE280" s="732"/>
      <c r="JBF280" s="732"/>
      <c r="JBG280" s="732"/>
      <c r="JBH280" s="731"/>
      <c r="JBI280" s="734"/>
      <c r="JBJ280" s="732"/>
      <c r="JBK280" s="732"/>
      <c r="JBL280" s="732"/>
      <c r="JBM280" s="732"/>
      <c r="JBN280" s="732"/>
      <c r="JBO280" s="732"/>
      <c r="JBP280" s="732"/>
      <c r="JBQ280" s="735"/>
      <c r="JBR280" s="735"/>
      <c r="JBS280" s="735"/>
      <c r="JBT280" s="735"/>
      <c r="JBU280" s="735"/>
      <c r="JBV280" s="735"/>
      <c r="JBW280" s="735"/>
      <c r="JBX280" s="735"/>
      <c r="JBY280" s="735"/>
      <c r="JBZ280" s="735"/>
      <c r="JCA280" s="735"/>
      <c r="JCB280" s="735"/>
      <c r="JCC280" s="735"/>
      <c r="JCD280" s="735"/>
      <c r="JCE280" s="735"/>
      <c r="JCF280" s="735"/>
      <c r="JCG280" s="735"/>
      <c r="JCH280" s="735"/>
      <c r="JCI280" s="735"/>
      <c r="JCJ280" s="735"/>
      <c r="JCK280" s="735"/>
      <c r="JCL280" s="735"/>
      <c r="JCM280" s="735"/>
      <c r="JCN280" s="735"/>
      <c r="JCO280" s="735"/>
      <c r="JCP280" s="735"/>
      <c r="JCQ280" s="735"/>
      <c r="JCR280" s="735"/>
      <c r="JCS280" s="735"/>
      <c r="JCT280" s="735"/>
      <c r="JCU280" s="735"/>
      <c r="JCV280" s="735"/>
      <c r="JCW280" s="735"/>
      <c r="JCX280" s="735"/>
      <c r="JCY280" s="735"/>
      <c r="JCZ280" s="735"/>
      <c r="JDA280" s="735"/>
      <c r="JDB280" s="735"/>
      <c r="JDC280" s="735"/>
      <c r="JDD280" s="735"/>
      <c r="JDE280" s="735"/>
      <c r="JDF280" s="735"/>
      <c r="JDG280" s="735"/>
      <c r="JDH280" s="735"/>
      <c r="JDI280" s="732"/>
      <c r="JDJ280" s="732"/>
      <c r="JDK280" s="732"/>
      <c r="JDL280" s="732"/>
      <c r="JDM280" s="732"/>
      <c r="JDN280" s="732"/>
      <c r="JDO280" s="732"/>
      <c r="JDP280" s="732"/>
      <c r="JDQ280" s="732"/>
      <c r="JDR280" s="732"/>
      <c r="JDS280" s="732"/>
      <c r="JDT280" s="732"/>
      <c r="JDU280" s="732"/>
      <c r="JDV280" s="732"/>
      <c r="JDW280" s="732"/>
      <c r="JDX280" s="732"/>
      <c r="JDY280" s="732"/>
      <c r="JDZ280" s="732"/>
      <c r="JEA280" s="732"/>
      <c r="JEB280" s="732"/>
      <c r="JEC280" s="732"/>
      <c r="JED280" s="732"/>
      <c r="JEE280" s="732"/>
      <c r="JEF280" s="732"/>
      <c r="JEG280" s="733"/>
      <c r="JEH280" s="733"/>
      <c r="JEI280" s="733"/>
      <c r="JEJ280" s="733"/>
      <c r="JEK280" s="733"/>
      <c r="JEL280" s="732"/>
      <c r="JEM280" s="732"/>
      <c r="JEN280" s="733"/>
      <c r="JEO280" s="733"/>
      <c r="JEP280" s="732"/>
      <c r="JEQ280" s="732"/>
      <c r="JER280" s="733"/>
      <c r="JES280" s="733"/>
      <c r="JET280" s="732"/>
      <c r="JEU280" s="732"/>
      <c r="JEV280" s="732"/>
      <c r="JEW280" s="732"/>
      <c r="JEX280" s="732"/>
      <c r="JEY280" s="732"/>
      <c r="JEZ280" s="732"/>
      <c r="JFA280" s="733"/>
      <c r="JFB280" s="733"/>
      <c r="JFC280" s="732"/>
      <c r="JFD280" s="732"/>
      <c r="JFE280" s="733"/>
      <c r="JFF280" s="733"/>
      <c r="JFG280" s="732"/>
      <c r="JFH280" s="732"/>
      <c r="JFI280" s="732"/>
      <c r="JFJ280" s="732"/>
      <c r="JFK280" s="732"/>
      <c r="JFL280" s="731"/>
      <c r="JFM280" s="734"/>
      <c r="JFN280" s="732"/>
      <c r="JFO280" s="732"/>
      <c r="JFP280" s="732"/>
      <c r="JFQ280" s="732"/>
      <c r="JFR280" s="732"/>
      <c r="JFS280" s="732"/>
      <c r="JFT280" s="732"/>
      <c r="JFU280" s="735"/>
      <c r="JFV280" s="735"/>
      <c r="JFW280" s="735"/>
      <c r="JFX280" s="735"/>
      <c r="JFY280" s="735"/>
      <c r="JFZ280" s="735"/>
      <c r="JGA280" s="735"/>
      <c r="JGB280" s="735"/>
      <c r="JGC280" s="735"/>
      <c r="JGD280" s="735"/>
      <c r="JGE280" s="735"/>
      <c r="JGF280" s="735"/>
      <c r="JGG280" s="735"/>
      <c r="JGH280" s="735"/>
      <c r="JGI280" s="735"/>
      <c r="JGJ280" s="735"/>
      <c r="JGK280" s="735"/>
      <c r="JGL280" s="735"/>
      <c r="JGM280" s="735"/>
      <c r="JGN280" s="735"/>
      <c r="JGO280" s="735"/>
      <c r="JGP280" s="735"/>
      <c r="JGQ280" s="735"/>
      <c r="JGR280" s="735"/>
      <c r="JGS280" s="735"/>
      <c r="JGT280" s="735"/>
      <c r="JGU280" s="735"/>
      <c r="JGV280" s="735"/>
      <c r="JGW280" s="735"/>
      <c r="JGX280" s="735"/>
      <c r="JGY280" s="735"/>
      <c r="JGZ280" s="735"/>
      <c r="JHA280" s="735"/>
      <c r="JHB280" s="735"/>
      <c r="JHC280" s="735"/>
      <c r="JHD280" s="735"/>
      <c r="JHE280" s="735"/>
      <c r="JHF280" s="735"/>
      <c r="JHG280" s="735"/>
      <c r="JHH280" s="735"/>
      <c r="JHI280" s="735"/>
      <c r="JHJ280" s="735"/>
      <c r="JHK280" s="735"/>
      <c r="JHL280" s="735"/>
      <c r="JHM280" s="732"/>
      <c r="JHN280" s="732"/>
      <c r="JHO280" s="732"/>
      <c r="JHP280" s="732"/>
      <c r="JHQ280" s="732"/>
      <c r="JHR280" s="732"/>
      <c r="JHS280" s="732"/>
      <c r="JHT280" s="732"/>
      <c r="JHU280" s="732"/>
      <c r="JHV280" s="732"/>
      <c r="JHW280" s="732"/>
      <c r="JHX280" s="732"/>
      <c r="JHY280" s="732"/>
      <c r="JHZ280" s="732"/>
      <c r="JIA280" s="732"/>
      <c r="JIB280" s="732"/>
      <c r="JIC280" s="732"/>
      <c r="JID280" s="732"/>
      <c r="JIE280" s="732"/>
      <c r="JIF280" s="732"/>
      <c r="JIG280" s="732"/>
      <c r="JIH280" s="732"/>
      <c r="JII280" s="732"/>
      <c r="JIJ280" s="732"/>
      <c r="JIK280" s="733"/>
      <c r="JIL280" s="733"/>
      <c r="JIM280" s="733"/>
      <c r="JIN280" s="733"/>
      <c r="JIO280" s="733"/>
      <c r="JIP280" s="732"/>
      <c r="JIQ280" s="732"/>
      <c r="JIR280" s="733"/>
      <c r="JIS280" s="733"/>
      <c r="JIT280" s="732"/>
      <c r="JIU280" s="732"/>
      <c r="JIV280" s="733"/>
      <c r="JIW280" s="733"/>
      <c r="JIX280" s="732"/>
      <c r="JIY280" s="732"/>
      <c r="JIZ280" s="732"/>
      <c r="JJA280" s="732"/>
      <c r="JJB280" s="732"/>
      <c r="JJC280" s="732"/>
      <c r="JJD280" s="732"/>
      <c r="JJE280" s="733"/>
      <c r="JJF280" s="733"/>
      <c r="JJG280" s="732"/>
      <c r="JJH280" s="732"/>
      <c r="JJI280" s="733"/>
      <c r="JJJ280" s="733"/>
      <c r="JJK280" s="732"/>
      <c r="JJL280" s="732"/>
      <c r="JJM280" s="732"/>
      <c r="JJN280" s="732"/>
      <c r="JJO280" s="732"/>
      <c r="JJP280" s="731"/>
      <c r="JJQ280" s="734"/>
      <c r="JJR280" s="732"/>
      <c r="JJS280" s="732"/>
      <c r="JJT280" s="732"/>
      <c r="JJU280" s="732"/>
      <c r="JJV280" s="732"/>
      <c r="JJW280" s="732"/>
      <c r="JJX280" s="732"/>
      <c r="JJY280" s="735"/>
      <c r="JJZ280" s="735"/>
      <c r="JKA280" s="735"/>
      <c r="JKB280" s="735"/>
      <c r="JKC280" s="735"/>
      <c r="JKD280" s="735"/>
      <c r="JKE280" s="735"/>
      <c r="JKF280" s="735"/>
      <c r="JKG280" s="735"/>
      <c r="JKH280" s="735"/>
      <c r="JKI280" s="735"/>
      <c r="JKJ280" s="735"/>
      <c r="JKK280" s="735"/>
      <c r="JKL280" s="735"/>
      <c r="JKM280" s="735"/>
      <c r="JKN280" s="735"/>
      <c r="JKO280" s="735"/>
      <c r="JKP280" s="735"/>
      <c r="JKQ280" s="735"/>
      <c r="JKR280" s="735"/>
      <c r="JKS280" s="735"/>
      <c r="JKT280" s="735"/>
      <c r="JKU280" s="735"/>
      <c r="JKV280" s="735"/>
      <c r="JKW280" s="735"/>
      <c r="JKX280" s="735"/>
      <c r="JKY280" s="735"/>
      <c r="JKZ280" s="735"/>
      <c r="JLA280" s="735"/>
      <c r="JLB280" s="735"/>
      <c r="JLC280" s="735"/>
      <c r="JLD280" s="735"/>
      <c r="JLE280" s="735"/>
      <c r="JLF280" s="735"/>
      <c r="JLG280" s="735"/>
      <c r="JLH280" s="735"/>
      <c r="JLI280" s="735"/>
      <c r="JLJ280" s="735"/>
      <c r="JLK280" s="735"/>
      <c r="JLL280" s="735"/>
      <c r="JLM280" s="735"/>
      <c r="JLN280" s="735"/>
      <c r="JLO280" s="735"/>
      <c r="JLP280" s="735"/>
      <c r="JLQ280" s="732"/>
      <c r="JLR280" s="732"/>
      <c r="JLS280" s="732"/>
      <c r="JLT280" s="732"/>
      <c r="JLU280" s="732"/>
      <c r="JLV280" s="732"/>
      <c r="JLW280" s="732"/>
      <c r="JLX280" s="732"/>
      <c r="JLY280" s="732"/>
      <c r="JLZ280" s="732"/>
      <c r="JMA280" s="732"/>
      <c r="JMB280" s="732"/>
      <c r="JMC280" s="732"/>
      <c r="JMD280" s="732"/>
      <c r="JME280" s="732"/>
      <c r="JMF280" s="732"/>
      <c r="JMG280" s="732"/>
      <c r="JMH280" s="732"/>
      <c r="JMI280" s="732"/>
      <c r="JMJ280" s="732"/>
      <c r="JMK280" s="732"/>
      <c r="JML280" s="732"/>
      <c r="JMM280" s="732"/>
      <c r="JMN280" s="732"/>
      <c r="JMO280" s="733"/>
      <c r="JMP280" s="733"/>
      <c r="JMQ280" s="733"/>
      <c r="JMR280" s="733"/>
      <c r="JMS280" s="733"/>
      <c r="JMT280" s="732"/>
      <c r="JMU280" s="732"/>
      <c r="JMV280" s="733"/>
      <c r="JMW280" s="733"/>
      <c r="JMX280" s="732"/>
      <c r="JMY280" s="732"/>
      <c r="JMZ280" s="733"/>
      <c r="JNA280" s="733"/>
      <c r="JNB280" s="732"/>
      <c r="JNC280" s="732"/>
      <c r="JND280" s="732"/>
      <c r="JNE280" s="732"/>
      <c r="JNF280" s="732"/>
      <c r="JNG280" s="732"/>
      <c r="JNH280" s="732"/>
      <c r="JNI280" s="733"/>
      <c r="JNJ280" s="733"/>
      <c r="JNK280" s="732"/>
      <c r="JNL280" s="732"/>
      <c r="JNM280" s="733"/>
      <c r="JNN280" s="733"/>
      <c r="JNO280" s="732"/>
      <c r="JNP280" s="732"/>
      <c r="JNQ280" s="732"/>
      <c r="JNR280" s="732"/>
      <c r="JNS280" s="732"/>
      <c r="JNT280" s="731"/>
      <c r="JNU280" s="734"/>
      <c r="JNV280" s="732"/>
      <c r="JNW280" s="732"/>
      <c r="JNX280" s="732"/>
      <c r="JNY280" s="732"/>
      <c r="JNZ280" s="732"/>
      <c r="JOA280" s="732"/>
      <c r="JOB280" s="732"/>
      <c r="JOC280" s="735"/>
      <c r="JOD280" s="735"/>
      <c r="JOE280" s="735"/>
      <c r="JOF280" s="735"/>
      <c r="JOG280" s="735"/>
      <c r="JOH280" s="735"/>
      <c r="JOI280" s="735"/>
      <c r="JOJ280" s="735"/>
      <c r="JOK280" s="735"/>
      <c r="JOL280" s="735"/>
      <c r="JOM280" s="735"/>
      <c r="JON280" s="735"/>
      <c r="JOO280" s="735"/>
      <c r="JOP280" s="735"/>
      <c r="JOQ280" s="735"/>
      <c r="JOR280" s="735"/>
      <c r="JOS280" s="735"/>
      <c r="JOT280" s="735"/>
      <c r="JOU280" s="735"/>
      <c r="JOV280" s="735"/>
      <c r="JOW280" s="735"/>
      <c r="JOX280" s="735"/>
      <c r="JOY280" s="735"/>
      <c r="JOZ280" s="735"/>
      <c r="JPA280" s="735"/>
      <c r="JPB280" s="735"/>
      <c r="JPC280" s="735"/>
      <c r="JPD280" s="735"/>
      <c r="JPE280" s="735"/>
      <c r="JPF280" s="735"/>
      <c r="JPG280" s="735"/>
      <c r="JPH280" s="735"/>
      <c r="JPI280" s="735"/>
      <c r="JPJ280" s="735"/>
      <c r="JPK280" s="735"/>
      <c r="JPL280" s="735"/>
      <c r="JPM280" s="735"/>
      <c r="JPN280" s="735"/>
      <c r="JPO280" s="735"/>
      <c r="JPP280" s="735"/>
      <c r="JPQ280" s="735"/>
      <c r="JPR280" s="735"/>
      <c r="JPS280" s="735"/>
      <c r="JPT280" s="735"/>
      <c r="JPU280" s="732"/>
      <c r="JPV280" s="732"/>
      <c r="JPW280" s="732"/>
      <c r="JPX280" s="732"/>
      <c r="JPY280" s="732"/>
      <c r="JPZ280" s="732"/>
      <c r="JQA280" s="732"/>
      <c r="JQB280" s="732"/>
      <c r="JQC280" s="732"/>
      <c r="JQD280" s="732"/>
      <c r="JQE280" s="732"/>
      <c r="JQF280" s="732"/>
      <c r="JQG280" s="732"/>
      <c r="JQH280" s="732"/>
      <c r="JQI280" s="732"/>
      <c r="JQJ280" s="732"/>
      <c r="JQK280" s="732"/>
      <c r="JQL280" s="732"/>
      <c r="JQM280" s="732"/>
      <c r="JQN280" s="732"/>
      <c r="JQO280" s="732"/>
      <c r="JQP280" s="732"/>
      <c r="JQQ280" s="732"/>
      <c r="JQR280" s="732"/>
      <c r="JQS280" s="733"/>
      <c r="JQT280" s="733"/>
      <c r="JQU280" s="733"/>
      <c r="JQV280" s="733"/>
      <c r="JQW280" s="733"/>
      <c r="JQX280" s="732"/>
      <c r="JQY280" s="732"/>
      <c r="JQZ280" s="733"/>
      <c r="JRA280" s="733"/>
      <c r="JRB280" s="732"/>
      <c r="JRC280" s="732"/>
      <c r="JRD280" s="733"/>
      <c r="JRE280" s="733"/>
      <c r="JRF280" s="732"/>
      <c r="JRG280" s="732"/>
      <c r="JRH280" s="732"/>
      <c r="JRI280" s="732"/>
      <c r="JRJ280" s="732"/>
      <c r="JRK280" s="732"/>
      <c r="JRL280" s="732"/>
      <c r="JRM280" s="733"/>
      <c r="JRN280" s="733"/>
      <c r="JRO280" s="732"/>
      <c r="JRP280" s="732"/>
      <c r="JRQ280" s="733"/>
      <c r="JRR280" s="733"/>
      <c r="JRS280" s="732"/>
      <c r="JRT280" s="732"/>
      <c r="JRU280" s="732"/>
      <c r="JRV280" s="732"/>
      <c r="JRW280" s="732"/>
      <c r="JRX280" s="731"/>
      <c r="JRY280" s="734"/>
      <c r="JRZ280" s="732"/>
      <c r="JSA280" s="732"/>
      <c r="JSB280" s="732"/>
      <c r="JSC280" s="732"/>
      <c r="JSD280" s="732"/>
      <c r="JSE280" s="732"/>
      <c r="JSF280" s="732"/>
      <c r="JSG280" s="735"/>
      <c r="JSH280" s="735"/>
      <c r="JSI280" s="735"/>
      <c r="JSJ280" s="735"/>
      <c r="JSK280" s="735"/>
      <c r="JSL280" s="735"/>
      <c r="JSM280" s="735"/>
      <c r="JSN280" s="735"/>
      <c r="JSO280" s="735"/>
      <c r="JSP280" s="735"/>
      <c r="JSQ280" s="735"/>
      <c r="JSR280" s="735"/>
      <c r="JSS280" s="735"/>
      <c r="JST280" s="735"/>
      <c r="JSU280" s="735"/>
      <c r="JSV280" s="735"/>
      <c r="JSW280" s="735"/>
      <c r="JSX280" s="735"/>
      <c r="JSY280" s="735"/>
      <c r="JSZ280" s="735"/>
      <c r="JTA280" s="735"/>
      <c r="JTB280" s="735"/>
      <c r="JTC280" s="735"/>
      <c r="JTD280" s="735"/>
      <c r="JTE280" s="735"/>
      <c r="JTF280" s="735"/>
      <c r="JTG280" s="735"/>
      <c r="JTH280" s="735"/>
      <c r="JTI280" s="735"/>
      <c r="JTJ280" s="735"/>
      <c r="JTK280" s="735"/>
      <c r="JTL280" s="735"/>
      <c r="JTM280" s="735"/>
      <c r="JTN280" s="735"/>
      <c r="JTO280" s="735"/>
      <c r="JTP280" s="735"/>
      <c r="JTQ280" s="735"/>
      <c r="JTR280" s="735"/>
      <c r="JTS280" s="735"/>
      <c r="JTT280" s="735"/>
      <c r="JTU280" s="735"/>
      <c r="JTV280" s="735"/>
      <c r="JTW280" s="735"/>
      <c r="JTX280" s="735"/>
      <c r="JTY280" s="732"/>
      <c r="JTZ280" s="732"/>
      <c r="JUA280" s="732"/>
      <c r="JUB280" s="732"/>
      <c r="JUC280" s="732"/>
      <c r="JUD280" s="732"/>
      <c r="JUE280" s="732"/>
      <c r="JUF280" s="732"/>
      <c r="JUG280" s="732"/>
      <c r="JUH280" s="732"/>
      <c r="JUI280" s="732"/>
      <c r="JUJ280" s="732"/>
      <c r="JUK280" s="732"/>
      <c r="JUL280" s="732"/>
      <c r="JUM280" s="732"/>
      <c r="JUN280" s="732"/>
      <c r="JUO280" s="732"/>
      <c r="JUP280" s="732"/>
      <c r="JUQ280" s="732"/>
      <c r="JUR280" s="732"/>
      <c r="JUS280" s="732"/>
      <c r="JUT280" s="732"/>
      <c r="JUU280" s="732"/>
      <c r="JUV280" s="732"/>
      <c r="JUW280" s="733"/>
      <c r="JUX280" s="733"/>
      <c r="JUY280" s="733"/>
      <c r="JUZ280" s="733"/>
      <c r="JVA280" s="733"/>
      <c r="JVB280" s="732"/>
      <c r="JVC280" s="732"/>
      <c r="JVD280" s="733"/>
      <c r="JVE280" s="733"/>
      <c r="JVF280" s="732"/>
      <c r="JVG280" s="732"/>
      <c r="JVH280" s="733"/>
      <c r="JVI280" s="733"/>
      <c r="JVJ280" s="732"/>
      <c r="JVK280" s="732"/>
      <c r="JVL280" s="732"/>
      <c r="JVM280" s="732"/>
      <c r="JVN280" s="732"/>
      <c r="JVO280" s="732"/>
      <c r="JVP280" s="732"/>
      <c r="JVQ280" s="733"/>
      <c r="JVR280" s="733"/>
      <c r="JVS280" s="732"/>
      <c r="JVT280" s="732"/>
      <c r="JVU280" s="733"/>
      <c r="JVV280" s="733"/>
      <c r="JVW280" s="732"/>
      <c r="JVX280" s="732"/>
      <c r="JVY280" s="732"/>
      <c r="JVZ280" s="732"/>
      <c r="JWA280" s="732"/>
      <c r="JWB280" s="731"/>
      <c r="JWC280" s="734"/>
      <c r="JWD280" s="732"/>
      <c r="JWE280" s="732"/>
      <c r="JWF280" s="732"/>
      <c r="JWG280" s="732"/>
      <c r="JWH280" s="732"/>
      <c r="JWI280" s="732"/>
      <c r="JWJ280" s="732"/>
      <c r="JWK280" s="735"/>
      <c r="JWL280" s="735"/>
      <c r="JWM280" s="735"/>
      <c r="JWN280" s="735"/>
      <c r="JWO280" s="735"/>
      <c r="JWP280" s="735"/>
      <c r="JWQ280" s="735"/>
      <c r="JWR280" s="735"/>
      <c r="JWS280" s="735"/>
      <c r="JWT280" s="735"/>
      <c r="JWU280" s="735"/>
      <c r="JWV280" s="735"/>
      <c r="JWW280" s="735"/>
      <c r="JWX280" s="735"/>
      <c r="JWY280" s="735"/>
      <c r="JWZ280" s="735"/>
      <c r="JXA280" s="735"/>
      <c r="JXB280" s="735"/>
      <c r="JXC280" s="735"/>
      <c r="JXD280" s="735"/>
      <c r="JXE280" s="735"/>
      <c r="JXF280" s="735"/>
      <c r="JXG280" s="735"/>
      <c r="JXH280" s="735"/>
      <c r="JXI280" s="735"/>
      <c r="JXJ280" s="735"/>
      <c r="JXK280" s="735"/>
      <c r="JXL280" s="735"/>
      <c r="JXM280" s="735"/>
      <c r="JXN280" s="735"/>
      <c r="JXO280" s="735"/>
      <c r="JXP280" s="735"/>
      <c r="JXQ280" s="735"/>
      <c r="JXR280" s="735"/>
      <c r="JXS280" s="735"/>
      <c r="JXT280" s="735"/>
      <c r="JXU280" s="735"/>
      <c r="JXV280" s="735"/>
      <c r="JXW280" s="735"/>
      <c r="JXX280" s="735"/>
      <c r="JXY280" s="735"/>
      <c r="JXZ280" s="735"/>
      <c r="JYA280" s="735"/>
      <c r="JYB280" s="735"/>
      <c r="JYC280" s="732"/>
      <c r="JYD280" s="732"/>
      <c r="JYE280" s="732"/>
      <c r="JYF280" s="732"/>
      <c r="JYG280" s="732"/>
      <c r="JYH280" s="732"/>
      <c r="JYI280" s="732"/>
      <c r="JYJ280" s="732"/>
      <c r="JYK280" s="732"/>
      <c r="JYL280" s="732"/>
      <c r="JYM280" s="732"/>
      <c r="JYN280" s="732"/>
      <c r="JYO280" s="732"/>
      <c r="JYP280" s="732"/>
      <c r="JYQ280" s="732"/>
      <c r="JYR280" s="732"/>
      <c r="JYS280" s="732"/>
      <c r="JYT280" s="732"/>
      <c r="JYU280" s="732"/>
      <c r="JYV280" s="732"/>
      <c r="JYW280" s="732"/>
      <c r="JYX280" s="732"/>
      <c r="JYY280" s="732"/>
      <c r="JYZ280" s="732"/>
      <c r="JZA280" s="733"/>
      <c r="JZB280" s="733"/>
      <c r="JZC280" s="733"/>
      <c r="JZD280" s="733"/>
      <c r="JZE280" s="733"/>
      <c r="JZF280" s="732"/>
      <c r="JZG280" s="732"/>
      <c r="JZH280" s="733"/>
      <c r="JZI280" s="733"/>
      <c r="JZJ280" s="732"/>
      <c r="JZK280" s="732"/>
      <c r="JZL280" s="733"/>
      <c r="JZM280" s="733"/>
      <c r="JZN280" s="732"/>
      <c r="JZO280" s="732"/>
      <c r="JZP280" s="732"/>
      <c r="JZQ280" s="732"/>
      <c r="JZR280" s="732"/>
      <c r="JZS280" s="732"/>
      <c r="JZT280" s="732"/>
      <c r="JZU280" s="733"/>
      <c r="JZV280" s="733"/>
      <c r="JZW280" s="732"/>
      <c r="JZX280" s="732"/>
      <c r="JZY280" s="733"/>
      <c r="JZZ280" s="733"/>
      <c r="KAA280" s="732"/>
      <c r="KAB280" s="732"/>
      <c r="KAC280" s="732"/>
      <c r="KAD280" s="732"/>
      <c r="KAE280" s="732"/>
      <c r="KAF280" s="731"/>
      <c r="KAG280" s="734"/>
      <c r="KAH280" s="732"/>
      <c r="KAI280" s="732"/>
      <c r="KAJ280" s="732"/>
      <c r="KAK280" s="732"/>
      <c r="KAL280" s="732"/>
      <c r="KAM280" s="732"/>
      <c r="KAN280" s="732"/>
      <c r="KAO280" s="735"/>
      <c r="KAP280" s="735"/>
      <c r="KAQ280" s="735"/>
      <c r="KAR280" s="735"/>
      <c r="KAS280" s="735"/>
      <c r="KAT280" s="735"/>
      <c r="KAU280" s="735"/>
      <c r="KAV280" s="735"/>
      <c r="KAW280" s="735"/>
      <c r="KAX280" s="735"/>
      <c r="KAY280" s="735"/>
      <c r="KAZ280" s="735"/>
      <c r="KBA280" s="735"/>
      <c r="KBB280" s="735"/>
      <c r="KBC280" s="735"/>
      <c r="KBD280" s="735"/>
      <c r="KBE280" s="735"/>
      <c r="KBF280" s="735"/>
      <c r="KBG280" s="735"/>
      <c r="KBH280" s="735"/>
      <c r="KBI280" s="735"/>
      <c r="KBJ280" s="735"/>
      <c r="KBK280" s="735"/>
      <c r="KBL280" s="735"/>
      <c r="KBM280" s="735"/>
      <c r="KBN280" s="735"/>
      <c r="KBO280" s="735"/>
      <c r="KBP280" s="735"/>
      <c r="KBQ280" s="735"/>
      <c r="KBR280" s="735"/>
      <c r="KBS280" s="735"/>
      <c r="KBT280" s="735"/>
      <c r="KBU280" s="735"/>
      <c r="KBV280" s="735"/>
      <c r="KBW280" s="735"/>
      <c r="KBX280" s="735"/>
      <c r="KBY280" s="735"/>
      <c r="KBZ280" s="735"/>
      <c r="KCA280" s="735"/>
      <c r="KCB280" s="735"/>
      <c r="KCC280" s="735"/>
      <c r="KCD280" s="735"/>
      <c r="KCE280" s="735"/>
      <c r="KCF280" s="735"/>
      <c r="KCG280" s="732"/>
      <c r="KCH280" s="732"/>
      <c r="KCI280" s="732"/>
      <c r="KCJ280" s="732"/>
      <c r="KCK280" s="732"/>
      <c r="KCL280" s="732"/>
      <c r="KCM280" s="732"/>
      <c r="KCN280" s="732"/>
      <c r="KCO280" s="732"/>
      <c r="KCP280" s="732"/>
      <c r="KCQ280" s="732"/>
      <c r="KCR280" s="732"/>
      <c r="KCS280" s="732"/>
      <c r="KCT280" s="732"/>
      <c r="KCU280" s="732"/>
      <c r="KCV280" s="732"/>
      <c r="KCW280" s="732"/>
      <c r="KCX280" s="732"/>
      <c r="KCY280" s="732"/>
      <c r="KCZ280" s="732"/>
      <c r="KDA280" s="732"/>
      <c r="KDB280" s="732"/>
      <c r="KDC280" s="732"/>
      <c r="KDD280" s="732"/>
      <c r="KDE280" s="733"/>
      <c r="KDF280" s="733"/>
      <c r="KDG280" s="733"/>
      <c r="KDH280" s="733"/>
      <c r="KDI280" s="733"/>
      <c r="KDJ280" s="732"/>
      <c r="KDK280" s="732"/>
      <c r="KDL280" s="733"/>
      <c r="KDM280" s="733"/>
      <c r="KDN280" s="732"/>
      <c r="KDO280" s="732"/>
      <c r="KDP280" s="733"/>
      <c r="KDQ280" s="733"/>
      <c r="KDR280" s="732"/>
      <c r="KDS280" s="732"/>
      <c r="KDT280" s="732"/>
      <c r="KDU280" s="732"/>
      <c r="KDV280" s="732"/>
      <c r="KDW280" s="732"/>
      <c r="KDX280" s="732"/>
      <c r="KDY280" s="733"/>
      <c r="KDZ280" s="733"/>
      <c r="KEA280" s="732"/>
      <c r="KEB280" s="732"/>
      <c r="KEC280" s="733"/>
      <c r="KED280" s="733"/>
      <c r="KEE280" s="732"/>
      <c r="KEF280" s="732"/>
      <c r="KEG280" s="732"/>
      <c r="KEH280" s="732"/>
      <c r="KEI280" s="732"/>
      <c r="KEJ280" s="731"/>
      <c r="KEK280" s="734"/>
      <c r="KEL280" s="732"/>
      <c r="KEM280" s="732"/>
      <c r="KEN280" s="732"/>
      <c r="KEO280" s="732"/>
      <c r="KEP280" s="732"/>
      <c r="KEQ280" s="732"/>
      <c r="KER280" s="732"/>
      <c r="KES280" s="735"/>
      <c r="KET280" s="735"/>
      <c r="KEU280" s="735"/>
      <c r="KEV280" s="735"/>
      <c r="KEW280" s="735"/>
      <c r="KEX280" s="735"/>
      <c r="KEY280" s="735"/>
      <c r="KEZ280" s="735"/>
      <c r="KFA280" s="735"/>
      <c r="KFB280" s="735"/>
      <c r="KFC280" s="735"/>
      <c r="KFD280" s="735"/>
      <c r="KFE280" s="735"/>
      <c r="KFF280" s="735"/>
      <c r="KFG280" s="735"/>
      <c r="KFH280" s="735"/>
      <c r="KFI280" s="735"/>
      <c r="KFJ280" s="735"/>
      <c r="KFK280" s="735"/>
      <c r="KFL280" s="735"/>
      <c r="KFM280" s="735"/>
      <c r="KFN280" s="735"/>
      <c r="KFO280" s="735"/>
      <c r="KFP280" s="735"/>
      <c r="KFQ280" s="735"/>
      <c r="KFR280" s="735"/>
      <c r="KFS280" s="735"/>
      <c r="KFT280" s="735"/>
      <c r="KFU280" s="735"/>
      <c r="KFV280" s="735"/>
      <c r="KFW280" s="735"/>
      <c r="KFX280" s="735"/>
      <c r="KFY280" s="735"/>
      <c r="KFZ280" s="735"/>
      <c r="KGA280" s="735"/>
      <c r="KGB280" s="735"/>
      <c r="KGC280" s="735"/>
      <c r="KGD280" s="735"/>
      <c r="KGE280" s="735"/>
      <c r="KGF280" s="735"/>
      <c r="KGG280" s="735"/>
      <c r="KGH280" s="735"/>
      <c r="KGI280" s="735"/>
      <c r="KGJ280" s="735"/>
      <c r="KGK280" s="732"/>
      <c r="KGL280" s="732"/>
      <c r="KGM280" s="732"/>
      <c r="KGN280" s="732"/>
      <c r="KGO280" s="732"/>
      <c r="KGP280" s="732"/>
      <c r="KGQ280" s="732"/>
      <c r="KGR280" s="732"/>
      <c r="KGS280" s="732"/>
      <c r="KGT280" s="732"/>
      <c r="KGU280" s="732"/>
      <c r="KGV280" s="732"/>
      <c r="KGW280" s="732"/>
      <c r="KGX280" s="732"/>
      <c r="KGY280" s="732"/>
      <c r="KGZ280" s="732"/>
      <c r="KHA280" s="732"/>
      <c r="KHB280" s="732"/>
      <c r="KHC280" s="732"/>
      <c r="KHD280" s="732"/>
      <c r="KHE280" s="732"/>
      <c r="KHF280" s="732"/>
      <c r="KHG280" s="732"/>
      <c r="KHH280" s="732"/>
      <c r="KHI280" s="733"/>
      <c r="KHJ280" s="733"/>
      <c r="KHK280" s="733"/>
      <c r="KHL280" s="733"/>
      <c r="KHM280" s="733"/>
      <c r="KHN280" s="732"/>
      <c r="KHO280" s="732"/>
      <c r="KHP280" s="733"/>
      <c r="KHQ280" s="733"/>
      <c r="KHR280" s="732"/>
      <c r="KHS280" s="732"/>
      <c r="KHT280" s="733"/>
      <c r="KHU280" s="733"/>
      <c r="KHV280" s="732"/>
      <c r="KHW280" s="732"/>
      <c r="KHX280" s="732"/>
      <c r="KHY280" s="732"/>
      <c r="KHZ280" s="732"/>
      <c r="KIA280" s="732"/>
      <c r="KIB280" s="732"/>
      <c r="KIC280" s="733"/>
      <c r="KID280" s="733"/>
      <c r="KIE280" s="732"/>
      <c r="KIF280" s="732"/>
      <c r="KIG280" s="733"/>
      <c r="KIH280" s="733"/>
      <c r="KII280" s="732"/>
      <c r="KIJ280" s="732"/>
      <c r="KIK280" s="732"/>
      <c r="KIL280" s="732"/>
      <c r="KIM280" s="732"/>
      <c r="KIN280" s="731"/>
      <c r="KIO280" s="734"/>
      <c r="KIP280" s="732"/>
      <c r="KIQ280" s="732"/>
      <c r="KIR280" s="732"/>
      <c r="KIS280" s="732"/>
      <c r="KIT280" s="732"/>
      <c r="KIU280" s="732"/>
      <c r="KIV280" s="732"/>
      <c r="KIW280" s="735"/>
      <c r="KIX280" s="735"/>
      <c r="KIY280" s="735"/>
      <c r="KIZ280" s="735"/>
      <c r="KJA280" s="735"/>
      <c r="KJB280" s="735"/>
      <c r="KJC280" s="735"/>
      <c r="KJD280" s="735"/>
      <c r="KJE280" s="735"/>
      <c r="KJF280" s="735"/>
      <c r="KJG280" s="735"/>
      <c r="KJH280" s="735"/>
      <c r="KJI280" s="735"/>
      <c r="KJJ280" s="735"/>
      <c r="KJK280" s="735"/>
      <c r="KJL280" s="735"/>
      <c r="KJM280" s="735"/>
      <c r="KJN280" s="735"/>
      <c r="KJO280" s="735"/>
      <c r="KJP280" s="735"/>
      <c r="KJQ280" s="735"/>
      <c r="KJR280" s="735"/>
      <c r="KJS280" s="735"/>
      <c r="KJT280" s="735"/>
      <c r="KJU280" s="735"/>
      <c r="KJV280" s="735"/>
      <c r="KJW280" s="735"/>
      <c r="KJX280" s="735"/>
      <c r="KJY280" s="735"/>
      <c r="KJZ280" s="735"/>
      <c r="KKA280" s="735"/>
      <c r="KKB280" s="735"/>
      <c r="KKC280" s="735"/>
      <c r="KKD280" s="735"/>
      <c r="KKE280" s="735"/>
      <c r="KKF280" s="735"/>
      <c r="KKG280" s="735"/>
      <c r="KKH280" s="735"/>
      <c r="KKI280" s="735"/>
      <c r="KKJ280" s="735"/>
      <c r="KKK280" s="735"/>
      <c r="KKL280" s="735"/>
      <c r="KKM280" s="735"/>
      <c r="KKN280" s="735"/>
      <c r="KKO280" s="732"/>
      <c r="KKP280" s="732"/>
      <c r="KKQ280" s="732"/>
      <c r="KKR280" s="732"/>
      <c r="KKS280" s="732"/>
      <c r="KKT280" s="732"/>
      <c r="KKU280" s="732"/>
      <c r="KKV280" s="732"/>
      <c r="KKW280" s="732"/>
      <c r="KKX280" s="732"/>
      <c r="KKY280" s="732"/>
      <c r="KKZ280" s="732"/>
      <c r="KLA280" s="732"/>
      <c r="KLB280" s="732"/>
      <c r="KLC280" s="732"/>
      <c r="KLD280" s="732"/>
      <c r="KLE280" s="732"/>
      <c r="KLF280" s="732"/>
      <c r="KLG280" s="732"/>
      <c r="KLH280" s="732"/>
      <c r="KLI280" s="732"/>
      <c r="KLJ280" s="732"/>
      <c r="KLK280" s="732"/>
      <c r="KLL280" s="732"/>
      <c r="KLM280" s="733"/>
      <c r="KLN280" s="733"/>
      <c r="KLO280" s="733"/>
      <c r="KLP280" s="733"/>
      <c r="KLQ280" s="733"/>
      <c r="KLR280" s="732"/>
      <c r="KLS280" s="732"/>
      <c r="KLT280" s="733"/>
      <c r="KLU280" s="733"/>
      <c r="KLV280" s="732"/>
      <c r="KLW280" s="732"/>
      <c r="KLX280" s="733"/>
      <c r="KLY280" s="733"/>
      <c r="KLZ280" s="732"/>
      <c r="KMA280" s="732"/>
      <c r="KMB280" s="732"/>
      <c r="KMC280" s="732"/>
      <c r="KMD280" s="732"/>
      <c r="KME280" s="732"/>
      <c r="KMF280" s="732"/>
      <c r="KMG280" s="733"/>
      <c r="KMH280" s="733"/>
      <c r="KMI280" s="732"/>
      <c r="KMJ280" s="732"/>
      <c r="KMK280" s="733"/>
      <c r="KML280" s="733"/>
      <c r="KMM280" s="732"/>
      <c r="KMN280" s="732"/>
      <c r="KMO280" s="732"/>
      <c r="KMP280" s="732"/>
      <c r="KMQ280" s="732"/>
      <c r="KMR280" s="731"/>
      <c r="KMS280" s="734"/>
      <c r="KMT280" s="732"/>
      <c r="KMU280" s="732"/>
      <c r="KMV280" s="732"/>
      <c r="KMW280" s="732"/>
      <c r="KMX280" s="732"/>
      <c r="KMY280" s="732"/>
      <c r="KMZ280" s="732"/>
      <c r="KNA280" s="735"/>
      <c r="KNB280" s="735"/>
      <c r="KNC280" s="735"/>
      <c r="KND280" s="735"/>
      <c r="KNE280" s="735"/>
      <c r="KNF280" s="735"/>
      <c r="KNG280" s="735"/>
      <c r="KNH280" s="735"/>
      <c r="KNI280" s="735"/>
      <c r="KNJ280" s="735"/>
      <c r="KNK280" s="735"/>
      <c r="KNL280" s="735"/>
      <c r="KNM280" s="735"/>
      <c r="KNN280" s="735"/>
      <c r="KNO280" s="735"/>
      <c r="KNP280" s="735"/>
      <c r="KNQ280" s="735"/>
      <c r="KNR280" s="735"/>
      <c r="KNS280" s="735"/>
      <c r="KNT280" s="735"/>
      <c r="KNU280" s="735"/>
      <c r="KNV280" s="735"/>
      <c r="KNW280" s="735"/>
      <c r="KNX280" s="735"/>
      <c r="KNY280" s="735"/>
      <c r="KNZ280" s="735"/>
      <c r="KOA280" s="735"/>
      <c r="KOB280" s="735"/>
      <c r="KOC280" s="735"/>
      <c r="KOD280" s="735"/>
      <c r="KOE280" s="735"/>
      <c r="KOF280" s="735"/>
      <c r="KOG280" s="735"/>
      <c r="KOH280" s="735"/>
      <c r="KOI280" s="735"/>
      <c r="KOJ280" s="735"/>
      <c r="KOK280" s="735"/>
      <c r="KOL280" s="735"/>
      <c r="KOM280" s="735"/>
      <c r="KON280" s="735"/>
      <c r="KOO280" s="735"/>
      <c r="KOP280" s="735"/>
      <c r="KOQ280" s="735"/>
      <c r="KOR280" s="735"/>
      <c r="KOS280" s="732"/>
      <c r="KOT280" s="732"/>
      <c r="KOU280" s="732"/>
      <c r="KOV280" s="732"/>
      <c r="KOW280" s="732"/>
      <c r="KOX280" s="732"/>
      <c r="KOY280" s="732"/>
      <c r="KOZ280" s="732"/>
      <c r="KPA280" s="732"/>
      <c r="KPB280" s="732"/>
      <c r="KPC280" s="732"/>
      <c r="KPD280" s="732"/>
      <c r="KPE280" s="732"/>
      <c r="KPF280" s="732"/>
      <c r="KPG280" s="732"/>
      <c r="KPH280" s="732"/>
      <c r="KPI280" s="732"/>
      <c r="KPJ280" s="732"/>
      <c r="KPK280" s="732"/>
      <c r="KPL280" s="732"/>
      <c r="KPM280" s="732"/>
      <c r="KPN280" s="732"/>
      <c r="KPO280" s="732"/>
      <c r="KPP280" s="732"/>
      <c r="KPQ280" s="733"/>
      <c r="KPR280" s="733"/>
      <c r="KPS280" s="733"/>
      <c r="KPT280" s="733"/>
      <c r="KPU280" s="733"/>
      <c r="KPV280" s="732"/>
      <c r="KPW280" s="732"/>
      <c r="KPX280" s="733"/>
      <c r="KPY280" s="733"/>
      <c r="KPZ280" s="732"/>
      <c r="KQA280" s="732"/>
      <c r="KQB280" s="733"/>
      <c r="KQC280" s="733"/>
      <c r="KQD280" s="732"/>
      <c r="KQE280" s="732"/>
      <c r="KQF280" s="732"/>
      <c r="KQG280" s="732"/>
      <c r="KQH280" s="732"/>
      <c r="KQI280" s="732"/>
      <c r="KQJ280" s="732"/>
      <c r="KQK280" s="733"/>
      <c r="KQL280" s="733"/>
      <c r="KQM280" s="732"/>
      <c r="KQN280" s="732"/>
      <c r="KQO280" s="733"/>
      <c r="KQP280" s="733"/>
      <c r="KQQ280" s="732"/>
      <c r="KQR280" s="732"/>
      <c r="KQS280" s="732"/>
      <c r="KQT280" s="732"/>
      <c r="KQU280" s="732"/>
      <c r="KQV280" s="731"/>
      <c r="KQW280" s="734"/>
      <c r="KQX280" s="732"/>
      <c r="KQY280" s="732"/>
      <c r="KQZ280" s="732"/>
      <c r="KRA280" s="732"/>
      <c r="KRB280" s="732"/>
      <c r="KRC280" s="732"/>
      <c r="KRD280" s="732"/>
      <c r="KRE280" s="735"/>
      <c r="KRF280" s="735"/>
      <c r="KRG280" s="735"/>
      <c r="KRH280" s="735"/>
      <c r="KRI280" s="735"/>
      <c r="KRJ280" s="735"/>
      <c r="KRK280" s="735"/>
      <c r="KRL280" s="735"/>
      <c r="KRM280" s="735"/>
      <c r="KRN280" s="735"/>
      <c r="KRO280" s="735"/>
      <c r="KRP280" s="735"/>
      <c r="KRQ280" s="735"/>
      <c r="KRR280" s="735"/>
      <c r="KRS280" s="735"/>
      <c r="KRT280" s="735"/>
      <c r="KRU280" s="735"/>
      <c r="KRV280" s="735"/>
      <c r="KRW280" s="735"/>
      <c r="KRX280" s="735"/>
      <c r="KRY280" s="735"/>
      <c r="KRZ280" s="735"/>
      <c r="KSA280" s="735"/>
      <c r="KSB280" s="735"/>
      <c r="KSC280" s="735"/>
      <c r="KSD280" s="735"/>
      <c r="KSE280" s="735"/>
      <c r="KSF280" s="735"/>
      <c r="KSG280" s="735"/>
      <c r="KSH280" s="735"/>
      <c r="KSI280" s="735"/>
      <c r="KSJ280" s="735"/>
      <c r="KSK280" s="735"/>
      <c r="KSL280" s="735"/>
      <c r="KSM280" s="735"/>
      <c r="KSN280" s="735"/>
      <c r="KSO280" s="735"/>
      <c r="KSP280" s="735"/>
      <c r="KSQ280" s="735"/>
      <c r="KSR280" s="735"/>
      <c r="KSS280" s="735"/>
      <c r="KST280" s="735"/>
      <c r="KSU280" s="735"/>
      <c r="KSV280" s="735"/>
      <c r="KSW280" s="732"/>
      <c r="KSX280" s="732"/>
      <c r="KSY280" s="732"/>
      <c r="KSZ280" s="732"/>
      <c r="KTA280" s="732"/>
      <c r="KTB280" s="732"/>
      <c r="KTC280" s="732"/>
      <c r="KTD280" s="732"/>
      <c r="KTE280" s="732"/>
      <c r="KTF280" s="732"/>
      <c r="KTG280" s="732"/>
      <c r="KTH280" s="732"/>
      <c r="KTI280" s="732"/>
      <c r="KTJ280" s="732"/>
      <c r="KTK280" s="732"/>
      <c r="KTL280" s="732"/>
      <c r="KTM280" s="732"/>
      <c r="KTN280" s="732"/>
      <c r="KTO280" s="732"/>
      <c r="KTP280" s="732"/>
      <c r="KTQ280" s="732"/>
      <c r="KTR280" s="732"/>
      <c r="KTS280" s="732"/>
      <c r="KTT280" s="732"/>
      <c r="KTU280" s="733"/>
      <c r="KTV280" s="733"/>
      <c r="KTW280" s="733"/>
      <c r="KTX280" s="733"/>
      <c r="KTY280" s="733"/>
      <c r="KTZ280" s="732"/>
      <c r="KUA280" s="732"/>
      <c r="KUB280" s="733"/>
      <c r="KUC280" s="733"/>
      <c r="KUD280" s="732"/>
      <c r="KUE280" s="732"/>
      <c r="KUF280" s="733"/>
      <c r="KUG280" s="733"/>
      <c r="KUH280" s="732"/>
      <c r="KUI280" s="732"/>
      <c r="KUJ280" s="732"/>
      <c r="KUK280" s="732"/>
      <c r="KUL280" s="732"/>
      <c r="KUM280" s="732"/>
      <c r="KUN280" s="732"/>
      <c r="KUO280" s="733"/>
      <c r="KUP280" s="733"/>
      <c r="KUQ280" s="732"/>
      <c r="KUR280" s="732"/>
      <c r="KUS280" s="733"/>
      <c r="KUT280" s="733"/>
      <c r="KUU280" s="732"/>
      <c r="KUV280" s="732"/>
      <c r="KUW280" s="732"/>
      <c r="KUX280" s="732"/>
      <c r="KUY280" s="732"/>
      <c r="KUZ280" s="731"/>
      <c r="KVA280" s="734"/>
      <c r="KVB280" s="732"/>
      <c r="KVC280" s="732"/>
      <c r="KVD280" s="732"/>
      <c r="KVE280" s="732"/>
      <c r="KVF280" s="732"/>
      <c r="KVG280" s="732"/>
      <c r="KVH280" s="732"/>
      <c r="KVI280" s="735"/>
      <c r="KVJ280" s="735"/>
      <c r="KVK280" s="735"/>
      <c r="KVL280" s="735"/>
      <c r="KVM280" s="735"/>
      <c r="KVN280" s="735"/>
      <c r="KVO280" s="735"/>
      <c r="KVP280" s="735"/>
      <c r="KVQ280" s="735"/>
      <c r="KVR280" s="735"/>
      <c r="KVS280" s="735"/>
      <c r="KVT280" s="735"/>
      <c r="KVU280" s="735"/>
      <c r="KVV280" s="735"/>
      <c r="KVW280" s="735"/>
      <c r="KVX280" s="735"/>
      <c r="KVY280" s="735"/>
      <c r="KVZ280" s="735"/>
      <c r="KWA280" s="735"/>
      <c r="KWB280" s="735"/>
      <c r="KWC280" s="735"/>
      <c r="KWD280" s="735"/>
      <c r="KWE280" s="735"/>
      <c r="KWF280" s="735"/>
      <c r="KWG280" s="735"/>
      <c r="KWH280" s="735"/>
      <c r="KWI280" s="735"/>
      <c r="KWJ280" s="735"/>
      <c r="KWK280" s="735"/>
      <c r="KWL280" s="735"/>
      <c r="KWM280" s="735"/>
      <c r="KWN280" s="735"/>
      <c r="KWO280" s="735"/>
      <c r="KWP280" s="735"/>
      <c r="KWQ280" s="735"/>
      <c r="KWR280" s="735"/>
      <c r="KWS280" s="735"/>
      <c r="KWT280" s="735"/>
      <c r="KWU280" s="735"/>
      <c r="KWV280" s="735"/>
      <c r="KWW280" s="735"/>
      <c r="KWX280" s="735"/>
      <c r="KWY280" s="735"/>
      <c r="KWZ280" s="735"/>
      <c r="KXA280" s="732"/>
      <c r="KXB280" s="732"/>
      <c r="KXC280" s="732"/>
      <c r="KXD280" s="732"/>
      <c r="KXE280" s="732"/>
      <c r="KXF280" s="732"/>
      <c r="KXG280" s="732"/>
      <c r="KXH280" s="732"/>
      <c r="KXI280" s="732"/>
      <c r="KXJ280" s="732"/>
      <c r="KXK280" s="732"/>
      <c r="KXL280" s="732"/>
      <c r="KXM280" s="732"/>
      <c r="KXN280" s="732"/>
      <c r="KXO280" s="732"/>
      <c r="KXP280" s="732"/>
      <c r="KXQ280" s="732"/>
      <c r="KXR280" s="732"/>
      <c r="KXS280" s="732"/>
      <c r="KXT280" s="732"/>
      <c r="KXU280" s="732"/>
      <c r="KXV280" s="732"/>
      <c r="KXW280" s="732"/>
      <c r="KXX280" s="732"/>
      <c r="KXY280" s="733"/>
      <c r="KXZ280" s="733"/>
      <c r="KYA280" s="733"/>
      <c r="KYB280" s="733"/>
      <c r="KYC280" s="733"/>
      <c r="KYD280" s="732"/>
      <c r="KYE280" s="732"/>
      <c r="KYF280" s="733"/>
      <c r="KYG280" s="733"/>
      <c r="KYH280" s="732"/>
      <c r="KYI280" s="732"/>
      <c r="KYJ280" s="733"/>
      <c r="KYK280" s="733"/>
      <c r="KYL280" s="732"/>
      <c r="KYM280" s="732"/>
      <c r="KYN280" s="732"/>
      <c r="KYO280" s="732"/>
      <c r="KYP280" s="732"/>
      <c r="KYQ280" s="732"/>
      <c r="KYR280" s="732"/>
      <c r="KYS280" s="733"/>
      <c r="KYT280" s="733"/>
      <c r="KYU280" s="732"/>
      <c r="KYV280" s="732"/>
      <c r="KYW280" s="733"/>
      <c r="KYX280" s="733"/>
      <c r="KYY280" s="732"/>
      <c r="KYZ280" s="732"/>
      <c r="KZA280" s="732"/>
      <c r="KZB280" s="732"/>
      <c r="KZC280" s="732"/>
      <c r="KZD280" s="731"/>
      <c r="KZE280" s="734"/>
      <c r="KZF280" s="732"/>
      <c r="KZG280" s="732"/>
      <c r="KZH280" s="732"/>
      <c r="KZI280" s="732"/>
      <c r="KZJ280" s="732"/>
      <c r="KZK280" s="732"/>
      <c r="KZL280" s="732"/>
      <c r="KZM280" s="735"/>
      <c r="KZN280" s="735"/>
      <c r="KZO280" s="735"/>
      <c r="KZP280" s="735"/>
      <c r="KZQ280" s="735"/>
      <c r="KZR280" s="735"/>
      <c r="KZS280" s="735"/>
      <c r="KZT280" s="735"/>
      <c r="KZU280" s="735"/>
      <c r="KZV280" s="735"/>
      <c r="KZW280" s="735"/>
      <c r="KZX280" s="735"/>
      <c r="KZY280" s="735"/>
      <c r="KZZ280" s="735"/>
      <c r="LAA280" s="735"/>
      <c r="LAB280" s="735"/>
      <c r="LAC280" s="735"/>
      <c r="LAD280" s="735"/>
      <c r="LAE280" s="735"/>
      <c r="LAF280" s="735"/>
      <c r="LAG280" s="735"/>
      <c r="LAH280" s="735"/>
      <c r="LAI280" s="735"/>
      <c r="LAJ280" s="735"/>
      <c r="LAK280" s="735"/>
      <c r="LAL280" s="735"/>
      <c r="LAM280" s="735"/>
      <c r="LAN280" s="735"/>
      <c r="LAO280" s="735"/>
      <c r="LAP280" s="735"/>
      <c r="LAQ280" s="735"/>
      <c r="LAR280" s="735"/>
      <c r="LAS280" s="735"/>
      <c r="LAT280" s="735"/>
      <c r="LAU280" s="735"/>
      <c r="LAV280" s="735"/>
      <c r="LAW280" s="735"/>
      <c r="LAX280" s="735"/>
      <c r="LAY280" s="735"/>
      <c r="LAZ280" s="735"/>
      <c r="LBA280" s="735"/>
      <c r="LBB280" s="735"/>
      <c r="LBC280" s="735"/>
      <c r="LBD280" s="735"/>
      <c r="LBE280" s="732"/>
      <c r="LBF280" s="732"/>
      <c r="LBG280" s="732"/>
      <c r="LBH280" s="732"/>
      <c r="LBI280" s="732"/>
      <c r="LBJ280" s="732"/>
      <c r="LBK280" s="732"/>
      <c r="LBL280" s="732"/>
      <c r="LBM280" s="732"/>
      <c r="LBN280" s="732"/>
      <c r="LBO280" s="732"/>
      <c r="LBP280" s="732"/>
      <c r="LBQ280" s="732"/>
      <c r="LBR280" s="732"/>
      <c r="LBS280" s="732"/>
      <c r="LBT280" s="732"/>
      <c r="LBU280" s="732"/>
      <c r="LBV280" s="732"/>
      <c r="LBW280" s="732"/>
      <c r="LBX280" s="732"/>
      <c r="LBY280" s="732"/>
      <c r="LBZ280" s="732"/>
      <c r="LCA280" s="732"/>
      <c r="LCB280" s="732"/>
      <c r="LCC280" s="733"/>
      <c r="LCD280" s="733"/>
      <c r="LCE280" s="733"/>
      <c r="LCF280" s="733"/>
      <c r="LCG280" s="733"/>
      <c r="LCH280" s="732"/>
      <c r="LCI280" s="732"/>
      <c r="LCJ280" s="733"/>
      <c r="LCK280" s="733"/>
      <c r="LCL280" s="732"/>
      <c r="LCM280" s="732"/>
      <c r="LCN280" s="733"/>
      <c r="LCO280" s="733"/>
      <c r="LCP280" s="732"/>
      <c r="LCQ280" s="732"/>
      <c r="LCR280" s="732"/>
      <c r="LCS280" s="732"/>
      <c r="LCT280" s="732"/>
      <c r="LCU280" s="732"/>
      <c r="LCV280" s="732"/>
      <c r="LCW280" s="733"/>
      <c r="LCX280" s="733"/>
      <c r="LCY280" s="732"/>
      <c r="LCZ280" s="732"/>
      <c r="LDA280" s="733"/>
      <c r="LDB280" s="733"/>
      <c r="LDC280" s="732"/>
      <c r="LDD280" s="732"/>
      <c r="LDE280" s="732"/>
      <c r="LDF280" s="732"/>
      <c r="LDG280" s="732"/>
      <c r="LDH280" s="731"/>
      <c r="LDI280" s="734"/>
      <c r="LDJ280" s="732"/>
      <c r="LDK280" s="732"/>
      <c r="LDL280" s="732"/>
      <c r="LDM280" s="732"/>
      <c r="LDN280" s="732"/>
      <c r="LDO280" s="732"/>
      <c r="LDP280" s="732"/>
      <c r="LDQ280" s="735"/>
      <c r="LDR280" s="735"/>
      <c r="LDS280" s="735"/>
      <c r="LDT280" s="735"/>
      <c r="LDU280" s="735"/>
      <c r="LDV280" s="735"/>
      <c r="LDW280" s="735"/>
      <c r="LDX280" s="735"/>
      <c r="LDY280" s="735"/>
      <c r="LDZ280" s="735"/>
      <c r="LEA280" s="735"/>
      <c r="LEB280" s="735"/>
      <c r="LEC280" s="735"/>
      <c r="LED280" s="735"/>
      <c r="LEE280" s="735"/>
      <c r="LEF280" s="735"/>
      <c r="LEG280" s="735"/>
      <c r="LEH280" s="735"/>
      <c r="LEI280" s="735"/>
      <c r="LEJ280" s="735"/>
      <c r="LEK280" s="735"/>
      <c r="LEL280" s="735"/>
      <c r="LEM280" s="735"/>
      <c r="LEN280" s="735"/>
      <c r="LEO280" s="735"/>
      <c r="LEP280" s="735"/>
      <c r="LEQ280" s="735"/>
      <c r="LER280" s="735"/>
      <c r="LES280" s="735"/>
      <c r="LET280" s="735"/>
      <c r="LEU280" s="735"/>
      <c r="LEV280" s="735"/>
      <c r="LEW280" s="735"/>
      <c r="LEX280" s="735"/>
      <c r="LEY280" s="735"/>
      <c r="LEZ280" s="735"/>
      <c r="LFA280" s="735"/>
      <c r="LFB280" s="735"/>
      <c r="LFC280" s="735"/>
      <c r="LFD280" s="735"/>
      <c r="LFE280" s="735"/>
      <c r="LFF280" s="735"/>
      <c r="LFG280" s="735"/>
      <c r="LFH280" s="735"/>
      <c r="LFI280" s="732"/>
      <c r="LFJ280" s="732"/>
      <c r="LFK280" s="732"/>
      <c r="LFL280" s="732"/>
      <c r="LFM280" s="732"/>
      <c r="LFN280" s="732"/>
      <c r="LFO280" s="732"/>
      <c r="LFP280" s="732"/>
      <c r="LFQ280" s="732"/>
      <c r="LFR280" s="732"/>
      <c r="LFS280" s="732"/>
      <c r="LFT280" s="732"/>
      <c r="LFU280" s="732"/>
      <c r="LFV280" s="732"/>
      <c r="LFW280" s="732"/>
      <c r="LFX280" s="732"/>
      <c r="LFY280" s="732"/>
      <c r="LFZ280" s="732"/>
      <c r="LGA280" s="732"/>
      <c r="LGB280" s="732"/>
      <c r="LGC280" s="732"/>
      <c r="LGD280" s="732"/>
      <c r="LGE280" s="732"/>
      <c r="LGF280" s="732"/>
      <c r="LGG280" s="733"/>
      <c r="LGH280" s="733"/>
      <c r="LGI280" s="733"/>
      <c r="LGJ280" s="733"/>
      <c r="LGK280" s="733"/>
      <c r="LGL280" s="732"/>
      <c r="LGM280" s="732"/>
      <c r="LGN280" s="733"/>
      <c r="LGO280" s="733"/>
      <c r="LGP280" s="732"/>
      <c r="LGQ280" s="732"/>
      <c r="LGR280" s="733"/>
      <c r="LGS280" s="733"/>
      <c r="LGT280" s="732"/>
      <c r="LGU280" s="732"/>
      <c r="LGV280" s="732"/>
      <c r="LGW280" s="732"/>
      <c r="LGX280" s="732"/>
      <c r="LGY280" s="732"/>
      <c r="LGZ280" s="732"/>
      <c r="LHA280" s="733"/>
      <c r="LHB280" s="733"/>
      <c r="LHC280" s="732"/>
      <c r="LHD280" s="732"/>
      <c r="LHE280" s="733"/>
      <c r="LHF280" s="733"/>
      <c r="LHG280" s="732"/>
      <c r="LHH280" s="732"/>
      <c r="LHI280" s="732"/>
      <c r="LHJ280" s="732"/>
      <c r="LHK280" s="732"/>
      <c r="LHL280" s="731"/>
      <c r="LHM280" s="734"/>
      <c r="LHN280" s="732"/>
      <c r="LHO280" s="732"/>
      <c r="LHP280" s="732"/>
      <c r="LHQ280" s="732"/>
      <c r="LHR280" s="732"/>
      <c r="LHS280" s="732"/>
      <c r="LHT280" s="732"/>
      <c r="LHU280" s="735"/>
      <c r="LHV280" s="735"/>
      <c r="LHW280" s="735"/>
      <c r="LHX280" s="735"/>
      <c r="LHY280" s="735"/>
      <c r="LHZ280" s="735"/>
      <c r="LIA280" s="735"/>
      <c r="LIB280" s="735"/>
      <c r="LIC280" s="735"/>
      <c r="LID280" s="735"/>
      <c r="LIE280" s="735"/>
      <c r="LIF280" s="735"/>
      <c r="LIG280" s="735"/>
      <c r="LIH280" s="735"/>
      <c r="LII280" s="735"/>
      <c r="LIJ280" s="735"/>
      <c r="LIK280" s="735"/>
      <c r="LIL280" s="735"/>
      <c r="LIM280" s="735"/>
      <c r="LIN280" s="735"/>
      <c r="LIO280" s="735"/>
      <c r="LIP280" s="735"/>
      <c r="LIQ280" s="735"/>
      <c r="LIR280" s="735"/>
      <c r="LIS280" s="735"/>
      <c r="LIT280" s="735"/>
      <c r="LIU280" s="735"/>
      <c r="LIV280" s="735"/>
      <c r="LIW280" s="735"/>
      <c r="LIX280" s="735"/>
      <c r="LIY280" s="735"/>
      <c r="LIZ280" s="735"/>
      <c r="LJA280" s="735"/>
      <c r="LJB280" s="735"/>
      <c r="LJC280" s="735"/>
      <c r="LJD280" s="735"/>
      <c r="LJE280" s="735"/>
      <c r="LJF280" s="735"/>
      <c r="LJG280" s="735"/>
      <c r="LJH280" s="735"/>
      <c r="LJI280" s="735"/>
      <c r="LJJ280" s="735"/>
      <c r="LJK280" s="735"/>
      <c r="LJL280" s="735"/>
      <c r="LJM280" s="732"/>
      <c r="LJN280" s="732"/>
      <c r="LJO280" s="732"/>
      <c r="LJP280" s="732"/>
      <c r="LJQ280" s="732"/>
      <c r="LJR280" s="732"/>
      <c r="LJS280" s="732"/>
      <c r="LJT280" s="732"/>
      <c r="LJU280" s="732"/>
      <c r="LJV280" s="732"/>
      <c r="LJW280" s="732"/>
      <c r="LJX280" s="732"/>
      <c r="LJY280" s="732"/>
      <c r="LJZ280" s="732"/>
      <c r="LKA280" s="732"/>
      <c r="LKB280" s="732"/>
      <c r="LKC280" s="732"/>
      <c r="LKD280" s="732"/>
      <c r="LKE280" s="732"/>
      <c r="LKF280" s="732"/>
      <c r="LKG280" s="732"/>
      <c r="LKH280" s="732"/>
      <c r="LKI280" s="732"/>
      <c r="LKJ280" s="732"/>
      <c r="LKK280" s="733"/>
      <c r="LKL280" s="733"/>
      <c r="LKM280" s="733"/>
      <c r="LKN280" s="733"/>
      <c r="LKO280" s="733"/>
      <c r="LKP280" s="732"/>
      <c r="LKQ280" s="732"/>
      <c r="LKR280" s="733"/>
      <c r="LKS280" s="733"/>
      <c r="LKT280" s="732"/>
      <c r="LKU280" s="732"/>
      <c r="LKV280" s="733"/>
      <c r="LKW280" s="733"/>
      <c r="LKX280" s="732"/>
      <c r="LKY280" s="732"/>
      <c r="LKZ280" s="732"/>
      <c r="LLA280" s="732"/>
      <c r="LLB280" s="732"/>
      <c r="LLC280" s="732"/>
      <c r="LLD280" s="732"/>
      <c r="LLE280" s="733"/>
      <c r="LLF280" s="733"/>
      <c r="LLG280" s="732"/>
      <c r="LLH280" s="732"/>
      <c r="LLI280" s="733"/>
      <c r="LLJ280" s="733"/>
      <c r="LLK280" s="732"/>
      <c r="LLL280" s="732"/>
      <c r="LLM280" s="732"/>
      <c r="LLN280" s="732"/>
      <c r="LLO280" s="732"/>
      <c r="LLP280" s="731"/>
      <c r="LLQ280" s="734"/>
      <c r="LLR280" s="732"/>
      <c r="LLS280" s="732"/>
      <c r="LLT280" s="732"/>
      <c r="LLU280" s="732"/>
      <c r="LLV280" s="732"/>
      <c r="LLW280" s="732"/>
      <c r="LLX280" s="732"/>
      <c r="LLY280" s="735"/>
      <c r="LLZ280" s="735"/>
      <c r="LMA280" s="735"/>
      <c r="LMB280" s="735"/>
      <c r="LMC280" s="735"/>
      <c r="LMD280" s="735"/>
      <c r="LME280" s="735"/>
      <c r="LMF280" s="735"/>
      <c r="LMG280" s="735"/>
      <c r="LMH280" s="735"/>
      <c r="LMI280" s="735"/>
      <c r="LMJ280" s="735"/>
      <c r="LMK280" s="735"/>
      <c r="LML280" s="735"/>
      <c r="LMM280" s="735"/>
      <c r="LMN280" s="735"/>
      <c r="LMO280" s="735"/>
      <c r="LMP280" s="735"/>
      <c r="LMQ280" s="735"/>
      <c r="LMR280" s="735"/>
      <c r="LMS280" s="735"/>
      <c r="LMT280" s="735"/>
      <c r="LMU280" s="735"/>
      <c r="LMV280" s="735"/>
      <c r="LMW280" s="735"/>
      <c r="LMX280" s="735"/>
      <c r="LMY280" s="735"/>
      <c r="LMZ280" s="735"/>
      <c r="LNA280" s="735"/>
      <c r="LNB280" s="735"/>
      <c r="LNC280" s="735"/>
      <c r="LND280" s="735"/>
      <c r="LNE280" s="735"/>
      <c r="LNF280" s="735"/>
      <c r="LNG280" s="735"/>
      <c r="LNH280" s="735"/>
      <c r="LNI280" s="735"/>
      <c r="LNJ280" s="735"/>
      <c r="LNK280" s="735"/>
      <c r="LNL280" s="735"/>
      <c r="LNM280" s="735"/>
      <c r="LNN280" s="735"/>
      <c r="LNO280" s="735"/>
      <c r="LNP280" s="735"/>
      <c r="LNQ280" s="732"/>
      <c r="LNR280" s="732"/>
      <c r="LNS280" s="732"/>
      <c r="LNT280" s="732"/>
      <c r="LNU280" s="732"/>
      <c r="LNV280" s="732"/>
      <c r="LNW280" s="732"/>
      <c r="LNX280" s="732"/>
      <c r="LNY280" s="732"/>
      <c r="LNZ280" s="732"/>
      <c r="LOA280" s="732"/>
      <c r="LOB280" s="732"/>
      <c r="LOC280" s="732"/>
      <c r="LOD280" s="732"/>
      <c r="LOE280" s="732"/>
      <c r="LOF280" s="732"/>
      <c r="LOG280" s="732"/>
      <c r="LOH280" s="732"/>
      <c r="LOI280" s="732"/>
      <c r="LOJ280" s="732"/>
      <c r="LOK280" s="732"/>
      <c r="LOL280" s="732"/>
      <c r="LOM280" s="732"/>
      <c r="LON280" s="732"/>
      <c r="LOO280" s="733"/>
      <c r="LOP280" s="733"/>
      <c r="LOQ280" s="733"/>
      <c r="LOR280" s="733"/>
      <c r="LOS280" s="733"/>
      <c r="LOT280" s="732"/>
      <c r="LOU280" s="732"/>
      <c r="LOV280" s="733"/>
      <c r="LOW280" s="733"/>
      <c r="LOX280" s="732"/>
      <c r="LOY280" s="732"/>
      <c r="LOZ280" s="733"/>
      <c r="LPA280" s="733"/>
      <c r="LPB280" s="732"/>
      <c r="LPC280" s="732"/>
      <c r="LPD280" s="732"/>
      <c r="LPE280" s="732"/>
      <c r="LPF280" s="732"/>
      <c r="LPG280" s="732"/>
      <c r="LPH280" s="732"/>
      <c r="LPI280" s="733"/>
      <c r="LPJ280" s="733"/>
      <c r="LPK280" s="732"/>
      <c r="LPL280" s="732"/>
      <c r="LPM280" s="733"/>
      <c r="LPN280" s="733"/>
      <c r="LPO280" s="732"/>
      <c r="LPP280" s="732"/>
      <c r="LPQ280" s="732"/>
      <c r="LPR280" s="732"/>
      <c r="LPS280" s="732"/>
      <c r="LPT280" s="731"/>
      <c r="LPU280" s="734"/>
      <c r="LPV280" s="732"/>
      <c r="LPW280" s="732"/>
      <c r="LPX280" s="732"/>
      <c r="LPY280" s="732"/>
      <c r="LPZ280" s="732"/>
      <c r="LQA280" s="732"/>
      <c r="LQB280" s="732"/>
      <c r="LQC280" s="735"/>
      <c r="LQD280" s="735"/>
      <c r="LQE280" s="735"/>
      <c r="LQF280" s="735"/>
      <c r="LQG280" s="735"/>
      <c r="LQH280" s="735"/>
      <c r="LQI280" s="735"/>
      <c r="LQJ280" s="735"/>
      <c r="LQK280" s="735"/>
      <c r="LQL280" s="735"/>
      <c r="LQM280" s="735"/>
      <c r="LQN280" s="735"/>
      <c r="LQO280" s="735"/>
      <c r="LQP280" s="735"/>
      <c r="LQQ280" s="735"/>
      <c r="LQR280" s="735"/>
      <c r="LQS280" s="735"/>
      <c r="LQT280" s="735"/>
      <c r="LQU280" s="735"/>
      <c r="LQV280" s="735"/>
      <c r="LQW280" s="735"/>
      <c r="LQX280" s="735"/>
      <c r="LQY280" s="735"/>
      <c r="LQZ280" s="735"/>
      <c r="LRA280" s="735"/>
      <c r="LRB280" s="735"/>
      <c r="LRC280" s="735"/>
      <c r="LRD280" s="735"/>
      <c r="LRE280" s="735"/>
      <c r="LRF280" s="735"/>
      <c r="LRG280" s="735"/>
      <c r="LRH280" s="735"/>
      <c r="LRI280" s="735"/>
      <c r="LRJ280" s="735"/>
      <c r="LRK280" s="735"/>
      <c r="LRL280" s="735"/>
      <c r="LRM280" s="735"/>
      <c r="LRN280" s="735"/>
      <c r="LRO280" s="735"/>
      <c r="LRP280" s="735"/>
      <c r="LRQ280" s="735"/>
      <c r="LRR280" s="735"/>
      <c r="LRS280" s="735"/>
      <c r="LRT280" s="735"/>
      <c r="LRU280" s="732"/>
      <c r="LRV280" s="732"/>
      <c r="LRW280" s="732"/>
      <c r="LRX280" s="732"/>
      <c r="LRY280" s="732"/>
      <c r="LRZ280" s="732"/>
      <c r="LSA280" s="732"/>
      <c r="LSB280" s="732"/>
      <c r="LSC280" s="732"/>
      <c r="LSD280" s="732"/>
      <c r="LSE280" s="732"/>
      <c r="LSF280" s="732"/>
      <c r="LSG280" s="732"/>
      <c r="LSH280" s="732"/>
      <c r="LSI280" s="732"/>
      <c r="LSJ280" s="732"/>
      <c r="LSK280" s="732"/>
      <c r="LSL280" s="732"/>
      <c r="LSM280" s="732"/>
      <c r="LSN280" s="732"/>
      <c r="LSO280" s="732"/>
      <c r="LSP280" s="732"/>
      <c r="LSQ280" s="732"/>
      <c r="LSR280" s="732"/>
      <c r="LSS280" s="733"/>
      <c r="LST280" s="733"/>
      <c r="LSU280" s="733"/>
      <c r="LSV280" s="733"/>
      <c r="LSW280" s="733"/>
      <c r="LSX280" s="732"/>
      <c r="LSY280" s="732"/>
      <c r="LSZ280" s="733"/>
      <c r="LTA280" s="733"/>
      <c r="LTB280" s="732"/>
      <c r="LTC280" s="732"/>
      <c r="LTD280" s="733"/>
      <c r="LTE280" s="733"/>
      <c r="LTF280" s="732"/>
      <c r="LTG280" s="732"/>
      <c r="LTH280" s="732"/>
      <c r="LTI280" s="732"/>
      <c r="LTJ280" s="732"/>
      <c r="LTK280" s="732"/>
      <c r="LTL280" s="732"/>
      <c r="LTM280" s="733"/>
      <c r="LTN280" s="733"/>
      <c r="LTO280" s="732"/>
      <c r="LTP280" s="732"/>
      <c r="LTQ280" s="733"/>
      <c r="LTR280" s="733"/>
      <c r="LTS280" s="732"/>
      <c r="LTT280" s="732"/>
      <c r="LTU280" s="732"/>
      <c r="LTV280" s="732"/>
      <c r="LTW280" s="732"/>
      <c r="LTX280" s="731"/>
      <c r="LTY280" s="734"/>
      <c r="LTZ280" s="732"/>
      <c r="LUA280" s="732"/>
      <c r="LUB280" s="732"/>
      <c r="LUC280" s="732"/>
      <c r="LUD280" s="732"/>
      <c r="LUE280" s="732"/>
      <c r="LUF280" s="732"/>
      <c r="LUG280" s="735"/>
      <c r="LUH280" s="735"/>
      <c r="LUI280" s="735"/>
      <c r="LUJ280" s="735"/>
      <c r="LUK280" s="735"/>
      <c r="LUL280" s="735"/>
      <c r="LUM280" s="735"/>
      <c r="LUN280" s="735"/>
      <c r="LUO280" s="735"/>
      <c r="LUP280" s="735"/>
      <c r="LUQ280" s="735"/>
      <c r="LUR280" s="735"/>
      <c r="LUS280" s="735"/>
      <c r="LUT280" s="735"/>
      <c r="LUU280" s="735"/>
      <c r="LUV280" s="735"/>
      <c r="LUW280" s="735"/>
      <c r="LUX280" s="735"/>
      <c r="LUY280" s="735"/>
      <c r="LUZ280" s="735"/>
      <c r="LVA280" s="735"/>
      <c r="LVB280" s="735"/>
      <c r="LVC280" s="735"/>
      <c r="LVD280" s="735"/>
      <c r="LVE280" s="735"/>
      <c r="LVF280" s="735"/>
      <c r="LVG280" s="735"/>
      <c r="LVH280" s="735"/>
      <c r="LVI280" s="735"/>
      <c r="LVJ280" s="735"/>
      <c r="LVK280" s="735"/>
      <c r="LVL280" s="735"/>
      <c r="LVM280" s="735"/>
      <c r="LVN280" s="735"/>
      <c r="LVO280" s="735"/>
      <c r="LVP280" s="735"/>
      <c r="LVQ280" s="735"/>
      <c r="LVR280" s="735"/>
      <c r="LVS280" s="735"/>
      <c r="LVT280" s="735"/>
      <c r="LVU280" s="735"/>
      <c r="LVV280" s="735"/>
      <c r="LVW280" s="735"/>
      <c r="LVX280" s="735"/>
      <c r="LVY280" s="732"/>
      <c r="LVZ280" s="732"/>
      <c r="LWA280" s="732"/>
      <c r="LWB280" s="732"/>
      <c r="LWC280" s="732"/>
      <c r="LWD280" s="732"/>
      <c r="LWE280" s="732"/>
      <c r="LWF280" s="732"/>
      <c r="LWG280" s="732"/>
      <c r="LWH280" s="732"/>
      <c r="LWI280" s="732"/>
      <c r="LWJ280" s="732"/>
      <c r="LWK280" s="732"/>
      <c r="LWL280" s="732"/>
      <c r="LWM280" s="732"/>
      <c r="LWN280" s="732"/>
      <c r="LWO280" s="732"/>
      <c r="LWP280" s="732"/>
      <c r="LWQ280" s="732"/>
      <c r="LWR280" s="732"/>
      <c r="LWS280" s="732"/>
      <c r="LWT280" s="732"/>
      <c r="LWU280" s="732"/>
      <c r="LWV280" s="732"/>
      <c r="LWW280" s="733"/>
      <c r="LWX280" s="733"/>
      <c r="LWY280" s="733"/>
      <c r="LWZ280" s="733"/>
      <c r="LXA280" s="733"/>
      <c r="LXB280" s="732"/>
      <c r="LXC280" s="732"/>
      <c r="LXD280" s="733"/>
      <c r="LXE280" s="733"/>
      <c r="LXF280" s="732"/>
      <c r="LXG280" s="732"/>
      <c r="LXH280" s="733"/>
      <c r="LXI280" s="733"/>
      <c r="LXJ280" s="732"/>
      <c r="LXK280" s="732"/>
      <c r="LXL280" s="732"/>
      <c r="LXM280" s="732"/>
      <c r="LXN280" s="732"/>
      <c r="LXO280" s="732"/>
      <c r="LXP280" s="732"/>
      <c r="LXQ280" s="733"/>
      <c r="LXR280" s="733"/>
      <c r="LXS280" s="732"/>
      <c r="LXT280" s="732"/>
      <c r="LXU280" s="733"/>
      <c r="LXV280" s="733"/>
      <c r="LXW280" s="732"/>
      <c r="LXX280" s="732"/>
      <c r="LXY280" s="732"/>
      <c r="LXZ280" s="732"/>
      <c r="LYA280" s="732"/>
      <c r="LYB280" s="731"/>
      <c r="LYC280" s="734"/>
      <c r="LYD280" s="732"/>
      <c r="LYE280" s="732"/>
      <c r="LYF280" s="732"/>
      <c r="LYG280" s="732"/>
      <c r="LYH280" s="732"/>
      <c r="LYI280" s="732"/>
      <c r="LYJ280" s="732"/>
      <c r="LYK280" s="735"/>
      <c r="LYL280" s="735"/>
      <c r="LYM280" s="735"/>
      <c r="LYN280" s="735"/>
      <c r="LYO280" s="735"/>
      <c r="LYP280" s="735"/>
      <c r="LYQ280" s="735"/>
      <c r="LYR280" s="735"/>
      <c r="LYS280" s="735"/>
      <c r="LYT280" s="735"/>
      <c r="LYU280" s="735"/>
      <c r="LYV280" s="735"/>
      <c r="LYW280" s="735"/>
      <c r="LYX280" s="735"/>
      <c r="LYY280" s="735"/>
      <c r="LYZ280" s="735"/>
      <c r="LZA280" s="735"/>
      <c r="LZB280" s="735"/>
      <c r="LZC280" s="735"/>
      <c r="LZD280" s="735"/>
      <c r="LZE280" s="735"/>
      <c r="LZF280" s="735"/>
      <c r="LZG280" s="735"/>
      <c r="LZH280" s="735"/>
      <c r="LZI280" s="735"/>
      <c r="LZJ280" s="735"/>
      <c r="LZK280" s="735"/>
      <c r="LZL280" s="735"/>
      <c r="LZM280" s="735"/>
      <c r="LZN280" s="735"/>
      <c r="LZO280" s="735"/>
      <c r="LZP280" s="735"/>
      <c r="LZQ280" s="735"/>
      <c r="LZR280" s="735"/>
      <c r="LZS280" s="735"/>
      <c r="LZT280" s="735"/>
      <c r="LZU280" s="735"/>
      <c r="LZV280" s="735"/>
      <c r="LZW280" s="735"/>
      <c r="LZX280" s="735"/>
      <c r="LZY280" s="735"/>
      <c r="LZZ280" s="735"/>
      <c r="MAA280" s="735"/>
      <c r="MAB280" s="735"/>
      <c r="MAC280" s="732"/>
      <c r="MAD280" s="732"/>
      <c r="MAE280" s="732"/>
      <c r="MAF280" s="732"/>
      <c r="MAG280" s="732"/>
      <c r="MAH280" s="732"/>
      <c r="MAI280" s="732"/>
      <c r="MAJ280" s="732"/>
      <c r="MAK280" s="732"/>
      <c r="MAL280" s="732"/>
      <c r="MAM280" s="732"/>
      <c r="MAN280" s="732"/>
      <c r="MAO280" s="732"/>
      <c r="MAP280" s="732"/>
      <c r="MAQ280" s="732"/>
      <c r="MAR280" s="732"/>
      <c r="MAS280" s="732"/>
      <c r="MAT280" s="732"/>
      <c r="MAU280" s="732"/>
      <c r="MAV280" s="732"/>
      <c r="MAW280" s="732"/>
      <c r="MAX280" s="732"/>
      <c r="MAY280" s="732"/>
      <c r="MAZ280" s="732"/>
      <c r="MBA280" s="733"/>
      <c r="MBB280" s="733"/>
      <c r="MBC280" s="733"/>
      <c r="MBD280" s="733"/>
      <c r="MBE280" s="733"/>
      <c r="MBF280" s="732"/>
      <c r="MBG280" s="732"/>
      <c r="MBH280" s="733"/>
      <c r="MBI280" s="733"/>
      <c r="MBJ280" s="732"/>
      <c r="MBK280" s="732"/>
      <c r="MBL280" s="733"/>
      <c r="MBM280" s="733"/>
      <c r="MBN280" s="732"/>
      <c r="MBO280" s="732"/>
      <c r="MBP280" s="732"/>
      <c r="MBQ280" s="732"/>
      <c r="MBR280" s="732"/>
      <c r="MBS280" s="732"/>
      <c r="MBT280" s="732"/>
      <c r="MBU280" s="733"/>
      <c r="MBV280" s="733"/>
      <c r="MBW280" s="732"/>
      <c r="MBX280" s="732"/>
      <c r="MBY280" s="733"/>
      <c r="MBZ280" s="733"/>
      <c r="MCA280" s="732"/>
      <c r="MCB280" s="732"/>
      <c r="MCC280" s="732"/>
      <c r="MCD280" s="732"/>
      <c r="MCE280" s="732"/>
      <c r="MCF280" s="731"/>
      <c r="MCG280" s="734"/>
      <c r="MCH280" s="732"/>
      <c r="MCI280" s="732"/>
      <c r="MCJ280" s="732"/>
      <c r="MCK280" s="732"/>
      <c r="MCL280" s="732"/>
      <c r="MCM280" s="732"/>
      <c r="MCN280" s="732"/>
      <c r="MCO280" s="735"/>
      <c r="MCP280" s="735"/>
      <c r="MCQ280" s="735"/>
      <c r="MCR280" s="735"/>
      <c r="MCS280" s="735"/>
      <c r="MCT280" s="735"/>
      <c r="MCU280" s="735"/>
      <c r="MCV280" s="735"/>
      <c r="MCW280" s="735"/>
      <c r="MCX280" s="735"/>
      <c r="MCY280" s="735"/>
      <c r="MCZ280" s="735"/>
      <c r="MDA280" s="735"/>
      <c r="MDB280" s="735"/>
      <c r="MDC280" s="735"/>
      <c r="MDD280" s="735"/>
      <c r="MDE280" s="735"/>
      <c r="MDF280" s="735"/>
      <c r="MDG280" s="735"/>
      <c r="MDH280" s="735"/>
      <c r="MDI280" s="735"/>
      <c r="MDJ280" s="735"/>
      <c r="MDK280" s="735"/>
      <c r="MDL280" s="735"/>
      <c r="MDM280" s="735"/>
      <c r="MDN280" s="735"/>
      <c r="MDO280" s="735"/>
      <c r="MDP280" s="735"/>
      <c r="MDQ280" s="735"/>
      <c r="MDR280" s="735"/>
      <c r="MDS280" s="735"/>
      <c r="MDT280" s="735"/>
      <c r="MDU280" s="735"/>
      <c r="MDV280" s="735"/>
      <c r="MDW280" s="735"/>
      <c r="MDX280" s="735"/>
      <c r="MDY280" s="735"/>
      <c r="MDZ280" s="735"/>
      <c r="MEA280" s="735"/>
      <c r="MEB280" s="735"/>
      <c r="MEC280" s="735"/>
      <c r="MED280" s="735"/>
      <c r="MEE280" s="735"/>
      <c r="MEF280" s="735"/>
      <c r="MEG280" s="732"/>
      <c r="MEH280" s="732"/>
      <c r="MEI280" s="732"/>
      <c r="MEJ280" s="732"/>
      <c r="MEK280" s="732"/>
      <c r="MEL280" s="732"/>
      <c r="MEM280" s="732"/>
      <c r="MEN280" s="732"/>
      <c r="MEO280" s="732"/>
      <c r="MEP280" s="732"/>
      <c r="MEQ280" s="732"/>
      <c r="MER280" s="732"/>
      <c r="MES280" s="732"/>
      <c r="MET280" s="732"/>
      <c r="MEU280" s="732"/>
      <c r="MEV280" s="732"/>
      <c r="MEW280" s="732"/>
      <c r="MEX280" s="732"/>
      <c r="MEY280" s="732"/>
      <c r="MEZ280" s="732"/>
      <c r="MFA280" s="732"/>
      <c r="MFB280" s="732"/>
      <c r="MFC280" s="732"/>
      <c r="MFD280" s="732"/>
      <c r="MFE280" s="733"/>
      <c r="MFF280" s="733"/>
      <c r="MFG280" s="733"/>
      <c r="MFH280" s="733"/>
      <c r="MFI280" s="733"/>
      <c r="MFJ280" s="732"/>
      <c r="MFK280" s="732"/>
      <c r="MFL280" s="733"/>
      <c r="MFM280" s="733"/>
      <c r="MFN280" s="732"/>
      <c r="MFO280" s="732"/>
      <c r="MFP280" s="733"/>
      <c r="MFQ280" s="733"/>
      <c r="MFR280" s="732"/>
      <c r="MFS280" s="732"/>
      <c r="MFT280" s="732"/>
      <c r="MFU280" s="732"/>
      <c r="MFV280" s="732"/>
      <c r="MFW280" s="732"/>
      <c r="MFX280" s="732"/>
      <c r="MFY280" s="733"/>
      <c r="MFZ280" s="733"/>
      <c r="MGA280" s="732"/>
      <c r="MGB280" s="732"/>
      <c r="MGC280" s="733"/>
      <c r="MGD280" s="733"/>
      <c r="MGE280" s="732"/>
      <c r="MGF280" s="732"/>
      <c r="MGG280" s="732"/>
      <c r="MGH280" s="732"/>
      <c r="MGI280" s="732"/>
      <c r="MGJ280" s="731"/>
      <c r="MGK280" s="734"/>
      <c r="MGL280" s="732"/>
      <c r="MGM280" s="732"/>
      <c r="MGN280" s="732"/>
      <c r="MGO280" s="732"/>
      <c r="MGP280" s="732"/>
      <c r="MGQ280" s="732"/>
      <c r="MGR280" s="732"/>
      <c r="MGS280" s="735"/>
      <c r="MGT280" s="735"/>
      <c r="MGU280" s="735"/>
      <c r="MGV280" s="735"/>
      <c r="MGW280" s="735"/>
      <c r="MGX280" s="735"/>
      <c r="MGY280" s="735"/>
      <c r="MGZ280" s="735"/>
      <c r="MHA280" s="735"/>
      <c r="MHB280" s="735"/>
      <c r="MHC280" s="735"/>
      <c r="MHD280" s="735"/>
      <c r="MHE280" s="735"/>
      <c r="MHF280" s="735"/>
      <c r="MHG280" s="735"/>
      <c r="MHH280" s="735"/>
      <c r="MHI280" s="735"/>
      <c r="MHJ280" s="735"/>
      <c r="MHK280" s="735"/>
      <c r="MHL280" s="735"/>
      <c r="MHM280" s="735"/>
      <c r="MHN280" s="735"/>
      <c r="MHO280" s="735"/>
      <c r="MHP280" s="735"/>
      <c r="MHQ280" s="735"/>
      <c r="MHR280" s="735"/>
      <c r="MHS280" s="735"/>
      <c r="MHT280" s="735"/>
      <c r="MHU280" s="735"/>
      <c r="MHV280" s="735"/>
      <c r="MHW280" s="735"/>
      <c r="MHX280" s="735"/>
      <c r="MHY280" s="735"/>
      <c r="MHZ280" s="735"/>
      <c r="MIA280" s="735"/>
      <c r="MIB280" s="735"/>
      <c r="MIC280" s="735"/>
      <c r="MID280" s="735"/>
      <c r="MIE280" s="735"/>
      <c r="MIF280" s="735"/>
      <c r="MIG280" s="735"/>
      <c r="MIH280" s="735"/>
      <c r="MII280" s="735"/>
      <c r="MIJ280" s="735"/>
      <c r="MIK280" s="732"/>
      <c r="MIL280" s="732"/>
      <c r="MIM280" s="732"/>
      <c r="MIN280" s="732"/>
      <c r="MIO280" s="732"/>
      <c r="MIP280" s="732"/>
      <c r="MIQ280" s="732"/>
      <c r="MIR280" s="732"/>
      <c r="MIS280" s="732"/>
      <c r="MIT280" s="732"/>
      <c r="MIU280" s="732"/>
      <c r="MIV280" s="732"/>
      <c r="MIW280" s="732"/>
      <c r="MIX280" s="732"/>
      <c r="MIY280" s="732"/>
      <c r="MIZ280" s="732"/>
      <c r="MJA280" s="732"/>
      <c r="MJB280" s="732"/>
      <c r="MJC280" s="732"/>
      <c r="MJD280" s="732"/>
      <c r="MJE280" s="732"/>
      <c r="MJF280" s="732"/>
      <c r="MJG280" s="732"/>
      <c r="MJH280" s="732"/>
      <c r="MJI280" s="733"/>
      <c r="MJJ280" s="733"/>
      <c r="MJK280" s="733"/>
      <c r="MJL280" s="733"/>
      <c r="MJM280" s="733"/>
      <c r="MJN280" s="732"/>
      <c r="MJO280" s="732"/>
      <c r="MJP280" s="733"/>
      <c r="MJQ280" s="733"/>
      <c r="MJR280" s="732"/>
      <c r="MJS280" s="732"/>
      <c r="MJT280" s="733"/>
      <c r="MJU280" s="733"/>
      <c r="MJV280" s="732"/>
      <c r="MJW280" s="732"/>
      <c r="MJX280" s="732"/>
      <c r="MJY280" s="732"/>
      <c r="MJZ280" s="732"/>
      <c r="MKA280" s="732"/>
      <c r="MKB280" s="732"/>
      <c r="MKC280" s="733"/>
      <c r="MKD280" s="733"/>
      <c r="MKE280" s="732"/>
      <c r="MKF280" s="732"/>
      <c r="MKG280" s="733"/>
      <c r="MKH280" s="733"/>
      <c r="MKI280" s="732"/>
      <c r="MKJ280" s="732"/>
      <c r="MKK280" s="732"/>
      <c r="MKL280" s="732"/>
      <c r="MKM280" s="732"/>
      <c r="MKN280" s="731"/>
      <c r="MKO280" s="734"/>
      <c r="MKP280" s="732"/>
      <c r="MKQ280" s="732"/>
      <c r="MKR280" s="732"/>
      <c r="MKS280" s="732"/>
      <c r="MKT280" s="732"/>
      <c r="MKU280" s="732"/>
      <c r="MKV280" s="732"/>
      <c r="MKW280" s="735"/>
      <c r="MKX280" s="735"/>
      <c r="MKY280" s="735"/>
      <c r="MKZ280" s="735"/>
      <c r="MLA280" s="735"/>
      <c r="MLB280" s="735"/>
      <c r="MLC280" s="735"/>
      <c r="MLD280" s="735"/>
      <c r="MLE280" s="735"/>
      <c r="MLF280" s="735"/>
      <c r="MLG280" s="735"/>
      <c r="MLH280" s="735"/>
      <c r="MLI280" s="735"/>
      <c r="MLJ280" s="735"/>
      <c r="MLK280" s="735"/>
      <c r="MLL280" s="735"/>
      <c r="MLM280" s="735"/>
      <c r="MLN280" s="735"/>
      <c r="MLO280" s="735"/>
      <c r="MLP280" s="735"/>
      <c r="MLQ280" s="735"/>
      <c r="MLR280" s="735"/>
      <c r="MLS280" s="735"/>
      <c r="MLT280" s="735"/>
      <c r="MLU280" s="735"/>
      <c r="MLV280" s="735"/>
      <c r="MLW280" s="735"/>
      <c r="MLX280" s="735"/>
      <c r="MLY280" s="735"/>
      <c r="MLZ280" s="735"/>
      <c r="MMA280" s="735"/>
      <c r="MMB280" s="735"/>
      <c r="MMC280" s="735"/>
      <c r="MMD280" s="735"/>
      <c r="MME280" s="735"/>
      <c r="MMF280" s="735"/>
      <c r="MMG280" s="735"/>
      <c r="MMH280" s="735"/>
      <c r="MMI280" s="735"/>
      <c r="MMJ280" s="735"/>
      <c r="MMK280" s="735"/>
      <c r="MML280" s="735"/>
      <c r="MMM280" s="735"/>
      <c r="MMN280" s="735"/>
      <c r="MMO280" s="732"/>
      <c r="MMP280" s="732"/>
      <c r="MMQ280" s="732"/>
      <c r="MMR280" s="732"/>
      <c r="MMS280" s="732"/>
      <c r="MMT280" s="732"/>
      <c r="MMU280" s="732"/>
      <c r="MMV280" s="732"/>
      <c r="MMW280" s="732"/>
      <c r="MMX280" s="732"/>
      <c r="MMY280" s="732"/>
      <c r="MMZ280" s="732"/>
      <c r="MNA280" s="732"/>
      <c r="MNB280" s="732"/>
      <c r="MNC280" s="732"/>
      <c r="MND280" s="732"/>
      <c r="MNE280" s="732"/>
      <c r="MNF280" s="732"/>
      <c r="MNG280" s="732"/>
      <c r="MNH280" s="732"/>
      <c r="MNI280" s="732"/>
      <c r="MNJ280" s="732"/>
      <c r="MNK280" s="732"/>
      <c r="MNL280" s="732"/>
      <c r="MNM280" s="733"/>
      <c r="MNN280" s="733"/>
      <c r="MNO280" s="733"/>
      <c r="MNP280" s="733"/>
      <c r="MNQ280" s="733"/>
      <c r="MNR280" s="732"/>
      <c r="MNS280" s="732"/>
      <c r="MNT280" s="733"/>
      <c r="MNU280" s="733"/>
      <c r="MNV280" s="732"/>
      <c r="MNW280" s="732"/>
      <c r="MNX280" s="733"/>
      <c r="MNY280" s="733"/>
      <c r="MNZ280" s="732"/>
      <c r="MOA280" s="732"/>
      <c r="MOB280" s="732"/>
      <c r="MOC280" s="732"/>
      <c r="MOD280" s="732"/>
      <c r="MOE280" s="732"/>
      <c r="MOF280" s="732"/>
      <c r="MOG280" s="733"/>
      <c r="MOH280" s="733"/>
      <c r="MOI280" s="732"/>
      <c r="MOJ280" s="732"/>
      <c r="MOK280" s="733"/>
      <c r="MOL280" s="733"/>
      <c r="MOM280" s="732"/>
      <c r="MON280" s="732"/>
      <c r="MOO280" s="732"/>
      <c r="MOP280" s="732"/>
      <c r="MOQ280" s="732"/>
      <c r="MOR280" s="731"/>
      <c r="MOS280" s="734"/>
      <c r="MOT280" s="732"/>
      <c r="MOU280" s="732"/>
      <c r="MOV280" s="732"/>
      <c r="MOW280" s="732"/>
      <c r="MOX280" s="732"/>
      <c r="MOY280" s="732"/>
      <c r="MOZ280" s="732"/>
      <c r="MPA280" s="735"/>
      <c r="MPB280" s="735"/>
      <c r="MPC280" s="735"/>
      <c r="MPD280" s="735"/>
      <c r="MPE280" s="735"/>
      <c r="MPF280" s="735"/>
      <c r="MPG280" s="735"/>
      <c r="MPH280" s="735"/>
      <c r="MPI280" s="735"/>
      <c r="MPJ280" s="735"/>
      <c r="MPK280" s="735"/>
      <c r="MPL280" s="735"/>
      <c r="MPM280" s="735"/>
      <c r="MPN280" s="735"/>
      <c r="MPO280" s="735"/>
      <c r="MPP280" s="735"/>
      <c r="MPQ280" s="735"/>
      <c r="MPR280" s="735"/>
      <c r="MPS280" s="735"/>
      <c r="MPT280" s="735"/>
      <c r="MPU280" s="735"/>
      <c r="MPV280" s="735"/>
      <c r="MPW280" s="735"/>
      <c r="MPX280" s="735"/>
      <c r="MPY280" s="735"/>
      <c r="MPZ280" s="735"/>
      <c r="MQA280" s="735"/>
      <c r="MQB280" s="735"/>
      <c r="MQC280" s="735"/>
      <c r="MQD280" s="735"/>
      <c r="MQE280" s="735"/>
      <c r="MQF280" s="735"/>
      <c r="MQG280" s="735"/>
      <c r="MQH280" s="735"/>
      <c r="MQI280" s="735"/>
      <c r="MQJ280" s="735"/>
      <c r="MQK280" s="735"/>
      <c r="MQL280" s="735"/>
      <c r="MQM280" s="735"/>
      <c r="MQN280" s="735"/>
      <c r="MQO280" s="735"/>
      <c r="MQP280" s="735"/>
      <c r="MQQ280" s="735"/>
      <c r="MQR280" s="735"/>
      <c r="MQS280" s="732"/>
      <c r="MQT280" s="732"/>
      <c r="MQU280" s="732"/>
      <c r="MQV280" s="732"/>
      <c r="MQW280" s="732"/>
      <c r="MQX280" s="732"/>
      <c r="MQY280" s="732"/>
      <c r="MQZ280" s="732"/>
      <c r="MRA280" s="732"/>
      <c r="MRB280" s="732"/>
      <c r="MRC280" s="732"/>
      <c r="MRD280" s="732"/>
      <c r="MRE280" s="732"/>
      <c r="MRF280" s="732"/>
      <c r="MRG280" s="732"/>
      <c r="MRH280" s="732"/>
      <c r="MRI280" s="732"/>
      <c r="MRJ280" s="732"/>
      <c r="MRK280" s="732"/>
      <c r="MRL280" s="732"/>
      <c r="MRM280" s="732"/>
      <c r="MRN280" s="732"/>
      <c r="MRO280" s="732"/>
      <c r="MRP280" s="732"/>
      <c r="MRQ280" s="733"/>
      <c r="MRR280" s="733"/>
      <c r="MRS280" s="733"/>
      <c r="MRT280" s="733"/>
      <c r="MRU280" s="733"/>
      <c r="MRV280" s="732"/>
      <c r="MRW280" s="732"/>
      <c r="MRX280" s="733"/>
      <c r="MRY280" s="733"/>
      <c r="MRZ280" s="732"/>
      <c r="MSA280" s="732"/>
      <c r="MSB280" s="733"/>
      <c r="MSC280" s="733"/>
      <c r="MSD280" s="732"/>
      <c r="MSE280" s="732"/>
      <c r="MSF280" s="732"/>
      <c r="MSG280" s="732"/>
      <c r="MSH280" s="732"/>
      <c r="MSI280" s="732"/>
      <c r="MSJ280" s="732"/>
      <c r="MSK280" s="733"/>
      <c r="MSL280" s="733"/>
      <c r="MSM280" s="732"/>
      <c r="MSN280" s="732"/>
      <c r="MSO280" s="733"/>
      <c r="MSP280" s="733"/>
      <c r="MSQ280" s="732"/>
      <c r="MSR280" s="732"/>
      <c r="MSS280" s="732"/>
      <c r="MST280" s="732"/>
      <c r="MSU280" s="732"/>
      <c r="MSV280" s="731"/>
      <c r="MSW280" s="734"/>
      <c r="MSX280" s="732"/>
      <c r="MSY280" s="732"/>
      <c r="MSZ280" s="732"/>
      <c r="MTA280" s="732"/>
      <c r="MTB280" s="732"/>
      <c r="MTC280" s="732"/>
      <c r="MTD280" s="732"/>
      <c r="MTE280" s="735"/>
      <c r="MTF280" s="735"/>
      <c r="MTG280" s="735"/>
      <c r="MTH280" s="735"/>
      <c r="MTI280" s="735"/>
      <c r="MTJ280" s="735"/>
      <c r="MTK280" s="735"/>
      <c r="MTL280" s="735"/>
      <c r="MTM280" s="735"/>
      <c r="MTN280" s="735"/>
      <c r="MTO280" s="735"/>
      <c r="MTP280" s="735"/>
      <c r="MTQ280" s="735"/>
      <c r="MTR280" s="735"/>
      <c r="MTS280" s="735"/>
      <c r="MTT280" s="735"/>
      <c r="MTU280" s="735"/>
      <c r="MTV280" s="735"/>
      <c r="MTW280" s="735"/>
      <c r="MTX280" s="735"/>
      <c r="MTY280" s="735"/>
      <c r="MTZ280" s="735"/>
      <c r="MUA280" s="735"/>
      <c r="MUB280" s="735"/>
      <c r="MUC280" s="735"/>
      <c r="MUD280" s="735"/>
      <c r="MUE280" s="735"/>
      <c r="MUF280" s="735"/>
      <c r="MUG280" s="735"/>
      <c r="MUH280" s="735"/>
      <c r="MUI280" s="735"/>
      <c r="MUJ280" s="735"/>
      <c r="MUK280" s="735"/>
      <c r="MUL280" s="735"/>
      <c r="MUM280" s="735"/>
      <c r="MUN280" s="735"/>
      <c r="MUO280" s="735"/>
      <c r="MUP280" s="735"/>
      <c r="MUQ280" s="735"/>
      <c r="MUR280" s="735"/>
      <c r="MUS280" s="735"/>
      <c r="MUT280" s="735"/>
      <c r="MUU280" s="735"/>
      <c r="MUV280" s="735"/>
      <c r="MUW280" s="732"/>
      <c r="MUX280" s="732"/>
      <c r="MUY280" s="732"/>
      <c r="MUZ280" s="732"/>
      <c r="MVA280" s="732"/>
      <c r="MVB280" s="732"/>
      <c r="MVC280" s="732"/>
      <c r="MVD280" s="732"/>
      <c r="MVE280" s="732"/>
      <c r="MVF280" s="732"/>
      <c r="MVG280" s="732"/>
      <c r="MVH280" s="732"/>
      <c r="MVI280" s="732"/>
      <c r="MVJ280" s="732"/>
      <c r="MVK280" s="732"/>
      <c r="MVL280" s="732"/>
      <c r="MVM280" s="732"/>
      <c r="MVN280" s="732"/>
      <c r="MVO280" s="732"/>
      <c r="MVP280" s="732"/>
      <c r="MVQ280" s="732"/>
      <c r="MVR280" s="732"/>
      <c r="MVS280" s="732"/>
      <c r="MVT280" s="732"/>
      <c r="MVU280" s="733"/>
      <c r="MVV280" s="733"/>
      <c r="MVW280" s="733"/>
      <c r="MVX280" s="733"/>
      <c r="MVY280" s="733"/>
      <c r="MVZ280" s="732"/>
      <c r="MWA280" s="732"/>
      <c r="MWB280" s="733"/>
      <c r="MWC280" s="733"/>
      <c r="MWD280" s="732"/>
      <c r="MWE280" s="732"/>
      <c r="MWF280" s="733"/>
      <c r="MWG280" s="733"/>
      <c r="MWH280" s="732"/>
      <c r="MWI280" s="732"/>
      <c r="MWJ280" s="732"/>
      <c r="MWK280" s="732"/>
      <c r="MWL280" s="732"/>
      <c r="MWM280" s="732"/>
      <c r="MWN280" s="732"/>
      <c r="MWO280" s="733"/>
      <c r="MWP280" s="733"/>
      <c r="MWQ280" s="732"/>
      <c r="MWR280" s="732"/>
      <c r="MWS280" s="733"/>
      <c r="MWT280" s="733"/>
      <c r="MWU280" s="732"/>
      <c r="MWV280" s="732"/>
      <c r="MWW280" s="732"/>
      <c r="MWX280" s="732"/>
      <c r="MWY280" s="732"/>
      <c r="MWZ280" s="731"/>
      <c r="MXA280" s="734"/>
      <c r="MXB280" s="732"/>
      <c r="MXC280" s="732"/>
      <c r="MXD280" s="732"/>
      <c r="MXE280" s="732"/>
      <c r="MXF280" s="732"/>
      <c r="MXG280" s="732"/>
      <c r="MXH280" s="732"/>
      <c r="MXI280" s="735"/>
      <c r="MXJ280" s="735"/>
      <c r="MXK280" s="735"/>
      <c r="MXL280" s="735"/>
      <c r="MXM280" s="735"/>
      <c r="MXN280" s="735"/>
      <c r="MXO280" s="735"/>
      <c r="MXP280" s="735"/>
      <c r="MXQ280" s="735"/>
      <c r="MXR280" s="735"/>
      <c r="MXS280" s="735"/>
      <c r="MXT280" s="735"/>
      <c r="MXU280" s="735"/>
      <c r="MXV280" s="735"/>
      <c r="MXW280" s="735"/>
      <c r="MXX280" s="735"/>
      <c r="MXY280" s="735"/>
      <c r="MXZ280" s="735"/>
      <c r="MYA280" s="735"/>
      <c r="MYB280" s="735"/>
      <c r="MYC280" s="735"/>
      <c r="MYD280" s="735"/>
      <c r="MYE280" s="735"/>
      <c r="MYF280" s="735"/>
      <c r="MYG280" s="735"/>
      <c r="MYH280" s="735"/>
      <c r="MYI280" s="735"/>
      <c r="MYJ280" s="735"/>
      <c r="MYK280" s="735"/>
      <c r="MYL280" s="735"/>
      <c r="MYM280" s="735"/>
      <c r="MYN280" s="735"/>
      <c r="MYO280" s="735"/>
      <c r="MYP280" s="735"/>
      <c r="MYQ280" s="735"/>
      <c r="MYR280" s="735"/>
      <c r="MYS280" s="735"/>
      <c r="MYT280" s="735"/>
      <c r="MYU280" s="735"/>
      <c r="MYV280" s="735"/>
      <c r="MYW280" s="735"/>
      <c r="MYX280" s="735"/>
      <c r="MYY280" s="735"/>
      <c r="MYZ280" s="735"/>
      <c r="MZA280" s="732"/>
      <c r="MZB280" s="732"/>
      <c r="MZC280" s="732"/>
      <c r="MZD280" s="732"/>
      <c r="MZE280" s="732"/>
      <c r="MZF280" s="732"/>
      <c r="MZG280" s="732"/>
      <c r="MZH280" s="732"/>
      <c r="MZI280" s="732"/>
      <c r="MZJ280" s="732"/>
      <c r="MZK280" s="732"/>
      <c r="MZL280" s="732"/>
      <c r="MZM280" s="732"/>
      <c r="MZN280" s="732"/>
      <c r="MZO280" s="732"/>
      <c r="MZP280" s="732"/>
      <c r="MZQ280" s="732"/>
      <c r="MZR280" s="732"/>
      <c r="MZS280" s="732"/>
      <c r="MZT280" s="732"/>
      <c r="MZU280" s="732"/>
      <c r="MZV280" s="732"/>
      <c r="MZW280" s="732"/>
      <c r="MZX280" s="732"/>
      <c r="MZY280" s="733"/>
      <c r="MZZ280" s="733"/>
      <c r="NAA280" s="733"/>
      <c r="NAB280" s="733"/>
      <c r="NAC280" s="733"/>
      <c r="NAD280" s="732"/>
      <c r="NAE280" s="732"/>
      <c r="NAF280" s="733"/>
      <c r="NAG280" s="733"/>
      <c r="NAH280" s="732"/>
      <c r="NAI280" s="732"/>
      <c r="NAJ280" s="733"/>
      <c r="NAK280" s="733"/>
      <c r="NAL280" s="732"/>
      <c r="NAM280" s="732"/>
      <c r="NAN280" s="732"/>
      <c r="NAO280" s="732"/>
      <c r="NAP280" s="732"/>
      <c r="NAQ280" s="732"/>
      <c r="NAR280" s="732"/>
      <c r="NAS280" s="733"/>
      <c r="NAT280" s="733"/>
      <c r="NAU280" s="732"/>
      <c r="NAV280" s="732"/>
      <c r="NAW280" s="733"/>
      <c r="NAX280" s="733"/>
      <c r="NAY280" s="732"/>
      <c r="NAZ280" s="732"/>
      <c r="NBA280" s="732"/>
      <c r="NBB280" s="732"/>
      <c r="NBC280" s="732"/>
      <c r="NBD280" s="731"/>
      <c r="NBE280" s="734"/>
      <c r="NBF280" s="732"/>
      <c r="NBG280" s="732"/>
      <c r="NBH280" s="732"/>
      <c r="NBI280" s="732"/>
      <c r="NBJ280" s="732"/>
      <c r="NBK280" s="732"/>
      <c r="NBL280" s="732"/>
      <c r="NBM280" s="735"/>
      <c r="NBN280" s="735"/>
      <c r="NBO280" s="735"/>
      <c r="NBP280" s="735"/>
      <c r="NBQ280" s="735"/>
      <c r="NBR280" s="735"/>
      <c r="NBS280" s="735"/>
      <c r="NBT280" s="735"/>
      <c r="NBU280" s="735"/>
      <c r="NBV280" s="735"/>
      <c r="NBW280" s="735"/>
      <c r="NBX280" s="735"/>
      <c r="NBY280" s="735"/>
      <c r="NBZ280" s="735"/>
      <c r="NCA280" s="735"/>
      <c r="NCB280" s="735"/>
      <c r="NCC280" s="735"/>
      <c r="NCD280" s="735"/>
      <c r="NCE280" s="735"/>
      <c r="NCF280" s="735"/>
      <c r="NCG280" s="735"/>
      <c r="NCH280" s="735"/>
      <c r="NCI280" s="735"/>
      <c r="NCJ280" s="735"/>
      <c r="NCK280" s="735"/>
      <c r="NCL280" s="735"/>
      <c r="NCM280" s="735"/>
      <c r="NCN280" s="735"/>
      <c r="NCO280" s="735"/>
      <c r="NCP280" s="735"/>
      <c r="NCQ280" s="735"/>
      <c r="NCR280" s="735"/>
      <c r="NCS280" s="735"/>
      <c r="NCT280" s="735"/>
      <c r="NCU280" s="735"/>
      <c r="NCV280" s="735"/>
      <c r="NCW280" s="735"/>
      <c r="NCX280" s="735"/>
      <c r="NCY280" s="735"/>
      <c r="NCZ280" s="735"/>
      <c r="NDA280" s="735"/>
      <c r="NDB280" s="735"/>
      <c r="NDC280" s="735"/>
      <c r="NDD280" s="735"/>
      <c r="NDE280" s="732"/>
      <c r="NDF280" s="732"/>
      <c r="NDG280" s="732"/>
      <c r="NDH280" s="732"/>
      <c r="NDI280" s="732"/>
      <c r="NDJ280" s="732"/>
      <c r="NDK280" s="732"/>
      <c r="NDL280" s="732"/>
      <c r="NDM280" s="732"/>
      <c r="NDN280" s="732"/>
      <c r="NDO280" s="732"/>
      <c r="NDP280" s="732"/>
      <c r="NDQ280" s="732"/>
      <c r="NDR280" s="732"/>
      <c r="NDS280" s="732"/>
      <c r="NDT280" s="732"/>
      <c r="NDU280" s="732"/>
      <c r="NDV280" s="732"/>
      <c r="NDW280" s="732"/>
      <c r="NDX280" s="732"/>
      <c r="NDY280" s="732"/>
      <c r="NDZ280" s="732"/>
      <c r="NEA280" s="732"/>
      <c r="NEB280" s="732"/>
      <c r="NEC280" s="733"/>
      <c r="NED280" s="733"/>
      <c r="NEE280" s="733"/>
      <c r="NEF280" s="733"/>
      <c r="NEG280" s="733"/>
      <c r="NEH280" s="732"/>
      <c r="NEI280" s="732"/>
      <c r="NEJ280" s="733"/>
      <c r="NEK280" s="733"/>
      <c r="NEL280" s="732"/>
      <c r="NEM280" s="732"/>
      <c r="NEN280" s="733"/>
      <c r="NEO280" s="733"/>
      <c r="NEP280" s="732"/>
      <c r="NEQ280" s="732"/>
      <c r="NER280" s="732"/>
      <c r="NES280" s="732"/>
      <c r="NET280" s="732"/>
      <c r="NEU280" s="732"/>
      <c r="NEV280" s="732"/>
      <c r="NEW280" s="733"/>
      <c r="NEX280" s="733"/>
      <c r="NEY280" s="732"/>
      <c r="NEZ280" s="732"/>
      <c r="NFA280" s="733"/>
      <c r="NFB280" s="733"/>
      <c r="NFC280" s="732"/>
      <c r="NFD280" s="732"/>
      <c r="NFE280" s="732"/>
      <c r="NFF280" s="732"/>
      <c r="NFG280" s="732"/>
      <c r="NFH280" s="731"/>
      <c r="NFI280" s="734"/>
      <c r="NFJ280" s="732"/>
      <c r="NFK280" s="732"/>
      <c r="NFL280" s="732"/>
      <c r="NFM280" s="732"/>
      <c r="NFN280" s="732"/>
      <c r="NFO280" s="732"/>
      <c r="NFP280" s="732"/>
      <c r="NFQ280" s="735"/>
      <c r="NFR280" s="735"/>
      <c r="NFS280" s="735"/>
      <c r="NFT280" s="735"/>
      <c r="NFU280" s="735"/>
      <c r="NFV280" s="735"/>
      <c r="NFW280" s="735"/>
      <c r="NFX280" s="735"/>
      <c r="NFY280" s="735"/>
      <c r="NFZ280" s="735"/>
      <c r="NGA280" s="735"/>
      <c r="NGB280" s="735"/>
      <c r="NGC280" s="735"/>
      <c r="NGD280" s="735"/>
      <c r="NGE280" s="735"/>
      <c r="NGF280" s="735"/>
      <c r="NGG280" s="735"/>
      <c r="NGH280" s="735"/>
      <c r="NGI280" s="735"/>
      <c r="NGJ280" s="735"/>
      <c r="NGK280" s="735"/>
      <c r="NGL280" s="735"/>
      <c r="NGM280" s="735"/>
      <c r="NGN280" s="735"/>
      <c r="NGO280" s="735"/>
      <c r="NGP280" s="735"/>
      <c r="NGQ280" s="735"/>
      <c r="NGR280" s="735"/>
      <c r="NGS280" s="735"/>
      <c r="NGT280" s="735"/>
      <c r="NGU280" s="735"/>
      <c r="NGV280" s="735"/>
      <c r="NGW280" s="735"/>
      <c r="NGX280" s="735"/>
      <c r="NGY280" s="735"/>
      <c r="NGZ280" s="735"/>
      <c r="NHA280" s="735"/>
      <c r="NHB280" s="735"/>
      <c r="NHC280" s="735"/>
      <c r="NHD280" s="735"/>
      <c r="NHE280" s="735"/>
      <c r="NHF280" s="735"/>
      <c r="NHG280" s="735"/>
      <c r="NHH280" s="735"/>
      <c r="NHI280" s="732"/>
      <c r="NHJ280" s="732"/>
      <c r="NHK280" s="732"/>
      <c r="NHL280" s="732"/>
      <c r="NHM280" s="732"/>
      <c r="NHN280" s="732"/>
      <c r="NHO280" s="732"/>
      <c r="NHP280" s="732"/>
      <c r="NHQ280" s="732"/>
      <c r="NHR280" s="732"/>
      <c r="NHS280" s="732"/>
      <c r="NHT280" s="732"/>
      <c r="NHU280" s="732"/>
      <c r="NHV280" s="732"/>
      <c r="NHW280" s="732"/>
      <c r="NHX280" s="732"/>
      <c r="NHY280" s="732"/>
      <c r="NHZ280" s="732"/>
      <c r="NIA280" s="732"/>
      <c r="NIB280" s="732"/>
      <c r="NIC280" s="732"/>
      <c r="NID280" s="732"/>
      <c r="NIE280" s="732"/>
      <c r="NIF280" s="732"/>
      <c r="NIG280" s="733"/>
      <c r="NIH280" s="733"/>
      <c r="NII280" s="733"/>
      <c r="NIJ280" s="733"/>
      <c r="NIK280" s="733"/>
      <c r="NIL280" s="732"/>
      <c r="NIM280" s="732"/>
      <c r="NIN280" s="733"/>
      <c r="NIO280" s="733"/>
      <c r="NIP280" s="732"/>
      <c r="NIQ280" s="732"/>
      <c r="NIR280" s="733"/>
      <c r="NIS280" s="733"/>
      <c r="NIT280" s="732"/>
      <c r="NIU280" s="732"/>
      <c r="NIV280" s="732"/>
      <c r="NIW280" s="732"/>
      <c r="NIX280" s="732"/>
      <c r="NIY280" s="732"/>
      <c r="NIZ280" s="732"/>
      <c r="NJA280" s="733"/>
      <c r="NJB280" s="733"/>
      <c r="NJC280" s="732"/>
      <c r="NJD280" s="732"/>
      <c r="NJE280" s="733"/>
      <c r="NJF280" s="733"/>
      <c r="NJG280" s="732"/>
      <c r="NJH280" s="732"/>
      <c r="NJI280" s="732"/>
      <c r="NJJ280" s="732"/>
      <c r="NJK280" s="732"/>
      <c r="NJL280" s="731"/>
      <c r="NJM280" s="734"/>
      <c r="NJN280" s="732"/>
      <c r="NJO280" s="732"/>
      <c r="NJP280" s="732"/>
      <c r="NJQ280" s="732"/>
      <c r="NJR280" s="732"/>
      <c r="NJS280" s="732"/>
      <c r="NJT280" s="732"/>
      <c r="NJU280" s="735"/>
      <c r="NJV280" s="735"/>
      <c r="NJW280" s="735"/>
      <c r="NJX280" s="735"/>
      <c r="NJY280" s="735"/>
      <c r="NJZ280" s="735"/>
      <c r="NKA280" s="735"/>
      <c r="NKB280" s="735"/>
      <c r="NKC280" s="735"/>
      <c r="NKD280" s="735"/>
      <c r="NKE280" s="735"/>
      <c r="NKF280" s="735"/>
      <c r="NKG280" s="735"/>
      <c r="NKH280" s="735"/>
      <c r="NKI280" s="735"/>
      <c r="NKJ280" s="735"/>
      <c r="NKK280" s="735"/>
      <c r="NKL280" s="735"/>
      <c r="NKM280" s="735"/>
      <c r="NKN280" s="735"/>
      <c r="NKO280" s="735"/>
      <c r="NKP280" s="735"/>
      <c r="NKQ280" s="735"/>
      <c r="NKR280" s="735"/>
      <c r="NKS280" s="735"/>
      <c r="NKT280" s="735"/>
      <c r="NKU280" s="735"/>
      <c r="NKV280" s="735"/>
      <c r="NKW280" s="735"/>
      <c r="NKX280" s="735"/>
      <c r="NKY280" s="735"/>
      <c r="NKZ280" s="735"/>
      <c r="NLA280" s="735"/>
      <c r="NLB280" s="735"/>
      <c r="NLC280" s="735"/>
      <c r="NLD280" s="735"/>
      <c r="NLE280" s="735"/>
      <c r="NLF280" s="735"/>
      <c r="NLG280" s="735"/>
      <c r="NLH280" s="735"/>
      <c r="NLI280" s="735"/>
      <c r="NLJ280" s="735"/>
      <c r="NLK280" s="735"/>
      <c r="NLL280" s="735"/>
      <c r="NLM280" s="732"/>
      <c r="NLN280" s="732"/>
      <c r="NLO280" s="732"/>
      <c r="NLP280" s="732"/>
      <c r="NLQ280" s="732"/>
      <c r="NLR280" s="732"/>
      <c r="NLS280" s="732"/>
      <c r="NLT280" s="732"/>
      <c r="NLU280" s="732"/>
      <c r="NLV280" s="732"/>
      <c r="NLW280" s="732"/>
      <c r="NLX280" s="732"/>
      <c r="NLY280" s="732"/>
      <c r="NLZ280" s="732"/>
      <c r="NMA280" s="732"/>
      <c r="NMB280" s="732"/>
      <c r="NMC280" s="732"/>
      <c r="NMD280" s="732"/>
      <c r="NME280" s="732"/>
      <c r="NMF280" s="732"/>
      <c r="NMG280" s="732"/>
      <c r="NMH280" s="732"/>
      <c r="NMI280" s="732"/>
      <c r="NMJ280" s="732"/>
      <c r="NMK280" s="733"/>
      <c r="NML280" s="733"/>
      <c r="NMM280" s="733"/>
      <c r="NMN280" s="733"/>
      <c r="NMO280" s="733"/>
      <c r="NMP280" s="732"/>
      <c r="NMQ280" s="732"/>
      <c r="NMR280" s="733"/>
      <c r="NMS280" s="733"/>
      <c r="NMT280" s="732"/>
      <c r="NMU280" s="732"/>
      <c r="NMV280" s="733"/>
      <c r="NMW280" s="733"/>
      <c r="NMX280" s="732"/>
      <c r="NMY280" s="732"/>
      <c r="NMZ280" s="732"/>
      <c r="NNA280" s="732"/>
      <c r="NNB280" s="732"/>
      <c r="NNC280" s="732"/>
      <c r="NND280" s="732"/>
      <c r="NNE280" s="733"/>
      <c r="NNF280" s="733"/>
      <c r="NNG280" s="732"/>
      <c r="NNH280" s="732"/>
      <c r="NNI280" s="733"/>
      <c r="NNJ280" s="733"/>
      <c r="NNK280" s="732"/>
      <c r="NNL280" s="732"/>
      <c r="NNM280" s="732"/>
      <c r="NNN280" s="732"/>
      <c r="NNO280" s="732"/>
      <c r="NNP280" s="731"/>
      <c r="NNQ280" s="734"/>
      <c r="NNR280" s="732"/>
      <c r="NNS280" s="732"/>
      <c r="NNT280" s="732"/>
      <c r="NNU280" s="732"/>
      <c r="NNV280" s="732"/>
      <c r="NNW280" s="732"/>
      <c r="NNX280" s="732"/>
      <c r="NNY280" s="735"/>
      <c r="NNZ280" s="735"/>
      <c r="NOA280" s="735"/>
      <c r="NOB280" s="735"/>
      <c r="NOC280" s="735"/>
      <c r="NOD280" s="735"/>
      <c r="NOE280" s="735"/>
      <c r="NOF280" s="735"/>
      <c r="NOG280" s="735"/>
      <c r="NOH280" s="735"/>
      <c r="NOI280" s="735"/>
      <c r="NOJ280" s="735"/>
      <c r="NOK280" s="735"/>
      <c r="NOL280" s="735"/>
      <c r="NOM280" s="735"/>
      <c r="NON280" s="735"/>
      <c r="NOO280" s="735"/>
      <c r="NOP280" s="735"/>
      <c r="NOQ280" s="735"/>
      <c r="NOR280" s="735"/>
      <c r="NOS280" s="735"/>
      <c r="NOT280" s="735"/>
      <c r="NOU280" s="735"/>
      <c r="NOV280" s="735"/>
      <c r="NOW280" s="735"/>
      <c r="NOX280" s="735"/>
      <c r="NOY280" s="735"/>
      <c r="NOZ280" s="735"/>
      <c r="NPA280" s="735"/>
      <c r="NPB280" s="735"/>
      <c r="NPC280" s="735"/>
      <c r="NPD280" s="735"/>
      <c r="NPE280" s="735"/>
      <c r="NPF280" s="735"/>
      <c r="NPG280" s="735"/>
      <c r="NPH280" s="735"/>
      <c r="NPI280" s="735"/>
      <c r="NPJ280" s="735"/>
      <c r="NPK280" s="735"/>
      <c r="NPL280" s="735"/>
      <c r="NPM280" s="735"/>
      <c r="NPN280" s="735"/>
      <c r="NPO280" s="735"/>
      <c r="NPP280" s="735"/>
      <c r="NPQ280" s="732"/>
      <c r="NPR280" s="732"/>
      <c r="NPS280" s="732"/>
      <c r="NPT280" s="732"/>
      <c r="NPU280" s="732"/>
      <c r="NPV280" s="732"/>
      <c r="NPW280" s="732"/>
      <c r="NPX280" s="732"/>
      <c r="NPY280" s="732"/>
      <c r="NPZ280" s="732"/>
      <c r="NQA280" s="732"/>
      <c r="NQB280" s="732"/>
      <c r="NQC280" s="732"/>
      <c r="NQD280" s="732"/>
      <c r="NQE280" s="732"/>
      <c r="NQF280" s="732"/>
      <c r="NQG280" s="732"/>
      <c r="NQH280" s="732"/>
      <c r="NQI280" s="732"/>
      <c r="NQJ280" s="732"/>
      <c r="NQK280" s="732"/>
      <c r="NQL280" s="732"/>
      <c r="NQM280" s="732"/>
      <c r="NQN280" s="732"/>
      <c r="NQO280" s="733"/>
      <c r="NQP280" s="733"/>
      <c r="NQQ280" s="733"/>
      <c r="NQR280" s="733"/>
      <c r="NQS280" s="733"/>
      <c r="NQT280" s="732"/>
      <c r="NQU280" s="732"/>
      <c r="NQV280" s="733"/>
      <c r="NQW280" s="733"/>
      <c r="NQX280" s="732"/>
      <c r="NQY280" s="732"/>
      <c r="NQZ280" s="733"/>
      <c r="NRA280" s="733"/>
      <c r="NRB280" s="732"/>
      <c r="NRC280" s="732"/>
      <c r="NRD280" s="732"/>
      <c r="NRE280" s="732"/>
      <c r="NRF280" s="732"/>
      <c r="NRG280" s="732"/>
      <c r="NRH280" s="732"/>
      <c r="NRI280" s="733"/>
      <c r="NRJ280" s="733"/>
      <c r="NRK280" s="732"/>
      <c r="NRL280" s="732"/>
      <c r="NRM280" s="733"/>
      <c r="NRN280" s="733"/>
      <c r="NRO280" s="732"/>
      <c r="NRP280" s="732"/>
      <c r="NRQ280" s="732"/>
      <c r="NRR280" s="732"/>
      <c r="NRS280" s="732"/>
      <c r="NRT280" s="731"/>
      <c r="NRU280" s="734"/>
      <c r="NRV280" s="732"/>
      <c r="NRW280" s="732"/>
      <c r="NRX280" s="732"/>
      <c r="NRY280" s="732"/>
      <c r="NRZ280" s="732"/>
      <c r="NSA280" s="732"/>
      <c r="NSB280" s="732"/>
      <c r="NSC280" s="735"/>
      <c r="NSD280" s="735"/>
      <c r="NSE280" s="735"/>
      <c r="NSF280" s="735"/>
      <c r="NSG280" s="735"/>
      <c r="NSH280" s="735"/>
      <c r="NSI280" s="735"/>
      <c r="NSJ280" s="735"/>
      <c r="NSK280" s="735"/>
      <c r="NSL280" s="735"/>
      <c r="NSM280" s="735"/>
      <c r="NSN280" s="735"/>
      <c r="NSO280" s="735"/>
      <c r="NSP280" s="735"/>
      <c r="NSQ280" s="735"/>
      <c r="NSR280" s="735"/>
      <c r="NSS280" s="735"/>
      <c r="NST280" s="735"/>
      <c r="NSU280" s="735"/>
      <c r="NSV280" s="735"/>
      <c r="NSW280" s="735"/>
      <c r="NSX280" s="735"/>
      <c r="NSY280" s="735"/>
      <c r="NSZ280" s="735"/>
      <c r="NTA280" s="735"/>
      <c r="NTB280" s="735"/>
      <c r="NTC280" s="735"/>
      <c r="NTD280" s="735"/>
      <c r="NTE280" s="735"/>
      <c r="NTF280" s="735"/>
      <c r="NTG280" s="735"/>
      <c r="NTH280" s="735"/>
      <c r="NTI280" s="735"/>
      <c r="NTJ280" s="735"/>
      <c r="NTK280" s="735"/>
      <c r="NTL280" s="735"/>
      <c r="NTM280" s="735"/>
      <c r="NTN280" s="735"/>
      <c r="NTO280" s="735"/>
      <c r="NTP280" s="735"/>
      <c r="NTQ280" s="735"/>
      <c r="NTR280" s="735"/>
      <c r="NTS280" s="735"/>
      <c r="NTT280" s="735"/>
      <c r="NTU280" s="732"/>
      <c r="NTV280" s="732"/>
      <c r="NTW280" s="732"/>
      <c r="NTX280" s="732"/>
      <c r="NTY280" s="732"/>
      <c r="NTZ280" s="732"/>
      <c r="NUA280" s="732"/>
      <c r="NUB280" s="732"/>
      <c r="NUC280" s="732"/>
      <c r="NUD280" s="732"/>
      <c r="NUE280" s="732"/>
      <c r="NUF280" s="732"/>
      <c r="NUG280" s="732"/>
      <c r="NUH280" s="732"/>
      <c r="NUI280" s="732"/>
      <c r="NUJ280" s="732"/>
      <c r="NUK280" s="732"/>
      <c r="NUL280" s="732"/>
      <c r="NUM280" s="732"/>
      <c r="NUN280" s="732"/>
      <c r="NUO280" s="732"/>
      <c r="NUP280" s="732"/>
      <c r="NUQ280" s="732"/>
      <c r="NUR280" s="732"/>
      <c r="NUS280" s="733"/>
      <c r="NUT280" s="733"/>
      <c r="NUU280" s="733"/>
      <c r="NUV280" s="733"/>
      <c r="NUW280" s="733"/>
      <c r="NUX280" s="732"/>
      <c r="NUY280" s="732"/>
      <c r="NUZ280" s="733"/>
      <c r="NVA280" s="733"/>
      <c r="NVB280" s="732"/>
      <c r="NVC280" s="732"/>
      <c r="NVD280" s="733"/>
      <c r="NVE280" s="733"/>
      <c r="NVF280" s="732"/>
      <c r="NVG280" s="732"/>
      <c r="NVH280" s="732"/>
      <c r="NVI280" s="732"/>
      <c r="NVJ280" s="732"/>
      <c r="NVK280" s="732"/>
      <c r="NVL280" s="732"/>
      <c r="NVM280" s="733"/>
      <c r="NVN280" s="733"/>
      <c r="NVO280" s="732"/>
      <c r="NVP280" s="732"/>
      <c r="NVQ280" s="733"/>
      <c r="NVR280" s="733"/>
      <c r="NVS280" s="732"/>
      <c r="NVT280" s="732"/>
      <c r="NVU280" s="732"/>
      <c r="NVV280" s="732"/>
      <c r="NVW280" s="732"/>
      <c r="NVX280" s="731"/>
      <c r="NVY280" s="734"/>
      <c r="NVZ280" s="732"/>
      <c r="NWA280" s="732"/>
      <c r="NWB280" s="732"/>
      <c r="NWC280" s="732"/>
      <c r="NWD280" s="732"/>
      <c r="NWE280" s="732"/>
      <c r="NWF280" s="732"/>
      <c r="NWG280" s="735"/>
      <c r="NWH280" s="735"/>
      <c r="NWI280" s="735"/>
      <c r="NWJ280" s="735"/>
      <c r="NWK280" s="735"/>
      <c r="NWL280" s="735"/>
      <c r="NWM280" s="735"/>
      <c r="NWN280" s="735"/>
      <c r="NWO280" s="735"/>
      <c r="NWP280" s="735"/>
      <c r="NWQ280" s="735"/>
      <c r="NWR280" s="735"/>
      <c r="NWS280" s="735"/>
      <c r="NWT280" s="735"/>
      <c r="NWU280" s="735"/>
      <c r="NWV280" s="735"/>
      <c r="NWW280" s="735"/>
      <c r="NWX280" s="735"/>
      <c r="NWY280" s="735"/>
      <c r="NWZ280" s="735"/>
      <c r="NXA280" s="735"/>
      <c r="NXB280" s="735"/>
      <c r="NXC280" s="735"/>
      <c r="NXD280" s="735"/>
      <c r="NXE280" s="735"/>
      <c r="NXF280" s="735"/>
      <c r="NXG280" s="735"/>
      <c r="NXH280" s="735"/>
      <c r="NXI280" s="735"/>
      <c r="NXJ280" s="735"/>
      <c r="NXK280" s="735"/>
      <c r="NXL280" s="735"/>
      <c r="NXM280" s="735"/>
      <c r="NXN280" s="735"/>
      <c r="NXO280" s="735"/>
      <c r="NXP280" s="735"/>
      <c r="NXQ280" s="735"/>
      <c r="NXR280" s="735"/>
      <c r="NXS280" s="735"/>
      <c r="NXT280" s="735"/>
      <c r="NXU280" s="735"/>
      <c r="NXV280" s="735"/>
      <c r="NXW280" s="735"/>
      <c r="NXX280" s="735"/>
      <c r="NXY280" s="732"/>
      <c r="NXZ280" s="732"/>
      <c r="NYA280" s="732"/>
      <c r="NYB280" s="732"/>
      <c r="NYC280" s="732"/>
      <c r="NYD280" s="732"/>
      <c r="NYE280" s="732"/>
      <c r="NYF280" s="732"/>
      <c r="NYG280" s="732"/>
      <c r="NYH280" s="732"/>
      <c r="NYI280" s="732"/>
      <c r="NYJ280" s="732"/>
      <c r="NYK280" s="732"/>
      <c r="NYL280" s="732"/>
      <c r="NYM280" s="732"/>
      <c r="NYN280" s="732"/>
      <c r="NYO280" s="732"/>
      <c r="NYP280" s="732"/>
      <c r="NYQ280" s="732"/>
      <c r="NYR280" s="732"/>
      <c r="NYS280" s="732"/>
      <c r="NYT280" s="732"/>
      <c r="NYU280" s="732"/>
      <c r="NYV280" s="732"/>
      <c r="NYW280" s="733"/>
      <c r="NYX280" s="733"/>
      <c r="NYY280" s="733"/>
      <c r="NYZ280" s="733"/>
      <c r="NZA280" s="733"/>
      <c r="NZB280" s="732"/>
      <c r="NZC280" s="732"/>
      <c r="NZD280" s="733"/>
      <c r="NZE280" s="733"/>
      <c r="NZF280" s="732"/>
      <c r="NZG280" s="732"/>
      <c r="NZH280" s="733"/>
      <c r="NZI280" s="733"/>
      <c r="NZJ280" s="732"/>
      <c r="NZK280" s="732"/>
      <c r="NZL280" s="732"/>
      <c r="NZM280" s="732"/>
      <c r="NZN280" s="732"/>
      <c r="NZO280" s="732"/>
      <c r="NZP280" s="732"/>
      <c r="NZQ280" s="733"/>
      <c r="NZR280" s="733"/>
      <c r="NZS280" s="732"/>
      <c r="NZT280" s="732"/>
      <c r="NZU280" s="733"/>
      <c r="NZV280" s="733"/>
      <c r="NZW280" s="732"/>
      <c r="NZX280" s="732"/>
      <c r="NZY280" s="732"/>
      <c r="NZZ280" s="732"/>
      <c r="OAA280" s="732"/>
      <c r="OAB280" s="731"/>
      <c r="OAC280" s="734"/>
      <c r="OAD280" s="732"/>
      <c r="OAE280" s="732"/>
      <c r="OAF280" s="732"/>
      <c r="OAG280" s="732"/>
      <c r="OAH280" s="732"/>
      <c r="OAI280" s="732"/>
      <c r="OAJ280" s="732"/>
      <c r="OAK280" s="735"/>
      <c r="OAL280" s="735"/>
      <c r="OAM280" s="735"/>
      <c r="OAN280" s="735"/>
      <c r="OAO280" s="735"/>
      <c r="OAP280" s="735"/>
      <c r="OAQ280" s="735"/>
      <c r="OAR280" s="735"/>
      <c r="OAS280" s="735"/>
      <c r="OAT280" s="735"/>
      <c r="OAU280" s="735"/>
      <c r="OAV280" s="735"/>
      <c r="OAW280" s="735"/>
      <c r="OAX280" s="735"/>
      <c r="OAY280" s="735"/>
      <c r="OAZ280" s="735"/>
      <c r="OBA280" s="735"/>
      <c r="OBB280" s="735"/>
      <c r="OBC280" s="735"/>
      <c r="OBD280" s="735"/>
      <c r="OBE280" s="735"/>
      <c r="OBF280" s="735"/>
      <c r="OBG280" s="735"/>
      <c r="OBH280" s="735"/>
      <c r="OBI280" s="735"/>
      <c r="OBJ280" s="735"/>
      <c r="OBK280" s="735"/>
      <c r="OBL280" s="735"/>
      <c r="OBM280" s="735"/>
      <c r="OBN280" s="735"/>
      <c r="OBO280" s="735"/>
      <c r="OBP280" s="735"/>
      <c r="OBQ280" s="735"/>
      <c r="OBR280" s="735"/>
      <c r="OBS280" s="735"/>
      <c r="OBT280" s="735"/>
      <c r="OBU280" s="735"/>
      <c r="OBV280" s="735"/>
      <c r="OBW280" s="735"/>
      <c r="OBX280" s="735"/>
      <c r="OBY280" s="735"/>
      <c r="OBZ280" s="735"/>
      <c r="OCA280" s="735"/>
      <c r="OCB280" s="735"/>
      <c r="OCC280" s="732"/>
      <c r="OCD280" s="732"/>
      <c r="OCE280" s="732"/>
      <c r="OCF280" s="732"/>
      <c r="OCG280" s="732"/>
      <c r="OCH280" s="732"/>
      <c r="OCI280" s="732"/>
      <c r="OCJ280" s="732"/>
      <c r="OCK280" s="732"/>
      <c r="OCL280" s="732"/>
      <c r="OCM280" s="732"/>
      <c r="OCN280" s="732"/>
      <c r="OCO280" s="732"/>
      <c r="OCP280" s="732"/>
      <c r="OCQ280" s="732"/>
      <c r="OCR280" s="732"/>
      <c r="OCS280" s="732"/>
      <c r="OCT280" s="732"/>
      <c r="OCU280" s="732"/>
      <c r="OCV280" s="732"/>
      <c r="OCW280" s="732"/>
      <c r="OCX280" s="732"/>
      <c r="OCY280" s="732"/>
      <c r="OCZ280" s="732"/>
      <c r="ODA280" s="733"/>
      <c r="ODB280" s="733"/>
      <c r="ODC280" s="733"/>
      <c r="ODD280" s="733"/>
      <c r="ODE280" s="733"/>
      <c r="ODF280" s="732"/>
      <c r="ODG280" s="732"/>
      <c r="ODH280" s="733"/>
      <c r="ODI280" s="733"/>
      <c r="ODJ280" s="732"/>
      <c r="ODK280" s="732"/>
      <c r="ODL280" s="733"/>
      <c r="ODM280" s="733"/>
      <c r="ODN280" s="732"/>
      <c r="ODO280" s="732"/>
      <c r="ODP280" s="732"/>
      <c r="ODQ280" s="732"/>
      <c r="ODR280" s="732"/>
      <c r="ODS280" s="732"/>
      <c r="ODT280" s="732"/>
      <c r="ODU280" s="733"/>
      <c r="ODV280" s="733"/>
      <c r="ODW280" s="732"/>
      <c r="ODX280" s="732"/>
      <c r="ODY280" s="733"/>
      <c r="ODZ280" s="733"/>
      <c r="OEA280" s="732"/>
      <c r="OEB280" s="732"/>
      <c r="OEC280" s="732"/>
      <c r="OED280" s="732"/>
      <c r="OEE280" s="732"/>
      <c r="OEF280" s="731"/>
      <c r="OEG280" s="734"/>
      <c r="OEH280" s="732"/>
      <c r="OEI280" s="732"/>
      <c r="OEJ280" s="732"/>
      <c r="OEK280" s="732"/>
      <c r="OEL280" s="732"/>
      <c r="OEM280" s="732"/>
      <c r="OEN280" s="732"/>
      <c r="OEO280" s="735"/>
      <c r="OEP280" s="735"/>
      <c r="OEQ280" s="735"/>
      <c r="OER280" s="735"/>
      <c r="OES280" s="735"/>
      <c r="OET280" s="735"/>
      <c r="OEU280" s="735"/>
      <c r="OEV280" s="735"/>
      <c r="OEW280" s="735"/>
      <c r="OEX280" s="735"/>
      <c r="OEY280" s="735"/>
      <c r="OEZ280" s="735"/>
      <c r="OFA280" s="735"/>
      <c r="OFB280" s="735"/>
      <c r="OFC280" s="735"/>
      <c r="OFD280" s="735"/>
      <c r="OFE280" s="735"/>
      <c r="OFF280" s="735"/>
      <c r="OFG280" s="735"/>
      <c r="OFH280" s="735"/>
      <c r="OFI280" s="735"/>
      <c r="OFJ280" s="735"/>
      <c r="OFK280" s="735"/>
      <c r="OFL280" s="735"/>
      <c r="OFM280" s="735"/>
      <c r="OFN280" s="735"/>
      <c r="OFO280" s="735"/>
      <c r="OFP280" s="735"/>
      <c r="OFQ280" s="735"/>
      <c r="OFR280" s="735"/>
      <c r="OFS280" s="735"/>
      <c r="OFT280" s="735"/>
      <c r="OFU280" s="735"/>
      <c r="OFV280" s="735"/>
      <c r="OFW280" s="735"/>
      <c r="OFX280" s="735"/>
      <c r="OFY280" s="735"/>
      <c r="OFZ280" s="735"/>
      <c r="OGA280" s="735"/>
      <c r="OGB280" s="735"/>
      <c r="OGC280" s="735"/>
      <c r="OGD280" s="735"/>
      <c r="OGE280" s="735"/>
      <c r="OGF280" s="735"/>
      <c r="OGG280" s="732"/>
      <c r="OGH280" s="732"/>
      <c r="OGI280" s="732"/>
      <c r="OGJ280" s="732"/>
      <c r="OGK280" s="732"/>
      <c r="OGL280" s="732"/>
      <c r="OGM280" s="732"/>
      <c r="OGN280" s="732"/>
      <c r="OGO280" s="732"/>
      <c r="OGP280" s="732"/>
      <c r="OGQ280" s="732"/>
      <c r="OGR280" s="732"/>
      <c r="OGS280" s="732"/>
      <c r="OGT280" s="732"/>
      <c r="OGU280" s="732"/>
      <c r="OGV280" s="732"/>
      <c r="OGW280" s="732"/>
      <c r="OGX280" s="732"/>
      <c r="OGY280" s="732"/>
      <c r="OGZ280" s="732"/>
      <c r="OHA280" s="732"/>
      <c r="OHB280" s="732"/>
      <c r="OHC280" s="732"/>
      <c r="OHD280" s="732"/>
      <c r="OHE280" s="733"/>
      <c r="OHF280" s="733"/>
      <c r="OHG280" s="733"/>
      <c r="OHH280" s="733"/>
      <c r="OHI280" s="733"/>
      <c r="OHJ280" s="732"/>
      <c r="OHK280" s="732"/>
      <c r="OHL280" s="733"/>
      <c r="OHM280" s="733"/>
      <c r="OHN280" s="732"/>
      <c r="OHO280" s="732"/>
      <c r="OHP280" s="733"/>
      <c r="OHQ280" s="733"/>
      <c r="OHR280" s="732"/>
      <c r="OHS280" s="732"/>
      <c r="OHT280" s="732"/>
      <c r="OHU280" s="732"/>
      <c r="OHV280" s="732"/>
      <c r="OHW280" s="732"/>
      <c r="OHX280" s="732"/>
      <c r="OHY280" s="733"/>
      <c r="OHZ280" s="733"/>
      <c r="OIA280" s="732"/>
      <c r="OIB280" s="732"/>
      <c r="OIC280" s="733"/>
      <c r="OID280" s="733"/>
      <c r="OIE280" s="732"/>
      <c r="OIF280" s="732"/>
      <c r="OIG280" s="732"/>
      <c r="OIH280" s="732"/>
      <c r="OII280" s="732"/>
      <c r="OIJ280" s="731"/>
      <c r="OIK280" s="734"/>
      <c r="OIL280" s="732"/>
      <c r="OIM280" s="732"/>
      <c r="OIN280" s="732"/>
      <c r="OIO280" s="732"/>
      <c r="OIP280" s="732"/>
      <c r="OIQ280" s="732"/>
      <c r="OIR280" s="732"/>
      <c r="OIS280" s="735"/>
      <c r="OIT280" s="735"/>
      <c r="OIU280" s="735"/>
      <c r="OIV280" s="735"/>
      <c r="OIW280" s="735"/>
      <c r="OIX280" s="735"/>
      <c r="OIY280" s="735"/>
      <c r="OIZ280" s="735"/>
      <c r="OJA280" s="735"/>
      <c r="OJB280" s="735"/>
      <c r="OJC280" s="735"/>
      <c r="OJD280" s="735"/>
      <c r="OJE280" s="735"/>
      <c r="OJF280" s="735"/>
      <c r="OJG280" s="735"/>
      <c r="OJH280" s="735"/>
      <c r="OJI280" s="735"/>
      <c r="OJJ280" s="735"/>
      <c r="OJK280" s="735"/>
      <c r="OJL280" s="735"/>
      <c r="OJM280" s="735"/>
      <c r="OJN280" s="735"/>
      <c r="OJO280" s="735"/>
      <c r="OJP280" s="735"/>
      <c r="OJQ280" s="735"/>
      <c r="OJR280" s="735"/>
      <c r="OJS280" s="735"/>
      <c r="OJT280" s="735"/>
      <c r="OJU280" s="735"/>
      <c r="OJV280" s="735"/>
      <c r="OJW280" s="735"/>
      <c r="OJX280" s="735"/>
      <c r="OJY280" s="735"/>
      <c r="OJZ280" s="735"/>
      <c r="OKA280" s="735"/>
      <c r="OKB280" s="735"/>
      <c r="OKC280" s="735"/>
      <c r="OKD280" s="735"/>
      <c r="OKE280" s="735"/>
      <c r="OKF280" s="735"/>
      <c r="OKG280" s="735"/>
      <c r="OKH280" s="735"/>
      <c r="OKI280" s="735"/>
      <c r="OKJ280" s="735"/>
      <c r="OKK280" s="732"/>
      <c r="OKL280" s="732"/>
      <c r="OKM280" s="732"/>
      <c r="OKN280" s="732"/>
      <c r="OKO280" s="732"/>
      <c r="OKP280" s="732"/>
      <c r="OKQ280" s="732"/>
      <c r="OKR280" s="732"/>
      <c r="OKS280" s="732"/>
      <c r="OKT280" s="732"/>
      <c r="OKU280" s="732"/>
      <c r="OKV280" s="732"/>
      <c r="OKW280" s="732"/>
      <c r="OKX280" s="732"/>
      <c r="OKY280" s="732"/>
      <c r="OKZ280" s="732"/>
      <c r="OLA280" s="732"/>
      <c r="OLB280" s="732"/>
      <c r="OLC280" s="732"/>
      <c r="OLD280" s="732"/>
      <c r="OLE280" s="732"/>
      <c r="OLF280" s="732"/>
      <c r="OLG280" s="732"/>
      <c r="OLH280" s="732"/>
      <c r="OLI280" s="733"/>
      <c r="OLJ280" s="733"/>
      <c r="OLK280" s="733"/>
      <c r="OLL280" s="733"/>
      <c r="OLM280" s="733"/>
      <c r="OLN280" s="732"/>
      <c r="OLO280" s="732"/>
      <c r="OLP280" s="733"/>
      <c r="OLQ280" s="733"/>
      <c r="OLR280" s="732"/>
      <c r="OLS280" s="732"/>
      <c r="OLT280" s="733"/>
      <c r="OLU280" s="733"/>
      <c r="OLV280" s="732"/>
      <c r="OLW280" s="732"/>
      <c r="OLX280" s="732"/>
      <c r="OLY280" s="732"/>
      <c r="OLZ280" s="732"/>
      <c r="OMA280" s="732"/>
      <c r="OMB280" s="732"/>
      <c r="OMC280" s="733"/>
      <c r="OMD280" s="733"/>
      <c r="OME280" s="732"/>
      <c r="OMF280" s="732"/>
      <c r="OMG280" s="733"/>
      <c r="OMH280" s="733"/>
      <c r="OMI280" s="732"/>
      <c r="OMJ280" s="732"/>
      <c r="OMK280" s="732"/>
      <c r="OML280" s="732"/>
      <c r="OMM280" s="732"/>
      <c r="OMN280" s="731"/>
      <c r="OMO280" s="734"/>
      <c r="OMP280" s="732"/>
      <c r="OMQ280" s="732"/>
      <c r="OMR280" s="732"/>
      <c r="OMS280" s="732"/>
      <c r="OMT280" s="732"/>
      <c r="OMU280" s="732"/>
      <c r="OMV280" s="732"/>
      <c r="OMW280" s="735"/>
      <c r="OMX280" s="735"/>
      <c r="OMY280" s="735"/>
      <c r="OMZ280" s="735"/>
      <c r="ONA280" s="735"/>
      <c r="ONB280" s="735"/>
      <c r="ONC280" s="735"/>
      <c r="OND280" s="735"/>
      <c r="ONE280" s="735"/>
      <c r="ONF280" s="735"/>
      <c r="ONG280" s="735"/>
      <c r="ONH280" s="735"/>
      <c r="ONI280" s="735"/>
      <c r="ONJ280" s="735"/>
      <c r="ONK280" s="735"/>
      <c r="ONL280" s="735"/>
      <c r="ONM280" s="735"/>
      <c r="ONN280" s="735"/>
      <c r="ONO280" s="735"/>
      <c r="ONP280" s="735"/>
      <c r="ONQ280" s="735"/>
      <c r="ONR280" s="735"/>
      <c r="ONS280" s="735"/>
      <c r="ONT280" s="735"/>
      <c r="ONU280" s="735"/>
      <c r="ONV280" s="735"/>
      <c r="ONW280" s="735"/>
      <c r="ONX280" s="735"/>
      <c r="ONY280" s="735"/>
      <c r="ONZ280" s="735"/>
      <c r="OOA280" s="735"/>
      <c r="OOB280" s="735"/>
      <c r="OOC280" s="735"/>
      <c r="OOD280" s="735"/>
      <c r="OOE280" s="735"/>
      <c r="OOF280" s="735"/>
      <c r="OOG280" s="735"/>
      <c r="OOH280" s="735"/>
      <c r="OOI280" s="735"/>
      <c r="OOJ280" s="735"/>
      <c r="OOK280" s="735"/>
      <c r="OOL280" s="735"/>
      <c r="OOM280" s="735"/>
      <c r="OON280" s="735"/>
      <c r="OOO280" s="732"/>
      <c r="OOP280" s="732"/>
      <c r="OOQ280" s="732"/>
      <c r="OOR280" s="732"/>
      <c r="OOS280" s="732"/>
      <c r="OOT280" s="732"/>
      <c r="OOU280" s="732"/>
      <c r="OOV280" s="732"/>
      <c r="OOW280" s="732"/>
      <c r="OOX280" s="732"/>
      <c r="OOY280" s="732"/>
      <c r="OOZ280" s="732"/>
      <c r="OPA280" s="732"/>
      <c r="OPB280" s="732"/>
      <c r="OPC280" s="732"/>
      <c r="OPD280" s="732"/>
      <c r="OPE280" s="732"/>
      <c r="OPF280" s="732"/>
      <c r="OPG280" s="732"/>
      <c r="OPH280" s="732"/>
      <c r="OPI280" s="732"/>
      <c r="OPJ280" s="732"/>
      <c r="OPK280" s="732"/>
      <c r="OPL280" s="732"/>
      <c r="OPM280" s="733"/>
      <c r="OPN280" s="733"/>
      <c r="OPO280" s="733"/>
      <c r="OPP280" s="733"/>
      <c r="OPQ280" s="733"/>
      <c r="OPR280" s="732"/>
      <c r="OPS280" s="732"/>
      <c r="OPT280" s="733"/>
      <c r="OPU280" s="733"/>
      <c r="OPV280" s="732"/>
      <c r="OPW280" s="732"/>
      <c r="OPX280" s="733"/>
      <c r="OPY280" s="733"/>
      <c r="OPZ280" s="732"/>
      <c r="OQA280" s="732"/>
      <c r="OQB280" s="732"/>
      <c r="OQC280" s="732"/>
      <c r="OQD280" s="732"/>
      <c r="OQE280" s="732"/>
      <c r="OQF280" s="732"/>
      <c r="OQG280" s="733"/>
      <c r="OQH280" s="733"/>
      <c r="OQI280" s="732"/>
      <c r="OQJ280" s="732"/>
      <c r="OQK280" s="733"/>
      <c r="OQL280" s="733"/>
      <c r="OQM280" s="732"/>
      <c r="OQN280" s="732"/>
      <c r="OQO280" s="732"/>
      <c r="OQP280" s="732"/>
      <c r="OQQ280" s="732"/>
      <c r="OQR280" s="731"/>
      <c r="OQS280" s="734"/>
      <c r="OQT280" s="732"/>
      <c r="OQU280" s="732"/>
      <c r="OQV280" s="732"/>
      <c r="OQW280" s="732"/>
      <c r="OQX280" s="732"/>
      <c r="OQY280" s="732"/>
      <c r="OQZ280" s="732"/>
      <c r="ORA280" s="735"/>
      <c r="ORB280" s="735"/>
      <c r="ORC280" s="735"/>
      <c r="ORD280" s="735"/>
      <c r="ORE280" s="735"/>
      <c r="ORF280" s="735"/>
      <c r="ORG280" s="735"/>
      <c r="ORH280" s="735"/>
      <c r="ORI280" s="735"/>
      <c r="ORJ280" s="735"/>
      <c r="ORK280" s="735"/>
      <c r="ORL280" s="735"/>
      <c r="ORM280" s="735"/>
      <c r="ORN280" s="735"/>
      <c r="ORO280" s="735"/>
      <c r="ORP280" s="735"/>
      <c r="ORQ280" s="735"/>
      <c r="ORR280" s="735"/>
      <c r="ORS280" s="735"/>
      <c r="ORT280" s="735"/>
      <c r="ORU280" s="735"/>
      <c r="ORV280" s="735"/>
      <c r="ORW280" s="735"/>
      <c r="ORX280" s="735"/>
      <c r="ORY280" s="735"/>
      <c r="ORZ280" s="735"/>
      <c r="OSA280" s="735"/>
      <c r="OSB280" s="735"/>
      <c r="OSC280" s="735"/>
      <c r="OSD280" s="735"/>
      <c r="OSE280" s="735"/>
      <c r="OSF280" s="735"/>
      <c r="OSG280" s="735"/>
      <c r="OSH280" s="735"/>
      <c r="OSI280" s="735"/>
      <c r="OSJ280" s="735"/>
      <c r="OSK280" s="735"/>
      <c r="OSL280" s="735"/>
      <c r="OSM280" s="735"/>
      <c r="OSN280" s="735"/>
      <c r="OSO280" s="735"/>
      <c r="OSP280" s="735"/>
      <c r="OSQ280" s="735"/>
      <c r="OSR280" s="735"/>
      <c r="OSS280" s="732"/>
      <c r="OST280" s="732"/>
      <c r="OSU280" s="732"/>
      <c r="OSV280" s="732"/>
      <c r="OSW280" s="732"/>
      <c r="OSX280" s="732"/>
      <c r="OSY280" s="732"/>
      <c r="OSZ280" s="732"/>
      <c r="OTA280" s="732"/>
      <c r="OTB280" s="732"/>
      <c r="OTC280" s="732"/>
      <c r="OTD280" s="732"/>
      <c r="OTE280" s="732"/>
      <c r="OTF280" s="732"/>
      <c r="OTG280" s="732"/>
      <c r="OTH280" s="732"/>
      <c r="OTI280" s="732"/>
      <c r="OTJ280" s="732"/>
      <c r="OTK280" s="732"/>
      <c r="OTL280" s="732"/>
      <c r="OTM280" s="732"/>
      <c r="OTN280" s="732"/>
      <c r="OTO280" s="732"/>
      <c r="OTP280" s="732"/>
      <c r="OTQ280" s="733"/>
      <c r="OTR280" s="733"/>
      <c r="OTS280" s="733"/>
      <c r="OTT280" s="733"/>
      <c r="OTU280" s="733"/>
      <c r="OTV280" s="732"/>
      <c r="OTW280" s="732"/>
      <c r="OTX280" s="733"/>
      <c r="OTY280" s="733"/>
      <c r="OTZ280" s="732"/>
      <c r="OUA280" s="732"/>
      <c r="OUB280" s="733"/>
      <c r="OUC280" s="733"/>
      <c r="OUD280" s="732"/>
      <c r="OUE280" s="732"/>
      <c r="OUF280" s="732"/>
      <c r="OUG280" s="732"/>
      <c r="OUH280" s="732"/>
      <c r="OUI280" s="732"/>
      <c r="OUJ280" s="732"/>
      <c r="OUK280" s="733"/>
      <c r="OUL280" s="733"/>
      <c r="OUM280" s="732"/>
      <c r="OUN280" s="732"/>
      <c r="OUO280" s="733"/>
      <c r="OUP280" s="733"/>
      <c r="OUQ280" s="732"/>
      <c r="OUR280" s="732"/>
      <c r="OUS280" s="732"/>
      <c r="OUT280" s="732"/>
      <c r="OUU280" s="732"/>
      <c r="OUV280" s="731"/>
      <c r="OUW280" s="734"/>
      <c r="OUX280" s="732"/>
      <c r="OUY280" s="732"/>
      <c r="OUZ280" s="732"/>
      <c r="OVA280" s="732"/>
      <c r="OVB280" s="732"/>
      <c r="OVC280" s="732"/>
      <c r="OVD280" s="732"/>
      <c r="OVE280" s="735"/>
      <c r="OVF280" s="735"/>
      <c r="OVG280" s="735"/>
      <c r="OVH280" s="735"/>
      <c r="OVI280" s="735"/>
      <c r="OVJ280" s="735"/>
      <c r="OVK280" s="735"/>
      <c r="OVL280" s="735"/>
      <c r="OVM280" s="735"/>
      <c r="OVN280" s="735"/>
      <c r="OVO280" s="735"/>
      <c r="OVP280" s="735"/>
      <c r="OVQ280" s="735"/>
      <c r="OVR280" s="735"/>
      <c r="OVS280" s="735"/>
      <c r="OVT280" s="735"/>
      <c r="OVU280" s="735"/>
      <c r="OVV280" s="735"/>
      <c r="OVW280" s="735"/>
      <c r="OVX280" s="735"/>
      <c r="OVY280" s="735"/>
      <c r="OVZ280" s="735"/>
      <c r="OWA280" s="735"/>
      <c r="OWB280" s="735"/>
      <c r="OWC280" s="735"/>
      <c r="OWD280" s="735"/>
      <c r="OWE280" s="735"/>
      <c r="OWF280" s="735"/>
      <c r="OWG280" s="735"/>
      <c r="OWH280" s="735"/>
      <c r="OWI280" s="735"/>
      <c r="OWJ280" s="735"/>
      <c r="OWK280" s="735"/>
      <c r="OWL280" s="735"/>
      <c r="OWM280" s="735"/>
      <c r="OWN280" s="735"/>
      <c r="OWO280" s="735"/>
      <c r="OWP280" s="735"/>
      <c r="OWQ280" s="735"/>
      <c r="OWR280" s="735"/>
      <c r="OWS280" s="735"/>
      <c r="OWT280" s="735"/>
      <c r="OWU280" s="735"/>
      <c r="OWV280" s="735"/>
      <c r="OWW280" s="732"/>
      <c r="OWX280" s="732"/>
      <c r="OWY280" s="732"/>
      <c r="OWZ280" s="732"/>
      <c r="OXA280" s="732"/>
      <c r="OXB280" s="732"/>
      <c r="OXC280" s="732"/>
      <c r="OXD280" s="732"/>
      <c r="OXE280" s="732"/>
      <c r="OXF280" s="732"/>
      <c r="OXG280" s="732"/>
      <c r="OXH280" s="732"/>
      <c r="OXI280" s="732"/>
      <c r="OXJ280" s="732"/>
      <c r="OXK280" s="732"/>
      <c r="OXL280" s="732"/>
      <c r="OXM280" s="732"/>
      <c r="OXN280" s="732"/>
      <c r="OXO280" s="732"/>
      <c r="OXP280" s="732"/>
      <c r="OXQ280" s="732"/>
      <c r="OXR280" s="732"/>
      <c r="OXS280" s="732"/>
      <c r="OXT280" s="732"/>
      <c r="OXU280" s="733"/>
      <c r="OXV280" s="733"/>
      <c r="OXW280" s="733"/>
      <c r="OXX280" s="733"/>
      <c r="OXY280" s="733"/>
      <c r="OXZ280" s="732"/>
      <c r="OYA280" s="732"/>
      <c r="OYB280" s="733"/>
      <c r="OYC280" s="733"/>
      <c r="OYD280" s="732"/>
      <c r="OYE280" s="732"/>
      <c r="OYF280" s="733"/>
      <c r="OYG280" s="733"/>
      <c r="OYH280" s="732"/>
      <c r="OYI280" s="732"/>
      <c r="OYJ280" s="732"/>
      <c r="OYK280" s="732"/>
      <c r="OYL280" s="732"/>
      <c r="OYM280" s="732"/>
      <c r="OYN280" s="732"/>
      <c r="OYO280" s="733"/>
      <c r="OYP280" s="733"/>
      <c r="OYQ280" s="732"/>
      <c r="OYR280" s="732"/>
      <c r="OYS280" s="733"/>
      <c r="OYT280" s="733"/>
      <c r="OYU280" s="732"/>
      <c r="OYV280" s="732"/>
      <c r="OYW280" s="732"/>
      <c r="OYX280" s="732"/>
      <c r="OYY280" s="732"/>
      <c r="OYZ280" s="731"/>
      <c r="OZA280" s="734"/>
      <c r="OZB280" s="732"/>
      <c r="OZC280" s="732"/>
      <c r="OZD280" s="732"/>
      <c r="OZE280" s="732"/>
      <c r="OZF280" s="732"/>
      <c r="OZG280" s="732"/>
      <c r="OZH280" s="732"/>
      <c r="OZI280" s="735"/>
      <c r="OZJ280" s="735"/>
      <c r="OZK280" s="735"/>
      <c r="OZL280" s="735"/>
      <c r="OZM280" s="735"/>
      <c r="OZN280" s="735"/>
      <c r="OZO280" s="735"/>
      <c r="OZP280" s="735"/>
      <c r="OZQ280" s="735"/>
      <c r="OZR280" s="735"/>
      <c r="OZS280" s="735"/>
      <c r="OZT280" s="735"/>
      <c r="OZU280" s="735"/>
      <c r="OZV280" s="735"/>
      <c r="OZW280" s="735"/>
      <c r="OZX280" s="735"/>
      <c r="OZY280" s="735"/>
      <c r="OZZ280" s="735"/>
      <c r="PAA280" s="735"/>
      <c r="PAB280" s="735"/>
      <c r="PAC280" s="735"/>
      <c r="PAD280" s="735"/>
      <c r="PAE280" s="735"/>
      <c r="PAF280" s="735"/>
      <c r="PAG280" s="735"/>
      <c r="PAH280" s="735"/>
      <c r="PAI280" s="735"/>
      <c r="PAJ280" s="735"/>
      <c r="PAK280" s="735"/>
      <c r="PAL280" s="735"/>
      <c r="PAM280" s="735"/>
      <c r="PAN280" s="735"/>
      <c r="PAO280" s="735"/>
      <c r="PAP280" s="735"/>
      <c r="PAQ280" s="735"/>
      <c r="PAR280" s="735"/>
      <c r="PAS280" s="735"/>
      <c r="PAT280" s="735"/>
      <c r="PAU280" s="735"/>
      <c r="PAV280" s="735"/>
      <c r="PAW280" s="735"/>
      <c r="PAX280" s="735"/>
      <c r="PAY280" s="735"/>
      <c r="PAZ280" s="735"/>
      <c r="PBA280" s="732"/>
      <c r="PBB280" s="732"/>
      <c r="PBC280" s="732"/>
      <c r="PBD280" s="732"/>
      <c r="PBE280" s="732"/>
      <c r="PBF280" s="732"/>
      <c r="PBG280" s="732"/>
      <c r="PBH280" s="732"/>
      <c r="PBI280" s="732"/>
      <c r="PBJ280" s="732"/>
      <c r="PBK280" s="732"/>
      <c r="PBL280" s="732"/>
      <c r="PBM280" s="732"/>
      <c r="PBN280" s="732"/>
      <c r="PBO280" s="732"/>
      <c r="PBP280" s="732"/>
      <c r="PBQ280" s="732"/>
      <c r="PBR280" s="732"/>
      <c r="PBS280" s="732"/>
      <c r="PBT280" s="732"/>
      <c r="PBU280" s="732"/>
      <c r="PBV280" s="732"/>
      <c r="PBW280" s="732"/>
      <c r="PBX280" s="732"/>
      <c r="PBY280" s="733"/>
      <c r="PBZ280" s="733"/>
      <c r="PCA280" s="733"/>
      <c r="PCB280" s="733"/>
      <c r="PCC280" s="733"/>
      <c r="PCD280" s="732"/>
      <c r="PCE280" s="732"/>
      <c r="PCF280" s="733"/>
      <c r="PCG280" s="733"/>
      <c r="PCH280" s="732"/>
      <c r="PCI280" s="732"/>
      <c r="PCJ280" s="733"/>
      <c r="PCK280" s="733"/>
      <c r="PCL280" s="732"/>
      <c r="PCM280" s="732"/>
      <c r="PCN280" s="732"/>
      <c r="PCO280" s="732"/>
      <c r="PCP280" s="732"/>
      <c r="PCQ280" s="732"/>
      <c r="PCR280" s="732"/>
      <c r="PCS280" s="733"/>
      <c r="PCT280" s="733"/>
      <c r="PCU280" s="732"/>
      <c r="PCV280" s="732"/>
      <c r="PCW280" s="733"/>
      <c r="PCX280" s="733"/>
      <c r="PCY280" s="732"/>
      <c r="PCZ280" s="732"/>
      <c r="PDA280" s="732"/>
      <c r="PDB280" s="732"/>
      <c r="PDC280" s="732"/>
      <c r="PDD280" s="731"/>
      <c r="PDE280" s="734"/>
      <c r="PDF280" s="732"/>
      <c r="PDG280" s="732"/>
      <c r="PDH280" s="732"/>
      <c r="PDI280" s="732"/>
      <c r="PDJ280" s="732"/>
      <c r="PDK280" s="732"/>
      <c r="PDL280" s="732"/>
      <c r="PDM280" s="735"/>
      <c r="PDN280" s="735"/>
      <c r="PDO280" s="735"/>
      <c r="PDP280" s="735"/>
      <c r="PDQ280" s="735"/>
      <c r="PDR280" s="735"/>
      <c r="PDS280" s="735"/>
      <c r="PDT280" s="735"/>
      <c r="PDU280" s="735"/>
      <c r="PDV280" s="735"/>
      <c r="PDW280" s="735"/>
      <c r="PDX280" s="735"/>
      <c r="PDY280" s="735"/>
      <c r="PDZ280" s="735"/>
      <c r="PEA280" s="735"/>
      <c r="PEB280" s="735"/>
      <c r="PEC280" s="735"/>
      <c r="PED280" s="735"/>
      <c r="PEE280" s="735"/>
      <c r="PEF280" s="735"/>
      <c r="PEG280" s="735"/>
      <c r="PEH280" s="735"/>
      <c r="PEI280" s="735"/>
      <c r="PEJ280" s="735"/>
      <c r="PEK280" s="735"/>
      <c r="PEL280" s="735"/>
      <c r="PEM280" s="735"/>
      <c r="PEN280" s="735"/>
      <c r="PEO280" s="735"/>
      <c r="PEP280" s="735"/>
      <c r="PEQ280" s="735"/>
      <c r="PER280" s="735"/>
      <c r="PES280" s="735"/>
      <c r="PET280" s="735"/>
      <c r="PEU280" s="735"/>
      <c r="PEV280" s="735"/>
      <c r="PEW280" s="735"/>
      <c r="PEX280" s="735"/>
      <c r="PEY280" s="735"/>
      <c r="PEZ280" s="735"/>
      <c r="PFA280" s="735"/>
      <c r="PFB280" s="735"/>
      <c r="PFC280" s="735"/>
      <c r="PFD280" s="735"/>
      <c r="PFE280" s="732"/>
      <c r="PFF280" s="732"/>
      <c r="PFG280" s="732"/>
      <c r="PFH280" s="732"/>
      <c r="PFI280" s="732"/>
      <c r="PFJ280" s="732"/>
      <c r="PFK280" s="732"/>
      <c r="PFL280" s="732"/>
      <c r="PFM280" s="732"/>
      <c r="PFN280" s="732"/>
      <c r="PFO280" s="732"/>
      <c r="PFP280" s="732"/>
      <c r="PFQ280" s="732"/>
      <c r="PFR280" s="732"/>
      <c r="PFS280" s="732"/>
      <c r="PFT280" s="732"/>
      <c r="PFU280" s="732"/>
      <c r="PFV280" s="732"/>
      <c r="PFW280" s="732"/>
      <c r="PFX280" s="732"/>
      <c r="PFY280" s="732"/>
      <c r="PFZ280" s="732"/>
      <c r="PGA280" s="732"/>
      <c r="PGB280" s="732"/>
      <c r="PGC280" s="733"/>
      <c r="PGD280" s="733"/>
      <c r="PGE280" s="733"/>
      <c r="PGF280" s="733"/>
      <c r="PGG280" s="733"/>
      <c r="PGH280" s="732"/>
      <c r="PGI280" s="732"/>
      <c r="PGJ280" s="733"/>
      <c r="PGK280" s="733"/>
      <c r="PGL280" s="732"/>
      <c r="PGM280" s="732"/>
      <c r="PGN280" s="733"/>
      <c r="PGO280" s="733"/>
      <c r="PGP280" s="732"/>
      <c r="PGQ280" s="732"/>
      <c r="PGR280" s="732"/>
      <c r="PGS280" s="732"/>
      <c r="PGT280" s="732"/>
      <c r="PGU280" s="732"/>
      <c r="PGV280" s="732"/>
      <c r="PGW280" s="733"/>
      <c r="PGX280" s="733"/>
      <c r="PGY280" s="732"/>
      <c r="PGZ280" s="732"/>
      <c r="PHA280" s="733"/>
      <c r="PHB280" s="733"/>
      <c r="PHC280" s="732"/>
      <c r="PHD280" s="732"/>
      <c r="PHE280" s="732"/>
      <c r="PHF280" s="732"/>
      <c r="PHG280" s="732"/>
      <c r="PHH280" s="731"/>
      <c r="PHI280" s="734"/>
      <c r="PHJ280" s="732"/>
      <c r="PHK280" s="732"/>
      <c r="PHL280" s="732"/>
      <c r="PHM280" s="732"/>
      <c r="PHN280" s="732"/>
      <c r="PHO280" s="732"/>
      <c r="PHP280" s="732"/>
      <c r="PHQ280" s="735"/>
      <c r="PHR280" s="735"/>
      <c r="PHS280" s="735"/>
      <c r="PHT280" s="735"/>
      <c r="PHU280" s="735"/>
      <c r="PHV280" s="735"/>
      <c r="PHW280" s="735"/>
      <c r="PHX280" s="735"/>
      <c r="PHY280" s="735"/>
      <c r="PHZ280" s="735"/>
      <c r="PIA280" s="735"/>
      <c r="PIB280" s="735"/>
      <c r="PIC280" s="735"/>
      <c r="PID280" s="735"/>
      <c r="PIE280" s="735"/>
      <c r="PIF280" s="735"/>
      <c r="PIG280" s="735"/>
      <c r="PIH280" s="735"/>
      <c r="PII280" s="735"/>
      <c r="PIJ280" s="735"/>
      <c r="PIK280" s="735"/>
      <c r="PIL280" s="735"/>
      <c r="PIM280" s="735"/>
      <c r="PIN280" s="735"/>
      <c r="PIO280" s="735"/>
      <c r="PIP280" s="735"/>
      <c r="PIQ280" s="735"/>
      <c r="PIR280" s="735"/>
      <c r="PIS280" s="735"/>
      <c r="PIT280" s="735"/>
      <c r="PIU280" s="735"/>
      <c r="PIV280" s="735"/>
      <c r="PIW280" s="735"/>
      <c r="PIX280" s="735"/>
      <c r="PIY280" s="735"/>
      <c r="PIZ280" s="735"/>
      <c r="PJA280" s="735"/>
      <c r="PJB280" s="735"/>
      <c r="PJC280" s="735"/>
      <c r="PJD280" s="735"/>
      <c r="PJE280" s="735"/>
      <c r="PJF280" s="735"/>
      <c r="PJG280" s="735"/>
      <c r="PJH280" s="735"/>
      <c r="PJI280" s="732"/>
      <c r="PJJ280" s="732"/>
      <c r="PJK280" s="732"/>
      <c r="PJL280" s="732"/>
      <c r="PJM280" s="732"/>
      <c r="PJN280" s="732"/>
      <c r="PJO280" s="732"/>
      <c r="PJP280" s="732"/>
      <c r="PJQ280" s="732"/>
      <c r="PJR280" s="732"/>
      <c r="PJS280" s="732"/>
      <c r="PJT280" s="732"/>
      <c r="PJU280" s="732"/>
      <c r="PJV280" s="732"/>
      <c r="PJW280" s="732"/>
      <c r="PJX280" s="732"/>
      <c r="PJY280" s="732"/>
      <c r="PJZ280" s="732"/>
      <c r="PKA280" s="732"/>
      <c r="PKB280" s="732"/>
      <c r="PKC280" s="732"/>
      <c r="PKD280" s="732"/>
      <c r="PKE280" s="732"/>
      <c r="PKF280" s="732"/>
      <c r="PKG280" s="733"/>
      <c r="PKH280" s="733"/>
      <c r="PKI280" s="733"/>
      <c r="PKJ280" s="733"/>
      <c r="PKK280" s="733"/>
      <c r="PKL280" s="732"/>
      <c r="PKM280" s="732"/>
      <c r="PKN280" s="733"/>
      <c r="PKO280" s="733"/>
      <c r="PKP280" s="732"/>
      <c r="PKQ280" s="732"/>
      <c r="PKR280" s="733"/>
      <c r="PKS280" s="733"/>
      <c r="PKT280" s="732"/>
      <c r="PKU280" s="732"/>
      <c r="PKV280" s="732"/>
      <c r="PKW280" s="732"/>
      <c r="PKX280" s="732"/>
      <c r="PKY280" s="732"/>
      <c r="PKZ280" s="732"/>
      <c r="PLA280" s="733"/>
      <c r="PLB280" s="733"/>
      <c r="PLC280" s="732"/>
      <c r="PLD280" s="732"/>
      <c r="PLE280" s="733"/>
      <c r="PLF280" s="733"/>
      <c r="PLG280" s="732"/>
      <c r="PLH280" s="732"/>
      <c r="PLI280" s="732"/>
      <c r="PLJ280" s="732"/>
      <c r="PLK280" s="732"/>
      <c r="PLL280" s="731"/>
      <c r="PLM280" s="734"/>
      <c r="PLN280" s="732"/>
      <c r="PLO280" s="732"/>
      <c r="PLP280" s="732"/>
      <c r="PLQ280" s="732"/>
      <c r="PLR280" s="732"/>
      <c r="PLS280" s="732"/>
      <c r="PLT280" s="732"/>
      <c r="PLU280" s="735"/>
      <c r="PLV280" s="735"/>
      <c r="PLW280" s="735"/>
      <c r="PLX280" s="735"/>
      <c r="PLY280" s="735"/>
      <c r="PLZ280" s="735"/>
      <c r="PMA280" s="735"/>
      <c r="PMB280" s="735"/>
      <c r="PMC280" s="735"/>
      <c r="PMD280" s="735"/>
      <c r="PME280" s="735"/>
      <c r="PMF280" s="735"/>
      <c r="PMG280" s="735"/>
      <c r="PMH280" s="735"/>
      <c r="PMI280" s="735"/>
      <c r="PMJ280" s="735"/>
      <c r="PMK280" s="735"/>
      <c r="PML280" s="735"/>
      <c r="PMM280" s="735"/>
      <c r="PMN280" s="735"/>
      <c r="PMO280" s="735"/>
      <c r="PMP280" s="735"/>
      <c r="PMQ280" s="735"/>
      <c r="PMR280" s="735"/>
      <c r="PMS280" s="735"/>
      <c r="PMT280" s="735"/>
      <c r="PMU280" s="735"/>
      <c r="PMV280" s="735"/>
      <c r="PMW280" s="735"/>
      <c r="PMX280" s="735"/>
      <c r="PMY280" s="735"/>
      <c r="PMZ280" s="735"/>
      <c r="PNA280" s="735"/>
      <c r="PNB280" s="735"/>
      <c r="PNC280" s="735"/>
      <c r="PND280" s="735"/>
      <c r="PNE280" s="735"/>
      <c r="PNF280" s="735"/>
      <c r="PNG280" s="735"/>
      <c r="PNH280" s="735"/>
      <c r="PNI280" s="735"/>
      <c r="PNJ280" s="735"/>
      <c r="PNK280" s="735"/>
      <c r="PNL280" s="735"/>
      <c r="PNM280" s="732"/>
      <c r="PNN280" s="732"/>
      <c r="PNO280" s="732"/>
      <c r="PNP280" s="732"/>
      <c r="PNQ280" s="732"/>
      <c r="PNR280" s="732"/>
      <c r="PNS280" s="732"/>
      <c r="PNT280" s="732"/>
      <c r="PNU280" s="732"/>
      <c r="PNV280" s="732"/>
      <c r="PNW280" s="732"/>
      <c r="PNX280" s="732"/>
      <c r="PNY280" s="732"/>
      <c r="PNZ280" s="732"/>
      <c r="POA280" s="732"/>
      <c r="POB280" s="732"/>
      <c r="POC280" s="732"/>
      <c r="POD280" s="732"/>
      <c r="POE280" s="732"/>
      <c r="POF280" s="732"/>
      <c r="POG280" s="732"/>
      <c r="POH280" s="732"/>
      <c r="POI280" s="732"/>
      <c r="POJ280" s="732"/>
      <c r="POK280" s="733"/>
      <c r="POL280" s="733"/>
      <c r="POM280" s="733"/>
      <c r="PON280" s="733"/>
      <c r="POO280" s="733"/>
      <c r="POP280" s="732"/>
      <c r="POQ280" s="732"/>
      <c r="POR280" s="733"/>
      <c r="POS280" s="733"/>
      <c r="POT280" s="732"/>
      <c r="POU280" s="732"/>
      <c r="POV280" s="733"/>
      <c r="POW280" s="733"/>
      <c r="POX280" s="732"/>
      <c r="POY280" s="732"/>
      <c r="POZ280" s="732"/>
      <c r="PPA280" s="732"/>
      <c r="PPB280" s="732"/>
      <c r="PPC280" s="732"/>
      <c r="PPD280" s="732"/>
      <c r="PPE280" s="733"/>
      <c r="PPF280" s="733"/>
      <c r="PPG280" s="732"/>
      <c r="PPH280" s="732"/>
      <c r="PPI280" s="733"/>
      <c r="PPJ280" s="733"/>
      <c r="PPK280" s="732"/>
      <c r="PPL280" s="732"/>
      <c r="PPM280" s="732"/>
      <c r="PPN280" s="732"/>
      <c r="PPO280" s="732"/>
      <c r="PPP280" s="731"/>
      <c r="PPQ280" s="734"/>
      <c r="PPR280" s="732"/>
      <c r="PPS280" s="732"/>
      <c r="PPT280" s="732"/>
      <c r="PPU280" s="732"/>
      <c r="PPV280" s="732"/>
      <c r="PPW280" s="732"/>
      <c r="PPX280" s="732"/>
      <c r="PPY280" s="735"/>
      <c r="PPZ280" s="735"/>
      <c r="PQA280" s="735"/>
      <c r="PQB280" s="735"/>
      <c r="PQC280" s="735"/>
      <c r="PQD280" s="735"/>
      <c r="PQE280" s="735"/>
      <c r="PQF280" s="735"/>
      <c r="PQG280" s="735"/>
      <c r="PQH280" s="735"/>
      <c r="PQI280" s="735"/>
      <c r="PQJ280" s="735"/>
      <c r="PQK280" s="735"/>
      <c r="PQL280" s="735"/>
      <c r="PQM280" s="735"/>
      <c r="PQN280" s="735"/>
      <c r="PQO280" s="735"/>
      <c r="PQP280" s="735"/>
      <c r="PQQ280" s="735"/>
      <c r="PQR280" s="735"/>
      <c r="PQS280" s="735"/>
      <c r="PQT280" s="735"/>
      <c r="PQU280" s="735"/>
      <c r="PQV280" s="735"/>
      <c r="PQW280" s="735"/>
      <c r="PQX280" s="735"/>
      <c r="PQY280" s="735"/>
      <c r="PQZ280" s="735"/>
      <c r="PRA280" s="735"/>
      <c r="PRB280" s="735"/>
      <c r="PRC280" s="735"/>
      <c r="PRD280" s="735"/>
      <c r="PRE280" s="735"/>
      <c r="PRF280" s="735"/>
      <c r="PRG280" s="735"/>
      <c r="PRH280" s="735"/>
      <c r="PRI280" s="735"/>
      <c r="PRJ280" s="735"/>
      <c r="PRK280" s="735"/>
      <c r="PRL280" s="735"/>
      <c r="PRM280" s="735"/>
      <c r="PRN280" s="735"/>
      <c r="PRO280" s="735"/>
      <c r="PRP280" s="735"/>
      <c r="PRQ280" s="732"/>
      <c r="PRR280" s="732"/>
      <c r="PRS280" s="732"/>
      <c r="PRT280" s="732"/>
      <c r="PRU280" s="732"/>
      <c r="PRV280" s="732"/>
      <c r="PRW280" s="732"/>
      <c r="PRX280" s="732"/>
      <c r="PRY280" s="732"/>
      <c r="PRZ280" s="732"/>
      <c r="PSA280" s="732"/>
      <c r="PSB280" s="732"/>
      <c r="PSC280" s="732"/>
      <c r="PSD280" s="732"/>
      <c r="PSE280" s="732"/>
      <c r="PSF280" s="732"/>
      <c r="PSG280" s="732"/>
      <c r="PSH280" s="732"/>
      <c r="PSI280" s="732"/>
      <c r="PSJ280" s="732"/>
      <c r="PSK280" s="732"/>
      <c r="PSL280" s="732"/>
      <c r="PSM280" s="732"/>
      <c r="PSN280" s="732"/>
      <c r="PSO280" s="733"/>
      <c r="PSP280" s="733"/>
      <c r="PSQ280" s="733"/>
      <c r="PSR280" s="733"/>
      <c r="PSS280" s="733"/>
      <c r="PST280" s="732"/>
      <c r="PSU280" s="732"/>
      <c r="PSV280" s="733"/>
      <c r="PSW280" s="733"/>
      <c r="PSX280" s="732"/>
      <c r="PSY280" s="732"/>
      <c r="PSZ280" s="733"/>
      <c r="PTA280" s="733"/>
      <c r="PTB280" s="732"/>
      <c r="PTC280" s="732"/>
      <c r="PTD280" s="732"/>
      <c r="PTE280" s="732"/>
      <c r="PTF280" s="732"/>
      <c r="PTG280" s="732"/>
      <c r="PTH280" s="732"/>
      <c r="PTI280" s="733"/>
      <c r="PTJ280" s="733"/>
      <c r="PTK280" s="732"/>
      <c r="PTL280" s="732"/>
      <c r="PTM280" s="733"/>
      <c r="PTN280" s="733"/>
      <c r="PTO280" s="732"/>
      <c r="PTP280" s="732"/>
      <c r="PTQ280" s="732"/>
      <c r="PTR280" s="732"/>
      <c r="PTS280" s="732"/>
      <c r="PTT280" s="731"/>
      <c r="PTU280" s="734"/>
      <c r="PTV280" s="732"/>
      <c r="PTW280" s="732"/>
      <c r="PTX280" s="732"/>
      <c r="PTY280" s="732"/>
      <c r="PTZ280" s="732"/>
      <c r="PUA280" s="732"/>
      <c r="PUB280" s="732"/>
      <c r="PUC280" s="735"/>
      <c r="PUD280" s="735"/>
      <c r="PUE280" s="735"/>
      <c r="PUF280" s="735"/>
      <c r="PUG280" s="735"/>
      <c r="PUH280" s="735"/>
      <c r="PUI280" s="735"/>
      <c r="PUJ280" s="735"/>
      <c r="PUK280" s="735"/>
      <c r="PUL280" s="735"/>
      <c r="PUM280" s="735"/>
      <c r="PUN280" s="735"/>
      <c r="PUO280" s="735"/>
      <c r="PUP280" s="735"/>
      <c r="PUQ280" s="735"/>
      <c r="PUR280" s="735"/>
      <c r="PUS280" s="735"/>
      <c r="PUT280" s="735"/>
      <c r="PUU280" s="735"/>
      <c r="PUV280" s="735"/>
      <c r="PUW280" s="735"/>
      <c r="PUX280" s="735"/>
      <c r="PUY280" s="735"/>
      <c r="PUZ280" s="735"/>
      <c r="PVA280" s="735"/>
      <c r="PVB280" s="735"/>
      <c r="PVC280" s="735"/>
      <c r="PVD280" s="735"/>
      <c r="PVE280" s="735"/>
      <c r="PVF280" s="735"/>
      <c r="PVG280" s="735"/>
      <c r="PVH280" s="735"/>
      <c r="PVI280" s="735"/>
      <c r="PVJ280" s="735"/>
      <c r="PVK280" s="735"/>
      <c r="PVL280" s="735"/>
      <c r="PVM280" s="735"/>
      <c r="PVN280" s="735"/>
      <c r="PVO280" s="735"/>
      <c r="PVP280" s="735"/>
      <c r="PVQ280" s="735"/>
      <c r="PVR280" s="735"/>
      <c r="PVS280" s="735"/>
      <c r="PVT280" s="735"/>
      <c r="PVU280" s="732"/>
      <c r="PVV280" s="732"/>
      <c r="PVW280" s="732"/>
      <c r="PVX280" s="732"/>
      <c r="PVY280" s="732"/>
      <c r="PVZ280" s="732"/>
      <c r="PWA280" s="732"/>
      <c r="PWB280" s="732"/>
      <c r="PWC280" s="732"/>
      <c r="PWD280" s="732"/>
      <c r="PWE280" s="732"/>
      <c r="PWF280" s="732"/>
      <c r="PWG280" s="732"/>
      <c r="PWH280" s="732"/>
      <c r="PWI280" s="732"/>
      <c r="PWJ280" s="732"/>
      <c r="PWK280" s="732"/>
      <c r="PWL280" s="732"/>
      <c r="PWM280" s="732"/>
      <c r="PWN280" s="732"/>
      <c r="PWO280" s="732"/>
      <c r="PWP280" s="732"/>
      <c r="PWQ280" s="732"/>
      <c r="PWR280" s="732"/>
      <c r="PWS280" s="733"/>
      <c r="PWT280" s="733"/>
      <c r="PWU280" s="733"/>
      <c r="PWV280" s="733"/>
      <c r="PWW280" s="733"/>
      <c r="PWX280" s="732"/>
      <c r="PWY280" s="732"/>
      <c r="PWZ280" s="733"/>
      <c r="PXA280" s="733"/>
      <c r="PXB280" s="732"/>
      <c r="PXC280" s="732"/>
      <c r="PXD280" s="733"/>
      <c r="PXE280" s="733"/>
      <c r="PXF280" s="732"/>
      <c r="PXG280" s="732"/>
      <c r="PXH280" s="732"/>
      <c r="PXI280" s="732"/>
      <c r="PXJ280" s="732"/>
      <c r="PXK280" s="732"/>
      <c r="PXL280" s="732"/>
      <c r="PXM280" s="733"/>
      <c r="PXN280" s="733"/>
      <c r="PXO280" s="732"/>
      <c r="PXP280" s="732"/>
      <c r="PXQ280" s="733"/>
      <c r="PXR280" s="733"/>
      <c r="PXS280" s="732"/>
      <c r="PXT280" s="732"/>
      <c r="PXU280" s="732"/>
      <c r="PXV280" s="732"/>
      <c r="PXW280" s="732"/>
      <c r="PXX280" s="731"/>
      <c r="PXY280" s="734"/>
      <c r="PXZ280" s="732"/>
      <c r="PYA280" s="732"/>
      <c r="PYB280" s="732"/>
      <c r="PYC280" s="732"/>
      <c r="PYD280" s="732"/>
      <c r="PYE280" s="732"/>
      <c r="PYF280" s="732"/>
      <c r="PYG280" s="735"/>
      <c r="PYH280" s="735"/>
      <c r="PYI280" s="735"/>
      <c r="PYJ280" s="735"/>
      <c r="PYK280" s="735"/>
      <c r="PYL280" s="735"/>
      <c r="PYM280" s="735"/>
      <c r="PYN280" s="735"/>
      <c r="PYO280" s="735"/>
      <c r="PYP280" s="735"/>
      <c r="PYQ280" s="735"/>
      <c r="PYR280" s="735"/>
      <c r="PYS280" s="735"/>
      <c r="PYT280" s="735"/>
      <c r="PYU280" s="735"/>
      <c r="PYV280" s="735"/>
      <c r="PYW280" s="735"/>
      <c r="PYX280" s="735"/>
      <c r="PYY280" s="735"/>
      <c r="PYZ280" s="735"/>
      <c r="PZA280" s="735"/>
      <c r="PZB280" s="735"/>
      <c r="PZC280" s="735"/>
      <c r="PZD280" s="735"/>
      <c r="PZE280" s="735"/>
      <c r="PZF280" s="735"/>
      <c r="PZG280" s="735"/>
      <c r="PZH280" s="735"/>
      <c r="PZI280" s="735"/>
      <c r="PZJ280" s="735"/>
      <c r="PZK280" s="735"/>
      <c r="PZL280" s="735"/>
      <c r="PZM280" s="735"/>
      <c r="PZN280" s="735"/>
      <c r="PZO280" s="735"/>
      <c r="PZP280" s="735"/>
      <c r="PZQ280" s="735"/>
      <c r="PZR280" s="735"/>
      <c r="PZS280" s="735"/>
      <c r="PZT280" s="735"/>
      <c r="PZU280" s="735"/>
      <c r="PZV280" s="735"/>
      <c r="PZW280" s="735"/>
      <c r="PZX280" s="735"/>
      <c r="PZY280" s="732"/>
      <c r="PZZ280" s="732"/>
      <c r="QAA280" s="732"/>
      <c r="QAB280" s="732"/>
      <c r="QAC280" s="732"/>
      <c r="QAD280" s="732"/>
      <c r="QAE280" s="732"/>
      <c r="QAF280" s="732"/>
      <c r="QAG280" s="732"/>
      <c r="QAH280" s="732"/>
      <c r="QAI280" s="732"/>
      <c r="QAJ280" s="732"/>
      <c r="QAK280" s="732"/>
      <c r="QAL280" s="732"/>
      <c r="QAM280" s="732"/>
      <c r="QAN280" s="732"/>
      <c r="QAO280" s="732"/>
      <c r="QAP280" s="732"/>
      <c r="QAQ280" s="732"/>
      <c r="QAR280" s="732"/>
      <c r="QAS280" s="732"/>
      <c r="QAT280" s="732"/>
      <c r="QAU280" s="732"/>
      <c r="QAV280" s="732"/>
      <c r="QAW280" s="733"/>
      <c r="QAX280" s="733"/>
      <c r="QAY280" s="733"/>
      <c r="QAZ280" s="733"/>
      <c r="QBA280" s="733"/>
      <c r="QBB280" s="732"/>
      <c r="QBC280" s="732"/>
      <c r="QBD280" s="733"/>
      <c r="QBE280" s="733"/>
      <c r="QBF280" s="732"/>
      <c r="QBG280" s="732"/>
      <c r="QBH280" s="733"/>
      <c r="QBI280" s="733"/>
      <c r="QBJ280" s="732"/>
      <c r="QBK280" s="732"/>
      <c r="QBL280" s="732"/>
      <c r="QBM280" s="732"/>
      <c r="QBN280" s="732"/>
      <c r="QBO280" s="732"/>
      <c r="QBP280" s="732"/>
      <c r="QBQ280" s="733"/>
      <c r="QBR280" s="733"/>
      <c r="QBS280" s="732"/>
      <c r="QBT280" s="732"/>
      <c r="QBU280" s="733"/>
      <c r="QBV280" s="733"/>
      <c r="QBW280" s="732"/>
      <c r="QBX280" s="732"/>
      <c r="QBY280" s="732"/>
      <c r="QBZ280" s="732"/>
      <c r="QCA280" s="732"/>
      <c r="QCB280" s="731"/>
      <c r="QCC280" s="734"/>
      <c r="QCD280" s="732"/>
      <c r="QCE280" s="732"/>
      <c r="QCF280" s="732"/>
      <c r="QCG280" s="732"/>
      <c r="QCH280" s="732"/>
      <c r="QCI280" s="732"/>
      <c r="QCJ280" s="732"/>
      <c r="QCK280" s="735"/>
      <c r="QCL280" s="735"/>
      <c r="QCM280" s="735"/>
      <c r="QCN280" s="735"/>
      <c r="QCO280" s="735"/>
      <c r="QCP280" s="735"/>
      <c r="QCQ280" s="735"/>
      <c r="QCR280" s="735"/>
      <c r="QCS280" s="735"/>
      <c r="QCT280" s="735"/>
      <c r="QCU280" s="735"/>
      <c r="QCV280" s="735"/>
      <c r="QCW280" s="735"/>
      <c r="QCX280" s="735"/>
      <c r="QCY280" s="735"/>
      <c r="QCZ280" s="735"/>
      <c r="QDA280" s="735"/>
      <c r="QDB280" s="735"/>
      <c r="QDC280" s="735"/>
      <c r="QDD280" s="735"/>
      <c r="QDE280" s="735"/>
      <c r="QDF280" s="735"/>
      <c r="QDG280" s="735"/>
      <c r="QDH280" s="735"/>
      <c r="QDI280" s="735"/>
      <c r="QDJ280" s="735"/>
      <c r="QDK280" s="735"/>
      <c r="QDL280" s="735"/>
      <c r="QDM280" s="735"/>
      <c r="QDN280" s="735"/>
      <c r="QDO280" s="735"/>
      <c r="QDP280" s="735"/>
      <c r="QDQ280" s="735"/>
      <c r="QDR280" s="735"/>
      <c r="QDS280" s="735"/>
      <c r="QDT280" s="735"/>
      <c r="QDU280" s="735"/>
      <c r="QDV280" s="735"/>
      <c r="QDW280" s="735"/>
      <c r="QDX280" s="735"/>
      <c r="QDY280" s="735"/>
      <c r="QDZ280" s="735"/>
      <c r="QEA280" s="735"/>
      <c r="QEB280" s="735"/>
      <c r="QEC280" s="732"/>
      <c r="QED280" s="732"/>
      <c r="QEE280" s="732"/>
      <c r="QEF280" s="732"/>
      <c r="QEG280" s="732"/>
      <c r="QEH280" s="732"/>
      <c r="QEI280" s="732"/>
      <c r="QEJ280" s="732"/>
      <c r="QEK280" s="732"/>
      <c r="QEL280" s="732"/>
      <c r="QEM280" s="732"/>
      <c r="QEN280" s="732"/>
      <c r="QEO280" s="732"/>
      <c r="QEP280" s="732"/>
      <c r="QEQ280" s="732"/>
      <c r="QER280" s="732"/>
      <c r="QES280" s="732"/>
      <c r="QET280" s="732"/>
      <c r="QEU280" s="732"/>
      <c r="QEV280" s="732"/>
      <c r="QEW280" s="732"/>
      <c r="QEX280" s="732"/>
      <c r="QEY280" s="732"/>
      <c r="QEZ280" s="732"/>
      <c r="QFA280" s="733"/>
      <c r="QFB280" s="733"/>
      <c r="QFC280" s="733"/>
      <c r="QFD280" s="733"/>
      <c r="QFE280" s="733"/>
      <c r="QFF280" s="732"/>
      <c r="QFG280" s="732"/>
      <c r="QFH280" s="733"/>
      <c r="QFI280" s="733"/>
      <c r="QFJ280" s="732"/>
      <c r="QFK280" s="732"/>
      <c r="QFL280" s="733"/>
      <c r="QFM280" s="733"/>
      <c r="QFN280" s="732"/>
      <c r="QFO280" s="732"/>
      <c r="QFP280" s="732"/>
      <c r="QFQ280" s="732"/>
      <c r="QFR280" s="732"/>
      <c r="QFS280" s="732"/>
      <c r="QFT280" s="732"/>
      <c r="QFU280" s="733"/>
      <c r="QFV280" s="733"/>
      <c r="QFW280" s="732"/>
      <c r="QFX280" s="732"/>
      <c r="QFY280" s="733"/>
      <c r="QFZ280" s="733"/>
      <c r="QGA280" s="732"/>
      <c r="QGB280" s="732"/>
      <c r="QGC280" s="732"/>
      <c r="QGD280" s="732"/>
      <c r="QGE280" s="732"/>
      <c r="QGF280" s="731"/>
      <c r="QGG280" s="734"/>
      <c r="QGH280" s="732"/>
      <c r="QGI280" s="732"/>
      <c r="QGJ280" s="732"/>
      <c r="QGK280" s="732"/>
      <c r="QGL280" s="732"/>
      <c r="QGM280" s="732"/>
      <c r="QGN280" s="732"/>
      <c r="QGO280" s="735"/>
      <c r="QGP280" s="735"/>
      <c r="QGQ280" s="735"/>
      <c r="QGR280" s="735"/>
      <c r="QGS280" s="735"/>
      <c r="QGT280" s="735"/>
      <c r="QGU280" s="735"/>
      <c r="QGV280" s="735"/>
      <c r="QGW280" s="735"/>
      <c r="QGX280" s="735"/>
      <c r="QGY280" s="735"/>
      <c r="QGZ280" s="735"/>
      <c r="QHA280" s="735"/>
      <c r="QHB280" s="735"/>
      <c r="QHC280" s="735"/>
      <c r="QHD280" s="735"/>
      <c r="QHE280" s="735"/>
      <c r="QHF280" s="735"/>
      <c r="QHG280" s="735"/>
      <c r="QHH280" s="735"/>
      <c r="QHI280" s="735"/>
      <c r="QHJ280" s="735"/>
      <c r="QHK280" s="735"/>
      <c r="QHL280" s="735"/>
      <c r="QHM280" s="735"/>
      <c r="QHN280" s="735"/>
      <c r="QHO280" s="735"/>
      <c r="QHP280" s="735"/>
      <c r="QHQ280" s="735"/>
      <c r="QHR280" s="735"/>
      <c r="QHS280" s="735"/>
      <c r="QHT280" s="735"/>
      <c r="QHU280" s="735"/>
      <c r="QHV280" s="735"/>
      <c r="QHW280" s="735"/>
      <c r="QHX280" s="735"/>
      <c r="QHY280" s="735"/>
      <c r="QHZ280" s="735"/>
      <c r="QIA280" s="735"/>
      <c r="QIB280" s="735"/>
      <c r="QIC280" s="735"/>
      <c r="QID280" s="735"/>
      <c r="QIE280" s="735"/>
      <c r="QIF280" s="735"/>
      <c r="QIG280" s="732"/>
      <c r="QIH280" s="732"/>
      <c r="QII280" s="732"/>
      <c r="QIJ280" s="732"/>
      <c r="QIK280" s="732"/>
      <c r="QIL280" s="732"/>
      <c r="QIM280" s="732"/>
      <c r="QIN280" s="732"/>
      <c r="QIO280" s="732"/>
      <c r="QIP280" s="732"/>
      <c r="QIQ280" s="732"/>
      <c r="QIR280" s="732"/>
      <c r="QIS280" s="732"/>
      <c r="QIT280" s="732"/>
      <c r="QIU280" s="732"/>
      <c r="QIV280" s="732"/>
      <c r="QIW280" s="732"/>
      <c r="QIX280" s="732"/>
      <c r="QIY280" s="732"/>
      <c r="QIZ280" s="732"/>
      <c r="QJA280" s="732"/>
      <c r="QJB280" s="732"/>
      <c r="QJC280" s="732"/>
      <c r="QJD280" s="732"/>
      <c r="QJE280" s="733"/>
      <c r="QJF280" s="733"/>
      <c r="QJG280" s="733"/>
      <c r="QJH280" s="733"/>
      <c r="QJI280" s="733"/>
      <c r="QJJ280" s="732"/>
      <c r="QJK280" s="732"/>
      <c r="QJL280" s="733"/>
      <c r="QJM280" s="733"/>
      <c r="QJN280" s="732"/>
      <c r="QJO280" s="732"/>
      <c r="QJP280" s="733"/>
      <c r="QJQ280" s="733"/>
      <c r="QJR280" s="732"/>
      <c r="QJS280" s="732"/>
      <c r="QJT280" s="732"/>
      <c r="QJU280" s="732"/>
      <c r="QJV280" s="732"/>
      <c r="QJW280" s="732"/>
      <c r="QJX280" s="732"/>
      <c r="QJY280" s="733"/>
      <c r="QJZ280" s="733"/>
      <c r="QKA280" s="732"/>
      <c r="QKB280" s="732"/>
      <c r="QKC280" s="733"/>
      <c r="QKD280" s="733"/>
      <c r="QKE280" s="732"/>
      <c r="QKF280" s="732"/>
      <c r="QKG280" s="732"/>
      <c r="QKH280" s="732"/>
      <c r="QKI280" s="732"/>
      <c r="QKJ280" s="731"/>
      <c r="QKK280" s="734"/>
      <c r="QKL280" s="732"/>
      <c r="QKM280" s="732"/>
      <c r="QKN280" s="732"/>
      <c r="QKO280" s="732"/>
      <c r="QKP280" s="732"/>
      <c r="QKQ280" s="732"/>
      <c r="QKR280" s="732"/>
      <c r="QKS280" s="735"/>
      <c r="QKT280" s="735"/>
      <c r="QKU280" s="735"/>
      <c r="QKV280" s="735"/>
      <c r="QKW280" s="735"/>
      <c r="QKX280" s="735"/>
      <c r="QKY280" s="735"/>
      <c r="QKZ280" s="735"/>
      <c r="QLA280" s="735"/>
      <c r="QLB280" s="735"/>
      <c r="QLC280" s="735"/>
      <c r="QLD280" s="735"/>
      <c r="QLE280" s="735"/>
      <c r="QLF280" s="735"/>
      <c r="QLG280" s="735"/>
      <c r="QLH280" s="735"/>
      <c r="QLI280" s="735"/>
      <c r="QLJ280" s="735"/>
      <c r="QLK280" s="735"/>
      <c r="QLL280" s="735"/>
      <c r="QLM280" s="735"/>
      <c r="QLN280" s="735"/>
      <c r="QLO280" s="735"/>
      <c r="QLP280" s="735"/>
      <c r="QLQ280" s="735"/>
      <c r="QLR280" s="735"/>
      <c r="QLS280" s="735"/>
      <c r="QLT280" s="735"/>
      <c r="QLU280" s="735"/>
      <c r="QLV280" s="735"/>
      <c r="QLW280" s="735"/>
      <c r="QLX280" s="735"/>
      <c r="QLY280" s="735"/>
      <c r="QLZ280" s="735"/>
      <c r="QMA280" s="735"/>
      <c r="QMB280" s="735"/>
      <c r="QMC280" s="735"/>
      <c r="QMD280" s="735"/>
      <c r="QME280" s="735"/>
      <c r="QMF280" s="735"/>
      <c r="QMG280" s="735"/>
      <c r="QMH280" s="735"/>
      <c r="QMI280" s="735"/>
      <c r="QMJ280" s="735"/>
      <c r="QMK280" s="732"/>
      <c r="QML280" s="732"/>
      <c r="QMM280" s="732"/>
      <c r="QMN280" s="732"/>
      <c r="QMO280" s="732"/>
      <c r="QMP280" s="732"/>
      <c r="QMQ280" s="732"/>
      <c r="QMR280" s="732"/>
      <c r="QMS280" s="732"/>
      <c r="QMT280" s="732"/>
      <c r="QMU280" s="732"/>
      <c r="QMV280" s="732"/>
      <c r="QMW280" s="732"/>
      <c r="QMX280" s="732"/>
      <c r="QMY280" s="732"/>
      <c r="QMZ280" s="732"/>
      <c r="QNA280" s="732"/>
      <c r="QNB280" s="732"/>
      <c r="QNC280" s="732"/>
      <c r="QND280" s="732"/>
      <c r="QNE280" s="732"/>
      <c r="QNF280" s="732"/>
      <c r="QNG280" s="732"/>
      <c r="QNH280" s="732"/>
      <c r="QNI280" s="733"/>
      <c r="QNJ280" s="733"/>
      <c r="QNK280" s="733"/>
      <c r="QNL280" s="733"/>
      <c r="QNM280" s="733"/>
      <c r="QNN280" s="732"/>
      <c r="QNO280" s="732"/>
      <c r="QNP280" s="733"/>
      <c r="QNQ280" s="733"/>
      <c r="QNR280" s="732"/>
      <c r="QNS280" s="732"/>
      <c r="QNT280" s="733"/>
      <c r="QNU280" s="733"/>
      <c r="QNV280" s="732"/>
      <c r="QNW280" s="732"/>
      <c r="QNX280" s="732"/>
      <c r="QNY280" s="732"/>
      <c r="QNZ280" s="732"/>
      <c r="QOA280" s="732"/>
      <c r="QOB280" s="732"/>
      <c r="QOC280" s="733"/>
      <c r="QOD280" s="733"/>
      <c r="QOE280" s="732"/>
      <c r="QOF280" s="732"/>
      <c r="QOG280" s="733"/>
      <c r="QOH280" s="733"/>
      <c r="QOI280" s="732"/>
      <c r="QOJ280" s="732"/>
      <c r="QOK280" s="732"/>
      <c r="QOL280" s="732"/>
      <c r="QOM280" s="732"/>
      <c r="QON280" s="731"/>
      <c r="QOO280" s="734"/>
      <c r="QOP280" s="732"/>
      <c r="QOQ280" s="732"/>
      <c r="QOR280" s="732"/>
      <c r="QOS280" s="732"/>
      <c r="QOT280" s="732"/>
      <c r="QOU280" s="732"/>
      <c r="QOV280" s="732"/>
      <c r="QOW280" s="735"/>
      <c r="QOX280" s="735"/>
      <c r="QOY280" s="735"/>
      <c r="QOZ280" s="735"/>
      <c r="QPA280" s="735"/>
      <c r="QPB280" s="735"/>
      <c r="QPC280" s="735"/>
      <c r="QPD280" s="735"/>
      <c r="QPE280" s="735"/>
      <c r="QPF280" s="735"/>
      <c r="QPG280" s="735"/>
      <c r="QPH280" s="735"/>
      <c r="QPI280" s="735"/>
      <c r="QPJ280" s="735"/>
      <c r="QPK280" s="735"/>
      <c r="QPL280" s="735"/>
      <c r="QPM280" s="735"/>
      <c r="QPN280" s="735"/>
      <c r="QPO280" s="735"/>
      <c r="QPP280" s="735"/>
      <c r="QPQ280" s="735"/>
      <c r="QPR280" s="735"/>
      <c r="QPS280" s="735"/>
      <c r="QPT280" s="735"/>
      <c r="QPU280" s="735"/>
      <c r="QPV280" s="735"/>
      <c r="QPW280" s="735"/>
      <c r="QPX280" s="735"/>
      <c r="QPY280" s="735"/>
      <c r="QPZ280" s="735"/>
      <c r="QQA280" s="735"/>
      <c r="QQB280" s="735"/>
      <c r="QQC280" s="735"/>
      <c r="QQD280" s="735"/>
      <c r="QQE280" s="735"/>
      <c r="QQF280" s="735"/>
      <c r="QQG280" s="735"/>
      <c r="QQH280" s="735"/>
      <c r="QQI280" s="735"/>
      <c r="QQJ280" s="735"/>
      <c r="QQK280" s="735"/>
      <c r="QQL280" s="735"/>
      <c r="QQM280" s="735"/>
      <c r="QQN280" s="735"/>
      <c r="QQO280" s="732"/>
      <c r="QQP280" s="732"/>
      <c r="QQQ280" s="732"/>
      <c r="QQR280" s="732"/>
      <c r="QQS280" s="732"/>
      <c r="QQT280" s="732"/>
      <c r="QQU280" s="732"/>
      <c r="QQV280" s="732"/>
      <c r="QQW280" s="732"/>
      <c r="QQX280" s="732"/>
      <c r="QQY280" s="732"/>
      <c r="QQZ280" s="732"/>
      <c r="QRA280" s="732"/>
      <c r="QRB280" s="732"/>
      <c r="QRC280" s="732"/>
      <c r="QRD280" s="732"/>
      <c r="QRE280" s="732"/>
      <c r="QRF280" s="732"/>
      <c r="QRG280" s="732"/>
      <c r="QRH280" s="732"/>
      <c r="QRI280" s="732"/>
      <c r="QRJ280" s="732"/>
      <c r="QRK280" s="732"/>
      <c r="QRL280" s="732"/>
      <c r="QRM280" s="733"/>
      <c r="QRN280" s="733"/>
      <c r="QRO280" s="733"/>
      <c r="QRP280" s="733"/>
      <c r="QRQ280" s="733"/>
      <c r="QRR280" s="732"/>
      <c r="QRS280" s="732"/>
      <c r="QRT280" s="733"/>
      <c r="QRU280" s="733"/>
      <c r="QRV280" s="732"/>
      <c r="QRW280" s="732"/>
      <c r="QRX280" s="733"/>
      <c r="QRY280" s="733"/>
      <c r="QRZ280" s="732"/>
      <c r="QSA280" s="732"/>
      <c r="QSB280" s="732"/>
      <c r="QSC280" s="732"/>
      <c r="QSD280" s="732"/>
      <c r="QSE280" s="732"/>
      <c r="QSF280" s="732"/>
      <c r="QSG280" s="733"/>
      <c r="QSH280" s="733"/>
      <c r="QSI280" s="732"/>
      <c r="QSJ280" s="732"/>
      <c r="QSK280" s="733"/>
      <c r="QSL280" s="733"/>
      <c r="QSM280" s="732"/>
      <c r="QSN280" s="732"/>
      <c r="QSO280" s="732"/>
      <c r="QSP280" s="732"/>
      <c r="QSQ280" s="732"/>
      <c r="QSR280" s="731"/>
      <c r="QSS280" s="734"/>
      <c r="QST280" s="732"/>
      <c r="QSU280" s="732"/>
      <c r="QSV280" s="732"/>
      <c r="QSW280" s="732"/>
      <c r="QSX280" s="732"/>
      <c r="QSY280" s="732"/>
      <c r="QSZ280" s="732"/>
      <c r="QTA280" s="735"/>
      <c r="QTB280" s="735"/>
      <c r="QTC280" s="735"/>
      <c r="QTD280" s="735"/>
      <c r="QTE280" s="735"/>
      <c r="QTF280" s="735"/>
      <c r="QTG280" s="735"/>
      <c r="QTH280" s="735"/>
      <c r="QTI280" s="735"/>
      <c r="QTJ280" s="735"/>
      <c r="QTK280" s="735"/>
      <c r="QTL280" s="735"/>
      <c r="QTM280" s="735"/>
      <c r="QTN280" s="735"/>
      <c r="QTO280" s="735"/>
      <c r="QTP280" s="735"/>
      <c r="QTQ280" s="735"/>
      <c r="QTR280" s="735"/>
      <c r="QTS280" s="735"/>
      <c r="QTT280" s="735"/>
      <c r="QTU280" s="735"/>
      <c r="QTV280" s="735"/>
      <c r="QTW280" s="735"/>
      <c r="QTX280" s="735"/>
      <c r="QTY280" s="735"/>
      <c r="QTZ280" s="735"/>
      <c r="QUA280" s="735"/>
      <c r="QUB280" s="735"/>
      <c r="QUC280" s="735"/>
      <c r="QUD280" s="735"/>
      <c r="QUE280" s="735"/>
      <c r="QUF280" s="735"/>
      <c r="QUG280" s="735"/>
      <c r="QUH280" s="735"/>
      <c r="QUI280" s="735"/>
      <c r="QUJ280" s="735"/>
      <c r="QUK280" s="735"/>
      <c r="QUL280" s="735"/>
      <c r="QUM280" s="735"/>
      <c r="QUN280" s="735"/>
      <c r="QUO280" s="735"/>
      <c r="QUP280" s="735"/>
      <c r="QUQ280" s="735"/>
      <c r="QUR280" s="735"/>
      <c r="QUS280" s="732"/>
      <c r="QUT280" s="732"/>
      <c r="QUU280" s="732"/>
      <c r="QUV280" s="732"/>
      <c r="QUW280" s="732"/>
      <c r="QUX280" s="732"/>
      <c r="QUY280" s="732"/>
      <c r="QUZ280" s="732"/>
      <c r="QVA280" s="732"/>
      <c r="QVB280" s="732"/>
      <c r="QVC280" s="732"/>
      <c r="QVD280" s="732"/>
      <c r="QVE280" s="732"/>
      <c r="QVF280" s="732"/>
      <c r="QVG280" s="732"/>
      <c r="QVH280" s="732"/>
      <c r="QVI280" s="732"/>
      <c r="QVJ280" s="732"/>
      <c r="QVK280" s="732"/>
      <c r="QVL280" s="732"/>
      <c r="QVM280" s="732"/>
      <c r="QVN280" s="732"/>
      <c r="QVO280" s="732"/>
      <c r="QVP280" s="732"/>
      <c r="QVQ280" s="733"/>
      <c r="QVR280" s="733"/>
      <c r="QVS280" s="733"/>
      <c r="QVT280" s="733"/>
      <c r="QVU280" s="733"/>
      <c r="QVV280" s="732"/>
      <c r="QVW280" s="732"/>
      <c r="QVX280" s="733"/>
      <c r="QVY280" s="733"/>
      <c r="QVZ280" s="732"/>
      <c r="QWA280" s="732"/>
      <c r="QWB280" s="733"/>
      <c r="QWC280" s="733"/>
      <c r="QWD280" s="732"/>
      <c r="QWE280" s="732"/>
      <c r="QWF280" s="732"/>
      <c r="QWG280" s="732"/>
      <c r="QWH280" s="732"/>
      <c r="QWI280" s="732"/>
      <c r="QWJ280" s="732"/>
      <c r="QWK280" s="733"/>
      <c r="QWL280" s="733"/>
      <c r="QWM280" s="732"/>
      <c r="QWN280" s="732"/>
      <c r="QWO280" s="733"/>
      <c r="QWP280" s="733"/>
      <c r="QWQ280" s="732"/>
      <c r="QWR280" s="732"/>
      <c r="QWS280" s="732"/>
      <c r="QWT280" s="732"/>
      <c r="QWU280" s="732"/>
      <c r="QWV280" s="731"/>
      <c r="QWW280" s="734"/>
      <c r="QWX280" s="732"/>
      <c r="QWY280" s="732"/>
      <c r="QWZ280" s="732"/>
      <c r="QXA280" s="732"/>
      <c r="QXB280" s="732"/>
      <c r="QXC280" s="732"/>
      <c r="QXD280" s="732"/>
      <c r="QXE280" s="735"/>
      <c r="QXF280" s="735"/>
      <c r="QXG280" s="735"/>
      <c r="QXH280" s="735"/>
      <c r="QXI280" s="735"/>
      <c r="QXJ280" s="735"/>
      <c r="QXK280" s="735"/>
      <c r="QXL280" s="735"/>
      <c r="QXM280" s="735"/>
      <c r="QXN280" s="735"/>
      <c r="QXO280" s="735"/>
      <c r="QXP280" s="735"/>
      <c r="QXQ280" s="735"/>
      <c r="QXR280" s="735"/>
      <c r="QXS280" s="735"/>
      <c r="QXT280" s="735"/>
      <c r="QXU280" s="735"/>
      <c r="QXV280" s="735"/>
      <c r="QXW280" s="735"/>
      <c r="QXX280" s="735"/>
      <c r="QXY280" s="735"/>
      <c r="QXZ280" s="735"/>
      <c r="QYA280" s="735"/>
      <c r="QYB280" s="735"/>
      <c r="QYC280" s="735"/>
      <c r="QYD280" s="735"/>
      <c r="QYE280" s="735"/>
      <c r="QYF280" s="735"/>
      <c r="QYG280" s="735"/>
      <c r="QYH280" s="735"/>
      <c r="QYI280" s="735"/>
      <c r="QYJ280" s="735"/>
      <c r="QYK280" s="735"/>
      <c r="QYL280" s="735"/>
      <c r="QYM280" s="735"/>
      <c r="QYN280" s="735"/>
      <c r="QYO280" s="735"/>
      <c r="QYP280" s="735"/>
      <c r="QYQ280" s="735"/>
      <c r="QYR280" s="735"/>
      <c r="QYS280" s="735"/>
      <c r="QYT280" s="735"/>
      <c r="QYU280" s="735"/>
      <c r="QYV280" s="735"/>
      <c r="QYW280" s="732"/>
      <c r="QYX280" s="732"/>
      <c r="QYY280" s="732"/>
      <c r="QYZ280" s="732"/>
      <c r="QZA280" s="732"/>
      <c r="QZB280" s="732"/>
      <c r="QZC280" s="732"/>
      <c r="QZD280" s="732"/>
      <c r="QZE280" s="732"/>
      <c r="QZF280" s="732"/>
      <c r="QZG280" s="732"/>
      <c r="QZH280" s="732"/>
      <c r="QZI280" s="732"/>
      <c r="QZJ280" s="732"/>
      <c r="QZK280" s="732"/>
      <c r="QZL280" s="732"/>
      <c r="QZM280" s="732"/>
      <c r="QZN280" s="732"/>
      <c r="QZO280" s="732"/>
      <c r="QZP280" s="732"/>
      <c r="QZQ280" s="732"/>
      <c r="QZR280" s="732"/>
      <c r="QZS280" s="732"/>
      <c r="QZT280" s="732"/>
      <c r="QZU280" s="733"/>
      <c r="QZV280" s="733"/>
      <c r="QZW280" s="733"/>
      <c r="QZX280" s="733"/>
      <c r="QZY280" s="733"/>
      <c r="QZZ280" s="732"/>
      <c r="RAA280" s="732"/>
      <c r="RAB280" s="733"/>
      <c r="RAC280" s="733"/>
      <c r="RAD280" s="732"/>
      <c r="RAE280" s="732"/>
      <c r="RAF280" s="733"/>
      <c r="RAG280" s="733"/>
      <c r="RAH280" s="732"/>
      <c r="RAI280" s="732"/>
      <c r="RAJ280" s="732"/>
      <c r="RAK280" s="732"/>
      <c r="RAL280" s="732"/>
      <c r="RAM280" s="732"/>
      <c r="RAN280" s="732"/>
      <c r="RAO280" s="733"/>
      <c r="RAP280" s="733"/>
      <c r="RAQ280" s="732"/>
      <c r="RAR280" s="732"/>
      <c r="RAS280" s="733"/>
      <c r="RAT280" s="733"/>
      <c r="RAU280" s="732"/>
      <c r="RAV280" s="732"/>
      <c r="RAW280" s="732"/>
      <c r="RAX280" s="732"/>
      <c r="RAY280" s="732"/>
      <c r="RAZ280" s="731"/>
      <c r="RBA280" s="734"/>
      <c r="RBB280" s="732"/>
      <c r="RBC280" s="732"/>
      <c r="RBD280" s="732"/>
      <c r="RBE280" s="732"/>
      <c r="RBF280" s="732"/>
      <c r="RBG280" s="732"/>
      <c r="RBH280" s="732"/>
      <c r="RBI280" s="735"/>
      <c r="RBJ280" s="735"/>
      <c r="RBK280" s="735"/>
      <c r="RBL280" s="735"/>
      <c r="RBM280" s="735"/>
      <c r="RBN280" s="735"/>
      <c r="RBO280" s="735"/>
      <c r="RBP280" s="735"/>
      <c r="RBQ280" s="735"/>
      <c r="RBR280" s="735"/>
      <c r="RBS280" s="735"/>
      <c r="RBT280" s="735"/>
      <c r="RBU280" s="735"/>
      <c r="RBV280" s="735"/>
      <c r="RBW280" s="735"/>
      <c r="RBX280" s="735"/>
      <c r="RBY280" s="735"/>
      <c r="RBZ280" s="735"/>
      <c r="RCA280" s="735"/>
      <c r="RCB280" s="735"/>
      <c r="RCC280" s="735"/>
      <c r="RCD280" s="735"/>
      <c r="RCE280" s="735"/>
      <c r="RCF280" s="735"/>
      <c r="RCG280" s="735"/>
      <c r="RCH280" s="735"/>
      <c r="RCI280" s="735"/>
      <c r="RCJ280" s="735"/>
      <c r="RCK280" s="735"/>
      <c r="RCL280" s="735"/>
      <c r="RCM280" s="735"/>
      <c r="RCN280" s="735"/>
      <c r="RCO280" s="735"/>
      <c r="RCP280" s="735"/>
      <c r="RCQ280" s="735"/>
      <c r="RCR280" s="735"/>
      <c r="RCS280" s="735"/>
      <c r="RCT280" s="735"/>
      <c r="RCU280" s="735"/>
      <c r="RCV280" s="735"/>
      <c r="RCW280" s="735"/>
      <c r="RCX280" s="735"/>
      <c r="RCY280" s="735"/>
      <c r="RCZ280" s="735"/>
      <c r="RDA280" s="732"/>
      <c r="RDB280" s="732"/>
      <c r="RDC280" s="732"/>
      <c r="RDD280" s="732"/>
      <c r="RDE280" s="732"/>
      <c r="RDF280" s="732"/>
      <c r="RDG280" s="732"/>
      <c r="RDH280" s="732"/>
      <c r="RDI280" s="732"/>
      <c r="RDJ280" s="732"/>
      <c r="RDK280" s="732"/>
      <c r="RDL280" s="732"/>
      <c r="RDM280" s="732"/>
      <c r="RDN280" s="732"/>
      <c r="RDO280" s="732"/>
      <c r="RDP280" s="732"/>
      <c r="RDQ280" s="732"/>
      <c r="RDR280" s="732"/>
      <c r="RDS280" s="732"/>
      <c r="RDT280" s="732"/>
      <c r="RDU280" s="732"/>
      <c r="RDV280" s="732"/>
      <c r="RDW280" s="732"/>
    </row>
    <row r="281" spans="1:12295" s="70" customFormat="1" ht="52.5" customHeight="1" x14ac:dyDescent="0.3">
      <c r="A281" s="731"/>
      <c r="B281" s="999"/>
      <c r="C281" s="97" t="s">
        <v>31</v>
      </c>
      <c r="D281" s="166">
        <f t="shared" si="869"/>
        <v>5442.2134999999998</v>
      </c>
      <c r="E281" s="166">
        <f>E275</f>
        <v>0</v>
      </c>
      <c r="F281" s="166"/>
      <c r="G281" s="166">
        <f>G275</f>
        <v>5442.2134999999998</v>
      </c>
      <c r="H281" s="166"/>
      <c r="I281" s="166"/>
      <c r="J281" s="166"/>
      <c r="K281" s="166">
        <f t="shared" si="870"/>
        <v>0</v>
      </c>
      <c r="L281" s="695">
        <f t="shared" si="848"/>
        <v>0</v>
      </c>
      <c r="M281" s="166">
        <f>M275</f>
        <v>0</v>
      </c>
      <c r="N281" s="695" t="e">
        <f t="shared" si="861"/>
        <v>#DIV/0!</v>
      </c>
      <c r="O281" s="996"/>
      <c r="P281" s="996"/>
      <c r="Q281" s="166">
        <v>0</v>
      </c>
      <c r="R281" s="695">
        <v>0</v>
      </c>
      <c r="S281" s="996"/>
      <c r="T281" s="996"/>
      <c r="U281" s="996"/>
      <c r="V281" s="996"/>
      <c r="W281" s="996"/>
      <c r="X281" s="996"/>
      <c r="Y281" s="996"/>
      <c r="Z281" s="996"/>
      <c r="AA281" s="996"/>
      <c r="AB281" s="996"/>
      <c r="AC281" s="996"/>
      <c r="AD281" s="996"/>
      <c r="AE281" s="166">
        <f t="shared" si="871"/>
        <v>0</v>
      </c>
      <c r="AF281" s="695">
        <f t="shared" si="863"/>
        <v>0</v>
      </c>
      <c r="AG281" s="166">
        <f>AG275</f>
        <v>0</v>
      </c>
      <c r="AH281" s="695" t="e">
        <f t="shared" si="864"/>
        <v>#DIV/0!</v>
      </c>
      <c r="AI281" s="996"/>
      <c r="AJ281" s="996"/>
      <c r="AK281" s="166">
        <v>0</v>
      </c>
      <c r="AL281" s="695">
        <v>0</v>
      </c>
      <c r="AM281" s="996"/>
      <c r="AN281" s="996"/>
      <c r="AO281" s="996"/>
      <c r="AP281" s="996"/>
      <c r="AQ281" s="996"/>
      <c r="AR281" s="166">
        <f t="shared" si="872"/>
        <v>0</v>
      </c>
      <c r="AS281" s="695">
        <f t="shared" si="866"/>
        <v>0</v>
      </c>
      <c r="AT281" s="166">
        <f>AT275</f>
        <v>0</v>
      </c>
      <c r="AU281" s="695" t="e">
        <f t="shared" si="867"/>
        <v>#DIV/0!</v>
      </c>
      <c r="AV281" s="996"/>
      <c r="AW281" s="996"/>
      <c r="AX281" s="166">
        <v>0</v>
      </c>
      <c r="AY281" s="695">
        <v>0</v>
      </c>
      <c r="AZ281" s="996"/>
      <c r="BA281" s="695"/>
      <c r="BB281" s="996"/>
      <c r="BC281" s="996"/>
      <c r="BD281" s="996"/>
      <c r="BE281" s="996"/>
      <c r="BF281" s="996"/>
      <c r="BG281" s="996"/>
      <c r="BH281" s="996"/>
      <c r="BI281" s="996"/>
      <c r="BJ281" s="996"/>
      <c r="BK281" s="996"/>
      <c r="BL281" s="996"/>
      <c r="BM281" s="996"/>
      <c r="BN281" s="996"/>
      <c r="BO281" s="996"/>
      <c r="BP281" s="996"/>
      <c r="BQ281" s="996"/>
      <c r="BR281" s="996"/>
      <c r="BS281" s="996"/>
      <c r="BT281" s="996"/>
      <c r="BU281" s="996"/>
      <c r="BV281" s="996"/>
      <c r="BW281" s="996"/>
      <c r="BX281" s="996"/>
      <c r="BY281" s="996"/>
      <c r="BZ281" s="200"/>
      <c r="CA281" s="732"/>
      <c r="CB281" s="732"/>
      <c r="CC281" s="732"/>
      <c r="CD281" s="732"/>
      <c r="CE281" s="695"/>
      <c r="CF281" s="732"/>
      <c r="CG281" s="732"/>
      <c r="CH281" s="732"/>
      <c r="CI281" s="732"/>
      <c r="CJ281" s="732"/>
      <c r="CK281" s="732"/>
      <c r="CL281" s="732"/>
      <c r="CM281" s="732"/>
      <c r="CN281" s="732"/>
      <c r="CO281" s="733"/>
      <c r="CP281" s="733"/>
      <c r="CQ281" s="733"/>
      <c r="CR281" s="733"/>
      <c r="CS281" s="733"/>
      <c r="CT281" s="732"/>
      <c r="CU281" s="732"/>
      <c r="CV281" s="733"/>
      <c r="CW281" s="733"/>
      <c r="CX281" s="732"/>
      <c r="CY281" s="732"/>
      <c r="CZ281" s="733"/>
      <c r="DA281" s="733"/>
      <c r="DB281" s="732"/>
      <c r="DC281" s="732"/>
      <c r="DD281" s="732"/>
      <c r="DE281" s="732"/>
      <c r="DF281" s="732"/>
      <c r="DG281" s="732"/>
      <c r="DH281" s="732"/>
      <c r="DI281" s="733"/>
      <c r="DJ281" s="733"/>
      <c r="DK281" s="732"/>
      <c r="DL281" s="732"/>
      <c r="DM281" s="733"/>
      <c r="DN281" s="733"/>
      <c r="DO281" s="732"/>
      <c r="DP281" s="732"/>
      <c r="DQ281" s="732"/>
      <c r="DR281" s="732"/>
      <c r="DS281" s="732"/>
      <c r="DT281" s="731"/>
      <c r="DU281" s="734"/>
      <c r="DV281" s="732"/>
      <c r="DW281" s="732"/>
      <c r="DX281" s="732"/>
      <c r="DY281" s="732"/>
      <c r="DZ281" s="732"/>
      <c r="EA281" s="732"/>
      <c r="EB281" s="732"/>
      <c r="EC281" s="735"/>
      <c r="ED281" s="735"/>
      <c r="EE281" s="735"/>
      <c r="EF281" s="735"/>
      <c r="EG281" s="735"/>
      <c r="EH281" s="735"/>
      <c r="EI281" s="735"/>
      <c r="EJ281" s="735"/>
      <c r="EK281" s="735"/>
      <c r="EL281" s="735"/>
      <c r="EM281" s="735"/>
      <c r="EN281" s="735"/>
      <c r="EO281" s="735"/>
      <c r="EP281" s="735"/>
      <c r="EQ281" s="735"/>
      <c r="ER281" s="735"/>
      <c r="ES281" s="735"/>
      <c r="ET281" s="735"/>
      <c r="EU281" s="735"/>
      <c r="EV281" s="735"/>
      <c r="EW281" s="735"/>
      <c r="EX281" s="735"/>
      <c r="EY281" s="735"/>
      <c r="EZ281" s="735"/>
      <c r="FA281" s="735"/>
      <c r="FB281" s="735"/>
      <c r="FC281" s="735"/>
      <c r="FD281" s="735"/>
      <c r="FE281" s="735"/>
      <c r="FF281" s="735"/>
      <c r="FG281" s="735"/>
      <c r="FH281" s="735"/>
      <c r="FI281" s="735"/>
      <c r="FJ281" s="735"/>
      <c r="FK281" s="735"/>
      <c r="FL281" s="735"/>
      <c r="FM281" s="735"/>
      <c r="FN281" s="735"/>
      <c r="FO281" s="735"/>
      <c r="FP281" s="735"/>
      <c r="FQ281" s="735"/>
      <c r="FR281" s="735"/>
      <c r="FS281" s="735"/>
      <c r="FT281" s="735"/>
      <c r="FU281" s="732"/>
      <c r="FV281" s="732"/>
      <c r="FW281" s="732"/>
      <c r="FX281" s="732"/>
      <c r="FY281" s="732"/>
      <c r="FZ281" s="732"/>
      <c r="GA281" s="732"/>
      <c r="GB281" s="732"/>
      <c r="GC281" s="732"/>
      <c r="GD281" s="732"/>
      <c r="GE281" s="732"/>
      <c r="GF281" s="732"/>
      <c r="GG281" s="732"/>
      <c r="GH281" s="732"/>
      <c r="GI281" s="732"/>
      <c r="GJ281" s="732"/>
      <c r="GK281" s="732"/>
      <c r="GL281" s="732"/>
      <c r="GM281" s="732"/>
      <c r="GN281" s="732"/>
      <c r="GO281" s="732"/>
      <c r="GP281" s="732"/>
      <c r="GQ281" s="732"/>
      <c r="GR281" s="732"/>
      <c r="GS281" s="733"/>
      <c r="GT281" s="733"/>
      <c r="GU281" s="733"/>
      <c r="GV281" s="733"/>
      <c r="GW281" s="733"/>
      <c r="GX281" s="732"/>
      <c r="GY281" s="732"/>
      <c r="GZ281" s="733"/>
      <c r="HA281" s="733"/>
      <c r="HB281" s="732"/>
      <c r="HC281" s="732"/>
      <c r="HD281" s="733"/>
      <c r="HE281" s="733"/>
      <c r="HF281" s="732"/>
      <c r="HG281" s="732"/>
      <c r="HH281" s="732"/>
      <c r="HI281" s="732"/>
      <c r="HJ281" s="732"/>
      <c r="HK281" s="732"/>
      <c r="HL281" s="732"/>
      <c r="HM281" s="733"/>
      <c r="HN281" s="733"/>
      <c r="HO281" s="732"/>
      <c r="HP281" s="732"/>
      <c r="HQ281" s="733"/>
      <c r="HR281" s="733"/>
      <c r="HS281" s="732"/>
      <c r="HT281" s="732"/>
      <c r="HU281" s="732"/>
      <c r="HV281" s="732"/>
      <c r="HW281" s="732"/>
      <c r="HX281" s="731"/>
      <c r="HY281" s="734"/>
      <c r="HZ281" s="732"/>
      <c r="IA281" s="732"/>
      <c r="IB281" s="732"/>
      <c r="IC281" s="732"/>
      <c r="ID281" s="732"/>
      <c r="IE281" s="732"/>
      <c r="IF281" s="732"/>
      <c r="IG281" s="735"/>
      <c r="IH281" s="735"/>
      <c r="II281" s="735"/>
      <c r="IJ281" s="735"/>
      <c r="IK281" s="735"/>
      <c r="IL281" s="735"/>
      <c r="IM281" s="735"/>
      <c r="IN281" s="735"/>
      <c r="IO281" s="735"/>
      <c r="IP281" s="735"/>
      <c r="IQ281" s="735"/>
      <c r="IR281" s="735"/>
      <c r="IS281" s="735"/>
      <c r="IT281" s="735"/>
      <c r="IU281" s="735"/>
      <c r="IV281" s="735"/>
      <c r="IW281" s="735"/>
      <c r="IX281" s="735"/>
      <c r="IY281" s="735"/>
      <c r="IZ281" s="735"/>
      <c r="JA281" s="735"/>
      <c r="JB281" s="735"/>
      <c r="JC281" s="735"/>
      <c r="JD281" s="735"/>
      <c r="JE281" s="735"/>
      <c r="JF281" s="735"/>
      <c r="JG281" s="735"/>
      <c r="JH281" s="735"/>
      <c r="JI281" s="735"/>
      <c r="JJ281" s="735"/>
      <c r="JK281" s="735"/>
      <c r="JL281" s="735"/>
      <c r="JM281" s="735"/>
      <c r="JN281" s="735"/>
      <c r="JO281" s="735"/>
      <c r="JP281" s="735"/>
      <c r="JQ281" s="735"/>
      <c r="JR281" s="735"/>
      <c r="JS281" s="735"/>
      <c r="JT281" s="735"/>
      <c r="JU281" s="735"/>
      <c r="JV281" s="735"/>
      <c r="JW281" s="735"/>
      <c r="JX281" s="735"/>
      <c r="JY281" s="732"/>
      <c r="JZ281" s="732"/>
      <c r="KA281" s="732"/>
      <c r="KB281" s="732"/>
      <c r="KC281" s="732"/>
      <c r="KD281" s="732"/>
      <c r="KE281" s="732"/>
      <c r="KF281" s="732"/>
      <c r="KG281" s="732"/>
      <c r="KH281" s="732"/>
      <c r="KI281" s="732"/>
      <c r="KJ281" s="732"/>
      <c r="KK281" s="732"/>
      <c r="KL281" s="732"/>
      <c r="KM281" s="732"/>
      <c r="KN281" s="732"/>
      <c r="KO281" s="732"/>
      <c r="KP281" s="732"/>
      <c r="KQ281" s="732"/>
      <c r="KR281" s="732"/>
      <c r="KS281" s="732"/>
      <c r="KT281" s="732"/>
      <c r="KU281" s="732"/>
      <c r="KV281" s="732"/>
      <c r="KW281" s="733"/>
      <c r="KX281" s="733"/>
      <c r="KY281" s="733"/>
      <c r="KZ281" s="733"/>
      <c r="LA281" s="733"/>
      <c r="LB281" s="732"/>
      <c r="LC281" s="732"/>
      <c r="LD281" s="733"/>
      <c r="LE281" s="733"/>
      <c r="LF281" s="732"/>
      <c r="LG281" s="732"/>
      <c r="LH281" s="733"/>
      <c r="LI281" s="733"/>
      <c r="LJ281" s="732"/>
      <c r="LK281" s="732"/>
      <c r="LL281" s="732"/>
      <c r="LM281" s="732"/>
      <c r="LN281" s="732"/>
      <c r="LO281" s="732"/>
      <c r="LP281" s="732"/>
      <c r="LQ281" s="733"/>
      <c r="LR281" s="733"/>
      <c r="LS281" s="732"/>
      <c r="LT281" s="732"/>
      <c r="LU281" s="733"/>
      <c r="LV281" s="733"/>
      <c r="LW281" s="732"/>
      <c r="LX281" s="732"/>
      <c r="LY281" s="732"/>
      <c r="LZ281" s="732"/>
      <c r="MA281" s="732"/>
      <c r="MB281" s="731"/>
      <c r="MC281" s="734"/>
      <c r="MD281" s="732"/>
      <c r="ME281" s="732"/>
      <c r="MF281" s="732"/>
      <c r="MG281" s="732"/>
      <c r="MH281" s="732"/>
      <c r="MI281" s="732"/>
      <c r="MJ281" s="732"/>
      <c r="MK281" s="735"/>
      <c r="ML281" s="735"/>
      <c r="MM281" s="735"/>
      <c r="MN281" s="735"/>
      <c r="MO281" s="735"/>
      <c r="MP281" s="735"/>
      <c r="MQ281" s="735"/>
      <c r="MR281" s="735"/>
      <c r="MS281" s="735"/>
      <c r="MT281" s="735"/>
      <c r="MU281" s="735"/>
      <c r="MV281" s="735"/>
      <c r="MW281" s="735"/>
      <c r="MX281" s="735"/>
      <c r="MY281" s="735"/>
      <c r="MZ281" s="735"/>
      <c r="NA281" s="735"/>
      <c r="NB281" s="735"/>
      <c r="NC281" s="735"/>
      <c r="ND281" s="735"/>
      <c r="NE281" s="735"/>
      <c r="NF281" s="735"/>
      <c r="NG281" s="735"/>
      <c r="NH281" s="735"/>
      <c r="NI281" s="735"/>
      <c r="NJ281" s="735"/>
      <c r="NK281" s="735"/>
      <c r="NL281" s="735"/>
      <c r="NM281" s="735"/>
      <c r="NN281" s="735"/>
      <c r="NO281" s="735"/>
      <c r="NP281" s="735"/>
      <c r="NQ281" s="735"/>
      <c r="NR281" s="735"/>
      <c r="NS281" s="735"/>
      <c r="NT281" s="735"/>
      <c r="NU281" s="735"/>
      <c r="NV281" s="735"/>
      <c r="NW281" s="735"/>
      <c r="NX281" s="735"/>
      <c r="NY281" s="735"/>
      <c r="NZ281" s="735"/>
      <c r="OA281" s="735"/>
      <c r="OB281" s="735"/>
      <c r="OC281" s="732"/>
      <c r="OD281" s="732"/>
      <c r="OE281" s="732"/>
      <c r="OF281" s="732"/>
      <c r="OG281" s="732"/>
      <c r="OH281" s="732"/>
      <c r="OI281" s="732"/>
      <c r="OJ281" s="732"/>
      <c r="OK281" s="732"/>
      <c r="OL281" s="732"/>
      <c r="OM281" s="732"/>
      <c r="ON281" s="732"/>
      <c r="OO281" s="732"/>
      <c r="OP281" s="732"/>
      <c r="OQ281" s="732"/>
      <c r="OR281" s="732"/>
      <c r="OS281" s="732"/>
      <c r="OT281" s="732"/>
      <c r="OU281" s="732"/>
      <c r="OV281" s="732"/>
      <c r="OW281" s="732"/>
      <c r="OX281" s="732"/>
      <c r="OY281" s="732"/>
      <c r="OZ281" s="732"/>
      <c r="PA281" s="733"/>
      <c r="PB281" s="733"/>
      <c r="PC281" s="733"/>
      <c r="PD281" s="733"/>
      <c r="PE281" s="733"/>
      <c r="PF281" s="732"/>
      <c r="PG281" s="732"/>
      <c r="PH281" s="733"/>
      <c r="PI281" s="733"/>
      <c r="PJ281" s="732"/>
      <c r="PK281" s="732"/>
      <c r="PL281" s="733"/>
      <c r="PM281" s="733"/>
      <c r="PN281" s="732"/>
      <c r="PO281" s="732"/>
      <c r="PP281" s="732"/>
      <c r="PQ281" s="732"/>
      <c r="PR281" s="732"/>
      <c r="PS281" s="732"/>
      <c r="PT281" s="732"/>
      <c r="PU281" s="733"/>
      <c r="PV281" s="733"/>
      <c r="PW281" s="732"/>
      <c r="PX281" s="732"/>
      <c r="PY281" s="733"/>
      <c r="PZ281" s="733"/>
      <c r="QA281" s="732"/>
      <c r="QB281" s="732"/>
      <c r="QC281" s="732"/>
      <c r="QD281" s="732"/>
      <c r="QE281" s="732"/>
      <c r="QF281" s="731"/>
      <c r="QG281" s="734"/>
      <c r="QH281" s="732"/>
      <c r="QI281" s="732"/>
      <c r="QJ281" s="732"/>
      <c r="QK281" s="732"/>
      <c r="QL281" s="732"/>
      <c r="QM281" s="732"/>
      <c r="QN281" s="732"/>
      <c r="QO281" s="735"/>
      <c r="QP281" s="735"/>
      <c r="QQ281" s="735"/>
      <c r="QR281" s="735"/>
      <c r="QS281" s="735"/>
      <c r="QT281" s="735"/>
      <c r="QU281" s="735"/>
      <c r="QV281" s="735"/>
      <c r="QW281" s="735"/>
      <c r="QX281" s="735"/>
      <c r="QY281" s="735"/>
      <c r="QZ281" s="735"/>
      <c r="RA281" s="735"/>
      <c r="RB281" s="735"/>
      <c r="RC281" s="735"/>
      <c r="RD281" s="735"/>
      <c r="RE281" s="735"/>
      <c r="RF281" s="735"/>
      <c r="RG281" s="735"/>
      <c r="RH281" s="735"/>
      <c r="RI281" s="735"/>
      <c r="RJ281" s="735"/>
      <c r="RK281" s="735"/>
      <c r="RL281" s="735"/>
      <c r="RM281" s="735"/>
      <c r="RN281" s="735"/>
      <c r="RO281" s="735"/>
      <c r="RP281" s="735"/>
      <c r="RQ281" s="735"/>
      <c r="RR281" s="735"/>
      <c r="RS281" s="735"/>
      <c r="RT281" s="735"/>
      <c r="RU281" s="735"/>
      <c r="RV281" s="735"/>
      <c r="RW281" s="735"/>
      <c r="RX281" s="735"/>
      <c r="RY281" s="735"/>
      <c r="RZ281" s="735"/>
      <c r="SA281" s="735"/>
      <c r="SB281" s="735"/>
      <c r="SC281" s="735"/>
      <c r="SD281" s="735"/>
      <c r="SE281" s="735"/>
      <c r="SF281" s="735"/>
      <c r="SG281" s="732"/>
      <c r="SH281" s="732"/>
      <c r="SI281" s="732"/>
      <c r="SJ281" s="732"/>
      <c r="SK281" s="732"/>
      <c r="SL281" s="732"/>
      <c r="SM281" s="732"/>
      <c r="SN281" s="732"/>
      <c r="SO281" s="732"/>
      <c r="SP281" s="732"/>
      <c r="SQ281" s="732"/>
      <c r="SR281" s="732"/>
      <c r="SS281" s="732"/>
      <c r="ST281" s="732"/>
      <c r="SU281" s="732"/>
      <c r="SV281" s="732"/>
      <c r="SW281" s="732"/>
      <c r="SX281" s="732"/>
      <c r="SY281" s="732"/>
      <c r="SZ281" s="732"/>
      <c r="TA281" s="732"/>
      <c r="TB281" s="732"/>
      <c r="TC281" s="732"/>
      <c r="TD281" s="732"/>
      <c r="TE281" s="733"/>
      <c r="TF281" s="733"/>
      <c r="TG281" s="733"/>
      <c r="TH281" s="733"/>
      <c r="TI281" s="733"/>
      <c r="TJ281" s="732"/>
      <c r="TK281" s="732"/>
      <c r="TL281" s="733"/>
      <c r="TM281" s="733"/>
      <c r="TN281" s="732"/>
      <c r="TO281" s="732"/>
      <c r="TP281" s="733"/>
      <c r="TQ281" s="733"/>
      <c r="TR281" s="732"/>
      <c r="TS281" s="732"/>
      <c r="TT281" s="732"/>
      <c r="TU281" s="732"/>
      <c r="TV281" s="732"/>
      <c r="TW281" s="732"/>
      <c r="TX281" s="732"/>
      <c r="TY281" s="733"/>
      <c r="TZ281" s="733"/>
      <c r="UA281" s="732"/>
      <c r="UB281" s="732"/>
      <c r="UC281" s="733"/>
      <c r="UD281" s="733"/>
      <c r="UE281" s="732"/>
      <c r="UF281" s="732"/>
      <c r="UG281" s="732"/>
      <c r="UH281" s="732"/>
      <c r="UI281" s="732"/>
      <c r="UJ281" s="731"/>
      <c r="UK281" s="734"/>
      <c r="UL281" s="732"/>
      <c r="UM281" s="732"/>
      <c r="UN281" s="732"/>
      <c r="UO281" s="732"/>
      <c r="UP281" s="732"/>
      <c r="UQ281" s="732"/>
      <c r="UR281" s="732"/>
      <c r="US281" s="735"/>
      <c r="UT281" s="735"/>
      <c r="UU281" s="735"/>
      <c r="UV281" s="735"/>
      <c r="UW281" s="735"/>
      <c r="UX281" s="735"/>
      <c r="UY281" s="735"/>
      <c r="UZ281" s="735"/>
      <c r="VA281" s="735"/>
      <c r="VB281" s="735"/>
      <c r="VC281" s="735"/>
      <c r="VD281" s="735"/>
      <c r="VE281" s="735"/>
      <c r="VF281" s="735"/>
      <c r="VG281" s="735"/>
      <c r="VH281" s="735"/>
      <c r="VI281" s="735"/>
      <c r="VJ281" s="735"/>
      <c r="VK281" s="735"/>
      <c r="VL281" s="735"/>
      <c r="VM281" s="735"/>
      <c r="VN281" s="735"/>
      <c r="VO281" s="735"/>
      <c r="VP281" s="735"/>
      <c r="VQ281" s="735"/>
      <c r="VR281" s="735"/>
      <c r="VS281" s="735"/>
      <c r="VT281" s="735"/>
      <c r="VU281" s="735"/>
      <c r="VV281" s="735"/>
      <c r="VW281" s="735"/>
      <c r="VX281" s="735"/>
      <c r="VY281" s="735"/>
      <c r="VZ281" s="735"/>
      <c r="WA281" s="735"/>
      <c r="WB281" s="735"/>
      <c r="WC281" s="735"/>
      <c r="WD281" s="735"/>
      <c r="WE281" s="735"/>
      <c r="WF281" s="735"/>
      <c r="WG281" s="735"/>
      <c r="WH281" s="735"/>
      <c r="WI281" s="735"/>
      <c r="WJ281" s="735"/>
      <c r="WK281" s="732"/>
      <c r="WL281" s="732"/>
      <c r="WM281" s="732"/>
      <c r="WN281" s="732"/>
      <c r="WO281" s="732"/>
      <c r="WP281" s="732"/>
      <c r="WQ281" s="732"/>
      <c r="WR281" s="732"/>
      <c r="WS281" s="732"/>
      <c r="WT281" s="732"/>
      <c r="WU281" s="732"/>
      <c r="WV281" s="732"/>
      <c r="WW281" s="732"/>
      <c r="WX281" s="732"/>
      <c r="WY281" s="732"/>
      <c r="WZ281" s="732"/>
      <c r="XA281" s="732"/>
      <c r="XB281" s="732"/>
      <c r="XC281" s="732"/>
      <c r="XD281" s="732"/>
      <c r="XE281" s="732"/>
      <c r="XF281" s="732"/>
      <c r="XG281" s="732"/>
      <c r="XH281" s="732"/>
      <c r="XI281" s="733"/>
      <c r="XJ281" s="733"/>
      <c r="XK281" s="733"/>
      <c r="XL281" s="733"/>
      <c r="XM281" s="733"/>
      <c r="XN281" s="732"/>
      <c r="XO281" s="732"/>
      <c r="XP281" s="733"/>
      <c r="XQ281" s="733"/>
      <c r="XR281" s="732"/>
      <c r="XS281" s="732"/>
      <c r="XT281" s="733"/>
      <c r="XU281" s="733"/>
      <c r="XV281" s="732"/>
      <c r="XW281" s="732"/>
      <c r="XX281" s="732"/>
      <c r="XY281" s="732"/>
      <c r="XZ281" s="732"/>
      <c r="YA281" s="732"/>
      <c r="YB281" s="732"/>
      <c r="YC281" s="733"/>
      <c r="YD281" s="733"/>
      <c r="YE281" s="732"/>
      <c r="YF281" s="732"/>
      <c r="YG281" s="733"/>
      <c r="YH281" s="733"/>
      <c r="YI281" s="732"/>
      <c r="YJ281" s="732"/>
      <c r="YK281" s="732"/>
      <c r="YL281" s="732"/>
      <c r="YM281" s="732"/>
      <c r="YN281" s="731"/>
      <c r="YO281" s="734"/>
      <c r="YP281" s="732"/>
      <c r="YQ281" s="732"/>
      <c r="YR281" s="732"/>
      <c r="YS281" s="732"/>
      <c r="YT281" s="732"/>
      <c r="YU281" s="732"/>
      <c r="YV281" s="732"/>
      <c r="YW281" s="735"/>
      <c r="YX281" s="735"/>
      <c r="YY281" s="735"/>
      <c r="YZ281" s="735"/>
      <c r="ZA281" s="735"/>
      <c r="ZB281" s="735"/>
      <c r="ZC281" s="735"/>
      <c r="ZD281" s="735"/>
      <c r="ZE281" s="735"/>
      <c r="ZF281" s="735"/>
      <c r="ZG281" s="735"/>
      <c r="ZH281" s="735"/>
      <c r="ZI281" s="735"/>
      <c r="ZJ281" s="735"/>
      <c r="ZK281" s="735"/>
      <c r="ZL281" s="735"/>
      <c r="ZM281" s="735"/>
      <c r="ZN281" s="735"/>
      <c r="ZO281" s="735"/>
      <c r="ZP281" s="735"/>
      <c r="ZQ281" s="735"/>
      <c r="ZR281" s="735"/>
      <c r="ZS281" s="735"/>
      <c r="ZT281" s="735"/>
      <c r="ZU281" s="735"/>
      <c r="ZV281" s="735"/>
      <c r="ZW281" s="735"/>
      <c r="ZX281" s="735"/>
      <c r="ZY281" s="735"/>
      <c r="ZZ281" s="735"/>
      <c r="AAA281" s="735"/>
      <c r="AAB281" s="735"/>
      <c r="AAC281" s="735"/>
      <c r="AAD281" s="735"/>
      <c r="AAE281" s="735"/>
      <c r="AAF281" s="735"/>
      <c r="AAG281" s="735"/>
      <c r="AAH281" s="735"/>
      <c r="AAI281" s="735"/>
      <c r="AAJ281" s="735"/>
      <c r="AAK281" s="735"/>
      <c r="AAL281" s="735"/>
      <c r="AAM281" s="735"/>
      <c r="AAN281" s="735"/>
      <c r="AAO281" s="732"/>
      <c r="AAP281" s="732"/>
      <c r="AAQ281" s="732"/>
      <c r="AAR281" s="732"/>
      <c r="AAS281" s="732"/>
      <c r="AAT281" s="732"/>
      <c r="AAU281" s="732"/>
      <c r="AAV281" s="732"/>
      <c r="AAW281" s="732"/>
      <c r="AAX281" s="732"/>
      <c r="AAY281" s="732"/>
      <c r="AAZ281" s="732"/>
      <c r="ABA281" s="732"/>
      <c r="ABB281" s="732"/>
      <c r="ABC281" s="732"/>
      <c r="ABD281" s="732"/>
      <c r="ABE281" s="732"/>
      <c r="ABF281" s="732"/>
      <c r="ABG281" s="732"/>
      <c r="ABH281" s="732"/>
      <c r="ABI281" s="732"/>
      <c r="ABJ281" s="732"/>
      <c r="ABK281" s="732"/>
      <c r="ABL281" s="732"/>
      <c r="ABM281" s="733"/>
      <c r="ABN281" s="733"/>
      <c r="ABO281" s="733"/>
      <c r="ABP281" s="733"/>
      <c r="ABQ281" s="733"/>
      <c r="ABR281" s="732"/>
      <c r="ABS281" s="732"/>
      <c r="ABT281" s="733"/>
      <c r="ABU281" s="733"/>
      <c r="ABV281" s="732"/>
      <c r="ABW281" s="732"/>
      <c r="ABX281" s="733"/>
      <c r="ABY281" s="733"/>
      <c r="ABZ281" s="732"/>
      <c r="ACA281" s="732"/>
      <c r="ACB281" s="732"/>
      <c r="ACC281" s="732"/>
      <c r="ACD281" s="732"/>
      <c r="ACE281" s="732"/>
      <c r="ACF281" s="732"/>
      <c r="ACG281" s="733"/>
      <c r="ACH281" s="733"/>
      <c r="ACI281" s="732"/>
      <c r="ACJ281" s="732"/>
      <c r="ACK281" s="733"/>
      <c r="ACL281" s="733"/>
      <c r="ACM281" s="732"/>
      <c r="ACN281" s="732"/>
      <c r="ACO281" s="732"/>
      <c r="ACP281" s="732"/>
      <c r="ACQ281" s="732"/>
      <c r="ACR281" s="731"/>
      <c r="ACS281" s="734"/>
      <c r="ACT281" s="732"/>
      <c r="ACU281" s="732"/>
      <c r="ACV281" s="732"/>
      <c r="ACW281" s="732"/>
      <c r="ACX281" s="732"/>
      <c r="ACY281" s="732"/>
      <c r="ACZ281" s="732"/>
      <c r="ADA281" s="735"/>
      <c r="ADB281" s="735"/>
      <c r="ADC281" s="735"/>
      <c r="ADD281" s="735"/>
      <c r="ADE281" s="735"/>
      <c r="ADF281" s="735"/>
      <c r="ADG281" s="735"/>
      <c r="ADH281" s="735"/>
      <c r="ADI281" s="735"/>
      <c r="ADJ281" s="735"/>
      <c r="ADK281" s="735"/>
      <c r="ADL281" s="735"/>
      <c r="ADM281" s="735"/>
      <c r="ADN281" s="735"/>
      <c r="ADO281" s="735"/>
      <c r="ADP281" s="735"/>
      <c r="ADQ281" s="735"/>
      <c r="ADR281" s="735"/>
      <c r="ADS281" s="735"/>
      <c r="ADT281" s="735"/>
      <c r="ADU281" s="735"/>
      <c r="ADV281" s="735"/>
      <c r="ADW281" s="735"/>
      <c r="ADX281" s="735"/>
      <c r="ADY281" s="735"/>
      <c r="ADZ281" s="735"/>
      <c r="AEA281" s="735"/>
      <c r="AEB281" s="735"/>
      <c r="AEC281" s="735"/>
      <c r="AED281" s="735"/>
      <c r="AEE281" s="735"/>
      <c r="AEF281" s="735"/>
      <c r="AEG281" s="735"/>
      <c r="AEH281" s="735"/>
      <c r="AEI281" s="735"/>
      <c r="AEJ281" s="735"/>
      <c r="AEK281" s="735"/>
      <c r="AEL281" s="735"/>
      <c r="AEM281" s="735"/>
      <c r="AEN281" s="735"/>
      <c r="AEO281" s="735"/>
      <c r="AEP281" s="735"/>
      <c r="AEQ281" s="735"/>
      <c r="AER281" s="735"/>
      <c r="AES281" s="732"/>
      <c r="AET281" s="732"/>
      <c r="AEU281" s="732"/>
      <c r="AEV281" s="732"/>
      <c r="AEW281" s="732"/>
      <c r="AEX281" s="732"/>
      <c r="AEY281" s="732"/>
      <c r="AEZ281" s="732"/>
      <c r="AFA281" s="732"/>
      <c r="AFB281" s="732"/>
      <c r="AFC281" s="732"/>
      <c r="AFD281" s="732"/>
      <c r="AFE281" s="732"/>
      <c r="AFF281" s="732"/>
      <c r="AFG281" s="732"/>
      <c r="AFH281" s="732"/>
      <c r="AFI281" s="732"/>
      <c r="AFJ281" s="732"/>
      <c r="AFK281" s="732"/>
      <c r="AFL281" s="732"/>
      <c r="AFM281" s="732"/>
      <c r="AFN281" s="732"/>
      <c r="AFO281" s="732"/>
      <c r="AFP281" s="732"/>
      <c r="AFQ281" s="733"/>
      <c r="AFR281" s="733"/>
      <c r="AFS281" s="733"/>
      <c r="AFT281" s="733"/>
      <c r="AFU281" s="733"/>
      <c r="AFV281" s="732"/>
      <c r="AFW281" s="732"/>
      <c r="AFX281" s="733"/>
      <c r="AFY281" s="733"/>
      <c r="AFZ281" s="732"/>
      <c r="AGA281" s="732"/>
      <c r="AGB281" s="733"/>
      <c r="AGC281" s="733"/>
      <c r="AGD281" s="732"/>
      <c r="AGE281" s="732"/>
      <c r="AGF281" s="732"/>
      <c r="AGG281" s="732"/>
      <c r="AGH281" s="732"/>
      <c r="AGI281" s="732"/>
      <c r="AGJ281" s="732"/>
      <c r="AGK281" s="733"/>
      <c r="AGL281" s="733"/>
      <c r="AGM281" s="732"/>
      <c r="AGN281" s="732"/>
      <c r="AGO281" s="733"/>
      <c r="AGP281" s="733"/>
      <c r="AGQ281" s="732"/>
      <c r="AGR281" s="732"/>
      <c r="AGS281" s="732"/>
      <c r="AGT281" s="732"/>
      <c r="AGU281" s="732"/>
      <c r="AGV281" s="731"/>
      <c r="AGW281" s="734"/>
      <c r="AGX281" s="732"/>
      <c r="AGY281" s="732"/>
      <c r="AGZ281" s="732"/>
      <c r="AHA281" s="732"/>
      <c r="AHB281" s="732"/>
      <c r="AHC281" s="732"/>
      <c r="AHD281" s="732"/>
      <c r="AHE281" s="735"/>
      <c r="AHF281" s="735"/>
      <c r="AHG281" s="735"/>
      <c r="AHH281" s="735"/>
      <c r="AHI281" s="735"/>
      <c r="AHJ281" s="735"/>
      <c r="AHK281" s="735"/>
      <c r="AHL281" s="735"/>
      <c r="AHM281" s="735"/>
      <c r="AHN281" s="735"/>
      <c r="AHO281" s="735"/>
      <c r="AHP281" s="735"/>
      <c r="AHQ281" s="735"/>
      <c r="AHR281" s="735"/>
      <c r="AHS281" s="735"/>
      <c r="AHT281" s="735"/>
      <c r="AHU281" s="735"/>
      <c r="AHV281" s="735"/>
      <c r="AHW281" s="735"/>
      <c r="AHX281" s="735"/>
      <c r="AHY281" s="735"/>
      <c r="AHZ281" s="735"/>
      <c r="AIA281" s="735"/>
      <c r="AIB281" s="735"/>
      <c r="AIC281" s="735"/>
      <c r="AID281" s="735"/>
      <c r="AIE281" s="735"/>
      <c r="AIF281" s="735"/>
      <c r="AIG281" s="735"/>
      <c r="AIH281" s="735"/>
      <c r="AII281" s="735"/>
      <c r="AIJ281" s="735"/>
      <c r="AIK281" s="735"/>
      <c r="AIL281" s="735"/>
      <c r="AIM281" s="735"/>
      <c r="AIN281" s="735"/>
      <c r="AIO281" s="735"/>
      <c r="AIP281" s="735"/>
      <c r="AIQ281" s="735"/>
      <c r="AIR281" s="735"/>
      <c r="AIS281" s="735"/>
      <c r="AIT281" s="735"/>
      <c r="AIU281" s="735"/>
      <c r="AIV281" s="735"/>
      <c r="AIW281" s="732"/>
      <c r="AIX281" s="732"/>
      <c r="AIY281" s="732"/>
      <c r="AIZ281" s="732"/>
      <c r="AJA281" s="732"/>
      <c r="AJB281" s="732"/>
      <c r="AJC281" s="732"/>
      <c r="AJD281" s="732"/>
      <c r="AJE281" s="732"/>
      <c r="AJF281" s="732"/>
      <c r="AJG281" s="732"/>
      <c r="AJH281" s="732"/>
      <c r="AJI281" s="732"/>
      <c r="AJJ281" s="732"/>
      <c r="AJK281" s="732"/>
      <c r="AJL281" s="732"/>
      <c r="AJM281" s="732"/>
      <c r="AJN281" s="732"/>
      <c r="AJO281" s="732"/>
      <c r="AJP281" s="732"/>
      <c r="AJQ281" s="732"/>
      <c r="AJR281" s="732"/>
      <c r="AJS281" s="732"/>
      <c r="AJT281" s="732"/>
      <c r="AJU281" s="733"/>
      <c r="AJV281" s="733"/>
      <c r="AJW281" s="733"/>
      <c r="AJX281" s="733"/>
      <c r="AJY281" s="733"/>
      <c r="AJZ281" s="732"/>
      <c r="AKA281" s="732"/>
      <c r="AKB281" s="733"/>
      <c r="AKC281" s="733"/>
      <c r="AKD281" s="732"/>
      <c r="AKE281" s="732"/>
      <c r="AKF281" s="733"/>
      <c r="AKG281" s="733"/>
      <c r="AKH281" s="732"/>
      <c r="AKI281" s="732"/>
      <c r="AKJ281" s="732"/>
      <c r="AKK281" s="732"/>
      <c r="AKL281" s="732"/>
      <c r="AKM281" s="732"/>
      <c r="AKN281" s="732"/>
      <c r="AKO281" s="733"/>
      <c r="AKP281" s="733"/>
      <c r="AKQ281" s="732"/>
      <c r="AKR281" s="732"/>
      <c r="AKS281" s="733"/>
      <c r="AKT281" s="733"/>
      <c r="AKU281" s="732"/>
      <c r="AKV281" s="732"/>
      <c r="AKW281" s="732"/>
      <c r="AKX281" s="732"/>
      <c r="AKY281" s="732"/>
      <c r="AKZ281" s="731"/>
      <c r="ALA281" s="734"/>
      <c r="ALB281" s="732"/>
      <c r="ALC281" s="732"/>
      <c r="ALD281" s="732"/>
      <c r="ALE281" s="732"/>
      <c r="ALF281" s="732"/>
      <c r="ALG281" s="732"/>
      <c r="ALH281" s="732"/>
      <c r="ALI281" s="735"/>
      <c r="ALJ281" s="735"/>
      <c r="ALK281" s="735"/>
      <c r="ALL281" s="735"/>
      <c r="ALM281" s="735"/>
      <c r="ALN281" s="735"/>
      <c r="ALO281" s="735"/>
      <c r="ALP281" s="735"/>
      <c r="ALQ281" s="735"/>
      <c r="ALR281" s="735"/>
      <c r="ALS281" s="735"/>
      <c r="ALT281" s="735"/>
      <c r="ALU281" s="735"/>
      <c r="ALV281" s="735"/>
      <c r="ALW281" s="735"/>
      <c r="ALX281" s="735"/>
      <c r="ALY281" s="735"/>
      <c r="ALZ281" s="735"/>
      <c r="AMA281" s="735"/>
      <c r="AMB281" s="735"/>
      <c r="AMC281" s="735"/>
      <c r="AMD281" s="735"/>
      <c r="AME281" s="735"/>
      <c r="AMF281" s="735"/>
      <c r="AMG281" s="735"/>
      <c r="AMH281" s="735"/>
      <c r="AMI281" s="735"/>
      <c r="AMJ281" s="735"/>
      <c r="AMK281" s="735"/>
      <c r="AML281" s="735"/>
      <c r="AMM281" s="735"/>
      <c r="AMN281" s="735"/>
      <c r="AMO281" s="735"/>
      <c r="AMP281" s="735"/>
      <c r="AMQ281" s="735"/>
      <c r="AMR281" s="735"/>
      <c r="AMS281" s="735"/>
      <c r="AMT281" s="735"/>
      <c r="AMU281" s="735"/>
      <c r="AMV281" s="735"/>
      <c r="AMW281" s="735"/>
      <c r="AMX281" s="735"/>
      <c r="AMY281" s="735"/>
      <c r="AMZ281" s="735"/>
      <c r="ANA281" s="732"/>
      <c r="ANB281" s="732"/>
      <c r="ANC281" s="732"/>
      <c r="AND281" s="732"/>
      <c r="ANE281" s="732"/>
      <c r="ANF281" s="732"/>
      <c r="ANG281" s="732"/>
      <c r="ANH281" s="732"/>
      <c r="ANI281" s="732"/>
      <c r="ANJ281" s="732"/>
      <c r="ANK281" s="732"/>
      <c r="ANL281" s="732"/>
      <c r="ANM281" s="732"/>
      <c r="ANN281" s="732"/>
      <c r="ANO281" s="732"/>
      <c r="ANP281" s="732"/>
      <c r="ANQ281" s="732"/>
      <c r="ANR281" s="732"/>
      <c r="ANS281" s="732"/>
      <c r="ANT281" s="732"/>
      <c r="ANU281" s="732"/>
      <c r="ANV281" s="732"/>
      <c r="ANW281" s="732"/>
      <c r="ANX281" s="732"/>
      <c r="ANY281" s="733"/>
      <c r="ANZ281" s="733"/>
      <c r="AOA281" s="733"/>
      <c r="AOB281" s="733"/>
      <c r="AOC281" s="733"/>
      <c r="AOD281" s="732"/>
      <c r="AOE281" s="732"/>
      <c r="AOF281" s="733"/>
      <c r="AOG281" s="733"/>
      <c r="AOH281" s="732"/>
      <c r="AOI281" s="732"/>
      <c r="AOJ281" s="733"/>
      <c r="AOK281" s="733"/>
      <c r="AOL281" s="732"/>
      <c r="AOM281" s="732"/>
      <c r="AON281" s="732"/>
      <c r="AOO281" s="732"/>
      <c r="AOP281" s="732"/>
      <c r="AOQ281" s="732"/>
      <c r="AOR281" s="732"/>
      <c r="AOS281" s="733"/>
      <c r="AOT281" s="733"/>
      <c r="AOU281" s="732"/>
      <c r="AOV281" s="732"/>
      <c r="AOW281" s="733"/>
      <c r="AOX281" s="733"/>
      <c r="AOY281" s="732"/>
      <c r="AOZ281" s="732"/>
      <c r="APA281" s="732"/>
      <c r="APB281" s="732"/>
      <c r="APC281" s="732"/>
      <c r="APD281" s="731"/>
      <c r="APE281" s="734"/>
      <c r="APF281" s="732"/>
      <c r="APG281" s="732"/>
      <c r="APH281" s="732"/>
      <c r="API281" s="732"/>
      <c r="APJ281" s="732"/>
      <c r="APK281" s="732"/>
      <c r="APL281" s="732"/>
      <c r="APM281" s="735"/>
      <c r="APN281" s="735"/>
      <c r="APO281" s="735"/>
      <c r="APP281" s="735"/>
      <c r="APQ281" s="735"/>
      <c r="APR281" s="735"/>
      <c r="APS281" s="735"/>
      <c r="APT281" s="735"/>
      <c r="APU281" s="735"/>
      <c r="APV281" s="735"/>
      <c r="APW281" s="735"/>
      <c r="APX281" s="735"/>
      <c r="APY281" s="735"/>
      <c r="APZ281" s="735"/>
      <c r="AQA281" s="735"/>
      <c r="AQB281" s="735"/>
      <c r="AQC281" s="735"/>
      <c r="AQD281" s="735"/>
      <c r="AQE281" s="735"/>
      <c r="AQF281" s="735"/>
      <c r="AQG281" s="735"/>
      <c r="AQH281" s="735"/>
      <c r="AQI281" s="735"/>
      <c r="AQJ281" s="735"/>
      <c r="AQK281" s="735"/>
      <c r="AQL281" s="735"/>
      <c r="AQM281" s="735"/>
      <c r="AQN281" s="735"/>
      <c r="AQO281" s="735"/>
      <c r="AQP281" s="735"/>
      <c r="AQQ281" s="735"/>
      <c r="AQR281" s="735"/>
      <c r="AQS281" s="735"/>
      <c r="AQT281" s="735"/>
      <c r="AQU281" s="735"/>
      <c r="AQV281" s="735"/>
      <c r="AQW281" s="735"/>
      <c r="AQX281" s="735"/>
      <c r="AQY281" s="735"/>
      <c r="AQZ281" s="735"/>
      <c r="ARA281" s="735"/>
      <c r="ARB281" s="735"/>
      <c r="ARC281" s="735"/>
      <c r="ARD281" s="735"/>
      <c r="ARE281" s="732"/>
      <c r="ARF281" s="732"/>
      <c r="ARG281" s="732"/>
      <c r="ARH281" s="732"/>
      <c r="ARI281" s="732"/>
      <c r="ARJ281" s="732"/>
      <c r="ARK281" s="732"/>
      <c r="ARL281" s="732"/>
      <c r="ARM281" s="732"/>
      <c r="ARN281" s="732"/>
      <c r="ARO281" s="732"/>
      <c r="ARP281" s="732"/>
      <c r="ARQ281" s="732"/>
      <c r="ARR281" s="732"/>
      <c r="ARS281" s="732"/>
      <c r="ART281" s="732"/>
      <c r="ARU281" s="732"/>
      <c r="ARV281" s="732"/>
      <c r="ARW281" s="732"/>
      <c r="ARX281" s="732"/>
      <c r="ARY281" s="732"/>
      <c r="ARZ281" s="732"/>
      <c r="ASA281" s="732"/>
      <c r="ASB281" s="732"/>
      <c r="ASC281" s="733"/>
      <c r="ASD281" s="733"/>
      <c r="ASE281" s="733"/>
      <c r="ASF281" s="733"/>
      <c r="ASG281" s="733"/>
      <c r="ASH281" s="732"/>
      <c r="ASI281" s="732"/>
      <c r="ASJ281" s="733"/>
      <c r="ASK281" s="733"/>
      <c r="ASL281" s="732"/>
      <c r="ASM281" s="732"/>
      <c r="ASN281" s="733"/>
      <c r="ASO281" s="733"/>
      <c r="ASP281" s="732"/>
      <c r="ASQ281" s="732"/>
      <c r="ASR281" s="732"/>
      <c r="ASS281" s="732"/>
      <c r="AST281" s="732"/>
      <c r="ASU281" s="732"/>
      <c r="ASV281" s="732"/>
      <c r="ASW281" s="733"/>
      <c r="ASX281" s="733"/>
      <c r="ASY281" s="732"/>
      <c r="ASZ281" s="732"/>
      <c r="ATA281" s="733"/>
      <c r="ATB281" s="733"/>
      <c r="ATC281" s="732"/>
      <c r="ATD281" s="732"/>
      <c r="ATE281" s="732"/>
      <c r="ATF281" s="732"/>
      <c r="ATG281" s="732"/>
      <c r="ATH281" s="731"/>
      <c r="ATI281" s="734"/>
      <c r="ATJ281" s="732"/>
      <c r="ATK281" s="732"/>
      <c r="ATL281" s="732"/>
      <c r="ATM281" s="732"/>
      <c r="ATN281" s="732"/>
      <c r="ATO281" s="732"/>
      <c r="ATP281" s="732"/>
      <c r="ATQ281" s="735"/>
      <c r="ATR281" s="735"/>
      <c r="ATS281" s="735"/>
      <c r="ATT281" s="735"/>
      <c r="ATU281" s="735"/>
      <c r="ATV281" s="735"/>
      <c r="ATW281" s="735"/>
      <c r="ATX281" s="735"/>
      <c r="ATY281" s="735"/>
      <c r="ATZ281" s="735"/>
      <c r="AUA281" s="735"/>
      <c r="AUB281" s="735"/>
      <c r="AUC281" s="735"/>
      <c r="AUD281" s="735"/>
      <c r="AUE281" s="735"/>
      <c r="AUF281" s="735"/>
      <c r="AUG281" s="735"/>
      <c r="AUH281" s="735"/>
      <c r="AUI281" s="735"/>
      <c r="AUJ281" s="735"/>
      <c r="AUK281" s="735"/>
      <c r="AUL281" s="735"/>
      <c r="AUM281" s="735"/>
      <c r="AUN281" s="735"/>
      <c r="AUO281" s="735"/>
      <c r="AUP281" s="735"/>
      <c r="AUQ281" s="735"/>
      <c r="AUR281" s="735"/>
      <c r="AUS281" s="735"/>
      <c r="AUT281" s="735"/>
      <c r="AUU281" s="735"/>
      <c r="AUV281" s="735"/>
      <c r="AUW281" s="735"/>
      <c r="AUX281" s="735"/>
      <c r="AUY281" s="735"/>
      <c r="AUZ281" s="735"/>
      <c r="AVA281" s="735"/>
      <c r="AVB281" s="735"/>
      <c r="AVC281" s="735"/>
      <c r="AVD281" s="735"/>
      <c r="AVE281" s="735"/>
      <c r="AVF281" s="735"/>
      <c r="AVG281" s="735"/>
      <c r="AVH281" s="735"/>
      <c r="AVI281" s="732"/>
      <c r="AVJ281" s="732"/>
      <c r="AVK281" s="732"/>
      <c r="AVL281" s="732"/>
      <c r="AVM281" s="732"/>
      <c r="AVN281" s="732"/>
      <c r="AVO281" s="732"/>
      <c r="AVP281" s="732"/>
      <c r="AVQ281" s="732"/>
      <c r="AVR281" s="732"/>
      <c r="AVS281" s="732"/>
      <c r="AVT281" s="732"/>
      <c r="AVU281" s="732"/>
      <c r="AVV281" s="732"/>
      <c r="AVW281" s="732"/>
      <c r="AVX281" s="732"/>
      <c r="AVY281" s="732"/>
      <c r="AVZ281" s="732"/>
      <c r="AWA281" s="732"/>
      <c r="AWB281" s="732"/>
      <c r="AWC281" s="732"/>
      <c r="AWD281" s="732"/>
      <c r="AWE281" s="732"/>
      <c r="AWF281" s="732"/>
      <c r="AWG281" s="733"/>
      <c r="AWH281" s="733"/>
      <c r="AWI281" s="733"/>
      <c r="AWJ281" s="733"/>
      <c r="AWK281" s="733"/>
      <c r="AWL281" s="732"/>
      <c r="AWM281" s="732"/>
      <c r="AWN281" s="733"/>
      <c r="AWO281" s="733"/>
      <c r="AWP281" s="732"/>
      <c r="AWQ281" s="732"/>
      <c r="AWR281" s="733"/>
      <c r="AWS281" s="733"/>
      <c r="AWT281" s="732"/>
      <c r="AWU281" s="732"/>
      <c r="AWV281" s="732"/>
      <c r="AWW281" s="732"/>
      <c r="AWX281" s="732"/>
      <c r="AWY281" s="732"/>
      <c r="AWZ281" s="732"/>
      <c r="AXA281" s="733"/>
      <c r="AXB281" s="733"/>
      <c r="AXC281" s="732"/>
      <c r="AXD281" s="732"/>
      <c r="AXE281" s="733"/>
      <c r="AXF281" s="733"/>
      <c r="AXG281" s="732"/>
      <c r="AXH281" s="732"/>
      <c r="AXI281" s="732"/>
      <c r="AXJ281" s="732"/>
      <c r="AXK281" s="732"/>
      <c r="AXL281" s="731"/>
      <c r="AXM281" s="734"/>
      <c r="AXN281" s="732"/>
      <c r="AXO281" s="732"/>
      <c r="AXP281" s="732"/>
      <c r="AXQ281" s="732"/>
      <c r="AXR281" s="732"/>
      <c r="AXS281" s="732"/>
      <c r="AXT281" s="732"/>
      <c r="AXU281" s="735"/>
      <c r="AXV281" s="735"/>
      <c r="AXW281" s="735"/>
      <c r="AXX281" s="735"/>
      <c r="AXY281" s="735"/>
      <c r="AXZ281" s="735"/>
      <c r="AYA281" s="735"/>
      <c r="AYB281" s="735"/>
      <c r="AYC281" s="735"/>
      <c r="AYD281" s="735"/>
      <c r="AYE281" s="735"/>
      <c r="AYF281" s="735"/>
      <c r="AYG281" s="735"/>
      <c r="AYH281" s="735"/>
      <c r="AYI281" s="735"/>
      <c r="AYJ281" s="735"/>
      <c r="AYK281" s="735"/>
      <c r="AYL281" s="735"/>
      <c r="AYM281" s="735"/>
      <c r="AYN281" s="735"/>
      <c r="AYO281" s="735"/>
      <c r="AYP281" s="735"/>
      <c r="AYQ281" s="735"/>
      <c r="AYR281" s="735"/>
      <c r="AYS281" s="735"/>
      <c r="AYT281" s="735"/>
      <c r="AYU281" s="735"/>
      <c r="AYV281" s="735"/>
      <c r="AYW281" s="735"/>
      <c r="AYX281" s="735"/>
      <c r="AYY281" s="735"/>
      <c r="AYZ281" s="735"/>
      <c r="AZA281" s="735"/>
      <c r="AZB281" s="735"/>
      <c r="AZC281" s="735"/>
      <c r="AZD281" s="735"/>
      <c r="AZE281" s="735"/>
      <c r="AZF281" s="735"/>
      <c r="AZG281" s="735"/>
      <c r="AZH281" s="735"/>
      <c r="AZI281" s="735"/>
      <c r="AZJ281" s="735"/>
      <c r="AZK281" s="735"/>
      <c r="AZL281" s="735"/>
      <c r="AZM281" s="732"/>
      <c r="AZN281" s="732"/>
      <c r="AZO281" s="732"/>
      <c r="AZP281" s="732"/>
      <c r="AZQ281" s="732"/>
      <c r="AZR281" s="732"/>
      <c r="AZS281" s="732"/>
      <c r="AZT281" s="732"/>
      <c r="AZU281" s="732"/>
      <c r="AZV281" s="732"/>
      <c r="AZW281" s="732"/>
      <c r="AZX281" s="732"/>
      <c r="AZY281" s="732"/>
      <c r="AZZ281" s="732"/>
      <c r="BAA281" s="732"/>
      <c r="BAB281" s="732"/>
      <c r="BAC281" s="732"/>
      <c r="BAD281" s="732"/>
      <c r="BAE281" s="732"/>
      <c r="BAF281" s="732"/>
      <c r="BAG281" s="732"/>
      <c r="BAH281" s="732"/>
      <c r="BAI281" s="732"/>
      <c r="BAJ281" s="732"/>
      <c r="BAK281" s="733"/>
      <c r="BAL281" s="733"/>
      <c r="BAM281" s="733"/>
      <c r="BAN281" s="733"/>
      <c r="BAO281" s="733"/>
      <c r="BAP281" s="732"/>
      <c r="BAQ281" s="732"/>
      <c r="BAR281" s="733"/>
      <c r="BAS281" s="733"/>
      <c r="BAT281" s="732"/>
      <c r="BAU281" s="732"/>
      <c r="BAV281" s="733"/>
      <c r="BAW281" s="733"/>
      <c r="BAX281" s="732"/>
      <c r="BAY281" s="732"/>
      <c r="BAZ281" s="732"/>
      <c r="BBA281" s="732"/>
      <c r="BBB281" s="732"/>
      <c r="BBC281" s="732"/>
      <c r="BBD281" s="732"/>
      <c r="BBE281" s="733"/>
      <c r="BBF281" s="733"/>
      <c r="BBG281" s="732"/>
      <c r="BBH281" s="732"/>
      <c r="BBI281" s="733"/>
      <c r="BBJ281" s="733"/>
      <c r="BBK281" s="732"/>
      <c r="BBL281" s="732"/>
      <c r="BBM281" s="732"/>
      <c r="BBN281" s="732"/>
      <c r="BBO281" s="732"/>
      <c r="BBP281" s="731"/>
      <c r="BBQ281" s="734"/>
      <c r="BBR281" s="732"/>
      <c r="BBS281" s="732"/>
      <c r="BBT281" s="732"/>
      <c r="BBU281" s="732"/>
      <c r="BBV281" s="732"/>
      <c r="BBW281" s="732"/>
      <c r="BBX281" s="732"/>
      <c r="BBY281" s="735"/>
      <c r="BBZ281" s="735"/>
      <c r="BCA281" s="735"/>
      <c r="BCB281" s="735"/>
      <c r="BCC281" s="735"/>
      <c r="BCD281" s="735"/>
      <c r="BCE281" s="735"/>
      <c r="BCF281" s="735"/>
      <c r="BCG281" s="735"/>
      <c r="BCH281" s="735"/>
      <c r="BCI281" s="735"/>
      <c r="BCJ281" s="735"/>
      <c r="BCK281" s="735"/>
      <c r="BCL281" s="735"/>
      <c r="BCM281" s="735"/>
      <c r="BCN281" s="735"/>
      <c r="BCO281" s="735"/>
      <c r="BCP281" s="735"/>
      <c r="BCQ281" s="735"/>
      <c r="BCR281" s="735"/>
      <c r="BCS281" s="735"/>
      <c r="BCT281" s="735"/>
      <c r="BCU281" s="735"/>
      <c r="BCV281" s="735"/>
      <c r="BCW281" s="735"/>
      <c r="BCX281" s="735"/>
      <c r="BCY281" s="735"/>
      <c r="BCZ281" s="735"/>
      <c r="BDA281" s="735"/>
      <c r="BDB281" s="735"/>
      <c r="BDC281" s="735"/>
      <c r="BDD281" s="735"/>
      <c r="BDE281" s="735"/>
      <c r="BDF281" s="735"/>
      <c r="BDG281" s="735"/>
      <c r="BDH281" s="735"/>
      <c r="BDI281" s="735"/>
      <c r="BDJ281" s="735"/>
      <c r="BDK281" s="735"/>
      <c r="BDL281" s="735"/>
      <c r="BDM281" s="735"/>
      <c r="BDN281" s="735"/>
      <c r="BDO281" s="735"/>
      <c r="BDP281" s="735"/>
      <c r="BDQ281" s="732"/>
      <c r="BDR281" s="732"/>
      <c r="BDS281" s="732"/>
      <c r="BDT281" s="732"/>
      <c r="BDU281" s="732"/>
      <c r="BDV281" s="732"/>
      <c r="BDW281" s="732"/>
      <c r="BDX281" s="732"/>
      <c r="BDY281" s="732"/>
      <c r="BDZ281" s="732"/>
      <c r="BEA281" s="732"/>
      <c r="BEB281" s="732"/>
      <c r="BEC281" s="732"/>
      <c r="BED281" s="732"/>
      <c r="BEE281" s="732"/>
      <c r="BEF281" s="732"/>
      <c r="BEG281" s="732"/>
      <c r="BEH281" s="732"/>
      <c r="BEI281" s="732"/>
      <c r="BEJ281" s="732"/>
      <c r="BEK281" s="732"/>
      <c r="BEL281" s="732"/>
      <c r="BEM281" s="732"/>
      <c r="BEN281" s="732"/>
      <c r="BEO281" s="733"/>
      <c r="BEP281" s="733"/>
      <c r="BEQ281" s="733"/>
      <c r="BER281" s="733"/>
      <c r="BES281" s="733"/>
      <c r="BET281" s="732"/>
      <c r="BEU281" s="732"/>
      <c r="BEV281" s="733"/>
      <c r="BEW281" s="733"/>
      <c r="BEX281" s="732"/>
      <c r="BEY281" s="732"/>
      <c r="BEZ281" s="733"/>
      <c r="BFA281" s="733"/>
      <c r="BFB281" s="732"/>
      <c r="BFC281" s="732"/>
      <c r="BFD281" s="732"/>
      <c r="BFE281" s="732"/>
      <c r="BFF281" s="732"/>
      <c r="BFG281" s="732"/>
      <c r="BFH281" s="732"/>
      <c r="BFI281" s="733"/>
      <c r="BFJ281" s="733"/>
      <c r="BFK281" s="732"/>
      <c r="BFL281" s="732"/>
      <c r="BFM281" s="733"/>
      <c r="BFN281" s="733"/>
      <c r="BFO281" s="732"/>
      <c r="BFP281" s="732"/>
      <c r="BFQ281" s="732"/>
      <c r="BFR281" s="732"/>
      <c r="BFS281" s="732"/>
      <c r="BFT281" s="731"/>
      <c r="BFU281" s="734"/>
      <c r="BFV281" s="732"/>
      <c r="BFW281" s="732"/>
      <c r="BFX281" s="732"/>
      <c r="BFY281" s="732"/>
      <c r="BFZ281" s="732"/>
      <c r="BGA281" s="732"/>
      <c r="BGB281" s="732"/>
      <c r="BGC281" s="735"/>
      <c r="BGD281" s="735"/>
      <c r="BGE281" s="735"/>
      <c r="BGF281" s="735"/>
      <c r="BGG281" s="735"/>
      <c r="BGH281" s="735"/>
      <c r="BGI281" s="735"/>
      <c r="BGJ281" s="735"/>
      <c r="BGK281" s="735"/>
      <c r="BGL281" s="735"/>
      <c r="BGM281" s="735"/>
      <c r="BGN281" s="735"/>
      <c r="BGO281" s="735"/>
      <c r="BGP281" s="735"/>
      <c r="BGQ281" s="735"/>
      <c r="BGR281" s="735"/>
      <c r="BGS281" s="735"/>
      <c r="BGT281" s="735"/>
      <c r="BGU281" s="735"/>
      <c r="BGV281" s="735"/>
      <c r="BGW281" s="735"/>
      <c r="BGX281" s="735"/>
      <c r="BGY281" s="735"/>
      <c r="BGZ281" s="735"/>
      <c r="BHA281" s="735"/>
      <c r="BHB281" s="735"/>
      <c r="BHC281" s="735"/>
      <c r="BHD281" s="735"/>
      <c r="BHE281" s="735"/>
      <c r="BHF281" s="735"/>
      <c r="BHG281" s="735"/>
      <c r="BHH281" s="735"/>
      <c r="BHI281" s="735"/>
      <c r="BHJ281" s="735"/>
      <c r="BHK281" s="735"/>
      <c r="BHL281" s="735"/>
      <c r="BHM281" s="735"/>
      <c r="BHN281" s="735"/>
      <c r="BHO281" s="735"/>
      <c r="BHP281" s="735"/>
      <c r="BHQ281" s="735"/>
      <c r="BHR281" s="735"/>
      <c r="BHS281" s="735"/>
      <c r="BHT281" s="735"/>
      <c r="BHU281" s="732"/>
      <c r="BHV281" s="732"/>
      <c r="BHW281" s="732"/>
      <c r="BHX281" s="732"/>
      <c r="BHY281" s="732"/>
      <c r="BHZ281" s="732"/>
      <c r="BIA281" s="732"/>
      <c r="BIB281" s="732"/>
      <c r="BIC281" s="732"/>
      <c r="BID281" s="732"/>
      <c r="BIE281" s="732"/>
      <c r="BIF281" s="732"/>
      <c r="BIG281" s="732"/>
      <c r="BIH281" s="732"/>
      <c r="BII281" s="732"/>
      <c r="BIJ281" s="732"/>
      <c r="BIK281" s="732"/>
      <c r="BIL281" s="732"/>
      <c r="BIM281" s="732"/>
      <c r="BIN281" s="732"/>
      <c r="BIO281" s="732"/>
      <c r="BIP281" s="732"/>
      <c r="BIQ281" s="732"/>
      <c r="BIR281" s="732"/>
      <c r="BIS281" s="733"/>
      <c r="BIT281" s="733"/>
      <c r="BIU281" s="733"/>
      <c r="BIV281" s="733"/>
      <c r="BIW281" s="733"/>
      <c r="BIX281" s="732"/>
      <c r="BIY281" s="732"/>
      <c r="BIZ281" s="733"/>
      <c r="BJA281" s="733"/>
      <c r="BJB281" s="732"/>
      <c r="BJC281" s="732"/>
      <c r="BJD281" s="733"/>
      <c r="BJE281" s="733"/>
      <c r="BJF281" s="732"/>
      <c r="BJG281" s="732"/>
      <c r="BJH281" s="732"/>
      <c r="BJI281" s="732"/>
      <c r="BJJ281" s="732"/>
      <c r="BJK281" s="732"/>
      <c r="BJL281" s="732"/>
      <c r="BJM281" s="733"/>
      <c r="BJN281" s="733"/>
      <c r="BJO281" s="732"/>
      <c r="BJP281" s="732"/>
      <c r="BJQ281" s="733"/>
      <c r="BJR281" s="733"/>
      <c r="BJS281" s="732"/>
      <c r="BJT281" s="732"/>
      <c r="BJU281" s="732"/>
      <c r="BJV281" s="732"/>
      <c r="BJW281" s="732"/>
      <c r="BJX281" s="731"/>
      <c r="BJY281" s="734"/>
      <c r="BJZ281" s="732"/>
      <c r="BKA281" s="732"/>
      <c r="BKB281" s="732"/>
      <c r="BKC281" s="732"/>
      <c r="BKD281" s="732"/>
      <c r="BKE281" s="732"/>
      <c r="BKF281" s="732"/>
      <c r="BKG281" s="735"/>
      <c r="BKH281" s="735"/>
      <c r="BKI281" s="735"/>
      <c r="BKJ281" s="735"/>
      <c r="BKK281" s="735"/>
      <c r="BKL281" s="735"/>
      <c r="BKM281" s="735"/>
      <c r="BKN281" s="735"/>
      <c r="BKO281" s="735"/>
      <c r="BKP281" s="735"/>
      <c r="BKQ281" s="735"/>
      <c r="BKR281" s="735"/>
      <c r="BKS281" s="735"/>
      <c r="BKT281" s="735"/>
      <c r="BKU281" s="735"/>
      <c r="BKV281" s="735"/>
      <c r="BKW281" s="735"/>
      <c r="BKX281" s="735"/>
      <c r="BKY281" s="735"/>
      <c r="BKZ281" s="735"/>
      <c r="BLA281" s="735"/>
      <c r="BLB281" s="735"/>
      <c r="BLC281" s="735"/>
      <c r="BLD281" s="735"/>
      <c r="BLE281" s="735"/>
      <c r="BLF281" s="735"/>
      <c r="BLG281" s="735"/>
      <c r="BLH281" s="735"/>
      <c r="BLI281" s="735"/>
      <c r="BLJ281" s="735"/>
      <c r="BLK281" s="735"/>
      <c r="BLL281" s="735"/>
      <c r="BLM281" s="735"/>
      <c r="BLN281" s="735"/>
      <c r="BLO281" s="735"/>
      <c r="BLP281" s="735"/>
      <c r="BLQ281" s="735"/>
      <c r="BLR281" s="735"/>
      <c r="BLS281" s="735"/>
      <c r="BLT281" s="735"/>
      <c r="BLU281" s="735"/>
      <c r="BLV281" s="735"/>
      <c r="BLW281" s="735"/>
      <c r="BLX281" s="735"/>
      <c r="BLY281" s="732"/>
      <c r="BLZ281" s="732"/>
      <c r="BMA281" s="732"/>
      <c r="BMB281" s="732"/>
      <c r="BMC281" s="732"/>
      <c r="BMD281" s="732"/>
      <c r="BME281" s="732"/>
      <c r="BMF281" s="732"/>
      <c r="BMG281" s="732"/>
      <c r="BMH281" s="732"/>
      <c r="BMI281" s="732"/>
      <c r="BMJ281" s="732"/>
      <c r="BMK281" s="732"/>
      <c r="BML281" s="732"/>
      <c r="BMM281" s="732"/>
      <c r="BMN281" s="732"/>
      <c r="BMO281" s="732"/>
      <c r="BMP281" s="732"/>
      <c r="BMQ281" s="732"/>
      <c r="BMR281" s="732"/>
      <c r="BMS281" s="732"/>
      <c r="BMT281" s="732"/>
      <c r="BMU281" s="732"/>
      <c r="BMV281" s="732"/>
      <c r="BMW281" s="733"/>
      <c r="BMX281" s="733"/>
      <c r="BMY281" s="733"/>
      <c r="BMZ281" s="733"/>
      <c r="BNA281" s="733"/>
      <c r="BNB281" s="732"/>
      <c r="BNC281" s="732"/>
      <c r="BND281" s="733"/>
      <c r="BNE281" s="733"/>
      <c r="BNF281" s="732"/>
      <c r="BNG281" s="732"/>
      <c r="BNH281" s="733"/>
      <c r="BNI281" s="733"/>
      <c r="BNJ281" s="732"/>
      <c r="BNK281" s="732"/>
      <c r="BNL281" s="732"/>
      <c r="BNM281" s="732"/>
      <c r="BNN281" s="732"/>
      <c r="BNO281" s="732"/>
      <c r="BNP281" s="732"/>
      <c r="BNQ281" s="733"/>
      <c r="BNR281" s="733"/>
      <c r="BNS281" s="732"/>
      <c r="BNT281" s="732"/>
      <c r="BNU281" s="733"/>
      <c r="BNV281" s="733"/>
      <c r="BNW281" s="732"/>
      <c r="BNX281" s="732"/>
      <c r="BNY281" s="732"/>
      <c r="BNZ281" s="732"/>
      <c r="BOA281" s="732"/>
      <c r="BOB281" s="731"/>
      <c r="BOC281" s="734"/>
      <c r="BOD281" s="732"/>
      <c r="BOE281" s="732"/>
      <c r="BOF281" s="732"/>
      <c r="BOG281" s="732"/>
      <c r="BOH281" s="732"/>
      <c r="BOI281" s="732"/>
      <c r="BOJ281" s="732"/>
      <c r="BOK281" s="735"/>
      <c r="BOL281" s="735"/>
      <c r="BOM281" s="735"/>
      <c r="BON281" s="735"/>
      <c r="BOO281" s="735"/>
      <c r="BOP281" s="735"/>
      <c r="BOQ281" s="735"/>
      <c r="BOR281" s="735"/>
      <c r="BOS281" s="735"/>
      <c r="BOT281" s="735"/>
      <c r="BOU281" s="735"/>
      <c r="BOV281" s="735"/>
      <c r="BOW281" s="735"/>
      <c r="BOX281" s="735"/>
      <c r="BOY281" s="735"/>
      <c r="BOZ281" s="735"/>
      <c r="BPA281" s="735"/>
      <c r="BPB281" s="735"/>
      <c r="BPC281" s="735"/>
      <c r="BPD281" s="735"/>
      <c r="BPE281" s="735"/>
      <c r="BPF281" s="735"/>
      <c r="BPG281" s="735"/>
      <c r="BPH281" s="735"/>
      <c r="BPI281" s="735"/>
      <c r="BPJ281" s="735"/>
      <c r="BPK281" s="735"/>
      <c r="BPL281" s="735"/>
      <c r="BPM281" s="735"/>
      <c r="BPN281" s="735"/>
      <c r="BPO281" s="735"/>
      <c r="BPP281" s="735"/>
      <c r="BPQ281" s="735"/>
      <c r="BPR281" s="735"/>
      <c r="BPS281" s="735"/>
      <c r="BPT281" s="735"/>
      <c r="BPU281" s="735"/>
      <c r="BPV281" s="735"/>
      <c r="BPW281" s="735"/>
      <c r="BPX281" s="735"/>
      <c r="BPY281" s="735"/>
      <c r="BPZ281" s="735"/>
      <c r="BQA281" s="735"/>
      <c r="BQB281" s="735"/>
      <c r="BQC281" s="732"/>
      <c r="BQD281" s="732"/>
      <c r="BQE281" s="732"/>
      <c r="BQF281" s="732"/>
      <c r="BQG281" s="732"/>
      <c r="BQH281" s="732"/>
      <c r="BQI281" s="732"/>
      <c r="BQJ281" s="732"/>
      <c r="BQK281" s="732"/>
      <c r="BQL281" s="732"/>
      <c r="BQM281" s="732"/>
      <c r="BQN281" s="732"/>
      <c r="BQO281" s="732"/>
      <c r="BQP281" s="732"/>
      <c r="BQQ281" s="732"/>
      <c r="BQR281" s="732"/>
      <c r="BQS281" s="732"/>
      <c r="BQT281" s="732"/>
      <c r="BQU281" s="732"/>
      <c r="BQV281" s="732"/>
      <c r="BQW281" s="732"/>
      <c r="BQX281" s="732"/>
      <c r="BQY281" s="732"/>
      <c r="BQZ281" s="732"/>
      <c r="BRA281" s="733"/>
      <c r="BRB281" s="733"/>
      <c r="BRC281" s="733"/>
      <c r="BRD281" s="733"/>
      <c r="BRE281" s="733"/>
      <c r="BRF281" s="732"/>
      <c r="BRG281" s="732"/>
      <c r="BRH281" s="733"/>
      <c r="BRI281" s="733"/>
      <c r="BRJ281" s="732"/>
      <c r="BRK281" s="732"/>
      <c r="BRL281" s="733"/>
      <c r="BRM281" s="733"/>
      <c r="BRN281" s="732"/>
      <c r="BRO281" s="732"/>
      <c r="BRP281" s="732"/>
      <c r="BRQ281" s="732"/>
      <c r="BRR281" s="732"/>
      <c r="BRS281" s="732"/>
      <c r="BRT281" s="732"/>
      <c r="BRU281" s="733"/>
      <c r="BRV281" s="733"/>
      <c r="BRW281" s="732"/>
      <c r="BRX281" s="732"/>
      <c r="BRY281" s="733"/>
      <c r="BRZ281" s="733"/>
      <c r="BSA281" s="732"/>
      <c r="BSB281" s="732"/>
      <c r="BSC281" s="732"/>
      <c r="BSD281" s="732"/>
      <c r="BSE281" s="732"/>
      <c r="BSF281" s="731"/>
      <c r="BSG281" s="734"/>
      <c r="BSH281" s="732"/>
      <c r="BSI281" s="732"/>
      <c r="BSJ281" s="732"/>
      <c r="BSK281" s="732"/>
      <c r="BSL281" s="732"/>
      <c r="BSM281" s="732"/>
      <c r="BSN281" s="732"/>
      <c r="BSO281" s="735"/>
      <c r="BSP281" s="735"/>
      <c r="BSQ281" s="735"/>
      <c r="BSR281" s="735"/>
      <c r="BSS281" s="735"/>
      <c r="BST281" s="735"/>
      <c r="BSU281" s="735"/>
      <c r="BSV281" s="735"/>
      <c r="BSW281" s="735"/>
      <c r="BSX281" s="735"/>
      <c r="BSY281" s="735"/>
      <c r="BSZ281" s="735"/>
      <c r="BTA281" s="735"/>
      <c r="BTB281" s="735"/>
      <c r="BTC281" s="735"/>
      <c r="BTD281" s="735"/>
      <c r="BTE281" s="735"/>
      <c r="BTF281" s="735"/>
      <c r="BTG281" s="735"/>
      <c r="BTH281" s="735"/>
      <c r="BTI281" s="735"/>
      <c r="BTJ281" s="735"/>
      <c r="BTK281" s="735"/>
      <c r="BTL281" s="735"/>
      <c r="BTM281" s="735"/>
      <c r="BTN281" s="735"/>
      <c r="BTO281" s="735"/>
      <c r="BTP281" s="735"/>
      <c r="BTQ281" s="735"/>
      <c r="BTR281" s="735"/>
      <c r="BTS281" s="735"/>
      <c r="BTT281" s="735"/>
      <c r="BTU281" s="735"/>
      <c r="BTV281" s="735"/>
      <c r="BTW281" s="735"/>
      <c r="BTX281" s="735"/>
      <c r="BTY281" s="735"/>
      <c r="BTZ281" s="735"/>
      <c r="BUA281" s="735"/>
      <c r="BUB281" s="735"/>
      <c r="BUC281" s="735"/>
      <c r="BUD281" s="735"/>
      <c r="BUE281" s="735"/>
      <c r="BUF281" s="735"/>
      <c r="BUG281" s="732"/>
      <c r="BUH281" s="732"/>
      <c r="BUI281" s="732"/>
      <c r="BUJ281" s="732"/>
      <c r="BUK281" s="732"/>
      <c r="BUL281" s="732"/>
      <c r="BUM281" s="732"/>
      <c r="BUN281" s="732"/>
      <c r="BUO281" s="732"/>
      <c r="BUP281" s="732"/>
      <c r="BUQ281" s="732"/>
      <c r="BUR281" s="732"/>
      <c r="BUS281" s="732"/>
      <c r="BUT281" s="732"/>
      <c r="BUU281" s="732"/>
      <c r="BUV281" s="732"/>
      <c r="BUW281" s="732"/>
      <c r="BUX281" s="732"/>
      <c r="BUY281" s="732"/>
      <c r="BUZ281" s="732"/>
      <c r="BVA281" s="732"/>
      <c r="BVB281" s="732"/>
      <c r="BVC281" s="732"/>
      <c r="BVD281" s="732"/>
      <c r="BVE281" s="733"/>
      <c r="BVF281" s="733"/>
      <c r="BVG281" s="733"/>
      <c r="BVH281" s="733"/>
      <c r="BVI281" s="733"/>
      <c r="BVJ281" s="732"/>
      <c r="BVK281" s="732"/>
      <c r="BVL281" s="733"/>
      <c r="BVM281" s="733"/>
      <c r="BVN281" s="732"/>
      <c r="BVO281" s="732"/>
      <c r="BVP281" s="733"/>
      <c r="BVQ281" s="733"/>
      <c r="BVR281" s="732"/>
      <c r="BVS281" s="732"/>
      <c r="BVT281" s="732"/>
      <c r="BVU281" s="732"/>
      <c r="BVV281" s="732"/>
      <c r="BVW281" s="732"/>
      <c r="BVX281" s="732"/>
      <c r="BVY281" s="733"/>
      <c r="BVZ281" s="733"/>
      <c r="BWA281" s="732"/>
      <c r="BWB281" s="732"/>
      <c r="BWC281" s="733"/>
      <c r="BWD281" s="733"/>
      <c r="BWE281" s="732"/>
      <c r="BWF281" s="732"/>
      <c r="BWG281" s="732"/>
      <c r="BWH281" s="732"/>
      <c r="BWI281" s="732"/>
      <c r="BWJ281" s="731"/>
      <c r="BWK281" s="734"/>
      <c r="BWL281" s="732"/>
      <c r="BWM281" s="732"/>
      <c r="BWN281" s="732"/>
      <c r="BWO281" s="732"/>
      <c r="BWP281" s="732"/>
      <c r="BWQ281" s="732"/>
      <c r="BWR281" s="732"/>
      <c r="BWS281" s="735"/>
      <c r="BWT281" s="735"/>
      <c r="BWU281" s="735"/>
      <c r="BWV281" s="735"/>
      <c r="BWW281" s="735"/>
      <c r="BWX281" s="735"/>
      <c r="BWY281" s="735"/>
      <c r="BWZ281" s="735"/>
      <c r="BXA281" s="735"/>
      <c r="BXB281" s="735"/>
      <c r="BXC281" s="735"/>
      <c r="BXD281" s="735"/>
      <c r="BXE281" s="735"/>
      <c r="BXF281" s="735"/>
      <c r="BXG281" s="735"/>
      <c r="BXH281" s="735"/>
      <c r="BXI281" s="735"/>
      <c r="BXJ281" s="735"/>
      <c r="BXK281" s="735"/>
      <c r="BXL281" s="735"/>
      <c r="BXM281" s="735"/>
      <c r="BXN281" s="735"/>
      <c r="BXO281" s="735"/>
      <c r="BXP281" s="735"/>
      <c r="BXQ281" s="735"/>
      <c r="BXR281" s="735"/>
      <c r="BXS281" s="735"/>
      <c r="BXT281" s="735"/>
      <c r="BXU281" s="735"/>
      <c r="BXV281" s="735"/>
      <c r="BXW281" s="735"/>
      <c r="BXX281" s="735"/>
      <c r="BXY281" s="735"/>
      <c r="BXZ281" s="735"/>
      <c r="BYA281" s="735"/>
      <c r="BYB281" s="735"/>
      <c r="BYC281" s="735"/>
      <c r="BYD281" s="735"/>
      <c r="BYE281" s="735"/>
      <c r="BYF281" s="735"/>
      <c r="BYG281" s="735"/>
      <c r="BYH281" s="735"/>
      <c r="BYI281" s="735"/>
      <c r="BYJ281" s="735"/>
      <c r="BYK281" s="732"/>
      <c r="BYL281" s="732"/>
      <c r="BYM281" s="732"/>
      <c r="BYN281" s="732"/>
      <c r="BYO281" s="732"/>
      <c r="BYP281" s="732"/>
      <c r="BYQ281" s="732"/>
      <c r="BYR281" s="732"/>
      <c r="BYS281" s="732"/>
      <c r="BYT281" s="732"/>
      <c r="BYU281" s="732"/>
      <c r="BYV281" s="732"/>
      <c r="BYW281" s="732"/>
      <c r="BYX281" s="732"/>
      <c r="BYY281" s="732"/>
      <c r="BYZ281" s="732"/>
      <c r="BZA281" s="732"/>
      <c r="BZB281" s="732"/>
      <c r="BZC281" s="732"/>
      <c r="BZD281" s="732"/>
      <c r="BZE281" s="732"/>
      <c r="BZF281" s="732"/>
      <c r="BZG281" s="732"/>
      <c r="BZH281" s="732"/>
      <c r="BZI281" s="733"/>
      <c r="BZJ281" s="733"/>
      <c r="BZK281" s="733"/>
      <c r="BZL281" s="733"/>
      <c r="BZM281" s="733"/>
      <c r="BZN281" s="732"/>
      <c r="BZO281" s="732"/>
      <c r="BZP281" s="733"/>
      <c r="BZQ281" s="733"/>
      <c r="BZR281" s="732"/>
      <c r="BZS281" s="732"/>
      <c r="BZT281" s="733"/>
      <c r="BZU281" s="733"/>
      <c r="BZV281" s="732"/>
      <c r="BZW281" s="732"/>
      <c r="BZX281" s="732"/>
      <c r="BZY281" s="732"/>
      <c r="BZZ281" s="732"/>
      <c r="CAA281" s="732"/>
      <c r="CAB281" s="732"/>
      <c r="CAC281" s="733"/>
      <c r="CAD281" s="733"/>
      <c r="CAE281" s="732"/>
      <c r="CAF281" s="732"/>
      <c r="CAG281" s="733"/>
      <c r="CAH281" s="733"/>
      <c r="CAI281" s="732"/>
      <c r="CAJ281" s="732"/>
      <c r="CAK281" s="732"/>
      <c r="CAL281" s="732"/>
      <c r="CAM281" s="732"/>
      <c r="CAN281" s="731"/>
      <c r="CAO281" s="734"/>
      <c r="CAP281" s="732"/>
      <c r="CAQ281" s="732"/>
      <c r="CAR281" s="732"/>
      <c r="CAS281" s="732"/>
      <c r="CAT281" s="732"/>
      <c r="CAU281" s="732"/>
      <c r="CAV281" s="732"/>
      <c r="CAW281" s="735"/>
      <c r="CAX281" s="735"/>
      <c r="CAY281" s="735"/>
      <c r="CAZ281" s="735"/>
      <c r="CBA281" s="735"/>
      <c r="CBB281" s="735"/>
      <c r="CBC281" s="735"/>
      <c r="CBD281" s="735"/>
      <c r="CBE281" s="735"/>
      <c r="CBF281" s="735"/>
      <c r="CBG281" s="735"/>
      <c r="CBH281" s="735"/>
      <c r="CBI281" s="735"/>
      <c r="CBJ281" s="735"/>
      <c r="CBK281" s="735"/>
      <c r="CBL281" s="735"/>
      <c r="CBM281" s="735"/>
      <c r="CBN281" s="735"/>
      <c r="CBO281" s="735"/>
      <c r="CBP281" s="735"/>
      <c r="CBQ281" s="735"/>
      <c r="CBR281" s="735"/>
      <c r="CBS281" s="735"/>
      <c r="CBT281" s="735"/>
      <c r="CBU281" s="735"/>
      <c r="CBV281" s="735"/>
      <c r="CBW281" s="735"/>
      <c r="CBX281" s="735"/>
      <c r="CBY281" s="735"/>
      <c r="CBZ281" s="735"/>
      <c r="CCA281" s="735"/>
      <c r="CCB281" s="735"/>
      <c r="CCC281" s="735"/>
      <c r="CCD281" s="735"/>
      <c r="CCE281" s="735"/>
      <c r="CCF281" s="735"/>
      <c r="CCG281" s="735"/>
      <c r="CCH281" s="735"/>
      <c r="CCI281" s="735"/>
      <c r="CCJ281" s="735"/>
      <c r="CCK281" s="735"/>
      <c r="CCL281" s="735"/>
      <c r="CCM281" s="735"/>
      <c r="CCN281" s="735"/>
      <c r="CCO281" s="732"/>
      <c r="CCP281" s="732"/>
      <c r="CCQ281" s="732"/>
      <c r="CCR281" s="732"/>
      <c r="CCS281" s="732"/>
      <c r="CCT281" s="732"/>
      <c r="CCU281" s="732"/>
      <c r="CCV281" s="732"/>
      <c r="CCW281" s="732"/>
      <c r="CCX281" s="732"/>
      <c r="CCY281" s="732"/>
      <c r="CCZ281" s="732"/>
      <c r="CDA281" s="732"/>
      <c r="CDB281" s="732"/>
      <c r="CDC281" s="732"/>
      <c r="CDD281" s="732"/>
      <c r="CDE281" s="732"/>
      <c r="CDF281" s="732"/>
      <c r="CDG281" s="732"/>
      <c r="CDH281" s="732"/>
      <c r="CDI281" s="732"/>
      <c r="CDJ281" s="732"/>
      <c r="CDK281" s="732"/>
      <c r="CDL281" s="732"/>
      <c r="CDM281" s="733"/>
      <c r="CDN281" s="733"/>
      <c r="CDO281" s="733"/>
      <c r="CDP281" s="733"/>
      <c r="CDQ281" s="733"/>
      <c r="CDR281" s="732"/>
      <c r="CDS281" s="732"/>
      <c r="CDT281" s="733"/>
      <c r="CDU281" s="733"/>
      <c r="CDV281" s="732"/>
      <c r="CDW281" s="732"/>
      <c r="CDX281" s="733"/>
      <c r="CDY281" s="733"/>
      <c r="CDZ281" s="732"/>
      <c r="CEA281" s="732"/>
      <c r="CEB281" s="732"/>
      <c r="CEC281" s="732"/>
      <c r="CED281" s="732"/>
      <c r="CEE281" s="732"/>
      <c r="CEF281" s="732"/>
      <c r="CEG281" s="733"/>
      <c r="CEH281" s="733"/>
      <c r="CEI281" s="732"/>
      <c r="CEJ281" s="732"/>
      <c r="CEK281" s="733"/>
      <c r="CEL281" s="733"/>
      <c r="CEM281" s="732"/>
      <c r="CEN281" s="732"/>
      <c r="CEO281" s="732"/>
      <c r="CEP281" s="732"/>
      <c r="CEQ281" s="732"/>
      <c r="CER281" s="731"/>
      <c r="CES281" s="734"/>
      <c r="CET281" s="732"/>
      <c r="CEU281" s="732"/>
      <c r="CEV281" s="732"/>
      <c r="CEW281" s="732"/>
      <c r="CEX281" s="732"/>
      <c r="CEY281" s="732"/>
      <c r="CEZ281" s="732"/>
      <c r="CFA281" s="735"/>
      <c r="CFB281" s="735"/>
      <c r="CFC281" s="735"/>
      <c r="CFD281" s="735"/>
      <c r="CFE281" s="735"/>
      <c r="CFF281" s="735"/>
      <c r="CFG281" s="735"/>
      <c r="CFH281" s="735"/>
      <c r="CFI281" s="735"/>
      <c r="CFJ281" s="735"/>
      <c r="CFK281" s="735"/>
      <c r="CFL281" s="735"/>
      <c r="CFM281" s="735"/>
      <c r="CFN281" s="735"/>
      <c r="CFO281" s="735"/>
      <c r="CFP281" s="735"/>
      <c r="CFQ281" s="735"/>
      <c r="CFR281" s="735"/>
      <c r="CFS281" s="735"/>
      <c r="CFT281" s="735"/>
      <c r="CFU281" s="735"/>
      <c r="CFV281" s="735"/>
      <c r="CFW281" s="735"/>
      <c r="CFX281" s="735"/>
      <c r="CFY281" s="735"/>
      <c r="CFZ281" s="735"/>
      <c r="CGA281" s="735"/>
      <c r="CGB281" s="735"/>
      <c r="CGC281" s="735"/>
      <c r="CGD281" s="735"/>
      <c r="CGE281" s="735"/>
      <c r="CGF281" s="735"/>
      <c r="CGG281" s="735"/>
      <c r="CGH281" s="735"/>
      <c r="CGI281" s="735"/>
      <c r="CGJ281" s="735"/>
      <c r="CGK281" s="735"/>
      <c r="CGL281" s="735"/>
      <c r="CGM281" s="735"/>
      <c r="CGN281" s="735"/>
      <c r="CGO281" s="735"/>
      <c r="CGP281" s="735"/>
      <c r="CGQ281" s="735"/>
      <c r="CGR281" s="735"/>
      <c r="CGS281" s="732"/>
      <c r="CGT281" s="732"/>
      <c r="CGU281" s="732"/>
      <c r="CGV281" s="732"/>
      <c r="CGW281" s="732"/>
      <c r="CGX281" s="732"/>
      <c r="CGY281" s="732"/>
      <c r="CGZ281" s="732"/>
      <c r="CHA281" s="732"/>
      <c r="CHB281" s="732"/>
      <c r="CHC281" s="732"/>
      <c r="CHD281" s="732"/>
      <c r="CHE281" s="732"/>
      <c r="CHF281" s="732"/>
      <c r="CHG281" s="732"/>
      <c r="CHH281" s="732"/>
      <c r="CHI281" s="732"/>
      <c r="CHJ281" s="732"/>
      <c r="CHK281" s="732"/>
      <c r="CHL281" s="732"/>
      <c r="CHM281" s="732"/>
      <c r="CHN281" s="732"/>
      <c r="CHO281" s="732"/>
      <c r="CHP281" s="732"/>
      <c r="CHQ281" s="733"/>
      <c r="CHR281" s="733"/>
      <c r="CHS281" s="733"/>
      <c r="CHT281" s="733"/>
      <c r="CHU281" s="733"/>
      <c r="CHV281" s="732"/>
      <c r="CHW281" s="732"/>
      <c r="CHX281" s="733"/>
      <c r="CHY281" s="733"/>
      <c r="CHZ281" s="732"/>
      <c r="CIA281" s="732"/>
      <c r="CIB281" s="733"/>
      <c r="CIC281" s="733"/>
      <c r="CID281" s="732"/>
      <c r="CIE281" s="732"/>
      <c r="CIF281" s="732"/>
      <c r="CIG281" s="732"/>
      <c r="CIH281" s="732"/>
      <c r="CII281" s="732"/>
      <c r="CIJ281" s="732"/>
      <c r="CIK281" s="733"/>
      <c r="CIL281" s="733"/>
      <c r="CIM281" s="732"/>
      <c r="CIN281" s="732"/>
      <c r="CIO281" s="733"/>
      <c r="CIP281" s="733"/>
      <c r="CIQ281" s="732"/>
      <c r="CIR281" s="732"/>
      <c r="CIS281" s="732"/>
      <c r="CIT281" s="732"/>
      <c r="CIU281" s="732"/>
      <c r="CIV281" s="731"/>
      <c r="CIW281" s="734"/>
      <c r="CIX281" s="732"/>
      <c r="CIY281" s="732"/>
      <c r="CIZ281" s="732"/>
      <c r="CJA281" s="732"/>
      <c r="CJB281" s="732"/>
      <c r="CJC281" s="732"/>
      <c r="CJD281" s="732"/>
      <c r="CJE281" s="735"/>
      <c r="CJF281" s="735"/>
      <c r="CJG281" s="735"/>
      <c r="CJH281" s="735"/>
      <c r="CJI281" s="735"/>
      <c r="CJJ281" s="735"/>
      <c r="CJK281" s="735"/>
      <c r="CJL281" s="735"/>
      <c r="CJM281" s="735"/>
      <c r="CJN281" s="735"/>
      <c r="CJO281" s="735"/>
      <c r="CJP281" s="735"/>
      <c r="CJQ281" s="735"/>
      <c r="CJR281" s="735"/>
      <c r="CJS281" s="735"/>
      <c r="CJT281" s="735"/>
      <c r="CJU281" s="735"/>
      <c r="CJV281" s="735"/>
      <c r="CJW281" s="735"/>
      <c r="CJX281" s="735"/>
      <c r="CJY281" s="735"/>
      <c r="CJZ281" s="735"/>
      <c r="CKA281" s="735"/>
      <c r="CKB281" s="735"/>
      <c r="CKC281" s="735"/>
      <c r="CKD281" s="735"/>
      <c r="CKE281" s="735"/>
      <c r="CKF281" s="735"/>
      <c r="CKG281" s="735"/>
      <c r="CKH281" s="735"/>
      <c r="CKI281" s="735"/>
      <c r="CKJ281" s="735"/>
      <c r="CKK281" s="735"/>
      <c r="CKL281" s="735"/>
      <c r="CKM281" s="735"/>
      <c r="CKN281" s="735"/>
      <c r="CKO281" s="735"/>
      <c r="CKP281" s="735"/>
      <c r="CKQ281" s="735"/>
      <c r="CKR281" s="735"/>
      <c r="CKS281" s="735"/>
      <c r="CKT281" s="735"/>
      <c r="CKU281" s="735"/>
      <c r="CKV281" s="735"/>
      <c r="CKW281" s="732"/>
      <c r="CKX281" s="732"/>
      <c r="CKY281" s="732"/>
      <c r="CKZ281" s="732"/>
      <c r="CLA281" s="732"/>
      <c r="CLB281" s="732"/>
      <c r="CLC281" s="732"/>
      <c r="CLD281" s="732"/>
      <c r="CLE281" s="732"/>
      <c r="CLF281" s="732"/>
      <c r="CLG281" s="732"/>
      <c r="CLH281" s="732"/>
      <c r="CLI281" s="732"/>
      <c r="CLJ281" s="732"/>
      <c r="CLK281" s="732"/>
      <c r="CLL281" s="732"/>
      <c r="CLM281" s="732"/>
      <c r="CLN281" s="732"/>
      <c r="CLO281" s="732"/>
      <c r="CLP281" s="732"/>
      <c r="CLQ281" s="732"/>
      <c r="CLR281" s="732"/>
      <c r="CLS281" s="732"/>
      <c r="CLT281" s="732"/>
      <c r="CLU281" s="733"/>
      <c r="CLV281" s="733"/>
      <c r="CLW281" s="733"/>
      <c r="CLX281" s="733"/>
      <c r="CLY281" s="733"/>
      <c r="CLZ281" s="732"/>
      <c r="CMA281" s="732"/>
      <c r="CMB281" s="733"/>
      <c r="CMC281" s="733"/>
      <c r="CMD281" s="732"/>
      <c r="CME281" s="732"/>
      <c r="CMF281" s="733"/>
      <c r="CMG281" s="733"/>
      <c r="CMH281" s="732"/>
      <c r="CMI281" s="732"/>
      <c r="CMJ281" s="732"/>
      <c r="CMK281" s="732"/>
      <c r="CML281" s="732"/>
      <c r="CMM281" s="732"/>
      <c r="CMN281" s="732"/>
      <c r="CMO281" s="733"/>
      <c r="CMP281" s="733"/>
      <c r="CMQ281" s="732"/>
      <c r="CMR281" s="732"/>
      <c r="CMS281" s="733"/>
      <c r="CMT281" s="733"/>
      <c r="CMU281" s="732"/>
      <c r="CMV281" s="732"/>
      <c r="CMW281" s="732"/>
      <c r="CMX281" s="732"/>
      <c r="CMY281" s="732"/>
      <c r="CMZ281" s="731"/>
      <c r="CNA281" s="734"/>
      <c r="CNB281" s="732"/>
      <c r="CNC281" s="732"/>
      <c r="CND281" s="732"/>
      <c r="CNE281" s="732"/>
      <c r="CNF281" s="732"/>
      <c r="CNG281" s="732"/>
      <c r="CNH281" s="732"/>
      <c r="CNI281" s="735"/>
      <c r="CNJ281" s="735"/>
      <c r="CNK281" s="735"/>
      <c r="CNL281" s="735"/>
      <c r="CNM281" s="735"/>
      <c r="CNN281" s="735"/>
      <c r="CNO281" s="735"/>
      <c r="CNP281" s="735"/>
      <c r="CNQ281" s="735"/>
      <c r="CNR281" s="735"/>
      <c r="CNS281" s="735"/>
      <c r="CNT281" s="735"/>
      <c r="CNU281" s="735"/>
      <c r="CNV281" s="735"/>
      <c r="CNW281" s="735"/>
      <c r="CNX281" s="735"/>
      <c r="CNY281" s="735"/>
      <c r="CNZ281" s="735"/>
      <c r="COA281" s="735"/>
      <c r="COB281" s="735"/>
      <c r="COC281" s="735"/>
      <c r="COD281" s="735"/>
      <c r="COE281" s="735"/>
      <c r="COF281" s="735"/>
      <c r="COG281" s="735"/>
      <c r="COH281" s="735"/>
      <c r="COI281" s="735"/>
      <c r="COJ281" s="735"/>
      <c r="COK281" s="735"/>
      <c r="COL281" s="735"/>
      <c r="COM281" s="735"/>
      <c r="CON281" s="735"/>
      <c r="COO281" s="735"/>
      <c r="COP281" s="735"/>
      <c r="COQ281" s="735"/>
      <c r="COR281" s="735"/>
      <c r="COS281" s="735"/>
      <c r="COT281" s="735"/>
      <c r="COU281" s="735"/>
      <c r="COV281" s="735"/>
      <c r="COW281" s="735"/>
      <c r="COX281" s="735"/>
      <c r="COY281" s="735"/>
      <c r="COZ281" s="735"/>
      <c r="CPA281" s="732"/>
      <c r="CPB281" s="732"/>
      <c r="CPC281" s="732"/>
      <c r="CPD281" s="732"/>
      <c r="CPE281" s="732"/>
      <c r="CPF281" s="732"/>
      <c r="CPG281" s="732"/>
      <c r="CPH281" s="732"/>
      <c r="CPI281" s="732"/>
      <c r="CPJ281" s="732"/>
      <c r="CPK281" s="732"/>
      <c r="CPL281" s="732"/>
      <c r="CPM281" s="732"/>
      <c r="CPN281" s="732"/>
      <c r="CPO281" s="732"/>
      <c r="CPP281" s="732"/>
      <c r="CPQ281" s="732"/>
      <c r="CPR281" s="732"/>
      <c r="CPS281" s="732"/>
      <c r="CPT281" s="732"/>
      <c r="CPU281" s="732"/>
      <c r="CPV281" s="732"/>
      <c r="CPW281" s="732"/>
      <c r="CPX281" s="732"/>
      <c r="CPY281" s="733"/>
      <c r="CPZ281" s="733"/>
      <c r="CQA281" s="733"/>
      <c r="CQB281" s="733"/>
      <c r="CQC281" s="733"/>
      <c r="CQD281" s="732"/>
      <c r="CQE281" s="732"/>
      <c r="CQF281" s="733"/>
      <c r="CQG281" s="733"/>
      <c r="CQH281" s="732"/>
      <c r="CQI281" s="732"/>
      <c r="CQJ281" s="733"/>
      <c r="CQK281" s="733"/>
      <c r="CQL281" s="732"/>
      <c r="CQM281" s="732"/>
      <c r="CQN281" s="732"/>
      <c r="CQO281" s="732"/>
      <c r="CQP281" s="732"/>
      <c r="CQQ281" s="732"/>
      <c r="CQR281" s="732"/>
      <c r="CQS281" s="733"/>
      <c r="CQT281" s="733"/>
      <c r="CQU281" s="732"/>
      <c r="CQV281" s="732"/>
      <c r="CQW281" s="733"/>
      <c r="CQX281" s="733"/>
      <c r="CQY281" s="732"/>
      <c r="CQZ281" s="732"/>
      <c r="CRA281" s="732"/>
      <c r="CRB281" s="732"/>
      <c r="CRC281" s="732"/>
      <c r="CRD281" s="731"/>
      <c r="CRE281" s="734"/>
      <c r="CRF281" s="732"/>
      <c r="CRG281" s="732"/>
      <c r="CRH281" s="732"/>
      <c r="CRI281" s="732"/>
      <c r="CRJ281" s="732"/>
      <c r="CRK281" s="732"/>
      <c r="CRL281" s="732"/>
      <c r="CRM281" s="735"/>
      <c r="CRN281" s="735"/>
      <c r="CRO281" s="735"/>
      <c r="CRP281" s="735"/>
      <c r="CRQ281" s="735"/>
      <c r="CRR281" s="735"/>
      <c r="CRS281" s="735"/>
      <c r="CRT281" s="735"/>
      <c r="CRU281" s="735"/>
      <c r="CRV281" s="735"/>
      <c r="CRW281" s="735"/>
      <c r="CRX281" s="735"/>
      <c r="CRY281" s="735"/>
      <c r="CRZ281" s="735"/>
      <c r="CSA281" s="735"/>
      <c r="CSB281" s="735"/>
      <c r="CSC281" s="735"/>
      <c r="CSD281" s="735"/>
      <c r="CSE281" s="735"/>
      <c r="CSF281" s="735"/>
      <c r="CSG281" s="735"/>
      <c r="CSH281" s="735"/>
      <c r="CSI281" s="735"/>
      <c r="CSJ281" s="735"/>
      <c r="CSK281" s="735"/>
      <c r="CSL281" s="735"/>
      <c r="CSM281" s="735"/>
      <c r="CSN281" s="735"/>
      <c r="CSO281" s="735"/>
      <c r="CSP281" s="735"/>
      <c r="CSQ281" s="735"/>
      <c r="CSR281" s="735"/>
      <c r="CSS281" s="735"/>
      <c r="CST281" s="735"/>
      <c r="CSU281" s="735"/>
      <c r="CSV281" s="735"/>
      <c r="CSW281" s="735"/>
      <c r="CSX281" s="735"/>
      <c r="CSY281" s="735"/>
      <c r="CSZ281" s="735"/>
      <c r="CTA281" s="735"/>
      <c r="CTB281" s="735"/>
      <c r="CTC281" s="735"/>
      <c r="CTD281" s="735"/>
      <c r="CTE281" s="732"/>
      <c r="CTF281" s="732"/>
      <c r="CTG281" s="732"/>
      <c r="CTH281" s="732"/>
      <c r="CTI281" s="732"/>
      <c r="CTJ281" s="732"/>
      <c r="CTK281" s="732"/>
      <c r="CTL281" s="732"/>
      <c r="CTM281" s="732"/>
      <c r="CTN281" s="732"/>
      <c r="CTO281" s="732"/>
      <c r="CTP281" s="732"/>
      <c r="CTQ281" s="732"/>
      <c r="CTR281" s="732"/>
      <c r="CTS281" s="732"/>
      <c r="CTT281" s="732"/>
      <c r="CTU281" s="732"/>
      <c r="CTV281" s="732"/>
      <c r="CTW281" s="732"/>
      <c r="CTX281" s="732"/>
      <c r="CTY281" s="732"/>
      <c r="CTZ281" s="732"/>
      <c r="CUA281" s="732"/>
      <c r="CUB281" s="732"/>
      <c r="CUC281" s="733"/>
      <c r="CUD281" s="733"/>
      <c r="CUE281" s="733"/>
      <c r="CUF281" s="733"/>
      <c r="CUG281" s="733"/>
      <c r="CUH281" s="732"/>
      <c r="CUI281" s="732"/>
      <c r="CUJ281" s="733"/>
      <c r="CUK281" s="733"/>
      <c r="CUL281" s="732"/>
      <c r="CUM281" s="732"/>
      <c r="CUN281" s="733"/>
      <c r="CUO281" s="733"/>
      <c r="CUP281" s="732"/>
      <c r="CUQ281" s="732"/>
      <c r="CUR281" s="732"/>
      <c r="CUS281" s="732"/>
      <c r="CUT281" s="732"/>
      <c r="CUU281" s="732"/>
      <c r="CUV281" s="732"/>
      <c r="CUW281" s="733"/>
      <c r="CUX281" s="733"/>
      <c r="CUY281" s="732"/>
      <c r="CUZ281" s="732"/>
      <c r="CVA281" s="733"/>
      <c r="CVB281" s="733"/>
      <c r="CVC281" s="732"/>
      <c r="CVD281" s="732"/>
      <c r="CVE281" s="732"/>
      <c r="CVF281" s="732"/>
      <c r="CVG281" s="732"/>
      <c r="CVH281" s="731"/>
      <c r="CVI281" s="734"/>
      <c r="CVJ281" s="732"/>
      <c r="CVK281" s="732"/>
      <c r="CVL281" s="732"/>
      <c r="CVM281" s="732"/>
      <c r="CVN281" s="732"/>
      <c r="CVO281" s="732"/>
      <c r="CVP281" s="732"/>
      <c r="CVQ281" s="735"/>
      <c r="CVR281" s="735"/>
      <c r="CVS281" s="735"/>
      <c r="CVT281" s="735"/>
      <c r="CVU281" s="735"/>
      <c r="CVV281" s="735"/>
      <c r="CVW281" s="735"/>
      <c r="CVX281" s="735"/>
      <c r="CVY281" s="735"/>
      <c r="CVZ281" s="735"/>
      <c r="CWA281" s="735"/>
      <c r="CWB281" s="735"/>
      <c r="CWC281" s="735"/>
      <c r="CWD281" s="735"/>
      <c r="CWE281" s="735"/>
      <c r="CWF281" s="735"/>
      <c r="CWG281" s="735"/>
      <c r="CWH281" s="735"/>
      <c r="CWI281" s="735"/>
      <c r="CWJ281" s="735"/>
      <c r="CWK281" s="735"/>
      <c r="CWL281" s="735"/>
      <c r="CWM281" s="735"/>
      <c r="CWN281" s="735"/>
      <c r="CWO281" s="735"/>
      <c r="CWP281" s="735"/>
      <c r="CWQ281" s="735"/>
      <c r="CWR281" s="735"/>
      <c r="CWS281" s="735"/>
      <c r="CWT281" s="735"/>
      <c r="CWU281" s="735"/>
      <c r="CWV281" s="735"/>
      <c r="CWW281" s="735"/>
      <c r="CWX281" s="735"/>
      <c r="CWY281" s="735"/>
      <c r="CWZ281" s="735"/>
      <c r="CXA281" s="735"/>
      <c r="CXB281" s="735"/>
      <c r="CXC281" s="735"/>
      <c r="CXD281" s="735"/>
      <c r="CXE281" s="735"/>
      <c r="CXF281" s="735"/>
      <c r="CXG281" s="735"/>
      <c r="CXH281" s="735"/>
      <c r="CXI281" s="732"/>
      <c r="CXJ281" s="732"/>
      <c r="CXK281" s="732"/>
      <c r="CXL281" s="732"/>
      <c r="CXM281" s="732"/>
      <c r="CXN281" s="732"/>
      <c r="CXO281" s="732"/>
      <c r="CXP281" s="732"/>
      <c r="CXQ281" s="732"/>
      <c r="CXR281" s="732"/>
      <c r="CXS281" s="732"/>
      <c r="CXT281" s="732"/>
      <c r="CXU281" s="732"/>
      <c r="CXV281" s="732"/>
      <c r="CXW281" s="732"/>
      <c r="CXX281" s="732"/>
      <c r="CXY281" s="732"/>
      <c r="CXZ281" s="732"/>
      <c r="CYA281" s="732"/>
      <c r="CYB281" s="732"/>
      <c r="CYC281" s="732"/>
      <c r="CYD281" s="732"/>
      <c r="CYE281" s="732"/>
      <c r="CYF281" s="732"/>
      <c r="CYG281" s="733"/>
      <c r="CYH281" s="733"/>
      <c r="CYI281" s="733"/>
      <c r="CYJ281" s="733"/>
      <c r="CYK281" s="733"/>
      <c r="CYL281" s="732"/>
      <c r="CYM281" s="732"/>
      <c r="CYN281" s="733"/>
      <c r="CYO281" s="733"/>
      <c r="CYP281" s="732"/>
      <c r="CYQ281" s="732"/>
      <c r="CYR281" s="733"/>
      <c r="CYS281" s="733"/>
      <c r="CYT281" s="732"/>
      <c r="CYU281" s="732"/>
      <c r="CYV281" s="732"/>
      <c r="CYW281" s="732"/>
      <c r="CYX281" s="732"/>
      <c r="CYY281" s="732"/>
      <c r="CYZ281" s="732"/>
      <c r="CZA281" s="733"/>
      <c r="CZB281" s="733"/>
      <c r="CZC281" s="732"/>
      <c r="CZD281" s="732"/>
      <c r="CZE281" s="733"/>
      <c r="CZF281" s="733"/>
      <c r="CZG281" s="732"/>
      <c r="CZH281" s="732"/>
      <c r="CZI281" s="732"/>
      <c r="CZJ281" s="732"/>
      <c r="CZK281" s="732"/>
      <c r="CZL281" s="731"/>
      <c r="CZM281" s="734"/>
      <c r="CZN281" s="732"/>
      <c r="CZO281" s="732"/>
      <c r="CZP281" s="732"/>
      <c r="CZQ281" s="732"/>
      <c r="CZR281" s="732"/>
      <c r="CZS281" s="732"/>
      <c r="CZT281" s="732"/>
      <c r="CZU281" s="735"/>
      <c r="CZV281" s="735"/>
      <c r="CZW281" s="735"/>
      <c r="CZX281" s="735"/>
      <c r="CZY281" s="735"/>
      <c r="CZZ281" s="735"/>
      <c r="DAA281" s="735"/>
      <c r="DAB281" s="735"/>
      <c r="DAC281" s="735"/>
      <c r="DAD281" s="735"/>
      <c r="DAE281" s="735"/>
      <c r="DAF281" s="735"/>
      <c r="DAG281" s="735"/>
      <c r="DAH281" s="735"/>
      <c r="DAI281" s="735"/>
      <c r="DAJ281" s="735"/>
      <c r="DAK281" s="735"/>
      <c r="DAL281" s="735"/>
      <c r="DAM281" s="735"/>
      <c r="DAN281" s="735"/>
      <c r="DAO281" s="735"/>
      <c r="DAP281" s="735"/>
      <c r="DAQ281" s="735"/>
      <c r="DAR281" s="735"/>
      <c r="DAS281" s="735"/>
      <c r="DAT281" s="735"/>
      <c r="DAU281" s="735"/>
      <c r="DAV281" s="735"/>
      <c r="DAW281" s="735"/>
      <c r="DAX281" s="735"/>
      <c r="DAY281" s="735"/>
      <c r="DAZ281" s="735"/>
      <c r="DBA281" s="735"/>
      <c r="DBB281" s="735"/>
      <c r="DBC281" s="735"/>
      <c r="DBD281" s="735"/>
      <c r="DBE281" s="735"/>
      <c r="DBF281" s="735"/>
      <c r="DBG281" s="735"/>
      <c r="DBH281" s="735"/>
      <c r="DBI281" s="735"/>
      <c r="DBJ281" s="735"/>
      <c r="DBK281" s="735"/>
      <c r="DBL281" s="735"/>
      <c r="DBM281" s="732"/>
      <c r="DBN281" s="732"/>
      <c r="DBO281" s="732"/>
      <c r="DBP281" s="732"/>
      <c r="DBQ281" s="732"/>
      <c r="DBR281" s="732"/>
      <c r="DBS281" s="732"/>
      <c r="DBT281" s="732"/>
      <c r="DBU281" s="732"/>
      <c r="DBV281" s="732"/>
      <c r="DBW281" s="732"/>
      <c r="DBX281" s="732"/>
      <c r="DBY281" s="732"/>
      <c r="DBZ281" s="732"/>
      <c r="DCA281" s="732"/>
      <c r="DCB281" s="732"/>
      <c r="DCC281" s="732"/>
      <c r="DCD281" s="732"/>
      <c r="DCE281" s="732"/>
      <c r="DCF281" s="732"/>
      <c r="DCG281" s="732"/>
      <c r="DCH281" s="732"/>
      <c r="DCI281" s="732"/>
      <c r="DCJ281" s="732"/>
      <c r="DCK281" s="733"/>
      <c r="DCL281" s="733"/>
      <c r="DCM281" s="733"/>
      <c r="DCN281" s="733"/>
      <c r="DCO281" s="733"/>
      <c r="DCP281" s="732"/>
      <c r="DCQ281" s="732"/>
      <c r="DCR281" s="733"/>
      <c r="DCS281" s="733"/>
      <c r="DCT281" s="732"/>
      <c r="DCU281" s="732"/>
      <c r="DCV281" s="733"/>
      <c r="DCW281" s="733"/>
      <c r="DCX281" s="732"/>
      <c r="DCY281" s="732"/>
      <c r="DCZ281" s="732"/>
      <c r="DDA281" s="732"/>
      <c r="DDB281" s="732"/>
      <c r="DDC281" s="732"/>
      <c r="DDD281" s="732"/>
      <c r="DDE281" s="733"/>
      <c r="DDF281" s="733"/>
      <c r="DDG281" s="732"/>
      <c r="DDH281" s="732"/>
      <c r="DDI281" s="733"/>
      <c r="DDJ281" s="733"/>
      <c r="DDK281" s="732"/>
      <c r="DDL281" s="732"/>
      <c r="DDM281" s="732"/>
      <c r="DDN281" s="732"/>
      <c r="DDO281" s="732"/>
      <c r="DDP281" s="731"/>
      <c r="DDQ281" s="734"/>
      <c r="DDR281" s="732"/>
      <c r="DDS281" s="732"/>
      <c r="DDT281" s="732"/>
      <c r="DDU281" s="732"/>
      <c r="DDV281" s="732"/>
      <c r="DDW281" s="732"/>
      <c r="DDX281" s="732"/>
      <c r="DDY281" s="735"/>
      <c r="DDZ281" s="735"/>
      <c r="DEA281" s="735"/>
      <c r="DEB281" s="735"/>
      <c r="DEC281" s="735"/>
      <c r="DED281" s="735"/>
      <c r="DEE281" s="735"/>
      <c r="DEF281" s="735"/>
      <c r="DEG281" s="735"/>
      <c r="DEH281" s="735"/>
      <c r="DEI281" s="735"/>
      <c r="DEJ281" s="735"/>
      <c r="DEK281" s="735"/>
      <c r="DEL281" s="735"/>
      <c r="DEM281" s="735"/>
      <c r="DEN281" s="735"/>
      <c r="DEO281" s="735"/>
      <c r="DEP281" s="735"/>
      <c r="DEQ281" s="735"/>
      <c r="DER281" s="735"/>
      <c r="DES281" s="735"/>
      <c r="DET281" s="735"/>
      <c r="DEU281" s="735"/>
      <c r="DEV281" s="735"/>
      <c r="DEW281" s="735"/>
      <c r="DEX281" s="735"/>
      <c r="DEY281" s="735"/>
      <c r="DEZ281" s="735"/>
      <c r="DFA281" s="735"/>
      <c r="DFB281" s="735"/>
      <c r="DFC281" s="735"/>
      <c r="DFD281" s="735"/>
      <c r="DFE281" s="735"/>
      <c r="DFF281" s="735"/>
      <c r="DFG281" s="735"/>
      <c r="DFH281" s="735"/>
      <c r="DFI281" s="735"/>
      <c r="DFJ281" s="735"/>
      <c r="DFK281" s="735"/>
      <c r="DFL281" s="735"/>
      <c r="DFM281" s="735"/>
      <c r="DFN281" s="735"/>
      <c r="DFO281" s="735"/>
      <c r="DFP281" s="735"/>
      <c r="DFQ281" s="732"/>
      <c r="DFR281" s="732"/>
      <c r="DFS281" s="732"/>
      <c r="DFT281" s="732"/>
      <c r="DFU281" s="732"/>
      <c r="DFV281" s="732"/>
      <c r="DFW281" s="732"/>
      <c r="DFX281" s="732"/>
      <c r="DFY281" s="732"/>
      <c r="DFZ281" s="732"/>
      <c r="DGA281" s="732"/>
      <c r="DGB281" s="732"/>
      <c r="DGC281" s="732"/>
      <c r="DGD281" s="732"/>
      <c r="DGE281" s="732"/>
      <c r="DGF281" s="732"/>
      <c r="DGG281" s="732"/>
      <c r="DGH281" s="732"/>
      <c r="DGI281" s="732"/>
      <c r="DGJ281" s="732"/>
      <c r="DGK281" s="732"/>
      <c r="DGL281" s="732"/>
      <c r="DGM281" s="732"/>
      <c r="DGN281" s="732"/>
      <c r="DGO281" s="733"/>
      <c r="DGP281" s="733"/>
      <c r="DGQ281" s="733"/>
      <c r="DGR281" s="733"/>
      <c r="DGS281" s="733"/>
      <c r="DGT281" s="732"/>
      <c r="DGU281" s="732"/>
      <c r="DGV281" s="733"/>
      <c r="DGW281" s="733"/>
      <c r="DGX281" s="732"/>
      <c r="DGY281" s="732"/>
      <c r="DGZ281" s="733"/>
      <c r="DHA281" s="733"/>
      <c r="DHB281" s="732"/>
      <c r="DHC281" s="732"/>
      <c r="DHD281" s="732"/>
      <c r="DHE281" s="732"/>
      <c r="DHF281" s="732"/>
      <c r="DHG281" s="732"/>
      <c r="DHH281" s="732"/>
      <c r="DHI281" s="733"/>
      <c r="DHJ281" s="733"/>
      <c r="DHK281" s="732"/>
      <c r="DHL281" s="732"/>
      <c r="DHM281" s="733"/>
      <c r="DHN281" s="733"/>
      <c r="DHO281" s="732"/>
      <c r="DHP281" s="732"/>
      <c r="DHQ281" s="732"/>
      <c r="DHR281" s="732"/>
      <c r="DHS281" s="732"/>
      <c r="DHT281" s="731"/>
      <c r="DHU281" s="734"/>
      <c r="DHV281" s="732"/>
      <c r="DHW281" s="732"/>
      <c r="DHX281" s="732"/>
      <c r="DHY281" s="732"/>
      <c r="DHZ281" s="732"/>
      <c r="DIA281" s="732"/>
      <c r="DIB281" s="732"/>
      <c r="DIC281" s="735"/>
      <c r="DID281" s="735"/>
      <c r="DIE281" s="735"/>
      <c r="DIF281" s="735"/>
      <c r="DIG281" s="735"/>
      <c r="DIH281" s="735"/>
      <c r="DII281" s="735"/>
      <c r="DIJ281" s="735"/>
      <c r="DIK281" s="735"/>
      <c r="DIL281" s="735"/>
      <c r="DIM281" s="735"/>
      <c r="DIN281" s="735"/>
      <c r="DIO281" s="735"/>
      <c r="DIP281" s="735"/>
      <c r="DIQ281" s="735"/>
      <c r="DIR281" s="735"/>
      <c r="DIS281" s="735"/>
      <c r="DIT281" s="735"/>
      <c r="DIU281" s="735"/>
      <c r="DIV281" s="735"/>
      <c r="DIW281" s="735"/>
      <c r="DIX281" s="735"/>
      <c r="DIY281" s="735"/>
      <c r="DIZ281" s="735"/>
      <c r="DJA281" s="735"/>
      <c r="DJB281" s="735"/>
      <c r="DJC281" s="735"/>
      <c r="DJD281" s="735"/>
      <c r="DJE281" s="735"/>
      <c r="DJF281" s="735"/>
      <c r="DJG281" s="735"/>
      <c r="DJH281" s="735"/>
      <c r="DJI281" s="735"/>
      <c r="DJJ281" s="735"/>
      <c r="DJK281" s="735"/>
      <c r="DJL281" s="735"/>
      <c r="DJM281" s="735"/>
      <c r="DJN281" s="735"/>
      <c r="DJO281" s="735"/>
      <c r="DJP281" s="735"/>
      <c r="DJQ281" s="735"/>
      <c r="DJR281" s="735"/>
      <c r="DJS281" s="735"/>
      <c r="DJT281" s="735"/>
      <c r="DJU281" s="732"/>
      <c r="DJV281" s="732"/>
      <c r="DJW281" s="732"/>
      <c r="DJX281" s="732"/>
      <c r="DJY281" s="732"/>
      <c r="DJZ281" s="732"/>
      <c r="DKA281" s="732"/>
      <c r="DKB281" s="732"/>
      <c r="DKC281" s="732"/>
      <c r="DKD281" s="732"/>
      <c r="DKE281" s="732"/>
      <c r="DKF281" s="732"/>
      <c r="DKG281" s="732"/>
      <c r="DKH281" s="732"/>
      <c r="DKI281" s="732"/>
      <c r="DKJ281" s="732"/>
      <c r="DKK281" s="732"/>
      <c r="DKL281" s="732"/>
      <c r="DKM281" s="732"/>
      <c r="DKN281" s="732"/>
      <c r="DKO281" s="732"/>
      <c r="DKP281" s="732"/>
      <c r="DKQ281" s="732"/>
      <c r="DKR281" s="732"/>
      <c r="DKS281" s="733"/>
      <c r="DKT281" s="733"/>
      <c r="DKU281" s="733"/>
      <c r="DKV281" s="733"/>
      <c r="DKW281" s="733"/>
      <c r="DKX281" s="732"/>
      <c r="DKY281" s="732"/>
      <c r="DKZ281" s="733"/>
      <c r="DLA281" s="733"/>
      <c r="DLB281" s="732"/>
      <c r="DLC281" s="732"/>
      <c r="DLD281" s="733"/>
      <c r="DLE281" s="733"/>
      <c r="DLF281" s="732"/>
      <c r="DLG281" s="732"/>
      <c r="DLH281" s="732"/>
      <c r="DLI281" s="732"/>
      <c r="DLJ281" s="732"/>
      <c r="DLK281" s="732"/>
      <c r="DLL281" s="732"/>
      <c r="DLM281" s="733"/>
      <c r="DLN281" s="733"/>
      <c r="DLO281" s="732"/>
      <c r="DLP281" s="732"/>
      <c r="DLQ281" s="733"/>
      <c r="DLR281" s="733"/>
      <c r="DLS281" s="732"/>
      <c r="DLT281" s="732"/>
      <c r="DLU281" s="732"/>
      <c r="DLV281" s="732"/>
      <c r="DLW281" s="732"/>
      <c r="DLX281" s="731"/>
      <c r="DLY281" s="734"/>
      <c r="DLZ281" s="732"/>
      <c r="DMA281" s="732"/>
      <c r="DMB281" s="732"/>
      <c r="DMC281" s="732"/>
      <c r="DMD281" s="732"/>
      <c r="DME281" s="732"/>
      <c r="DMF281" s="732"/>
      <c r="DMG281" s="735"/>
      <c r="DMH281" s="735"/>
      <c r="DMI281" s="735"/>
      <c r="DMJ281" s="735"/>
      <c r="DMK281" s="735"/>
      <c r="DML281" s="735"/>
      <c r="DMM281" s="735"/>
      <c r="DMN281" s="735"/>
      <c r="DMO281" s="735"/>
      <c r="DMP281" s="735"/>
      <c r="DMQ281" s="735"/>
      <c r="DMR281" s="735"/>
      <c r="DMS281" s="735"/>
      <c r="DMT281" s="735"/>
      <c r="DMU281" s="735"/>
      <c r="DMV281" s="735"/>
      <c r="DMW281" s="735"/>
      <c r="DMX281" s="735"/>
      <c r="DMY281" s="735"/>
      <c r="DMZ281" s="735"/>
      <c r="DNA281" s="735"/>
      <c r="DNB281" s="735"/>
      <c r="DNC281" s="735"/>
      <c r="DND281" s="735"/>
      <c r="DNE281" s="735"/>
      <c r="DNF281" s="735"/>
      <c r="DNG281" s="735"/>
      <c r="DNH281" s="735"/>
      <c r="DNI281" s="735"/>
      <c r="DNJ281" s="735"/>
      <c r="DNK281" s="735"/>
      <c r="DNL281" s="735"/>
      <c r="DNM281" s="735"/>
      <c r="DNN281" s="735"/>
      <c r="DNO281" s="735"/>
      <c r="DNP281" s="735"/>
      <c r="DNQ281" s="735"/>
      <c r="DNR281" s="735"/>
      <c r="DNS281" s="735"/>
      <c r="DNT281" s="735"/>
      <c r="DNU281" s="735"/>
      <c r="DNV281" s="735"/>
      <c r="DNW281" s="735"/>
      <c r="DNX281" s="735"/>
      <c r="DNY281" s="732"/>
      <c r="DNZ281" s="732"/>
      <c r="DOA281" s="732"/>
      <c r="DOB281" s="732"/>
      <c r="DOC281" s="732"/>
      <c r="DOD281" s="732"/>
      <c r="DOE281" s="732"/>
      <c r="DOF281" s="732"/>
      <c r="DOG281" s="732"/>
      <c r="DOH281" s="732"/>
      <c r="DOI281" s="732"/>
      <c r="DOJ281" s="732"/>
      <c r="DOK281" s="732"/>
      <c r="DOL281" s="732"/>
      <c r="DOM281" s="732"/>
      <c r="DON281" s="732"/>
      <c r="DOO281" s="732"/>
      <c r="DOP281" s="732"/>
      <c r="DOQ281" s="732"/>
      <c r="DOR281" s="732"/>
      <c r="DOS281" s="732"/>
      <c r="DOT281" s="732"/>
      <c r="DOU281" s="732"/>
      <c r="DOV281" s="732"/>
      <c r="DOW281" s="733"/>
      <c r="DOX281" s="733"/>
      <c r="DOY281" s="733"/>
      <c r="DOZ281" s="733"/>
      <c r="DPA281" s="733"/>
      <c r="DPB281" s="732"/>
      <c r="DPC281" s="732"/>
      <c r="DPD281" s="733"/>
      <c r="DPE281" s="733"/>
      <c r="DPF281" s="732"/>
      <c r="DPG281" s="732"/>
      <c r="DPH281" s="733"/>
      <c r="DPI281" s="733"/>
      <c r="DPJ281" s="732"/>
      <c r="DPK281" s="732"/>
      <c r="DPL281" s="732"/>
      <c r="DPM281" s="732"/>
      <c r="DPN281" s="732"/>
      <c r="DPO281" s="732"/>
      <c r="DPP281" s="732"/>
      <c r="DPQ281" s="733"/>
      <c r="DPR281" s="733"/>
      <c r="DPS281" s="732"/>
      <c r="DPT281" s="732"/>
      <c r="DPU281" s="733"/>
      <c r="DPV281" s="733"/>
      <c r="DPW281" s="732"/>
      <c r="DPX281" s="732"/>
      <c r="DPY281" s="732"/>
      <c r="DPZ281" s="732"/>
      <c r="DQA281" s="732"/>
      <c r="DQB281" s="731"/>
      <c r="DQC281" s="734"/>
      <c r="DQD281" s="732"/>
      <c r="DQE281" s="732"/>
      <c r="DQF281" s="732"/>
      <c r="DQG281" s="732"/>
      <c r="DQH281" s="732"/>
      <c r="DQI281" s="732"/>
      <c r="DQJ281" s="732"/>
      <c r="DQK281" s="735"/>
      <c r="DQL281" s="735"/>
      <c r="DQM281" s="735"/>
      <c r="DQN281" s="735"/>
      <c r="DQO281" s="735"/>
      <c r="DQP281" s="735"/>
      <c r="DQQ281" s="735"/>
      <c r="DQR281" s="735"/>
      <c r="DQS281" s="735"/>
      <c r="DQT281" s="735"/>
      <c r="DQU281" s="735"/>
      <c r="DQV281" s="735"/>
      <c r="DQW281" s="735"/>
      <c r="DQX281" s="735"/>
      <c r="DQY281" s="735"/>
      <c r="DQZ281" s="735"/>
      <c r="DRA281" s="735"/>
      <c r="DRB281" s="735"/>
      <c r="DRC281" s="735"/>
      <c r="DRD281" s="735"/>
      <c r="DRE281" s="735"/>
      <c r="DRF281" s="735"/>
      <c r="DRG281" s="735"/>
      <c r="DRH281" s="735"/>
      <c r="DRI281" s="735"/>
      <c r="DRJ281" s="735"/>
      <c r="DRK281" s="735"/>
      <c r="DRL281" s="735"/>
      <c r="DRM281" s="735"/>
      <c r="DRN281" s="735"/>
      <c r="DRO281" s="735"/>
      <c r="DRP281" s="735"/>
      <c r="DRQ281" s="735"/>
      <c r="DRR281" s="735"/>
      <c r="DRS281" s="735"/>
      <c r="DRT281" s="735"/>
      <c r="DRU281" s="735"/>
      <c r="DRV281" s="735"/>
      <c r="DRW281" s="735"/>
      <c r="DRX281" s="735"/>
      <c r="DRY281" s="735"/>
      <c r="DRZ281" s="735"/>
      <c r="DSA281" s="735"/>
      <c r="DSB281" s="735"/>
      <c r="DSC281" s="732"/>
      <c r="DSD281" s="732"/>
      <c r="DSE281" s="732"/>
      <c r="DSF281" s="732"/>
      <c r="DSG281" s="732"/>
      <c r="DSH281" s="732"/>
      <c r="DSI281" s="732"/>
      <c r="DSJ281" s="732"/>
      <c r="DSK281" s="732"/>
      <c r="DSL281" s="732"/>
      <c r="DSM281" s="732"/>
      <c r="DSN281" s="732"/>
      <c r="DSO281" s="732"/>
      <c r="DSP281" s="732"/>
      <c r="DSQ281" s="732"/>
      <c r="DSR281" s="732"/>
      <c r="DSS281" s="732"/>
      <c r="DST281" s="732"/>
      <c r="DSU281" s="732"/>
      <c r="DSV281" s="732"/>
      <c r="DSW281" s="732"/>
      <c r="DSX281" s="732"/>
      <c r="DSY281" s="732"/>
      <c r="DSZ281" s="732"/>
      <c r="DTA281" s="733"/>
      <c r="DTB281" s="733"/>
      <c r="DTC281" s="733"/>
      <c r="DTD281" s="733"/>
      <c r="DTE281" s="733"/>
      <c r="DTF281" s="732"/>
      <c r="DTG281" s="732"/>
      <c r="DTH281" s="733"/>
      <c r="DTI281" s="733"/>
      <c r="DTJ281" s="732"/>
      <c r="DTK281" s="732"/>
      <c r="DTL281" s="733"/>
      <c r="DTM281" s="733"/>
      <c r="DTN281" s="732"/>
      <c r="DTO281" s="732"/>
      <c r="DTP281" s="732"/>
      <c r="DTQ281" s="732"/>
      <c r="DTR281" s="732"/>
      <c r="DTS281" s="732"/>
      <c r="DTT281" s="732"/>
      <c r="DTU281" s="733"/>
      <c r="DTV281" s="733"/>
      <c r="DTW281" s="732"/>
      <c r="DTX281" s="732"/>
      <c r="DTY281" s="733"/>
      <c r="DTZ281" s="733"/>
      <c r="DUA281" s="732"/>
      <c r="DUB281" s="732"/>
      <c r="DUC281" s="732"/>
      <c r="DUD281" s="732"/>
      <c r="DUE281" s="732"/>
      <c r="DUF281" s="731"/>
      <c r="DUG281" s="734"/>
      <c r="DUH281" s="732"/>
      <c r="DUI281" s="732"/>
      <c r="DUJ281" s="732"/>
      <c r="DUK281" s="732"/>
      <c r="DUL281" s="732"/>
      <c r="DUM281" s="732"/>
      <c r="DUN281" s="732"/>
      <c r="DUO281" s="735"/>
      <c r="DUP281" s="735"/>
      <c r="DUQ281" s="735"/>
      <c r="DUR281" s="735"/>
      <c r="DUS281" s="735"/>
      <c r="DUT281" s="735"/>
      <c r="DUU281" s="735"/>
      <c r="DUV281" s="735"/>
      <c r="DUW281" s="735"/>
      <c r="DUX281" s="735"/>
      <c r="DUY281" s="735"/>
      <c r="DUZ281" s="735"/>
      <c r="DVA281" s="735"/>
      <c r="DVB281" s="735"/>
      <c r="DVC281" s="735"/>
      <c r="DVD281" s="735"/>
      <c r="DVE281" s="735"/>
      <c r="DVF281" s="735"/>
      <c r="DVG281" s="735"/>
      <c r="DVH281" s="735"/>
      <c r="DVI281" s="735"/>
      <c r="DVJ281" s="735"/>
      <c r="DVK281" s="735"/>
      <c r="DVL281" s="735"/>
      <c r="DVM281" s="735"/>
      <c r="DVN281" s="735"/>
      <c r="DVO281" s="735"/>
      <c r="DVP281" s="735"/>
      <c r="DVQ281" s="735"/>
      <c r="DVR281" s="735"/>
      <c r="DVS281" s="735"/>
      <c r="DVT281" s="735"/>
      <c r="DVU281" s="735"/>
      <c r="DVV281" s="735"/>
      <c r="DVW281" s="735"/>
      <c r="DVX281" s="735"/>
      <c r="DVY281" s="735"/>
      <c r="DVZ281" s="735"/>
      <c r="DWA281" s="735"/>
      <c r="DWB281" s="735"/>
      <c r="DWC281" s="735"/>
      <c r="DWD281" s="735"/>
      <c r="DWE281" s="735"/>
      <c r="DWF281" s="735"/>
      <c r="DWG281" s="732"/>
      <c r="DWH281" s="732"/>
      <c r="DWI281" s="732"/>
      <c r="DWJ281" s="732"/>
      <c r="DWK281" s="732"/>
      <c r="DWL281" s="732"/>
      <c r="DWM281" s="732"/>
      <c r="DWN281" s="732"/>
      <c r="DWO281" s="732"/>
      <c r="DWP281" s="732"/>
      <c r="DWQ281" s="732"/>
      <c r="DWR281" s="732"/>
      <c r="DWS281" s="732"/>
      <c r="DWT281" s="732"/>
      <c r="DWU281" s="732"/>
      <c r="DWV281" s="732"/>
      <c r="DWW281" s="732"/>
      <c r="DWX281" s="732"/>
      <c r="DWY281" s="732"/>
      <c r="DWZ281" s="732"/>
      <c r="DXA281" s="732"/>
      <c r="DXB281" s="732"/>
      <c r="DXC281" s="732"/>
      <c r="DXD281" s="732"/>
      <c r="DXE281" s="733"/>
      <c r="DXF281" s="733"/>
      <c r="DXG281" s="733"/>
      <c r="DXH281" s="733"/>
      <c r="DXI281" s="733"/>
      <c r="DXJ281" s="732"/>
      <c r="DXK281" s="732"/>
      <c r="DXL281" s="733"/>
      <c r="DXM281" s="733"/>
      <c r="DXN281" s="732"/>
      <c r="DXO281" s="732"/>
      <c r="DXP281" s="733"/>
      <c r="DXQ281" s="733"/>
      <c r="DXR281" s="732"/>
      <c r="DXS281" s="732"/>
      <c r="DXT281" s="732"/>
      <c r="DXU281" s="732"/>
      <c r="DXV281" s="732"/>
      <c r="DXW281" s="732"/>
      <c r="DXX281" s="732"/>
      <c r="DXY281" s="733"/>
      <c r="DXZ281" s="733"/>
      <c r="DYA281" s="732"/>
      <c r="DYB281" s="732"/>
      <c r="DYC281" s="733"/>
      <c r="DYD281" s="733"/>
      <c r="DYE281" s="732"/>
      <c r="DYF281" s="732"/>
      <c r="DYG281" s="732"/>
      <c r="DYH281" s="732"/>
      <c r="DYI281" s="732"/>
      <c r="DYJ281" s="731"/>
      <c r="DYK281" s="734"/>
      <c r="DYL281" s="732"/>
      <c r="DYM281" s="732"/>
      <c r="DYN281" s="732"/>
      <c r="DYO281" s="732"/>
      <c r="DYP281" s="732"/>
      <c r="DYQ281" s="732"/>
      <c r="DYR281" s="732"/>
      <c r="DYS281" s="735"/>
      <c r="DYT281" s="735"/>
      <c r="DYU281" s="735"/>
      <c r="DYV281" s="735"/>
      <c r="DYW281" s="735"/>
      <c r="DYX281" s="735"/>
      <c r="DYY281" s="735"/>
      <c r="DYZ281" s="735"/>
      <c r="DZA281" s="735"/>
      <c r="DZB281" s="735"/>
      <c r="DZC281" s="735"/>
      <c r="DZD281" s="735"/>
      <c r="DZE281" s="735"/>
      <c r="DZF281" s="735"/>
      <c r="DZG281" s="735"/>
      <c r="DZH281" s="735"/>
      <c r="DZI281" s="735"/>
      <c r="DZJ281" s="735"/>
      <c r="DZK281" s="735"/>
      <c r="DZL281" s="735"/>
      <c r="DZM281" s="735"/>
      <c r="DZN281" s="735"/>
      <c r="DZO281" s="735"/>
      <c r="DZP281" s="735"/>
      <c r="DZQ281" s="735"/>
      <c r="DZR281" s="735"/>
      <c r="DZS281" s="735"/>
      <c r="DZT281" s="735"/>
      <c r="DZU281" s="735"/>
      <c r="DZV281" s="735"/>
      <c r="DZW281" s="735"/>
      <c r="DZX281" s="735"/>
      <c r="DZY281" s="735"/>
      <c r="DZZ281" s="735"/>
      <c r="EAA281" s="735"/>
      <c r="EAB281" s="735"/>
      <c r="EAC281" s="735"/>
      <c r="EAD281" s="735"/>
      <c r="EAE281" s="735"/>
      <c r="EAF281" s="735"/>
      <c r="EAG281" s="735"/>
      <c r="EAH281" s="735"/>
      <c r="EAI281" s="735"/>
      <c r="EAJ281" s="735"/>
      <c r="EAK281" s="732"/>
      <c r="EAL281" s="732"/>
      <c r="EAM281" s="732"/>
      <c r="EAN281" s="732"/>
      <c r="EAO281" s="732"/>
      <c r="EAP281" s="732"/>
      <c r="EAQ281" s="732"/>
      <c r="EAR281" s="732"/>
      <c r="EAS281" s="732"/>
      <c r="EAT281" s="732"/>
      <c r="EAU281" s="732"/>
      <c r="EAV281" s="732"/>
      <c r="EAW281" s="732"/>
      <c r="EAX281" s="732"/>
      <c r="EAY281" s="732"/>
      <c r="EAZ281" s="732"/>
      <c r="EBA281" s="732"/>
      <c r="EBB281" s="732"/>
      <c r="EBC281" s="732"/>
      <c r="EBD281" s="732"/>
      <c r="EBE281" s="732"/>
      <c r="EBF281" s="732"/>
      <c r="EBG281" s="732"/>
      <c r="EBH281" s="732"/>
      <c r="EBI281" s="733"/>
      <c r="EBJ281" s="733"/>
      <c r="EBK281" s="733"/>
      <c r="EBL281" s="733"/>
      <c r="EBM281" s="733"/>
      <c r="EBN281" s="732"/>
      <c r="EBO281" s="732"/>
      <c r="EBP281" s="733"/>
      <c r="EBQ281" s="733"/>
      <c r="EBR281" s="732"/>
      <c r="EBS281" s="732"/>
      <c r="EBT281" s="733"/>
      <c r="EBU281" s="733"/>
      <c r="EBV281" s="732"/>
      <c r="EBW281" s="732"/>
      <c r="EBX281" s="732"/>
      <c r="EBY281" s="732"/>
      <c r="EBZ281" s="732"/>
      <c r="ECA281" s="732"/>
      <c r="ECB281" s="732"/>
      <c r="ECC281" s="733"/>
      <c r="ECD281" s="733"/>
      <c r="ECE281" s="732"/>
      <c r="ECF281" s="732"/>
      <c r="ECG281" s="733"/>
      <c r="ECH281" s="733"/>
      <c r="ECI281" s="732"/>
      <c r="ECJ281" s="732"/>
      <c r="ECK281" s="732"/>
      <c r="ECL281" s="732"/>
      <c r="ECM281" s="732"/>
      <c r="ECN281" s="731"/>
      <c r="ECO281" s="734"/>
      <c r="ECP281" s="732"/>
      <c r="ECQ281" s="732"/>
      <c r="ECR281" s="732"/>
      <c r="ECS281" s="732"/>
      <c r="ECT281" s="732"/>
      <c r="ECU281" s="732"/>
      <c r="ECV281" s="732"/>
      <c r="ECW281" s="735"/>
      <c r="ECX281" s="735"/>
      <c r="ECY281" s="735"/>
      <c r="ECZ281" s="735"/>
      <c r="EDA281" s="735"/>
      <c r="EDB281" s="735"/>
      <c r="EDC281" s="735"/>
      <c r="EDD281" s="735"/>
      <c r="EDE281" s="735"/>
      <c r="EDF281" s="735"/>
      <c r="EDG281" s="735"/>
      <c r="EDH281" s="735"/>
      <c r="EDI281" s="735"/>
      <c r="EDJ281" s="735"/>
      <c r="EDK281" s="735"/>
      <c r="EDL281" s="735"/>
      <c r="EDM281" s="735"/>
      <c r="EDN281" s="735"/>
      <c r="EDO281" s="735"/>
      <c r="EDP281" s="735"/>
      <c r="EDQ281" s="735"/>
      <c r="EDR281" s="735"/>
      <c r="EDS281" s="735"/>
      <c r="EDT281" s="735"/>
      <c r="EDU281" s="735"/>
      <c r="EDV281" s="735"/>
      <c r="EDW281" s="735"/>
      <c r="EDX281" s="735"/>
      <c r="EDY281" s="735"/>
      <c r="EDZ281" s="735"/>
      <c r="EEA281" s="735"/>
      <c r="EEB281" s="735"/>
      <c r="EEC281" s="735"/>
      <c r="EED281" s="735"/>
      <c r="EEE281" s="735"/>
      <c r="EEF281" s="735"/>
      <c r="EEG281" s="735"/>
      <c r="EEH281" s="735"/>
      <c r="EEI281" s="735"/>
      <c r="EEJ281" s="735"/>
      <c r="EEK281" s="735"/>
      <c r="EEL281" s="735"/>
      <c r="EEM281" s="735"/>
      <c r="EEN281" s="735"/>
      <c r="EEO281" s="732"/>
      <c r="EEP281" s="732"/>
      <c r="EEQ281" s="732"/>
      <c r="EER281" s="732"/>
      <c r="EES281" s="732"/>
      <c r="EET281" s="732"/>
      <c r="EEU281" s="732"/>
      <c r="EEV281" s="732"/>
      <c r="EEW281" s="732"/>
      <c r="EEX281" s="732"/>
      <c r="EEY281" s="732"/>
      <c r="EEZ281" s="732"/>
      <c r="EFA281" s="732"/>
      <c r="EFB281" s="732"/>
      <c r="EFC281" s="732"/>
      <c r="EFD281" s="732"/>
      <c r="EFE281" s="732"/>
      <c r="EFF281" s="732"/>
      <c r="EFG281" s="732"/>
      <c r="EFH281" s="732"/>
      <c r="EFI281" s="732"/>
      <c r="EFJ281" s="732"/>
      <c r="EFK281" s="732"/>
      <c r="EFL281" s="732"/>
      <c r="EFM281" s="733"/>
      <c r="EFN281" s="733"/>
      <c r="EFO281" s="733"/>
      <c r="EFP281" s="733"/>
      <c r="EFQ281" s="733"/>
      <c r="EFR281" s="732"/>
      <c r="EFS281" s="732"/>
      <c r="EFT281" s="733"/>
      <c r="EFU281" s="733"/>
      <c r="EFV281" s="732"/>
      <c r="EFW281" s="732"/>
      <c r="EFX281" s="733"/>
      <c r="EFY281" s="733"/>
      <c r="EFZ281" s="732"/>
      <c r="EGA281" s="732"/>
      <c r="EGB281" s="732"/>
      <c r="EGC281" s="732"/>
      <c r="EGD281" s="732"/>
      <c r="EGE281" s="732"/>
      <c r="EGF281" s="732"/>
      <c r="EGG281" s="733"/>
      <c r="EGH281" s="733"/>
      <c r="EGI281" s="732"/>
      <c r="EGJ281" s="732"/>
      <c r="EGK281" s="733"/>
      <c r="EGL281" s="733"/>
      <c r="EGM281" s="732"/>
      <c r="EGN281" s="732"/>
      <c r="EGO281" s="732"/>
      <c r="EGP281" s="732"/>
      <c r="EGQ281" s="732"/>
      <c r="EGR281" s="731"/>
      <c r="EGS281" s="734"/>
      <c r="EGT281" s="732"/>
      <c r="EGU281" s="732"/>
      <c r="EGV281" s="732"/>
      <c r="EGW281" s="732"/>
      <c r="EGX281" s="732"/>
      <c r="EGY281" s="732"/>
      <c r="EGZ281" s="732"/>
      <c r="EHA281" s="735"/>
      <c r="EHB281" s="735"/>
      <c r="EHC281" s="735"/>
      <c r="EHD281" s="735"/>
      <c r="EHE281" s="735"/>
      <c r="EHF281" s="735"/>
      <c r="EHG281" s="735"/>
      <c r="EHH281" s="735"/>
      <c r="EHI281" s="735"/>
      <c r="EHJ281" s="735"/>
      <c r="EHK281" s="735"/>
      <c r="EHL281" s="735"/>
      <c r="EHM281" s="735"/>
      <c r="EHN281" s="735"/>
      <c r="EHO281" s="735"/>
      <c r="EHP281" s="735"/>
      <c r="EHQ281" s="735"/>
      <c r="EHR281" s="735"/>
      <c r="EHS281" s="735"/>
      <c r="EHT281" s="735"/>
      <c r="EHU281" s="735"/>
      <c r="EHV281" s="735"/>
      <c r="EHW281" s="735"/>
      <c r="EHX281" s="735"/>
      <c r="EHY281" s="735"/>
      <c r="EHZ281" s="735"/>
      <c r="EIA281" s="735"/>
      <c r="EIB281" s="735"/>
      <c r="EIC281" s="735"/>
      <c r="EID281" s="735"/>
      <c r="EIE281" s="735"/>
      <c r="EIF281" s="735"/>
      <c r="EIG281" s="735"/>
      <c r="EIH281" s="735"/>
      <c r="EII281" s="735"/>
      <c r="EIJ281" s="735"/>
      <c r="EIK281" s="735"/>
      <c r="EIL281" s="735"/>
      <c r="EIM281" s="735"/>
      <c r="EIN281" s="735"/>
      <c r="EIO281" s="735"/>
      <c r="EIP281" s="735"/>
      <c r="EIQ281" s="735"/>
      <c r="EIR281" s="735"/>
      <c r="EIS281" s="732"/>
      <c r="EIT281" s="732"/>
      <c r="EIU281" s="732"/>
      <c r="EIV281" s="732"/>
      <c r="EIW281" s="732"/>
      <c r="EIX281" s="732"/>
      <c r="EIY281" s="732"/>
      <c r="EIZ281" s="732"/>
      <c r="EJA281" s="732"/>
      <c r="EJB281" s="732"/>
      <c r="EJC281" s="732"/>
      <c r="EJD281" s="732"/>
      <c r="EJE281" s="732"/>
      <c r="EJF281" s="732"/>
      <c r="EJG281" s="732"/>
      <c r="EJH281" s="732"/>
      <c r="EJI281" s="732"/>
      <c r="EJJ281" s="732"/>
      <c r="EJK281" s="732"/>
      <c r="EJL281" s="732"/>
      <c r="EJM281" s="732"/>
      <c r="EJN281" s="732"/>
      <c r="EJO281" s="732"/>
      <c r="EJP281" s="732"/>
      <c r="EJQ281" s="733"/>
      <c r="EJR281" s="733"/>
      <c r="EJS281" s="733"/>
      <c r="EJT281" s="733"/>
      <c r="EJU281" s="733"/>
      <c r="EJV281" s="732"/>
      <c r="EJW281" s="732"/>
      <c r="EJX281" s="733"/>
      <c r="EJY281" s="733"/>
      <c r="EJZ281" s="732"/>
      <c r="EKA281" s="732"/>
      <c r="EKB281" s="733"/>
      <c r="EKC281" s="733"/>
      <c r="EKD281" s="732"/>
      <c r="EKE281" s="732"/>
      <c r="EKF281" s="732"/>
      <c r="EKG281" s="732"/>
      <c r="EKH281" s="732"/>
      <c r="EKI281" s="732"/>
      <c r="EKJ281" s="732"/>
      <c r="EKK281" s="733"/>
      <c r="EKL281" s="733"/>
      <c r="EKM281" s="732"/>
      <c r="EKN281" s="732"/>
      <c r="EKO281" s="733"/>
      <c r="EKP281" s="733"/>
      <c r="EKQ281" s="732"/>
      <c r="EKR281" s="732"/>
      <c r="EKS281" s="732"/>
      <c r="EKT281" s="732"/>
      <c r="EKU281" s="732"/>
      <c r="EKV281" s="731"/>
      <c r="EKW281" s="734"/>
      <c r="EKX281" s="732"/>
      <c r="EKY281" s="732"/>
      <c r="EKZ281" s="732"/>
      <c r="ELA281" s="732"/>
      <c r="ELB281" s="732"/>
      <c r="ELC281" s="732"/>
      <c r="ELD281" s="732"/>
      <c r="ELE281" s="735"/>
      <c r="ELF281" s="735"/>
      <c r="ELG281" s="735"/>
      <c r="ELH281" s="735"/>
      <c r="ELI281" s="735"/>
      <c r="ELJ281" s="735"/>
      <c r="ELK281" s="735"/>
      <c r="ELL281" s="735"/>
      <c r="ELM281" s="735"/>
      <c r="ELN281" s="735"/>
      <c r="ELO281" s="735"/>
      <c r="ELP281" s="735"/>
      <c r="ELQ281" s="735"/>
      <c r="ELR281" s="735"/>
      <c r="ELS281" s="735"/>
      <c r="ELT281" s="735"/>
      <c r="ELU281" s="735"/>
      <c r="ELV281" s="735"/>
      <c r="ELW281" s="735"/>
      <c r="ELX281" s="735"/>
      <c r="ELY281" s="735"/>
      <c r="ELZ281" s="735"/>
      <c r="EMA281" s="735"/>
      <c r="EMB281" s="735"/>
      <c r="EMC281" s="735"/>
      <c r="EMD281" s="735"/>
      <c r="EME281" s="735"/>
      <c r="EMF281" s="735"/>
      <c r="EMG281" s="735"/>
      <c r="EMH281" s="735"/>
      <c r="EMI281" s="735"/>
      <c r="EMJ281" s="735"/>
      <c r="EMK281" s="735"/>
      <c r="EML281" s="735"/>
      <c r="EMM281" s="735"/>
      <c r="EMN281" s="735"/>
      <c r="EMO281" s="735"/>
      <c r="EMP281" s="735"/>
      <c r="EMQ281" s="735"/>
      <c r="EMR281" s="735"/>
      <c r="EMS281" s="735"/>
      <c r="EMT281" s="735"/>
      <c r="EMU281" s="735"/>
      <c r="EMV281" s="735"/>
      <c r="EMW281" s="732"/>
      <c r="EMX281" s="732"/>
      <c r="EMY281" s="732"/>
      <c r="EMZ281" s="732"/>
      <c r="ENA281" s="732"/>
      <c r="ENB281" s="732"/>
      <c r="ENC281" s="732"/>
      <c r="END281" s="732"/>
      <c r="ENE281" s="732"/>
      <c r="ENF281" s="732"/>
      <c r="ENG281" s="732"/>
      <c r="ENH281" s="732"/>
      <c r="ENI281" s="732"/>
      <c r="ENJ281" s="732"/>
      <c r="ENK281" s="732"/>
      <c r="ENL281" s="732"/>
      <c r="ENM281" s="732"/>
      <c r="ENN281" s="732"/>
      <c r="ENO281" s="732"/>
      <c r="ENP281" s="732"/>
      <c r="ENQ281" s="732"/>
      <c r="ENR281" s="732"/>
      <c r="ENS281" s="732"/>
      <c r="ENT281" s="732"/>
      <c r="ENU281" s="733"/>
      <c r="ENV281" s="733"/>
      <c r="ENW281" s="733"/>
      <c r="ENX281" s="733"/>
      <c r="ENY281" s="733"/>
      <c r="ENZ281" s="732"/>
      <c r="EOA281" s="732"/>
      <c r="EOB281" s="733"/>
      <c r="EOC281" s="733"/>
      <c r="EOD281" s="732"/>
      <c r="EOE281" s="732"/>
      <c r="EOF281" s="733"/>
      <c r="EOG281" s="733"/>
      <c r="EOH281" s="732"/>
      <c r="EOI281" s="732"/>
      <c r="EOJ281" s="732"/>
      <c r="EOK281" s="732"/>
      <c r="EOL281" s="732"/>
      <c r="EOM281" s="732"/>
      <c r="EON281" s="732"/>
      <c r="EOO281" s="733"/>
      <c r="EOP281" s="733"/>
      <c r="EOQ281" s="732"/>
      <c r="EOR281" s="732"/>
      <c r="EOS281" s="733"/>
      <c r="EOT281" s="733"/>
      <c r="EOU281" s="732"/>
      <c r="EOV281" s="732"/>
      <c r="EOW281" s="732"/>
      <c r="EOX281" s="732"/>
      <c r="EOY281" s="732"/>
      <c r="EOZ281" s="731"/>
      <c r="EPA281" s="734"/>
      <c r="EPB281" s="732"/>
      <c r="EPC281" s="732"/>
      <c r="EPD281" s="732"/>
      <c r="EPE281" s="732"/>
      <c r="EPF281" s="732"/>
      <c r="EPG281" s="732"/>
      <c r="EPH281" s="732"/>
      <c r="EPI281" s="735"/>
      <c r="EPJ281" s="735"/>
      <c r="EPK281" s="735"/>
      <c r="EPL281" s="735"/>
      <c r="EPM281" s="735"/>
      <c r="EPN281" s="735"/>
      <c r="EPO281" s="735"/>
      <c r="EPP281" s="735"/>
      <c r="EPQ281" s="735"/>
      <c r="EPR281" s="735"/>
      <c r="EPS281" s="735"/>
      <c r="EPT281" s="735"/>
      <c r="EPU281" s="735"/>
      <c r="EPV281" s="735"/>
      <c r="EPW281" s="735"/>
      <c r="EPX281" s="735"/>
      <c r="EPY281" s="735"/>
      <c r="EPZ281" s="735"/>
      <c r="EQA281" s="735"/>
      <c r="EQB281" s="735"/>
      <c r="EQC281" s="735"/>
      <c r="EQD281" s="735"/>
      <c r="EQE281" s="735"/>
      <c r="EQF281" s="735"/>
      <c r="EQG281" s="735"/>
      <c r="EQH281" s="735"/>
      <c r="EQI281" s="735"/>
      <c r="EQJ281" s="735"/>
      <c r="EQK281" s="735"/>
      <c r="EQL281" s="735"/>
      <c r="EQM281" s="735"/>
      <c r="EQN281" s="735"/>
      <c r="EQO281" s="735"/>
      <c r="EQP281" s="735"/>
      <c r="EQQ281" s="735"/>
      <c r="EQR281" s="735"/>
      <c r="EQS281" s="735"/>
      <c r="EQT281" s="735"/>
      <c r="EQU281" s="735"/>
      <c r="EQV281" s="735"/>
      <c r="EQW281" s="735"/>
      <c r="EQX281" s="735"/>
      <c r="EQY281" s="735"/>
      <c r="EQZ281" s="735"/>
      <c r="ERA281" s="732"/>
      <c r="ERB281" s="732"/>
      <c r="ERC281" s="732"/>
      <c r="ERD281" s="732"/>
      <c r="ERE281" s="732"/>
      <c r="ERF281" s="732"/>
      <c r="ERG281" s="732"/>
      <c r="ERH281" s="732"/>
      <c r="ERI281" s="732"/>
      <c r="ERJ281" s="732"/>
      <c r="ERK281" s="732"/>
      <c r="ERL281" s="732"/>
      <c r="ERM281" s="732"/>
      <c r="ERN281" s="732"/>
      <c r="ERO281" s="732"/>
      <c r="ERP281" s="732"/>
      <c r="ERQ281" s="732"/>
      <c r="ERR281" s="732"/>
      <c r="ERS281" s="732"/>
      <c r="ERT281" s="732"/>
      <c r="ERU281" s="732"/>
      <c r="ERV281" s="732"/>
      <c r="ERW281" s="732"/>
      <c r="ERX281" s="732"/>
      <c r="ERY281" s="733"/>
      <c r="ERZ281" s="733"/>
      <c r="ESA281" s="733"/>
      <c r="ESB281" s="733"/>
      <c r="ESC281" s="733"/>
      <c r="ESD281" s="732"/>
      <c r="ESE281" s="732"/>
      <c r="ESF281" s="733"/>
      <c r="ESG281" s="733"/>
      <c r="ESH281" s="732"/>
      <c r="ESI281" s="732"/>
      <c r="ESJ281" s="733"/>
      <c r="ESK281" s="733"/>
      <c r="ESL281" s="732"/>
      <c r="ESM281" s="732"/>
      <c r="ESN281" s="732"/>
      <c r="ESO281" s="732"/>
      <c r="ESP281" s="732"/>
      <c r="ESQ281" s="732"/>
      <c r="ESR281" s="732"/>
      <c r="ESS281" s="733"/>
      <c r="EST281" s="733"/>
      <c r="ESU281" s="732"/>
      <c r="ESV281" s="732"/>
      <c r="ESW281" s="733"/>
      <c r="ESX281" s="733"/>
      <c r="ESY281" s="732"/>
      <c r="ESZ281" s="732"/>
      <c r="ETA281" s="732"/>
      <c r="ETB281" s="732"/>
      <c r="ETC281" s="732"/>
      <c r="ETD281" s="731"/>
      <c r="ETE281" s="734"/>
      <c r="ETF281" s="732"/>
      <c r="ETG281" s="732"/>
      <c r="ETH281" s="732"/>
      <c r="ETI281" s="732"/>
      <c r="ETJ281" s="732"/>
      <c r="ETK281" s="732"/>
      <c r="ETL281" s="732"/>
      <c r="ETM281" s="735"/>
      <c r="ETN281" s="735"/>
      <c r="ETO281" s="735"/>
      <c r="ETP281" s="735"/>
      <c r="ETQ281" s="735"/>
      <c r="ETR281" s="735"/>
      <c r="ETS281" s="735"/>
      <c r="ETT281" s="735"/>
      <c r="ETU281" s="735"/>
      <c r="ETV281" s="735"/>
      <c r="ETW281" s="735"/>
      <c r="ETX281" s="735"/>
      <c r="ETY281" s="735"/>
      <c r="ETZ281" s="735"/>
      <c r="EUA281" s="735"/>
      <c r="EUB281" s="735"/>
      <c r="EUC281" s="735"/>
      <c r="EUD281" s="735"/>
      <c r="EUE281" s="735"/>
      <c r="EUF281" s="735"/>
      <c r="EUG281" s="735"/>
      <c r="EUH281" s="735"/>
      <c r="EUI281" s="735"/>
      <c r="EUJ281" s="735"/>
      <c r="EUK281" s="735"/>
      <c r="EUL281" s="735"/>
      <c r="EUM281" s="735"/>
      <c r="EUN281" s="735"/>
      <c r="EUO281" s="735"/>
      <c r="EUP281" s="735"/>
      <c r="EUQ281" s="735"/>
      <c r="EUR281" s="735"/>
      <c r="EUS281" s="735"/>
      <c r="EUT281" s="735"/>
      <c r="EUU281" s="735"/>
      <c r="EUV281" s="735"/>
      <c r="EUW281" s="735"/>
      <c r="EUX281" s="735"/>
      <c r="EUY281" s="735"/>
      <c r="EUZ281" s="735"/>
      <c r="EVA281" s="735"/>
      <c r="EVB281" s="735"/>
      <c r="EVC281" s="735"/>
      <c r="EVD281" s="735"/>
      <c r="EVE281" s="732"/>
      <c r="EVF281" s="732"/>
      <c r="EVG281" s="732"/>
      <c r="EVH281" s="732"/>
      <c r="EVI281" s="732"/>
      <c r="EVJ281" s="732"/>
      <c r="EVK281" s="732"/>
      <c r="EVL281" s="732"/>
      <c r="EVM281" s="732"/>
      <c r="EVN281" s="732"/>
      <c r="EVO281" s="732"/>
      <c r="EVP281" s="732"/>
      <c r="EVQ281" s="732"/>
      <c r="EVR281" s="732"/>
      <c r="EVS281" s="732"/>
      <c r="EVT281" s="732"/>
      <c r="EVU281" s="732"/>
      <c r="EVV281" s="732"/>
      <c r="EVW281" s="732"/>
      <c r="EVX281" s="732"/>
      <c r="EVY281" s="732"/>
      <c r="EVZ281" s="732"/>
      <c r="EWA281" s="732"/>
      <c r="EWB281" s="732"/>
      <c r="EWC281" s="733"/>
      <c r="EWD281" s="733"/>
      <c r="EWE281" s="733"/>
      <c r="EWF281" s="733"/>
      <c r="EWG281" s="733"/>
      <c r="EWH281" s="732"/>
      <c r="EWI281" s="732"/>
      <c r="EWJ281" s="733"/>
      <c r="EWK281" s="733"/>
      <c r="EWL281" s="732"/>
      <c r="EWM281" s="732"/>
      <c r="EWN281" s="733"/>
      <c r="EWO281" s="733"/>
      <c r="EWP281" s="732"/>
      <c r="EWQ281" s="732"/>
      <c r="EWR281" s="732"/>
      <c r="EWS281" s="732"/>
      <c r="EWT281" s="732"/>
      <c r="EWU281" s="732"/>
      <c r="EWV281" s="732"/>
      <c r="EWW281" s="733"/>
      <c r="EWX281" s="733"/>
      <c r="EWY281" s="732"/>
      <c r="EWZ281" s="732"/>
      <c r="EXA281" s="733"/>
      <c r="EXB281" s="733"/>
      <c r="EXC281" s="732"/>
      <c r="EXD281" s="732"/>
      <c r="EXE281" s="732"/>
      <c r="EXF281" s="732"/>
      <c r="EXG281" s="732"/>
      <c r="EXH281" s="731"/>
      <c r="EXI281" s="734"/>
      <c r="EXJ281" s="732"/>
      <c r="EXK281" s="732"/>
      <c r="EXL281" s="732"/>
      <c r="EXM281" s="732"/>
      <c r="EXN281" s="732"/>
      <c r="EXO281" s="732"/>
      <c r="EXP281" s="732"/>
      <c r="EXQ281" s="735"/>
      <c r="EXR281" s="735"/>
      <c r="EXS281" s="735"/>
      <c r="EXT281" s="735"/>
      <c r="EXU281" s="735"/>
      <c r="EXV281" s="735"/>
      <c r="EXW281" s="735"/>
      <c r="EXX281" s="735"/>
      <c r="EXY281" s="735"/>
      <c r="EXZ281" s="735"/>
      <c r="EYA281" s="735"/>
      <c r="EYB281" s="735"/>
      <c r="EYC281" s="735"/>
      <c r="EYD281" s="735"/>
      <c r="EYE281" s="735"/>
      <c r="EYF281" s="735"/>
      <c r="EYG281" s="735"/>
      <c r="EYH281" s="735"/>
      <c r="EYI281" s="735"/>
      <c r="EYJ281" s="735"/>
      <c r="EYK281" s="735"/>
      <c r="EYL281" s="735"/>
      <c r="EYM281" s="735"/>
      <c r="EYN281" s="735"/>
      <c r="EYO281" s="735"/>
      <c r="EYP281" s="735"/>
      <c r="EYQ281" s="735"/>
      <c r="EYR281" s="735"/>
      <c r="EYS281" s="735"/>
      <c r="EYT281" s="735"/>
      <c r="EYU281" s="735"/>
      <c r="EYV281" s="735"/>
      <c r="EYW281" s="735"/>
      <c r="EYX281" s="735"/>
      <c r="EYY281" s="735"/>
      <c r="EYZ281" s="735"/>
      <c r="EZA281" s="735"/>
      <c r="EZB281" s="735"/>
      <c r="EZC281" s="735"/>
      <c r="EZD281" s="735"/>
      <c r="EZE281" s="735"/>
      <c r="EZF281" s="735"/>
      <c r="EZG281" s="735"/>
      <c r="EZH281" s="735"/>
      <c r="EZI281" s="732"/>
      <c r="EZJ281" s="732"/>
      <c r="EZK281" s="732"/>
      <c r="EZL281" s="732"/>
      <c r="EZM281" s="732"/>
      <c r="EZN281" s="732"/>
      <c r="EZO281" s="732"/>
      <c r="EZP281" s="732"/>
      <c r="EZQ281" s="732"/>
      <c r="EZR281" s="732"/>
      <c r="EZS281" s="732"/>
      <c r="EZT281" s="732"/>
      <c r="EZU281" s="732"/>
      <c r="EZV281" s="732"/>
      <c r="EZW281" s="732"/>
      <c r="EZX281" s="732"/>
      <c r="EZY281" s="732"/>
      <c r="EZZ281" s="732"/>
      <c r="FAA281" s="732"/>
      <c r="FAB281" s="732"/>
      <c r="FAC281" s="732"/>
      <c r="FAD281" s="732"/>
      <c r="FAE281" s="732"/>
      <c r="FAF281" s="732"/>
      <c r="FAG281" s="733"/>
      <c r="FAH281" s="733"/>
      <c r="FAI281" s="733"/>
      <c r="FAJ281" s="733"/>
      <c r="FAK281" s="733"/>
      <c r="FAL281" s="732"/>
      <c r="FAM281" s="732"/>
      <c r="FAN281" s="733"/>
      <c r="FAO281" s="733"/>
      <c r="FAP281" s="732"/>
      <c r="FAQ281" s="732"/>
      <c r="FAR281" s="733"/>
      <c r="FAS281" s="733"/>
      <c r="FAT281" s="732"/>
      <c r="FAU281" s="732"/>
      <c r="FAV281" s="732"/>
      <c r="FAW281" s="732"/>
      <c r="FAX281" s="732"/>
      <c r="FAY281" s="732"/>
      <c r="FAZ281" s="732"/>
      <c r="FBA281" s="733"/>
      <c r="FBB281" s="733"/>
      <c r="FBC281" s="732"/>
      <c r="FBD281" s="732"/>
      <c r="FBE281" s="733"/>
      <c r="FBF281" s="733"/>
      <c r="FBG281" s="732"/>
      <c r="FBH281" s="732"/>
      <c r="FBI281" s="732"/>
      <c r="FBJ281" s="732"/>
      <c r="FBK281" s="732"/>
      <c r="FBL281" s="731"/>
      <c r="FBM281" s="734"/>
      <c r="FBN281" s="732"/>
      <c r="FBO281" s="732"/>
      <c r="FBP281" s="732"/>
      <c r="FBQ281" s="732"/>
      <c r="FBR281" s="732"/>
      <c r="FBS281" s="732"/>
      <c r="FBT281" s="732"/>
      <c r="FBU281" s="735"/>
      <c r="FBV281" s="735"/>
      <c r="FBW281" s="735"/>
      <c r="FBX281" s="735"/>
      <c r="FBY281" s="735"/>
      <c r="FBZ281" s="735"/>
      <c r="FCA281" s="735"/>
      <c r="FCB281" s="735"/>
      <c r="FCC281" s="735"/>
      <c r="FCD281" s="735"/>
      <c r="FCE281" s="735"/>
      <c r="FCF281" s="735"/>
      <c r="FCG281" s="735"/>
      <c r="FCH281" s="735"/>
      <c r="FCI281" s="735"/>
      <c r="FCJ281" s="735"/>
      <c r="FCK281" s="735"/>
      <c r="FCL281" s="735"/>
      <c r="FCM281" s="735"/>
      <c r="FCN281" s="735"/>
      <c r="FCO281" s="735"/>
      <c r="FCP281" s="735"/>
      <c r="FCQ281" s="735"/>
      <c r="FCR281" s="735"/>
      <c r="FCS281" s="735"/>
      <c r="FCT281" s="735"/>
      <c r="FCU281" s="735"/>
      <c r="FCV281" s="735"/>
      <c r="FCW281" s="735"/>
      <c r="FCX281" s="735"/>
      <c r="FCY281" s="735"/>
      <c r="FCZ281" s="735"/>
      <c r="FDA281" s="735"/>
      <c r="FDB281" s="735"/>
      <c r="FDC281" s="735"/>
      <c r="FDD281" s="735"/>
      <c r="FDE281" s="735"/>
      <c r="FDF281" s="735"/>
      <c r="FDG281" s="735"/>
      <c r="FDH281" s="735"/>
      <c r="FDI281" s="735"/>
      <c r="FDJ281" s="735"/>
      <c r="FDK281" s="735"/>
      <c r="FDL281" s="735"/>
      <c r="FDM281" s="732"/>
      <c r="FDN281" s="732"/>
      <c r="FDO281" s="732"/>
      <c r="FDP281" s="732"/>
      <c r="FDQ281" s="732"/>
      <c r="FDR281" s="732"/>
      <c r="FDS281" s="732"/>
      <c r="FDT281" s="732"/>
      <c r="FDU281" s="732"/>
      <c r="FDV281" s="732"/>
      <c r="FDW281" s="732"/>
      <c r="FDX281" s="732"/>
      <c r="FDY281" s="732"/>
      <c r="FDZ281" s="732"/>
      <c r="FEA281" s="732"/>
      <c r="FEB281" s="732"/>
      <c r="FEC281" s="732"/>
      <c r="FED281" s="732"/>
      <c r="FEE281" s="732"/>
      <c r="FEF281" s="732"/>
      <c r="FEG281" s="732"/>
      <c r="FEH281" s="732"/>
      <c r="FEI281" s="732"/>
      <c r="FEJ281" s="732"/>
      <c r="FEK281" s="733"/>
      <c r="FEL281" s="733"/>
      <c r="FEM281" s="733"/>
      <c r="FEN281" s="733"/>
      <c r="FEO281" s="733"/>
      <c r="FEP281" s="732"/>
      <c r="FEQ281" s="732"/>
      <c r="FER281" s="733"/>
      <c r="FES281" s="733"/>
      <c r="FET281" s="732"/>
      <c r="FEU281" s="732"/>
      <c r="FEV281" s="733"/>
      <c r="FEW281" s="733"/>
      <c r="FEX281" s="732"/>
      <c r="FEY281" s="732"/>
      <c r="FEZ281" s="732"/>
      <c r="FFA281" s="732"/>
      <c r="FFB281" s="732"/>
      <c r="FFC281" s="732"/>
      <c r="FFD281" s="732"/>
      <c r="FFE281" s="733"/>
      <c r="FFF281" s="733"/>
      <c r="FFG281" s="732"/>
      <c r="FFH281" s="732"/>
      <c r="FFI281" s="733"/>
      <c r="FFJ281" s="733"/>
      <c r="FFK281" s="732"/>
      <c r="FFL281" s="732"/>
      <c r="FFM281" s="732"/>
      <c r="FFN281" s="732"/>
      <c r="FFO281" s="732"/>
      <c r="FFP281" s="731"/>
      <c r="FFQ281" s="734"/>
      <c r="FFR281" s="732"/>
      <c r="FFS281" s="732"/>
      <c r="FFT281" s="732"/>
      <c r="FFU281" s="732"/>
      <c r="FFV281" s="732"/>
      <c r="FFW281" s="732"/>
      <c r="FFX281" s="732"/>
      <c r="FFY281" s="735"/>
      <c r="FFZ281" s="735"/>
      <c r="FGA281" s="735"/>
      <c r="FGB281" s="735"/>
      <c r="FGC281" s="735"/>
      <c r="FGD281" s="735"/>
      <c r="FGE281" s="735"/>
      <c r="FGF281" s="735"/>
      <c r="FGG281" s="735"/>
      <c r="FGH281" s="735"/>
      <c r="FGI281" s="735"/>
      <c r="FGJ281" s="735"/>
      <c r="FGK281" s="735"/>
      <c r="FGL281" s="735"/>
      <c r="FGM281" s="735"/>
      <c r="FGN281" s="735"/>
      <c r="FGO281" s="735"/>
      <c r="FGP281" s="735"/>
      <c r="FGQ281" s="735"/>
      <c r="FGR281" s="735"/>
      <c r="FGS281" s="735"/>
      <c r="FGT281" s="735"/>
      <c r="FGU281" s="735"/>
      <c r="FGV281" s="735"/>
      <c r="FGW281" s="735"/>
      <c r="FGX281" s="735"/>
      <c r="FGY281" s="735"/>
      <c r="FGZ281" s="735"/>
      <c r="FHA281" s="735"/>
      <c r="FHB281" s="735"/>
      <c r="FHC281" s="735"/>
      <c r="FHD281" s="735"/>
      <c r="FHE281" s="735"/>
      <c r="FHF281" s="735"/>
      <c r="FHG281" s="735"/>
      <c r="FHH281" s="735"/>
      <c r="FHI281" s="735"/>
      <c r="FHJ281" s="735"/>
      <c r="FHK281" s="735"/>
      <c r="FHL281" s="735"/>
      <c r="FHM281" s="735"/>
      <c r="FHN281" s="735"/>
      <c r="FHO281" s="735"/>
      <c r="FHP281" s="735"/>
      <c r="FHQ281" s="732"/>
      <c r="FHR281" s="732"/>
      <c r="FHS281" s="732"/>
      <c r="FHT281" s="732"/>
      <c r="FHU281" s="732"/>
      <c r="FHV281" s="732"/>
      <c r="FHW281" s="732"/>
      <c r="FHX281" s="732"/>
      <c r="FHY281" s="732"/>
      <c r="FHZ281" s="732"/>
      <c r="FIA281" s="732"/>
      <c r="FIB281" s="732"/>
      <c r="FIC281" s="732"/>
      <c r="FID281" s="732"/>
      <c r="FIE281" s="732"/>
      <c r="FIF281" s="732"/>
      <c r="FIG281" s="732"/>
      <c r="FIH281" s="732"/>
      <c r="FII281" s="732"/>
      <c r="FIJ281" s="732"/>
      <c r="FIK281" s="732"/>
      <c r="FIL281" s="732"/>
      <c r="FIM281" s="732"/>
      <c r="FIN281" s="732"/>
      <c r="FIO281" s="733"/>
      <c r="FIP281" s="733"/>
      <c r="FIQ281" s="733"/>
      <c r="FIR281" s="733"/>
      <c r="FIS281" s="733"/>
      <c r="FIT281" s="732"/>
      <c r="FIU281" s="732"/>
      <c r="FIV281" s="733"/>
      <c r="FIW281" s="733"/>
      <c r="FIX281" s="732"/>
      <c r="FIY281" s="732"/>
      <c r="FIZ281" s="733"/>
      <c r="FJA281" s="733"/>
      <c r="FJB281" s="732"/>
      <c r="FJC281" s="732"/>
      <c r="FJD281" s="732"/>
      <c r="FJE281" s="732"/>
      <c r="FJF281" s="732"/>
      <c r="FJG281" s="732"/>
      <c r="FJH281" s="732"/>
      <c r="FJI281" s="733"/>
      <c r="FJJ281" s="733"/>
      <c r="FJK281" s="732"/>
      <c r="FJL281" s="732"/>
      <c r="FJM281" s="733"/>
      <c r="FJN281" s="733"/>
      <c r="FJO281" s="732"/>
      <c r="FJP281" s="732"/>
      <c r="FJQ281" s="732"/>
      <c r="FJR281" s="732"/>
      <c r="FJS281" s="732"/>
      <c r="FJT281" s="731"/>
      <c r="FJU281" s="734"/>
      <c r="FJV281" s="732"/>
      <c r="FJW281" s="732"/>
      <c r="FJX281" s="732"/>
      <c r="FJY281" s="732"/>
      <c r="FJZ281" s="732"/>
      <c r="FKA281" s="732"/>
      <c r="FKB281" s="732"/>
      <c r="FKC281" s="735"/>
      <c r="FKD281" s="735"/>
      <c r="FKE281" s="735"/>
      <c r="FKF281" s="735"/>
      <c r="FKG281" s="735"/>
      <c r="FKH281" s="735"/>
      <c r="FKI281" s="735"/>
      <c r="FKJ281" s="735"/>
      <c r="FKK281" s="735"/>
      <c r="FKL281" s="735"/>
      <c r="FKM281" s="735"/>
      <c r="FKN281" s="735"/>
      <c r="FKO281" s="735"/>
      <c r="FKP281" s="735"/>
      <c r="FKQ281" s="735"/>
      <c r="FKR281" s="735"/>
      <c r="FKS281" s="735"/>
      <c r="FKT281" s="735"/>
      <c r="FKU281" s="735"/>
      <c r="FKV281" s="735"/>
      <c r="FKW281" s="735"/>
      <c r="FKX281" s="735"/>
      <c r="FKY281" s="735"/>
      <c r="FKZ281" s="735"/>
      <c r="FLA281" s="735"/>
      <c r="FLB281" s="735"/>
      <c r="FLC281" s="735"/>
      <c r="FLD281" s="735"/>
      <c r="FLE281" s="735"/>
      <c r="FLF281" s="735"/>
      <c r="FLG281" s="735"/>
      <c r="FLH281" s="735"/>
      <c r="FLI281" s="735"/>
      <c r="FLJ281" s="735"/>
      <c r="FLK281" s="735"/>
      <c r="FLL281" s="735"/>
      <c r="FLM281" s="735"/>
      <c r="FLN281" s="735"/>
      <c r="FLO281" s="735"/>
      <c r="FLP281" s="735"/>
      <c r="FLQ281" s="735"/>
      <c r="FLR281" s="735"/>
      <c r="FLS281" s="735"/>
      <c r="FLT281" s="735"/>
      <c r="FLU281" s="732"/>
      <c r="FLV281" s="732"/>
      <c r="FLW281" s="732"/>
      <c r="FLX281" s="732"/>
      <c r="FLY281" s="732"/>
      <c r="FLZ281" s="732"/>
      <c r="FMA281" s="732"/>
      <c r="FMB281" s="732"/>
      <c r="FMC281" s="732"/>
      <c r="FMD281" s="732"/>
      <c r="FME281" s="732"/>
      <c r="FMF281" s="732"/>
      <c r="FMG281" s="732"/>
      <c r="FMH281" s="732"/>
      <c r="FMI281" s="732"/>
      <c r="FMJ281" s="732"/>
      <c r="FMK281" s="732"/>
      <c r="FML281" s="732"/>
      <c r="FMM281" s="732"/>
      <c r="FMN281" s="732"/>
      <c r="FMO281" s="732"/>
      <c r="FMP281" s="732"/>
      <c r="FMQ281" s="732"/>
      <c r="FMR281" s="732"/>
      <c r="FMS281" s="733"/>
      <c r="FMT281" s="733"/>
      <c r="FMU281" s="733"/>
      <c r="FMV281" s="733"/>
      <c r="FMW281" s="733"/>
      <c r="FMX281" s="732"/>
      <c r="FMY281" s="732"/>
      <c r="FMZ281" s="733"/>
      <c r="FNA281" s="733"/>
      <c r="FNB281" s="732"/>
      <c r="FNC281" s="732"/>
      <c r="FND281" s="733"/>
      <c r="FNE281" s="733"/>
      <c r="FNF281" s="732"/>
      <c r="FNG281" s="732"/>
      <c r="FNH281" s="732"/>
      <c r="FNI281" s="732"/>
      <c r="FNJ281" s="732"/>
      <c r="FNK281" s="732"/>
      <c r="FNL281" s="732"/>
      <c r="FNM281" s="733"/>
      <c r="FNN281" s="733"/>
      <c r="FNO281" s="732"/>
      <c r="FNP281" s="732"/>
      <c r="FNQ281" s="733"/>
      <c r="FNR281" s="733"/>
      <c r="FNS281" s="732"/>
      <c r="FNT281" s="732"/>
      <c r="FNU281" s="732"/>
      <c r="FNV281" s="732"/>
      <c r="FNW281" s="732"/>
      <c r="FNX281" s="731"/>
      <c r="FNY281" s="734"/>
      <c r="FNZ281" s="732"/>
      <c r="FOA281" s="732"/>
      <c r="FOB281" s="732"/>
      <c r="FOC281" s="732"/>
      <c r="FOD281" s="732"/>
      <c r="FOE281" s="732"/>
      <c r="FOF281" s="732"/>
      <c r="FOG281" s="735"/>
      <c r="FOH281" s="735"/>
      <c r="FOI281" s="735"/>
      <c r="FOJ281" s="735"/>
      <c r="FOK281" s="735"/>
      <c r="FOL281" s="735"/>
      <c r="FOM281" s="735"/>
      <c r="FON281" s="735"/>
      <c r="FOO281" s="735"/>
      <c r="FOP281" s="735"/>
      <c r="FOQ281" s="735"/>
      <c r="FOR281" s="735"/>
      <c r="FOS281" s="735"/>
      <c r="FOT281" s="735"/>
      <c r="FOU281" s="735"/>
      <c r="FOV281" s="735"/>
      <c r="FOW281" s="735"/>
      <c r="FOX281" s="735"/>
      <c r="FOY281" s="735"/>
      <c r="FOZ281" s="735"/>
      <c r="FPA281" s="735"/>
      <c r="FPB281" s="735"/>
      <c r="FPC281" s="735"/>
      <c r="FPD281" s="735"/>
      <c r="FPE281" s="735"/>
      <c r="FPF281" s="735"/>
      <c r="FPG281" s="735"/>
      <c r="FPH281" s="735"/>
      <c r="FPI281" s="735"/>
      <c r="FPJ281" s="735"/>
      <c r="FPK281" s="735"/>
      <c r="FPL281" s="735"/>
      <c r="FPM281" s="735"/>
      <c r="FPN281" s="735"/>
      <c r="FPO281" s="735"/>
      <c r="FPP281" s="735"/>
      <c r="FPQ281" s="735"/>
      <c r="FPR281" s="735"/>
      <c r="FPS281" s="735"/>
      <c r="FPT281" s="735"/>
      <c r="FPU281" s="735"/>
      <c r="FPV281" s="735"/>
      <c r="FPW281" s="735"/>
      <c r="FPX281" s="735"/>
      <c r="FPY281" s="732"/>
      <c r="FPZ281" s="732"/>
      <c r="FQA281" s="732"/>
      <c r="FQB281" s="732"/>
      <c r="FQC281" s="732"/>
      <c r="FQD281" s="732"/>
      <c r="FQE281" s="732"/>
      <c r="FQF281" s="732"/>
      <c r="FQG281" s="732"/>
      <c r="FQH281" s="732"/>
      <c r="FQI281" s="732"/>
      <c r="FQJ281" s="732"/>
      <c r="FQK281" s="732"/>
      <c r="FQL281" s="732"/>
      <c r="FQM281" s="732"/>
      <c r="FQN281" s="732"/>
      <c r="FQO281" s="732"/>
      <c r="FQP281" s="732"/>
      <c r="FQQ281" s="732"/>
      <c r="FQR281" s="732"/>
      <c r="FQS281" s="732"/>
      <c r="FQT281" s="732"/>
      <c r="FQU281" s="732"/>
      <c r="FQV281" s="732"/>
      <c r="FQW281" s="733"/>
      <c r="FQX281" s="733"/>
      <c r="FQY281" s="733"/>
      <c r="FQZ281" s="733"/>
      <c r="FRA281" s="733"/>
      <c r="FRB281" s="732"/>
      <c r="FRC281" s="732"/>
      <c r="FRD281" s="733"/>
      <c r="FRE281" s="733"/>
      <c r="FRF281" s="732"/>
      <c r="FRG281" s="732"/>
      <c r="FRH281" s="733"/>
      <c r="FRI281" s="733"/>
      <c r="FRJ281" s="732"/>
      <c r="FRK281" s="732"/>
      <c r="FRL281" s="732"/>
      <c r="FRM281" s="732"/>
      <c r="FRN281" s="732"/>
      <c r="FRO281" s="732"/>
      <c r="FRP281" s="732"/>
      <c r="FRQ281" s="733"/>
      <c r="FRR281" s="733"/>
      <c r="FRS281" s="732"/>
      <c r="FRT281" s="732"/>
      <c r="FRU281" s="733"/>
      <c r="FRV281" s="733"/>
      <c r="FRW281" s="732"/>
      <c r="FRX281" s="732"/>
      <c r="FRY281" s="732"/>
      <c r="FRZ281" s="732"/>
      <c r="FSA281" s="732"/>
      <c r="FSB281" s="731"/>
      <c r="FSC281" s="734"/>
      <c r="FSD281" s="732"/>
      <c r="FSE281" s="732"/>
      <c r="FSF281" s="732"/>
      <c r="FSG281" s="732"/>
      <c r="FSH281" s="732"/>
      <c r="FSI281" s="732"/>
      <c r="FSJ281" s="732"/>
      <c r="FSK281" s="735"/>
      <c r="FSL281" s="735"/>
      <c r="FSM281" s="735"/>
      <c r="FSN281" s="735"/>
      <c r="FSO281" s="735"/>
      <c r="FSP281" s="735"/>
      <c r="FSQ281" s="735"/>
      <c r="FSR281" s="735"/>
      <c r="FSS281" s="735"/>
      <c r="FST281" s="735"/>
      <c r="FSU281" s="735"/>
      <c r="FSV281" s="735"/>
      <c r="FSW281" s="735"/>
      <c r="FSX281" s="735"/>
      <c r="FSY281" s="735"/>
      <c r="FSZ281" s="735"/>
      <c r="FTA281" s="735"/>
      <c r="FTB281" s="735"/>
      <c r="FTC281" s="735"/>
      <c r="FTD281" s="735"/>
      <c r="FTE281" s="735"/>
      <c r="FTF281" s="735"/>
      <c r="FTG281" s="735"/>
      <c r="FTH281" s="735"/>
      <c r="FTI281" s="735"/>
      <c r="FTJ281" s="735"/>
      <c r="FTK281" s="735"/>
      <c r="FTL281" s="735"/>
      <c r="FTM281" s="735"/>
      <c r="FTN281" s="735"/>
      <c r="FTO281" s="735"/>
      <c r="FTP281" s="735"/>
      <c r="FTQ281" s="735"/>
      <c r="FTR281" s="735"/>
      <c r="FTS281" s="735"/>
      <c r="FTT281" s="735"/>
      <c r="FTU281" s="735"/>
      <c r="FTV281" s="735"/>
      <c r="FTW281" s="735"/>
      <c r="FTX281" s="735"/>
      <c r="FTY281" s="735"/>
      <c r="FTZ281" s="735"/>
      <c r="FUA281" s="735"/>
      <c r="FUB281" s="735"/>
      <c r="FUC281" s="732"/>
      <c r="FUD281" s="732"/>
      <c r="FUE281" s="732"/>
      <c r="FUF281" s="732"/>
      <c r="FUG281" s="732"/>
      <c r="FUH281" s="732"/>
      <c r="FUI281" s="732"/>
      <c r="FUJ281" s="732"/>
      <c r="FUK281" s="732"/>
      <c r="FUL281" s="732"/>
      <c r="FUM281" s="732"/>
      <c r="FUN281" s="732"/>
      <c r="FUO281" s="732"/>
      <c r="FUP281" s="732"/>
      <c r="FUQ281" s="732"/>
      <c r="FUR281" s="732"/>
      <c r="FUS281" s="732"/>
      <c r="FUT281" s="732"/>
      <c r="FUU281" s="732"/>
      <c r="FUV281" s="732"/>
      <c r="FUW281" s="732"/>
      <c r="FUX281" s="732"/>
      <c r="FUY281" s="732"/>
      <c r="FUZ281" s="732"/>
      <c r="FVA281" s="733"/>
      <c r="FVB281" s="733"/>
      <c r="FVC281" s="733"/>
      <c r="FVD281" s="733"/>
      <c r="FVE281" s="733"/>
      <c r="FVF281" s="732"/>
      <c r="FVG281" s="732"/>
      <c r="FVH281" s="733"/>
      <c r="FVI281" s="733"/>
      <c r="FVJ281" s="732"/>
      <c r="FVK281" s="732"/>
      <c r="FVL281" s="733"/>
      <c r="FVM281" s="733"/>
      <c r="FVN281" s="732"/>
      <c r="FVO281" s="732"/>
      <c r="FVP281" s="732"/>
      <c r="FVQ281" s="732"/>
      <c r="FVR281" s="732"/>
      <c r="FVS281" s="732"/>
      <c r="FVT281" s="732"/>
      <c r="FVU281" s="733"/>
      <c r="FVV281" s="733"/>
      <c r="FVW281" s="732"/>
      <c r="FVX281" s="732"/>
      <c r="FVY281" s="733"/>
      <c r="FVZ281" s="733"/>
      <c r="FWA281" s="732"/>
      <c r="FWB281" s="732"/>
      <c r="FWC281" s="732"/>
      <c r="FWD281" s="732"/>
      <c r="FWE281" s="732"/>
      <c r="FWF281" s="731"/>
      <c r="FWG281" s="734"/>
      <c r="FWH281" s="732"/>
      <c r="FWI281" s="732"/>
      <c r="FWJ281" s="732"/>
      <c r="FWK281" s="732"/>
      <c r="FWL281" s="732"/>
      <c r="FWM281" s="732"/>
      <c r="FWN281" s="732"/>
      <c r="FWO281" s="735"/>
      <c r="FWP281" s="735"/>
      <c r="FWQ281" s="735"/>
      <c r="FWR281" s="735"/>
      <c r="FWS281" s="735"/>
      <c r="FWT281" s="735"/>
      <c r="FWU281" s="735"/>
      <c r="FWV281" s="735"/>
      <c r="FWW281" s="735"/>
      <c r="FWX281" s="735"/>
      <c r="FWY281" s="735"/>
      <c r="FWZ281" s="735"/>
      <c r="FXA281" s="735"/>
      <c r="FXB281" s="735"/>
      <c r="FXC281" s="735"/>
      <c r="FXD281" s="735"/>
      <c r="FXE281" s="735"/>
      <c r="FXF281" s="735"/>
      <c r="FXG281" s="735"/>
      <c r="FXH281" s="735"/>
      <c r="FXI281" s="735"/>
      <c r="FXJ281" s="735"/>
      <c r="FXK281" s="735"/>
      <c r="FXL281" s="735"/>
      <c r="FXM281" s="735"/>
      <c r="FXN281" s="735"/>
      <c r="FXO281" s="735"/>
      <c r="FXP281" s="735"/>
      <c r="FXQ281" s="735"/>
      <c r="FXR281" s="735"/>
      <c r="FXS281" s="735"/>
      <c r="FXT281" s="735"/>
      <c r="FXU281" s="735"/>
      <c r="FXV281" s="735"/>
      <c r="FXW281" s="735"/>
      <c r="FXX281" s="735"/>
      <c r="FXY281" s="735"/>
      <c r="FXZ281" s="735"/>
      <c r="FYA281" s="735"/>
      <c r="FYB281" s="735"/>
      <c r="FYC281" s="735"/>
      <c r="FYD281" s="735"/>
      <c r="FYE281" s="735"/>
      <c r="FYF281" s="735"/>
      <c r="FYG281" s="732"/>
      <c r="FYH281" s="732"/>
      <c r="FYI281" s="732"/>
      <c r="FYJ281" s="732"/>
      <c r="FYK281" s="732"/>
      <c r="FYL281" s="732"/>
      <c r="FYM281" s="732"/>
      <c r="FYN281" s="732"/>
      <c r="FYO281" s="732"/>
      <c r="FYP281" s="732"/>
      <c r="FYQ281" s="732"/>
      <c r="FYR281" s="732"/>
      <c r="FYS281" s="732"/>
      <c r="FYT281" s="732"/>
      <c r="FYU281" s="732"/>
      <c r="FYV281" s="732"/>
      <c r="FYW281" s="732"/>
      <c r="FYX281" s="732"/>
      <c r="FYY281" s="732"/>
      <c r="FYZ281" s="732"/>
      <c r="FZA281" s="732"/>
      <c r="FZB281" s="732"/>
      <c r="FZC281" s="732"/>
      <c r="FZD281" s="732"/>
      <c r="FZE281" s="733"/>
      <c r="FZF281" s="733"/>
      <c r="FZG281" s="733"/>
      <c r="FZH281" s="733"/>
      <c r="FZI281" s="733"/>
      <c r="FZJ281" s="732"/>
      <c r="FZK281" s="732"/>
      <c r="FZL281" s="733"/>
      <c r="FZM281" s="733"/>
      <c r="FZN281" s="732"/>
      <c r="FZO281" s="732"/>
      <c r="FZP281" s="733"/>
      <c r="FZQ281" s="733"/>
      <c r="FZR281" s="732"/>
      <c r="FZS281" s="732"/>
      <c r="FZT281" s="732"/>
      <c r="FZU281" s="732"/>
      <c r="FZV281" s="732"/>
      <c r="FZW281" s="732"/>
      <c r="FZX281" s="732"/>
      <c r="FZY281" s="733"/>
      <c r="FZZ281" s="733"/>
      <c r="GAA281" s="732"/>
      <c r="GAB281" s="732"/>
      <c r="GAC281" s="733"/>
      <c r="GAD281" s="733"/>
      <c r="GAE281" s="732"/>
      <c r="GAF281" s="732"/>
      <c r="GAG281" s="732"/>
      <c r="GAH281" s="732"/>
      <c r="GAI281" s="732"/>
      <c r="GAJ281" s="731"/>
      <c r="GAK281" s="734"/>
      <c r="GAL281" s="732"/>
      <c r="GAM281" s="732"/>
      <c r="GAN281" s="732"/>
      <c r="GAO281" s="732"/>
      <c r="GAP281" s="732"/>
      <c r="GAQ281" s="732"/>
      <c r="GAR281" s="732"/>
      <c r="GAS281" s="735"/>
      <c r="GAT281" s="735"/>
      <c r="GAU281" s="735"/>
      <c r="GAV281" s="735"/>
      <c r="GAW281" s="735"/>
      <c r="GAX281" s="735"/>
      <c r="GAY281" s="735"/>
      <c r="GAZ281" s="735"/>
      <c r="GBA281" s="735"/>
      <c r="GBB281" s="735"/>
      <c r="GBC281" s="735"/>
      <c r="GBD281" s="735"/>
      <c r="GBE281" s="735"/>
      <c r="GBF281" s="735"/>
      <c r="GBG281" s="735"/>
      <c r="GBH281" s="735"/>
      <c r="GBI281" s="735"/>
      <c r="GBJ281" s="735"/>
      <c r="GBK281" s="735"/>
      <c r="GBL281" s="735"/>
      <c r="GBM281" s="735"/>
      <c r="GBN281" s="735"/>
      <c r="GBO281" s="735"/>
      <c r="GBP281" s="735"/>
      <c r="GBQ281" s="735"/>
      <c r="GBR281" s="735"/>
      <c r="GBS281" s="735"/>
      <c r="GBT281" s="735"/>
      <c r="GBU281" s="735"/>
      <c r="GBV281" s="735"/>
      <c r="GBW281" s="735"/>
      <c r="GBX281" s="735"/>
      <c r="GBY281" s="735"/>
      <c r="GBZ281" s="735"/>
      <c r="GCA281" s="735"/>
      <c r="GCB281" s="735"/>
      <c r="GCC281" s="735"/>
      <c r="GCD281" s="735"/>
      <c r="GCE281" s="735"/>
      <c r="GCF281" s="735"/>
      <c r="GCG281" s="735"/>
      <c r="GCH281" s="735"/>
      <c r="GCI281" s="735"/>
      <c r="GCJ281" s="735"/>
      <c r="GCK281" s="732"/>
      <c r="GCL281" s="732"/>
      <c r="GCM281" s="732"/>
      <c r="GCN281" s="732"/>
      <c r="GCO281" s="732"/>
      <c r="GCP281" s="732"/>
      <c r="GCQ281" s="732"/>
      <c r="GCR281" s="732"/>
      <c r="GCS281" s="732"/>
      <c r="GCT281" s="732"/>
      <c r="GCU281" s="732"/>
      <c r="GCV281" s="732"/>
      <c r="GCW281" s="732"/>
      <c r="GCX281" s="732"/>
      <c r="GCY281" s="732"/>
      <c r="GCZ281" s="732"/>
      <c r="GDA281" s="732"/>
      <c r="GDB281" s="732"/>
      <c r="GDC281" s="732"/>
      <c r="GDD281" s="732"/>
      <c r="GDE281" s="732"/>
      <c r="GDF281" s="732"/>
      <c r="GDG281" s="732"/>
      <c r="GDH281" s="732"/>
      <c r="GDI281" s="733"/>
      <c r="GDJ281" s="733"/>
      <c r="GDK281" s="733"/>
      <c r="GDL281" s="733"/>
      <c r="GDM281" s="733"/>
      <c r="GDN281" s="732"/>
      <c r="GDO281" s="732"/>
      <c r="GDP281" s="733"/>
      <c r="GDQ281" s="733"/>
      <c r="GDR281" s="732"/>
      <c r="GDS281" s="732"/>
      <c r="GDT281" s="733"/>
      <c r="GDU281" s="733"/>
      <c r="GDV281" s="732"/>
      <c r="GDW281" s="732"/>
      <c r="GDX281" s="732"/>
      <c r="GDY281" s="732"/>
      <c r="GDZ281" s="732"/>
      <c r="GEA281" s="732"/>
      <c r="GEB281" s="732"/>
      <c r="GEC281" s="733"/>
      <c r="GED281" s="733"/>
      <c r="GEE281" s="732"/>
      <c r="GEF281" s="732"/>
      <c r="GEG281" s="733"/>
      <c r="GEH281" s="733"/>
      <c r="GEI281" s="732"/>
      <c r="GEJ281" s="732"/>
      <c r="GEK281" s="732"/>
      <c r="GEL281" s="732"/>
      <c r="GEM281" s="732"/>
      <c r="GEN281" s="731"/>
      <c r="GEO281" s="734"/>
      <c r="GEP281" s="732"/>
      <c r="GEQ281" s="732"/>
      <c r="GER281" s="732"/>
      <c r="GES281" s="732"/>
      <c r="GET281" s="732"/>
      <c r="GEU281" s="732"/>
      <c r="GEV281" s="732"/>
      <c r="GEW281" s="735"/>
      <c r="GEX281" s="735"/>
      <c r="GEY281" s="735"/>
      <c r="GEZ281" s="735"/>
      <c r="GFA281" s="735"/>
      <c r="GFB281" s="735"/>
      <c r="GFC281" s="735"/>
      <c r="GFD281" s="735"/>
      <c r="GFE281" s="735"/>
      <c r="GFF281" s="735"/>
      <c r="GFG281" s="735"/>
      <c r="GFH281" s="735"/>
      <c r="GFI281" s="735"/>
      <c r="GFJ281" s="735"/>
      <c r="GFK281" s="735"/>
      <c r="GFL281" s="735"/>
      <c r="GFM281" s="735"/>
      <c r="GFN281" s="735"/>
      <c r="GFO281" s="735"/>
      <c r="GFP281" s="735"/>
      <c r="GFQ281" s="735"/>
      <c r="GFR281" s="735"/>
      <c r="GFS281" s="735"/>
      <c r="GFT281" s="735"/>
      <c r="GFU281" s="735"/>
      <c r="GFV281" s="735"/>
      <c r="GFW281" s="735"/>
      <c r="GFX281" s="735"/>
      <c r="GFY281" s="735"/>
      <c r="GFZ281" s="735"/>
      <c r="GGA281" s="735"/>
      <c r="GGB281" s="735"/>
      <c r="GGC281" s="735"/>
      <c r="GGD281" s="735"/>
      <c r="GGE281" s="735"/>
      <c r="GGF281" s="735"/>
      <c r="GGG281" s="735"/>
      <c r="GGH281" s="735"/>
      <c r="GGI281" s="735"/>
      <c r="GGJ281" s="735"/>
      <c r="GGK281" s="735"/>
      <c r="GGL281" s="735"/>
      <c r="GGM281" s="735"/>
      <c r="GGN281" s="735"/>
      <c r="GGO281" s="732"/>
      <c r="GGP281" s="732"/>
      <c r="GGQ281" s="732"/>
      <c r="GGR281" s="732"/>
      <c r="GGS281" s="732"/>
      <c r="GGT281" s="732"/>
      <c r="GGU281" s="732"/>
      <c r="GGV281" s="732"/>
      <c r="GGW281" s="732"/>
      <c r="GGX281" s="732"/>
      <c r="GGY281" s="732"/>
      <c r="GGZ281" s="732"/>
      <c r="GHA281" s="732"/>
      <c r="GHB281" s="732"/>
      <c r="GHC281" s="732"/>
      <c r="GHD281" s="732"/>
      <c r="GHE281" s="732"/>
      <c r="GHF281" s="732"/>
      <c r="GHG281" s="732"/>
      <c r="GHH281" s="732"/>
      <c r="GHI281" s="732"/>
      <c r="GHJ281" s="732"/>
      <c r="GHK281" s="732"/>
      <c r="GHL281" s="732"/>
      <c r="GHM281" s="733"/>
      <c r="GHN281" s="733"/>
      <c r="GHO281" s="733"/>
      <c r="GHP281" s="733"/>
      <c r="GHQ281" s="733"/>
      <c r="GHR281" s="732"/>
      <c r="GHS281" s="732"/>
      <c r="GHT281" s="733"/>
      <c r="GHU281" s="733"/>
      <c r="GHV281" s="732"/>
      <c r="GHW281" s="732"/>
      <c r="GHX281" s="733"/>
      <c r="GHY281" s="733"/>
      <c r="GHZ281" s="732"/>
      <c r="GIA281" s="732"/>
      <c r="GIB281" s="732"/>
      <c r="GIC281" s="732"/>
      <c r="GID281" s="732"/>
      <c r="GIE281" s="732"/>
      <c r="GIF281" s="732"/>
      <c r="GIG281" s="733"/>
      <c r="GIH281" s="733"/>
      <c r="GII281" s="732"/>
      <c r="GIJ281" s="732"/>
      <c r="GIK281" s="733"/>
      <c r="GIL281" s="733"/>
      <c r="GIM281" s="732"/>
      <c r="GIN281" s="732"/>
      <c r="GIO281" s="732"/>
      <c r="GIP281" s="732"/>
      <c r="GIQ281" s="732"/>
      <c r="GIR281" s="731"/>
      <c r="GIS281" s="734"/>
      <c r="GIT281" s="732"/>
      <c r="GIU281" s="732"/>
      <c r="GIV281" s="732"/>
      <c r="GIW281" s="732"/>
      <c r="GIX281" s="732"/>
      <c r="GIY281" s="732"/>
      <c r="GIZ281" s="732"/>
      <c r="GJA281" s="735"/>
      <c r="GJB281" s="735"/>
      <c r="GJC281" s="735"/>
      <c r="GJD281" s="735"/>
      <c r="GJE281" s="735"/>
      <c r="GJF281" s="735"/>
      <c r="GJG281" s="735"/>
      <c r="GJH281" s="735"/>
      <c r="GJI281" s="735"/>
      <c r="GJJ281" s="735"/>
      <c r="GJK281" s="735"/>
      <c r="GJL281" s="735"/>
      <c r="GJM281" s="735"/>
      <c r="GJN281" s="735"/>
      <c r="GJO281" s="735"/>
      <c r="GJP281" s="735"/>
      <c r="GJQ281" s="735"/>
      <c r="GJR281" s="735"/>
      <c r="GJS281" s="735"/>
      <c r="GJT281" s="735"/>
      <c r="GJU281" s="735"/>
      <c r="GJV281" s="735"/>
      <c r="GJW281" s="735"/>
      <c r="GJX281" s="735"/>
      <c r="GJY281" s="735"/>
      <c r="GJZ281" s="735"/>
      <c r="GKA281" s="735"/>
      <c r="GKB281" s="735"/>
      <c r="GKC281" s="735"/>
      <c r="GKD281" s="735"/>
      <c r="GKE281" s="735"/>
      <c r="GKF281" s="735"/>
      <c r="GKG281" s="735"/>
      <c r="GKH281" s="735"/>
      <c r="GKI281" s="735"/>
      <c r="GKJ281" s="735"/>
      <c r="GKK281" s="735"/>
      <c r="GKL281" s="735"/>
      <c r="GKM281" s="735"/>
      <c r="GKN281" s="735"/>
      <c r="GKO281" s="735"/>
      <c r="GKP281" s="735"/>
      <c r="GKQ281" s="735"/>
      <c r="GKR281" s="735"/>
      <c r="GKS281" s="732"/>
      <c r="GKT281" s="732"/>
      <c r="GKU281" s="732"/>
      <c r="GKV281" s="732"/>
      <c r="GKW281" s="732"/>
      <c r="GKX281" s="732"/>
      <c r="GKY281" s="732"/>
      <c r="GKZ281" s="732"/>
      <c r="GLA281" s="732"/>
      <c r="GLB281" s="732"/>
      <c r="GLC281" s="732"/>
      <c r="GLD281" s="732"/>
      <c r="GLE281" s="732"/>
      <c r="GLF281" s="732"/>
      <c r="GLG281" s="732"/>
      <c r="GLH281" s="732"/>
      <c r="GLI281" s="732"/>
      <c r="GLJ281" s="732"/>
      <c r="GLK281" s="732"/>
      <c r="GLL281" s="732"/>
      <c r="GLM281" s="732"/>
      <c r="GLN281" s="732"/>
      <c r="GLO281" s="732"/>
      <c r="GLP281" s="732"/>
      <c r="GLQ281" s="733"/>
      <c r="GLR281" s="733"/>
      <c r="GLS281" s="733"/>
      <c r="GLT281" s="733"/>
      <c r="GLU281" s="733"/>
      <c r="GLV281" s="732"/>
      <c r="GLW281" s="732"/>
      <c r="GLX281" s="733"/>
      <c r="GLY281" s="733"/>
      <c r="GLZ281" s="732"/>
      <c r="GMA281" s="732"/>
      <c r="GMB281" s="733"/>
      <c r="GMC281" s="733"/>
      <c r="GMD281" s="732"/>
      <c r="GME281" s="732"/>
      <c r="GMF281" s="732"/>
      <c r="GMG281" s="732"/>
      <c r="GMH281" s="732"/>
      <c r="GMI281" s="732"/>
      <c r="GMJ281" s="732"/>
      <c r="GMK281" s="733"/>
      <c r="GML281" s="733"/>
      <c r="GMM281" s="732"/>
      <c r="GMN281" s="732"/>
      <c r="GMO281" s="733"/>
      <c r="GMP281" s="733"/>
      <c r="GMQ281" s="732"/>
      <c r="GMR281" s="732"/>
      <c r="GMS281" s="732"/>
      <c r="GMT281" s="732"/>
      <c r="GMU281" s="732"/>
      <c r="GMV281" s="731"/>
      <c r="GMW281" s="734"/>
      <c r="GMX281" s="732"/>
      <c r="GMY281" s="732"/>
      <c r="GMZ281" s="732"/>
      <c r="GNA281" s="732"/>
      <c r="GNB281" s="732"/>
      <c r="GNC281" s="732"/>
      <c r="GND281" s="732"/>
      <c r="GNE281" s="735"/>
      <c r="GNF281" s="735"/>
      <c r="GNG281" s="735"/>
      <c r="GNH281" s="735"/>
      <c r="GNI281" s="735"/>
      <c r="GNJ281" s="735"/>
      <c r="GNK281" s="735"/>
      <c r="GNL281" s="735"/>
      <c r="GNM281" s="735"/>
      <c r="GNN281" s="735"/>
      <c r="GNO281" s="735"/>
      <c r="GNP281" s="735"/>
      <c r="GNQ281" s="735"/>
      <c r="GNR281" s="735"/>
      <c r="GNS281" s="735"/>
      <c r="GNT281" s="735"/>
      <c r="GNU281" s="735"/>
      <c r="GNV281" s="735"/>
      <c r="GNW281" s="735"/>
      <c r="GNX281" s="735"/>
      <c r="GNY281" s="735"/>
      <c r="GNZ281" s="735"/>
      <c r="GOA281" s="735"/>
      <c r="GOB281" s="735"/>
      <c r="GOC281" s="735"/>
      <c r="GOD281" s="735"/>
      <c r="GOE281" s="735"/>
      <c r="GOF281" s="735"/>
      <c r="GOG281" s="735"/>
      <c r="GOH281" s="735"/>
      <c r="GOI281" s="735"/>
      <c r="GOJ281" s="735"/>
      <c r="GOK281" s="735"/>
      <c r="GOL281" s="735"/>
      <c r="GOM281" s="735"/>
      <c r="GON281" s="735"/>
      <c r="GOO281" s="735"/>
      <c r="GOP281" s="735"/>
      <c r="GOQ281" s="735"/>
      <c r="GOR281" s="735"/>
      <c r="GOS281" s="735"/>
      <c r="GOT281" s="735"/>
      <c r="GOU281" s="735"/>
      <c r="GOV281" s="735"/>
      <c r="GOW281" s="732"/>
      <c r="GOX281" s="732"/>
      <c r="GOY281" s="732"/>
      <c r="GOZ281" s="732"/>
      <c r="GPA281" s="732"/>
      <c r="GPB281" s="732"/>
      <c r="GPC281" s="732"/>
      <c r="GPD281" s="732"/>
      <c r="GPE281" s="732"/>
      <c r="GPF281" s="732"/>
      <c r="GPG281" s="732"/>
      <c r="GPH281" s="732"/>
      <c r="GPI281" s="732"/>
      <c r="GPJ281" s="732"/>
      <c r="GPK281" s="732"/>
      <c r="GPL281" s="732"/>
      <c r="GPM281" s="732"/>
      <c r="GPN281" s="732"/>
      <c r="GPO281" s="732"/>
      <c r="GPP281" s="732"/>
      <c r="GPQ281" s="732"/>
      <c r="GPR281" s="732"/>
      <c r="GPS281" s="732"/>
      <c r="GPT281" s="732"/>
      <c r="GPU281" s="733"/>
      <c r="GPV281" s="733"/>
      <c r="GPW281" s="733"/>
      <c r="GPX281" s="733"/>
      <c r="GPY281" s="733"/>
      <c r="GPZ281" s="732"/>
      <c r="GQA281" s="732"/>
      <c r="GQB281" s="733"/>
      <c r="GQC281" s="733"/>
      <c r="GQD281" s="732"/>
      <c r="GQE281" s="732"/>
      <c r="GQF281" s="733"/>
      <c r="GQG281" s="733"/>
      <c r="GQH281" s="732"/>
      <c r="GQI281" s="732"/>
      <c r="GQJ281" s="732"/>
      <c r="GQK281" s="732"/>
      <c r="GQL281" s="732"/>
      <c r="GQM281" s="732"/>
      <c r="GQN281" s="732"/>
      <c r="GQO281" s="733"/>
      <c r="GQP281" s="733"/>
      <c r="GQQ281" s="732"/>
      <c r="GQR281" s="732"/>
      <c r="GQS281" s="733"/>
      <c r="GQT281" s="733"/>
      <c r="GQU281" s="732"/>
      <c r="GQV281" s="732"/>
      <c r="GQW281" s="732"/>
      <c r="GQX281" s="732"/>
      <c r="GQY281" s="732"/>
      <c r="GQZ281" s="731"/>
      <c r="GRA281" s="734"/>
      <c r="GRB281" s="732"/>
      <c r="GRC281" s="732"/>
      <c r="GRD281" s="732"/>
      <c r="GRE281" s="732"/>
      <c r="GRF281" s="732"/>
      <c r="GRG281" s="732"/>
      <c r="GRH281" s="732"/>
      <c r="GRI281" s="735"/>
      <c r="GRJ281" s="735"/>
      <c r="GRK281" s="735"/>
      <c r="GRL281" s="735"/>
      <c r="GRM281" s="735"/>
      <c r="GRN281" s="735"/>
      <c r="GRO281" s="735"/>
      <c r="GRP281" s="735"/>
      <c r="GRQ281" s="735"/>
      <c r="GRR281" s="735"/>
      <c r="GRS281" s="735"/>
      <c r="GRT281" s="735"/>
      <c r="GRU281" s="735"/>
      <c r="GRV281" s="735"/>
      <c r="GRW281" s="735"/>
      <c r="GRX281" s="735"/>
      <c r="GRY281" s="735"/>
      <c r="GRZ281" s="735"/>
      <c r="GSA281" s="735"/>
      <c r="GSB281" s="735"/>
      <c r="GSC281" s="735"/>
      <c r="GSD281" s="735"/>
      <c r="GSE281" s="735"/>
      <c r="GSF281" s="735"/>
      <c r="GSG281" s="735"/>
      <c r="GSH281" s="735"/>
      <c r="GSI281" s="735"/>
      <c r="GSJ281" s="735"/>
      <c r="GSK281" s="735"/>
      <c r="GSL281" s="735"/>
      <c r="GSM281" s="735"/>
      <c r="GSN281" s="735"/>
      <c r="GSO281" s="735"/>
      <c r="GSP281" s="735"/>
      <c r="GSQ281" s="735"/>
      <c r="GSR281" s="735"/>
      <c r="GSS281" s="735"/>
      <c r="GST281" s="735"/>
      <c r="GSU281" s="735"/>
      <c r="GSV281" s="735"/>
      <c r="GSW281" s="735"/>
      <c r="GSX281" s="735"/>
      <c r="GSY281" s="735"/>
      <c r="GSZ281" s="735"/>
      <c r="GTA281" s="732"/>
      <c r="GTB281" s="732"/>
      <c r="GTC281" s="732"/>
      <c r="GTD281" s="732"/>
      <c r="GTE281" s="732"/>
      <c r="GTF281" s="732"/>
      <c r="GTG281" s="732"/>
      <c r="GTH281" s="732"/>
      <c r="GTI281" s="732"/>
      <c r="GTJ281" s="732"/>
      <c r="GTK281" s="732"/>
      <c r="GTL281" s="732"/>
      <c r="GTM281" s="732"/>
      <c r="GTN281" s="732"/>
      <c r="GTO281" s="732"/>
      <c r="GTP281" s="732"/>
      <c r="GTQ281" s="732"/>
      <c r="GTR281" s="732"/>
      <c r="GTS281" s="732"/>
      <c r="GTT281" s="732"/>
      <c r="GTU281" s="732"/>
      <c r="GTV281" s="732"/>
      <c r="GTW281" s="732"/>
      <c r="GTX281" s="732"/>
      <c r="GTY281" s="733"/>
      <c r="GTZ281" s="733"/>
      <c r="GUA281" s="733"/>
      <c r="GUB281" s="733"/>
      <c r="GUC281" s="733"/>
      <c r="GUD281" s="732"/>
      <c r="GUE281" s="732"/>
      <c r="GUF281" s="733"/>
      <c r="GUG281" s="733"/>
      <c r="GUH281" s="732"/>
      <c r="GUI281" s="732"/>
      <c r="GUJ281" s="733"/>
      <c r="GUK281" s="733"/>
      <c r="GUL281" s="732"/>
      <c r="GUM281" s="732"/>
      <c r="GUN281" s="732"/>
      <c r="GUO281" s="732"/>
      <c r="GUP281" s="732"/>
      <c r="GUQ281" s="732"/>
      <c r="GUR281" s="732"/>
      <c r="GUS281" s="733"/>
      <c r="GUT281" s="733"/>
      <c r="GUU281" s="732"/>
      <c r="GUV281" s="732"/>
      <c r="GUW281" s="733"/>
      <c r="GUX281" s="733"/>
      <c r="GUY281" s="732"/>
      <c r="GUZ281" s="732"/>
      <c r="GVA281" s="732"/>
      <c r="GVB281" s="732"/>
      <c r="GVC281" s="732"/>
      <c r="GVD281" s="731"/>
      <c r="GVE281" s="734"/>
      <c r="GVF281" s="732"/>
      <c r="GVG281" s="732"/>
      <c r="GVH281" s="732"/>
      <c r="GVI281" s="732"/>
      <c r="GVJ281" s="732"/>
      <c r="GVK281" s="732"/>
      <c r="GVL281" s="732"/>
      <c r="GVM281" s="735"/>
      <c r="GVN281" s="735"/>
      <c r="GVO281" s="735"/>
      <c r="GVP281" s="735"/>
      <c r="GVQ281" s="735"/>
      <c r="GVR281" s="735"/>
      <c r="GVS281" s="735"/>
      <c r="GVT281" s="735"/>
      <c r="GVU281" s="735"/>
      <c r="GVV281" s="735"/>
      <c r="GVW281" s="735"/>
      <c r="GVX281" s="735"/>
      <c r="GVY281" s="735"/>
      <c r="GVZ281" s="735"/>
      <c r="GWA281" s="735"/>
      <c r="GWB281" s="735"/>
      <c r="GWC281" s="735"/>
      <c r="GWD281" s="735"/>
      <c r="GWE281" s="735"/>
      <c r="GWF281" s="735"/>
      <c r="GWG281" s="735"/>
      <c r="GWH281" s="735"/>
      <c r="GWI281" s="735"/>
      <c r="GWJ281" s="735"/>
      <c r="GWK281" s="735"/>
      <c r="GWL281" s="735"/>
      <c r="GWM281" s="735"/>
      <c r="GWN281" s="735"/>
      <c r="GWO281" s="735"/>
      <c r="GWP281" s="735"/>
      <c r="GWQ281" s="735"/>
      <c r="GWR281" s="735"/>
      <c r="GWS281" s="735"/>
      <c r="GWT281" s="735"/>
      <c r="GWU281" s="735"/>
      <c r="GWV281" s="735"/>
      <c r="GWW281" s="735"/>
      <c r="GWX281" s="735"/>
      <c r="GWY281" s="735"/>
      <c r="GWZ281" s="735"/>
      <c r="GXA281" s="735"/>
      <c r="GXB281" s="735"/>
      <c r="GXC281" s="735"/>
      <c r="GXD281" s="735"/>
      <c r="GXE281" s="732"/>
      <c r="GXF281" s="732"/>
      <c r="GXG281" s="732"/>
      <c r="GXH281" s="732"/>
      <c r="GXI281" s="732"/>
      <c r="GXJ281" s="732"/>
      <c r="GXK281" s="732"/>
      <c r="GXL281" s="732"/>
      <c r="GXM281" s="732"/>
      <c r="GXN281" s="732"/>
      <c r="GXO281" s="732"/>
      <c r="GXP281" s="732"/>
      <c r="GXQ281" s="732"/>
      <c r="GXR281" s="732"/>
      <c r="GXS281" s="732"/>
      <c r="GXT281" s="732"/>
      <c r="GXU281" s="732"/>
      <c r="GXV281" s="732"/>
      <c r="GXW281" s="732"/>
      <c r="GXX281" s="732"/>
      <c r="GXY281" s="732"/>
      <c r="GXZ281" s="732"/>
      <c r="GYA281" s="732"/>
      <c r="GYB281" s="732"/>
      <c r="GYC281" s="733"/>
      <c r="GYD281" s="733"/>
      <c r="GYE281" s="733"/>
      <c r="GYF281" s="733"/>
      <c r="GYG281" s="733"/>
      <c r="GYH281" s="732"/>
      <c r="GYI281" s="732"/>
      <c r="GYJ281" s="733"/>
      <c r="GYK281" s="733"/>
      <c r="GYL281" s="732"/>
      <c r="GYM281" s="732"/>
      <c r="GYN281" s="733"/>
      <c r="GYO281" s="733"/>
      <c r="GYP281" s="732"/>
      <c r="GYQ281" s="732"/>
      <c r="GYR281" s="732"/>
      <c r="GYS281" s="732"/>
      <c r="GYT281" s="732"/>
      <c r="GYU281" s="732"/>
      <c r="GYV281" s="732"/>
      <c r="GYW281" s="733"/>
      <c r="GYX281" s="733"/>
      <c r="GYY281" s="732"/>
      <c r="GYZ281" s="732"/>
      <c r="GZA281" s="733"/>
      <c r="GZB281" s="733"/>
      <c r="GZC281" s="732"/>
      <c r="GZD281" s="732"/>
      <c r="GZE281" s="732"/>
      <c r="GZF281" s="732"/>
      <c r="GZG281" s="732"/>
      <c r="GZH281" s="731"/>
      <c r="GZI281" s="734"/>
      <c r="GZJ281" s="732"/>
      <c r="GZK281" s="732"/>
      <c r="GZL281" s="732"/>
      <c r="GZM281" s="732"/>
      <c r="GZN281" s="732"/>
      <c r="GZO281" s="732"/>
      <c r="GZP281" s="732"/>
      <c r="GZQ281" s="735"/>
      <c r="GZR281" s="735"/>
      <c r="GZS281" s="735"/>
      <c r="GZT281" s="735"/>
      <c r="GZU281" s="735"/>
      <c r="GZV281" s="735"/>
      <c r="GZW281" s="735"/>
      <c r="GZX281" s="735"/>
      <c r="GZY281" s="735"/>
      <c r="GZZ281" s="735"/>
      <c r="HAA281" s="735"/>
      <c r="HAB281" s="735"/>
      <c r="HAC281" s="735"/>
      <c r="HAD281" s="735"/>
      <c r="HAE281" s="735"/>
      <c r="HAF281" s="735"/>
      <c r="HAG281" s="735"/>
      <c r="HAH281" s="735"/>
      <c r="HAI281" s="735"/>
      <c r="HAJ281" s="735"/>
      <c r="HAK281" s="735"/>
      <c r="HAL281" s="735"/>
      <c r="HAM281" s="735"/>
      <c r="HAN281" s="735"/>
      <c r="HAO281" s="735"/>
      <c r="HAP281" s="735"/>
      <c r="HAQ281" s="735"/>
      <c r="HAR281" s="735"/>
      <c r="HAS281" s="735"/>
      <c r="HAT281" s="735"/>
      <c r="HAU281" s="735"/>
      <c r="HAV281" s="735"/>
      <c r="HAW281" s="735"/>
      <c r="HAX281" s="735"/>
      <c r="HAY281" s="735"/>
      <c r="HAZ281" s="735"/>
      <c r="HBA281" s="735"/>
      <c r="HBB281" s="735"/>
      <c r="HBC281" s="735"/>
      <c r="HBD281" s="735"/>
      <c r="HBE281" s="735"/>
      <c r="HBF281" s="735"/>
      <c r="HBG281" s="735"/>
      <c r="HBH281" s="735"/>
      <c r="HBI281" s="732"/>
      <c r="HBJ281" s="732"/>
      <c r="HBK281" s="732"/>
      <c r="HBL281" s="732"/>
      <c r="HBM281" s="732"/>
      <c r="HBN281" s="732"/>
      <c r="HBO281" s="732"/>
      <c r="HBP281" s="732"/>
      <c r="HBQ281" s="732"/>
      <c r="HBR281" s="732"/>
      <c r="HBS281" s="732"/>
      <c r="HBT281" s="732"/>
      <c r="HBU281" s="732"/>
      <c r="HBV281" s="732"/>
      <c r="HBW281" s="732"/>
      <c r="HBX281" s="732"/>
      <c r="HBY281" s="732"/>
      <c r="HBZ281" s="732"/>
      <c r="HCA281" s="732"/>
      <c r="HCB281" s="732"/>
      <c r="HCC281" s="732"/>
      <c r="HCD281" s="732"/>
      <c r="HCE281" s="732"/>
      <c r="HCF281" s="732"/>
      <c r="HCG281" s="733"/>
      <c r="HCH281" s="733"/>
      <c r="HCI281" s="733"/>
      <c r="HCJ281" s="733"/>
      <c r="HCK281" s="733"/>
      <c r="HCL281" s="732"/>
      <c r="HCM281" s="732"/>
      <c r="HCN281" s="733"/>
      <c r="HCO281" s="733"/>
      <c r="HCP281" s="732"/>
      <c r="HCQ281" s="732"/>
      <c r="HCR281" s="733"/>
      <c r="HCS281" s="733"/>
      <c r="HCT281" s="732"/>
      <c r="HCU281" s="732"/>
      <c r="HCV281" s="732"/>
      <c r="HCW281" s="732"/>
      <c r="HCX281" s="732"/>
      <c r="HCY281" s="732"/>
      <c r="HCZ281" s="732"/>
      <c r="HDA281" s="733"/>
      <c r="HDB281" s="733"/>
      <c r="HDC281" s="732"/>
      <c r="HDD281" s="732"/>
      <c r="HDE281" s="733"/>
      <c r="HDF281" s="733"/>
      <c r="HDG281" s="732"/>
      <c r="HDH281" s="732"/>
      <c r="HDI281" s="732"/>
      <c r="HDJ281" s="732"/>
      <c r="HDK281" s="732"/>
      <c r="HDL281" s="731"/>
      <c r="HDM281" s="734"/>
      <c r="HDN281" s="732"/>
      <c r="HDO281" s="732"/>
      <c r="HDP281" s="732"/>
      <c r="HDQ281" s="732"/>
      <c r="HDR281" s="732"/>
      <c r="HDS281" s="732"/>
      <c r="HDT281" s="732"/>
      <c r="HDU281" s="735"/>
      <c r="HDV281" s="735"/>
      <c r="HDW281" s="735"/>
      <c r="HDX281" s="735"/>
      <c r="HDY281" s="735"/>
      <c r="HDZ281" s="735"/>
      <c r="HEA281" s="735"/>
      <c r="HEB281" s="735"/>
      <c r="HEC281" s="735"/>
      <c r="HED281" s="735"/>
      <c r="HEE281" s="735"/>
      <c r="HEF281" s="735"/>
      <c r="HEG281" s="735"/>
      <c r="HEH281" s="735"/>
      <c r="HEI281" s="735"/>
      <c r="HEJ281" s="735"/>
      <c r="HEK281" s="735"/>
      <c r="HEL281" s="735"/>
      <c r="HEM281" s="735"/>
      <c r="HEN281" s="735"/>
      <c r="HEO281" s="735"/>
      <c r="HEP281" s="735"/>
      <c r="HEQ281" s="735"/>
      <c r="HER281" s="735"/>
      <c r="HES281" s="735"/>
      <c r="HET281" s="735"/>
      <c r="HEU281" s="735"/>
      <c r="HEV281" s="735"/>
      <c r="HEW281" s="735"/>
      <c r="HEX281" s="735"/>
      <c r="HEY281" s="735"/>
      <c r="HEZ281" s="735"/>
      <c r="HFA281" s="735"/>
      <c r="HFB281" s="735"/>
      <c r="HFC281" s="735"/>
      <c r="HFD281" s="735"/>
      <c r="HFE281" s="735"/>
      <c r="HFF281" s="735"/>
      <c r="HFG281" s="735"/>
      <c r="HFH281" s="735"/>
      <c r="HFI281" s="735"/>
      <c r="HFJ281" s="735"/>
      <c r="HFK281" s="735"/>
      <c r="HFL281" s="735"/>
      <c r="HFM281" s="732"/>
      <c r="HFN281" s="732"/>
      <c r="HFO281" s="732"/>
      <c r="HFP281" s="732"/>
      <c r="HFQ281" s="732"/>
      <c r="HFR281" s="732"/>
      <c r="HFS281" s="732"/>
      <c r="HFT281" s="732"/>
      <c r="HFU281" s="732"/>
      <c r="HFV281" s="732"/>
      <c r="HFW281" s="732"/>
      <c r="HFX281" s="732"/>
      <c r="HFY281" s="732"/>
      <c r="HFZ281" s="732"/>
      <c r="HGA281" s="732"/>
      <c r="HGB281" s="732"/>
      <c r="HGC281" s="732"/>
      <c r="HGD281" s="732"/>
      <c r="HGE281" s="732"/>
      <c r="HGF281" s="732"/>
      <c r="HGG281" s="732"/>
      <c r="HGH281" s="732"/>
      <c r="HGI281" s="732"/>
      <c r="HGJ281" s="732"/>
      <c r="HGK281" s="733"/>
      <c r="HGL281" s="733"/>
      <c r="HGM281" s="733"/>
      <c r="HGN281" s="733"/>
      <c r="HGO281" s="733"/>
      <c r="HGP281" s="732"/>
      <c r="HGQ281" s="732"/>
      <c r="HGR281" s="733"/>
      <c r="HGS281" s="733"/>
      <c r="HGT281" s="732"/>
      <c r="HGU281" s="732"/>
      <c r="HGV281" s="733"/>
      <c r="HGW281" s="733"/>
      <c r="HGX281" s="732"/>
      <c r="HGY281" s="732"/>
      <c r="HGZ281" s="732"/>
      <c r="HHA281" s="732"/>
      <c r="HHB281" s="732"/>
      <c r="HHC281" s="732"/>
      <c r="HHD281" s="732"/>
      <c r="HHE281" s="733"/>
      <c r="HHF281" s="733"/>
      <c r="HHG281" s="732"/>
      <c r="HHH281" s="732"/>
      <c r="HHI281" s="733"/>
      <c r="HHJ281" s="733"/>
      <c r="HHK281" s="732"/>
      <c r="HHL281" s="732"/>
      <c r="HHM281" s="732"/>
      <c r="HHN281" s="732"/>
      <c r="HHO281" s="732"/>
      <c r="HHP281" s="731"/>
      <c r="HHQ281" s="734"/>
      <c r="HHR281" s="732"/>
      <c r="HHS281" s="732"/>
      <c r="HHT281" s="732"/>
      <c r="HHU281" s="732"/>
      <c r="HHV281" s="732"/>
      <c r="HHW281" s="732"/>
      <c r="HHX281" s="732"/>
      <c r="HHY281" s="735"/>
      <c r="HHZ281" s="735"/>
      <c r="HIA281" s="735"/>
      <c r="HIB281" s="735"/>
      <c r="HIC281" s="735"/>
      <c r="HID281" s="735"/>
      <c r="HIE281" s="735"/>
      <c r="HIF281" s="735"/>
      <c r="HIG281" s="735"/>
      <c r="HIH281" s="735"/>
      <c r="HII281" s="735"/>
      <c r="HIJ281" s="735"/>
      <c r="HIK281" s="735"/>
      <c r="HIL281" s="735"/>
      <c r="HIM281" s="735"/>
      <c r="HIN281" s="735"/>
      <c r="HIO281" s="735"/>
      <c r="HIP281" s="735"/>
      <c r="HIQ281" s="735"/>
      <c r="HIR281" s="735"/>
      <c r="HIS281" s="735"/>
      <c r="HIT281" s="735"/>
      <c r="HIU281" s="735"/>
      <c r="HIV281" s="735"/>
      <c r="HIW281" s="735"/>
      <c r="HIX281" s="735"/>
      <c r="HIY281" s="735"/>
      <c r="HIZ281" s="735"/>
      <c r="HJA281" s="735"/>
      <c r="HJB281" s="735"/>
      <c r="HJC281" s="735"/>
      <c r="HJD281" s="735"/>
      <c r="HJE281" s="735"/>
      <c r="HJF281" s="735"/>
      <c r="HJG281" s="735"/>
      <c r="HJH281" s="735"/>
      <c r="HJI281" s="735"/>
      <c r="HJJ281" s="735"/>
      <c r="HJK281" s="735"/>
      <c r="HJL281" s="735"/>
      <c r="HJM281" s="735"/>
      <c r="HJN281" s="735"/>
      <c r="HJO281" s="735"/>
      <c r="HJP281" s="735"/>
      <c r="HJQ281" s="732"/>
      <c r="HJR281" s="732"/>
      <c r="HJS281" s="732"/>
      <c r="HJT281" s="732"/>
      <c r="HJU281" s="732"/>
      <c r="HJV281" s="732"/>
      <c r="HJW281" s="732"/>
      <c r="HJX281" s="732"/>
      <c r="HJY281" s="732"/>
      <c r="HJZ281" s="732"/>
      <c r="HKA281" s="732"/>
      <c r="HKB281" s="732"/>
      <c r="HKC281" s="732"/>
      <c r="HKD281" s="732"/>
      <c r="HKE281" s="732"/>
      <c r="HKF281" s="732"/>
      <c r="HKG281" s="732"/>
      <c r="HKH281" s="732"/>
      <c r="HKI281" s="732"/>
      <c r="HKJ281" s="732"/>
      <c r="HKK281" s="732"/>
      <c r="HKL281" s="732"/>
      <c r="HKM281" s="732"/>
      <c r="HKN281" s="732"/>
      <c r="HKO281" s="733"/>
      <c r="HKP281" s="733"/>
      <c r="HKQ281" s="733"/>
      <c r="HKR281" s="733"/>
      <c r="HKS281" s="733"/>
      <c r="HKT281" s="732"/>
      <c r="HKU281" s="732"/>
      <c r="HKV281" s="733"/>
      <c r="HKW281" s="733"/>
      <c r="HKX281" s="732"/>
      <c r="HKY281" s="732"/>
      <c r="HKZ281" s="733"/>
      <c r="HLA281" s="733"/>
      <c r="HLB281" s="732"/>
      <c r="HLC281" s="732"/>
      <c r="HLD281" s="732"/>
      <c r="HLE281" s="732"/>
      <c r="HLF281" s="732"/>
      <c r="HLG281" s="732"/>
      <c r="HLH281" s="732"/>
      <c r="HLI281" s="733"/>
      <c r="HLJ281" s="733"/>
      <c r="HLK281" s="732"/>
      <c r="HLL281" s="732"/>
      <c r="HLM281" s="733"/>
      <c r="HLN281" s="733"/>
      <c r="HLO281" s="732"/>
      <c r="HLP281" s="732"/>
      <c r="HLQ281" s="732"/>
      <c r="HLR281" s="732"/>
      <c r="HLS281" s="732"/>
      <c r="HLT281" s="731"/>
      <c r="HLU281" s="734"/>
      <c r="HLV281" s="732"/>
      <c r="HLW281" s="732"/>
      <c r="HLX281" s="732"/>
      <c r="HLY281" s="732"/>
      <c r="HLZ281" s="732"/>
      <c r="HMA281" s="732"/>
      <c r="HMB281" s="732"/>
      <c r="HMC281" s="735"/>
      <c r="HMD281" s="735"/>
      <c r="HME281" s="735"/>
      <c r="HMF281" s="735"/>
      <c r="HMG281" s="735"/>
      <c r="HMH281" s="735"/>
      <c r="HMI281" s="735"/>
      <c r="HMJ281" s="735"/>
      <c r="HMK281" s="735"/>
      <c r="HML281" s="735"/>
      <c r="HMM281" s="735"/>
      <c r="HMN281" s="735"/>
      <c r="HMO281" s="735"/>
      <c r="HMP281" s="735"/>
      <c r="HMQ281" s="735"/>
      <c r="HMR281" s="735"/>
      <c r="HMS281" s="735"/>
      <c r="HMT281" s="735"/>
      <c r="HMU281" s="735"/>
      <c r="HMV281" s="735"/>
      <c r="HMW281" s="735"/>
      <c r="HMX281" s="735"/>
      <c r="HMY281" s="735"/>
      <c r="HMZ281" s="735"/>
      <c r="HNA281" s="735"/>
      <c r="HNB281" s="735"/>
      <c r="HNC281" s="735"/>
      <c r="HND281" s="735"/>
      <c r="HNE281" s="735"/>
      <c r="HNF281" s="735"/>
      <c r="HNG281" s="735"/>
      <c r="HNH281" s="735"/>
      <c r="HNI281" s="735"/>
      <c r="HNJ281" s="735"/>
      <c r="HNK281" s="735"/>
      <c r="HNL281" s="735"/>
      <c r="HNM281" s="735"/>
      <c r="HNN281" s="735"/>
      <c r="HNO281" s="735"/>
      <c r="HNP281" s="735"/>
      <c r="HNQ281" s="735"/>
      <c r="HNR281" s="735"/>
      <c r="HNS281" s="735"/>
      <c r="HNT281" s="735"/>
      <c r="HNU281" s="732"/>
      <c r="HNV281" s="732"/>
      <c r="HNW281" s="732"/>
      <c r="HNX281" s="732"/>
      <c r="HNY281" s="732"/>
      <c r="HNZ281" s="732"/>
      <c r="HOA281" s="732"/>
      <c r="HOB281" s="732"/>
      <c r="HOC281" s="732"/>
      <c r="HOD281" s="732"/>
      <c r="HOE281" s="732"/>
      <c r="HOF281" s="732"/>
      <c r="HOG281" s="732"/>
      <c r="HOH281" s="732"/>
      <c r="HOI281" s="732"/>
      <c r="HOJ281" s="732"/>
      <c r="HOK281" s="732"/>
      <c r="HOL281" s="732"/>
      <c r="HOM281" s="732"/>
      <c r="HON281" s="732"/>
      <c r="HOO281" s="732"/>
      <c r="HOP281" s="732"/>
      <c r="HOQ281" s="732"/>
      <c r="HOR281" s="732"/>
      <c r="HOS281" s="733"/>
      <c r="HOT281" s="733"/>
      <c r="HOU281" s="733"/>
      <c r="HOV281" s="733"/>
      <c r="HOW281" s="733"/>
      <c r="HOX281" s="732"/>
      <c r="HOY281" s="732"/>
      <c r="HOZ281" s="733"/>
      <c r="HPA281" s="733"/>
      <c r="HPB281" s="732"/>
      <c r="HPC281" s="732"/>
      <c r="HPD281" s="733"/>
      <c r="HPE281" s="733"/>
      <c r="HPF281" s="732"/>
      <c r="HPG281" s="732"/>
      <c r="HPH281" s="732"/>
      <c r="HPI281" s="732"/>
      <c r="HPJ281" s="732"/>
      <c r="HPK281" s="732"/>
      <c r="HPL281" s="732"/>
      <c r="HPM281" s="733"/>
      <c r="HPN281" s="733"/>
      <c r="HPO281" s="732"/>
      <c r="HPP281" s="732"/>
      <c r="HPQ281" s="733"/>
      <c r="HPR281" s="733"/>
      <c r="HPS281" s="732"/>
      <c r="HPT281" s="732"/>
      <c r="HPU281" s="732"/>
      <c r="HPV281" s="732"/>
      <c r="HPW281" s="732"/>
      <c r="HPX281" s="731"/>
      <c r="HPY281" s="734"/>
      <c r="HPZ281" s="732"/>
      <c r="HQA281" s="732"/>
      <c r="HQB281" s="732"/>
      <c r="HQC281" s="732"/>
      <c r="HQD281" s="732"/>
      <c r="HQE281" s="732"/>
      <c r="HQF281" s="732"/>
      <c r="HQG281" s="735"/>
      <c r="HQH281" s="735"/>
      <c r="HQI281" s="735"/>
      <c r="HQJ281" s="735"/>
      <c r="HQK281" s="735"/>
      <c r="HQL281" s="735"/>
      <c r="HQM281" s="735"/>
      <c r="HQN281" s="735"/>
      <c r="HQO281" s="735"/>
      <c r="HQP281" s="735"/>
      <c r="HQQ281" s="735"/>
      <c r="HQR281" s="735"/>
      <c r="HQS281" s="735"/>
      <c r="HQT281" s="735"/>
      <c r="HQU281" s="735"/>
      <c r="HQV281" s="735"/>
      <c r="HQW281" s="735"/>
      <c r="HQX281" s="735"/>
      <c r="HQY281" s="735"/>
      <c r="HQZ281" s="735"/>
      <c r="HRA281" s="735"/>
      <c r="HRB281" s="735"/>
      <c r="HRC281" s="735"/>
      <c r="HRD281" s="735"/>
      <c r="HRE281" s="735"/>
      <c r="HRF281" s="735"/>
      <c r="HRG281" s="735"/>
      <c r="HRH281" s="735"/>
      <c r="HRI281" s="735"/>
      <c r="HRJ281" s="735"/>
      <c r="HRK281" s="735"/>
      <c r="HRL281" s="735"/>
      <c r="HRM281" s="735"/>
      <c r="HRN281" s="735"/>
      <c r="HRO281" s="735"/>
      <c r="HRP281" s="735"/>
      <c r="HRQ281" s="735"/>
      <c r="HRR281" s="735"/>
      <c r="HRS281" s="735"/>
      <c r="HRT281" s="735"/>
      <c r="HRU281" s="735"/>
      <c r="HRV281" s="735"/>
      <c r="HRW281" s="735"/>
      <c r="HRX281" s="735"/>
      <c r="HRY281" s="732"/>
      <c r="HRZ281" s="732"/>
      <c r="HSA281" s="732"/>
      <c r="HSB281" s="732"/>
      <c r="HSC281" s="732"/>
      <c r="HSD281" s="732"/>
      <c r="HSE281" s="732"/>
      <c r="HSF281" s="732"/>
      <c r="HSG281" s="732"/>
      <c r="HSH281" s="732"/>
      <c r="HSI281" s="732"/>
      <c r="HSJ281" s="732"/>
      <c r="HSK281" s="732"/>
      <c r="HSL281" s="732"/>
      <c r="HSM281" s="732"/>
      <c r="HSN281" s="732"/>
      <c r="HSO281" s="732"/>
      <c r="HSP281" s="732"/>
      <c r="HSQ281" s="732"/>
      <c r="HSR281" s="732"/>
      <c r="HSS281" s="732"/>
      <c r="HST281" s="732"/>
      <c r="HSU281" s="732"/>
      <c r="HSV281" s="732"/>
      <c r="HSW281" s="733"/>
      <c r="HSX281" s="733"/>
      <c r="HSY281" s="733"/>
      <c r="HSZ281" s="733"/>
      <c r="HTA281" s="733"/>
      <c r="HTB281" s="732"/>
      <c r="HTC281" s="732"/>
      <c r="HTD281" s="733"/>
      <c r="HTE281" s="733"/>
      <c r="HTF281" s="732"/>
      <c r="HTG281" s="732"/>
      <c r="HTH281" s="733"/>
      <c r="HTI281" s="733"/>
      <c r="HTJ281" s="732"/>
      <c r="HTK281" s="732"/>
      <c r="HTL281" s="732"/>
      <c r="HTM281" s="732"/>
      <c r="HTN281" s="732"/>
      <c r="HTO281" s="732"/>
      <c r="HTP281" s="732"/>
      <c r="HTQ281" s="733"/>
      <c r="HTR281" s="733"/>
      <c r="HTS281" s="732"/>
      <c r="HTT281" s="732"/>
      <c r="HTU281" s="733"/>
      <c r="HTV281" s="733"/>
      <c r="HTW281" s="732"/>
      <c r="HTX281" s="732"/>
      <c r="HTY281" s="732"/>
      <c r="HTZ281" s="732"/>
      <c r="HUA281" s="732"/>
      <c r="HUB281" s="731"/>
      <c r="HUC281" s="734"/>
      <c r="HUD281" s="732"/>
      <c r="HUE281" s="732"/>
      <c r="HUF281" s="732"/>
      <c r="HUG281" s="732"/>
      <c r="HUH281" s="732"/>
      <c r="HUI281" s="732"/>
      <c r="HUJ281" s="732"/>
      <c r="HUK281" s="735"/>
      <c r="HUL281" s="735"/>
      <c r="HUM281" s="735"/>
      <c r="HUN281" s="735"/>
      <c r="HUO281" s="735"/>
      <c r="HUP281" s="735"/>
      <c r="HUQ281" s="735"/>
      <c r="HUR281" s="735"/>
      <c r="HUS281" s="735"/>
      <c r="HUT281" s="735"/>
      <c r="HUU281" s="735"/>
      <c r="HUV281" s="735"/>
      <c r="HUW281" s="735"/>
      <c r="HUX281" s="735"/>
      <c r="HUY281" s="735"/>
      <c r="HUZ281" s="735"/>
      <c r="HVA281" s="735"/>
      <c r="HVB281" s="735"/>
      <c r="HVC281" s="735"/>
      <c r="HVD281" s="735"/>
      <c r="HVE281" s="735"/>
      <c r="HVF281" s="735"/>
      <c r="HVG281" s="735"/>
      <c r="HVH281" s="735"/>
      <c r="HVI281" s="735"/>
      <c r="HVJ281" s="735"/>
      <c r="HVK281" s="735"/>
      <c r="HVL281" s="735"/>
      <c r="HVM281" s="735"/>
      <c r="HVN281" s="735"/>
      <c r="HVO281" s="735"/>
      <c r="HVP281" s="735"/>
      <c r="HVQ281" s="735"/>
      <c r="HVR281" s="735"/>
      <c r="HVS281" s="735"/>
      <c r="HVT281" s="735"/>
      <c r="HVU281" s="735"/>
      <c r="HVV281" s="735"/>
      <c r="HVW281" s="735"/>
      <c r="HVX281" s="735"/>
      <c r="HVY281" s="735"/>
      <c r="HVZ281" s="735"/>
      <c r="HWA281" s="735"/>
      <c r="HWB281" s="735"/>
      <c r="HWC281" s="732"/>
      <c r="HWD281" s="732"/>
      <c r="HWE281" s="732"/>
      <c r="HWF281" s="732"/>
      <c r="HWG281" s="732"/>
      <c r="HWH281" s="732"/>
      <c r="HWI281" s="732"/>
      <c r="HWJ281" s="732"/>
      <c r="HWK281" s="732"/>
      <c r="HWL281" s="732"/>
      <c r="HWM281" s="732"/>
      <c r="HWN281" s="732"/>
      <c r="HWO281" s="732"/>
      <c r="HWP281" s="732"/>
      <c r="HWQ281" s="732"/>
      <c r="HWR281" s="732"/>
      <c r="HWS281" s="732"/>
      <c r="HWT281" s="732"/>
      <c r="HWU281" s="732"/>
      <c r="HWV281" s="732"/>
      <c r="HWW281" s="732"/>
      <c r="HWX281" s="732"/>
      <c r="HWY281" s="732"/>
      <c r="HWZ281" s="732"/>
      <c r="HXA281" s="733"/>
      <c r="HXB281" s="733"/>
      <c r="HXC281" s="733"/>
      <c r="HXD281" s="733"/>
      <c r="HXE281" s="733"/>
      <c r="HXF281" s="732"/>
      <c r="HXG281" s="732"/>
      <c r="HXH281" s="733"/>
      <c r="HXI281" s="733"/>
      <c r="HXJ281" s="732"/>
      <c r="HXK281" s="732"/>
      <c r="HXL281" s="733"/>
      <c r="HXM281" s="733"/>
      <c r="HXN281" s="732"/>
      <c r="HXO281" s="732"/>
      <c r="HXP281" s="732"/>
      <c r="HXQ281" s="732"/>
      <c r="HXR281" s="732"/>
      <c r="HXS281" s="732"/>
      <c r="HXT281" s="732"/>
      <c r="HXU281" s="733"/>
      <c r="HXV281" s="733"/>
      <c r="HXW281" s="732"/>
      <c r="HXX281" s="732"/>
      <c r="HXY281" s="733"/>
      <c r="HXZ281" s="733"/>
      <c r="HYA281" s="732"/>
      <c r="HYB281" s="732"/>
      <c r="HYC281" s="732"/>
      <c r="HYD281" s="732"/>
      <c r="HYE281" s="732"/>
      <c r="HYF281" s="731"/>
      <c r="HYG281" s="734"/>
      <c r="HYH281" s="732"/>
      <c r="HYI281" s="732"/>
      <c r="HYJ281" s="732"/>
      <c r="HYK281" s="732"/>
      <c r="HYL281" s="732"/>
      <c r="HYM281" s="732"/>
      <c r="HYN281" s="732"/>
      <c r="HYO281" s="735"/>
      <c r="HYP281" s="735"/>
      <c r="HYQ281" s="735"/>
      <c r="HYR281" s="735"/>
      <c r="HYS281" s="735"/>
      <c r="HYT281" s="735"/>
      <c r="HYU281" s="735"/>
      <c r="HYV281" s="735"/>
      <c r="HYW281" s="735"/>
      <c r="HYX281" s="735"/>
      <c r="HYY281" s="735"/>
      <c r="HYZ281" s="735"/>
      <c r="HZA281" s="735"/>
      <c r="HZB281" s="735"/>
      <c r="HZC281" s="735"/>
      <c r="HZD281" s="735"/>
      <c r="HZE281" s="735"/>
      <c r="HZF281" s="735"/>
      <c r="HZG281" s="735"/>
      <c r="HZH281" s="735"/>
      <c r="HZI281" s="735"/>
      <c r="HZJ281" s="735"/>
      <c r="HZK281" s="735"/>
      <c r="HZL281" s="735"/>
      <c r="HZM281" s="735"/>
      <c r="HZN281" s="735"/>
      <c r="HZO281" s="735"/>
      <c r="HZP281" s="735"/>
      <c r="HZQ281" s="735"/>
      <c r="HZR281" s="735"/>
      <c r="HZS281" s="735"/>
      <c r="HZT281" s="735"/>
      <c r="HZU281" s="735"/>
      <c r="HZV281" s="735"/>
      <c r="HZW281" s="735"/>
      <c r="HZX281" s="735"/>
      <c r="HZY281" s="735"/>
      <c r="HZZ281" s="735"/>
      <c r="IAA281" s="735"/>
      <c r="IAB281" s="735"/>
      <c r="IAC281" s="735"/>
      <c r="IAD281" s="735"/>
      <c r="IAE281" s="735"/>
      <c r="IAF281" s="735"/>
      <c r="IAG281" s="732"/>
      <c r="IAH281" s="732"/>
      <c r="IAI281" s="732"/>
      <c r="IAJ281" s="732"/>
      <c r="IAK281" s="732"/>
      <c r="IAL281" s="732"/>
      <c r="IAM281" s="732"/>
      <c r="IAN281" s="732"/>
      <c r="IAO281" s="732"/>
      <c r="IAP281" s="732"/>
      <c r="IAQ281" s="732"/>
      <c r="IAR281" s="732"/>
      <c r="IAS281" s="732"/>
      <c r="IAT281" s="732"/>
      <c r="IAU281" s="732"/>
      <c r="IAV281" s="732"/>
      <c r="IAW281" s="732"/>
      <c r="IAX281" s="732"/>
      <c r="IAY281" s="732"/>
      <c r="IAZ281" s="732"/>
      <c r="IBA281" s="732"/>
      <c r="IBB281" s="732"/>
      <c r="IBC281" s="732"/>
      <c r="IBD281" s="732"/>
      <c r="IBE281" s="733"/>
      <c r="IBF281" s="733"/>
      <c r="IBG281" s="733"/>
      <c r="IBH281" s="733"/>
      <c r="IBI281" s="733"/>
      <c r="IBJ281" s="732"/>
      <c r="IBK281" s="732"/>
      <c r="IBL281" s="733"/>
      <c r="IBM281" s="733"/>
      <c r="IBN281" s="732"/>
      <c r="IBO281" s="732"/>
      <c r="IBP281" s="733"/>
      <c r="IBQ281" s="733"/>
      <c r="IBR281" s="732"/>
      <c r="IBS281" s="732"/>
      <c r="IBT281" s="732"/>
      <c r="IBU281" s="732"/>
      <c r="IBV281" s="732"/>
      <c r="IBW281" s="732"/>
      <c r="IBX281" s="732"/>
      <c r="IBY281" s="733"/>
      <c r="IBZ281" s="733"/>
      <c r="ICA281" s="732"/>
      <c r="ICB281" s="732"/>
      <c r="ICC281" s="733"/>
      <c r="ICD281" s="733"/>
      <c r="ICE281" s="732"/>
      <c r="ICF281" s="732"/>
      <c r="ICG281" s="732"/>
      <c r="ICH281" s="732"/>
      <c r="ICI281" s="732"/>
      <c r="ICJ281" s="731"/>
      <c r="ICK281" s="734"/>
      <c r="ICL281" s="732"/>
      <c r="ICM281" s="732"/>
      <c r="ICN281" s="732"/>
      <c r="ICO281" s="732"/>
      <c r="ICP281" s="732"/>
      <c r="ICQ281" s="732"/>
      <c r="ICR281" s="732"/>
      <c r="ICS281" s="735"/>
      <c r="ICT281" s="735"/>
      <c r="ICU281" s="735"/>
      <c r="ICV281" s="735"/>
      <c r="ICW281" s="735"/>
      <c r="ICX281" s="735"/>
      <c r="ICY281" s="735"/>
      <c r="ICZ281" s="735"/>
      <c r="IDA281" s="735"/>
      <c r="IDB281" s="735"/>
      <c r="IDC281" s="735"/>
      <c r="IDD281" s="735"/>
      <c r="IDE281" s="735"/>
      <c r="IDF281" s="735"/>
      <c r="IDG281" s="735"/>
      <c r="IDH281" s="735"/>
      <c r="IDI281" s="735"/>
      <c r="IDJ281" s="735"/>
      <c r="IDK281" s="735"/>
      <c r="IDL281" s="735"/>
      <c r="IDM281" s="735"/>
      <c r="IDN281" s="735"/>
      <c r="IDO281" s="735"/>
      <c r="IDP281" s="735"/>
      <c r="IDQ281" s="735"/>
      <c r="IDR281" s="735"/>
      <c r="IDS281" s="735"/>
      <c r="IDT281" s="735"/>
      <c r="IDU281" s="735"/>
      <c r="IDV281" s="735"/>
      <c r="IDW281" s="735"/>
      <c r="IDX281" s="735"/>
      <c r="IDY281" s="735"/>
      <c r="IDZ281" s="735"/>
      <c r="IEA281" s="735"/>
      <c r="IEB281" s="735"/>
      <c r="IEC281" s="735"/>
      <c r="IED281" s="735"/>
      <c r="IEE281" s="735"/>
      <c r="IEF281" s="735"/>
      <c r="IEG281" s="735"/>
      <c r="IEH281" s="735"/>
      <c r="IEI281" s="735"/>
      <c r="IEJ281" s="735"/>
      <c r="IEK281" s="732"/>
      <c r="IEL281" s="732"/>
      <c r="IEM281" s="732"/>
      <c r="IEN281" s="732"/>
      <c r="IEO281" s="732"/>
      <c r="IEP281" s="732"/>
      <c r="IEQ281" s="732"/>
      <c r="IER281" s="732"/>
      <c r="IES281" s="732"/>
      <c r="IET281" s="732"/>
      <c r="IEU281" s="732"/>
      <c r="IEV281" s="732"/>
      <c r="IEW281" s="732"/>
      <c r="IEX281" s="732"/>
      <c r="IEY281" s="732"/>
      <c r="IEZ281" s="732"/>
      <c r="IFA281" s="732"/>
      <c r="IFB281" s="732"/>
      <c r="IFC281" s="732"/>
      <c r="IFD281" s="732"/>
      <c r="IFE281" s="732"/>
      <c r="IFF281" s="732"/>
      <c r="IFG281" s="732"/>
      <c r="IFH281" s="732"/>
      <c r="IFI281" s="733"/>
      <c r="IFJ281" s="733"/>
      <c r="IFK281" s="733"/>
      <c r="IFL281" s="733"/>
      <c r="IFM281" s="733"/>
      <c r="IFN281" s="732"/>
      <c r="IFO281" s="732"/>
      <c r="IFP281" s="733"/>
      <c r="IFQ281" s="733"/>
      <c r="IFR281" s="732"/>
      <c r="IFS281" s="732"/>
      <c r="IFT281" s="733"/>
      <c r="IFU281" s="733"/>
      <c r="IFV281" s="732"/>
      <c r="IFW281" s="732"/>
      <c r="IFX281" s="732"/>
      <c r="IFY281" s="732"/>
      <c r="IFZ281" s="732"/>
      <c r="IGA281" s="732"/>
      <c r="IGB281" s="732"/>
      <c r="IGC281" s="733"/>
      <c r="IGD281" s="733"/>
      <c r="IGE281" s="732"/>
      <c r="IGF281" s="732"/>
      <c r="IGG281" s="733"/>
      <c r="IGH281" s="733"/>
      <c r="IGI281" s="732"/>
      <c r="IGJ281" s="732"/>
      <c r="IGK281" s="732"/>
      <c r="IGL281" s="732"/>
      <c r="IGM281" s="732"/>
      <c r="IGN281" s="731"/>
      <c r="IGO281" s="734"/>
      <c r="IGP281" s="732"/>
      <c r="IGQ281" s="732"/>
      <c r="IGR281" s="732"/>
      <c r="IGS281" s="732"/>
      <c r="IGT281" s="732"/>
      <c r="IGU281" s="732"/>
      <c r="IGV281" s="732"/>
      <c r="IGW281" s="735"/>
      <c r="IGX281" s="735"/>
      <c r="IGY281" s="735"/>
      <c r="IGZ281" s="735"/>
      <c r="IHA281" s="735"/>
      <c r="IHB281" s="735"/>
      <c r="IHC281" s="735"/>
      <c r="IHD281" s="735"/>
      <c r="IHE281" s="735"/>
      <c r="IHF281" s="735"/>
      <c r="IHG281" s="735"/>
      <c r="IHH281" s="735"/>
      <c r="IHI281" s="735"/>
      <c r="IHJ281" s="735"/>
      <c r="IHK281" s="735"/>
      <c r="IHL281" s="735"/>
      <c r="IHM281" s="735"/>
      <c r="IHN281" s="735"/>
      <c r="IHO281" s="735"/>
      <c r="IHP281" s="735"/>
      <c r="IHQ281" s="735"/>
      <c r="IHR281" s="735"/>
      <c r="IHS281" s="735"/>
      <c r="IHT281" s="735"/>
      <c r="IHU281" s="735"/>
      <c r="IHV281" s="735"/>
      <c r="IHW281" s="735"/>
      <c r="IHX281" s="735"/>
      <c r="IHY281" s="735"/>
      <c r="IHZ281" s="735"/>
      <c r="IIA281" s="735"/>
      <c r="IIB281" s="735"/>
      <c r="IIC281" s="735"/>
      <c r="IID281" s="735"/>
      <c r="IIE281" s="735"/>
      <c r="IIF281" s="735"/>
      <c r="IIG281" s="735"/>
      <c r="IIH281" s="735"/>
      <c r="III281" s="735"/>
      <c r="IIJ281" s="735"/>
      <c r="IIK281" s="735"/>
      <c r="IIL281" s="735"/>
      <c r="IIM281" s="735"/>
      <c r="IIN281" s="735"/>
      <c r="IIO281" s="732"/>
      <c r="IIP281" s="732"/>
      <c r="IIQ281" s="732"/>
      <c r="IIR281" s="732"/>
      <c r="IIS281" s="732"/>
      <c r="IIT281" s="732"/>
      <c r="IIU281" s="732"/>
      <c r="IIV281" s="732"/>
      <c r="IIW281" s="732"/>
      <c r="IIX281" s="732"/>
      <c r="IIY281" s="732"/>
      <c r="IIZ281" s="732"/>
      <c r="IJA281" s="732"/>
      <c r="IJB281" s="732"/>
      <c r="IJC281" s="732"/>
      <c r="IJD281" s="732"/>
      <c r="IJE281" s="732"/>
      <c r="IJF281" s="732"/>
      <c r="IJG281" s="732"/>
      <c r="IJH281" s="732"/>
      <c r="IJI281" s="732"/>
      <c r="IJJ281" s="732"/>
      <c r="IJK281" s="732"/>
      <c r="IJL281" s="732"/>
      <c r="IJM281" s="733"/>
      <c r="IJN281" s="733"/>
      <c r="IJO281" s="733"/>
      <c r="IJP281" s="733"/>
      <c r="IJQ281" s="733"/>
      <c r="IJR281" s="732"/>
      <c r="IJS281" s="732"/>
      <c r="IJT281" s="733"/>
      <c r="IJU281" s="733"/>
      <c r="IJV281" s="732"/>
      <c r="IJW281" s="732"/>
      <c r="IJX281" s="733"/>
      <c r="IJY281" s="733"/>
      <c r="IJZ281" s="732"/>
      <c r="IKA281" s="732"/>
      <c r="IKB281" s="732"/>
      <c r="IKC281" s="732"/>
      <c r="IKD281" s="732"/>
      <c r="IKE281" s="732"/>
      <c r="IKF281" s="732"/>
      <c r="IKG281" s="733"/>
      <c r="IKH281" s="733"/>
      <c r="IKI281" s="732"/>
      <c r="IKJ281" s="732"/>
      <c r="IKK281" s="733"/>
      <c r="IKL281" s="733"/>
      <c r="IKM281" s="732"/>
      <c r="IKN281" s="732"/>
      <c r="IKO281" s="732"/>
      <c r="IKP281" s="732"/>
      <c r="IKQ281" s="732"/>
      <c r="IKR281" s="731"/>
      <c r="IKS281" s="734"/>
      <c r="IKT281" s="732"/>
      <c r="IKU281" s="732"/>
      <c r="IKV281" s="732"/>
      <c r="IKW281" s="732"/>
      <c r="IKX281" s="732"/>
      <c r="IKY281" s="732"/>
      <c r="IKZ281" s="732"/>
      <c r="ILA281" s="735"/>
      <c r="ILB281" s="735"/>
      <c r="ILC281" s="735"/>
      <c r="ILD281" s="735"/>
      <c r="ILE281" s="735"/>
      <c r="ILF281" s="735"/>
      <c r="ILG281" s="735"/>
      <c r="ILH281" s="735"/>
      <c r="ILI281" s="735"/>
      <c r="ILJ281" s="735"/>
      <c r="ILK281" s="735"/>
      <c r="ILL281" s="735"/>
      <c r="ILM281" s="735"/>
      <c r="ILN281" s="735"/>
      <c r="ILO281" s="735"/>
      <c r="ILP281" s="735"/>
      <c r="ILQ281" s="735"/>
      <c r="ILR281" s="735"/>
      <c r="ILS281" s="735"/>
      <c r="ILT281" s="735"/>
      <c r="ILU281" s="735"/>
      <c r="ILV281" s="735"/>
      <c r="ILW281" s="735"/>
      <c r="ILX281" s="735"/>
      <c r="ILY281" s="735"/>
      <c r="ILZ281" s="735"/>
      <c r="IMA281" s="735"/>
      <c r="IMB281" s="735"/>
      <c r="IMC281" s="735"/>
      <c r="IMD281" s="735"/>
      <c r="IME281" s="735"/>
      <c r="IMF281" s="735"/>
      <c r="IMG281" s="735"/>
      <c r="IMH281" s="735"/>
      <c r="IMI281" s="735"/>
      <c r="IMJ281" s="735"/>
      <c r="IMK281" s="735"/>
      <c r="IML281" s="735"/>
      <c r="IMM281" s="735"/>
      <c r="IMN281" s="735"/>
      <c r="IMO281" s="735"/>
      <c r="IMP281" s="735"/>
      <c r="IMQ281" s="735"/>
      <c r="IMR281" s="735"/>
      <c r="IMS281" s="732"/>
      <c r="IMT281" s="732"/>
      <c r="IMU281" s="732"/>
      <c r="IMV281" s="732"/>
      <c r="IMW281" s="732"/>
      <c r="IMX281" s="732"/>
      <c r="IMY281" s="732"/>
      <c r="IMZ281" s="732"/>
      <c r="INA281" s="732"/>
      <c r="INB281" s="732"/>
      <c r="INC281" s="732"/>
      <c r="IND281" s="732"/>
      <c r="INE281" s="732"/>
      <c r="INF281" s="732"/>
      <c r="ING281" s="732"/>
      <c r="INH281" s="732"/>
      <c r="INI281" s="732"/>
      <c r="INJ281" s="732"/>
      <c r="INK281" s="732"/>
      <c r="INL281" s="732"/>
      <c r="INM281" s="732"/>
      <c r="INN281" s="732"/>
      <c r="INO281" s="732"/>
      <c r="INP281" s="732"/>
      <c r="INQ281" s="733"/>
      <c r="INR281" s="733"/>
      <c r="INS281" s="733"/>
      <c r="INT281" s="733"/>
      <c r="INU281" s="733"/>
      <c r="INV281" s="732"/>
      <c r="INW281" s="732"/>
      <c r="INX281" s="733"/>
      <c r="INY281" s="733"/>
      <c r="INZ281" s="732"/>
      <c r="IOA281" s="732"/>
      <c r="IOB281" s="733"/>
      <c r="IOC281" s="733"/>
      <c r="IOD281" s="732"/>
      <c r="IOE281" s="732"/>
      <c r="IOF281" s="732"/>
      <c r="IOG281" s="732"/>
      <c r="IOH281" s="732"/>
      <c r="IOI281" s="732"/>
      <c r="IOJ281" s="732"/>
      <c r="IOK281" s="733"/>
      <c r="IOL281" s="733"/>
      <c r="IOM281" s="732"/>
      <c r="ION281" s="732"/>
      <c r="IOO281" s="733"/>
      <c r="IOP281" s="733"/>
      <c r="IOQ281" s="732"/>
      <c r="IOR281" s="732"/>
      <c r="IOS281" s="732"/>
      <c r="IOT281" s="732"/>
      <c r="IOU281" s="732"/>
      <c r="IOV281" s="731"/>
      <c r="IOW281" s="734"/>
      <c r="IOX281" s="732"/>
      <c r="IOY281" s="732"/>
      <c r="IOZ281" s="732"/>
      <c r="IPA281" s="732"/>
      <c r="IPB281" s="732"/>
      <c r="IPC281" s="732"/>
      <c r="IPD281" s="732"/>
      <c r="IPE281" s="735"/>
      <c r="IPF281" s="735"/>
      <c r="IPG281" s="735"/>
      <c r="IPH281" s="735"/>
      <c r="IPI281" s="735"/>
      <c r="IPJ281" s="735"/>
      <c r="IPK281" s="735"/>
      <c r="IPL281" s="735"/>
      <c r="IPM281" s="735"/>
      <c r="IPN281" s="735"/>
      <c r="IPO281" s="735"/>
      <c r="IPP281" s="735"/>
      <c r="IPQ281" s="735"/>
      <c r="IPR281" s="735"/>
      <c r="IPS281" s="735"/>
      <c r="IPT281" s="735"/>
      <c r="IPU281" s="735"/>
      <c r="IPV281" s="735"/>
      <c r="IPW281" s="735"/>
      <c r="IPX281" s="735"/>
      <c r="IPY281" s="735"/>
      <c r="IPZ281" s="735"/>
      <c r="IQA281" s="735"/>
      <c r="IQB281" s="735"/>
      <c r="IQC281" s="735"/>
      <c r="IQD281" s="735"/>
      <c r="IQE281" s="735"/>
      <c r="IQF281" s="735"/>
      <c r="IQG281" s="735"/>
      <c r="IQH281" s="735"/>
      <c r="IQI281" s="735"/>
      <c r="IQJ281" s="735"/>
      <c r="IQK281" s="735"/>
      <c r="IQL281" s="735"/>
      <c r="IQM281" s="735"/>
      <c r="IQN281" s="735"/>
      <c r="IQO281" s="735"/>
      <c r="IQP281" s="735"/>
      <c r="IQQ281" s="735"/>
      <c r="IQR281" s="735"/>
      <c r="IQS281" s="735"/>
      <c r="IQT281" s="735"/>
      <c r="IQU281" s="735"/>
      <c r="IQV281" s="735"/>
      <c r="IQW281" s="732"/>
      <c r="IQX281" s="732"/>
      <c r="IQY281" s="732"/>
      <c r="IQZ281" s="732"/>
      <c r="IRA281" s="732"/>
      <c r="IRB281" s="732"/>
      <c r="IRC281" s="732"/>
      <c r="IRD281" s="732"/>
      <c r="IRE281" s="732"/>
      <c r="IRF281" s="732"/>
      <c r="IRG281" s="732"/>
      <c r="IRH281" s="732"/>
      <c r="IRI281" s="732"/>
      <c r="IRJ281" s="732"/>
      <c r="IRK281" s="732"/>
      <c r="IRL281" s="732"/>
      <c r="IRM281" s="732"/>
      <c r="IRN281" s="732"/>
      <c r="IRO281" s="732"/>
      <c r="IRP281" s="732"/>
      <c r="IRQ281" s="732"/>
      <c r="IRR281" s="732"/>
      <c r="IRS281" s="732"/>
      <c r="IRT281" s="732"/>
      <c r="IRU281" s="733"/>
      <c r="IRV281" s="733"/>
      <c r="IRW281" s="733"/>
      <c r="IRX281" s="733"/>
      <c r="IRY281" s="733"/>
      <c r="IRZ281" s="732"/>
      <c r="ISA281" s="732"/>
      <c r="ISB281" s="733"/>
      <c r="ISC281" s="733"/>
      <c r="ISD281" s="732"/>
      <c r="ISE281" s="732"/>
      <c r="ISF281" s="733"/>
      <c r="ISG281" s="733"/>
      <c r="ISH281" s="732"/>
      <c r="ISI281" s="732"/>
      <c r="ISJ281" s="732"/>
      <c r="ISK281" s="732"/>
      <c r="ISL281" s="732"/>
      <c r="ISM281" s="732"/>
      <c r="ISN281" s="732"/>
      <c r="ISO281" s="733"/>
      <c r="ISP281" s="733"/>
      <c r="ISQ281" s="732"/>
      <c r="ISR281" s="732"/>
      <c r="ISS281" s="733"/>
      <c r="IST281" s="733"/>
      <c r="ISU281" s="732"/>
      <c r="ISV281" s="732"/>
      <c r="ISW281" s="732"/>
      <c r="ISX281" s="732"/>
      <c r="ISY281" s="732"/>
      <c r="ISZ281" s="731"/>
      <c r="ITA281" s="734"/>
      <c r="ITB281" s="732"/>
      <c r="ITC281" s="732"/>
      <c r="ITD281" s="732"/>
      <c r="ITE281" s="732"/>
      <c r="ITF281" s="732"/>
      <c r="ITG281" s="732"/>
      <c r="ITH281" s="732"/>
      <c r="ITI281" s="735"/>
      <c r="ITJ281" s="735"/>
      <c r="ITK281" s="735"/>
      <c r="ITL281" s="735"/>
      <c r="ITM281" s="735"/>
      <c r="ITN281" s="735"/>
      <c r="ITO281" s="735"/>
      <c r="ITP281" s="735"/>
      <c r="ITQ281" s="735"/>
      <c r="ITR281" s="735"/>
      <c r="ITS281" s="735"/>
      <c r="ITT281" s="735"/>
      <c r="ITU281" s="735"/>
      <c r="ITV281" s="735"/>
      <c r="ITW281" s="735"/>
      <c r="ITX281" s="735"/>
      <c r="ITY281" s="735"/>
      <c r="ITZ281" s="735"/>
      <c r="IUA281" s="735"/>
      <c r="IUB281" s="735"/>
      <c r="IUC281" s="735"/>
      <c r="IUD281" s="735"/>
      <c r="IUE281" s="735"/>
      <c r="IUF281" s="735"/>
      <c r="IUG281" s="735"/>
      <c r="IUH281" s="735"/>
      <c r="IUI281" s="735"/>
      <c r="IUJ281" s="735"/>
      <c r="IUK281" s="735"/>
      <c r="IUL281" s="735"/>
      <c r="IUM281" s="735"/>
      <c r="IUN281" s="735"/>
      <c r="IUO281" s="735"/>
      <c r="IUP281" s="735"/>
      <c r="IUQ281" s="735"/>
      <c r="IUR281" s="735"/>
      <c r="IUS281" s="735"/>
      <c r="IUT281" s="735"/>
      <c r="IUU281" s="735"/>
      <c r="IUV281" s="735"/>
      <c r="IUW281" s="735"/>
      <c r="IUX281" s="735"/>
      <c r="IUY281" s="735"/>
      <c r="IUZ281" s="735"/>
      <c r="IVA281" s="732"/>
      <c r="IVB281" s="732"/>
      <c r="IVC281" s="732"/>
      <c r="IVD281" s="732"/>
      <c r="IVE281" s="732"/>
      <c r="IVF281" s="732"/>
      <c r="IVG281" s="732"/>
      <c r="IVH281" s="732"/>
      <c r="IVI281" s="732"/>
      <c r="IVJ281" s="732"/>
      <c r="IVK281" s="732"/>
      <c r="IVL281" s="732"/>
      <c r="IVM281" s="732"/>
      <c r="IVN281" s="732"/>
      <c r="IVO281" s="732"/>
      <c r="IVP281" s="732"/>
      <c r="IVQ281" s="732"/>
      <c r="IVR281" s="732"/>
      <c r="IVS281" s="732"/>
      <c r="IVT281" s="732"/>
      <c r="IVU281" s="732"/>
      <c r="IVV281" s="732"/>
      <c r="IVW281" s="732"/>
      <c r="IVX281" s="732"/>
      <c r="IVY281" s="733"/>
      <c r="IVZ281" s="733"/>
      <c r="IWA281" s="733"/>
      <c r="IWB281" s="733"/>
      <c r="IWC281" s="733"/>
      <c r="IWD281" s="732"/>
      <c r="IWE281" s="732"/>
      <c r="IWF281" s="733"/>
      <c r="IWG281" s="733"/>
      <c r="IWH281" s="732"/>
      <c r="IWI281" s="732"/>
      <c r="IWJ281" s="733"/>
      <c r="IWK281" s="733"/>
      <c r="IWL281" s="732"/>
      <c r="IWM281" s="732"/>
      <c r="IWN281" s="732"/>
      <c r="IWO281" s="732"/>
      <c r="IWP281" s="732"/>
      <c r="IWQ281" s="732"/>
      <c r="IWR281" s="732"/>
      <c r="IWS281" s="733"/>
      <c r="IWT281" s="733"/>
      <c r="IWU281" s="732"/>
      <c r="IWV281" s="732"/>
      <c r="IWW281" s="733"/>
      <c r="IWX281" s="733"/>
      <c r="IWY281" s="732"/>
      <c r="IWZ281" s="732"/>
      <c r="IXA281" s="732"/>
      <c r="IXB281" s="732"/>
      <c r="IXC281" s="732"/>
      <c r="IXD281" s="731"/>
      <c r="IXE281" s="734"/>
      <c r="IXF281" s="732"/>
      <c r="IXG281" s="732"/>
      <c r="IXH281" s="732"/>
      <c r="IXI281" s="732"/>
      <c r="IXJ281" s="732"/>
      <c r="IXK281" s="732"/>
      <c r="IXL281" s="732"/>
      <c r="IXM281" s="735"/>
      <c r="IXN281" s="735"/>
      <c r="IXO281" s="735"/>
      <c r="IXP281" s="735"/>
      <c r="IXQ281" s="735"/>
      <c r="IXR281" s="735"/>
      <c r="IXS281" s="735"/>
      <c r="IXT281" s="735"/>
      <c r="IXU281" s="735"/>
      <c r="IXV281" s="735"/>
      <c r="IXW281" s="735"/>
      <c r="IXX281" s="735"/>
      <c r="IXY281" s="735"/>
      <c r="IXZ281" s="735"/>
      <c r="IYA281" s="735"/>
      <c r="IYB281" s="735"/>
      <c r="IYC281" s="735"/>
      <c r="IYD281" s="735"/>
      <c r="IYE281" s="735"/>
      <c r="IYF281" s="735"/>
      <c r="IYG281" s="735"/>
      <c r="IYH281" s="735"/>
      <c r="IYI281" s="735"/>
      <c r="IYJ281" s="735"/>
      <c r="IYK281" s="735"/>
      <c r="IYL281" s="735"/>
      <c r="IYM281" s="735"/>
      <c r="IYN281" s="735"/>
      <c r="IYO281" s="735"/>
      <c r="IYP281" s="735"/>
      <c r="IYQ281" s="735"/>
      <c r="IYR281" s="735"/>
      <c r="IYS281" s="735"/>
      <c r="IYT281" s="735"/>
      <c r="IYU281" s="735"/>
      <c r="IYV281" s="735"/>
      <c r="IYW281" s="735"/>
      <c r="IYX281" s="735"/>
      <c r="IYY281" s="735"/>
      <c r="IYZ281" s="735"/>
      <c r="IZA281" s="735"/>
      <c r="IZB281" s="735"/>
      <c r="IZC281" s="735"/>
      <c r="IZD281" s="735"/>
      <c r="IZE281" s="732"/>
      <c r="IZF281" s="732"/>
      <c r="IZG281" s="732"/>
      <c r="IZH281" s="732"/>
      <c r="IZI281" s="732"/>
      <c r="IZJ281" s="732"/>
      <c r="IZK281" s="732"/>
      <c r="IZL281" s="732"/>
      <c r="IZM281" s="732"/>
      <c r="IZN281" s="732"/>
      <c r="IZO281" s="732"/>
      <c r="IZP281" s="732"/>
      <c r="IZQ281" s="732"/>
      <c r="IZR281" s="732"/>
      <c r="IZS281" s="732"/>
      <c r="IZT281" s="732"/>
      <c r="IZU281" s="732"/>
      <c r="IZV281" s="732"/>
      <c r="IZW281" s="732"/>
      <c r="IZX281" s="732"/>
      <c r="IZY281" s="732"/>
      <c r="IZZ281" s="732"/>
      <c r="JAA281" s="732"/>
      <c r="JAB281" s="732"/>
      <c r="JAC281" s="733"/>
      <c r="JAD281" s="733"/>
      <c r="JAE281" s="733"/>
      <c r="JAF281" s="733"/>
      <c r="JAG281" s="733"/>
      <c r="JAH281" s="732"/>
      <c r="JAI281" s="732"/>
      <c r="JAJ281" s="733"/>
      <c r="JAK281" s="733"/>
      <c r="JAL281" s="732"/>
      <c r="JAM281" s="732"/>
      <c r="JAN281" s="733"/>
      <c r="JAO281" s="733"/>
      <c r="JAP281" s="732"/>
      <c r="JAQ281" s="732"/>
      <c r="JAR281" s="732"/>
      <c r="JAS281" s="732"/>
      <c r="JAT281" s="732"/>
      <c r="JAU281" s="732"/>
      <c r="JAV281" s="732"/>
      <c r="JAW281" s="733"/>
      <c r="JAX281" s="733"/>
      <c r="JAY281" s="732"/>
      <c r="JAZ281" s="732"/>
      <c r="JBA281" s="733"/>
      <c r="JBB281" s="733"/>
      <c r="JBC281" s="732"/>
      <c r="JBD281" s="732"/>
      <c r="JBE281" s="732"/>
      <c r="JBF281" s="732"/>
      <c r="JBG281" s="732"/>
      <c r="JBH281" s="731"/>
      <c r="JBI281" s="734"/>
      <c r="JBJ281" s="732"/>
      <c r="JBK281" s="732"/>
      <c r="JBL281" s="732"/>
      <c r="JBM281" s="732"/>
      <c r="JBN281" s="732"/>
      <c r="JBO281" s="732"/>
      <c r="JBP281" s="732"/>
      <c r="JBQ281" s="735"/>
      <c r="JBR281" s="735"/>
      <c r="JBS281" s="735"/>
      <c r="JBT281" s="735"/>
      <c r="JBU281" s="735"/>
      <c r="JBV281" s="735"/>
      <c r="JBW281" s="735"/>
      <c r="JBX281" s="735"/>
      <c r="JBY281" s="735"/>
      <c r="JBZ281" s="735"/>
      <c r="JCA281" s="735"/>
      <c r="JCB281" s="735"/>
      <c r="JCC281" s="735"/>
      <c r="JCD281" s="735"/>
      <c r="JCE281" s="735"/>
      <c r="JCF281" s="735"/>
      <c r="JCG281" s="735"/>
      <c r="JCH281" s="735"/>
      <c r="JCI281" s="735"/>
      <c r="JCJ281" s="735"/>
      <c r="JCK281" s="735"/>
      <c r="JCL281" s="735"/>
      <c r="JCM281" s="735"/>
      <c r="JCN281" s="735"/>
      <c r="JCO281" s="735"/>
      <c r="JCP281" s="735"/>
      <c r="JCQ281" s="735"/>
      <c r="JCR281" s="735"/>
      <c r="JCS281" s="735"/>
      <c r="JCT281" s="735"/>
      <c r="JCU281" s="735"/>
      <c r="JCV281" s="735"/>
      <c r="JCW281" s="735"/>
      <c r="JCX281" s="735"/>
      <c r="JCY281" s="735"/>
      <c r="JCZ281" s="735"/>
      <c r="JDA281" s="735"/>
      <c r="JDB281" s="735"/>
      <c r="JDC281" s="735"/>
      <c r="JDD281" s="735"/>
      <c r="JDE281" s="735"/>
      <c r="JDF281" s="735"/>
      <c r="JDG281" s="735"/>
      <c r="JDH281" s="735"/>
      <c r="JDI281" s="732"/>
      <c r="JDJ281" s="732"/>
      <c r="JDK281" s="732"/>
      <c r="JDL281" s="732"/>
      <c r="JDM281" s="732"/>
      <c r="JDN281" s="732"/>
      <c r="JDO281" s="732"/>
      <c r="JDP281" s="732"/>
      <c r="JDQ281" s="732"/>
      <c r="JDR281" s="732"/>
      <c r="JDS281" s="732"/>
      <c r="JDT281" s="732"/>
      <c r="JDU281" s="732"/>
      <c r="JDV281" s="732"/>
      <c r="JDW281" s="732"/>
      <c r="JDX281" s="732"/>
      <c r="JDY281" s="732"/>
      <c r="JDZ281" s="732"/>
      <c r="JEA281" s="732"/>
      <c r="JEB281" s="732"/>
      <c r="JEC281" s="732"/>
      <c r="JED281" s="732"/>
      <c r="JEE281" s="732"/>
      <c r="JEF281" s="732"/>
      <c r="JEG281" s="733"/>
      <c r="JEH281" s="733"/>
      <c r="JEI281" s="733"/>
      <c r="JEJ281" s="733"/>
      <c r="JEK281" s="733"/>
      <c r="JEL281" s="732"/>
      <c r="JEM281" s="732"/>
      <c r="JEN281" s="733"/>
      <c r="JEO281" s="733"/>
      <c r="JEP281" s="732"/>
      <c r="JEQ281" s="732"/>
      <c r="JER281" s="733"/>
      <c r="JES281" s="733"/>
      <c r="JET281" s="732"/>
      <c r="JEU281" s="732"/>
      <c r="JEV281" s="732"/>
      <c r="JEW281" s="732"/>
      <c r="JEX281" s="732"/>
      <c r="JEY281" s="732"/>
      <c r="JEZ281" s="732"/>
      <c r="JFA281" s="733"/>
      <c r="JFB281" s="733"/>
      <c r="JFC281" s="732"/>
      <c r="JFD281" s="732"/>
      <c r="JFE281" s="733"/>
      <c r="JFF281" s="733"/>
      <c r="JFG281" s="732"/>
      <c r="JFH281" s="732"/>
      <c r="JFI281" s="732"/>
      <c r="JFJ281" s="732"/>
      <c r="JFK281" s="732"/>
      <c r="JFL281" s="731"/>
      <c r="JFM281" s="734"/>
      <c r="JFN281" s="732"/>
      <c r="JFO281" s="732"/>
      <c r="JFP281" s="732"/>
      <c r="JFQ281" s="732"/>
      <c r="JFR281" s="732"/>
      <c r="JFS281" s="732"/>
      <c r="JFT281" s="732"/>
      <c r="JFU281" s="735"/>
      <c r="JFV281" s="735"/>
      <c r="JFW281" s="735"/>
      <c r="JFX281" s="735"/>
      <c r="JFY281" s="735"/>
      <c r="JFZ281" s="735"/>
      <c r="JGA281" s="735"/>
      <c r="JGB281" s="735"/>
      <c r="JGC281" s="735"/>
      <c r="JGD281" s="735"/>
      <c r="JGE281" s="735"/>
      <c r="JGF281" s="735"/>
      <c r="JGG281" s="735"/>
      <c r="JGH281" s="735"/>
      <c r="JGI281" s="735"/>
      <c r="JGJ281" s="735"/>
      <c r="JGK281" s="735"/>
      <c r="JGL281" s="735"/>
      <c r="JGM281" s="735"/>
      <c r="JGN281" s="735"/>
      <c r="JGO281" s="735"/>
      <c r="JGP281" s="735"/>
      <c r="JGQ281" s="735"/>
      <c r="JGR281" s="735"/>
      <c r="JGS281" s="735"/>
      <c r="JGT281" s="735"/>
      <c r="JGU281" s="735"/>
      <c r="JGV281" s="735"/>
      <c r="JGW281" s="735"/>
      <c r="JGX281" s="735"/>
      <c r="JGY281" s="735"/>
      <c r="JGZ281" s="735"/>
      <c r="JHA281" s="735"/>
      <c r="JHB281" s="735"/>
      <c r="JHC281" s="735"/>
      <c r="JHD281" s="735"/>
      <c r="JHE281" s="735"/>
      <c r="JHF281" s="735"/>
      <c r="JHG281" s="735"/>
      <c r="JHH281" s="735"/>
      <c r="JHI281" s="735"/>
      <c r="JHJ281" s="735"/>
      <c r="JHK281" s="735"/>
      <c r="JHL281" s="735"/>
      <c r="JHM281" s="732"/>
      <c r="JHN281" s="732"/>
      <c r="JHO281" s="732"/>
      <c r="JHP281" s="732"/>
      <c r="JHQ281" s="732"/>
      <c r="JHR281" s="732"/>
      <c r="JHS281" s="732"/>
      <c r="JHT281" s="732"/>
      <c r="JHU281" s="732"/>
      <c r="JHV281" s="732"/>
      <c r="JHW281" s="732"/>
      <c r="JHX281" s="732"/>
      <c r="JHY281" s="732"/>
      <c r="JHZ281" s="732"/>
      <c r="JIA281" s="732"/>
      <c r="JIB281" s="732"/>
      <c r="JIC281" s="732"/>
      <c r="JID281" s="732"/>
      <c r="JIE281" s="732"/>
      <c r="JIF281" s="732"/>
      <c r="JIG281" s="732"/>
      <c r="JIH281" s="732"/>
      <c r="JII281" s="732"/>
      <c r="JIJ281" s="732"/>
      <c r="JIK281" s="733"/>
      <c r="JIL281" s="733"/>
      <c r="JIM281" s="733"/>
      <c r="JIN281" s="733"/>
      <c r="JIO281" s="733"/>
      <c r="JIP281" s="732"/>
      <c r="JIQ281" s="732"/>
      <c r="JIR281" s="733"/>
      <c r="JIS281" s="733"/>
      <c r="JIT281" s="732"/>
      <c r="JIU281" s="732"/>
      <c r="JIV281" s="733"/>
      <c r="JIW281" s="733"/>
      <c r="JIX281" s="732"/>
      <c r="JIY281" s="732"/>
      <c r="JIZ281" s="732"/>
      <c r="JJA281" s="732"/>
      <c r="JJB281" s="732"/>
      <c r="JJC281" s="732"/>
      <c r="JJD281" s="732"/>
      <c r="JJE281" s="733"/>
      <c r="JJF281" s="733"/>
      <c r="JJG281" s="732"/>
      <c r="JJH281" s="732"/>
      <c r="JJI281" s="733"/>
      <c r="JJJ281" s="733"/>
      <c r="JJK281" s="732"/>
      <c r="JJL281" s="732"/>
      <c r="JJM281" s="732"/>
      <c r="JJN281" s="732"/>
      <c r="JJO281" s="732"/>
      <c r="JJP281" s="731"/>
      <c r="JJQ281" s="734"/>
      <c r="JJR281" s="732"/>
      <c r="JJS281" s="732"/>
      <c r="JJT281" s="732"/>
      <c r="JJU281" s="732"/>
      <c r="JJV281" s="732"/>
      <c r="JJW281" s="732"/>
      <c r="JJX281" s="732"/>
      <c r="JJY281" s="735"/>
      <c r="JJZ281" s="735"/>
      <c r="JKA281" s="735"/>
      <c r="JKB281" s="735"/>
      <c r="JKC281" s="735"/>
      <c r="JKD281" s="735"/>
      <c r="JKE281" s="735"/>
      <c r="JKF281" s="735"/>
      <c r="JKG281" s="735"/>
      <c r="JKH281" s="735"/>
      <c r="JKI281" s="735"/>
      <c r="JKJ281" s="735"/>
      <c r="JKK281" s="735"/>
      <c r="JKL281" s="735"/>
      <c r="JKM281" s="735"/>
      <c r="JKN281" s="735"/>
      <c r="JKO281" s="735"/>
      <c r="JKP281" s="735"/>
      <c r="JKQ281" s="735"/>
      <c r="JKR281" s="735"/>
      <c r="JKS281" s="735"/>
      <c r="JKT281" s="735"/>
      <c r="JKU281" s="735"/>
      <c r="JKV281" s="735"/>
      <c r="JKW281" s="735"/>
      <c r="JKX281" s="735"/>
      <c r="JKY281" s="735"/>
      <c r="JKZ281" s="735"/>
      <c r="JLA281" s="735"/>
      <c r="JLB281" s="735"/>
      <c r="JLC281" s="735"/>
      <c r="JLD281" s="735"/>
      <c r="JLE281" s="735"/>
      <c r="JLF281" s="735"/>
      <c r="JLG281" s="735"/>
      <c r="JLH281" s="735"/>
      <c r="JLI281" s="735"/>
      <c r="JLJ281" s="735"/>
      <c r="JLK281" s="735"/>
      <c r="JLL281" s="735"/>
      <c r="JLM281" s="735"/>
      <c r="JLN281" s="735"/>
      <c r="JLO281" s="735"/>
      <c r="JLP281" s="735"/>
      <c r="JLQ281" s="732"/>
      <c r="JLR281" s="732"/>
      <c r="JLS281" s="732"/>
      <c r="JLT281" s="732"/>
      <c r="JLU281" s="732"/>
      <c r="JLV281" s="732"/>
      <c r="JLW281" s="732"/>
      <c r="JLX281" s="732"/>
      <c r="JLY281" s="732"/>
      <c r="JLZ281" s="732"/>
      <c r="JMA281" s="732"/>
      <c r="JMB281" s="732"/>
      <c r="JMC281" s="732"/>
      <c r="JMD281" s="732"/>
      <c r="JME281" s="732"/>
      <c r="JMF281" s="732"/>
      <c r="JMG281" s="732"/>
      <c r="JMH281" s="732"/>
      <c r="JMI281" s="732"/>
      <c r="JMJ281" s="732"/>
      <c r="JMK281" s="732"/>
      <c r="JML281" s="732"/>
      <c r="JMM281" s="732"/>
      <c r="JMN281" s="732"/>
      <c r="JMO281" s="733"/>
      <c r="JMP281" s="733"/>
      <c r="JMQ281" s="733"/>
      <c r="JMR281" s="733"/>
      <c r="JMS281" s="733"/>
      <c r="JMT281" s="732"/>
      <c r="JMU281" s="732"/>
      <c r="JMV281" s="733"/>
      <c r="JMW281" s="733"/>
      <c r="JMX281" s="732"/>
      <c r="JMY281" s="732"/>
      <c r="JMZ281" s="733"/>
      <c r="JNA281" s="733"/>
      <c r="JNB281" s="732"/>
      <c r="JNC281" s="732"/>
      <c r="JND281" s="732"/>
      <c r="JNE281" s="732"/>
      <c r="JNF281" s="732"/>
      <c r="JNG281" s="732"/>
      <c r="JNH281" s="732"/>
      <c r="JNI281" s="733"/>
      <c r="JNJ281" s="733"/>
      <c r="JNK281" s="732"/>
      <c r="JNL281" s="732"/>
      <c r="JNM281" s="733"/>
      <c r="JNN281" s="733"/>
      <c r="JNO281" s="732"/>
      <c r="JNP281" s="732"/>
      <c r="JNQ281" s="732"/>
      <c r="JNR281" s="732"/>
      <c r="JNS281" s="732"/>
      <c r="JNT281" s="731"/>
      <c r="JNU281" s="734"/>
      <c r="JNV281" s="732"/>
      <c r="JNW281" s="732"/>
      <c r="JNX281" s="732"/>
      <c r="JNY281" s="732"/>
      <c r="JNZ281" s="732"/>
      <c r="JOA281" s="732"/>
      <c r="JOB281" s="732"/>
      <c r="JOC281" s="735"/>
      <c r="JOD281" s="735"/>
      <c r="JOE281" s="735"/>
      <c r="JOF281" s="735"/>
      <c r="JOG281" s="735"/>
      <c r="JOH281" s="735"/>
      <c r="JOI281" s="735"/>
      <c r="JOJ281" s="735"/>
      <c r="JOK281" s="735"/>
      <c r="JOL281" s="735"/>
      <c r="JOM281" s="735"/>
      <c r="JON281" s="735"/>
      <c r="JOO281" s="735"/>
      <c r="JOP281" s="735"/>
      <c r="JOQ281" s="735"/>
      <c r="JOR281" s="735"/>
      <c r="JOS281" s="735"/>
      <c r="JOT281" s="735"/>
      <c r="JOU281" s="735"/>
      <c r="JOV281" s="735"/>
      <c r="JOW281" s="735"/>
      <c r="JOX281" s="735"/>
      <c r="JOY281" s="735"/>
      <c r="JOZ281" s="735"/>
      <c r="JPA281" s="735"/>
      <c r="JPB281" s="735"/>
      <c r="JPC281" s="735"/>
      <c r="JPD281" s="735"/>
      <c r="JPE281" s="735"/>
      <c r="JPF281" s="735"/>
      <c r="JPG281" s="735"/>
      <c r="JPH281" s="735"/>
      <c r="JPI281" s="735"/>
      <c r="JPJ281" s="735"/>
      <c r="JPK281" s="735"/>
      <c r="JPL281" s="735"/>
      <c r="JPM281" s="735"/>
      <c r="JPN281" s="735"/>
      <c r="JPO281" s="735"/>
      <c r="JPP281" s="735"/>
      <c r="JPQ281" s="735"/>
      <c r="JPR281" s="735"/>
      <c r="JPS281" s="735"/>
      <c r="JPT281" s="735"/>
      <c r="JPU281" s="732"/>
      <c r="JPV281" s="732"/>
      <c r="JPW281" s="732"/>
      <c r="JPX281" s="732"/>
      <c r="JPY281" s="732"/>
      <c r="JPZ281" s="732"/>
      <c r="JQA281" s="732"/>
      <c r="JQB281" s="732"/>
      <c r="JQC281" s="732"/>
      <c r="JQD281" s="732"/>
      <c r="JQE281" s="732"/>
      <c r="JQF281" s="732"/>
      <c r="JQG281" s="732"/>
      <c r="JQH281" s="732"/>
      <c r="JQI281" s="732"/>
      <c r="JQJ281" s="732"/>
      <c r="JQK281" s="732"/>
      <c r="JQL281" s="732"/>
      <c r="JQM281" s="732"/>
      <c r="JQN281" s="732"/>
      <c r="JQO281" s="732"/>
      <c r="JQP281" s="732"/>
      <c r="JQQ281" s="732"/>
      <c r="JQR281" s="732"/>
      <c r="JQS281" s="733"/>
      <c r="JQT281" s="733"/>
      <c r="JQU281" s="733"/>
      <c r="JQV281" s="733"/>
      <c r="JQW281" s="733"/>
      <c r="JQX281" s="732"/>
      <c r="JQY281" s="732"/>
      <c r="JQZ281" s="733"/>
      <c r="JRA281" s="733"/>
      <c r="JRB281" s="732"/>
      <c r="JRC281" s="732"/>
      <c r="JRD281" s="733"/>
      <c r="JRE281" s="733"/>
      <c r="JRF281" s="732"/>
      <c r="JRG281" s="732"/>
      <c r="JRH281" s="732"/>
      <c r="JRI281" s="732"/>
      <c r="JRJ281" s="732"/>
      <c r="JRK281" s="732"/>
      <c r="JRL281" s="732"/>
      <c r="JRM281" s="733"/>
      <c r="JRN281" s="733"/>
      <c r="JRO281" s="732"/>
      <c r="JRP281" s="732"/>
      <c r="JRQ281" s="733"/>
      <c r="JRR281" s="733"/>
      <c r="JRS281" s="732"/>
      <c r="JRT281" s="732"/>
      <c r="JRU281" s="732"/>
      <c r="JRV281" s="732"/>
      <c r="JRW281" s="732"/>
      <c r="JRX281" s="731"/>
      <c r="JRY281" s="734"/>
      <c r="JRZ281" s="732"/>
      <c r="JSA281" s="732"/>
      <c r="JSB281" s="732"/>
      <c r="JSC281" s="732"/>
      <c r="JSD281" s="732"/>
      <c r="JSE281" s="732"/>
      <c r="JSF281" s="732"/>
      <c r="JSG281" s="735"/>
      <c r="JSH281" s="735"/>
      <c r="JSI281" s="735"/>
      <c r="JSJ281" s="735"/>
      <c r="JSK281" s="735"/>
      <c r="JSL281" s="735"/>
      <c r="JSM281" s="735"/>
      <c r="JSN281" s="735"/>
      <c r="JSO281" s="735"/>
      <c r="JSP281" s="735"/>
      <c r="JSQ281" s="735"/>
      <c r="JSR281" s="735"/>
      <c r="JSS281" s="735"/>
      <c r="JST281" s="735"/>
      <c r="JSU281" s="735"/>
      <c r="JSV281" s="735"/>
      <c r="JSW281" s="735"/>
      <c r="JSX281" s="735"/>
      <c r="JSY281" s="735"/>
      <c r="JSZ281" s="735"/>
      <c r="JTA281" s="735"/>
      <c r="JTB281" s="735"/>
      <c r="JTC281" s="735"/>
      <c r="JTD281" s="735"/>
      <c r="JTE281" s="735"/>
      <c r="JTF281" s="735"/>
      <c r="JTG281" s="735"/>
      <c r="JTH281" s="735"/>
      <c r="JTI281" s="735"/>
      <c r="JTJ281" s="735"/>
      <c r="JTK281" s="735"/>
      <c r="JTL281" s="735"/>
      <c r="JTM281" s="735"/>
      <c r="JTN281" s="735"/>
      <c r="JTO281" s="735"/>
      <c r="JTP281" s="735"/>
      <c r="JTQ281" s="735"/>
      <c r="JTR281" s="735"/>
      <c r="JTS281" s="735"/>
      <c r="JTT281" s="735"/>
      <c r="JTU281" s="735"/>
      <c r="JTV281" s="735"/>
      <c r="JTW281" s="735"/>
      <c r="JTX281" s="735"/>
      <c r="JTY281" s="732"/>
      <c r="JTZ281" s="732"/>
      <c r="JUA281" s="732"/>
      <c r="JUB281" s="732"/>
      <c r="JUC281" s="732"/>
      <c r="JUD281" s="732"/>
      <c r="JUE281" s="732"/>
      <c r="JUF281" s="732"/>
      <c r="JUG281" s="732"/>
      <c r="JUH281" s="732"/>
      <c r="JUI281" s="732"/>
      <c r="JUJ281" s="732"/>
      <c r="JUK281" s="732"/>
      <c r="JUL281" s="732"/>
      <c r="JUM281" s="732"/>
      <c r="JUN281" s="732"/>
      <c r="JUO281" s="732"/>
      <c r="JUP281" s="732"/>
      <c r="JUQ281" s="732"/>
      <c r="JUR281" s="732"/>
      <c r="JUS281" s="732"/>
      <c r="JUT281" s="732"/>
      <c r="JUU281" s="732"/>
      <c r="JUV281" s="732"/>
      <c r="JUW281" s="733"/>
      <c r="JUX281" s="733"/>
      <c r="JUY281" s="733"/>
      <c r="JUZ281" s="733"/>
      <c r="JVA281" s="733"/>
      <c r="JVB281" s="732"/>
      <c r="JVC281" s="732"/>
      <c r="JVD281" s="733"/>
      <c r="JVE281" s="733"/>
      <c r="JVF281" s="732"/>
      <c r="JVG281" s="732"/>
      <c r="JVH281" s="733"/>
      <c r="JVI281" s="733"/>
      <c r="JVJ281" s="732"/>
      <c r="JVK281" s="732"/>
      <c r="JVL281" s="732"/>
      <c r="JVM281" s="732"/>
      <c r="JVN281" s="732"/>
      <c r="JVO281" s="732"/>
      <c r="JVP281" s="732"/>
      <c r="JVQ281" s="733"/>
      <c r="JVR281" s="733"/>
      <c r="JVS281" s="732"/>
      <c r="JVT281" s="732"/>
      <c r="JVU281" s="733"/>
      <c r="JVV281" s="733"/>
      <c r="JVW281" s="732"/>
      <c r="JVX281" s="732"/>
      <c r="JVY281" s="732"/>
      <c r="JVZ281" s="732"/>
      <c r="JWA281" s="732"/>
      <c r="JWB281" s="731"/>
      <c r="JWC281" s="734"/>
      <c r="JWD281" s="732"/>
      <c r="JWE281" s="732"/>
      <c r="JWF281" s="732"/>
      <c r="JWG281" s="732"/>
      <c r="JWH281" s="732"/>
      <c r="JWI281" s="732"/>
      <c r="JWJ281" s="732"/>
      <c r="JWK281" s="735"/>
      <c r="JWL281" s="735"/>
      <c r="JWM281" s="735"/>
      <c r="JWN281" s="735"/>
      <c r="JWO281" s="735"/>
      <c r="JWP281" s="735"/>
      <c r="JWQ281" s="735"/>
      <c r="JWR281" s="735"/>
      <c r="JWS281" s="735"/>
      <c r="JWT281" s="735"/>
      <c r="JWU281" s="735"/>
      <c r="JWV281" s="735"/>
      <c r="JWW281" s="735"/>
      <c r="JWX281" s="735"/>
      <c r="JWY281" s="735"/>
      <c r="JWZ281" s="735"/>
      <c r="JXA281" s="735"/>
      <c r="JXB281" s="735"/>
      <c r="JXC281" s="735"/>
      <c r="JXD281" s="735"/>
      <c r="JXE281" s="735"/>
      <c r="JXF281" s="735"/>
      <c r="JXG281" s="735"/>
      <c r="JXH281" s="735"/>
      <c r="JXI281" s="735"/>
      <c r="JXJ281" s="735"/>
      <c r="JXK281" s="735"/>
      <c r="JXL281" s="735"/>
      <c r="JXM281" s="735"/>
      <c r="JXN281" s="735"/>
      <c r="JXO281" s="735"/>
      <c r="JXP281" s="735"/>
      <c r="JXQ281" s="735"/>
      <c r="JXR281" s="735"/>
      <c r="JXS281" s="735"/>
      <c r="JXT281" s="735"/>
      <c r="JXU281" s="735"/>
      <c r="JXV281" s="735"/>
      <c r="JXW281" s="735"/>
      <c r="JXX281" s="735"/>
      <c r="JXY281" s="735"/>
      <c r="JXZ281" s="735"/>
      <c r="JYA281" s="735"/>
      <c r="JYB281" s="735"/>
      <c r="JYC281" s="732"/>
      <c r="JYD281" s="732"/>
      <c r="JYE281" s="732"/>
      <c r="JYF281" s="732"/>
      <c r="JYG281" s="732"/>
      <c r="JYH281" s="732"/>
      <c r="JYI281" s="732"/>
      <c r="JYJ281" s="732"/>
      <c r="JYK281" s="732"/>
      <c r="JYL281" s="732"/>
      <c r="JYM281" s="732"/>
      <c r="JYN281" s="732"/>
      <c r="JYO281" s="732"/>
      <c r="JYP281" s="732"/>
      <c r="JYQ281" s="732"/>
      <c r="JYR281" s="732"/>
      <c r="JYS281" s="732"/>
      <c r="JYT281" s="732"/>
      <c r="JYU281" s="732"/>
      <c r="JYV281" s="732"/>
      <c r="JYW281" s="732"/>
      <c r="JYX281" s="732"/>
      <c r="JYY281" s="732"/>
      <c r="JYZ281" s="732"/>
      <c r="JZA281" s="733"/>
      <c r="JZB281" s="733"/>
      <c r="JZC281" s="733"/>
      <c r="JZD281" s="733"/>
      <c r="JZE281" s="733"/>
      <c r="JZF281" s="732"/>
      <c r="JZG281" s="732"/>
      <c r="JZH281" s="733"/>
      <c r="JZI281" s="733"/>
      <c r="JZJ281" s="732"/>
      <c r="JZK281" s="732"/>
      <c r="JZL281" s="733"/>
      <c r="JZM281" s="733"/>
      <c r="JZN281" s="732"/>
      <c r="JZO281" s="732"/>
      <c r="JZP281" s="732"/>
      <c r="JZQ281" s="732"/>
      <c r="JZR281" s="732"/>
      <c r="JZS281" s="732"/>
      <c r="JZT281" s="732"/>
      <c r="JZU281" s="733"/>
      <c r="JZV281" s="733"/>
      <c r="JZW281" s="732"/>
      <c r="JZX281" s="732"/>
      <c r="JZY281" s="733"/>
      <c r="JZZ281" s="733"/>
      <c r="KAA281" s="732"/>
      <c r="KAB281" s="732"/>
      <c r="KAC281" s="732"/>
      <c r="KAD281" s="732"/>
      <c r="KAE281" s="732"/>
      <c r="KAF281" s="731"/>
      <c r="KAG281" s="734"/>
      <c r="KAH281" s="732"/>
      <c r="KAI281" s="732"/>
      <c r="KAJ281" s="732"/>
      <c r="KAK281" s="732"/>
      <c r="KAL281" s="732"/>
      <c r="KAM281" s="732"/>
      <c r="KAN281" s="732"/>
      <c r="KAO281" s="735"/>
      <c r="KAP281" s="735"/>
      <c r="KAQ281" s="735"/>
      <c r="KAR281" s="735"/>
      <c r="KAS281" s="735"/>
      <c r="KAT281" s="735"/>
      <c r="KAU281" s="735"/>
      <c r="KAV281" s="735"/>
      <c r="KAW281" s="735"/>
      <c r="KAX281" s="735"/>
      <c r="KAY281" s="735"/>
      <c r="KAZ281" s="735"/>
      <c r="KBA281" s="735"/>
      <c r="KBB281" s="735"/>
      <c r="KBC281" s="735"/>
      <c r="KBD281" s="735"/>
      <c r="KBE281" s="735"/>
      <c r="KBF281" s="735"/>
      <c r="KBG281" s="735"/>
      <c r="KBH281" s="735"/>
      <c r="KBI281" s="735"/>
      <c r="KBJ281" s="735"/>
      <c r="KBK281" s="735"/>
      <c r="KBL281" s="735"/>
      <c r="KBM281" s="735"/>
      <c r="KBN281" s="735"/>
      <c r="KBO281" s="735"/>
      <c r="KBP281" s="735"/>
      <c r="KBQ281" s="735"/>
      <c r="KBR281" s="735"/>
      <c r="KBS281" s="735"/>
      <c r="KBT281" s="735"/>
      <c r="KBU281" s="735"/>
      <c r="KBV281" s="735"/>
      <c r="KBW281" s="735"/>
      <c r="KBX281" s="735"/>
      <c r="KBY281" s="735"/>
      <c r="KBZ281" s="735"/>
      <c r="KCA281" s="735"/>
      <c r="KCB281" s="735"/>
      <c r="KCC281" s="735"/>
      <c r="KCD281" s="735"/>
      <c r="KCE281" s="735"/>
      <c r="KCF281" s="735"/>
      <c r="KCG281" s="732"/>
      <c r="KCH281" s="732"/>
      <c r="KCI281" s="732"/>
      <c r="KCJ281" s="732"/>
      <c r="KCK281" s="732"/>
      <c r="KCL281" s="732"/>
      <c r="KCM281" s="732"/>
      <c r="KCN281" s="732"/>
      <c r="KCO281" s="732"/>
      <c r="KCP281" s="732"/>
      <c r="KCQ281" s="732"/>
      <c r="KCR281" s="732"/>
      <c r="KCS281" s="732"/>
      <c r="KCT281" s="732"/>
      <c r="KCU281" s="732"/>
      <c r="KCV281" s="732"/>
      <c r="KCW281" s="732"/>
      <c r="KCX281" s="732"/>
      <c r="KCY281" s="732"/>
      <c r="KCZ281" s="732"/>
      <c r="KDA281" s="732"/>
      <c r="KDB281" s="732"/>
      <c r="KDC281" s="732"/>
      <c r="KDD281" s="732"/>
      <c r="KDE281" s="733"/>
      <c r="KDF281" s="733"/>
      <c r="KDG281" s="733"/>
      <c r="KDH281" s="733"/>
      <c r="KDI281" s="733"/>
      <c r="KDJ281" s="732"/>
      <c r="KDK281" s="732"/>
      <c r="KDL281" s="733"/>
      <c r="KDM281" s="733"/>
      <c r="KDN281" s="732"/>
      <c r="KDO281" s="732"/>
      <c r="KDP281" s="733"/>
      <c r="KDQ281" s="733"/>
      <c r="KDR281" s="732"/>
      <c r="KDS281" s="732"/>
      <c r="KDT281" s="732"/>
      <c r="KDU281" s="732"/>
      <c r="KDV281" s="732"/>
      <c r="KDW281" s="732"/>
      <c r="KDX281" s="732"/>
      <c r="KDY281" s="733"/>
      <c r="KDZ281" s="733"/>
      <c r="KEA281" s="732"/>
      <c r="KEB281" s="732"/>
      <c r="KEC281" s="733"/>
      <c r="KED281" s="733"/>
      <c r="KEE281" s="732"/>
      <c r="KEF281" s="732"/>
      <c r="KEG281" s="732"/>
      <c r="KEH281" s="732"/>
      <c r="KEI281" s="732"/>
      <c r="KEJ281" s="731"/>
      <c r="KEK281" s="734"/>
      <c r="KEL281" s="732"/>
      <c r="KEM281" s="732"/>
      <c r="KEN281" s="732"/>
      <c r="KEO281" s="732"/>
      <c r="KEP281" s="732"/>
      <c r="KEQ281" s="732"/>
      <c r="KER281" s="732"/>
      <c r="KES281" s="735"/>
      <c r="KET281" s="735"/>
      <c r="KEU281" s="735"/>
      <c r="KEV281" s="735"/>
      <c r="KEW281" s="735"/>
      <c r="KEX281" s="735"/>
      <c r="KEY281" s="735"/>
      <c r="KEZ281" s="735"/>
      <c r="KFA281" s="735"/>
      <c r="KFB281" s="735"/>
      <c r="KFC281" s="735"/>
      <c r="KFD281" s="735"/>
      <c r="KFE281" s="735"/>
      <c r="KFF281" s="735"/>
      <c r="KFG281" s="735"/>
      <c r="KFH281" s="735"/>
      <c r="KFI281" s="735"/>
      <c r="KFJ281" s="735"/>
      <c r="KFK281" s="735"/>
      <c r="KFL281" s="735"/>
      <c r="KFM281" s="735"/>
      <c r="KFN281" s="735"/>
      <c r="KFO281" s="735"/>
      <c r="KFP281" s="735"/>
      <c r="KFQ281" s="735"/>
      <c r="KFR281" s="735"/>
      <c r="KFS281" s="735"/>
      <c r="KFT281" s="735"/>
      <c r="KFU281" s="735"/>
      <c r="KFV281" s="735"/>
      <c r="KFW281" s="735"/>
      <c r="KFX281" s="735"/>
      <c r="KFY281" s="735"/>
      <c r="KFZ281" s="735"/>
      <c r="KGA281" s="735"/>
      <c r="KGB281" s="735"/>
      <c r="KGC281" s="735"/>
      <c r="KGD281" s="735"/>
      <c r="KGE281" s="735"/>
      <c r="KGF281" s="735"/>
      <c r="KGG281" s="735"/>
      <c r="KGH281" s="735"/>
      <c r="KGI281" s="735"/>
      <c r="KGJ281" s="735"/>
      <c r="KGK281" s="732"/>
      <c r="KGL281" s="732"/>
      <c r="KGM281" s="732"/>
      <c r="KGN281" s="732"/>
      <c r="KGO281" s="732"/>
      <c r="KGP281" s="732"/>
      <c r="KGQ281" s="732"/>
      <c r="KGR281" s="732"/>
      <c r="KGS281" s="732"/>
      <c r="KGT281" s="732"/>
      <c r="KGU281" s="732"/>
      <c r="KGV281" s="732"/>
      <c r="KGW281" s="732"/>
      <c r="KGX281" s="732"/>
      <c r="KGY281" s="732"/>
      <c r="KGZ281" s="732"/>
      <c r="KHA281" s="732"/>
      <c r="KHB281" s="732"/>
      <c r="KHC281" s="732"/>
      <c r="KHD281" s="732"/>
      <c r="KHE281" s="732"/>
      <c r="KHF281" s="732"/>
      <c r="KHG281" s="732"/>
      <c r="KHH281" s="732"/>
      <c r="KHI281" s="733"/>
      <c r="KHJ281" s="733"/>
      <c r="KHK281" s="733"/>
      <c r="KHL281" s="733"/>
      <c r="KHM281" s="733"/>
      <c r="KHN281" s="732"/>
      <c r="KHO281" s="732"/>
      <c r="KHP281" s="733"/>
      <c r="KHQ281" s="733"/>
      <c r="KHR281" s="732"/>
      <c r="KHS281" s="732"/>
      <c r="KHT281" s="733"/>
      <c r="KHU281" s="733"/>
      <c r="KHV281" s="732"/>
      <c r="KHW281" s="732"/>
      <c r="KHX281" s="732"/>
      <c r="KHY281" s="732"/>
      <c r="KHZ281" s="732"/>
      <c r="KIA281" s="732"/>
      <c r="KIB281" s="732"/>
      <c r="KIC281" s="733"/>
      <c r="KID281" s="733"/>
      <c r="KIE281" s="732"/>
      <c r="KIF281" s="732"/>
      <c r="KIG281" s="733"/>
      <c r="KIH281" s="733"/>
      <c r="KII281" s="732"/>
      <c r="KIJ281" s="732"/>
      <c r="KIK281" s="732"/>
      <c r="KIL281" s="732"/>
      <c r="KIM281" s="732"/>
      <c r="KIN281" s="731"/>
      <c r="KIO281" s="734"/>
      <c r="KIP281" s="732"/>
      <c r="KIQ281" s="732"/>
      <c r="KIR281" s="732"/>
      <c r="KIS281" s="732"/>
      <c r="KIT281" s="732"/>
      <c r="KIU281" s="732"/>
      <c r="KIV281" s="732"/>
      <c r="KIW281" s="735"/>
      <c r="KIX281" s="735"/>
      <c r="KIY281" s="735"/>
      <c r="KIZ281" s="735"/>
      <c r="KJA281" s="735"/>
      <c r="KJB281" s="735"/>
      <c r="KJC281" s="735"/>
      <c r="KJD281" s="735"/>
      <c r="KJE281" s="735"/>
      <c r="KJF281" s="735"/>
      <c r="KJG281" s="735"/>
      <c r="KJH281" s="735"/>
      <c r="KJI281" s="735"/>
      <c r="KJJ281" s="735"/>
      <c r="KJK281" s="735"/>
      <c r="KJL281" s="735"/>
      <c r="KJM281" s="735"/>
      <c r="KJN281" s="735"/>
      <c r="KJO281" s="735"/>
      <c r="KJP281" s="735"/>
      <c r="KJQ281" s="735"/>
      <c r="KJR281" s="735"/>
      <c r="KJS281" s="735"/>
      <c r="KJT281" s="735"/>
      <c r="KJU281" s="735"/>
      <c r="KJV281" s="735"/>
      <c r="KJW281" s="735"/>
      <c r="KJX281" s="735"/>
      <c r="KJY281" s="735"/>
      <c r="KJZ281" s="735"/>
      <c r="KKA281" s="735"/>
      <c r="KKB281" s="735"/>
      <c r="KKC281" s="735"/>
      <c r="KKD281" s="735"/>
      <c r="KKE281" s="735"/>
      <c r="KKF281" s="735"/>
      <c r="KKG281" s="735"/>
      <c r="KKH281" s="735"/>
      <c r="KKI281" s="735"/>
      <c r="KKJ281" s="735"/>
      <c r="KKK281" s="735"/>
      <c r="KKL281" s="735"/>
      <c r="KKM281" s="735"/>
      <c r="KKN281" s="735"/>
      <c r="KKO281" s="732"/>
      <c r="KKP281" s="732"/>
      <c r="KKQ281" s="732"/>
      <c r="KKR281" s="732"/>
      <c r="KKS281" s="732"/>
      <c r="KKT281" s="732"/>
      <c r="KKU281" s="732"/>
      <c r="KKV281" s="732"/>
      <c r="KKW281" s="732"/>
      <c r="KKX281" s="732"/>
      <c r="KKY281" s="732"/>
      <c r="KKZ281" s="732"/>
      <c r="KLA281" s="732"/>
      <c r="KLB281" s="732"/>
      <c r="KLC281" s="732"/>
      <c r="KLD281" s="732"/>
      <c r="KLE281" s="732"/>
      <c r="KLF281" s="732"/>
      <c r="KLG281" s="732"/>
      <c r="KLH281" s="732"/>
      <c r="KLI281" s="732"/>
      <c r="KLJ281" s="732"/>
      <c r="KLK281" s="732"/>
      <c r="KLL281" s="732"/>
      <c r="KLM281" s="733"/>
      <c r="KLN281" s="733"/>
      <c r="KLO281" s="733"/>
      <c r="KLP281" s="733"/>
      <c r="KLQ281" s="733"/>
      <c r="KLR281" s="732"/>
      <c r="KLS281" s="732"/>
      <c r="KLT281" s="733"/>
      <c r="KLU281" s="733"/>
      <c r="KLV281" s="732"/>
      <c r="KLW281" s="732"/>
      <c r="KLX281" s="733"/>
      <c r="KLY281" s="733"/>
      <c r="KLZ281" s="732"/>
      <c r="KMA281" s="732"/>
      <c r="KMB281" s="732"/>
      <c r="KMC281" s="732"/>
      <c r="KMD281" s="732"/>
      <c r="KME281" s="732"/>
      <c r="KMF281" s="732"/>
      <c r="KMG281" s="733"/>
      <c r="KMH281" s="733"/>
      <c r="KMI281" s="732"/>
      <c r="KMJ281" s="732"/>
      <c r="KMK281" s="733"/>
      <c r="KML281" s="733"/>
      <c r="KMM281" s="732"/>
      <c r="KMN281" s="732"/>
      <c r="KMO281" s="732"/>
      <c r="KMP281" s="732"/>
      <c r="KMQ281" s="732"/>
      <c r="KMR281" s="731"/>
      <c r="KMS281" s="734"/>
      <c r="KMT281" s="732"/>
      <c r="KMU281" s="732"/>
      <c r="KMV281" s="732"/>
      <c r="KMW281" s="732"/>
      <c r="KMX281" s="732"/>
      <c r="KMY281" s="732"/>
      <c r="KMZ281" s="732"/>
      <c r="KNA281" s="735"/>
      <c r="KNB281" s="735"/>
      <c r="KNC281" s="735"/>
      <c r="KND281" s="735"/>
      <c r="KNE281" s="735"/>
      <c r="KNF281" s="735"/>
      <c r="KNG281" s="735"/>
      <c r="KNH281" s="735"/>
      <c r="KNI281" s="735"/>
      <c r="KNJ281" s="735"/>
      <c r="KNK281" s="735"/>
      <c r="KNL281" s="735"/>
      <c r="KNM281" s="735"/>
      <c r="KNN281" s="735"/>
      <c r="KNO281" s="735"/>
      <c r="KNP281" s="735"/>
      <c r="KNQ281" s="735"/>
      <c r="KNR281" s="735"/>
      <c r="KNS281" s="735"/>
      <c r="KNT281" s="735"/>
      <c r="KNU281" s="735"/>
      <c r="KNV281" s="735"/>
      <c r="KNW281" s="735"/>
      <c r="KNX281" s="735"/>
      <c r="KNY281" s="735"/>
      <c r="KNZ281" s="735"/>
      <c r="KOA281" s="735"/>
      <c r="KOB281" s="735"/>
      <c r="KOC281" s="735"/>
      <c r="KOD281" s="735"/>
      <c r="KOE281" s="735"/>
      <c r="KOF281" s="735"/>
      <c r="KOG281" s="735"/>
      <c r="KOH281" s="735"/>
      <c r="KOI281" s="735"/>
      <c r="KOJ281" s="735"/>
      <c r="KOK281" s="735"/>
      <c r="KOL281" s="735"/>
      <c r="KOM281" s="735"/>
      <c r="KON281" s="735"/>
      <c r="KOO281" s="735"/>
      <c r="KOP281" s="735"/>
      <c r="KOQ281" s="735"/>
      <c r="KOR281" s="735"/>
      <c r="KOS281" s="732"/>
      <c r="KOT281" s="732"/>
      <c r="KOU281" s="732"/>
      <c r="KOV281" s="732"/>
      <c r="KOW281" s="732"/>
      <c r="KOX281" s="732"/>
      <c r="KOY281" s="732"/>
      <c r="KOZ281" s="732"/>
      <c r="KPA281" s="732"/>
      <c r="KPB281" s="732"/>
      <c r="KPC281" s="732"/>
      <c r="KPD281" s="732"/>
      <c r="KPE281" s="732"/>
      <c r="KPF281" s="732"/>
      <c r="KPG281" s="732"/>
      <c r="KPH281" s="732"/>
      <c r="KPI281" s="732"/>
      <c r="KPJ281" s="732"/>
      <c r="KPK281" s="732"/>
      <c r="KPL281" s="732"/>
      <c r="KPM281" s="732"/>
      <c r="KPN281" s="732"/>
      <c r="KPO281" s="732"/>
      <c r="KPP281" s="732"/>
      <c r="KPQ281" s="733"/>
      <c r="KPR281" s="733"/>
      <c r="KPS281" s="733"/>
      <c r="KPT281" s="733"/>
      <c r="KPU281" s="733"/>
      <c r="KPV281" s="732"/>
      <c r="KPW281" s="732"/>
      <c r="KPX281" s="733"/>
      <c r="KPY281" s="733"/>
      <c r="KPZ281" s="732"/>
      <c r="KQA281" s="732"/>
      <c r="KQB281" s="733"/>
      <c r="KQC281" s="733"/>
      <c r="KQD281" s="732"/>
      <c r="KQE281" s="732"/>
      <c r="KQF281" s="732"/>
      <c r="KQG281" s="732"/>
      <c r="KQH281" s="732"/>
      <c r="KQI281" s="732"/>
      <c r="KQJ281" s="732"/>
      <c r="KQK281" s="733"/>
      <c r="KQL281" s="733"/>
      <c r="KQM281" s="732"/>
      <c r="KQN281" s="732"/>
      <c r="KQO281" s="733"/>
      <c r="KQP281" s="733"/>
      <c r="KQQ281" s="732"/>
      <c r="KQR281" s="732"/>
      <c r="KQS281" s="732"/>
      <c r="KQT281" s="732"/>
      <c r="KQU281" s="732"/>
      <c r="KQV281" s="731"/>
      <c r="KQW281" s="734"/>
      <c r="KQX281" s="732"/>
      <c r="KQY281" s="732"/>
      <c r="KQZ281" s="732"/>
      <c r="KRA281" s="732"/>
      <c r="KRB281" s="732"/>
      <c r="KRC281" s="732"/>
      <c r="KRD281" s="732"/>
      <c r="KRE281" s="735"/>
      <c r="KRF281" s="735"/>
      <c r="KRG281" s="735"/>
      <c r="KRH281" s="735"/>
      <c r="KRI281" s="735"/>
      <c r="KRJ281" s="735"/>
      <c r="KRK281" s="735"/>
      <c r="KRL281" s="735"/>
      <c r="KRM281" s="735"/>
      <c r="KRN281" s="735"/>
      <c r="KRO281" s="735"/>
      <c r="KRP281" s="735"/>
      <c r="KRQ281" s="735"/>
      <c r="KRR281" s="735"/>
      <c r="KRS281" s="735"/>
      <c r="KRT281" s="735"/>
      <c r="KRU281" s="735"/>
      <c r="KRV281" s="735"/>
      <c r="KRW281" s="735"/>
      <c r="KRX281" s="735"/>
      <c r="KRY281" s="735"/>
      <c r="KRZ281" s="735"/>
      <c r="KSA281" s="735"/>
      <c r="KSB281" s="735"/>
      <c r="KSC281" s="735"/>
      <c r="KSD281" s="735"/>
      <c r="KSE281" s="735"/>
      <c r="KSF281" s="735"/>
      <c r="KSG281" s="735"/>
      <c r="KSH281" s="735"/>
      <c r="KSI281" s="735"/>
      <c r="KSJ281" s="735"/>
      <c r="KSK281" s="735"/>
      <c r="KSL281" s="735"/>
      <c r="KSM281" s="735"/>
      <c r="KSN281" s="735"/>
      <c r="KSO281" s="735"/>
      <c r="KSP281" s="735"/>
      <c r="KSQ281" s="735"/>
      <c r="KSR281" s="735"/>
      <c r="KSS281" s="735"/>
      <c r="KST281" s="735"/>
      <c r="KSU281" s="735"/>
      <c r="KSV281" s="735"/>
      <c r="KSW281" s="732"/>
      <c r="KSX281" s="732"/>
      <c r="KSY281" s="732"/>
      <c r="KSZ281" s="732"/>
      <c r="KTA281" s="732"/>
      <c r="KTB281" s="732"/>
      <c r="KTC281" s="732"/>
      <c r="KTD281" s="732"/>
      <c r="KTE281" s="732"/>
      <c r="KTF281" s="732"/>
      <c r="KTG281" s="732"/>
      <c r="KTH281" s="732"/>
      <c r="KTI281" s="732"/>
      <c r="KTJ281" s="732"/>
      <c r="KTK281" s="732"/>
      <c r="KTL281" s="732"/>
      <c r="KTM281" s="732"/>
      <c r="KTN281" s="732"/>
      <c r="KTO281" s="732"/>
      <c r="KTP281" s="732"/>
      <c r="KTQ281" s="732"/>
      <c r="KTR281" s="732"/>
      <c r="KTS281" s="732"/>
      <c r="KTT281" s="732"/>
      <c r="KTU281" s="733"/>
      <c r="KTV281" s="733"/>
      <c r="KTW281" s="733"/>
      <c r="KTX281" s="733"/>
      <c r="KTY281" s="733"/>
      <c r="KTZ281" s="732"/>
      <c r="KUA281" s="732"/>
      <c r="KUB281" s="733"/>
      <c r="KUC281" s="733"/>
      <c r="KUD281" s="732"/>
      <c r="KUE281" s="732"/>
      <c r="KUF281" s="733"/>
      <c r="KUG281" s="733"/>
      <c r="KUH281" s="732"/>
      <c r="KUI281" s="732"/>
      <c r="KUJ281" s="732"/>
      <c r="KUK281" s="732"/>
      <c r="KUL281" s="732"/>
      <c r="KUM281" s="732"/>
      <c r="KUN281" s="732"/>
      <c r="KUO281" s="733"/>
      <c r="KUP281" s="733"/>
      <c r="KUQ281" s="732"/>
      <c r="KUR281" s="732"/>
      <c r="KUS281" s="733"/>
      <c r="KUT281" s="733"/>
      <c r="KUU281" s="732"/>
      <c r="KUV281" s="732"/>
      <c r="KUW281" s="732"/>
      <c r="KUX281" s="732"/>
      <c r="KUY281" s="732"/>
      <c r="KUZ281" s="731"/>
      <c r="KVA281" s="734"/>
      <c r="KVB281" s="732"/>
      <c r="KVC281" s="732"/>
      <c r="KVD281" s="732"/>
      <c r="KVE281" s="732"/>
      <c r="KVF281" s="732"/>
      <c r="KVG281" s="732"/>
      <c r="KVH281" s="732"/>
      <c r="KVI281" s="735"/>
      <c r="KVJ281" s="735"/>
      <c r="KVK281" s="735"/>
      <c r="KVL281" s="735"/>
      <c r="KVM281" s="735"/>
      <c r="KVN281" s="735"/>
      <c r="KVO281" s="735"/>
      <c r="KVP281" s="735"/>
      <c r="KVQ281" s="735"/>
      <c r="KVR281" s="735"/>
      <c r="KVS281" s="735"/>
      <c r="KVT281" s="735"/>
      <c r="KVU281" s="735"/>
      <c r="KVV281" s="735"/>
      <c r="KVW281" s="735"/>
      <c r="KVX281" s="735"/>
      <c r="KVY281" s="735"/>
      <c r="KVZ281" s="735"/>
      <c r="KWA281" s="735"/>
      <c r="KWB281" s="735"/>
      <c r="KWC281" s="735"/>
      <c r="KWD281" s="735"/>
      <c r="KWE281" s="735"/>
      <c r="KWF281" s="735"/>
      <c r="KWG281" s="735"/>
      <c r="KWH281" s="735"/>
      <c r="KWI281" s="735"/>
      <c r="KWJ281" s="735"/>
      <c r="KWK281" s="735"/>
      <c r="KWL281" s="735"/>
      <c r="KWM281" s="735"/>
      <c r="KWN281" s="735"/>
      <c r="KWO281" s="735"/>
      <c r="KWP281" s="735"/>
      <c r="KWQ281" s="735"/>
      <c r="KWR281" s="735"/>
      <c r="KWS281" s="735"/>
      <c r="KWT281" s="735"/>
      <c r="KWU281" s="735"/>
      <c r="KWV281" s="735"/>
      <c r="KWW281" s="735"/>
      <c r="KWX281" s="735"/>
      <c r="KWY281" s="735"/>
      <c r="KWZ281" s="735"/>
      <c r="KXA281" s="732"/>
      <c r="KXB281" s="732"/>
      <c r="KXC281" s="732"/>
      <c r="KXD281" s="732"/>
      <c r="KXE281" s="732"/>
      <c r="KXF281" s="732"/>
      <c r="KXG281" s="732"/>
      <c r="KXH281" s="732"/>
      <c r="KXI281" s="732"/>
      <c r="KXJ281" s="732"/>
      <c r="KXK281" s="732"/>
      <c r="KXL281" s="732"/>
      <c r="KXM281" s="732"/>
      <c r="KXN281" s="732"/>
      <c r="KXO281" s="732"/>
      <c r="KXP281" s="732"/>
      <c r="KXQ281" s="732"/>
      <c r="KXR281" s="732"/>
      <c r="KXS281" s="732"/>
      <c r="KXT281" s="732"/>
      <c r="KXU281" s="732"/>
      <c r="KXV281" s="732"/>
      <c r="KXW281" s="732"/>
      <c r="KXX281" s="732"/>
      <c r="KXY281" s="733"/>
      <c r="KXZ281" s="733"/>
      <c r="KYA281" s="733"/>
      <c r="KYB281" s="733"/>
      <c r="KYC281" s="733"/>
      <c r="KYD281" s="732"/>
      <c r="KYE281" s="732"/>
      <c r="KYF281" s="733"/>
      <c r="KYG281" s="733"/>
      <c r="KYH281" s="732"/>
      <c r="KYI281" s="732"/>
      <c r="KYJ281" s="733"/>
      <c r="KYK281" s="733"/>
      <c r="KYL281" s="732"/>
      <c r="KYM281" s="732"/>
      <c r="KYN281" s="732"/>
      <c r="KYO281" s="732"/>
      <c r="KYP281" s="732"/>
      <c r="KYQ281" s="732"/>
      <c r="KYR281" s="732"/>
      <c r="KYS281" s="733"/>
      <c r="KYT281" s="733"/>
      <c r="KYU281" s="732"/>
      <c r="KYV281" s="732"/>
      <c r="KYW281" s="733"/>
      <c r="KYX281" s="733"/>
      <c r="KYY281" s="732"/>
      <c r="KYZ281" s="732"/>
      <c r="KZA281" s="732"/>
      <c r="KZB281" s="732"/>
      <c r="KZC281" s="732"/>
      <c r="KZD281" s="731"/>
      <c r="KZE281" s="734"/>
      <c r="KZF281" s="732"/>
      <c r="KZG281" s="732"/>
      <c r="KZH281" s="732"/>
      <c r="KZI281" s="732"/>
      <c r="KZJ281" s="732"/>
      <c r="KZK281" s="732"/>
      <c r="KZL281" s="732"/>
      <c r="KZM281" s="735"/>
      <c r="KZN281" s="735"/>
      <c r="KZO281" s="735"/>
      <c r="KZP281" s="735"/>
      <c r="KZQ281" s="735"/>
      <c r="KZR281" s="735"/>
      <c r="KZS281" s="735"/>
      <c r="KZT281" s="735"/>
      <c r="KZU281" s="735"/>
      <c r="KZV281" s="735"/>
      <c r="KZW281" s="735"/>
      <c r="KZX281" s="735"/>
      <c r="KZY281" s="735"/>
      <c r="KZZ281" s="735"/>
      <c r="LAA281" s="735"/>
      <c r="LAB281" s="735"/>
      <c r="LAC281" s="735"/>
      <c r="LAD281" s="735"/>
      <c r="LAE281" s="735"/>
      <c r="LAF281" s="735"/>
      <c r="LAG281" s="735"/>
      <c r="LAH281" s="735"/>
      <c r="LAI281" s="735"/>
      <c r="LAJ281" s="735"/>
      <c r="LAK281" s="735"/>
      <c r="LAL281" s="735"/>
      <c r="LAM281" s="735"/>
      <c r="LAN281" s="735"/>
      <c r="LAO281" s="735"/>
      <c r="LAP281" s="735"/>
      <c r="LAQ281" s="735"/>
      <c r="LAR281" s="735"/>
      <c r="LAS281" s="735"/>
      <c r="LAT281" s="735"/>
      <c r="LAU281" s="735"/>
      <c r="LAV281" s="735"/>
      <c r="LAW281" s="735"/>
      <c r="LAX281" s="735"/>
      <c r="LAY281" s="735"/>
      <c r="LAZ281" s="735"/>
      <c r="LBA281" s="735"/>
      <c r="LBB281" s="735"/>
      <c r="LBC281" s="735"/>
      <c r="LBD281" s="735"/>
      <c r="LBE281" s="732"/>
      <c r="LBF281" s="732"/>
      <c r="LBG281" s="732"/>
      <c r="LBH281" s="732"/>
      <c r="LBI281" s="732"/>
      <c r="LBJ281" s="732"/>
      <c r="LBK281" s="732"/>
      <c r="LBL281" s="732"/>
      <c r="LBM281" s="732"/>
      <c r="LBN281" s="732"/>
      <c r="LBO281" s="732"/>
      <c r="LBP281" s="732"/>
      <c r="LBQ281" s="732"/>
      <c r="LBR281" s="732"/>
      <c r="LBS281" s="732"/>
      <c r="LBT281" s="732"/>
      <c r="LBU281" s="732"/>
      <c r="LBV281" s="732"/>
      <c r="LBW281" s="732"/>
      <c r="LBX281" s="732"/>
      <c r="LBY281" s="732"/>
      <c r="LBZ281" s="732"/>
      <c r="LCA281" s="732"/>
      <c r="LCB281" s="732"/>
      <c r="LCC281" s="733"/>
      <c r="LCD281" s="733"/>
      <c r="LCE281" s="733"/>
      <c r="LCF281" s="733"/>
      <c r="LCG281" s="733"/>
      <c r="LCH281" s="732"/>
      <c r="LCI281" s="732"/>
      <c r="LCJ281" s="733"/>
      <c r="LCK281" s="733"/>
      <c r="LCL281" s="732"/>
      <c r="LCM281" s="732"/>
      <c r="LCN281" s="733"/>
      <c r="LCO281" s="733"/>
      <c r="LCP281" s="732"/>
      <c r="LCQ281" s="732"/>
      <c r="LCR281" s="732"/>
      <c r="LCS281" s="732"/>
      <c r="LCT281" s="732"/>
      <c r="LCU281" s="732"/>
      <c r="LCV281" s="732"/>
      <c r="LCW281" s="733"/>
      <c r="LCX281" s="733"/>
      <c r="LCY281" s="732"/>
      <c r="LCZ281" s="732"/>
      <c r="LDA281" s="733"/>
      <c r="LDB281" s="733"/>
      <c r="LDC281" s="732"/>
      <c r="LDD281" s="732"/>
      <c r="LDE281" s="732"/>
      <c r="LDF281" s="732"/>
      <c r="LDG281" s="732"/>
      <c r="LDH281" s="731"/>
      <c r="LDI281" s="734"/>
      <c r="LDJ281" s="732"/>
      <c r="LDK281" s="732"/>
      <c r="LDL281" s="732"/>
      <c r="LDM281" s="732"/>
      <c r="LDN281" s="732"/>
      <c r="LDO281" s="732"/>
      <c r="LDP281" s="732"/>
      <c r="LDQ281" s="735"/>
      <c r="LDR281" s="735"/>
      <c r="LDS281" s="735"/>
      <c r="LDT281" s="735"/>
      <c r="LDU281" s="735"/>
      <c r="LDV281" s="735"/>
      <c r="LDW281" s="735"/>
      <c r="LDX281" s="735"/>
      <c r="LDY281" s="735"/>
      <c r="LDZ281" s="735"/>
      <c r="LEA281" s="735"/>
      <c r="LEB281" s="735"/>
      <c r="LEC281" s="735"/>
      <c r="LED281" s="735"/>
      <c r="LEE281" s="735"/>
      <c r="LEF281" s="735"/>
      <c r="LEG281" s="735"/>
      <c r="LEH281" s="735"/>
      <c r="LEI281" s="735"/>
      <c r="LEJ281" s="735"/>
      <c r="LEK281" s="735"/>
      <c r="LEL281" s="735"/>
      <c r="LEM281" s="735"/>
      <c r="LEN281" s="735"/>
      <c r="LEO281" s="735"/>
      <c r="LEP281" s="735"/>
      <c r="LEQ281" s="735"/>
      <c r="LER281" s="735"/>
      <c r="LES281" s="735"/>
      <c r="LET281" s="735"/>
      <c r="LEU281" s="735"/>
      <c r="LEV281" s="735"/>
      <c r="LEW281" s="735"/>
      <c r="LEX281" s="735"/>
      <c r="LEY281" s="735"/>
      <c r="LEZ281" s="735"/>
      <c r="LFA281" s="735"/>
      <c r="LFB281" s="735"/>
      <c r="LFC281" s="735"/>
      <c r="LFD281" s="735"/>
      <c r="LFE281" s="735"/>
      <c r="LFF281" s="735"/>
      <c r="LFG281" s="735"/>
      <c r="LFH281" s="735"/>
      <c r="LFI281" s="732"/>
      <c r="LFJ281" s="732"/>
      <c r="LFK281" s="732"/>
      <c r="LFL281" s="732"/>
      <c r="LFM281" s="732"/>
      <c r="LFN281" s="732"/>
      <c r="LFO281" s="732"/>
      <c r="LFP281" s="732"/>
      <c r="LFQ281" s="732"/>
      <c r="LFR281" s="732"/>
      <c r="LFS281" s="732"/>
      <c r="LFT281" s="732"/>
      <c r="LFU281" s="732"/>
      <c r="LFV281" s="732"/>
      <c r="LFW281" s="732"/>
      <c r="LFX281" s="732"/>
      <c r="LFY281" s="732"/>
      <c r="LFZ281" s="732"/>
      <c r="LGA281" s="732"/>
      <c r="LGB281" s="732"/>
      <c r="LGC281" s="732"/>
      <c r="LGD281" s="732"/>
      <c r="LGE281" s="732"/>
      <c r="LGF281" s="732"/>
      <c r="LGG281" s="733"/>
      <c r="LGH281" s="733"/>
      <c r="LGI281" s="733"/>
      <c r="LGJ281" s="733"/>
      <c r="LGK281" s="733"/>
      <c r="LGL281" s="732"/>
      <c r="LGM281" s="732"/>
      <c r="LGN281" s="733"/>
      <c r="LGO281" s="733"/>
      <c r="LGP281" s="732"/>
      <c r="LGQ281" s="732"/>
      <c r="LGR281" s="733"/>
      <c r="LGS281" s="733"/>
      <c r="LGT281" s="732"/>
      <c r="LGU281" s="732"/>
      <c r="LGV281" s="732"/>
      <c r="LGW281" s="732"/>
      <c r="LGX281" s="732"/>
      <c r="LGY281" s="732"/>
      <c r="LGZ281" s="732"/>
      <c r="LHA281" s="733"/>
      <c r="LHB281" s="733"/>
      <c r="LHC281" s="732"/>
      <c r="LHD281" s="732"/>
      <c r="LHE281" s="733"/>
      <c r="LHF281" s="733"/>
      <c r="LHG281" s="732"/>
      <c r="LHH281" s="732"/>
      <c r="LHI281" s="732"/>
      <c r="LHJ281" s="732"/>
      <c r="LHK281" s="732"/>
      <c r="LHL281" s="731"/>
      <c r="LHM281" s="734"/>
      <c r="LHN281" s="732"/>
      <c r="LHO281" s="732"/>
      <c r="LHP281" s="732"/>
      <c r="LHQ281" s="732"/>
      <c r="LHR281" s="732"/>
      <c r="LHS281" s="732"/>
      <c r="LHT281" s="732"/>
      <c r="LHU281" s="735"/>
      <c r="LHV281" s="735"/>
      <c r="LHW281" s="735"/>
      <c r="LHX281" s="735"/>
      <c r="LHY281" s="735"/>
      <c r="LHZ281" s="735"/>
      <c r="LIA281" s="735"/>
      <c r="LIB281" s="735"/>
      <c r="LIC281" s="735"/>
      <c r="LID281" s="735"/>
      <c r="LIE281" s="735"/>
      <c r="LIF281" s="735"/>
      <c r="LIG281" s="735"/>
      <c r="LIH281" s="735"/>
      <c r="LII281" s="735"/>
      <c r="LIJ281" s="735"/>
      <c r="LIK281" s="735"/>
      <c r="LIL281" s="735"/>
      <c r="LIM281" s="735"/>
      <c r="LIN281" s="735"/>
      <c r="LIO281" s="735"/>
      <c r="LIP281" s="735"/>
      <c r="LIQ281" s="735"/>
      <c r="LIR281" s="735"/>
      <c r="LIS281" s="735"/>
      <c r="LIT281" s="735"/>
      <c r="LIU281" s="735"/>
      <c r="LIV281" s="735"/>
      <c r="LIW281" s="735"/>
      <c r="LIX281" s="735"/>
      <c r="LIY281" s="735"/>
      <c r="LIZ281" s="735"/>
      <c r="LJA281" s="735"/>
      <c r="LJB281" s="735"/>
      <c r="LJC281" s="735"/>
      <c r="LJD281" s="735"/>
      <c r="LJE281" s="735"/>
      <c r="LJF281" s="735"/>
      <c r="LJG281" s="735"/>
      <c r="LJH281" s="735"/>
      <c r="LJI281" s="735"/>
      <c r="LJJ281" s="735"/>
      <c r="LJK281" s="735"/>
      <c r="LJL281" s="735"/>
      <c r="LJM281" s="732"/>
      <c r="LJN281" s="732"/>
      <c r="LJO281" s="732"/>
      <c r="LJP281" s="732"/>
      <c r="LJQ281" s="732"/>
      <c r="LJR281" s="732"/>
      <c r="LJS281" s="732"/>
      <c r="LJT281" s="732"/>
      <c r="LJU281" s="732"/>
      <c r="LJV281" s="732"/>
      <c r="LJW281" s="732"/>
      <c r="LJX281" s="732"/>
      <c r="LJY281" s="732"/>
      <c r="LJZ281" s="732"/>
      <c r="LKA281" s="732"/>
      <c r="LKB281" s="732"/>
      <c r="LKC281" s="732"/>
      <c r="LKD281" s="732"/>
      <c r="LKE281" s="732"/>
      <c r="LKF281" s="732"/>
      <c r="LKG281" s="732"/>
      <c r="LKH281" s="732"/>
      <c r="LKI281" s="732"/>
      <c r="LKJ281" s="732"/>
      <c r="LKK281" s="733"/>
      <c r="LKL281" s="733"/>
      <c r="LKM281" s="733"/>
      <c r="LKN281" s="733"/>
      <c r="LKO281" s="733"/>
      <c r="LKP281" s="732"/>
      <c r="LKQ281" s="732"/>
      <c r="LKR281" s="733"/>
      <c r="LKS281" s="733"/>
      <c r="LKT281" s="732"/>
      <c r="LKU281" s="732"/>
      <c r="LKV281" s="733"/>
      <c r="LKW281" s="733"/>
      <c r="LKX281" s="732"/>
      <c r="LKY281" s="732"/>
      <c r="LKZ281" s="732"/>
      <c r="LLA281" s="732"/>
      <c r="LLB281" s="732"/>
      <c r="LLC281" s="732"/>
      <c r="LLD281" s="732"/>
      <c r="LLE281" s="733"/>
      <c r="LLF281" s="733"/>
      <c r="LLG281" s="732"/>
      <c r="LLH281" s="732"/>
      <c r="LLI281" s="733"/>
      <c r="LLJ281" s="733"/>
      <c r="LLK281" s="732"/>
      <c r="LLL281" s="732"/>
      <c r="LLM281" s="732"/>
      <c r="LLN281" s="732"/>
      <c r="LLO281" s="732"/>
      <c r="LLP281" s="731"/>
      <c r="LLQ281" s="734"/>
      <c r="LLR281" s="732"/>
      <c r="LLS281" s="732"/>
      <c r="LLT281" s="732"/>
      <c r="LLU281" s="732"/>
      <c r="LLV281" s="732"/>
      <c r="LLW281" s="732"/>
      <c r="LLX281" s="732"/>
      <c r="LLY281" s="735"/>
      <c r="LLZ281" s="735"/>
      <c r="LMA281" s="735"/>
      <c r="LMB281" s="735"/>
      <c r="LMC281" s="735"/>
      <c r="LMD281" s="735"/>
      <c r="LME281" s="735"/>
      <c r="LMF281" s="735"/>
      <c r="LMG281" s="735"/>
      <c r="LMH281" s="735"/>
      <c r="LMI281" s="735"/>
      <c r="LMJ281" s="735"/>
      <c r="LMK281" s="735"/>
      <c r="LML281" s="735"/>
      <c r="LMM281" s="735"/>
      <c r="LMN281" s="735"/>
      <c r="LMO281" s="735"/>
      <c r="LMP281" s="735"/>
      <c r="LMQ281" s="735"/>
      <c r="LMR281" s="735"/>
      <c r="LMS281" s="735"/>
      <c r="LMT281" s="735"/>
      <c r="LMU281" s="735"/>
      <c r="LMV281" s="735"/>
      <c r="LMW281" s="735"/>
      <c r="LMX281" s="735"/>
      <c r="LMY281" s="735"/>
      <c r="LMZ281" s="735"/>
      <c r="LNA281" s="735"/>
      <c r="LNB281" s="735"/>
      <c r="LNC281" s="735"/>
      <c r="LND281" s="735"/>
      <c r="LNE281" s="735"/>
      <c r="LNF281" s="735"/>
      <c r="LNG281" s="735"/>
      <c r="LNH281" s="735"/>
      <c r="LNI281" s="735"/>
      <c r="LNJ281" s="735"/>
      <c r="LNK281" s="735"/>
      <c r="LNL281" s="735"/>
      <c r="LNM281" s="735"/>
      <c r="LNN281" s="735"/>
      <c r="LNO281" s="735"/>
      <c r="LNP281" s="735"/>
      <c r="LNQ281" s="732"/>
      <c r="LNR281" s="732"/>
      <c r="LNS281" s="732"/>
      <c r="LNT281" s="732"/>
      <c r="LNU281" s="732"/>
      <c r="LNV281" s="732"/>
      <c r="LNW281" s="732"/>
      <c r="LNX281" s="732"/>
      <c r="LNY281" s="732"/>
      <c r="LNZ281" s="732"/>
      <c r="LOA281" s="732"/>
      <c r="LOB281" s="732"/>
      <c r="LOC281" s="732"/>
      <c r="LOD281" s="732"/>
      <c r="LOE281" s="732"/>
      <c r="LOF281" s="732"/>
      <c r="LOG281" s="732"/>
      <c r="LOH281" s="732"/>
      <c r="LOI281" s="732"/>
      <c r="LOJ281" s="732"/>
      <c r="LOK281" s="732"/>
      <c r="LOL281" s="732"/>
      <c r="LOM281" s="732"/>
      <c r="LON281" s="732"/>
      <c r="LOO281" s="733"/>
      <c r="LOP281" s="733"/>
      <c r="LOQ281" s="733"/>
      <c r="LOR281" s="733"/>
      <c r="LOS281" s="733"/>
      <c r="LOT281" s="732"/>
      <c r="LOU281" s="732"/>
      <c r="LOV281" s="733"/>
      <c r="LOW281" s="733"/>
      <c r="LOX281" s="732"/>
      <c r="LOY281" s="732"/>
      <c r="LOZ281" s="733"/>
      <c r="LPA281" s="733"/>
      <c r="LPB281" s="732"/>
      <c r="LPC281" s="732"/>
      <c r="LPD281" s="732"/>
      <c r="LPE281" s="732"/>
      <c r="LPF281" s="732"/>
      <c r="LPG281" s="732"/>
      <c r="LPH281" s="732"/>
      <c r="LPI281" s="733"/>
      <c r="LPJ281" s="733"/>
      <c r="LPK281" s="732"/>
      <c r="LPL281" s="732"/>
      <c r="LPM281" s="733"/>
      <c r="LPN281" s="733"/>
      <c r="LPO281" s="732"/>
      <c r="LPP281" s="732"/>
      <c r="LPQ281" s="732"/>
      <c r="LPR281" s="732"/>
      <c r="LPS281" s="732"/>
      <c r="LPT281" s="731"/>
      <c r="LPU281" s="734"/>
      <c r="LPV281" s="732"/>
      <c r="LPW281" s="732"/>
      <c r="LPX281" s="732"/>
      <c r="LPY281" s="732"/>
      <c r="LPZ281" s="732"/>
      <c r="LQA281" s="732"/>
      <c r="LQB281" s="732"/>
      <c r="LQC281" s="735"/>
      <c r="LQD281" s="735"/>
      <c r="LQE281" s="735"/>
      <c r="LQF281" s="735"/>
      <c r="LQG281" s="735"/>
      <c r="LQH281" s="735"/>
      <c r="LQI281" s="735"/>
      <c r="LQJ281" s="735"/>
      <c r="LQK281" s="735"/>
      <c r="LQL281" s="735"/>
      <c r="LQM281" s="735"/>
      <c r="LQN281" s="735"/>
      <c r="LQO281" s="735"/>
      <c r="LQP281" s="735"/>
      <c r="LQQ281" s="735"/>
      <c r="LQR281" s="735"/>
      <c r="LQS281" s="735"/>
      <c r="LQT281" s="735"/>
      <c r="LQU281" s="735"/>
      <c r="LQV281" s="735"/>
      <c r="LQW281" s="735"/>
      <c r="LQX281" s="735"/>
      <c r="LQY281" s="735"/>
      <c r="LQZ281" s="735"/>
      <c r="LRA281" s="735"/>
      <c r="LRB281" s="735"/>
      <c r="LRC281" s="735"/>
      <c r="LRD281" s="735"/>
      <c r="LRE281" s="735"/>
      <c r="LRF281" s="735"/>
      <c r="LRG281" s="735"/>
      <c r="LRH281" s="735"/>
      <c r="LRI281" s="735"/>
      <c r="LRJ281" s="735"/>
      <c r="LRK281" s="735"/>
      <c r="LRL281" s="735"/>
      <c r="LRM281" s="735"/>
      <c r="LRN281" s="735"/>
      <c r="LRO281" s="735"/>
      <c r="LRP281" s="735"/>
      <c r="LRQ281" s="735"/>
      <c r="LRR281" s="735"/>
      <c r="LRS281" s="735"/>
      <c r="LRT281" s="735"/>
      <c r="LRU281" s="732"/>
      <c r="LRV281" s="732"/>
      <c r="LRW281" s="732"/>
      <c r="LRX281" s="732"/>
      <c r="LRY281" s="732"/>
      <c r="LRZ281" s="732"/>
      <c r="LSA281" s="732"/>
      <c r="LSB281" s="732"/>
      <c r="LSC281" s="732"/>
      <c r="LSD281" s="732"/>
      <c r="LSE281" s="732"/>
      <c r="LSF281" s="732"/>
      <c r="LSG281" s="732"/>
      <c r="LSH281" s="732"/>
      <c r="LSI281" s="732"/>
      <c r="LSJ281" s="732"/>
      <c r="LSK281" s="732"/>
      <c r="LSL281" s="732"/>
      <c r="LSM281" s="732"/>
      <c r="LSN281" s="732"/>
      <c r="LSO281" s="732"/>
      <c r="LSP281" s="732"/>
      <c r="LSQ281" s="732"/>
      <c r="LSR281" s="732"/>
      <c r="LSS281" s="733"/>
      <c r="LST281" s="733"/>
      <c r="LSU281" s="733"/>
      <c r="LSV281" s="733"/>
      <c r="LSW281" s="733"/>
      <c r="LSX281" s="732"/>
      <c r="LSY281" s="732"/>
      <c r="LSZ281" s="733"/>
      <c r="LTA281" s="733"/>
      <c r="LTB281" s="732"/>
      <c r="LTC281" s="732"/>
      <c r="LTD281" s="733"/>
      <c r="LTE281" s="733"/>
      <c r="LTF281" s="732"/>
      <c r="LTG281" s="732"/>
      <c r="LTH281" s="732"/>
      <c r="LTI281" s="732"/>
      <c r="LTJ281" s="732"/>
      <c r="LTK281" s="732"/>
      <c r="LTL281" s="732"/>
      <c r="LTM281" s="733"/>
      <c r="LTN281" s="733"/>
      <c r="LTO281" s="732"/>
      <c r="LTP281" s="732"/>
      <c r="LTQ281" s="733"/>
      <c r="LTR281" s="733"/>
      <c r="LTS281" s="732"/>
      <c r="LTT281" s="732"/>
      <c r="LTU281" s="732"/>
      <c r="LTV281" s="732"/>
      <c r="LTW281" s="732"/>
      <c r="LTX281" s="731"/>
      <c r="LTY281" s="734"/>
      <c r="LTZ281" s="732"/>
      <c r="LUA281" s="732"/>
      <c r="LUB281" s="732"/>
      <c r="LUC281" s="732"/>
      <c r="LUD281" s="732"/>
      <c r="LUE281" s="732"/>
      <c r="LUF281" s="732"/>
      <c r="LUG281" s="735"/>
      <c r="LUH281" s="735"/>
      <c r="LUI281" s="735"/>
      <c r="LUJ281" s="735"/>
      <c r="LUK281" s="735"/>
      <c r="LUL281" s="735"/>
      <c r="LUM281" s="735"/>
      <c r="LUN281" s="735"/>
      <c r="LUO281" s="735"/>
      <c r="LUP281" s="735"/>
      <c r="LUQ281" s="735"/>
      <c r="LUR281" s="735"/>
      <c r="LUS281" s="735"/>
      <c r="LUT281" s="735"/>
      <c r="LUU281" s="735"/>
      <c r="LUV281" s="735"/>
      <c r="LUW281" s="735"/>
      <c r="LUX281" s="735"/>
      <c r="LUY281" s="735"/>
      <c r="LUZ281" s="735"/>
      <c r="LVA281" s="735"/>
      <c r="LVB281" s="735"/>
      <c r="LVC281" s="735"/>
      <c r="LVD281" s="735"/>
      <c r="LVE281" s="735"/>
      <c r="LVF281" s="735"/>
      <c r="LVG281" s="735"/>
      <c r="LVH281" s="735"/>
      <c r="LVI281" s="735"/>
      <c r="LVJ281" s="735"/>
      <c r="LVK281" s="735"/>
      <c r="LVL281" s="735"/>
      <c r="LVM281" s="735"/>
      <c r="LVN281" s="735"/>
      <c r="LVO281" s="735"/>
      <c r="LVP281" s="735"/>
      <c r="LVQ281" s="735"/>
      <c r="LVR281" s="735"/>
      <c r="LVS281" s="735"/>
      <c r="LVT281" s="735"/>
      <c r="LVU281" s="735"/>
      <c r="LVV281" s="735"/>
      <c r="LVW281" s="735"/>
      <c r="LVX281" s="735"/>
      <c r="LVY281" s="732"/>
      <c r="LVZ281" s="732"/>
      <c r="LWA281" s="732"/>
      <c r="LWB281" s="732"/>
      <c r="LWC281" s="732"/>
      <c r="LWD281" s="732"/>
      <c r="LWE281" s="732"/>
      <c r="LWF281" s="732"/>
      <c r="LWG281" s="732"/>
      <c r="LWH281" s="732"/>
      <c r="LWI281" s="732"/>
      <c r="LWJ281" s="732"/>
      <c r="LWK281" s="732"/>
      <c r="LWL281" s="732"/>
      <c r="LWM281" s="732"/>
      <c r="LWN281" s="732"/>
      <c r="LWO281" s="732"/>
      <c r="LWP281" s="732"/>
      <c r="LWQ281" s="732"/>
      <c r="LWR281" s="732"/>
      <c r="LWS281" s="732"/>
      <c r="LWT281" s="732"/>
      <c r="LWU281" s="732"/>
      <c r="LWV281" s="732"/>
      <c r="LWW281" s="733"/>
      <c r="LWX281" s="733"/>
      <c r="LWY281" s="733"/>
      <c r="LWZ281" s="733"/>
      <c r="LXA281" s="733"/>
      <c r="LXB281" s="732"/>
      <c r="LXC281" s="732"/>
      <c r="LXD281" s="733"/>
      <c r="LXE281" s="733"/>
      <c r="LXF281" s="732"/>
      <c r="LXG281" s="732"/>
      <c r="LXH281" s="733"/>
      <c r="LXI281" s="733"/>
      <c r="LXJ281" s="732"/>
      <c r="LXK281" s="732"/>
      <c r="LXL281" s="732"/>
      <c r="LXM281" s="732"/>
      <c r="LXN281" s="732"/>
      <c r="LXO281" s="732"/>
      <c r="LXP281" s="732"/>
      <c r="LXQ281" s="733"/>
      <c r="LXR281" s="733"/>
      <c r="LXS281" s="732"/>
      <c r="LXT281" s="732"/>
      <c r="LXU281" s="733"/>
      <c r="LXV281" s="733"/>
      <c r="LXW281" s="732"/>
      <c r="LXX281" s="732"/>
      <c r="LXY281" s="732"/>
      <c r="LXZ281" s="732"/>
      <c r="LYA281" s="732"/>
      <c r="LYB281" s="731"/>
      <c r="LYC281" s="734"/>
      <c r="LYD281" s="732"/>
      <c r="LYE281" s="732"/>
      <c r="LYF281" s="732"/>
      <c r="LYG281" s="732"/>
      <c r="LYH281" s="732"/>
      <c r="LYI281" s="732"/>
      <c r="LYJ281" s="732"/>
      <c r="LYK281" s="735"/>
      <c r="LYL281" s="735"/>
      <c r="LYM281" s="735"/>
      <c r="LYN281" s="735"/>
      <c r="LYO281" s="735"/>
      <c r="LYP281" s="735"/>
      <c r="LYQ281" s="735"/>
      <c r="LYR281" s="735"/>
      <c r="LYS281" s="735"/>
      <c r="LYT281" s="735"/>
      <c r="LYU281" s="735"/>
      <c r="LYV281" s="735"/>
      <c r="LYW281" s="735"/>
      <c r="LYX281" s="735"/>
      <c r="LYY281" s="735"/>
      <c r="LYZ281" s="735"/>
      <c r="LZA281" s="735"/>
      <c r="LZB281" s="735"/>
      <c r="LZC281" s="735"/>
      <c r="LZD281" s="735"/>
      <c r="LZE281" s="735"/>
      <c r="LZF281" s="735"/>
      <c r="LZG281" s="735"/>
      <c r="LZH281" s="735"/>
      <c r="LZI281" s="735"/>
      <c r="LZJ281" s="735"/>
      <c r="LZK281" s="735"/>
      <c r="LZL281" s="735"/>
      <c r="LZM281" s="735"/>
      <c r="LZN281" s="735"/>
      <c r="LZO281" s="735"/>
      <c r="LZP281" s="735"/>
      <c r="LZQ281" s="735"/>
      <c r="LZR281" s="735"/>
      <c r="LZS281" s="735"/>
      <c r="LZT281" s="735"/>
      <c r="LZU281" s="735"/>
      <c r="LZV281" s="735"/>
      <c r="LZW281" s="735"/>
      <c r="LZX281" s="735"/>
      <c r="LZY281" s="735"/>
      <c r="LZZ281" s="735"/>
      <c r="MAA281" s="735"/>
      <c r="MAB281" s="735"/>
      <c r="MAC281" s="732"/>
      <c r="MAD281" s="732"/>
      <c r="MAE281" s="732"/>
      <c r="MAF281" s="732"/>
      <c r="MAG281" s="732"/>
      <c r="MAH281" s="732"/>
      <c r="MAI281" s="732"/>
      <c r="MAJ281" s="732"/>
      <c r="MAK281" s="732"/>
      <c r="MAL281" s="732"/>
      <c r="MAM281" s="732"/>
      <c r="MAN281" s="732"/>
      <c r="MAO281" s="732"/>
      <c r="MAP281" s="732"/>
      <c r="MAQ281" s="732"/>
      <c r="MAR281" s="732"/>
      <c r="MAS281" s="732"/>
      <c r="MAT281" s="732"/>
      <c r="MAU281" s="732"/>
      <c r="MAV281" s="732"/>
      <c r="MAW281" s="732"/>
      <c r="MAX281" s="732"/>
      <c r="MAY281" s="732"/>
      <c r="MAZ281" s="732"/>
      <c r="MBA281" s="733"/>
      <c r="MBB281" s="733"/>
      <c r="MBC281" s="733"/>
      <c r="MBD281" s="733"/>
      <c r="MBE281" s="733"/>
      <c r="MBF281" s="732"/>
      <c r="MBG281" s="732"/>
      <c r="MBH281" s="733"/>
      <c r="MBI281" s="733"/>
      <c r="MBJ281" s="732"/>
      <c r="MBK281" s="732"/>
      <c r="MBL281" s="733"/>
      <c r="MBM281" s="733"/>
      <c r="MBN281" s="732"/>
      <c r="MBO281" s="732"/>
      <c r="MBP281" s="732"/>
      <c r="MBQ281" s="732"/>
      <c r="MBR281" s="732"/>
      <c r="MBS281" s="732"/>
      <c r="MBT281" s="732"/>
      <c r="MBU281" s="733"/>
      <c r="MBV281" s="733"/>
      <c r="MBW281" s="732"/>
      <c r="MBX281" s="732"/>
      <c r="MBY281" s="733"/>
      <c r="MBZ281" s="733"/>
      <c r="MCA281" s="732"/>
      <c r="MCB281" s="732"/>
      <c r="MCC281" s="732"/>
      <c r="MCD281" s="732"/>
      <c r="MCE281" s="732"/>
      <c r="MCF281" s="731"/>
      <c r="MCG281" s="734"/>
      <c r="MCH281" s="732"/>
      <c r="MCI281" s="732"/>
      <c r="MCJ281" s="732"/>
      <c r="MCK281" s="732"/>
      <c r="MCL281" s="732"/>
      <c r="MCM281" s="732"/>
      <c r="MCN281" s="732"/>
      <c r="MCO281" s="735"/>
      <c r="MCP281" s="735"/>
      <c r="MCQ281" s="735"/>
      <c r="MCR281" s="735"/>
      <c r="MCS281" s="735"/>
      <c r="MCT281" s="735"/>
      <c r="MCU281" s="735"/>
      <c r="MCV281" s="735"/>
      <c r="MCW281" s="735"/>
      <c r="MCX281" s="735"/>
      <c r="MCY281" s="735"/>
      <c r="MCZ281" s="735"/>
      <c r="MDA281" s="735"/>
      <c r="MDB281" s="735"/>
      <c r="MDC281" s="735"/>
      <c r="MDD281" s="735"/>
      <c r="MDE281" s="735"/>
      <c r="MDF281" s="735"/>
      <c r="MDG281" s="735"/>
      <c r="MDH281" s="735"/>
      <c r="MDI281" s="735"/>
      <c r="MDJ281" s="735"/>
      <c r="MDK281" s="735"/>
      <c r="MDL281" s="735"/>
      <c r="MDM281" s="735"/>
      <c r="MDN281" s="735"/>
      <c r="MDO281" s="735"/>
      <c r="MDP281" s="735"/>
      <c r="MDQ281" s="735"/>
      <c r="MDR281" s="735"/>
      <c r="MDS281" s="735"/>
      <c r="MDT281" s="735"/>
      <c r="MDU281" s="735"/>
      <c r="MDV281" s="735"/>
      <c r="MDW281" s="735"/>
      <c r="MDX281" s="735"/>
      <c r="MDY281" s="735"/>
      <c r="MDZ281" s="735"/>
      <c r="MEA281" s="735"/>
      <c r="MEB281" s="735"/>
      <c r="MEC281" s="735"/>
      <c r="MED281" s="735"/>
      <c r="MEE281" s="735"/>
      <c r="MEF281" s="735"/>
      <c r="MEG281" s="732"/>
      <c r="MEH281" s="732"/>
      <c r="MEI281" s="732"/>
      <c r="MEJ281" s="732"/>
      <c r="MEK281" s="732"/>
      <c r="MEL281" s="732"/>
      <c r="MEM281" s="732"/>
      <c r="MEN281" s="732"/>
      <c r="MEO281" s="732"/>
      <c r="MEP281" s="732"/>
      <c r="MEQ281" s="732"/>
      <c r="MER281" s="732"/>
      <c r="MES281" s="732"/>
      <c r="MET281" s="732"/>
      <c r="MEU281" s="732"/>
      <c r="MEV281" s="732"/>
      <c r="MEW281" s="732"/>
      <c r="MEX281" s="732"/>
      <c r="MEY281" s="732"/>
      <c r="MEZ281" s="732"/>
      <c r="MFA281" s="732"/>
      <c r="MFB281" s="732"/>
      <c r="MFC281" s="732"/>
      <c r="MFD281" s="732"/>
      <c r="MFE281" s="733"/>
      <c r="MFF281" s="733"/>
      <c r="MFG281" s="733"/>
      <c r="MFH281" s="733"/>
      <c r="MFI281" s="733"/>
      <c r="MFJ281" s="732"/>
      <c r="MFK281" s="732"/>
      <c r="MFL281" s="733"/>
      <c r="MFM281" s="733"/>
      <c r="MFN281" s="732"/>
      <c r="MFO281" s="732"/>
      <c r="MFP281" s="733"/>
      <c r="MFQ281" s="733"/>
      <c r="MFR281" s="732"/>
      <c r="MFS281" s="732"/>
      <c r="MFT281" s="732"/>
      <c r="MFU281" s="732"/>
      <c r="MFV281" s="732"/>
      <c r="MFW281" s="732"/>
      <c r="MFX281" s="732"/>
      <c r="MFY281" s="733"/>
      <c r="MFZ281" s="733"/>
      <c r="MGA281" s="732"/>
      <c r="MGB281" s="732"/>
      <c r="MGC281" s="733"/>
      <c r="MGD281" s="733"/>
      <c r="MGE281" s="732"/>
      <c r="MGF281" s="732"/>
      <c r="MGG281" s="732"/>
      <c r="MGH281" s="732"/>
      <c r="MGI281" s="732"/>
      <c r="MGJ281" s="731"/>
      <c r="MGK281" s="734"/>
      <c r="MGL281" s="732"/>
      <c r="MGM281" s="732"/>
      <c r="MGN281" s="732"/>
      <c r="MGO281" s="732"/>
      <c r="MGP281" s="732"/>
      <c r="MGQ281" s="732"/>
      <c r="MGR281" s="732"/>
      <c r="MGS281" s="735"/>
      <c r="MGT281" s="735"/>
      <c r="MGU281" s="735"/>
      <c r="MGV281" s="735"/>
      <c r="MGW281" s="735"/>
      <c r="MGX281" s="735"/>
      <c r="MGY281" s="735"/>
      <c r="MGZ281" s="735"/>
      <c r="MHA281" s="735"/>
      <c r="MHB281" s="735"/>
      <c r="MHC281" s="735"/>
      <c r="MHD281" s="735"/>
      <c r="MHE281" s="735"/>
      <c r="MHF281" s="735"/>
      <c r="MHG281" s="735"/>
      <c r="MHH281" s="735"/>
      <c r="MHI281" s="735"/>
      <c r="MHJ281" s="735"/>
      <c r="MHK281" s="735"/>
      <c r="MHL281" s="735"/>
      <c r="MHM281" s="735"/>
      <c r="MHN281" s="735"/>
      <c r="MHO281" s="735"/>
      <c r="MHP281" s="735"/>
      <c r="MHQ281" s="735"/>
      <c r="MHR281" s="735"/>
      <c r="MHS281" s="735"/>
      <c r="MHT281" s="735"/>
      <c r="MHU281" s="735"/>
      <c r="MHV281" s="735"/>
      <c r="MHW281" s="735"/>
      <c r="MHX281" s="735"/>
      <c r="MHY281" s="735"/>
      <c r="MHZ281" s="735"/>
      <c r="MIA281" s="735"/>
      <c r="MIB281" s="735"/>
      <c r="MIC281" s="735"/>
      <c r="MID281" s="735"/>
      <c r="MIE281" s="735"/>
      <c r="MIF281" s="735"/>
      <c r="MIG281" s="735"/>
      <c r="MIH281" s="735"/>
      <c r="MII281" s="735"/>
      <c r="MIJ281" s="735"/>
      <c r="MIK281" s="732"/>
      <c r="MIL281" s="732"/>
      <c r="MIM281" s="732"/>
      <c r="MIN281" s="732"/>
      <c r="MIO281" s="732"/>
      <c r="MIP281" s="732"/>
      <c r="MIQ281" s="732"/>
      <c r="MIR281" s="732"/>
      <c r="MIS281" s="732"/>
      <c r="MIT281" s="732"/>
      <c r="MIU281" s="732"/>
      <c r="MIV281" s="732"/>
      <c r="MIW281" s="732"/>
      <c r="MIX281" s="732"/>
      <c r="MIY281" s="732"/>
      <c r="MIZ281" s="732"/>
      <c r="MJA281" s="732"/>
      <c r="MJB281" s="732"/>
      <c r="MJC281" s="732"/>
      <c r="MJD281" s="732"/>
      <c r="MJE281" s="732"/>
      <c r="MJF281" s="732"/>
      <c r="MJG281" s="732"/>
      <c r="MJH281" s="732"/>
      <c r="MJI281" s="733"/>
      <c r="MJJ281" s="733"/>
      <c r="MJK281" s="733"/>
      <c r="MJL281" s="733"/>
      <c r="MJM281" s="733"/>
      <c r="MJN281" s="732"/>
      <c r="MJO281" s="732"/>
      <c r="MJP281" s="733"/>
      <c r="MJQ281" s="733"/>
      <c r="MJR281" s="732"/>
      <c r="MJS281" s="732"/>
      <c r="MJT281" s="733"/>
      <c r="MJU281" s="733"/>
      <c r="MJV281" s="732"/>
      <c r="MJW281" s="732"/>
      <c r="MJX281" s="732"/>
      <c r="MJY281" s="732"/>
      <c r="MJZ281" s="732"/>
      <c r="MKA281" s="732"/>
      <c r="MKB281" s="732"/>
      <c r="MKC281" s="733"/>
      <c r="MKD281" s="733"/>
      <c r="MKE281" s="732"/>
      <c r="MKF281" s="732"/>
      <c r="MKG281" s="733"/>
      <c r="MKH281" s="733"/>
      <c r="MKI281" s="732"/>
      <c r="MKJ281" s="732"/>
      <c r="MKK281" s="732"/>
      <c r="MKL281" s="732"/>
      <c r="MKM281" s="732"/>
      <c r="MKN281" s="731"/>
      <c r="MKO281" s="734"/>
      <c r="MKP281" s="732"/>
      <c r="MKQ281" s="732"/>
      <c r="MKR281" s="732"/>
      <c r="MKS281" s="732"/>
      <c r="MKT281" s="732"/>
      <c r="MKU281" s="732"/>
      <c r="MKV281" s="732"/>
      <c r="MKW281" s="735"/>
      <c r="MKX281" s="735"/>
      <c r="MKY281" s="735"/>
      <c r="MKZ281" s="735"/>
      <c r="MLA281" s="735"/>
      <c r="MLB281" s="735"/>
      <c r="MLC281" s="735"/>
      <c r="MLD281" s="735"/>
      <c r="MLE281" s="735"/>
      <c r="MLF281" s="735"/>
      <c r="MLG281" s="735"/>
      <c r="MLH281" s="735"/>
      <c r="MLI281" s="735"/>
      <c r="MLJ281" s="735"/>
      <c r="MLK281" s="735"/>
      <c r="MLL281" s="735"/>
      <c r="MLM281" s="735"/>
      <c r="MLN281" s="735"/>
      <c r="MLO281" s="735"/>
      <c r="MLP281" s="735"/>
      <c r="MLQ281" s="735"/>
      <c r="MLR281" s="735"/>
      <c r="MLS281" s="735"/>
      <c r="MLT281" s="735"/>
      <c r="MLU281" s="735"/>
      <c r="MLV281" s="735"/>
      <c r="MLW281" s="735"/>
      <c r="MLX281" s="735"/>
      <c r="MLY281" s="735"/>
      <c r="MLZ281" s="735"/>
      <c r="MMA281" s="735"/>
      <c r="MMB281" s="735"/>
      <c r="MMC281" s="735"/>
      <c r="MMD281" s="735"/>
      <c r="MME281" s="735"/>
      <c r="MMF281" s="735"/>
      <c r="MMG281" s="735"/>
      <c r="MMH281" s="735"/>
      <c r="MMI281" s="735"/>
      <c r="MMJ281" s="735"/>
      <c r="MMK281" s="735"/>
      <c r="MML281" s="735"/>
      <c r="MMM281" s="735"/>
      <c r="MMN281" s="735"/>
      <c r="MMO281" s="732"/>
      <c r="MMP281" s="732"/>
      <c r="MMQ281" s="732"/>
      <c r="MMR281" s="732"/>
      <c r="MMS281" s="732"/>
      <c r="MMT281" s="732"/>
      <c r="MMU281" s="732"/>
      <c r="MMV281" s="732"/>
      <c r="MMW281" s="732"/>
      <c r="MMX281" s="732"/>
      <c r="MMY281" s="732"/>
      <c r="MMZ281" s="732"/>
      <c r="MNA281" s="732"/>
      <c r="MNB281" s="732"/>
      <c r="MNC281" s="732"/>
      <c r="MND281" s="732"/>
      <c r="MNE281" s="732"/>
      <c r="MNF281" s="732"/>
      <c r="MNG281" s="732"/>
      <c r="MNH281" s="732"/>
      <c r="MNI281" s="732"/>
      <c r="MNJ281" s="732"/>
      <c r="MNK281" s="732"/>
      <c r="MNL281" s="732"/>
      <c r="MNM281" s="733"/>
      <c r="MNN281" s="733"/>
      <c r="MNO281" s="733"/>
      <c r="MNP281" s="733"/>
      <c r="MNQ281" s="733"/>
      <c r="MNR281" s="732"/>
      <c r="MNS281" s="732"/>
      <c r="MNT281" s="733"/>
      <c r="MNU281" s="733"/>
      <c r="MNV281" s="732"/>
      <c r="MNW281" s="732"/>
      <c r="MNX281" s="733"/>
      <c r="MNY281" s="733"/>
      <c r="MNZ281" s="732"/>
      <c r="MOA281" s="732"/>
      <c r="MOB281" s="732"/>
      <c r="MOC281" s="732"/>
      <c r="MOD281" s="732"/>
      <c r="MOE281" s="732"/>
      <c r="MOF281" s="732"/>
      <c r="MOG281" s="733"/>
      <c r="MOH281" s="733"/>
      <c r="MOI281" s="732"/>
      <c r="MOJ281" s="732"/>
      <c r="MOK281" s="733"/>
      <c r="MOL281" s="733"/>
      <c r="MOM281" s="732"/>
      <c r="MON281" s="732"/>
      <c r="MOO281" s="732"/>
      <c r="MOP281" s="732"/>
      <c r="MOQ281" s="732"/>
      <c r="MOR281" s="731"/>
      <c r="MOS281" s="734"/>
      <c r="MOT281" s="732"/>
      <c r="MOU281" s="732"/>
      <c r="MOV281" s="732"/>
      <c r="MOW281" s="732"/>
      <c r="MOX281" s="732"/>
      <c r="MOY281" s="732"/>
      <c r="MOZ281" s="732"/>
      <c r="MPA281" s="735"/>
      <c r="MPB281" s="735"/>
      <c r="MPC281" s="735"/>
      <c r="MPD281" s="735"/>
      <c r="MPE281" s="735"/>
      <c r="MPF281" s="735"/>
      <c r="MPG281" s="735"/>
      <c r="MPH281" s="735"/>
      <c r="MPI281" s="735"/>
      <c r="MPJ281" s="735"/>
      <c r="MPK281" s="735"/>
      <c r="MPL281" s="735"/>
      <c r="MPM281" s="735"/>
      <c r="MPN281" s="735"/>
      <c r="MPO281" s="735"/>
      <c r="MPP281" s="735"/>
      <c r="MPQ281" s="735"/>
      <c r="MPR281" s="735"/>
      <c r="MPS281" s="735"/>
      <c r="MPT281" s="735"/>
      <c r="MPU281" s="735"/>
      <c r="MPV281" s="735"/>
      <c r="MPW281" s="735"/>
      <c r="MPX281" s="735"/>
      <c r="MPY281" s="735"/>
      <c r="MPZ281" s="735"/>
      <c r="MQA281" s="735"/>
      <c r="MQB281" s="735"/>
      <c r="MQC281" s="735"/>
      <c r="MQD281" s="735"/>
      <c r="MQE281" s="735"/>
      <c r="MQF281" s="735"/>
      <c r="MQG281" s="735"/>
      <c r="MQH281" s="735"/>
      <c r="MQI281" s="735"/>
      <c r="MQJ281" s="735"/>
      <c r="MQK281" s="735"/>
      <c r="MQL281" s="735"/>
      <c r="MQM281" s="735"/>
      <c r="MQN281" s="735"/>
      <c r="MQO281" s="735"/>
      <c r="MQP281" s="735"/>
      <c r="MQQ281" s="735"/>
      <c r="MQR281" s="735"/>
      <c r="MQS281" s="732"/>
      <c r="MQT281" s="732"/>
      <c r="MQU281" s="732"/>
      <c r="MQV281" s="732"/>
      <c r="MQW281" s="732"/>
      <c r="MQX281" s="732"/>
      <c r="MQY281" s="732"/>
      <c r="MQZ281" s="732"/>
      <c r="MRA281" s="732"/>
      <c r="MRB281" s="732"/>
      <c r="MRC281" s="732"/>
      <c r="MRD281" s="732"/>
      <c r="MRE281" s="732"/>
      <c r="MRF281" s="732"/>
      <c r="MRG281" s="732"/>
      <c r="MRH281" s="732"/>
      <c r="MRI281" s="732"/>
      <c r="MRJ281" s="732"/>
      <c r="MRK281" s="732"/>
      <c r="MRL281" s="732"/>
      <c r="MRM281" s="732"/>
      <c r="MRN281" s="732"/>
      <c r="MRO281" s="732"/>
      <c r="MRP281" s="732"/>
      <c r="MRQ281" s="733"/>
      <c r="MRR281" s="733"/>
      <c r="MRS281" s="733"/>
      <c r="MRT281" s="733"/>
      <c r="MRU281" s="733"/>
      <c r="MRV281" s="732"/>
      <c r="MRW281" s="732"/>
      <c r="MRX281" s="733"/>
      <c r="MRY281" s="733"/>
      <c r="MRZ281" s="732"/>
      <c r="MSA281" s="732"/>
      <c r="MSB281" s="733"/>
      <c r="MSC281" s="733"/>
      <c r="MSD281" s="732"/>
      <c r="MSE281" s="732"/>
      <c r="MSF281" s="732"/>
      <c r="MSG281" s="732"/>
      <c r="MSH281" s="732"/>
      <c r="MSI281" s="732"/>
      <c r="MSJ281" s="732"/>
      <c r="MSK281" s="733"/>
      <c r="MSL281" s="733"/>
      <c r="MSM281" s="732"/>
      <c r="MSN281" s="732"/>
      <c r="MSO281" s="733"/>
      <c r="MSP281" s="733"/>
      <c r="MSQ281" s="732"/>
      <c r="MSR281" s="732"/>
      <c r="MSS281" s="732"/>
      <c r="MST281" s="732"/>
      <c r="MSU281" s="732"/>
      <c r="MSV281" s="731"/>
      <c r="MSW281" s="734"/>
      <c r="MSX281" s="732"/>
      <c r="MSY281" s="732"/>
      <c r="MSZ281" s="732"/>
      <c r="MTA281" s="732"/>
      <c r="MTB281" s="732"/>
      <c r="MTC281" s="732"/>
      <c r="MTD281" s="732"/>
      <c r="MTE281" s="735"/>
      <c r="MTF281" s="735"/>
      <c r="MTG281" s="735"/>
      <c r="MTH281" s="735"/>
      <c r="MTI281" s="735"/>
      <c r="MTJ281" s="735"/>
      <c r="MTK281" s="735"/>
      <c r="MTL281" s="735"/>
      <c r="MTM281" s="735"/>
      <c r="MTN281" s="735"/>
      <c r="MTO281" s="735"/>
      <c r="MTP281" s="735"/>
      <c r="MTQ281" s="735"/>
      <c r="MTR281" s="735"/>
      <c r="MTS281" s="735"/>
      <c r="MTT281" s="735"/>
      <c r="MTU281" s="735"/>
      <c r="MTV281" s="735"/>
      <c r="MTW281" s="735"/>
      <c r="MTX281" s="735"/>
      <c r="MTY281" s="735"/>
      <c r="MTZ281" s="735"/>
      <c r="MUA281" s="735"/>
      <c r="MUB281" s="735"/>
      <c r="MUC281" s="735"/>
      <c r="MUD281" s="735"/>
      <c r="MUE281" s="735"/>
      <c r="MUF281" s="735"/>
      <c r="MUG281" s="735"/>
      <c r="MUH281" s="735"/>
      <c r="MUI281" s="735"/>
      <c r="MUJ281" s="735"/>
      <c r="MUK281" s="735"/>
      <c r="MUL281" s="735"/>
      <c r="MUM281" s="735"/>
      <c r="MUN281" s="735"/>
      <c r="MUO281" s="735"/>
      <c r="MUP281" s="735"/>
      <c r="MUQ281" s="735"/>
      <c r="MUR281" s="735"/>
      <c r="MUS281" s="735"/>
      <c r="MUT281" s="735"/>
      <c r="MUU281" s="735"/>
      <c r="MUV281" s="735"/>
      <c r="MUW281" s="732"/>
      <c r="MUX281" s="732"/>
      <c r="MUY281" s="732"/>
      <c r="MUZ281" s="732"/>
      <c r="MVA281" s="732"/>
      <c r="MVB281" s="732"/>
      <c r="MVC281" s="732"/>
      <c r="MVD281" s="732"/>
      <c r="MVE281" s="732"/>
      <c r="MVF281" s="732"/>
      <c r="MVG281" s="732"/>
      <c r="MVH281" s="732"/>
      <c r="MVI281" s="732"/>
      <c r="MVJ281" s="732"/>
      <c r="MVK281" s="732"/>
      <c r="MVL281" s="732"/>
      <c r="MVM281" s="732"/>
      <c r="MVN281" s="732"/>
      <c r="MVO281" s="732"/>
      <c r="MVP281" s="732"/>
      <c r="MVQ281" s="732"/>
      <c r="MVR281" s="732"/>
      <c r="MVS281" s="732"/>
      <c r="MVT281" s="732"/>
      <c r="MVU281" s="733"/>
      <c r="MVV281" s="733"/>
      <c r="MVW281" s="733"/>
      <c r="MVX281" s="733"/>
      <c r="MVY281" s="733"/>
      <c r="MVZ281" s="732"/>
      <c r="MWA281" s="732"/>
      <c r="MWB281" s="733"/>
      <c r="MWC281" s="733"/>
      <c r="MWD281" s="732"/>
      <c r="MWE281" s="732"/>
      <c r="MWF281" s="733"/>
      <c r="MWG281" s="733"/>
      <c r="MWH281" s="732"/>
      <c r="MWI281" s="732"/>
      <c r="MWJ281" s="732"/>
      <c r="MWK281" s="732"/>
      <c r="MWL281" s="732"/>
      <c r="MWM281" s="732"/>
      <c r="MWN281" s="732"/>
      <c r="MWO281" s="733"/>
      <c r="MWP281" s="733"/>
      <c r="MWQ281" s="732"/>
      <c r="MWR281" s="732"/>
      <c r="MWS281" s="733"/>
      <c r="MWT281" s="733"/>
      <c r="MWU281" s="732"/>
      <c r="MWV281" s="732"/>
      <c r="MWW281" s="732"/>
      <c r="MWX281" s="732"/>
      <c r="MWY281" s="732"/>
      <c r="MWZ281" s="731"/>
      <c r="MXA281" s="734"/>
      <c r="MXB281" s="732"/>
      <c r="MXC281" s="732"/>
      <c r="MXD281" s="732"/>
      <c r="MXE281" s="732"/>
      <c r="MXF281" s="732"/>
      <c r="MXG281" s="732"/>
      <c r="MXH281" s="732"/>
      <c r="MXI281" s="735"/>
      <c r="MXJ281" s="735"/>
      <c r="MXK281" s="735"/>
      <c r="MXL281" s="735"/>
      <c r="MXM281" s="735"/>
      <c r="MXN281" s="735"/>
      <c r="MXO281" s="735"/>
      <c r="MXP281" s="735"/>
      <c r="MXQ281" s="735"/>
      <c r="MXR281" s="735"/>
      <c r="MXS281" s="735"/>
      <c r="MXT281" s="735"/>
      <c r="MXU281" s="735"/>
      <c r="MXV281" s="735"/>
      <c r="MXW281" s="735"/>
      <c r="MXX281" s="735"/>
      <c r="MXY281" s="735"/>
      <c r="MXZ281" s="735"/>
      <c r="MYA281" s="735"/>
      <c r="MYB281" s="735"/>
      <c r="MYC281" s="735"/>
      <c r="MYD281" s="735"/>
      <c r="MYE281" s="735"/>
      <c r="MYF281" s="735"/>
      <c r="MYG281" s="735"/>
      <c r="MYH281" s="735"/>
      <c r="MYI281" s="735"/>
      <c r="MYJ281" s="735"/>
      <c r="MYK281" s="735"/>
      <c r="MYL281" s="735"/>
      <c r="MYM281" s="735"/>
      <c r="MYN281" s="735"/>
      <c r="MYO281" s="735"/>
      <c r="MYP281" s="735"/>
      <c r="MYQ281" s="735"/>
      <c r="MYR281" s="735"/>
      <c r="MYS281" s="735"/>
      <c r="MYT281" s="735"/>
      <c r="MYU281" s="735"/>
      <c r="MYV281" s="735"/>
      <c r="MYW281" s="735"/>
      <c r="MYX281" s="735"/>
      <c r="MYY281" s="735"/>
      <c r="MYZ281" s="735"/>
      <c r="MZA281" s="732"/>
      <c r="MZB281" s="732"/>
      <c r="MZC281" s="732"/>
      <c r="MZD281" s="732"/>
      <c r="MZE281" s="732"/>
      <c r="MZF281" s="732"/>
      <c r="MZG281" s="732"/>
      <c r="MZH281" s="732"/>
      <c r="MZI281" s="732"/>
      <c r="MZJ281" s="732"/>
      <c r="MZK281" s="732"/>
      <c r="MZL281" s="732"/>
      <c r="MZM281" s="732"/>
      <c r="MZN281" s="732"/>
      <c r="MZO281" s="732"/>
      <c r="MZP281" s="732"/>
      <c r="MZQ281" s="732"/>
      <c r="MZR281" s="732"/>
      <c r="MZS281" s="732"/>
      <c r="MZT281" s="732"/>
      <c r="MZU281" s="732"/>
      <c r="MZV281" s="732"/>
      <c r="MZW281" s="732"/>
      <c r="MZX281" s="732"/>
      <c r="MZY281" s="733"/>
      <c r="MZZ281" s="733"/>
      <c r="NAA281" s="733"/>
      <c r="NAB281" s="733"/>
      <c r="NAC281" s="733"/>
      <c r="NAD281" s="732"/>
      <c r="NAE281" s="732"/>
      <c r="NAF281" s="733"/>
      <c r="NAG281" s="733"/>
      <c r="NAH281" s="732"/>
      <c r="NAI281" s="732"/>
      <c r="NAJ281" s="733"/>
      <c r="NAK281" s="733"/>
      <c r="NAL281" s="732"/>
      <c r="NAM281" s="732"/>
      <c r="NAN281" s="732"/>
      <c r="NAO281" s="732"/>
      <c r="NAP281" s="732"/>
      <c r="NAQ281" s="732"/>
      <c r="NAR281" s="732"/>
      <c r="NAS281" s="733"/>
      <c r="NAT281" s="733"/>
      <c r="NAU281" s="732"/>
      <c r="NAV281" s="732"/>
      <c r="NAW281" s="733"/>
      <c r="NAX281" s="733"/>
      <c r="NAY281" s="732"/>
      <c r="NAZ281" s="732"/>
      <c r="NBA281" s="732"/>
      <c r="NBB281" s="732"/>
      <c r="NBC281" s="732"/>
      <c r="NBD281" s="731"/>
      <c r="NBE281" s="734"/>
      <c r="NBF281" s="732"/>
      <c r="NBG281" s="732"/>
      <c r="NBH281" s="732"/>
      <c r="NBI281" s="732"/>
      <c r="NBJ281" s="732"/>
      <c r="NBK281" s="732"/>
      <c r="NBL281" s="732"/>
      <c r="NBM281" s="735"/>
      <c r="NBN281" s="735"/>
      <c r="NBO281" s="735"/>
      <c r="NBP281" s="735"/>
      <c r="NBQ281" s="735"/>
      <c r="NBR281" s="735"/>
      <c r="NBS281" s="735"/>
      <c r="NBT281" s="735"/>
      <c r="NBU281" s="735"/>
      <c r="NBV281" s="735"/>
      <c r="NBW281" s="735"/>
      <c r="NBX281" s="735"/>
      <c r="NBY281" s="735"/>
      <c r="NBZ281" s="735"/>
      <c r="NCA281" s="735"/>
      <c r="NCB281" s="735"/>
      <c r="NCC281" s="735"/>
      <c r="NCD281" s="735"/>
      <c r="NCE281" s="735"/>
      <c r="NCF281" s="735"/>
      <c r="NCG281" s="735"/>
      <c r="NCH281" s="735"/>
      <c r="NCI281" s="735"/>
      <c r="NCJ281" s="735"/>
      <c r="NCK281" s="735"/>
      <c r="NCL281" s="735"/>
      <c r="NCM281" s="735"/>
      <c r="NCN281" s="735"/>
      <c r="NCO281" s="735"/>
      <c r="NCP281" s="735"/>
      <c r="NCQ281" s="735"/>
      <c r="NCR281" s="735"/>
      <c r="NCS281" s="735"/>
      <c r="NCT281" s="735"/>
      <c r="NCU281" s="735"/>
      <c r="NCV281" s="735"/>
      <c r="NCW281" s="735"/>
      <c r="NCX281" s="735"/>
      <c r="NCY281" s="735"/>
      <c r="NCZ281" s="735"/>
      <c r="NDA281" s="735"/>
      <c r="NDB281" s="735"/>
      <c r="NDC281" s="735"/>
      <c r="NDD281" s="735"/>
      <c r="NDE281" s="732"/>
      <c r="NDF281" s="732"/>
      <c r="NDG281" s="732"/>
      <c r="NDH281" s="732"/>
      <c r="NDI281" s="732"/>
      <c r="NDJ281" s="732"/>
      <c r="NDK281" s="732"/>
      <c r="NDL281" s="732"/>
      <c r="NDM281" s="732"/>
      <c r="NDN281" s="732"/>
      <c r="NDO281" s="732"/>
      <c r="NDP281" s="732"/>
      <c r="NDQ281" s="732"/>
      <c r="NDR281" s="732"/>
      <c r="NDS281" s="732"/>
      <c r="NDT281" s="732"/>
      <c r="NDU281" s="732"/>
      <c r="NDV281" s="732"/>
      <c r="NDW281" s="732"/>
      <c r="NDX281" s="732"/>
      <c r="NDY281" s="732"/>
      <c r="NDZ281" s="732"/>
      <c r="NEA281" s="732"/>
      <c r="NEB281" s="732"/>
      <c r="NEC281" s="733"/>
      <c r="NED281" s="733"/>
      <c r="NEE281" s="733"/>
      <c r="NEF281" s="733"/>
      <c r="NEG281" s="733"/>
      <c r="NEH281" s="732"/>
      <c r="NEI281" s="732"/>
      <c r="NEJ281" s="733"/>
      <c r="NEK281" s="733"/>
      <c r="NEL281" s="732"/>
      <c r="NEM281" s="732"/>
      <c r="NEN281" s="733"/>
      <c r="NEO281" s="733"/>
      <c r="NEP281" s="732"/>
      <c r="NEQ281" s="732"/>
      <c r="NER281" s="732"/>
      <c r="NES281" s="732"/>
      <c r="NET281" s="732"/>
      <c r="NEU281" s="732"/>
      <c r="NEV281" s="732"/>
      <c r="NEW281" s="733"/>
      <c r="NEX281" s="733"/>
      <c r="NEY281" s="732"/>
      <c r="NEZ281" s="732"/>
      <c r="NFA281" s="733"/>
      <c r="NFB281" s="733"/>
      <c r="NFC281" s="732"/>
      <c r="NFD281" s="732"/>
      <c r="NFE281" s="732"/>
      <c r="NFF281" s="732"/>
      <c r="NFG281" s="732"/>
      <c r="NFH281" s="731"/>
      <c r="NFI281" s="734"/>
      <c r="NFJ281" s="732"/>
      <c r="NFK281" s="732"/>
      <c r="NFL281" s="732"/>
      <c r="NFM281" s="732"/>
      <c r="NFN281" s="732"/>
      <c r="NFO281" s="732"/>
      <c r="NFP281" s="732"/>
      <c r="NFQ281" s="735"/>
      <c r="NFR281" s="735"/>
      <c r="NFS281" s="735"/>
      <c r="NFT281" s="735"/>
      <c r="NFU281" s="735"/>
      <c r="NFV281" s="735"/>
      <c r="NFW281" s="735"/>
      <c r="NFX281" s="735"/>
      <c r="NFY281" s="735"/>
      <c r="NFZ281" s="735"/>
      <c r="NGA281" s="735"/>
      <c r="NGB281" s="735"/>
      <c r="NGC281" s="735"/>
      <c r="NGD281" s="735"/>
      <c r="NGE281" s="735"/>
      <c r="NGF281" s="735"/>
      <c r="NGG281" s="735"/>
      <c r="NGH281" s="735"/>
      <c r="NGI281" s="735"/>
      <c r="NGJ281" s="735"/>
      <c r="NGK281" s="735"/>
      <c r="NGL281" s="735"/>
      <c r="NGM281" s="735"/>
      <c r="NGN281" s="735"/>
      <c r="NGO281" s="735"/>
      <c r="NGP281" s="735"/>
      <c r="NGQ281" s="735"/>
      <c r="NGR281" s="735"/>
      <c r="NGS281" s="735"/>
      <c r="NGT281" s="735"/>
      <c r="NGU281" s="735"/>
      <c r="NGV281" s="735"/>
      <c r="NGW281" s="735"/>
      <c r="NGX281" s="735"/>
      <c r="NGY281" s="735"/>
      <c r="NGZ281" s="735"/>
      <c r="NHA281" s="735"/>
      <c r="NHB281" s="735"/>
      <c r="NHC281" s="735"/>
      <c r="NHD281" s="735"/>
      <c r="NHE281" s="735"/>
      <c r="NHF281" s="735"/>
      <c r="NHG281" s="735"/>
      <c r="NHH281" s="735"/>
      <c r="NHI281" s="732"/>
      <c r="NHJ281" s="732"/>
      <c r="NHK281" s="732"/>
      <c r="NHL281" s="732"/>
      <c r="NHM281" s="732"/>
      <c r="NHN281" s="732"/>
      <c r="NHO281" s="732"/>
      <c r="NHP281" s="732"/>
      <c r="NHQ281" s="732"/>
      <c r="NHR281" s="732"/>
      <c r="NHS281" s="732"/>
      <c r="NHT281" s="732"/>
      <c r="NHU281" s="732"/>
      <c r="NHV281" s="732"/>
      <c r="NHW281" s="732"/>
      <c r="NHX281" s="732"/>
      <c r="NHY281" s="732"/>
      <c r="NHZ281" s="732"/>
      <c r="NIA281" s="732"/>
      <c r="NIB281" s="732"/>
      <c r="NIC281" s="732"/>
      <c r="NID281" s="732"/>
      <c r="NIE281" s="732"/>
      <c r="NIF281" s="732"/>
      <c r="NIG281" s="733"/>
      <c r="NIH281" s="733"/>
      <c r="NII281" s="733"/>
      <c r="NIJ281" s="733"/>
      <c r="NIK281" s="733"/>
      <c r="NIL281" s="732"/>
      <c r="NIM281" s="732"/>
      <c r="NIN281" s="733"/>
      <c r="NIO281" s="733"/>
      <c r="NIP281" s="732"/>
      <c r="NIQ281" s="732"/>
      <c r="NIR281" s="733"/>
      <c r="NIS281" s="733"/>
      <c r="NIT281" s="732"/>
      <c r="NIU281" s="732"/>
      <c r="NIV281" s="732"/>
      <c r="NIW281" s="732"/>
      <c r="NIX281" s="732"/>
      <c r="NIY281" s="732"/>
      <c r="NIZ281" s="732"/>
      <c r="NJA281" s="733"/>
      <c r="NJB281" s="733"/>
      <c r="NJC281" s="732"/>
      <c r="NJD281" s="732"/>
      <c r="NJE281" s="733"/>
      <c r="NJF281" s="733"/>
      <c r="NJG281" s="732"/>
      <c r="NJH281" s="732"/>
      <c r="NJI281" s="732"/>
      <c r="NJJ281" s="732"/>
      <c r="NJK281" s="732"/>
      <c r="NJL281" s="731"/>
      <c r="NJM281" s="734"/>
      <c r="NJN281" s="732"/>
      <c r="NJO281" s="732"/>
      <c r="NJP281" s="732"/>
      <c r="NJQ281" s="732"/>
      <c r="NJR281" s="732"/>
      <c r="NJS281" s="732"/>
      <c r="NJT281" s="732"/>
      <c r="NJU281" s="735"/>
      <c r="NJV281" s="735"/>
      <c r="NJW281" s="735"/>
      <c r="NJX281" s="735"/>
      <c r="NJY281" s="735"/>
      <c r="NJZ281" s="735"/>
      <c r="NKA281" s="735"/>
      <c r="NKB281" s="735"/>
      <c r="NKC281" s="735"/>
      <c r="NKD281" s="735"/>
      <c r="NKE281" s="735"/>
      <c r="NKF281" s="735"/>
      <c r="NKG281" s="735"/>
      <c r="NKH281" s="735"/>
      <c r="NKI281" s="735"/>
      <c r="NKJ281" s="735"/>
      <c r="NKK281" s="735"/>
      <c r="NKL281" s="735"/>
      <c r="NKM281" s="735"/>
      <c r="NKN281" s="735"/>
      <c r="NKO281" s="735"/>
      <c r="NKP281" s="735"/>
      <c r="NKQ281" s="735"/>
      <c r="NKR281" s="735"/>
      <c r="NKS281" s="735"/>
      <c r="NKT281" s="735"/>
      <c r="NKU281" s="735"/>
      <c r="NKV281" s="735"/>
      <c r="NKW281" s="735"/>
      <c r="NKX281" s="735"/>
      <c r="NKY281" s="735"/>
      <c r="NKZ281" s="735"/>
      <c r="NLA281" s="735"/>
      <c r="NLB281" s="735"/>
      <c r="NLC281" s="735"/>
      <c r="NLD281" s="735"/>
      <c r="NLE281" s="735"/>
      <c r="NLF281" s="735"/>
      <c r="NLG281" s="735"/>
      <c r="NLH281" s="735"/>
      <c r="NLI281" s="735"/>
      <c r="NLJ281" s="735"/>
      <c r="NLK281" s="735"/>
      <c r="NLL281" s="735"/>
      <c r="NLM281" s="732"/>
      <c r="NLN281" s="732"/>
      <c r="NLO281" s="732"/>
      <c r="NLP281" s="732"/>
      <c r="NLQ281" s="732"/>
      <c r="NLR281" s="732"/>
      <c r="NLS281" s="732"/>
      <c r="NLT281" s="732"/>
      <c r="NLU281" s="732"/>
      <c r="NLV281" s="732"/>
      <c r="NLW281" s="732"/>
      <c r="NLX281" s="732"/>
      <c r="NLY281" s="732"/>
      <c r="NLZ281" s="732"/>
      <c r="NMA281" s="732"/>
      <c r="NMB281" s="732"/>
      <c r="NMC281" s="732"/>
      <c r="NMD281" s="732"/>
      <c r="NME281" s="732"/>
      <c r="NMF281" s="732"/>
      <c r="NMG281" s="732"/>
      <c r="NMH281" s="732"/>
      <c r="NMI281" s="732"/>
      <c r="NMJ281" s="732"/>
      <c r="NMK281" s="733"/>
      <c r="NML281" s="733"/>
      <c r="NMM281" s="733"/>
      <c r="NMN281" s="733"/>
      <c r="NMO281" s="733"/>
      <c r="NMP281" s="732"/>
      <c r="NMQ281" s="732"/>
      <c r="NMR281" s="733"/>
      <c r="NMS281" s="733"/>
      <c r="NMT281" s="732"/>
      <c r="NMU281" s="732"/>
      <c r="NMV281" s="733"/>
      <c r="NMW281" s="733"/>
      <c r="NMX281" s="732"/>
      <c r="NMY281" s="732"/>
      <c r="NMZ281" s="732"/>
      <c r="NNA281" s="732"/>
      <c r="NNB281" s="732"/>
      <c r="NNC281" s="732"/>
      <c r="NND281" s="732"/>
      <c r="NNE281" s="733"/>
      <c r="NNF281" s="733"/>
      <c r="NNG281" s="732"/>
      <c r="NNH281" s="732"/>
      <c r="NNI281" s="733"/>
      <c r="NNJ281" s="733"/>
      <c r="NNK281" s="732"/>
      <c r="NNL281" s="732"/>
      <c r="NNM281" s="732"/>
      <c r="NNN281" s="732"/>
      <c r="NNO281" s="732"/>
      <c r="NNP281" s="731"/>
      <c r="NNQ281" s="734"/>
      <c r="NNR281" s="732"/>
      <c r="NNS281" s="732"/>
      <c r="NNT281" s="732"/>
      <c r="NNU281" s="732"/>
      <c r="NNV281" s="732"/>
      <c r="NNW281" s="732"/>
      <c r="NNX281" s="732"/>
      <c r="NNY281" s="735"/>
      <c r="NNZ281" s="735"/>
      <c r="NOA281" s="735"/>
      <c r="NOB281" s="735"/>
      <c r="NOC281" s="735"/>
      <c r="NOD281" s="735"/>
      <c r="NOE281" s="735"/>
      <c r="NOF281" s="735"/>
      <c r="NOG281" s="735"/>
      <c r="NOH281" s="735"/>
      <c r="NOI281" s="735"/>
      <c r="NOJ281" s="735"/>
      <c r="NOK281" s="735"/>
      <c r="NOL281" s="735"/>
      <c r="NOM281" s="735"/>
      <c r="NON281" s="735"/>
      <c r="NOO281" s="735"/>
      <c r="NOP281" s="735"/>
      <c r="NOQ281" s="735"/>
      <c r="NOR281" s="735"/>
      <c r="NOS281" s="735"/>
      <c r="NOT281" s="735"/>
      <c r="NOU281" s="735"/>
      <c r="NOV281" s="735"/>
      <c r="NOW281" s="735"/>
      <c r="NOX281" s="735"/>
      <c r="NOY281" s="735"/>
      <c r="NOZ281" s="735"/>
      <c r="NPA281" s="735"/>
      <c r="NPB281" s="735"/>
      <c r="NPC281" s="735"/>
      <c r="NPD281" s="735"/>
      <c r="NPE281" s="735"/>
      <c r="NPF281" s="735"/>
      <c r="NPG281" s="735"/>
      <c r="NPH281" s="735"/>
      <c r="NPI281" s="735"/>
      <c r="NPJ281" s="735"/>
      <c r="NPK281" s="735"/>
      <c r="NPL281" s="735"/>
      <c r="NPM281" s="735"/>
      <c r="NPN281" s="735"/>
      <c r="NPO281" s="735"/>
      <c r="NPP281" s="735"/>
      <c r="NPQ281" s="732"/>
      <c r="NPR281" s="732"/>
      <c r="NPS281" s="732"/>
      <c r="NPT281" s="732"/>
      <c r="NPU281" s="732"/>
      <c r="NPV281" s="732"/>
      <c r="NPW281" s="732"/>
      <c r="NPX281" s="732"/>
      <c r="NPY281" s="732"/>
      <c r="NPZ281" s="732"/>
      <c r="NQA281" s="732"/>
      <c r="NQB281" s="732"/>
      <c r="NQC281" s="732"/>
      <c r="NQD281" s="732"/>
      <c r="NQE281" s="732"/>
      <c r="NQF281" s="732"/>
      <c r="NQG281" s="732"/>
      <c r="NQH281" s="732"/>
      <c r="NQI281" s="732"/>
      <c r="NQJ281" s="732"/>
      <c r="NQK281" s="732"/>
      <c r="NQL281" s="732"/>
      <c r="NQM281" s="732"/>
      <c r="NQN281" s="732"/>
      <c r="NQO281" s="733"/>
      <c r="NQP281" s="733"/>
      <c r="NQQ281" s="733"/>
      <c r="NQR281" s="733"/>
      <c r="NQS281" s="733"/>
      <c r="NQT281" s="732"/>
      <c r="NQU281" s="732"/>
      <c r="NQV281" s="733"/>
      <c r="NQW281" s="733"/>
      <c r="NQX281" s="732"/>
      <c r="NQY281" s="732"/>
      <c r="NQZ281" s="733"/>
      <c r="NRA281" s="733"/>
      <c r="NRB281" s="732"/>
      <c r="NRC281" s="732"/>
      <c r="NRD281" s="732"/>
      <c r="NRE281" s="732"/>
      <c r="NRF281" s="732"/>
      <c r="NRG281" s="732"/>
      <c r="NRH281" s="732"/>
      <c r="NRI281" s="733"/>
      <c r="NRJ281" s="733"/>
      <c r="NRK281" s="732"/>
      <c r="NRL281" s="732"/>
      <c r="NRM281" s="733"/>
      <c r="NRN281" s="733"/>
      <c r="NRO281" s="732"/>
      <c r="NRP281" s="732"/>
      <c r="NRQ281" s="732"/>
      <c r="NRR281" s="732"/>
      <c r="NRS281" s="732"/>
      <c r="NRT281" s="731"/>
      <c r="NRU281" s="734"/>
      <c r="NRV281" s="732"/>
      <c r="NRW281" s="732"/>
      <c r="NRX281" s="732"/>
      <c r="NRY281" s="732"/>
      <c r="NRZ281" s="732"/>
      <c r="NSA281" s="732"/>
      <c r="NSB281" s="732"/>
      <c r="NSC281" s="735"/>
      <c r="NSD281" s="735"/>
      <c r="NSE281" s="735"/>
      <c r="NSF281" s="735"/>
      <c r="NSG281" s="735"/>
      <c r="NSH281" s="735"/>
      <c r="NSI281" s="735"/>
      <c r="NSJ281" s="735"/>
      <c r="NSK281" s="735"/>
      <c r="NSL281" s="735"/>
      <c r="NSM281" s="735"/>
      <c r="NSN281" s="735"/>
      <c r="NSO281" s="735"/>
      <c r="NSP281" s="735"/>
      <c r="NSQ281" s="735"/>
      <c r="NSR281" s="735"/>
      <c r="NSS281" s="735"/>
      <c r="NST281" s="735"/>
      <c r="NSU281" s="735"/>
      <c r="NSV281" s="735"/>
      <c r="NSW281" s="735"/>
      <c r="NSX281" s="735"/>
      <c r="NSY281" s="735"/>
      <c r="NSZ281" s="735"/>
      <c r="NTA281" s="735"/>
      <c r="NTB281" s="735"/>
      <c r="NTC281" s="735"/>
      <c r="NTD281" s="735"/>
      <c r="NTE281" s="735"/>
      <c r="NTF281" s="735"/>
      <c r="NTG281" s="735"/>
      <c r="NTH281" s="735"/>
      <c r="NTI281" s="735"/>
      <c r="NTJ281" s="735"/>
      <c r="NTK281" s="735"/>
      <c r="NTL281" s="735"/>
      <c r="NTM281" s="735"/>
      <c r="NTN281" s="735"/>
      <c r="NTO281" s="735"/>
      <c r="NTP281" s="735"/>
      <c r="NTQ281" s="735"/>
      <c r="NTR281" s="735"/>
      <c r="NTS281" s="735"/>
      <c r="NTT281" s="735"/>
      <c r="NTU281" s="732"/>
      <c r="NTV281" s="732"/>
      <c r="NTW281" s="732"/>
      <c r="NTX281" s="732"/>
      <c r="NTY281" s="732"/>
      <c r="NTZ281" s="732"/>
      <c r="NUA281" s="732"/>
      <c r="NUB281" s="732"/>
      <c r="NUC281" s="732"/>
      <c r="NUD281" s="732"/>
      <c r="NUE281" s="732"/>
      <c r="NUF281" s="732"/>
      <c r="NUG281" s="732"/>
      <c r="NUH281" s="732"/>
      <c r="NUI281" s="732"/>
      <c r="NUJ281" s="732"/>
      <c r="NUK281" s="732"/>
      <c r="NUL281" s="732"/>
      <c r="NUM281" s="732"/>
      <c r="NUN281" s="732"/>
      <c r="NUO281" s="732"/>
      <c r="NUP281" s="732"/>
      <c r="NUQ281" s="732"/>
      <c r="NUR281" s="732"/>
      <c r="NUS281" s="733"/>
      <c r="NUT281" s="733"/>
      <c r="NUU281" s="733"/>
      <c r="NUV281" s="733"/>
      <c r="NUW281" s="733"/>
      <c r="NUX281" s="732"/>
      <c r="NUY281" s="732"/>
      <c r="NUZ281" s="733"/>
      <c r="NVA281" s="733"/>
      <c r="NVB281" s="732"/>
      <c r="NVC281" s="732"/>
      <c r="NVD281" s="733"/>
      <c r="NVE281" s="733"/>
      <c r="NVF281" s="732"/>
      <c r="NVG281" s="732"/>
      <c r="NVH281" s="732"/>
      <c r="NVI281" s="732"/>
      <c r="NVJ281" s="732"/>
      <c r="NVK281" s="732"/>
      <c r="NVL281" s="732"/>
      <c r="NVM281" s="733"/>
      <c r="NVN281" s="733"/>
      <c r="NVO281" s="732"/>
      <c r="NVP281" s="732"/>
      <c r="NVQ281" s="733"/>
      <c r="NVR281" s="733"/>
      <c r="NVS281" s="732"/>
      <c r="NVT281" s="732"/>
      <c r="NVU281" s="732"/>
      <c r="NVV281" s="732"/>
      <c r="NVW281" s="732"/>
      <c r="NVX281" s="731"/>
      <c r="NVY281" s="734"/>
      <c r="NVZ281" s="732"/>
      <c r="NWA281" s="732"/>
      <c r="NWB281" s="732"/>
      <c r="NWC281" s="732"/>
      <c r="NWD281" s="732"/>
      <c r="NWE281" s="732"/>
      <c r="NWF281" s="732"/>
      <c r="NWG281" s="735"/>
      <c r="NWH281" s="735"/>
      <c r="NWI281" s="735"/>
      <c r="NWJ281" s="735"/>
      <c r="NWK281" s="735"/>
      <c r="NWL281" s="735"/>
      <c r="NWM281" s="735"/>
      <c r="NWN281" s="735"/>
      <c r="NWO281" s="735"/>
      <c r="NWP281" s="735"/>
      <c r="NWQ281" s="735"/>
      <c r="NWR281" s="735"/>
      <c r="NWS281" s="735"/>
      <c r="NWT281" s="735"/>
      <c r="NWU281" s="735"/>
      <c r="NWV281" s="735"/>
      <c r="NWW281" s="735"/>
      <c r="NWX281" s="735"/>
      <c r="NWY281" s="735"/>
      <c r="NWZ281" s="735"/>
      <c r="NXA281" s="735"/>
      <c r="NXB281" s="735"/>
      <c r="NXC281" s="735"/>
      <c r="NXD281" s="735"/>
      <c r="NXE281" s="735"/>
      <c r="NXF281" s="735"/>
      <c r="NXG281" s="735"/>
      <c r="NXH281" s="735"/>
      <c r="NXI281" s="735"/>
      <c r="NXJ281" s="735"/>
      <c r="NXK281" s="735"/>
      <c r="NXL281" s="735"/>
      <c r="NXM281" s="735"/>
      <c r="NXN281" s="735"/>
      <c r="NXO281" s="735"/>
      <c r="NXP281" s="735"/>
      <c r="NXQ281" s="735"/>
      <c r="NXR281" s="735"/>
      <c r="NXS281" s="735"/>
      <c r="NXT281" s="735"/>
      <c r="NXU281" s="735"/>
      <c r="NXV281" s="735"/>
      <c r="NXW281" s="735"/>
      <c r="NXX281" s="735"/>
      <c r="NXY281" s="732"/>
      <c r="NXZ281" s="732"/>
      <c r="NYA281" s="732"/>
      <c r="NYB281" s="732"/>
      <c r="NYC281" s="732"/>
      <c r="NYD281" s="732"/>
      <c r="NYE281" s="732"/>
      <c r="NYF281" s="732"/>
      <c r="NYG281" s="732"/>
      <c r="NYH281" s="732"/>
      <c r="NYI281" s="732"/>
      <c r="NYJ281" s="732"/>
      <c r="NYK281" s="732"/>
      <c r="NYL281" s="732"/>
      <c r="NYM281" s="732"/>
      <c r="NYN281" s="732"/>
      <c r="NYO281" s="732"/>
      <c r="NYP281" s="732"/>
      <c r="NYQ281" s="732"/>
      <c r="NYR281" s="732"/>
      <c r="NYS281" s="732"/>
      <c r="NYT281" s="732"/>
      <c r="NYU281" s="732"/>
      <c r="NYV281" s="732"/>
      <c r="NYW281" s="733"/>
      <c r="NYX281" s="733"/>
      <c r="NYY281" s="733"/>
      <c r="NYZ281" s="733"/>
      <c r="NZA281" s="733"/>
      <c r="NZB281" s="732"/>
      <c r="NZC281" s="732"/>
      <c r="NZD281" s="733"/>
      <c r="NZE281" s="733"/>
      <c r="NZF281" s="732"/>
      <c r="NZG281" s="732"/>
      <c r="NZH281" s="733"/>
      <c r="NZI281" s="733"/>
      <c r="NZJ281" s="732"/>
      <c r="NZK281" s="732"/>
      <c r="NZL281" s="732"/>
      <c r="NZM281" s="732"/>
      <c r="NZN281" s="732"/>
      <c r="NZO281" s="732"/>
      <c r="NZP281" s="732"/>
      <c r="NZQ281" s="733"/>
      <c r="NZR281" s="733"/>
      <c r="NZS281" s="732"/>
      <c r="NZT281" s="732"/>
      <c r="NZU281" s="733"/>
      <c r="NZV281" s="733"/>
      <c r="NZW281" s="732"/>
      <c r="NZX281" s="732"/>
      <c r="NZY281" s="732"/>
      <c r="NZZ281" s="732"/>
      <c r="OAA281" s="732"/>
      <c r="OAB281" s="731"/>
      <c r="OAC281" s="734"/>
      <c r="OAD281" s="732"/>
      <c r="OAE281" s="732"/>
      <c r="OAF281" s="732"/>
      <c r="OAG281" s="732"/>
      <c r="OAH281" s="732"/>
      <c r="OAI281" s="732"/>
      <c r="OAJ281" s="732"/>
      <c r="OAK281" s="735"/>
      <c r="OAL281" s="735"/>
      <c r="OAM281" s="735"/>
      <c r="OAN281" s="735"/>
      <c r="OAO281" s="735"/>
      <c r="OAP281" s="735"/>
      <c r="OAQ281" s="735"/>
      <c r="OAR281" s="735"/>
      <c r="OAS281" s="735"/>
      <c r="OAT281" s="735"/>
      <c r="OAU281" s="735"/>
      <c r="OAV281" s="735"/>
      <c r="OAW281" s="735"/>
      <c r="OAX281" s="735"/>
      <c r="OAY281" s="735"/>
      <c r="OAZ281" s="735"/>
      <c r="OBA281" s="735"/>
      <c r="OBB281" s="735"/>
      <c r="OBC281" s="735"/>
      <c r="OBD281" s="735"/>
      <c r="OBE281" s="735"/>
      <c r="OBF281" s="735"/>
      <c r="OBG281" s="735"/>
      <c r="OBH281" s="735"/>
      <c r="OBI281" s="735"/>
      <c r="OBJ281" s="735"/>
      <c r="OBK281" s="735"/>
      <c r="OBL281" s="735"/>
      <c r="OBM281" s="735"/>
      <c r="OBN281" s="735"/>
      <c r="OBO281" s="735"/>
      <c r="OBP281" s="735"/>
      <c r="OBQ281" s="735"/>
      <c r="OBR281" s="735"/>
      <c r="OBS281" s="735"/>
      <c r="OBT281" s="735"/>
      <c r="OBU281" s="735"/>
      <c r="OBV281" s="735"/>
      <c r="OBW281" s="735"/>
      <c r="OBX281" s="735"/>
      <c r="OBY281" s="735"/>
      <c r="OBZ281" s="735"/>
      <c r="OCA281" s="735"/>
      <c r="OCB281" s="735"/>
      <c r="OCC281" s="732"/>
      <c r="OCD281" s="732"/>
      <c r="OCE281" s="732"/>
      <c r="OCF281" s="732"/>
      <c r="OCG281" s="732"/>
      <c r="OCH281" s="732"/>
      <c r="OCI281" s="732"/>
      <c r="OCJ281" s="732"/>
      <c r="OCK281" s="732"/>
      <c r="OCL281" s="732"/>
      <c r="OCM281" s="732"/>
      <c r="OCN281" s="732"/>
      <c r="OCO281" s="732"/>
      <c r="OCP281" s="732"/>
      <c r="OCQ281" s="732"/>
      <c r="OCR281" s="732"/>
      <c r="OCS281" s="732"/>
      <c r="OCT281" s="732"/>
      <c r="OCU281" s="732"/>
      <c r="OCV281" s="732"/>
      <c r="OCW281" s="732"/>
      <c r="OCX281" s="732"/>
      <c r="OCY281" s="732"/>
      <c r="OCZ281" s="732"/>
      <c r="ODA281" s="733"/>
      <c r="ODB281" s="733"/>
      <c r="ODC281" s="733"/>
      <c r="ODD281" s="733"/>
      <c r="ODE281" s="733"/>
      <c r="ODF281" s="732"/>
      <c r="ODG281" s="732"/>
      <c r="ODH281" s="733"/>
      <c r="ODI281" s="733"/>
      <c r="ODJ281" s="732"/>
      <c r="ODK281" s="732"/>
      <c r="ODL281" s="733"/>
      <c r="ODM281" s="733"/>
      <c r="ODN281" s="732"/>
      <c r="ODO281" s="732"/>
      <c r="ODP281" s="732"/>
      <c r="ODQ281" s="732"/>
      <c r="ODR281" s="732"/>
      <c r="ODS281" s="732"/>
      <c r="ODT281" s="732"/>
      <c r="ODU281" s="733"/>
      <c r="ODV281" s="733"/>
      <c r="ODW281" s="732"/>
      <c r="ODX281" s="732"/>
      <c r="ODY281" s="733"/>
      <c r="ODZ281" s="733"/>
      <c r="OEA281" s="732"/>
      <c r="OEB281" s="732"/>
      <c r="OEC281" s="732"/>
      <c r="OED281" s="732"/>
      <c r="OEE281" s="732"/>
      <c r="OEF281" s="731"/>
      <c r="OEG281" s="734"/>
      <c r="OEH281" s="732"/>
      <c r="OEI281" s="732"/>
      <c r="OEJ281" s="732"/>
      <c r="OEK281" s="732"/>
      <c r="OEL281" s="732"/>
      <c r="OEM281" s="732"/>
      <c r="OEN281" s="732"/>
      <c r="OEO281" s="735"/>
      <c r="OEP281" s="735"/>
      <c r="OEQ281" s="735"/>
      <c r="OER281" s="735"/>
      <c r="OES281" s="735"/>
      <c r="OET281" s="735"/>
      <c r="OEU281" s="735"/>
      <c r="OEV281" s="735"/>
      <c r="OEW281" s="735"/>
      <c r="OEX281" s="735"/>
      <c r="OEY281" s="735"/>
      <c r="OEZ281" s="735"/>
      <c r="OFA281" s="735"/>
      <c r="OFB281" s="735"/>
      <c r="OFC281" s="735"/>
      <c r="OFD281" s="735"/>
      <c r="OFE281" s="735"/>
      <c r="OFF281" s="735"/>
      <c r="OFG281" s="735"/>
      <c r="OFH281" s="735"/>
      <c r="OFI281" s="735"/>
      <c r="OFJ281" s="735"/>
      <c r="OFK281" s="735"/>
      <c r="OFL281" s="735"/>
      <c r="OFM281" s="735"/>
      <c r="OFN281" s="735"/>
      <c r="OFO281" s="735"/>
      <c r="OFP281" s="735"/>
      <c r="OFQ281" s="735"/>
      <c r="OFR281" s="735"/>
      <c r="OFS281" s="735"/>
      <c r="OFT281" s="735"/>
      <c r="OFU281" s="735"/>
      <c r="OFV281" s="735"/>
      <c r="OFW281" s="735"/>
      <c r="OFX281" s="735"/>
      <c r="OFY281" s="735"/>
      <c r="OFZ281" s="735"/>
      <c r="OGA281" s="735"/>
      <c r="OGB281" s="735"/>
      <c r="OGC281" s="735"/>
      <c r="OGD281" s="735"/>
      <c r="OGE281" s="735"/>
      <c r="OGF281" s="735"/>
      <c r="OGG281" s="732"/>
      <c r="OGH281" s="732"/>
      <c r="OGI281" s="732"/>
      <c r="OGJ281" s="732"/>
      <c r="OGK281" s="732"/>
      <c r="OGL281" s="732"/>
      <c r="OGM281" s="732"/>
      <c r="OGN281" s="732"/>
      <c r="OGO281" s="732"/>
      <c r="OGP281" s="732"/>
      <c r="OGQ281" s="732"/>
      <c r="OGR281" s="732"/>
      <c r="OGS281" s="732"/>
      <c r="OGT281" s="732"/>
      <c r="OGU281" s="732"/>
      <c r="OGV281" s="732"/>
      <c r="OGW281" s="732"/>
      <c r="OGX281" s="732"/>
      <c r="OGY281" s="732"/>
      <c r="OGZ281" s="732"/>
      <c r="OHA281" s="732"/>
      <c r="OHB281" s="732"/>
      <c r="OHC281" s="732"/>
      <c r="OHD281" s="732"/>
      <c r="OHE281" s="733"/>
      <c r="OHF281" s="733"/>
      <c r="OHG281" s="733"/>
      <c r="OHH281" s="733"/>
      <c r="OHI281" s="733"/>
      <c r="OHJ281" s="732"/>
      <c r="OHK281" s="732"/>
      <c r="OHL281" s="733"/>
      <c r="OHM281" s="733"/>
      <c r="OHN281" s="732"/>
      <c r="OHO281" s="732"/>
      <c r="OHP281" s="733"/>
      <c r="OHQ281" s="733"/>
      <c r="OHR281" s="732"/>
      <c r="OHS281" s="732"/>
      <c r="OHT281" s="732"/>
      <c r="OHU281" s="732"/>
      <c r="OHV281" s="732"/>
      <c r="OHW281" s="732"/>
      <c r="OHX281" s="732"/>
      <c r="OHY281" s="733"/>
      <c r="OHZ281" s="733"/>
      <c r="OIA281" s="732"/>
      <c r="OIB281" s="732"/>
      <c r="OIC281" s="733"/>
      <c r="OID281" s="733"/>
      <c r="OIE281" s="732"/>
      <c r="OIF281" s="732"/>
      <c r="OIG281" s="732"/>
      <c r="OIH281" s="732"/>
      <c r="OII281" s="732"/>
      <c r="OIJ281" s="731"/>
      <c r="OIK281" s="734"/>
      <c r="OIL281" s="732"/>
      <c r="OIM281" s="732"/>
      <c r="OIN281" s="732"/>
      <c r="OIO281" s="732"/>
      <c r="OIP281" s="732"/>
      <c r="OIQ281" s="732"/>
      <c r="OIR281" s="732"/>
      <c r="OIS281" s="735"/>
      <c r="OIT281" s="735"/>
      <c r="OIU281" s="735"/>
      <c r="OIV281" s="735"/>
      <c r="OIW281" s="735"/>
      <c r="OIX281" s="735"/>
      <c r="OIY281" s="735"/>
      <c r="OIZ281" s="735"/>
      <c r="OJA281" s="735"/>
      <c r="OJB281" s="735"/>
      <c r="OJC281" s="735"/>
      <c r="OJD281" s="735"/>
      <c r="OJE281" s="735"/>
      <c r="OJF281" s="735"/>
      <c r="OJG281" s="735"/>
      <c r="OJH281" s="735"/>
      <c r="OJI281" s="735"/>
      <c r="OJJ281" s="735"/>
      <c r="OJK281" s="735"/>
      <c r="OJL281" s="735"/>
      <c r="OJM281" s="735"/>
      <c r="OJN281" s="735"/>
      <c r="OJO281" s="735"/>
      <c r="OJP281" s="735"/>
      <c r="OJQ281" s="735"/>
      <c r="OJR281" s="735"/>
      <c r="OJS281" s="735"/>
      <c r="OJT281" s="735"/>
      <c r="OJU281" s="735"/>
      <c r="OJV281" s="735"/>
      <c r="OJW281" s="735"/>
      <c r="OJX281" s="735"/>
      <c r="OJY281" s="735"/>
      <c r="OJZ281" s="735"/>
      <c r="OKA281" s="735"/>
      <c r="OKB281" s="735"/>
      <c r="OKC281" s="735"/>
      <c r="OKD281" s="735"/>
      <c r="OKE281" s="735"/>
      <c r="OKF281" s="735"/>
      <c r="OKG281" s="735"/>
      <c r="OKH281" s="735"/>
      <c r="OKI281" s="735"/>
      <c r="OKJ281" s="735"/>
      <c r="OKK281" s="732"/>
      <c r="OKL281" s="732"/>
      <c r="OKM281" s="732"/>
      <c r="OKN281" s="732"/>
      <c r="OKO281" s="732"/>
      <c r="OKP281" s="732"/>
      <c r="OKQ281" s="732"/>
      <c r="OKR281" s="732"/>
      <c r="OKS281" s="732"/>
      <c r="OKT281" s="732"/>
      <c r="OKU281" s="732"/>
      <c r="OKV281" s="732"/>
      <c r="OKW281" s="732"/>
      <c r="OKX281" s="732"/>
      <c r="OKY281" s="732"/>
      <c r="OKZ281" s="732"/>
      <c r="OLA281" s="732"/>
      <c r="OLB281" s="732"/>
      <c r="OLC281" s="732"/>
      <c r="OLD281" s="732"/>
      <c r="OLE281" s="732"/>
      <c r="OLF281" s="732"/>
      <c r="OLG281" s="732"/>
      <c r="OLH281" s="732"/>
      <c r="OLI281" s="733"/>
      <c r="OLJ281" s="733"/>
      <c r="OLK281" s="733"/>
      <c r="OLL281" s="733"/>
      <c r="OLM281" s="733"/>
      <c r="OLN281" s="732"/>
      <c r="OLO281" s="732"/>
      <c r="OLP281" s="733"/>
      <c r="OLQ281" s="733"/>
      <c r="OLR281" s="732"/>
      <c r="OLS281" s="732"/>
      <c r="OLT281" s="733"/>
      <c r="OLU281" s="733"/>
      <c r="OLV281" s="732"/>
      <c r="OLW281" s="732"/>
      <c r="OLX281" s="732"/>
      <c r="OLY281" s="732"/>
      <c r="OLZ281" s="732"/>
      <c r="OMA281" s="732"/>
      <c r="OMB281" s="732"/>
      <c r="OMC281" s="733"/>
      <c r="OMD281" s="733"/>
      <c r="OME281" s="732"/>
      <c r="OMF281" s="732"/>
      <c r="OMG281" s="733"/>
      <c r="OMH281" s="733"/>
      <c r="OMI281" s="732"/>
      <c r="OMJ281" s="732"/>
      <c r="OMK281" s="732"/>
      <c r="OML281" s="732"/>
      <c r="OMM281" s="732"/>
      <c r="OMN281" s="731"/>
      <c r="OMO281" s="734"/>
      <c r="OMP281" s="732"/>
      <c r="OMQ281" s="732"/>
      <c r="OMR281" s="732"/>
      <c r="OMS281" s="732"/>
      <c r="OMT281" s="732"/>
      <c r="OMU281" s="732"/>
      <c r="OMV281" s="732"/>
      <c r="OMW281" s="735"/>
      <c r="OMX281" s="735"/>
      <c r="OMY281" s="735"/>
      <c r="OMZ281" s="735"/>
      <c r="ONA281" s="735"/>
      <c r="ONB281" s="735"/>
      <c r="ONC281" s="735"/>
      <c r="OND281" s="735"/>
      <c r="ONE281" s="735"/>
      <c r="ONF281" s="735"/>
      <c r="ONG281" s="735"/>
      <c r="ONH281" s="735"/>
      <c r="ONI281" s="735"/>
      <c r="ONJ281" s="735"/>
      <c r="ONK281" s="735"/>
      <c r="ONL281" s="735"/>
      <c r="ONM281" s="735"/>
      <c r="ONN281" s="735"/>
      <c r="ONO281" s="735"/>
      <c r="ONP281" s="735"/>
      <c r="ONQ281" s="735"/>
      <c r="ONR281" s="735"/>
      <c r="ONS281" s="735"/>
      <c r="ONT281" s="735"/>
      <c r="ONU281" s="735"/>
      <c r="ONV281" s="735"/>
      <c r="ONW281" s="735"/>
      <c r="ONX281" s="735"/>
      <c r="ONY281" s="735"/>
      <c r="ONZ281" s="735"/>
      <c r="OOA281" s="735"/>
      <c r="OOB281" s="735"/>
      <c r="OOC281" s="735"/>
      <c r="OOD281" s="735"/>
      <c r="OOE281" s="735"/>
      <c r="OOF281" s="735"/>
      <c r="OOG281" s="735"/>
      <c r="OOH281" s="735"/>
      <c r="OOI281" s="735"/>
      <c r="OOJ281" s="735"/>
      <c r="OOK281" s="735"/>
      <c r="OOL281" s="735"/>
      <c r="OOM281" s="735"/>
      <c r="OON281" s="735"/>
      <c r="OOO281" s="732"/>
      <c r="OOP281" s="732"/>
      <c r="OOQ281" s="732"/>
      <c r="OOR281" s="732"/>
      <c r="OOS281" s="732"/>
      <c r="OOT281" s="732"/>
      <c r="OOU281" s="732"/>
      <c r="OOV281" s="732"/>
      <c r="OOW281" s="732"/>
      <c r="OOX281" s="732"/>
      <c r="OOY281" s="732"/>
      <c r="OOZ281" s="732"/>
      <c r="OPA281" s="732"/>
      <c r="OPB281" s="732"/>
      <c r="OPC281" s="732"/>
      <c r="OPD281" s="732"/>
      <c r="OPE281" s="732"/>
      <c r="OPF281" s="732"/>
      <c r="OPG281" s="732"/>
      <c r="OPH281" s="732"/>
      <c r="OPI281" s="732"/>
      <c r="OPJ281" s="732"/>
      <c r="OPK281" s="732"/>
      <c r="OPL281" s="732"/>
      <c r="OPM281" s="733"/>
      <c r="OPN281" s="733"/>
      <c r="OPO281" s="733"/>
      <c r="OPP281" s="733"/>
      <c r="OPQ281" s="733"/>
      <c r="OPR281" s="732"/>
      <c r="OPS281" s="732"/>
      <c r="OPT281" s="733"/>
      <c r="OPU281" s="733"/>
      <c r="OPV281" s="732"/>
      <c r="OPW281" s="732"/>
      <c r="OPX281" s="733"/>
      <c r="OPY281" s="733"/>
      <c r="OPZ281" s="732"/>
      <c r="OQA281" s="732"/>
      <c r="OQB281" s="732"/>
      <c r="OQC281" s="732"/>
      <c r="OQD281" s="732"/>
      <c r="OQE281" s="732"/>
      <c r="OQF281" s="732"/>
      <c r="OQG281" s="733"/>
      <c r="OQH281" s="733"/>
      <c r="OQI281" s="732"/>
      <c r="OQJ281" s="732"/>
      <c r="OQK281" s="733"/>
      <c r="OQL281" s="733"/>
      <c r="OQM281" s="732"/>
      <c r="OQN281" s="732"/>
      <c r="OQO281" s="732"/>
      <c r="OQP281" s="732"/>
      <c r="OQQ281" s="732"/>
      <c r="OQR281" s="731"/>
      <c r="OQS281" s="734"/>
      <c r="OQT281" s="732"/>
      <c r="OQU281" s="732"/>
      <c r="OQV281" s="732"/>
      <c r="OQW281" s="732"/>
      <c r="OQX281" s="732"/>
      <c r="OQY281" s="732"/>
      <c r="OQZ281" s="732"/>
      <c r="ORA281" s="735"/>
      <c r="ORB281" s="735"/>
      <c r="ORC281" s="735"/>
      <c r="ORD281" s="735"/>
      <c r="ORE281" s="735"/>
      <c r="ORF281" s="735"/>
      <c r="ORG281" s="735"/>
      <c r="ORH281" s="735"/>
      <c r="ORI281" s="735"/>
      <c r="ORJ281" s="735"/>
      <c r="ORK281" s="735"/>
      <c r="ORL281" s="735"/>
      <c r="ORM281" s="735"/>
      <c r="ORN281" s="735"/>
      <c r="ORO281" s="735"/>
      <c r="ORP281" s="735"/>
      <c r="ORQ281" s="735"/>
      <c r="ORR281" s="735"/>
      <c r="ORS281" s="735"/>
      <c r="ORT281" s="735"/>
      <c r="ORU281" s="735"/>
      <c r="ORV281" s="735"/>
      <c r="ORW281" s="735"/>
      <c r="ORX281" s="735"/>
      <c r="ORY281" s="735"/>
      <c r="ORZ281" s="735"/>
      <c r="OSA281" s="735"/>
      <c r="OSB281" s="735"/>
      <c r="OSC281" s="735"/>
      <c r="OSD281" s="735"/>
      <c r="OSE281" s="735"/>
      <c r="OSF281" s="735"/>
      <c r="OSG281" s="735"/>
      <c r="OSH281" s="735"/>
      <c r="OSI281" s="735"/>
      <c r="OSJ281" s="735"/>
      <c r="OSK281" s="735"/>
      <c r="OSL281" s="735"/>
      <c r="OSM281" s="735"/>
      <c r="OSN281" s="735"/>
      <c r="OSO281" s="735"/>
      <c r="OSP281" s="735"/>
      <c r="OSQ281" s="735"/>
      <c r="OSR281" s="735"/>
      <c r="OSS281" s="732"/>
      <c r="OST281" s="732"/>
      <c r="OSU281" s="732"/>
      <c r="OSV281" s="732"/>
      <c r="OSW281" s="732"/>
      <c r="OSX281" s="732"/>
      <c r="OSY281" s="732"/>
      <c r="OSZ281" s="732"/>
      <c r="OTA281" s="732"/>
      <c r="OTB281" s="732"/>
      <c r="OTC281" s="732"/>
      <c r="OTD281" s="732"/>
      <c r="OTE281" s="732"/>
      <c r="OTF281" s="732"/>
      <c r="OTG281" s="732"/>
      <c r="OTH281" s="732"/>
      <c r="OTI281" s="732"/>
      <c r="OTJ281" s="732"/>
      <c r="OTK281" s="732"/>
      <c r="OTL281" s="732"/>
      <c r="OTM281" s="732"/>
      <c r="OTN281" s="732"/>
      <c r="OTO281" s="732"/>
      <c r="OTP281" s="732"/>
      <c r="OTQ281" s="733"/>
      <c r="OTR281" s="733"/>
      <c r="OTS281" s="733"/>
      <c r="OTT281" s="733"/>
      <c r="OTU281" s="733"/>
      <c r="OTV281" s="732"/>
      <c r="OTW281" s="732"/>
      <c r="OTX281" s="733"/>
      <c r="OTY281" s="733"/>
      <c r="OTZ281" s="732"/>
      <c r="OUA281" s="732"/>
      <c r="OUB281" s="733"/>
      <c r="OUC281" s="733"/>
      <c r="OUD281" s="732"/>
      <c r="OUE281" s="732"/>
      <c r="OUF281" s="732"/>
      <c r="OUG281" s="732"/>
      <c r="OUH281" s="732"/>
      <c r="OUI281" s="732"/>
      <c r="OUJ281" s="732"/>
      <c r="OUK281" s="733"/>
      <c r="OUL281" s="733"/>
      <c r="OUM281" s="732"/>
      <c r="OUN281" s="732"/>
      <c r="OUO281" s="733"/>
      <c r="OUP281" s="733"/>
      <c r="OUQ281" s="732"/>
      <c r="OUR281" s="732"/>
      <c r="OUS281" s="732"/>
      <c r="OUT281" s="732"/>
      <c r="OUU281" s="732"/>
      <c r="OUV281" s="731"/>
      <c r="OUW281" s="734"/>
      <c r="OUX281" s="732"/>
      <c r="OUY281" s="732"/>
      <c r="OUZ281" s="732"/>
      <c r="OVA281" s="732"/>
      <c r="OVB281" s="732"/>
      <c r="OVC281" s="732"/>
      <c r="OVD281" s="732"/>
      <c r="OVE281" s="735"/>
      <c r="OVF281" s="735"/>
      <c r="OVG281" s="735"/>
      <c r="OVH281" s="735"/>
      <c r="OVI281" s="735"/>
      <c r="OVJ281" s="735"/>
      <c r="OVK281" s="735"/>
      <c r="OVL281" s="735"/>
      <c r="OVM281" s="735"/>
      <c r="OVN281" s="735"/>
      <c r="OVO281" s="735"/>
      <c r="OVP281" s="735"/>
      <c r="OVQ281" s="735"/>
      <c r="OVR281" s="735"/>
      <c r="OVS281" s="735"/>
      <c r="OVT281" s="735"/>
      <c r="OVU281" s="735"/>
      <c r="OVV281" s="735"/>
      <c r="OVW281" s="735"/>
      <c r="OVX281" s="735"/>
      <c r="OVY281" s="735"/>
      <c r="OVZ281" s="735"/>
      <c r="OWA281" s="735"/>
      <c r="OWB281" s="735"/>
      <c r="OWC281" s="735"/>
      <c r="OWD281" s="735"/>
      <c r="OWE281" s="735"/>
      <c r="OWF281" s="735"/>
      <c r="OWG281" s="735"/>
      <c r="OWH281" s="735"/>
      <c r="OWI281" s="735"/>
      <c r="OWJ281" s="735"/>
      <c r="OWK281" s="735"/>
      <c r="OWL281" s="735"/>
      <c r="OWM281" s="735"/>
      <c r="OWN281" s="735"/>
      <c r="OWO281" s="735"/>
      <c r="OWP281" s="735"/>
      <c r="OWQ281" s="735"/>
      <c r="OWR281" s="735"/>
      <c r="OWS281" s="735"/>
      <c r="OWT281" s="735"/>
      <c r="OWU281" s="735"/>
      <c r="OWV281" s="735"/>
      <c r="OWW281" s="732"/>
      <c r="OWX281" s="732"/>
      <c r="OWY281" s="732"/>
      <c r="OWZ281" s="732"/>
      <c r="OXA281" s="732"/>
      <c r="OXB281" s="732"/>
      <c r="OXC281" s="732"/>
      <c r="OXD281" s="732"/>
      <c r="OXE281" s="732"/>
      <c r="OXF281" s="732"/>
      <c r="OXG281" s="732"/>
      <c r="OXH281" s="732"/>
      <c r="OXI281" s="732"/>
      <c r="OXJ281" s="732"/>
      <c r="OXK281" s="732"/>
      <c r="OXL281" s="732"/>
      <c r="OXM281" s="732"/>
      <c r="OXN281" s="732"/>
      <c r="OXO281" s="732"/>
      <c r="OXP281" s="732"/>
      <c r="OXQ281" s="732"/>
      <c r="OXR281" s="732"/>
      <c r="OXS281" s="732"/>
      <c r="OXT281" s="732"/>
      <c r="OXU281" s="733"/>
      <c r="OXV281" s="733"/>
      <c r="OXW281" s="733"/>
      <c r="OXX281" s="733"/>
      <c r="OXY281" s="733"/>
      <c r="OXZ281" s="732"/>
      <c r="OYA281" s="732"/>
      <c r="OYB281" s="733"/>
      <c r="OYC281" s="733"/>
      <c r="OYD281" s="732"/>
      <c r="OYE281" s="732"/>
      <c r="OYF281" s="733"/>
      <c r="OYG281" s="733"/>
      <c r="OYH281" s="732"/>
      <c r="OYI281" s="732"/>
      <c r="OYJ281" s="732"/>
      <c r="OYK281" s="732"/>
      <c r="OYL281" s="732"/>
      <c r="OYM281" s="732"/>
      <c r="OYN281" s="732"/>
      <c r="OYO281" s="733"/>
      <c r="OYP281" s="733"/>
      <c r="OYQ281" s="732"/>
      <c r="OYR281" s="732"/>
      <c r="OYS281" s="733"/>
      <c r="OYT281" s="733"/>
      <c r="OYU281" s="732"/>
      <c r="OYV281" s="732"/>
      <c r="OYW281" s="732"/>
      <c r="OYX281" s="732"/>
      <c r="OYY281" s="732"/>
      <c r="OYZ281" s="731"/>
      <c r="OZA281" s="734"/>
      <c r="OZB281" s="732"/>
      <c r="OZC281" s="732"/>
      <c r="OZD281" s="732"/>
      <c r="OZE281" s="732"/>
      <c r="OZF281" s="732"/>
      <c r="OZG281" s="732"/>
      <c r="OZH281" s="732"/>
      <c r="OZI281" s="735"/>
      <c r="OZJ281" s="735"/>
      <c r="OZK281" s="735"/>
      <c r="OZL281" s="735"/>
      <c r="OZM281" s="735"/>
      <c r="OZN281" s="735"/>
      <c r="OZO281" s="735"/>
      <c r="OZP281" s="735"/>
      <c r="OZQ281" s="735"/>
      <c r="OZR281" s="735"/>
      <c r="OZS281" s="735"/>
      <c r="OZT281" s="735"/>
      <c r="OZU281" s="735"/>
      <c r="OZV281" s="735"/>
      <c r="OZW281" s="735"/>
      <c r="OZX281" s="735"/>
      <c r="OZY281" s="735"/>
      <c r="OZZ281" s="735"/>
      <c r="PAA281" s="735"/>
      <c r="PAB281" s="735"/>
      <c r="PAC281" s="735"/>
      <c r="PAD281" s="735"/>
      <c r="PAE281" s="735"/>
      <c r="PAF281" s="735"/>
      <c r="PAG281" s="735"/>
      <c r="PAH281" s="735"/>
      <c r="PAI281" s="735"/>
      <c r="PAJ281" s="735"/>
      <c r="PAK281" s="735"/>
      <c r="PAL281" s="735"/>
      <c r="PAM281" s="735"/>
      <c r="PAN281" s="735"/>
      <c r="PAO281" s="735"/>
      <c r="PAP281" s="735"/>
      <c r="PAQ281" s="735"/>
      <c r="PAR281" s="735"/>
      <c r="PAS281" s="735"/>
      <c r="PAT281" s="735"/>
      <c r="PAU281" s="735"/>
      <c r="PAV281" s="735"/>
      <c r="PAW281" s="735"/>
      <c r="PAX281" s="735"/>
      <c r="PAY281" s="735"/>
      <c r="PAZ281" s="735"/>
      <c r="PBA281" s="732"/>
      <c r="PBB281" s="732"/>
      <c r="PBC281" s="732"/>
      <c r="PBD281" s="732"/>
      <c r="PBE281" s="732"/>
      <c r="PBF281" s="732"/>
      <c r="PBG281" s="732"/>
      <c r="PBH281" s="732"/>
      <c r="PBI281" s="732"/>
      <c r="PBJ281" s="732"/>
      <c r="PBK281" s="732"/>
      <c r="PBL281" s="732"/>
      <c r="PBM281" s="732"/>
      <c r="PBN281" s="732"/>
      <c r="PBO281" s="732"/>
      <c r="PBP281" s="732"/>
      <c r="PBQ281" s="732"/>
      <c r="PBR281" s="732"/>
      <c r="PBS281" s="732"/>
      <c r="PBT281" s="732"/>
      <c r="PBU281" s="732"/>
      <c r="PBV281" s="732"/>
      <c r="PBW281" s="732"/>
      <c r="PBX281" s="732"/>
      <c r="PBY281" s="733"/>
      <c r="PBZ281" s="733"/>
      <c r="PCA281" s="733"/>
      <c r="PCB281" s="733"/>
      <c r="PCC281" s="733"/>
      <c r="PCD281" s="732"/>
      <c r="PCE281" s="732"/>
      <c r="PCF281" s="733"/>
      <c r="PCG281" s="733"/>
      <c r="PCH281" s="732"/>
      <c r="PCI281" s="732"/>
      <c r="PCJ281" s="733"/>
      <c r="PCK281" s="733"/>
      <c r="PCL281" s="732"/>
      <c r="PCM281" s="732"/>
      <c r="PCN281" s="732"/>
      <c r="PCO281" s="732"/>
      <c r="PCP281" s="732"/>
      <c r="PCQ281" s="732"/>
      <c r="PCR281" s="732"/>
      <c r="PCS281" s="733"/>
      <c r="PCT281" s="733"/>
      <c r="PCU281" s="732"/>
      <c r="PCV281" s="732"/>
      <c r="PCW281" s="733"/>
      <c r="PCX281" s="733"/>
      <c r="PCY281" s="732"/>
      <c r="PCZ281" s="732"/>
      <c r="PDA281" s="732"/>
      <c r="PDB281" s="732"/>
      <c r="PDC281" s="732"/>
      <c r="PDD281" s="731"/>
      <c r="PDE281" s="734"/>
      <c r="PDF281" s="732"/>
      <c r="PDG281" s="732"/>
      <c r="PDH281" s="732"/>
      <c r="PDI281" s="732"/>
      <c r="PDJ281" s="732"/>
      <c r="PDK281" s="732"/>
      <c r="PDL281" s="732"/>
      <c r="PDM281" s="735"/>
      <c r="PDN281" s="735"/>
      <c r="PDO281" s="735"/>
      <c r="PDP281" s="735"/>
      <c r="PDQ281" s="735"/>
      <c r="PDR281" s="735"/>
      <c r="PDS281" s="735"/>
      <c r="PDT281" s="735"/>
      <c r="PDU281" s="735"/>
      <c r="PDV281" s="735"/>
      <c r="PDW281" s="735"/>
      <c r="PDX281" s="735"/>
      <c r="PDY281" s="735"/>
      <c r="PDZ281" s="735"/>
      <c r="PEA281" s="735"/>
      <c r="PEB281" s="735"/>
      <c r="PEC281" s="735"/>
      <c r="PED281" s="735"/>
      <c r="PEE281" s="735"/>
      <c r="PEF281" s="735"/>
      <c r="PEG281" s="735"/>
      <c r="PEH281" s="735"/>
      <c r="PEI281" s="735"/>
      <c r="PEJ281" s="735"/>
      <c r="PEK281" s="735"/>
      <c r="PEL281" s="735"/>
      <c r="PEM281" s="735"/>
      <c r="PEN281" s="735"/>
      <c r="PEO281" s="735"/>
      <c r="PEP281" s="735"/>
      <c r="PEQ281" s="735"/>
      <c r="PER281" s="735"/>
      <c r="PES281" s="735"/>
      <c r="PET281" s="735"/>
      <c r="PEU281" s="735"/>
      <c r="PEV281" s="735"/>
      <c r="PEW281" s="735"/>
      <c r="PEX281" s="735"/>
      <c r="PEY281" s="735"/>
      <c r="PEZ281" s="735"/>
      <c r="PFA281" s="735"/>
      <c r="PFB281" s="735"/>
      <c r="PFC281" s="735"/>
      <c r="PFD281" s="735"/>
      <c r="PFE281" s="732"/>
      <c r="PFF281" s="732"/>
      <c r="PFG281" s="732"/>
      <c r="PFH281" s="732"/>
      <c r="PFI281" s="732"/>
      <c r="PFJ281" s="732"/>
      <c r="PFK281" s="732"/>
      <c r="PFL281" s="732"/>
      <c r="PFM281" s="732"/>
      <c r="PFN281" s="732"/>
      <c r="PFO281" s="732"/>
      <c r="PFP281" s="732"/>
      <c r="PFQ281" s="732"/>
      <c r="PFR281" s="732"/>
      <c r="PFS281" s="732"/>
      <c r="PFT281" s="732"/>
      <c r="PFU281" s="732"/>
      <c r="PFV281" s="732"/>
      <c r="PFW281" s="732"/>
      <c r="PFX281" s="732"/>
      <c r="PFY281" s="732"/>
      <c r="PFZ281" s="732"/>
      <c r="PGA281" s="732"/>
      <c r="PGB281" s="732"/>
      <c r="PGC281" s="733"/>
      <c r="PGD281" s="733"/>
      <c r="PGE281" s="733"/>
      <c r="PGF281" s="733"/>
      <c r="PGG281" s="733"/>
      <c r="PGH281" s="732"/>
      <c r="PGI281" s="732"/>
      <c r="PGJ281" s="733"/>
      <c r="PGK281" s="733"/>
      <c r="PGL281" s="732"/>
      <c r="PGM281" s="732"/>
      <c r="PGN281" s="733"/>
      <c r="PGO281" s="733"/>
      <c r="PGP281" s="732"/>
      <c r="PGQ281" s="732"/>
      <c r="PGR281" s="732"/>
      <c r="PGS281" s="732"/>
      <c r="PGT281" s="732"/>
      <c r="PGU281" s="732"/>
      <c r="PGV281" s="732"/>
      <c r="PGW281" s="733"/>
      <c r="PGX281" s="733"/>
      <c r="PGY281" s="732"/>
      <c r="PGZ281" s="732"/>
      <c r="PHA281" s="733"/>
      <c r="PHB281" s="733"/>
      <c r="PHC281" s="732"/>
      <c r="PHD281" s="732"/>
      <c r="PHE281" s="732"/>
      <c r="PHF281" s="732"/>
      <c r="PHG281" s="732"/>
      <c r="PHH281" s="731"/>
      <c r="PHI281" s="734"/>
      <c r="PHJ281" s="732"/>
      <c r="PHK281" s="732"/>
      <c r="PHL281" s="732"/>
      <c r="PHM281" s="732"/>
      <c r="PHN281" s="732"/>
      <c r="PHO281" s="732"/>
      <c r="PHP281" s="732"/>
      <c r="PHQ281" s="735"/>
      <c r="PHR281" s="735"/>
      <c r="PHS281" s="735"/>
      <c r="PHT281" s="735"/>
      <c r="PHU281" s="735"/>
      <c r="PHV281" s="735"/>
      <c r="PHW281" s="735"/>
      <c r="PHX281" s="735"/>
      <c r="PHY281" s="735"/>
      <c r="PHZ281" s="735"/>
      <c r="PIA281" s="735"/>
      <c r="PIB281" s="735"/>
      <c r="PIC281" s="735"/>
      <c r="PID281" s="735"/>
      <c r="PIE281" s="735"/>
      <c r="PIF281" s="735"/>
      <c r="PIG281" s="735"/>
      <c r="PIH281" s="735"/>
      <c r="PII281" s="735"/>
      <c r="PIJ281" s="735"/>
      <c r="PIK281" s="735"/>
      <c r="PIL281" s="735"/>
      <c r="PIM281" s="735"/>
      <c r="PIN281" s="735"/>
      <c r="PIO281" s="735"/>
      <c r="PIP281" s="735"/>
      <c r="PIQ281" s="735"/>
      <c r="PIR281" s="735"/>
      <c r="PIS281" s="735"/>
      <c r="PIT281" s="735"/>
      <c r="PIU281" s="735"/>
      <c r="PIV281" s="735"/>
      <c r="PIW281" s="735"/>
      <c r="PIX281" s="735"/>
      <c r="PIY281" s="735"/>
      <c r="PIZ281" s="735"/>
      <c r="PJA281" s="735"/>
      <c r="PJB281" s="735"/>
      <c r="PJC281" s="735"/>
      <c r="PJD281" s="735"/>
      <c r="PJE281" s="735"/>
      <c r="PJF281" s="735"/>
      <c r="PJG281" s="735"/>
      <c r="PJH281" s="735"/>
      <c r="PJI281" s="732"/>
      <c r="PJJ281" s="732"/>
      <c r="PJK281" s="732"/>
      <c r="PJL281" s="732"/>
      <c r="PJM281" s="732"/>
      <c r="PJN281" s="732"/>
      <c r="PJO281" s="732"/>
      <c r="PJP281" s="732"/>
      <c r="PJQ281" s="732"/>
      <c r="PJR281" s="732"/>
      <c r="PJS281" s="732"/>
      <c r="PJT281" s="732"/>
      <c r="PJU281" s="732"/>
      <c r="PJV281" s="732"/>
      <c r="PJW281" s="732"/>
      <c r="PJX281" s="732"/>
      <c r="PJY281" s="732"/>
      <c r="PJZ281" s="732"/>
      <c r="PKA281" s="732"/>
      <c r="PKB281" s="732"/>
      <c r="PKC281" s="732"/>
      <c r="PKD281" s="732"/>
      <c r="PKE281" s="732"/>
      <c r="PKF281" s="732"/>
      <c r="PKG281" s="733"/>
      <c r="PKH281" s="733"/>
      <c r="PKI281" s="733"/>
      <c r="PKJ281" s="733"/>
      <c r="PKK281" s="733"/>
      <c r="PKL281" s="732"/>
      <c r="PKM281" s="732"/>
      <c r="PKN281" s="733"/>
      <c r="PKO281" s="733"/>
      <c r="PKP281" s="732"/>
      <c r="PKQ281" s="732"/>
      <c r="PKR281" s="733"/>
      <c r="PKS281" s="733"/>
      <c r="PKT281" s="732"/>
      <c r="PKU281" s="732"/>
      <c r="PKV281" s="732"/>
      <c r="PKW281" s="732"/>
      <c r="PKX281" s="732"/>
      <c r="PKY281" s="732"/>
      <c r="PKZ281" s="732"/>
      <c r="PLA281" s="733"/>
      <c r="PLB281" s="733"/>
      <c r="PLC281" s="732"/>
      <c r="PLD281" s="732"/>
      <c r="PLE281" s="733"/>
      <c r="PLF281" s="733"/>
      <c r="PLG281" s="732"/>
      <c r="PLH281" s="732"/>
      <c r="PLI281" s="732"/>
      <c r="PLJ281" s="732"/>
      <c r="PLK281" s="732"/>
      <c r="PLL281" s="731"/>
      <c r="PLM281" s="734"/>
      <c r="PLN281" s="732"/>
      <c r="PLO281" s="732"/>
      <c r="PLP281" s="732"/>
      <c r="PLQ281" s="732"/>
      <c r="PLR281" s="732"/>
      <c r="PLS281" s="732"/>
      <c r="PLT281" s="732"/>
      <c r="PLU281" s="735"/>
      <c r="PLV281" s="735"/>
      <c r="PLW281" s="735"/>
      <c r="PLX281" s="735"/>
      <c r="PLY281" s="735"/>
      <c r="PLZ281" s="735"/>
      <c r="PMA281" s="735"/>
      <c r="PMB281" s="735"/>
      <c r="PMC281" s="735"/>
      <c r="PMD281" s="735"/>
      <c r="PME281" s="735"/>
      <c r="PMF281" s="735"/>
      <c r="PMG281" s="735"/>
      <c r="PMH281" s="735"/>
      <c r="PMI281" s="735"/>
      <c r="PMJ281" s="735"/>
      <c r="PMK281" s="735"/>
      <c r="PML281" s="735"/>
      <c r="PMM281" s="735"/>
      <c r="PMN281" s="735"/>
      <c r="PMO281" s="735"/>
      <c r="PMP281" s="735"/>
      <c r="PMQ281" s="735"/>
      <c r="PMR281" s="735"/>
      <c r="PMS281" s="735"/>
      <c r="PMT281" s="735"/>
      <c r="PMU281" s="735"/>
      <c r="PMV281" s="735"/>
      <c r="PMW281" s="735"/>
      <c r="PMX281" s="735"/>
      <c r="PMY281" s="735"/>
      <c r="PMZ281" s="735"/>
      <c r="PNA281" s="735"/>
      <c r="PNB281" s="735"/>
      <c r="PNC281" s="735"/>
      <c r="PND281" s="735"/>
      <c r="PNE281" s="735"/>
      <c r="PNF281" s="735"/>
      <c r="PNG281" s="735"/>
      <c r="PNH281" s="735"/>
      <c r="PNI281" s="735"/>
      <c r="PNJ281" s="735"/>
      <c r="PNK281" s="735"/>
      <c r="PNL281" s="735"/>
      <c r="PNM281" s="732"/>
      <c r="PNN281" s="732"/>
      <c r="PNO281" s="732"/>
      <c r="PNP281" s="732"/>
      <c r="PNQ281" s="732"/>
      <c r="PNR281" s="732"/>
      <c r="PNS281" s="732"/>
      <c r="PNT281" s="732"/>
      <c r="PNU281" s="732"/>
      <c r="PNV281" s="732"/>
      <c r="PNW281" s="732"/>
      <c r="PNX281" s="732"/>
      <c r="PNY281" s="732"/>
      <c r="PNZ281" s="732"/>
      <c r="POA281" s="732"/>
      <c r="POB281" s="732"/>
      <c r="POC281" s="732"/>
      <c r="POD281" s="732"/>
      <c r="POE281" s="732"/>
      <c r="POF281" s="732"/>
      <c r="POG281" s="732"/>
      <c r="POH281" s="732"/>
      <c r="POI281" s="732"/>
      <c r="POJ281" s="732"/>
      <c r="POK281" s="733"/>
      <c r="POL281" s="733"/>
      <c r="POM281" s="733"/>
      <c r="PON281" s="733"/>
      <c r="POO281" s="733"/>
      <c r="POP281" s="732"/>
      <c r="POQ281" s="732"/>
      <c r="POR281" s="733"/>
      <c r="POS281" s="733"/>
      <c r="POT281" s="732"/>
      <c r="POU281" s="732"/>
      <c r="POV281" s="733"/>
      <c r="POW281" s="733"/>
      <c r="POX281" s="732"/>
      <c r="POY281" s="732"/>
      <c r="POZ281" s="732"/>
      <c r="PPA281" s="732"/>
      <c r="PPB281" s="732"/>
      <c r="PPC281" s="732"/>
      <c r="PPD281" s="732"/>
      <c r="PPE281" s="733"/>
      <c r="PPF281" s="733"/>
      <c r="PPG281" s="732"/>
      <c r="PPH281" s="732"/>
      <c r="PPI281" s="733"/>
      <c r="PPJ281" s="733"/>
      <c r="PPK281" s="732"/>
      <c r="PPL281" s="732"/>
      <c r="PPM281" s="732"/>
      <c r="PPN281" s="732"/>
      <c r="PPO281" s="732"/>
      <c r="PPP281" s="731"/>
      <c r="PPQ281" s="734"/>
      <c r="PPR281" s="732"/>
      <c r="PPS281" s="732"/>
      <c r="PPT281" s="732"/>
      <c r="PPU281" s="732"/>
      <c r="PPV281" s="732"/>
      <c r="PPW281" s="732"/>
      <c r="PPX281" s="732"/>
      <c r="PPY281" s="735"/>
      <c r="PPZ281" s="735"/>
      <c r="PQA281" s="735"/>
      <c r="PQB281" s="735"/>
      <c r="PQC281" s="735"/>
      <c r="PQD281" s="735"/>
      <c r="PQE281" s="735"/>
      <c r="PQF281" s="735"/>
      <c r="PQG281" s="735"/>
      <c r="PQH281" s="735"/>
      <c r="PQI281" s="735"/>
      <c r="PQJ281" s="735"/>
      <c r="PQK281" s="735"/>
      <c r="PQL281" s="735"/>
      <c r="PQM281" s="735"/>
      <c r="PQN281" s="735"/>
      <c r="PQO281" s="735"/>
      <c r="PQP281" s="735"/>
      <c r="PQQ281" s="735"/>
      <c r="PQR281" s="735"/>
      <c r="PQS281" s="735"/>
      <c r="PQT281" s="735"/>
      <c r="PQU281" s="735"/>
      <c r="PQV281" s="735"/>
      <c r="PQW281" s="735"/>
      <c r="PQX281" s="735"/>
      <c r="PQY281" s="735"/>
      <c r="PQZ281" s="735"/>
      <c r="PRA281" s="735"/>
      <c r="PRB281" s="735"/>
      <c r="PRC281" s="735"/>
      <c r="PRD281" s="735"/>
      <c r="PRE281" s="735"/>
      <c r="PRF281" s="735"/>
      <c r="PRG281" s="735"/>
      <c r="PRH281" s="735"/>
      <c r="PRI281" s="735"/>
      <c r="PRJ281" s="735"/>
      <c r="PRK281" s="735"/>
      <c r="PRL281" s="735"/>
      <c r="PRM281" s="735"/>
      <c r="PRN281" s="735"/>
      <c r="PRO281" s="735"/>
      <c r="PRP281" s="735"/>
      <c r="PRQ281" s="732"/>
      <c r="PRR281" s="732"/>
      <c r="PRS281" s="732"/>
      <c r="PRT281" s="732"/>
      <c r="PRU281" s="732"/>
      <c r="PRV281" s="732"/>
      <c r="PRW281" s="732"/>
      <c r="PRX281" s="732"/>
      <c r="PRY281" s="732"/>
      <c r="PRZ281" s="732"/>
      <c r="PSA281" s="732"/>
      <c r="PSB281" s="732"/>
      <c r="PSC281" s="732"/>
      <c r="PSD281" s="732"/>
      <c r="PSE281" s="732"/>
      <c r="PSF281" s="732"/>
      <c r="PSG281" s="732"/>
      <c r="PSH281" s="732"/>
      <c r="PSI281" s="732"/>
      <c r="PSJ281" s="732"/>
      <c r="PSK281" s="732"/>
      <c r="PSL281" s="732"/>
      <c r="PSM281" s="732"/>
      <c r="PSN281" s="732"/>
      <c r="PSO281" s="733"/>
      <c r="PSP281" s="733"/>
      <c r="PSQ281" s="733"/>
      <c r="PSR281" s="733"/>
      <c r="PSS281" s="733"/>
      <c r="PST281" s="732"/>
      <c r="PSU281" s="732"/>
      <c r="PSV281" s="733"/>
      <c r="PSW281" s="733"/>
      <c r="PSX281" s="732"/>
      <c r="PSY281" s="732"/>
      <c r="PSZ281" s="733"/>
      <c r="PTA281" s="733"/>
      <c r="PTB281" s="732"/>
      <c r="PTC281" s="732"/>
      <c r="PTD281" s="732"/>
      <c r="PTE281" s="732"/>
      <c r="PTF281" s="732"/>
      <c r="PTG281" s="732"/>
      <c r="PTH281" s="732"/>
      <c r="PTI281" s="733"/>
      <c r="PTJ281" s="733"/>
      <c r="PTK281" s="732"/>
      <c r="PTL281" s="732"/>
      <c r="PTM281" s="733"/>
      <c r="PTN281" s="733"/>
      <c r="PTO281" s="732"/>
      <c r="PTP281" s="732"/>
      <c r="PTQ281" s="732"/>
      <c r="PTR281" s="732"/>
      <c r="PTS281" s="732"/>
      <c r="PTT281" s="731"/>
      <c r="PTU281" s="734"/>
      <c r="PTV281" s="732"/>
      <c r="PTW281" s="732"/>
      <c r="PTX281" s="732"/>
      <c r="PTY281" s="732"/>
      <c r="PTZ281" s="732"/>
      <c r="PUA281" s="732"/>
      <c r="PUB281" s="732"/>
      <c r="PUC281" s="735"/>
      <c r="PUD281" s="735"/>
      <c r="PUE281" s="735"/>
      <c r="PUF281" s="735"/>
      <c r="PUG281" s="735"/>
      <c r="PUH281" s="735"/>
      <c r="PUI281" s="735"/>
      <c r="PUJ281" s="735"/>
      <c r="PUK281" s="735"/>
      <c r="PUL281" s="735"/>
      <c r="PUM281" s="735"/>
      <c r="PUN281" s="735"/>
      <c r="PUO281" s="735"/>
      <c r="PUP281" s="735"/>
      <c r="PUQ281" s="735"/>
      <c r="PUR281" s="735"/>
      <c r="PUS281" s="735"/>
      <c r="PUT281" s="735"/>
      <c r="PUU281" s="735"/>
      <c r="PUV281" s="735"/>
      <c r="PUW281" s="735"/>
      <c r="PUX281" s="735"/>
      <c r="PUY281" s="735"/>
      <c r="PUZ281" s="735"/>
      <c r="PVA281" s="735"/>
      <c r="PVB281" s="735"/>
      <c r="PVC281" s="735"/>
      <c r="PVD281" s="735"/>
      <c r="PVE281" s="735"/>
      <c r="PVF281" s="735"/>
      <c r="PVG281" s="735"/>
      <c r="PVH281" s="735"/>
      <c r="PVI281" s="735"/>
      <c r="PVJ281" s="735"/>
      <c r="PVK281" s="735"/>
      <c r="PVL281" s="735"/>
      <c r="PVM281" s="735"/>
      <c r="PVN281" s="735"/>
      <c r="PVO281" s="735"/>
      <c r="PVP281" s="735"/>
      <c r="PVQ281" s="735"/>
      <c r="PVR281" s="735"/>
      <c r="PVS281" s="735"/>
      <c r="PVT281" s="735"/>
      <c r="PVU281" s="732"/>
      <c r="PVV281" s="732"/>
      <c r="PVW281" s="732"/>
      <c r="PVX281" s="732"/>
      <c r="PVY281" s="732"/>
      <c r="PVZ281" s="732"/>
      <c r="PWA281" s="732"/>
      <c r="PWB281" s="732"/>
      <c r="PWC281" s="732"/>
      <c r="PWD281" s="732"/>
      <c r="PWE281" s="732"/>
      <c r="PWF281" s="732"/>
      <c r="PWG281" s="732"/>
      <c r="PWH281" s="732"/>
      <c r="PWI281" s="732"/>
      <c r="PWJ281" s="732"/>
      <c r="PWK281" s="732"/>
      <c r="PWL281" s="732"/>
      <c r="PWM281" s="732"/>
      <c r="PWN281" s="732"/>
      <c r="PWO281" s="732"/>
      <c r="PWP281" s="732"/>
      <c r="PWQ281" s="732"/>
      <c r="PWR281" s="732"/>
      <c r="PWS281" s="733"/>
      <c r="PWT281" s="733"/>
      <c r="PWU281" s="733"/>
      <c r="PWV281" s="733"/>
      <c r="PWW281" s="733"/>
      <c r="PWX281" s="732"/>
      <c r="PWY281" s="732"/>
      <c r="PWZ281" s="733"/>
      <c r="PXA281" s="733"/>
      <c r="PXB281" s="732"/>
      <c r="PXC281" s="732"/>
      <c r="PXD281" s="733"/>
      <c r="PXE281" s="733"/>
      <c r="PXF281" s="732"/>
      <c r="PXG281" s="732"/>
      <c r="PXH281" s="732"/>
      <c r="PXI281" s="732"/>
      <c r="PXJ281" s="732"/>
      <c r="PXK281" s="732"/>
      <c r="PXL281" s="732"/>
      <c r="PXM281" s="733"/>
      <c r="PXN281" s="733"/>
      <c r="PXO281" s="732"/>
      <c r="PXP281" s="732"/>
      <c r="PXQ281" s="733"/>
      <c r="PXR281" s="733"/>
      <c r="PXS281" s="732"/>
      <c r="PXT281" s="732"/>
      <c r="PXU281" s="732"/>
      <c r="PXV281" s="732"/>
      <c r="PXW281" s="732"/>
      <c r="PXX281" s="731"/>
      <c r="PXY281" s="734"/>
      <c r="PXZ281" s="732"/>
      <c r="PYA281" s="732"/>
      <c r="PYB281" s="732"/>
      <c r="PYC281" s="732"/>
      <c r="PYD281" s="732"/>
      <c r="PYE281" s="732"/>
      <c r="PYF281" s="732"/>
      <c r="PYG281" s="735"/>
      <c r="PYH281" s="735"/>
      <c r="PYI281" s="735"/>
      <c r="PYJ281" s="735"/>
      <c r="PYK281" s="735"/>
      <c r="PYL281" s="735"/>
      <c r="PYM281" s="735"/>
      <c r="PYN281" s="735"/>
      <c r="PYO281" s="735"/>
      <c r="PYP281" s="735"/>
      <c r="PYQ281" s="735"/>
      <c r="PYR281" s="735"/>
      <c r="PYS281" s="735"/>
      <c r="PYT281" s="735"/>
      <c r="PYU281" s="735"/>
      <c r="PYV281" s="735"/>
      <c r="PYW281" s="735"/>
      <c r="PYX281" s="735"/>
      <c r="PYY281" s="735"/>
      <c r="PYZ281" s="735"/>
      <c r="PZA281" s="735"/>
      <c r="PZB281" s="735"/>
      <c r="PZC281" s="735"/>
      <c r="PZD281" s="735"/>
      <c r="PZE281" s="735"/>
      <c r="PZF281" s="735"/>
      <c r="PZG281" s="735"/>
      <c r="PZH281" s="735"/>
      <c r="PZI281" s="735"/>
      <c r="PZJ281" s="735"/>
      <c r="PZK281" s="735"/>
      <c r="PZL281" s="735"/>
      <c r="PZM281" s="735"/>
      <c r="PZN281" s="735"/>
      <c r="PZO281" s="735"/>
      <c r="PZP281" s="735"/>
      <c r="PZQ281" s="735"/>
      <c r="PZR281" s="735"/>
      <c r="PZS281" s="735"/>
      <c r="PZT281" s="735"/>
      <c r="PZU281" s="735"/>
      <c r="PZV281" s="735"/>
      <c r="PZW281" s="735"/>
      <c r="PZX281" s="735"/>
      <c r="PZY281" s="732"/>
      <c r="PZZ281" s="732"/>
      <c r="QAA281" s="732"/>
      <c r="QAB281" s="732"/>
      <c r="QAC281" s="732"/>
      <c r="QAD281" s="732"/>
      <c r="QAE281" s="732"/>
      <c r="QAF281" s="732"/>
      <c r="QAG281" s="732"/>
      <c r="QAH281" s="732"/>
      <c r="QAI281" s="732"/>
      <c r="QAJ281" s="732"/>
      <c r="QAK281" s="732"/>
      <c r="QAL281" s="732"/>
      <c r="QAM281" s="732"/>
      <c r="QAN281" s="732"/>
      <c r="QAO281" s="732"/>
      <c r="QAP281" s="732"/>
      <c r="QAQ281" s="732"/>
      <c r="QAR281" s="732"/>
      <c r="QAS281" s="732"/>
      <c r="QAT281" s="732"/>
      <c r="QAU281" s="732"/>
      <c r="QAV281" s="732"/>
      <c r="QAW281" s="733"/>
      <c r="QAX281" s="733"/>
      <c r="QAY281" s="733"/>
      <c r="QAZ281" s="733"/>
      <c r="QBA281" s="733"/>
      <c r="QBB281" s="732"/>
      <c r="QBC281" s="732"/>
      <c r="QBD281" s="733"/>
      <c r="QBE281" s="733"/>
      <c r="QBF281" s="732"/>
      <c r="QBG281" s="732"/>
      <c r="QBH281" s="733"/>
      <c r="QBI281" s="733"/>
      <c r="QBJ281" s="732"/>
      <c r="QBK281" s="732"/>
      <c r="QBL281" s="732"/>
      <c r="QBM281" s="732"/>
      <c r="QBN281" s="732"/>
      <c r="QBO281" s="732"/>
      <c r="QBP281" s="732"/>
      <c r="QBQ281" s="733"/>
      <c r="QBR281" s="733"/>
      <c r="QBS281" s="732"/>
      <c r="QBT281" s="732"/>
      <c r="QBU281" s="733"/>
      <c r="QBV281" s="733"/>
      <c r="QBW281" s="732"/>
      <c r="QBX281" s="732"/>
      <c r="QBY281" s="732"/>
      <c r="QBZ281" s="732"/>
      <c r="QCA281" s="732"/>
      <c r="QCB281" s="731"/>
      <c r="QCC281" s="734"/>
      <c r="QCD281" s="732"/>
      <c r="QCE281" s="732"/>
      <c r="QCF281" s="732"/>
      <c r="QCG281" s="732"/>
      <c r="QCH281" s="732"/>
      <c r="QCI281" s="732"/>
      <c r="QCJ281" s="732"/>
      <c r="QCK281" s="735"/>
      <c r="QCL281" s="735"/>
      <c r="QCM281" s="735"/>
      <c r="QCN281" s="735"/>
      <c r="QCO281" s="735"/>
      <c r="QCP281" s="735"/>
      <c r="QCQ281" s="735"/>
      <c r="QCR281" s="735"/>
      <c r="QCS281" s="735"/>
      <c r="QCT281" s="735"/>
      <c r="QCU281" s="735"/>
      <c r="QCV281" s="735"/>
      <c r="QCW281" s="735"/>
      <c r="QCX281" s="735"/>
      <c r="QCY281" s="735"/>
      <c r="QCZ281" s="735"/>
      <c r="QDA281" s="735"/>
      <c r="QDB281" s="735"/>
      <c r="QDC281" s="735"/>
      <c r="QDD281" s="735"/>
      <c r="QDE281" s="735"/>
      <c r="QDF281" s="735"/>
      <c r="QDG281" s="735"/>
      <c r="QDH281" s="735"/>
      <c r="QDI281" s="735"/>
      <c r="QDJ281" s="735"/>
      <c r="QDK281" s="735"/>
      <c r="QDL281" s="735"/>
      <c r="QDM281" s="735"/>
      <c r="QDN281" s="735"/>
      <c r="QDO281" s="735"/>
      <c r="QDP281" s="735"/>
      <c r="QDQ281" s="735"/>
      <c r="QDR281" s="735"/>
      <c r="QDS281" s="735"/>
      <c r="QDT281" s="735"/>
      <c r="QDU281" s="735"/>
      <c r="QDV281" s="735"/>
      <c r="QDW281" s="735"/>
      <c r="QDX281" s="735"/>
      <c r="QDY281" s="735"/>
      <c r="QDZ281" s="735"/>
      <c r="QEA281" s="735"/>
      <c r="QEB281" s="735"/>
      <c r="QEC281" s="732"/>
      <c r="QED281" s="732"/>
      <c r="QEE281" s="732"/>
      <c r="QEF281" s="732"/>
      <c r="QEG281" s="732"/>
      <c r="QEH281" s="732"/>
      <c r="QEI281" s="732"/>
      <c r="QEJ281" s="732"/>
      <c r="QEK281" s="732"/>
      <c r="QEL281" s="732"/>
      <c r="QEM281" s="732"/>
      <c r="QEN281" s="732"/>
      <c r="QEO281" s="732"/>
      <c r="QEP281" s="732"/>
      <c r="QEQ281" s="732"/>
      <c r="QER281" s="732"/>
      <c r="QES281" s="732"/>
      <c r="QET281" s="732"/>
      <c r="QEU281" s="732"/>
      <c r="QEV281" s="732"/>
      <c r="QEW281" s="732"/>
      <c r="QEX281" s="732"/>
      <c r="QEY281" s="732"/>
      <c r="QEZ281" s="732"/>
      <c r="QFA281" s="733"/>
      <c r="QFB281" s="733"/>
      <c r="QFC281" s="733"/>
      <c r="QFD281" s="733"/>
      <c r="QFE281" s="733"/>
      <c r="QFF281" s="732"/>
      <c r="QFG281" s="732"/>
      <c r="QFH281" s="733"/>
      <c r="QFI281" s="733"/>
      <c r="QFJ281" s="732"/>
      <c r="QFK281" s="732"/>
      <c r="QFL281" s="733"/>
      <c r="QFM281" s="733"/>
      <c r="QFN281" s="732"/>
      <c r="QFO281" s="732"/>
      <c r="QFP281" s="732"/>
      <c r="QFQ281" s="732"/>
      <c r="QFR281" s="732"/>
      <c r="QFS281" s="732"/>
      <c r="QFT281" s="732"/>
      <c r="QFU281" s="733"/>
      <c r="QFV281" s="733"/>
      <c r="QFW281" s="732"/>
      <c r="QFX281" s="732"/>
      <c r="QFY281" s="733"/>
      <c r="QFZ281" s="733"/>
      <c r="QGA281" s="732"/>
      <c r="QGB281" s="732"/>
      <c r="QGC281" s="732"/>
      <c r="QGD281" s="732"/>
      <c r="QGE281" s="732"/>
      <c r="QGF281" s="731"/>
      <c r="QGG281" s="734"/>
      <c r="QGH281" s="732"/>
      <c r="QGI281" s="732"/>
      <c r="QGJ281" s="732"/>
      <c r="QGK281" s="732"/>
      <c r="QGL281" s="732"/>
      <c r="QGM281" s="732"/>
      <c r="QGN281" s="732"/>
      <c r="QGO281" s="735"/>
      <c r="QGP281" s="735"/>
      <c r="QGQ281" s="735"/>
      <c r="QGR281" s="735"/>
      <c r="QGS281" s="735"/>
      <c r="QGT281" s="735"/>
      <c r="QGU281" s="735"/>
      <c r="QGV281" s="735"/>
      <c r="QGW281" s="735"/>
      <c r="QGX281" s="735"/>
      <c r="QGY281" s="735"/>
      <c r="QGZ281" s="735"/>
      <c r="QHA281" s="735"/>
      <c r="QHB281" s="735"/>
      <c r="QHC281" s="735"/>
      <c r="QHD281" s="735"/>
      <c r="QHE281" s="735"/>
      <c r="QHF281" s="735"/>
      <c r="QHG281" s="735"/>
      <c r="QHH281" s="735"/>
      <c r="QHI281" s="735"/>
      <c r="QHJ281" s="735"/>
      <c r="QHK281" s="735"/>
      <c r="QHL281" s="735"/>
      <c r="QHM281" s="735"/>
      <c r="QHN281" s="735"/>
      <c r="QHO281" s="735"/>
      <c r="QHP281" s="735"/>
      <c r="QHQ281" s="735"/>
      <c r="QHR281" s="735"/>
      <c r="QHS281" s="735"/>
      <c r="QHT281" s="735"/>
      <c r="QHU281" s="735"/>
      <c r="QHV281" s="735"/>
      <c r="QHW281" s="735"/>
      <c r="QHX281" s="735"/>
      <c r="QHY281" s="735"/>
      <c r="QHZ281" s="735"/>
      <c r="QIA281" s="735"/>
      <c r="QIB281" s="735"/>
      <c r="QIC281" s="735"/>
      <c r="QID281" s="735"/>
      <c r="QIE281" s="735"/>
      <c r="QIF281" s="735"/>
      <c r="QIG281" s="732"/>
      <c r="QIH281" s="732"/>
      <c r="QII281" s="732"/>
      <c r="QIJ281" s="732"/>
      <c r="QIK281" s="732"/>
      <c r="QIL281" s="732"/>
      <c r="QIM281" s="732"/>
      <c r="QIN281" s="732"/>
      <c r="QIO281" s="732"/>
      <c r="QIP281" s="732"/>
      <c r="QIQ281" s="732"/>
      <c r="QIR281" s="732"/>
      <c r="QIS281" s="732"/>
      <c r="QIT281" s="732"/>
      <c r="QIU281" s="732"/>
      <c r="QIV281" s="732"/>
      <c r="QIW281" s="732"/>
      <c r="QIX281" s="732"/>
      <c r="QIY281" s="732"/>
      <c r="QIZ281" s="732"/>
      <c r="QJA281" s="732"/>
      <c r="QJB281" s="732"/>
      <c r="QJC281" s="732"/>
      <c r="QJD281" s="732"/>
      <c r="QJE281" s="733"/>
      <c r="QJF281" s="733"/>
      <c r="QJG281" s="733"/>
      <c r="QJH281" s="733"/>
      <c r="QJI281" s="733"/>
      <c r="QJJ281" s="732"/>
      <c r="QJK281" s="732"/>
      <c r="QJL281" s="733"/>
      <c r="QJM281" s="733"/>
      <c r="QJN281" s="732"/>
      <c r="QJO281" s="732"/>
      <c r="QJP281" s="733"/>
      <c r="QJQ281" s="733"/>
      <c r="QJR281" s="732"/>
      <c r="QJS281" s="732"/>
      <c r="QJT281" s="732"/>
      <c r="QJU281" s="732"/>
      <c r="QJV281" s="732"/>
      <c r="QJW281" s="732"/>
      <c r="QJX281" s="732"/>
      <c r="QJY281" s="733"/>
      <c r="QJZ281" s="733"/>
      <c r="QKA281" s="732"/>
      <c r="QKB281" s="732"/>
      <c r="QKC281" s="733"/>
      <c r="QKD281" s="733"/>
      <c r="QKE281" s="732"/>
      <c r="QKF281" s="732"/>
      <c r="QKG281" s="732"/>
      <c r="QKH281" s="732"/>
      <c r="QKI281" s="732"/>
      <c r="QKJ281" s="731"/>
      <c r="QKK281" s="734"/>
      <c r="QKL281" s="732"/>
      <c r="QKM281" s="732"/>
      <c r="QKN281" s="732"/>
      <c r="QKO281" s="732"/>
      <c r="QKP281" s="732"/>
      <c r="QKQ281" s="732"/>
      <c r="QKR281" s="732"/>
      <c r="QKS281" s="735"/>
      <c r="QKT281" s="735"/>
      <c r="QKU281" s="735"/>
      <c r="QKV281" s="735"/>
      <c r="QKW281" s="735"/>
      <c r="QKX281" s="735"/>
      <c r="QKY281" s="735"/>
      <c r="QKZ281" s="735"/>
      <c r="QLA281" s="735"/>
      <c r="QLB281" s="735"/>
      <c r="QLC281" s="735"/>
      <c r="QLD281" s="735"/>
      <c r="QLE281" s="735"/>
      <c r="QLF281" s="735"/>
      <c r="QLG281" s="735"/>
      <c r="QLH281" s="735"/>
      <c r="QLI281" s="735"/>
      <c r="QLJ281" s="735"/>
      <c r="QLK281" s="735"/>
      <c r="QLL281" s="735"/>
      <c r="QLM281" s="735"/>
      <c r="QLN281" s="735"/>
      <c r="QLO281" s="735"/>
      <c r="QLP281" s="735"/>
      <c r="QLQ281" s="735"/>
      <c r="QLR281" s="735"/>
      <c r="QLS281" s="735"/>
      <c r="QLT281" s="735"/>
      <c r="QLU281" s="735"/>
      <c r="QLV281" s="735"/>
      <c r="QLW281" s="735"/>
      <c r="QLX281" s="735"/>
      <c r="QLY281" s="735"/>
      <c r="QLZ281" s="735"/>
      <c r="QMA281" s="735"/>
      <c r="QMB281" s="735"/>
      <c r="QMC281" s="735"/>
      <c r="QMD281" s="735"/>
      <c r="QME281" s="735"/>
      <c r="QMF281" s="735"/>
      <c r="QMG281" s="735"/>
      <c r="QMH281" s="735"/>
      <c r="QMI281" s="735"/>
      <c r="QMJ281" s="735"/>
      <c r="QMK281" s="732"/>
      <c r="QML281" s="732"/>
      <c r="QMM281" s="732"/>
      <c r="QMN281" s="732"/>
      <c r="QMO281" s="732"/>
      <c r="QMP281" s="732"/>
      <c r="QMQ281" s="732"/>
      <c r="QMR281" s="732"/>
      <c r="QMS281" s="732"/>
      <c r="QMT281" s="732"/>
      <c r="QMU281" s="732"/>
      <c r="QMV281" s="732"/>
      <c r="QMW281" s="732"/>
      <c r="QMX281" s="732"/>
      <c r="QMY281" s="732"/>
      <c r="QMZ281" s="732"/>
      <c r="QNA281" s="732"/>
      <c r="QNB281" s="732"/>
      <c r="QNC281" s="732"/>
      <c r="QND281" s="732"/>
      <c r="QNE281" s="732"/>
      <c r="QNF281" s="732"/>
      <c r="QNG281" s="732"/>
      <c r="QNH281" s="732"/>
      <c r="QNI281" s="733"/>
      <c r="QNJ281" s="733"/>
      <c r="QNK281" s="733"/>
      <c r="QNL281" s="733"/>
      <c r="QNM281" s="733"/>
      <c r="QNN281" s="732"/>
      <c r="QNO281" s="732"/>
      <c r="QNP281" s="733"/>
      <c r="QNQ281" s="733"/>
      <c r="QNR281" s="732"/>
      <c r="QNS281" s="732"/>
      <c r="QNT281" s="733"/>
      <c r="QNU281" s="733"/>
      <c r="QNV281" s="732"/>
      <c r="QNW281" s="732"/>
      <c r="QNX281" s="732"/>
      <c r="QNY281" s="732"/>
      <c r="QNZ281" s="732"/>
      <c r="QOA281" s="732"/>
      <c r="QOB281" s="732"/>
      <c r="QOC281" s="733"/>
      <c r="QOD281" s="733"/>
      <c r="QOE281" s="732"/>
      <c r="QOF281" s="732"/>
      <c r="QOG281" s="733"/>
      <c r="QOH281" s="733"/>
      <c r="QOI281" s="732"/>
      <c r="QOJ281" s="732"/>
      <c r="QOK281" s="732"/>
      <c r="QOL281" s="732"/>
      <c r="QOM281" s="732"/>
      <c r="QON281" s="731"/>
      <c r="QOO281" s="734"/>
      <c r="QOP281" s="732"/>
      <c r="QOQ281" s="732"/>
      <c r="QOR281" s="732"/>
      <c r="QOS281" s="732"/>
      <c r="QOT281" s="732"/>
      <c r="QOU281" s="732"/>
      <c r="QOV281" s="732"/>
      <c r="QOW281" s="735"/>
      <c r="QOX281" s="735"/>
      <c r="QOY281" s="735"/>
      <c r="QOZ281" s="735"/>
      <c r="QPA281" s="735"/>
      <c r="QPB281" s="735"/>
      <c r="QPC281" s="735"/>
      <c r="QPD281" s="735"/>
      <c r="QPE281" s="735"/>
      <c r="QPF281" s="735"/>
      <c r="QPG281" s="735"/>
      <c r="QPH281" s="735"/>
      <c r="QPI281" s="735"/>
      <c r="QPJ281" s="735"/>
      <c r="QPK281" s="735"/>
      <c r="QPL281" s="735"/>
      <c r="QPM281" s="735"/>
      <c r="QPN281" s="735"/>
      <c r="QPO281" s="735"/>
      <c r="QPP281" s="735"/>
      <c r="QPQ281" s="735"/>
      <c r="QPR281" s="735"/>
      <c r="QPS281" s="735"/>
      <c r="QPT281" s="735"/>
      <c r="QPU281" s="735"/>
      <c r="QPV281" s="735"/>
      <c r="QPW281" s="735"/>
      <c r="QPX281" s="735"/>
      <c r="QPY281" s="735"/>
      <c r="QPZ281" s="735"/>
      <c r="QQA281" s="735"/>
      <c r="QQB281" s="735"/>
      <c r="QQC281" s="735"/>
      <c r="QQD281" s="735"/>
      <c r="QQE281" s="735"/>
      <c r="QQF281" s="735"/>
      <c r="QQG281" s="735"/>
      <c r="QQH281" s="735"/>
      <c r="QQI281" s="735"/>
      <c r="QQJ281" s="735"/>
      <c r="QQK281" s="735"/>
      <c r="QQL281" s="735"/>
      <c r="QQM281" s="735"/>
      <c r="QQN281" s="735"/>
      <c r="QQO281" s="732"/>
      <c r="QQP281" s="732"/>
      <c r="QQQ281" s="732"/>
      <c r="QQR281" s="732"/>
      <c r="QQS281" s="732"/>
      <c r="QQT281" s="732"/>
      <c r="QQU281" s="732"/>
      <c r="QQV281" s="732"/>
      <c r="QQW281" s="732"/>
      <c r="QQX281" s="732"/>
      <c r="QQY281" s="732"/>
      <c r="QQZ281" s="732"/>
      <c r="QRA281" s="732"/>
      <c r="QRB281" s="732"/>
      <c r="QRC281" s="732"/>
      <c r="QRD281" s="732"/>
      <c r="QRE281" s="732"/>
      <c r="QRF281" s="732"/>
      <c r="QRG281" s="732"/>
      <c r="QRH281" s="732"/>
      <c r="QRI281" s="732"/>
      <c r="QRJ281" s="732"/>
      <c r="QRK281" s="732"/>
      <c r="QRL281" s="732"/>
      <c r="QRM281" s="733"/>
      <c r="QRN281" s="733"/>
      <c r="QRO281" s="733"/>
      <c r="QRP281" s="733"/>
      <c r="QRQ281" s="733"/>
      <c r="QRR281" s="732"/>
      <c r="QRS281" s="732"/>
      <c r="QRT281" s="733"/>
      <c r="QRU281" s="733"/>
      <c r="QRV281" s="732"/>
      <c r="QRW281" s="732"/>
      <c r="QRX281" s="733"/>
      <c r="QRY281" s="733"/>
      <c r="QRZ281" s="732"/>
      <c r="QSA281" s="732"/>
      <c r="QSB281" s="732"/>
      <c r="QSC281" s="732"/>
      <c r="QSD281" s="732"/>
      <c r="QSE281" s="732"/>
      <c r="QSF281" s="732"/>
      <c r="QSG281" s="733"/>
      <c r="QSH281" s="733"/>
      <c r="QSI281" s="732"/>
      <c r="QSJ281" s="732"/>
      <c r="QSK281" s="733"/>
      <c r="QSL281" s="733"/>
      <c r="QSM281" s="732"/>
      <c r="QSN281" s="732"/>
      <c r="QSO281" s="732"/>
      <c r="QSP281" s="732"/>
      <c r="QSQ281" s="732"/>
      <c r="QSR281" s="731"/>
      <c r="QSS281" s="734"/>
      <c r="QST281" s="732"/>
      <c r="QSU281" s="732"/>
      <c r="QSV281" s="732"/>
      <c r="QSW281" s="732"/>
      <c r="QSX281" s="732"/>
      <c r="QSY281" s="732"/>
      <c r="QSZ281" s="732"/>
      <c r="QTA281" s="735"/>
      <c r="QTB281" s="735"/>
      <c r="QTC281" s="735"/>
      <c r="QTD281" s="735"/>
      <c r="QTE281" s="735"/>
      <c r="QTF281" s="735"/>
      <c r="QTG281" s="735"/>
      <c r="QTH281" s="735"/>
      <c r="QTI281" s="735"/>
      <c r="QTJ281" s="735"/>
      <c r="QTK281" s="735"/>
      <c r="QTL281" s="735"/>
      <c r="QTM281" s="735"/>
      <c r="QTN281" s="735"/>
      <c r="QTO281" s="735"/>
      <c r="QTP281" s="735"/>
      <c r="QTQ281" s="735"/>
      <c r="QTR281" s="735"/>
      <c r="QTS281" s="735"/>
      <c r="QTT281" s="735"/>
      <c r="QTU281" s="735"/>
      <c r="QTV281" s="735"/>
      <c r="QTW281" s="735"/>
      <c r="QTX281" s="735"/>
      <c r="QTY281" s="735"/>
      <c r="QTZ281" s="735"/>
      <c r="QUA281" s="735"/>
      <c r="QUB281" s="735"/>
      <c r="QUC281" s="735"/>
      <c r="QUD281" s="735"/>
      <c r="QUE281" s="735"/>
      <c r="QUF281" s="735"/>
      <c r="QUG281" s="735"/>
      <c r="QUH281" s="735"/>
      <c r="QUI281" s="735"/>
      <c r="QUJ281" s="735"/>
      <c r="QUK281" s="735"/>
      <c r="QUL281" s="735"/>
      <c r="QUM281" s="735"/>
      <c r="QUN281" s="735"/>
      <c r="QUO281" s="735"/>
      <c r="QUP281" s="735"/>
      <c r="QUQ281" s="735"/>
      <c r="QUR281" s="735"/>
      <c r="QUS281" s="732"/>
      <c r="QUT281" s="732"/>
      <c r="QUU281" s="732"/>
      <c r="QUV281" s="732"/>
      <c r="QUW281" s="732"/>
      <c r="QUX281" s="732"/>
      <c r="QUY281" s="732"/>
      <c r="QUZ281" s="732"/>
      <c r="QVA281" s="732"/>
      <c r="QVB281" s="732"/>
      <c r="QVC281" s="732"/>
      <c r="QVD281" s="732"/>
      <c r="QVE281" s="732"/>
      <c r="QVF281" s="732"/>
      <c r="QVG281" s="732"/>
      <c r="QVH281" s="732"/>
      <c r="QVI281" s="732"/>
      <c r="QVJ281" s="732"/>
      <c r="QVK281" s="732"/>
      <c r="QVL281" s="732"/>
      <c r="QVM281" s="732"/>
      <c r="QVN281" s="732"/>
      <c r="QVO281" s="732"/>
      <c r="QVP281" s="732"/>
      <c r="QVQ281" s="733"/>
      <c r="QVR281" s="733"/>
      <c r="QVS281" s="733"/>
      <c r="QVT281" s="733"/>
      <c r="QVU281" s="733"/>
      <c r="QVV281" s="732"/>
      <c r="QVW281" s="732"/>
      <c r="QVX281" s="733"/>
      <c r="QVY281" s="733"/>
      <c r="QVZ281" s="732"/>
      <c r="QWA281" s="732"/>
      <c r="QWB281" s="733"/>
      <c r="QWC281" s="733"/>
      <c r="QWD281" s="732"/>
      <c r="QWE281" s="732"/>
      <c r="QWF281" s="732"/>
      <c r="QWG281" s="732"/>
      <c r="QWH281" s="732"/>
      <c r="QWI281" s="732"/>
      <c r="QWJ281" s="732"/>
      <c r="QWK281" s="733"/>
      <c r="QWL281" s="733"/>
      <c r="QWM281" s="732"/>
      <c r="QWN281" s="732"/>
      <c r="QWO281" s="733"/>
      <c r="QWP281" s="733"/>
      <c r="QWQ281" s="732"/>
      <c r="QWR281" s="732"/>
      <c r="QWS281" s="732"/>
      <c r="QWT281" s="732"/>
      <c r="QWU281" s="732"/>
      <c r="QWV281" s="731"/>
      <c r="QWW281" s="734"/>
      <c r="QWX281" s="732"/>
      <c r="QWY281" s="732"/>
      <c r="QWZ281" s="732"/>
      <c r="QXA281" s="732"/>
      <c r="QXB281" s="732"/>
      <c r="QXC281" s="732"/>
      <c r="QXD281" s="732"/>
      <c r="QXE281" s="735"/>
      <c r="QXF281" s="735"/>
      <c r="QXG281" s="735"/>
      <c r="QXH281" s="735"/>
      <c r="QXI281" s="735"/>
      <c r="QXJ281" s="735"/>
      <c r="QXK281" s="735"/>
      <c r="QXL281" s="735"/>
      <c r="QXM281" s="735"/>
      <c r="QXN281" s="735"/>
      <c r="QXO281" s="735"/>
      <c r="QXP281" s="735"/>
      <c r="QXQ281" s="735"/>
      <c r="QXR281" s="735"/>
      <c r="QXS281" s="735"/>
      <c r="QXT281" s="735"/>
      <c r="QXU281" s="735"/>
      <c r="QXV281" s="735"/>
      <c r="QXW281" s="735"/>
      <c r="QXX281" s="735"/>
      <c r="QXY281" s="735"/>
      <c r="QXZ281" s="735"/>
      <c r="QYA281" s="735"/>
      <c r="QYB281" s="735"/>
      <c r="QYC281" s="735"/>
      <c r="QYD281" s="735"/>
      <c r="QYE281" s="735"/>
      <c r="QYF281" s="735"/>
      <c r="QYG281" s="735"/>
      <c r="QYH281" s="735"/>
      <c r="QYI281" s="735"/>
      <c r="QYJ281" s="735"/>
      <c r="QYK281" s="735"/>
      <c r="QYL281" s="735"/>
      <c r="QYM281" s="735"/>
      <c r="QYN281" s="735"/>
      <c r="QYO281" s="735"/>
      <c r="QYP281" s="735"/>
      <c r="QYQ281" s="735"/>
      <c r="QYR281" s="735"/>
      <c r="QYS281" s="735"/>
      <c r="QYT281" s="735"/>
      <c r="QYU281" s="735"/>
      <c r="QYV281" s="735"/>
      <c r="QYW281" s="732"/>
      <c r="QYX281" s="732"/>
      <c r="QYY281" s="732"/>
      <c r="QYZ281" s="732"/>
      <c r="QZA281" s="732"/>
      <c r="QZB281" s="732"/>
      <c r="QZC281" s="732"/>
      <c r="QZD281" s="732"/>
      <c r="QZE281" s="732"/>
      <c r="QZF281" s="732"/>
      <c r="QZG281" s="732"/>
      <c r="QZH281" s="732"/>
      <c r="QZI281" s="732"/>
      <c r="QZJ281" s="732"/>
      <c r="QZK281" s="732"/>
      <c r="QZL281" s="732"/>
      <c r="QZM281" s="732"/>
      <c r="QZN281" s="732"/>
      <c r="QZO281" s="732"/>
      <c r="QZP281" s="732"/>
      <c r="QZQ281" s="732"/>
      <c r="QZR281" s="732"/>
      <c r="QZS281" s="732"/>
      <c r="QZT281" s="732"/>
      <c r="QZU281" s="733"/>
      <c r="QZV281" s="733"/>
      <c r="QZW281" s="733"/>
      <c r="QZX281" s="733"/>
      <c r="QZY281" s="733"/>
      <c r="QZZ281" s="732"/>
      <c r="RAA281" s="732"/>
      <c r="RAB281" s="733"/>
      <c r="RAC281" s="733"/>
      <c r="RAD281" s="732"/>
      <c r="RAE281" s="732"/>
      <c r="RAF281" s="733"/>
      <c r="RAG281" s="733"/>
      <c r="RAH281" s="732"/>
      <c r="RAI281" s="732"/>
      <c r="RAJ281" s="732"/>
      <c r="RAK281" s="732"/>
      <c r="RAL281" s="732"/>
      <c r="RAM281" s="732"/>
      <c r="RAN281" s="732"/>
      <c r="RAO281" s="733"/>
      <c r="RAP281" s="733"/>
      <c r="RAQ281" s="732"/>
      <c r="RAR281" s="732"/>
      <c r="RAS281" s="733"/>
      <c r="RAT281" s="733"/>
      <c r="RAU281" s="732"/>
      <c r="RAV281" s="732"/>
      <c r="RAW281" s="732"/>
      <c r="RAX281" s="732"/>
      <c r="RAY281" s="732"/>
      <c r="RAZ281" s="731"/>
      <c r="RBA281" s="734"/>
      <c r="RBB281" s="732"/>
      <c r="RBC281" s="732"/>
      <c r="RBD281" s="732"/>
      <c r="RBE281" s="732"/>
      <c r="RBF281" s="732"/>
      <c r="RBG281" s="732"/>
      <c r="RBH281" s="732"/>
      <c r="RBI281" s="735"/>
      <c r="RBJ281" s="735"/>
      <c r="RBK281" s="735"/>
      <c r="RBL281" s="735"/>
      <c r="RBM281" s="735"/>
      <c r="RBN281" s="735"/>
      <c r="RBO281" s="735"/>
      <c r="RBP281" s="735"/>
      <c r="RBQ281" s="735"/>
      <c r="RBR281" s="735"/>
      <c r="RBS281" s="735"/>
      <c r="RBT281" s="735"/>
      <c r="RBU281" s="735"/>
      <c r="RBV281" s="735"/>
      <c r="RBW281" s="735"/>
      <c r="RBX281" s="735"/>
      <c r="RBY281" s="735"/>
      <c r="RBZ281" s="735"/>
      <c r="RCA281" s="735"/>
      <c r="RCB281" s="735"/>
      <c r="RCC281" s="735"/>
      <c r="RCD281" s="735"/>
      <c r="RCE281" s="735"/>
      <c r="RCF281" s="735"/>
      <c r="RCG281" s="735"/>
      <c r="RCH281" s="735"/>
      <c r="RCI281" s="735"/>
      <c r="RCJ281" s="735"/>
      <c r="RCK281" s="735"/>
      <c r="RCL281" s="735"/>
      <c r="RCM281" s="735"/>
      <c r="RCN281" s="735"/>
      <c r="RCO281" s="735"/>
      <c r="RCP281" s="735"/>
      <c r="RCQ281" s="735"/>
      <c r="RCR281" s="735"/>
      <c r="RCS281" s="735"/>
      <c r="RCT281" s="735"/>
      <c r="RCU281" s="735"/>
      <c r="RCV281" s="735"/>
      <c r="RCW281" s="735"/>
      <c r="RCX281" s="735"/>
      <c r="RCY281" s="735"/>
      <c r="RCZ281" s="735"/>
      <c r="RDA281" s="732"/>
      <c r="RDB281" s="732"/>
      <c r="RDC281" s="732"/>
      <c r="RDD281" s="732"/>
      <c r="RDE281" s="732"/>
      <c r="RDF281" s="732"/>
      <c r="RDG281" s="732"/>
      <c r="RDH281" s="732"/>
      <c r="RDI281" s="732"/>
      <c r="RDJ281" s="732"/>
      <c r="RDK281" s="732"/>
      <c r="RDL281" s="732"/>
      <c r="RDM281" s="732"/>
      <c r="RDN281" s="732"/>
      <c r="RDO281" s="732"/>
      <c r="RDP281" s="732"/>
      <c r="RDQ281" s="732"/>
      <c r="RDR281" s="732"/>
      <c r="RDS281" s="732"/>
      <c r="RDT281" s="732"/>
      <c r="RDU281" s="732"/>
      <c r="RDV281" s="732"/>
      <c r="RDW281" s="732"/>
    </row>
    <row r="282" spans="1:12295" s="355" customFormat="1" ht="75.75" customHeight="1" x14ac:dyDescent="0.3">
      <c r="B282" s="353" t="s">
        <v>338</v>
      </c>
      <c r="C282" s="350" t="s">
        <v>346</v>
      </c>
      <c r="D282" s="869">
        <f t="shared" ref="D282:D290" si="873">SUM(E282:G282)</f>
        <v>250000</v>
      </c>
      <c r="E282" s="869">
        <f>E283</f>
        <v>0</v>
      </c>
      <c r="F282" s="869"/>
      <c r="G282" s="869">
        <f>G283</f>
        <v>250000</v>
      </c>
      <c r="H282" s="869"/>
      <c r="I282" s="871"/>
      <c r="J282" s="869">
        <v>0</v>
      </c>
      <c r="K282" s="869">
        <f>SUM(M282:Q282)</f>
        <v>55773.875870000003</v>
      </c>
      <c r="L282" s="762">
        <f t="shared" ref="L282:L295" si="874">K282/D282</f>
        <v>0.22309550348000001</v>
      </c>
      <c r="M282" s="869">
        <f>M283</f>
        <v>0</v>
      </c>
      <c r="N282" s="696"/>
      <c r="O282" s="757"/>
      <c r="P282" s="696"/>
      <c r="Q282" s="757">
        <f>Q283</f>
        <v>55773.875870000003</v>
      </c>
      <c r="R282" s="762">
        <f>Q282/D282</f>
        <v>0.22309550348000001</v>
      </c>
      <c r="S282" s="757"/>
      <c r="T282" s="696"/>
      <c r="U282" s="757"/>
      <c r="V282" s="757">
        <f t="shared" si="522"/>
        <v>0</v>
      </c>
      <c r="W282" s="757"/>
      <c r="X282" s="757"/>
      <c r="Y282" s="757"/>
      <c r="Z282" s="757">
        <f t="shared" si="520"/>
        <v>0</v>
      </c>
      <c r="AA282" s="757">
        <f>E282</f>
        <v>0</v>
      </c>
      <c r="AB282" s="757">
        <f>H282</f>
        <v>0</v>
      </c>
      <c r="AC282" s="757"/>
      <c r="AD282" s="696"/>
      <c r="AE282" s="869">
        <f>AK282</f>
        <v>59731.258959999999</v>
      </c>
      <c r="AF282" s="762">
        <f t="shared" si="823"/>
        <v>0.23892503583999999</v>
      </c>
      <c r="AG282" s="869">
        <f>AG283</f>
        <v>0</v>
      </c>
      <c r="AH282" s="762"/>
      <c r="AI282" s="757">
        <v>0</v>
      </c>
      <c r="AJ282" s="696">
        <v>0</v>
      </c>
      <c r="AK282" s="757">
        <f>AK283</f>
        <v>59731.258959999999</v>
      </c>
      <c r="AL282" s="762">
        <f t="shared" ref="AL282:AL285" si="875">AK282/D282</f>
        <v>0.23892503583999999</v>
      </c>
      <c r="AM282" s="757">
        <v>0</v>
      </c>
      <c r="AN282" s="696">
        <v>0</v>
      </c>
      <c r="AO282" s="757">
        <v>0</v>
      </c>
      <c r="AP282" s="757">
        <v>0</v>
      </c>
      <c r="AQ282" s="696">
        <v>0</v>
      </c>
      <c r="AR282" s="869">
        <f>AR283</f>
        <v>249393.4449</v>
      </c>
      <c r="AS282" s="762">
        <f t="shared" si="824"/>
        <v>0.99757377960000004</v>
      </c>
      <c r="AT282" s="869">
        <f>AT283</f>
        <v>0</v>
      </c>
      <c r="AU282" s="762"/>
      <c r="AV282" s="757"/>
      <c r="AW282" s="762"/>
      <c r="AX282" s="869">
        <f>AX285</f>
        <v>249393.4449</v>
      </c>
      <c r="AY282" s="762">
        <f t="shared" si="825"/>
        <v>0.99757377960000004</v>
      </c>
      <c r="AZ282" s="757"/>
      <c r="BA282" s="762"/>
      <c r="BB282" s="757"/>
      <c r="BC282" s="757"/>
      <c r="BD282" s="757"/>
      <c r="BE282" s="757" t="e">
        <f>BF282</f>
        <v>#REF!</v>
      </c>
      <c r="BF282" s="757" t="e">
        <f>BF285</f>
        <v>#REF!</v>
      </c>
      <c r="BG282" s="757"/>
      <c r="BH282" s="757"/>
      <c r="BI282" s="757"/>
      <c r="BJ282" s="757">
        <f t="shared" ref="BJ282:BJ295" si="876">BK282+BL282+BM282</f>
        <v>0</v>
      </c>
      <c r="BK282" s="757"/>
      <c r="BL282" s="757"/>
      <c r="BM282" s="757"/>
      <c r="BN282" s="757">
        <f>SUM(BO282:BQ282)</f>
        <v>249393.4449</v>
      </c>
      <c r="BO282" s="757">
        <f>BO283</f>
        <v>0</v>
      </c>
      <c r="BP282" s="757"/>
      <c r="BQ282" s="757">
        <f>AX282</f>
        <v>249393.4449</v>
      </c>
      <c r="BR282" s="757"/>
      <c r="BS282" s="757"/>
      <c r="BT282" s="757">
        <v>0</v>
      </c>
      <c r="BU282" s="757">
        <f>SUM(BV282:BX282)</f>
        <v>249393.4449</v>
      </c>
      <c r="BV282" s="757">
        <f>BV283</f>
        <v>0</v>
      </c>
      <c r="BW282" s="757"/>
      <c r="BX282" s="757">
        <f>BQ282</f>
        <v>249393.4449</v>
      </c>
      <c r="BY282" s="757"/>
      <c r="BZ282" s="354"/>
      <c r="CE282" s="762"/>
    </row>
    <row r="283" spans="1:12295" s="68" customFormat="1" ht="57.75" customHeight="1" x14ac:dyDescent="0.3">
      <c r="B283" s="200"/>
      <c r="C283" s="97" t="s">
        <v>31</v>
      </c>
      <c r="D283" s="166">
        <f t="shared" si="873"/>
        <v>250000</v>
      </c>
      <c r="E283" s="166">
        <v>0</v>
      </c>
      <c r="F283" s="166"/>
      <c r="G283" s="166">
        <f>G285</f>
        <v>250000</v>
      </c>
      <c r="H283" s="166"/>
      <c r="I283" s="166"/>
      <c r="J283" s="166">
        <v>0</v>
      </c>
      <c r="K283" s="166">
        <f>SUM(M283:Q283)</f>
        <v>55773.875870000003</v>
      </c>
      <c r="L283" s="695">
        <f t="shared" si="874"/>
        <v>0.22309550348000001</v>
      </c>
      <c r="M283" s="166">
        <v>0</v>
      </c>
      <c r="N283" s="683"/>
      <c r="O283" s="622"/>
      <c r="P283" s="683"/>
      <c r="Q283" s="622">
        <f>Q285</f>
        <v>55773.875870000003</v>
      </c>
      <c r="R283" s="695">
        <f>Q283/D283</f>
        <v>0.22309550348000001</v>
      </c>
      <c r="S283" s="622"/>
      <c r="T283" s="683"/>
      <c r="U283" s="622"/>
      <c r="V283" s="622" t="e">
        <f>W283+X283+Y283</f>
        <v>#REF!</v>
      </c>
      <c r="W283" s="622" t="e">
        <f>#REF!+#REF!</f>
        <v>#REF!</v>
      </c>
      <c r="X283" s="622" t="e">
        <f>#REF!+#REF!</f>
        <v>#REF!</v>
      </c>
      <c r="Y283" s="622" t="e">
        <f>#REF!+#REF!</f>
        <v>#REF!</v>
      </c>
      <c r="Z283" s="622" t="e">
        <f>AA283+AB283+AC283</f>
        <v>#REF!</v>
      </c>
      <c r="AA283" s="622" t="e">
        <f>#REF!+#REF!</f>
        <v>#REF!</v>
      </c>
      <c r="AB283" s="622" t="e">
        <f>#REF!+#REF!</f>
        <v>#REF!</v>
      </c>
      <c r="AC283" s="622" t="e">
        <f>#REF!+#REF!</f>
        <v>#REF!</v>
      </c>
      <c r="AD283" s="683"/>
      <c r="AE283" s="166">
        <f t="shared" ref="AE283:AE290" si="877">SUM(AG283:AK283)</f>
        <v>59731.258959999999</v>
      </c>
      <c r="AF283" s="695">
        <f t="shared" si="823"/>
        <v>0.23892503583999999</v>
      </c>
      <c r="AG283" s="166">
        <v>0</v>
      </c>
      <c r="AH283" s="695"/>
      <c r="AI283" s="622"/>
      <c r="AJ283" s="683"/>
      <c r="AK283" s="622">
        <f>AK285</f>
        <v>59731.258959999999</v>
      </c>
      <c r="AL283" s="695">
        <f t="shared" si="875"/>
        <v>0.23892503583999999</v>
      </c>
      <c r="AM283" s="622"/>
      <c r="AN283" s="683"/>
      <c r="AO283" s="622"/>
      <c r="AP283" s="622">
        <v>0</v>
      </c>
      <c r="AQ283" s="683"/>
      <c r="AR283" s="166">
        <f>AR285</f>
        <v>249393.4449</v>
      </c>
      <c r="AS283" s="695">
        <f t="shared" si="824"/>
        <v>0.99757377960000004</v>
      </c>
      <c r="AT283" s="166">
        <f>AT285</f>
        <v>0</v>
      </c>
      <c r="AU283" s="695"/>
      <c r="AV283" s="622"/>
      <c r="AW283" s="695"/>
      <c r="AX283" s="166">
        <f>AX285</f>
        <v>249393.4449</v>
      </c>
      <c r="AY283" s="695">
        <f t="shared" si="825"/>
        <v>0.99757377960000004</v>
      </c>
      <c r="AZ283" s="622"/>
      <c r="BA283" s="695"/>
      <c r="BB283" s="622"/>
      <c r="BC283" s="622" t="e">
        <f>#REF!+#REF!</f>
        <v>#REF!</v>
      </c>
      <c r="BD283" s="622" t="e">
        <f>#REF!+#REF!</f>
        <v>#REF!</v>
      </c>
      <c r="BE283" s="622" t="e">
        <f>BF283+BH283+BI283</f>
        <v>#REF!</v>
      </c>
      <c r="BF283" s="622" t="e">
        <f>BF285+#REF!</f>
        <v>#REF!</v>
      </c>
      <c r="BG283" s="622"/>
      <c r="BH283" s="622" t="e">
        <f>BH285+#REF!</f>
        <v>#REF!</v>
      </c>
      <c r="BI283" s="622" t="e">
        <f>#REF!+#REF!</f>
        <v>#REF!</v>
      </c>
      <c r="BJ283" s="622" t="e">
        <f>BK283+BL283+BM283</f>
        <v>#REF!</v>
      </c>
      <c r="BK283" s="622" t="e">
        <f>BK285+#REF!</f>
        <v>#REF!</v>
      </c>
      <c r="BL283" s="622" t="e">
        <f>BL285+#REF!</f>
        <v>#REF!</v>
      </c>
      <c r="BM283" s="622" t="e">
        <f>#REF!+#REF!</f>
        <v>#REF!</v>
      </c>
      <c r="BN283" s="622">
        <f>BQ283</f>
        <v>249393.4449</v>
      </c>
      <c r="BO283" s="622"/>
      <c r="BP283" s="622"/>
      <c r="BQ283" s="622">
        <f>AX283</f>
        <v>249393.4449</v>
      </c>
      <c r="BR283" s="622"/>
      <c r="BS283" s="622"/>
      <c r="BT283" s="622">
        <v>0</v>
      </c>
      <c r="BU283" s="622">
        <f>BX283</f>
        <v>249393.4449</v>
      </c>
      <c r="BV283" s="543"/>
      <c r="BW283" s="543"/>
      <c r="BX283" s="543">
        <f>BQ283</f>
        <v>249393.4449</v>
      </c>
      <c r="BY283" s="435"/>
      <c r="BZ283" s="435"/>
      <c r="CE283" s="695"/>
    </row>
    <row r="284" spans="1:12295" s="359" customFormat="1" ht="121.5" hidden="1" customHeight="1" x14ac:dyDescent="0.3">
      <c r="B284" s="356" t="s">
        <v>7</v>
      </c>
      <c r="C284" s="357" t="s">
        <v>333</v>
      </c>
      <c r="D284" s="870">
        <f t="shared" si="873"/>
        <v>250000</v>
      </c>
      <c r="E284" s="870">
        <f>E285</f>
        <v>0</v>
      </c>
      <c r="F284" s="870"/>
      <c r="G284" s="870">
        <f>G285</f>
        <v>250000</v>
      </c>
      <c r="H284" s="870"/>
      <c r="I284" s="870"/>
      <c r="J284" s="870"/>
      <c r="K284" s="872">
        <f>SUM(M284:Q284)</f>
        <v>55773.875870000003</v>
      </c>
      <c r="L284" s="695">
        <f t="shared" si="874"/>
        <v>0.22309550348000001</v>
      </c>
      <c r="M284" s="870">
        <f>M285</f>
        <v>0</v>
      </c>
      <c r="N284" s="421"/>
      <c r="O284" s="358"/>
      <c r="P284" s="421"/>
      <c r="Q284" s="358">
        <f>Q285</f>
        <v>55773.875870000003</v>
      </c>
      <c r="R284" s="421"/>
      <c r="S284" s="358"/>
      <c r="T284" s="421"/>
      <c r="U284" s="358"/>
      <c r="V284" s="358"/>
      <c r="W284" s="358"/>
      <c r="X284" s="358"/>
      <c r="Y284" s="358"/>
      <c r="Z284" s="358"/>
      <c r="AA284" s="358"/>
      <c r="AB284" s="358"/>
      <c r="AC284" s="358"/>
      <c r="AD284" s="421"/>
      <c r="AE284" s="870">
        <f t="shared" si="877"/>
        <v>59731.258959999999</v>
      </c>
      <c r="AF284" s="695">
        <f t="shared" si="823"/>
        <v>0.23892503583999999</v>
      </c>
      <c r="AG284" s="870">
        <f>AG285</f>
        <v>0</v>
      </c>
      <c r="AH284" s="695"/>
      <c r="AI284" s="358"/>
      <c r="AJ284" s="421"/>
      <c r="AK284" s="358">
        <f>AK285</f>
        <v>59731.258959999999</v>
      </c>
      <c r="AL284" s="695">
        <f t="shared" si="875"/>
        <v>0.23892503583999999</v>
      </c>
      <c r="AM284" s="358"/>
      <c r="AN284" s="421"/>
      <c r="AO284" s="358"/>
      <c r="AP284" s="358"/>
      <c r="AQ284" s="421"/>
      <c r="AR284" s="872" t="e">
        <f>SUM(AT284:AX284)</f>
        <v>#DIV/0!</v>
      </c>
      <c r="AS284" s="695" t="e">
        <f t="shared" si="824"/>
        <v>#DIV/0!</v>
      </c>
      <c r="AT284" s="870">
        <f>AT285</f>
        <v>0</v>
      </c>
      <c r="AU284" s="695" t="e">
        <f t="shared" ref="AU284" si="878">AT284/E284</f>
        <v>#DIV/0!</v>
      </c>
      <c r="AV284" s="358"/>
      <c r="AW284" s="695" t="e">
        <f t="shared" ref="AW284" si="879">AV284/F284</f>
        <v>#DIV/0!</v>
      </c>
      <c r="AX284" s="870">
        <f>AX285</f>
        <v>249393.4449</v>
      </c>
      <c r="AY284" s="695">
        <f t="shared" si="825"/>
        <v>0.99757377960000004</v>
      </c>
      <c r="AZ284" s="358"/>
      <c r="BA284" s="695"/>
      <c r="BB284" s="358"/>
      <c r="BC284" s="358"/>
      <c r="BD284" s="358"/>
      <c r="BE284" s="625" t="e">
        <f>BF284</f>
        <v>#REF!</v>
      </c>
      <c r="BF284" s="358" t="e">
        <f>BF285</f>
        <v>#REF!</v>
      </c>
      <c r="BG284" s="358"/>
      <c r="BH284" s="358"/>
      <c r="BI284" s="358"/>
      <c r="BJ284" s="358"/>
      <c r="BK284" s="358"/>
      <c r="BL284" s="358"/>
      <c r="BM284" s="358"/>
      <c r="BN284" s="358"/>
      <c r="BO284" s="358"/>
      <c r="BP284" s="358"/>
      <c r="BQ284" s="358"/>
      <c r="BR284" s="358"/>
      <c r="BS284" s="358"/>
      <c r="BT284" s="358"/>
      <c r="BU284" s="625"/>
      <c r="BV284" s="358"/>
      <c r="BW284" s="358"/>
      <c r="BX284" s="358"/>
      <c r="BY284" s="358"/>
      <c r="BZ284" s="358"/>
      <c r="CE284" s="695" t="e">
        <f t="shared" si="829"/>
        <v>#DIV/0!</v>
      </c>
    </row>
    <row r="285" spans="1:12295" s="70" customFormat="1" ht="224.25" customHeight="1" x14ac:dyDescent="0.3">
      <c r="A285" s="370"/>
      <c r="B285" s="398" t="s">
        <v>34</v>
      </c>
      <c r="C285" s="398" t="s">
        <v>394</v>
      </c>
      <c r="D285" s="375">
        <f>G285</f>
        <v>250000</v>
      </c>
      <c r="E285" s="375">
        <v>0</v>
      </c>
      <c r="F285" s="375"/>
      <c r="G285" s="375">
        <v>250000</v>
      </c>
      <c r="H285" s="375"/>
      <c r="I285" s="375"/>
      <c r="J285" s="375">
        <v>0</v>
      </c>
      <c r="K285" s="375">
        <f>SUM(M285:Q285)</f>
        <v>55773.875870000003</v>
      </c>
      <c r="L285" s="736">
        <f t="shared" si="874"/>
        <v>0.22309550348000001</v>
      </c>
      <c r="M285" s="375">
        <v>0</v>
      </c>
      <c r="N285" s="421"/>
      <c r="O285" s="376"/>
      <c r="P285" s="421"/>
      <c r="Q285" s="375">
        <v>55773.875870000003</v>
      </c>
      <c r="R285" s="736">
        <f>Q285/G285</f>
        <v>0.22309550348000001</v>
      </c>
      <c r="S285" s="376"/>
      <c r="T285" s="421"/>
      <c r="U285" s="376"/>
      <c r="V285" s="376">
        <f t="shared" si="522"/>
        <v>0</v>
      </c>
      <c r="W285" s="376"/>
      <c r="X285" s="376"/>
      <c r="Y285" s="376"/>
      <c r="Z285" s="376">
        <f t="shared" si="520"/>
        <v>0</v>
      </c>
      <c r="AA285" s="376">
        <f t="shared" ref="AA285" si="880">E285</f>
        <v>0</v>
      </c>
      <c r="AB285" s="376">
        <f t="shared" ref="AB285:AB293" si="881">H285</f>
        <v>0</v>
      </c>
      <c r="AC285" s="376"/>
      <c r="AD285" s="421"/>
      <c r="AE285" s="375">
        <f t="shared" si="877"/>
        <v>59731.258959999999</v>
      </c>
      <c r="AF285" s="736">
        <f t="shared" si="823"/>
        <v>0.23892503583999999</v>
      </c>
      <c r="AG285" s="375">
        <v>0</v>
      </c>
      <c r="AH285" s="736"/>
      <c r="AI285" s="376"/>
      <c r="AJ285" s="421"/>
      <c r="AK285" s="376">
        <f>AK286+AK287</f>
        <v>59731.258959999999</v>
      </c>
      <c r="AL285" s="736">
        <f t="shared" si="875"/>
        <v>0.23892503583999999</v>
      </c>
      <c r="AM285" s="376"/>
      <c r="AN285" s="421"/>
      <c r="AO285" s="376"/>
      <c r="AP285" s="376">
        <v>0</v>
      </c>
      <c r="AQ285" s="421"/>
      <c r="AR285" s="375">
        <f>AX285</f>
        <v>249393.4449</v>
      </c>
      <c r="AS285" s="736">
        <f t="shared" si="824"/>
        <v>0.99757377960000004</v>
      </c>
      <c r="AT285" s="375"/>
      <c r="AU285" s="736"/>
      <c r="AV285" s="376"/>
      <c r="AW285" s="736"/>
      <c r="AX285" s="375">
        <f>AX286+AX287</f>
        <v>249393.4449</v>
      </c>
      <c r="AY285" s="736">
        <f t="shared" si="825"/>
        <v>0.99757377960000004</v>
      </c>
      <c r="AZ285" s="376"/>
      <c r="BA285" s="736"/>
      <c r="BB285" s="376"/>
      <c r="BC285" s="376"/>
      <c r="BD285" s="376"/>
      <c r="BE285" s="376" t="e">
        <f>BF285</f>
        <v>#REF!</v>
      </c>
      <c r="BF285" s="376" t="e">
        <f>SUM(#REF!)</f>
        <v>#REF!</v>
      </c>
      <c r="BG285" s="376"/>
      <c r="BH285" s="376"/>
      <c r="BI285" s="376"/>
      <c r="BJ285" s="376">
        <f t="shared" si="876"/>
        <v>0</v>
      </c>
      <c r="BK285" s="376"/>
      <c r="BL285" s="376"/>
      <c r="BM285" s="376"/>
      <c r="BN285" s="376">
        <f>BQ285</f>
        <v>249393.4449</v>
      </c>
      <c r="BO285" s="376"/>
      <c r="BP285" s="376"/>
      <c r="BQ285" s="376">
        <f>AX285</f>
        <v>249393.4449</v>
      </c>
      <c r="BR285" s="376"/>
      <c r="BS285" s="376"/>
      <c r="BT285" s="376">
        <v>0</v>
      </c>
      <c r="BU285" s="376">
        <f>BX285</f>
        <v>249393.4449</v>
      </c>
      <c r="BV285" s="376"/>
      <c r="BW285" s="376"/>
      <c r="BX285" s="376">
        <f>BQ285</f>
        <v>249393.4449</v>
      </c>
      <c r="BY285" s="376"/>
      <c r="BZ285" s="370"/>
      <c r="CA285" s="376"/>
      <c r="CB285" s="376"/>
      <c r="CC285" s="376"/>
      <c r="CD285" s="376"/>
      <c r="CE285" s="736"/>
      <c r="CF285" s="376"/>
      <c r="CG285" s="376"/>
      <c r="CH285" s="376"/>
      <c r="CI285" s="376"/>
      <c r="CJ285" s="376"/>
      <c r="CK285" s="376"/>
      <c r="CL285" s="376"/>
      <c r="CM285" s="376"/>
      <c r="CN285" s="376"/>
      <c r="CO285" s="377"/>
      <c r="CP285" s="377"/>
      <c r="CQ285" s="377"/>
      <c r="CR285" s="377"/>
      <c r="CS285" s="377"/>
      <c r="CT285" s="376"/>
      <c r="CU285" s="376"/>
      <c r="CV285" s="377"/>
      <c r="CW285" s="377"/>
      <c r="CX285" s="376"/>
      <c r="CY285" s="376"/>
      <c r="CZ285" s="377"/>
      <c r="DA285" s="377"/>
      <c r="DB285" s="376"/>
      <c r="DC285" s="376"/>
      <c r="DD285" s="376"/>
      <c r="DE285" s="376"/>
      <c r="DF285" s="376"/>
      <c r="DG285" s="376"/>
      <c r="DH285" s="376"/>
      <c r="DI285" s="377"/>
      <c r="DJ285" s="377"/>
      <c r="DK285" s="376"/>
      <c r="DL285" s="376"/>
      <c r="DM285" s="377"/>
      <c r="DN285" s="377"/>
      <c r="DO285" s="376"/>
      <c r="DP285" s="376"/>
      <c r="DQ285" s="376"/>
      <c r="DR285" s="376"/>
      <c r="DS285" s="376"/>
      <c r="DT285" s="370"/>
      <c r="DU285" s="396"/>
      <c r="DV285" s="376"/>
      <c r="DW285" s="376"/>
      <c r="DX285" s="376"/>
      <c r="DY285" s="376"/>
      <c r="DZ285" s="376"/>
      <c r="EA285" s="376"/>
      <c r="EB285" s="376"/>
      <c r="EC285" s="375"/>
      <c r="ED285" s="375"/>
      <c r="EE285" s="375"/>
      <c r="EF285" s="375"/>
      <c r="EG285" s="375"/>
      <c r="EH285" s="375"/>
      <c r="EI285" s="375"/>
      <c r="EJ285" s="375"/>
      <c r="EK285" s="375"/>
      <c r="EL285" s="375"/>
      <c r="EM285" s="375"/>
      <c r="EN285" s="375"/>
      <c r="EO285" s="375"/>
      <c r="EP285" s="375"/>
      <c r="EQ285" s="375"/>
      <c r="ER285" s="375"/>
      <c r="ES285" s="375"/>
      <c r="ET285" s="375"/>
      <c r="EU285" s="375"/>
      <c r="EV285" s="375"/>
      <c r="EW285" s="375"/>
      <c r="EX285" s="375"/>
      <c r="EY285" s="375"/>
      <c r="EZ285" s="375"/>
      <c r="FA285" s="375"/>
      <c r="FB285" s="375"/>
      <c r="FC285" s="375"/>
      <c r="FD285" s="375"/>
      <c r="FE285" s="375"/>
      <c r="FF285" s="375"/>
      <c r="FG285" s="375"/>
      <c r="FH285" s="375"/>
      <c r="FI285" s="375"/>
      <c r="FJ285" s="375"/>
      <c r="FK285" s="375"/>
      <c r="FL285" s="375"/>
      <c r="FM285" s="375"/>
      <c r="FN285" s="375"/>
      <c r="FO285" s="375"/>
      <c r="FP285" s="375"/>
      <c r="FQ285" s="375"/>
      <c r="FR285" s="375"/>
      <c r="FS285" s="375"/>
      <c r="FT285" s="375"/>
      <c r="FU285" s="376"/>
      <c r="FV285" s="376"/>
      <c r="FW285" s="376"/>
      <c r="FX285" s="376"/>
      <c r="FY285" s="376"/>
      <c r="FZ285" s="376"/>
      <c r="GA285" s="376"/>
      <c r="GB285" s="376"/>
      <c r="GC285" s="376"/>
      <c r="GD285" s="376"/>
      <c r="GE285" s="376"/>
      <c r="GF285" s="376"/>
      <c r="GG285" s="376"/>
      <c r="GH285" s="376"/>
      <c r="GI285" s="376"/>
      <c r="GJ285" s="376"/>
      <c r="GK285" s="376"/>
      <c r="GL285" s="376"/>
      <c r="GM285" s="376"/>
      <c r="GN285" s="376"/>
      <c r="GO285" s="376"/>
      <c r="GP285" s="376"/>
      <c r="GQ285" s="376"/>
      <c r="GR285" s="376"/>
      <c r="GS285" s="377"/>
      <c r="GT285" s="377"/>
      <c r="GU285" s="377"/>
      <c r="GV285" s="377"/>
      <c r="GW285" s="377"/>
      <c r="GX285" s="376"/>
      <c r="GY285" s="376"/>
      <c r="GZ285" s="377"/>
      <c r="HA285" s="377"/>
      <c r="HB285" s="376"/>
      <c r="HC285" s="376"/>
      <c r="HD285" s="377"/>
      <c r="HE285" s="377"/>
      <c r="HF285" s="376"/>
      <c r="HG285" s="376"/>
      <c r="HH285" s="376"/>
      <c r="HI285" s="376"/>
      <c r="HJ285" s="376"/>
      <c r="HK285" s="376"/>
      <c r="HL285" s="376"/>
      <c r="HM285" s="377"/>
      <c r="HN285" s="377"/>
      <c r="HO285" s="376"/>
      <c r="HP285" s="376"/>
      <c r="HQ285" s="377"/>
      <c r="HR285" s="377"/>
      <c r="HS285" s="376"/>
      <c r="HT285" s="376"/>
      <c r="HU285" s="376"/>
      <c r="HV285" s="376"/>
      <c r="HW285" s="376"/>
      <c r="HX285" s="370"/>
      <c r="HY285" s="396"/>
      <c r="HZ285" s="376"/>
      <c r="IA285" s="376"/>
      <c r="IB285" s="376"/>
      <c r="IC285" s="376"/>
      <c r="ID285" s="376"/>
      <c r="IE285" s="376"/>
      <c r="IF285" s="376"/>
      <c r="IG285" s="375"/>
      <c r="IH285" s="375"/>
      <c r="II285" s="375"/>
      <c r="IJ285" s="375"/>
      <c r="IK285" s="375"/>
      <c r="IL285" s="375"/>
      <c r="IM285" s="375"/>
      <c r="IN285" s="375"/>
      <c r="IO285" s="375"/>
      <c r="IP285" s="375"/>
      <c r="IQ285" s="375"/>
      <c r="IR285" s="375"/>
      <c r="IS285" s="375"/>
      <c r="IT285" s="375"/>
      <c r="IU285" s="375"/>
      <c r="IV285" s="375"/>
      <c r="IW285" s="375"/>
      <c r="IX285" s="375"/>
      <c r="IY285" s="375"/>
      <c r="IZ285" s="375"/>
      <c r="JA285" s="375"/>
      <c r="JB285" s="375"/>
      <c r="JC285" s="375"/>
      <c r="JD285" s="375"/>
      <c r="JE285" s="375"/>
      <c r="JF285" s="375"/>
      <c r="JG285" s="375"/>
      <c r="JH285" s="375"/>
      <c r="JI285" s="375"/>
      <c r="JJ285" s="375"/>
      <c r="JK285" s="375"/>
      <c r="JL285" s="375"/>
      <c r="JM285" s="375"/>
      <c r="JN285" s="375"/>
      <c r="JO285" s="375"/>
      <c r="JP285" s="375"/>
      <c r="JQ285" s="375"/>
      <c r="JR285" s="375"/>
      <c r="JS285" s="375"/>
      <c r="JT285" s="375"/>
      <c r="JU285" s="375"/>
      <c r="JV285" s="375"/>
      <c r="JW285" s="375"/>
      <c r="JX285" s="375"/>
      <c r="JY285" s="376"/>
      <c r="JZ285" s="376"/>
      <c r="KA285" s="376"/>
      <c r="KB285" s="376"/>
      <c r="KC285" s="376"/>
      <c r="KD285" s="376"/>
      <c r="KE285" s="376"/>
      <c r="KF285" s="376"/>
      <c r="KG285" s="376"/>
      <c r="KH285" s="376"/>
      <c r="KI285" s="376"/>
      <c r="KJ285" s="376"/>
      <c r="KK285" s="376"/>
      <c r="KL285" s="376"/>
      <c r="KM285" s="376"/>
      <c r="KN285" s="376"/>
      <c r="KO285" s="376"/>
      <c r="KP285" s="376"/>
      <c r="KQ285" s="376"/>
      <c r="KR285" s="376"/>
      <c r="KS285" s="376"/>
      <c r="KT285" s="376"/>
      <c r="KU285" s="376"/>
      <c r="KV285" s="376"/>
      <c r="KW285" s="377"/>
      <c r="KX285" s="377"/>
      <c r="KY285" s="377"/>
      <c r="KZ285" s="377"/>
      <c r="LA285" s="377"/>
      <c r="LB285" s="376"/>
      <c r="LC285" s="376"/>
      <c r="LD285" s="377"/>
      <c r="LE285" s="377"/>
      <c r="LF285" s="376"/>
      <c r="LG285" s="376"/>
      <c r="LH285" s="377"/>
      <c r="LI285" s="377"/>
      <c r="LJ285" s="376"/>
      <c r="LK285" s="376"/>
      <c r="LL285" s="376"/>
      <c r="LM285" s="376"/>
      <c r="LN285" s="376"/>
      <c r="LO285" s="376"/>
      <c r="LP285" s="376"/>
      <c r="LQ285" s="377"/>
      <c r="LR285" s="377"/>
      <c r="LS285" s="376"/>
      <c r="LT285" s="376"/>
      <c r="LU285" s="377"/>
      <c r="LV285" s="377"/>
      <c r="LW285" s="376"/>
      <c r="LX285" s="376"/>
      <c r="LY285" s="376"/>
      <c r="LZ285" s="376"/>
      <c r="MA285" s="376"/>
      <c r="MB285" s="370"/>
      <c r="MC285" s="396"/>
      <c r="MD285" s="376"/>
      <c r="ME285" s="376"/>
      <c r="MF285" s="376"/>
      <c r="MG285" s="376"/>
      <c r="MH285" s="376"/>
      <c r="MI285" s="376"/>
      <c r="MJ285" s="376"/>
      <c r="MK285" s="375"/>
      <c r="ML285" s="375"/>
      <c r="MM285" s="375"/>
      <c r="MN285" s="375"/>
      <c r="MO285" s="375"/>
      <c r="MP285" s="375"/>
      <c r="MQ285" s="375"/>
      <c r="MR285" s="375"/>
      <c r="MS285" s="375"/>
      <c r="MT285" s="375"/>
      <c r="MU285" s="375"/>
      <c r="MV285" s="375"/>
      <c r="MW285" s="375"/>
      <c r="MX285" s="375"/>
      <c r="MY285" s="375"/>
      <c r="MZ285" s="375"/>
      <c r="NA285" s="375"/>
      <c r="NB285" s="375"/>
      <c r="NC285" s="375"/>
      <c r="ND285" s="375"/>
      <c r="NE285" s="375"/>
      <c r="NF285" s="375"/>
      <c r="NG285" s="375"/>
      <c r="NH285" s="375"/>
      <c r="NI285" s="375"/>
      <c r="NJ285" s="375"/>
      <c r="NK285" s="375"/>
      <c r="NL285" s="375"/>
      <c r="NM285" s="375"/>
      <c r="NN285" s="375"/>
      <c r="NO285" s="375"/>
      <c r="NP285" s="375"/>
      <c r="NQ285" s="375"/>
      <c r="NR285" s="375"/>
      <c r="NS285" s="375"/>
      <c r="NT285" s="375"/>
      <c r="NU285" s="375"/>
      <c r="NV285" s="375"/>
      <c r="NW285" s="375"/>
      <c r="NX285" s="375"/>
      <c r="NY285" s="375"/>
      <c r="NZ285" s="375"/>
      <c r="OA285" s="375"/>
      <c r="OB285" s="375"/>
      <c r="OC285" s="376"/>
      <c r="OD285" s="376"/>
      <c r="OE285" s="376"/>
      <c r="OF285" s="376"/>
      <c r="OG285" s="376"/>
      <c r="OH285" s="376"/>
      <c r="OI285" s="376"/>
      <c r="OJ285" s="376"/>
      <c r="OK285" s="376"/>
      <c r="OL285" s="376"/>
      <c r="OM285" s="376"/>
      <c r="ON285" s="376"/>
      <c r="OO285" s="376"/>
      <c r="OP285" s="376"/>
      <c r="OQ285" s="376"/>
      <c r="OR285" s="376"/>
      <c r="OS285" s="376"/>
      <c r="OT285" s="376"/>
      <c r="OU285" s="376"/>
      <c r="OV285" s="376"/>
      <c r="OW285" s="376"/>
      <c r="OX285" s="376"/>
      <c r="OY285" s="376"/>
      <c r="OZ285" s="376"/>
      <c r="PA285" s="377"/>
      <c r="PB285" s="377"/>
      <c r="PC285" s="377"/>
      <c r="PD285" s="377"/>
      <c r="PE285" s="377"/>
      <c r="PF285" s="376"/>
      <c r="PG285" s="376"/>
      <c r="PH285" s="377"/>
      <c r="PI285" s="377"/>
      <c r="PJ285" s="376"/>
      <c r="PK285" s="376"/>
      <c r="PL285" s="377"/>
      <c r="PM285" s="377"/>
      <c r="PN285" s="376"/>
      <c r="PO285" s="376"/>
      <c r="PP285" s="376"/>
      <c r="PQ285" s="376"/>
      <c r="PR285" s="376"/>
      <c r="PS285" s="376"/>
      <c r="PT285" s="376"/>
      <c r="PU285" s="377"/>
      <c r="PV285" s="377"/>
      <c r="PW285" s="376"/>
      <c r="PX285" s="376"/>
      <c r="PY285" s="377"/>
      <c r="PZ285" s="377"/>
      <c r="QA285" s="376"/>
      <c r="QB285" s="376"/>
      <c r="QC285" s="376"/>
      <c r="QD285" s="376"/>
      <c r="QE285" s="376"/>
      <c r="QF285" s="370"/>
      <c r="QG285" s="396"/>
      <c r="QH285" s="376"/>
      <c r="QI285" s="376"/>
      <c r="QJ285" s="376"/>
      <c r="QK285" s="376"/>
      <c r="QL285" s="376"/>
      <c r="QM285" s="376"/>
      <c r="QN285" s="376"/>
      <c r="QO285" s="375"/>
      <c r="QP285" s="375"/>
      <c r="QQ285" s="375"/>
      <c r="QR285" s="375"/>
      <c r="QS285" s="375"/>
      <c r="QT285" s="375"/>
      <c r="QU285" s="375"/>
      <c r="QV285" s="375"/>
      <c r="QW285" s="375"/>
      <c r="QX285" s="375"/>
      <c r="QY285" s="375"/>
      <c r="QZ285" s="375"/>
      <c r="RA285" s="375"/>
      <c r="RB285" s="375"/>
      <c r="RC285" s="375"/>
      <c r="RD285" s="375"/>
      <c r="RE285" s="375"/>
      <c r="RF285" s="375"/>
      <c r="RG285" s="375"/>
      <c r="RH285" s="375"/>
      <c r="RI285" s="375"/>
      <c r="RJ285" s="375"/>
      <c r="RK285" s="375"/>
      <c r="RL285" s="375"/>
      <c r="RM285" s="375"/>
      <c r="RN285" s="375"/>
      <c r="RO285" s="375"/>
      <c r="RP285" s="375"/>
      <c r="RQ285" s="375"/>
      <c r="RR285" s="375"/>
      <c r="RS285" s="375"/>
      <c r="RT285" s="375"/>
      <c r="RU285" s="375"/>
      <c r="RV285" s="375"/>
      <c r="RW285" s="375"/>
      <c r="RX285" s="375"/>
      <c r="RY285" s="375"/>
      <c r="RZ285" s="375"/>
      <c r="SA285" s="375"/>
      <c r="SB285" s="375"/>
      <c r="SC285" s="375"/>
      <c r="SD285" s="375"/>
      <c r="SE285" s="375"/>
      <c r="SF285" s="375"/>
      <c r="SG285" s="376"/>
      <c r="SH285" s="376"/>
      <c r="SI285" s="376"/>
      <c r="SJ285" s="376"/>
      <c r="SK285" s="376"/>
      <c r="SL285" s="376"/>
      <c r="SM285" s="376"/>
      <c r="SN285" s="376"/>
      <c r="SO285" s="376"/>
      <c r="SP285" s="376"/>
      <c r="SQ285" s="376"/>
      <c r="SR285" s="376"/>
      <c r="SS285" s="376"/>
      <c r="ST285" s="376"/>
      <c r="SU285" s="376"/>
      <c r="SV285" s="376"/>
      <c r="SW285" s="376"/>
      <c r="SX285" s="376"/>
      <c r="SY285" s="376"/>
      <c r="SZ285" s="376"/>
      <c r="TA285" s="376"/>
      <c r="TB285" s="376"/>
      <c r="TC285" s="376"/>
      <c r="TD285" s="376"/>
      <c r="TE285" s="377"/>
      <c r="TF285" s="377"/>
      <c r="TG285" s="377"/>
      <c r="TH285" s="377"/>
      <c r="TI285" s="377"/>
      <c r="TJ285" s="376"/>
      <c r="TK285" s="376"/>
      <c r="TL285" s="377"/>
      <c r="TM285" s="377"/>
      <c r="TN285" s="376"/>
      <c r="TO285" s="376"/>
      <c r="TP285" s="377"/>
      <c r="TQ285" s="377"/>
      <c r="TR285" s="376"/>
      <c r="TS285" s="376"/>
      <c r="TT285" s="376"/>
      <c r="TU285" s="376"/>
      <c r="TV285" s="376"/>
      <c r="TW285" s="376"/>
      <c r="TX285" s="376"/>
      <c r="TY285" s="377"/>
      <c r="TZ285" s="377"/>
      <c r="UA285" s="376"/>
      <c r="UB285" s="376"/>
      <c r="UC285" s="377"/>
      <c r="UD285" s="377"/>
      <c r="UE285" s="376"/>
      <c r="UF285" s="376"/>
      <c r="UG285" s="376"/>
      <c r="UH285" s="376"/>
      <c r="UI285" s="376"/>
      <c r="UJ285" s="370"/>
      <c r="UK285" s="396"/>
      <c r="UL285" s="376"/>
      <c r="UM285" s="376"/>
      <c r="UN285" s="376"/>
      <c r="UO285" s="376"/>
      <c r="UP285" s="376"/>
      <c r="UQ285" s="376"/>
      <c r="UR285" s="376"/>
      <c r="US285" s="375"/>
      <c r="UT285" s="375"/>
      <c r="UU285" s="375"/>
      <c r="UV285" s="375"/>
      <c r="UW285" s="375"/>
      <c r="UX285" s="375"/>
      <c r="UY285" s="375"/>
      <c r="UZ285" s="375"/>
      <c r="VA285" s="375"/>
      <c r="VB285" s="375"/>
      <c r="VC285" s="375"/>
      <c r="VD285" s="375"/>
      <c r="VE285" s="375"/>
      <c r="VF285" s="375"/>
      <c r="VG285" s="375"/>
      <c r="VH285" s="375"/>
      <c r="VI285" s="375"/>
      <c r="VJ285" s="375"/>
      <c r="VK285" s="375"/>
      <c r="VL285" s="375"/>
      <c r="VM285" s="375"/>
      <c r="VN285" s="375"/>
      <c r="VO285" s="375"/>
      <c r="VP285" s="375"/>
      <c r="VQ285" s="375"/>
      <c r="VR285" s="375"/>
      <c r="VS285" s="375"/>
      <c r="VT285" s="375"/>
      <c r="VU285" s="375"/>
      <c r="VV285" s="375"/>
      <c r="VW285" s="375"/>
      <c r="VX285" s="375"/>
      <c r="VY285" s="375"/>
      <c r="VZ285" s="375"/>
      <c r="WA285" s="375"/>
      <c r="WB285" s="375"/>
      <c r="WC285" s="375"/>
      <c r="WD285" s="375"/>
      <c r="WE285" s="375"/>
      <c r="WF285" s="375"/>
      <c r="WG285" s="375"/>
      <c r="WH285" s="375"/>
      <c r="WI285" s="375"/>
      <c r="WJ285" s="375"/>
      <c r="WK285" s="376"/>
      <c r="WL285" s="376"/>
      <c r="WM285" s="376"/>
      <c r="WN285" s="376"/>
      <c r="WO285" s="376"/>
      <c r="WP285" s="376"/>
      <c r="WQ285" s="376"/>
      <c r="WR285" s="376"/>
      <c r="WS285" s="376"/>
      <c r="WT285" s="376"/>
      <c r="WU285" s="376"/>
      <c r="WV285" s="376"/>
      <c r="WW285" s="376"/>
      <c r="WX285" s="376"/>
      <c r="WY285" s="376"/>
      <c r="WZ285" s="376"/>
      <c r="XA285" s="376"/>
      <c r="XB285" s="376"/>
      <c r="XC285" s="376"/>
      <c r="XD285" s="376"/>
      <c r="XE285" s="376"/>
      <c r="XF285" s="376"/>
      <c r="XG285" s="376"/>
      <c r="XH285" s="376"/>
      <c r="XI285" s="377"/>
      <c r="XJ285" s="377"/>
      <c r="XK285" s="377"/>
      <c r="XL285" s="377"/>
      <c r="XM285" s="377"/>
      <c r="XN285" s="376"/>
      <c r="XO285" s="376"/>
      <c r="XP285" s="377"/>
      <c r="XQ285" s="377"/>
      <c r="XR285" s="376"/>
      <c r="XS285" s="376"/>
      <c r="XT285" s="377"/>
      <c r="XU285" s="377"/>
      <c r="XV285" s="376"/>
      <c r="XW285" s="376"/>
      <c r="XX285" s="376"/>
      <c r="XY285" s="376"/>
      <c r="XZ285" s="376"/>
      <c r="YA285" s="376"/>
      <c r="YB285" s="376"/>
      <c r="YC285" s="377"/>
      <c r="YD285" s="377"/>
      <c r="YE285" s="376"/>
      <c r="YF285" s="376"/>
      <c r="YG285" s="377"/>
      <c r="YH285" s="377"/>
      <c r="YI285" s="376"/>
      <c r="YJ285" s="376"/>
      <c r="YK285" s="376"/>
      <c r="YL285" s="376"/>
      <c r="YM285" s="376"/>
      <c r="YN285" s="370"/>
      <c r="YO285" s="396"/>
      <c r="YP285" s="376"/>
      <c r="YQ285" s="376"/>
      <c r="YR285" s="376"/>
      <c r="YS285" s="376"/>
      <c r="YT285" s="376"/>
      <c r="YU285" s="376"/>
      <c r="YV285" s="376"/>
      <c r="YW285" s="375"/>
      <c r="YX285" s="375"/>
      <c r="YY285" s="375"/>
      <c r="YZ285" s="375"/>
      <c r="ZA285" s="375"/>
      <c r="ZB285" s="375"/>
      <c r="ZC285" s="375"/>
      <c r="ZD285" s="375"/>
      <c r="ZE285" s="375"/>
      <c r="ZF285" s="375"/>
      <c r="ZG285" s="375"/>
      <c r="ZH285" s="375"/>
      <c r="ZI285" s="375"/>
      <c r="ZJ285" s="375"/>
      <c r="ZK285" s="375"/>
      <c r="ZL285" s="375"/>
      <c r="ZM285" s="375"/>
      <c r="ZN285" s="375"/>
      <c r="ZO285" s="375"/>
      <c r="ZP285" s="375"/>
      <c r="ZQ285" s="375"/>
      <c r="ZR285" s="375"/>
      <c r="ZS285" s="375"/>
      <c r="ZT285" s="375"/>
      <c r="ZU285" s="375"/>
      <c r="ZV285" s="375"/>
      <c r="ZW285" s="375"/>
      <c r="ZX285" s="375"/>
      <c r="ZY285" s="375"/>
      <c r="ZZ285" s="375"/>
      <c r="AAA285" s="375"/>
      <c r="AAB285" s="375"/>
      <c r="AAC285" s="375"/>
      <c r="AAD285" s="375"/>
      <c r="AAE285" s="375"/>
      <c r="AAF285" s="375"/>
      <c r="AAG285" s="375"/>
      <c r="AAH285" s="375"/>
      <c r="AAI285" s="375"/>
      <c r="AAJ285" s="375"/>
      <c r="AAK285" s="375"/>
      <c r="AAL285" s="375"/>
      <c r="AAM285" s="375"/>
      <c r="AAN285" s="375"/>
      <c r="AAO285" s="376"/>
      <c r="AAP285" s="376"/>
      <c r="AAQ285" s="376"/>
      <c r="AAR285" s="376"/>
      <c r="AAS285" s="376"/>
      <c r="AAT285" s="376"/>
      <c r="AAU285" s="376"/>
      <c r="AAV285" s="376"/>
      <c r="AAW285" s="376"/>
      <c r="AAX285" s="376"/>
      <c r="AAY285" s="376"/>
      <c r="AAZ285" s="376"/>
      <c r="ABA285" s="376"/>
      <c r="ABB285" s="376"/>
      <c r="ABC285" s="376"/>
      <c r="ABD285" s="376"/>
      <c r="ABE285" s="376"/>
      <c r="ABF285" s="376"/>
      <c r="ABG285" s="376"/>
      <c r="ABH285" s="376"/>
      <c r="ABI285" s="376"/>
      <c r="ABJ285" s="376"/>
      <c r="ABK285" s="376"/>
      <c r="ABL285" s="376"/>
      <c r="ABM285" s="377"/>
      <c r="ABN285" s="377"/>
      <c r="ABO285" s="377"/>
      <c r="ABP285" s="377"/>
      <c r="ABQ285" s="377"/>
      <c r="ABR285" s="376"/>
      <c r="ABS285" s="376"/>
      <c r="ABT285" s="377"/>
      <c r="ABU285" s="377"/>
      <c r="ABV285" s="376"/>
      <c r="ABW285" s="376"/>
      <c r="ABX285" s="377"/>
      <c r="ABY285" s="377"/>
      <c r="ABZ285" s="376"/>
      <c r="ACA285" s="376"/>
      <c r="ACB285" s="376"/>
      <c r="ACC285" s="376"/>
      <c r="ACD285" s="376"/>
      <c r="ACE285" s="376"/>
      <c r="ACF285" s="376"/>
      <c r="ACG285" s="377"/>
      <c r="ACH285" s="377"/>
      <c r="ACI285" s="376"/>
      <c r="ACJ285" s="376"/>
      <c r="ACK285" s="377"/>
      <c r="ACL285" s="377"/>
      <c r="ACM285" s="376"/>
      <c r="ACN285" s="376"/>
      <c r="ACO285" s="376"/>
      <c r="ACP285" s="376"/>
      <c r="ACQ285" s="376"/>
      <c r="ACR285" s="370"/>
      <c r="ACS285" s="396"/>
      <c r="ACT285" s="376"/>
      <c r="ACU285" s="376"/>
      <c r="ACV285" s="376"/>
      <c r="ACW285" s="376"/>
      <c r="ACX285" s="376"/>
      <c r="ACY285" s="376"/>
      <c r="ACZ285" s="376"/>
      <c r="ADA285" s="375"/>
      <c r="ADB285" s="375"/>
      <c r="ADC285" s="375"/>
      <c r="ADD285" s="375"/>
      <c r="ADE285" s="375"/>
      <c r="ADF285" s="375"/>
      <c r="ADG285" s="375"/>
      <c r="ADH285" s="375"/>
      <c r="ADI285" s="375"/>
      <c r="ADJ285" s="375"/>
      <c r="ADK285" s="375"/>
      <c r="ADL285" s="375"/>
      <c r="ADM285" s="375"/>
      <c r="ADN285" s="375"/>
      <c r="ADO285" s="375"/>
      <c r="ADP285" s="375"/>
      <c r="ADQ285" s="375"/>
      <c r="ADR285" s="375"/>
      <c r="ADS285" s="375"/>
      <c r="ADT285" s="375"/>
      <c r="ADU285" s="375"/>
      <c r="ADV285" s="375"/>
      <c r="ADW285" s="375"/>
      <c r="ADX285" s="375"/>
      <c r="ADY285" s="375"/>
      <c r="ADZ285" s="375"/>
      <c r="AEA285" s="375"/>
      <c r="AEB285" s="375"/>
      <c r="AEC285" s="375"/>
      <c r="AED285" s="375"/>
      <c r="AEE285" s="375"/>
      <c r="AEF285" s="375"/>
      <c r="AEG285" s="375"/>
      <c r="AEH285" s="375"/>
      <c r="AEI285" s="375"/>
      <c r="AEJ285" s="375"/>
      <c r="AEK285" s="375"/>
      <c r="AEL285" s="375"/>
      <c r="AEM285" s="375"/>
      <c r="AEN285" s="375"/>
      <c r="AEO285" s="375"/>
      <c r="AEP285" s="375"/>
      <c r="AEQ285" s="375"/>
      <c r="AER285" s="375"/>
      <c r="AES285" s="376"/>
      <c r="AET285" s="376"/>
      <c r="AEU285" s="376"/>
      <c r="AEV285" s="376"/>
      <c r="AEW285" s="376"/>
      <c r="AEX285" s="376"/>
      <c r="AEY285" s="376"/>
      <c r="AEZ285" s="376"/>
      <c r="AFA285" s="376"/>
      <c r="AFB285" s="376"/>
      <c r="AFC285" s="376"/>
      <c r="AFD285" s="376"/>
      <c r="AFE285" s="376"/>
      <c r="AFF285" s="376"/>
      <c r="AFG285" s="376"/>
      <c r="AFH285" s="376"/>
      <c r="AFI285" s="376"/>
      <c r="AFJ285" s="376"/>
      <c r="AFK285" s="376"/>
      <c r="AFL285" s="376"/>
      <c r="AFM285" s="376"/>
      <c r="AFN285" s="376"/>
      <c r="AFO285" s="376"/>
      <c r="AFP285" s="376"/>
      <c r="AFQ285" s="377"/>
      <c r="AFR285" s="377"/>
      <c r="AFS285" s="377"/>
      <c r="AFT285" s="377"/>
      <c r="AFU285" s="377"/>
      <c r="AFV285" s="376"/>
      <c r="AFW285" s="376"/>
      <c r="AFX285" s="377"/>
      <c r="AFY285" s="377"/>
      <c r="AFZ285" s="376"/>
      <c r="AGA285" s="376"/>
      <c r="AGB285" s="377"/>
      <c r="AGC285" s="377"/>
      <c r="AGD285" s="376"/>
      <c r="AGE285" s="376"/>
      <c r="AGF285" s="376"/>
      <c r="AGG285" s="376"/>
      <c r="AGH285" s="376"/>
      <c r="AGI285" s="376"/>
      <c r="AGJ285" s="376"/>
      <c r="AGK285" s="377"/>
      <c r="AGL285" s="377"/>
      <c r="AGM285" s="376"/>
      <c r="AGN285" s="376"/>
      <c r="AGO285" s="377"/>
      <c r="AGP285" s="377"/>
      <c r="AGQ285" s="376"/>
      <c r="AGR285" s="376"/>
      <c r="AGS285" s="376"/>
      <c r="AGT285" s="376"/>
      <c r="AGU285" s="376"/>
      <c r="AGV285" s="370"/>
      <c r="AGW285" s="396"/>
      <c r="AGX285" s="376"/>
      <c r="AGY285" s="376"/>
      <c r="AGZ285" s="376"/>
      <c r="AHA285" s="376"/>
      <c r="AHB285" s="376"/>
      <c r="AHC285" s="376"/>
      <c r="AHD285" s="376"/>
      <c r="AHE285" s="375"/>
      <c r="AHF285" s="375"/>
      <c r="AHG285" s="375"/>
      <c r="AHH285" s="375"/>
      <c r="AHI285" s="375"/>
      <c r="AHJ285" s="375"/>
      <c r="AHK285" s="375"/>
      <c r="AHL285" s="375"/>
      <c r="AHM285" s="375"/>
      <c r="AHN285" s="375"/>
      <c r="AHO285" s="375"/>
      <c r="AHP285" s="375"/>
      <c r="AHQ285" s="375"/>
      <c r="AHR285" s="375"/>
      <c r="AHS285" s="375"/>
      <c r="AHT285" s="375"/>
      <c r="AHU285" s="375"/>
      <c r="AHV285" s="375"/>
      <c r="AHW285" s="375"/>
      <c r="AHX285" s="375"/>
      <c r="AHY285" s="375"/>
      <c r="AHZ285" s="375"/>
      <c r="AIA285" s="375"/>
      <c r="AIB285" s="375"/>
      <c r="AIC285" s="375"/>
      <c r="AID285" s="375"/>
      <c r="AIE285" s="375"/>
      <c r="AIF285" s="375"/>
      <c r="AIG285" s="375"/>
      <c r="AIH285" s="375"/>
      <c r="AII285" s="375"/>
      <c r="AIJ285" s="375"/>
      <c r="AIK285" s="375"/>
      <c r="AIL285" s="375"/>
      <c r="AIM285" s="375"/>
      <c r="AIN285" s="375"/>
      <c r="AIO285" s="375"/>
      <c r="AIP285" s="375"/>
      <c r="AIQ285" s="375"/>
      <c r="AIR285" s="375"/>
      <c r="AIS285" s="375"/>
      <c r="AIT285" s="375"/>
      <c r="AIU285" s="375"/>
      <c r="AIV285" s="375"/>
      <c r="AIW285" s="376"/>
      <c r="AIX285" s="376"/>
      <c r="AIY285" s="376"/>
      <c r="AIZ285" s="376"/>
      <c r="AJA285" s="376"/>
      <c r="AJB285" s="376"/>
      <c r="AJC285" s="376"/>
      <c r="AJD285" s="376"/>
      <c r="AJE285" s="376"/>
      <c r="AJF285" s="376"/>
      <c r="AJG285" s="376"/>
      <c r="AJH285" s="376"/>
      <c r="AJI285" s="376"/>
      <c r="AJJ285" s="376"/>
      <c r="AJK285" s="376"/>
      <c r="AJL285" s="376"/>
      <c r="AJM285" s="376"/>
      <c r="AJN285" s="376"/>
      <c r="AJO285" s="376"/>
      <c r="AJP285" s="376"/>
      <c r="AJQ285" s="376"/>
      <c r="AJR285" s="376"/>
      <c r="AJS285" s="376"/>
      <c r="AJT285" s="376"/>
      <c r="AJU285" s="377"/>
      <c r="AJV285" s="377"/>
      <c r="AJW285" s="377"/>
      <c r="AJX285" s="377"/>
      <c r="AJY285" s="377"/>
      <c r="AJZ285" s="376"/>
      <c r="AKA285" s="376"/>
      <c r="AKB285" s="377"/>
      <c r="AKC285" s="377"/>
      <c r="AKD285" s="376"/>
      <c r="AKE285" s="376"/>
      <c r="AKF285" s="377"/>
      <c r="AKG285" s="377"/>
      <c r="AKH285" s="376"/>
      <c r="AKI285" s="376"/>
      <c r="AKJ285" s="376"/>
      <c r="AKK285" s="376"/>
      <c r="AKL285" s="376"/>
      <c r="AKM285" s="376"/>
      <c r="AKN285" s="376"/>
      <c r="AKO285" s="377"/>
      <c r="AKP285" s="377"/>
      <c r="AKQ285" s="376"/>
      <c r="AKR285" s="376"/>
      <c r="AKS285" s="377"/>
      <c r="AKT285" s="377"/>
      <c r="AKU285" s="376"/>
      <c r="AKV285" s="376"/>
      <c r="AKW285" s="376"/>
      <c r="AKX285" s="376"/>
      <c r="AKY285" s="376"/>
      <c r="AKZ285" s="370"/>
      <c r="ALA285" s="396"/>
      <c r="ALB285" s="376"/>
      <c r="ALC285" s="376"/>
      <c r="ALD285" s="376"/>
      <c r="ALE285" s="376"/>
      <c r="ALF285" s="376"/>
      <c r="ALG285" s="376"/>
      <c r="ALH285" s="376"/>
      <c r="ALI285" s="375"/>
      <c r="ALJ285" s="375"/>
      <c r="ALK285" s="375"/>
      <c r="ALL285" s="375"/>
      <c r="ALM285" s="375"/>
      <c r="ALN285" s="375"/>
      <c r="ALO285" s="375"/>
      <c r="ALP285" s="375"/>
      <c r="ALQ285" s="375"/>
      <c r="ALR285" s="375"/>
      <c r="ALS285" s="375"/>
      <c r="ALT285" s="375"/>
      <c r="ALU285" s="375"/>
      <c r="ALV285" s="375"/>
      <c r="ALW285" s="375"/>
      <c r="ALX285" s="375"/>
      <c r="ALY285" s="375"/>
      <c r="ALZ285" s="375"/>
      <c r="AMA285" s="375"/>
      <c r="AMB285" s="375"/>
      <c r="AMC285" s="375"/>
      <c r="AMD285" s="375"/>
      <c r="AME285" s="375"/>
      <c r="AMF285" s="375"/>
      <c r="AMG285" s="375"/>
      <c r="AMH285" s="375"/>
      <c r="AMI285" s="375"/>
      <c r="AMJ285" s="375"/>
      <c r="AMK285" s="375"/>
      <c r="AML285" s="375"/>
      <c r="AMM285" s="375"/>
      <c r="AMN285" s="375"/>
      <c r="AMO285" s="375"/>
      <c r="AMP285" s="375"/>
      <c r="AMQ285" s="375"/>
      <c r="AMR285" s="375"/>
      <c r="AMS285" s="375"/>
      <c r="AMT285" s="375"/>
      <c r="AMU285" s="375"/>
      <c r="AMV285" s="375"/>
      <c r="AMW285" s="375"/>
      <c r="AMX285" s="375"/>
      <c r="AMY285" s="375"/>
      <c r="AMZ285" s="375"/>
      <c r="ANA285" s="376"/>
      <c r="ANB285" s="376"/>
      <c r="ANC285" s="376"/>
      <c r="AND285" s="376"/>
      <c r="ANE285" s="376"/>
      <c r="ANF285" s="376"/>
      <c r="ANG285" s="376"/>
      <c r="ANH285" s="376"/>
      <c r="ANI285" s="376"/>
      <c r="ANJ285" s="376"/>
      <c r="ANK285" s="376"/>
      <c r="ANL285" s="376"/>
      <c r="ANM285" s="376"/>
      <c r="ANN285" s="376"/>
      <c r="ANO285" s="376"/>
      <c r="ANP285" s="376"/>
      <c r="ANQ285" s="376"/>
      <c r="ANR285" s="376"/>
      <c r="ANS285" s="376"/>
      <c r="ANT285" s="376"/>
      <c r="ANU285" s="376"/>
      <c r="ANV285" s="376"/>
      <c r="ANW285" s="376"/>
      <c r="ANX285" s="376"/>
      <c r="ANY285" s="377"/>
      <c r="ANZ285" s="377"/>
      <c r="AOA285" s="377"/>
      <c r="AOB285" s="377"/>
      <c r="AOC285" s="377"/>
      <c r="AOD285" s="376"/>
      <c r="AOE285" s="376"/>
      <c r="AOF285" s="377"/>
      <c r="AOG285" s="377"/>
      <c r="AOH285" s="376"/>
      <c r="AOI285" s="376"/>
      <c r="AOJ285" s="377"/>
      <c r="AOK285" s="377"/>
      <c r="AOL285" s="376"/>
      <c r="AOM285" s="376"/>
      <c r="AON285" s="376"/>
      <c r="AOO285" s="376"/>
      <c r="AOP285" s="376"/>
      <c r="AOQ285" s="376"/>
      <c r="AOR285" s="376"/>
      <c r="AOS285" s="377"/>
      <c r="AOT285" s="377"/>
      <c r="AOU285" s="376"/>
      <c r="AOV285" s="376"/>
      <c r="AOW285" s="377"/>
      <c r="AOX285" s="377"/>
      <c r="AOY285" s="376"/>
      <c r="AOZ285" s="376"/>
      <c r="APA285" s="376"/>
      <c r="APB285" s="376"/>
      <c r="APC285" s="376"/>
      <c r="APD285" s="370"/>
      <c r="APE285" s="396"/>
      <c r="APF285" s="376"/>
      <c r="APG285" s="376"/>
      <c r="APH285" s="376"/>
      <c r="API285" s="376"/>
      <c r="APJ285" s="376"/>
      <c r="APK285" s="376"/>
      <c r="APL285" s="376"/>
      <c r="APM285" s="375"/>
      <c r="APN285" s="375"/>
      <c r="APO285" s="375"/>
      <c r="APP285" s="375"/>
      <c r="APQ285" s="375"/>
      <c r="APR285" s="375"/>
      <c r="APS285" s="375"/>
      <c r="APT285" s="375"/>
      <c r="APU285" s="375"/>
      <c r="APV285" s="375"/>
      <c r="APW285" s="375"/>
      <c r="APX285" s="375"/>
      <c r="APY285" s="375"/>
      <c r="APZ285" s="375"/>
      <c r="AQA285" s="375"/>
      <c r="AQB285" s="375"/>
      <c r="AQC285" s="375"/>
      <c r="AQD285" s="375"/>
      <c r="AQE285" s="375"/>
      <c r="AQF285" s="375"/>
      <c r="AQG285" s="375"/>
      <c r="AQH285" s="375"/>
      <c r="AQI285" s="375"/>
      <c r="AQJ285" s="375"/>
      <c r="AQK285" s="375"/>
      <c r="AQL285" s="375"/>
      <c r="AQM285" s="375"/>
      <c r="AQN285" s="375"/>
      <c r="AQO285" s="375"/>
      <c r="AQP285" s="375"/>
      <c r="AQQ285" s="375"/>
      <c r="AQR285" s="375"/>
      <c r="AQS285" s="375"/>
      <c r="AQT285" s="375"/>
      <c r="AQU285" s="375"/>
      <c r="AQV285" s="375"/>
      <c r="AQW285" s="375"/>
      <c r="AQX285" s="375"/>
      <c r="AQY285" s="375"/>
      <c r="AQZ285" s="375"/>
      <c r="ARA285" s="375"/>
      <c r="ARB285" s="375"/>
      <c r="ARC285" s="375"/>
      <c r="ARD285" s="375"/>
      <c r="ARE285" s="376"/>
      <c r="ARF285" s="376"/>
      <c r="ARG285" s="376"/>
      <c r="ARH285" s="376"/>
      <c r="ARI285" s="376"/>
      <c r="ARJ285" s="376"/>
      <c r="ARK285" s="376"/>
      <c r="ARL285" s="376"/>
      <c r="ARM285" s="376"/>
      <c r="ARN285" s="376"/>
      <c r="ARO285" s="376"/>
      <c r="ARP285" s="376"/>
      <c r="ARQ285" s="376"/>
      <c r="ARR285" s="376"/>
      <c r="ARS285" s="376"/>
      <c r="ART285" s="376"/>
      <c r="ARU285" s="376"/>
      <c r="ARV285" s="376"/>
      <c r="ARW285" s="376"/>
      <c r="ARX285" s="376"/>
      <c r="ARY285" s="376"/>
      <c r="ARZ285" s="376"/>
      <c r="ASA285" s="376"/>
      <c r="ASB285" s="376"/>
      <c r="ASC285" s="377"/>
      <c r="ASD285" s="377"/>
      <c r="ASE285" s="377"/>
      <c r="ASF285" s="377"/>
      <c r="ASG285" s="377"/>
      <c r="ASH285" s="376"/>
      <c r="ASI285" s="376"/>
      <c r="ASJ285" s="377"/>
      <c r="ASK285" s="377"/>
      <c r="ASL285" s="376"/>
      <c r="ASM285" s="376"/>
      <c r="ASN285" s="377"/>
      <c r="ASO285" s="377"/>
      <c r="ASP285" s="376"/>
      <c r="ASQ285" s="376"/>
      <c r="ASR285" s="376"/>
      <c r="ASS285" s="376"/>
      <c r="AST285" s="376"/>
      <c r="ASU285" s="376"/>
      <c r="ASV285" s="376"/>
      <c r="ASW285" s="377"/>
      <c r="ASX285" s="377"/>
      <c r="ASY285" s="376"/>
      <c r="ASZ285" s="376"/>
      <c r="ATA285" s="377"/>
      <c r="ATB285" s="377"/>
      <c r="ATC285" s="376"/>
      <c r="ATD285" s="376"/>
      <c r="ATE285" s="376"/>
      <c r="ATF285" s="376"/>
      <c r="ATG285" s="376"/>
      <c r="ATH285" s="370"/>
      <c r="ATI285" s="396"/>
      <c r="ATJ285" s="376"/>
      <c r="ATK285" s="376"/>
      <c r="ATL285" s="376"/>
      <c r="ATM285" s="376"/>
      <c r="ATN285" s="376"/>
      <c r="ATO285" s="376"/>
      <c r="ATP285" s="376"/>
      <c r="ATQ285" s="375"/>
      <c r="ATR285" s="375"/>
      <c r="ATS285" s="375"/>
      <c r="ATT285" s="375"/>
      <c r="ATU285" s="375"/>
      <c r="ATV285" s="375"/>
      <c r="ATW285" s="375"/>
      <c r="ATX285" s="375"/>
      <c r="ATY285" s="375"/>
      <c r="ATZ285" s="375"/>
      <c r="AUA285" s="375"/>
      <c r="AUB285" s="375"/>
      <c r="AUC285" s="375"/>
      <c r="AUD285" s="375"/>
      <c r="AUE285" s="375"/>
      <c r="AUF285" s="375"/>
      <c r="AUG285" s="375"/>
      <c r="AUH285" s="375"/>
      <c r="AUI285" s="375"/>
      <c r="AUJ285" s="375"/>
      <c r="AUK285" s="375"/>
      <c r="AUL285" s="375"/>
      <c r="AUM285" s="375"/>
      <c r="AUN285" s="375"/>
      <c r="AUO285" s="375"/>
      <c r="AUP285" s="375"/>
      <c r="AUQ285" s="375"/>
      <c r="AUR285" s="375"/>
      <c r="AUS285" s="375"/>
      <c r="AUT285" s="375"/>
      <c r="AUU285" s="375"/>
      <c r="AUV285" s="375"/>
      <c r="AUW285" s="375"/>
      <c r="AUX285" s="375"/>
      <c r="AUY285" s="375"/>
      <c r="AUZ285" s="375"/>
      <c r="AVA285" s="375"/>
      <c r="AVB285" s="375"/>
      <c r="AVC285" s="375"/>
      <c r="AVD285" s="375"/>
      <c r="AVE285" s="375"/>
      <c r="AVF285" s="375"/>
      <c r="AVG285" s="375"/>
      <c r="AVH285" s="375"/>
      <c r="AVI285" s="376"/>
      <c r="AVJ285" s="376"/>
      <c r="AVK285" s="376"/>
      <c r="AVL285" s="376"/>
      <c r="AVM285" s="376"/>
      <c r="AVN285" s="376"/>
      <c r="AVO285" s="376"/>
      <c r="AVP285" s="376"/>
      <c r="AVQ285" s="376"/>
      <c r="AVR285" s="376"/>
      <c r="AVS285" s="376"/>
      <c r="AVT285" s="376"/>
      <c r="AVU285" s="376"/>
      <c r="AVV285" s="376"/>
      <c r="AVW285" s="376"/>
      <c r="AVX285" s="376"/>
      <c r="AVY285" s="376"/>
      <c r="AVZ285" s="376"/>
      <c r="AWA285" s="376"/>
      <c r="AWB285" s="376"/>
      <c r="AWC285" s="376"/>
      <c r="AWD285" s="376"/>
      <c r="AWE285" s="376"/>
      <c r="AWF285" s="376"/>
      <c r="AWG285" s="377"/>
      <c r="AWH285" s="377"/>
      <c r="AWI285" s="377"/>
      <c r="AWJ285" s="377"/>
      <c r="AWK285" s="377"/>
      <c r="AWL285" s="376"/>
      <c r="AWM285" s="376"/>
      <c r="AWN285" s="377"/>
      <c r="AWO285" s="377"/>
      <c r="AWP285" s="376"/>
      <c r="AWQ285" s="376"/>
      <c r="AWR285" s="377"/>
      <c r="AWS285" s="377"/>
      <c r="AWT285" s="376"/>
      <c r="AWU285" s="376"/>
      <c r="AWV285" s="376"/>
      <c r="AWW285" s="376"/>
      <c r="AWX285" s="376"/>
      <c r="AWY285" s="376"/>
      <c r="AWZ285" s="376"/>
      <c r="AXA285" s="377"/>
      <c r="AXB285" s="377"/>
      <c r="AXC285" s="376"/>
      <c r="AXD285" s="376"/>
      <c r="AXE285" s="377"/>
      <c r="AXF285" s="377"/>
      <c r="AXG285" s="376"/>
      <c r="AXH285" s="376"/>
      <c r="AXI285" s="376"/>
      <c r="AXJ285" s="376"/>
      <c r="AXK285" s="376"/>
      <c r="AXL285" s="370"/>
      <c r="AXM285" s="396"/>
      <c r="AXN285" s="376"/>
      <c r="AXO285" s="376"/>
      <c r="AXP285" s="376"/>
      <c r="AXQ285" s="376"/>
      <c r="AXR285" s="376"/>
      <c r="AXS285" s="376"/>
      <c r="AXT285" s="376"/>
      <c r="AXU285" s="375"/>
      <c r="AXV285" s="375"/>
      <c r="AXW285" s="375"/>
      <c r="AXX285" s="375"/>
      <c r="AXY285" s="375"/>
      <c r="AXZ285" s="375"/>
      <c r="AYA285" s="375"/>
      <c r="AYB285" s="375"/>
      <c r="AYC285" s="375"/>
      <c r="AYD285" s="375"/>
      <c r="AYE285" s="375"/>
      <c r="AYF285" s="375"/>
      <c r="AYG285" s="375"/>
      <c r="AYH285" s="375"/>
      <c r="AYI285" s="375"/>
      <c r="AYJ285" s="375"/>
      <c r="AYK285" s="375"/>
      <c r="AYL285" s="375"/>
      <c r="AYM285" s="375"/>
      <c r="AYN285" s="375"/>
      <c r="AYO285" s="375"/>
      <c r="AYP285" s="375"/>
      <c r="AYQ285" s="375"/>
      <c r="AYR285" s="375"/>
      <c r="AYS285" s="375"/>
      <c r="AYT285" s="375"/>
      <c r="AYU285" s="375"/>
      <c r="AYV285" s="375"/>
      <c r="AYW285" s="375"/>
      <c r="AYX285" s="375"/>
      <c r="AYY285" s="375"/>
      <c r="AYZ285" s="375"/>
      <c r="AZA285" s="375"/>
      <c r="AZB285" s="375"/>
      <c r="AZC285" s="375"/>
      <c r="AZD285" s="375"/>
      <c r="AZE285" s="375"/>
      <c r="AZF285" s="375"/>
      <c r="AZG285" s="375"/>
      <c r="AZH285" s="375"/>
      <c r="AZI285" s="375"/>
      <c r="AZJ285" s="375"/>
      <c r="AZK285" s="375"/>
      <c r="AZL285" s="375"/>
      <c r="AZM285" s="376"/>
      <c r="AZN285" s="376"/>
      <c r="AZO285" s="376"/>
      <c r="AZP285" s="376"/>
      <c r="AZQ285" s="376"/>
      <c r="AZR285" s="376"/>
      <c r="AZS285" s="376"/>
      <c r="AZT285" s="376"/>
      <c r="AZU285" s="376"/>
      <c r="AZV285" s="376"/>
      <c r="AZW285" s="376"/>
      <c r="AZX285" s="376"/>
      <c r="AZY285" s="376"/>
      <c r="AZZ285" s="376"/>
      <c r="BAA285" s="376"/>
      <c r="BAB285" s="376"/>
      <c r="BAC285" s="376"/>
      <c r="BAD285" s="376"/>
      <c r="BAE285" s="376"/>
      <c r="BAF285" s="376"/>
      <c r="BAG285" s="376"/>
      <c r="BAH285" s="376"/>
      <c r="BAI285" s="376"/>
      <c r="BAJ285" s="376"/>
      <c r="BAK285" s="377"/>
      <c r="BAL285" s="377"/>
      <c r="BAM285" s="377"/>
      <c r="BAN285" s="377"/>
      <c r="BAO285" s="377"/>
      <c r="BAP285" s="376"/>
      <c r="BAQ285" s="376"/>
      <c r="BAR285" s="377"/>
      <c r="BAS285" s="377"/>
      <c r="BAT285" s="376"/>
      <c r="BAU285" s="376"/>
      <c r="BAV285" s="377"/>
      <c r="BAW285" s="377"/>
      <c r="BAX285" s="376"/>
      <c r="BAY285" s="376"/>
      <c r="BAZ285" s="376"/>
      <c r="BBA285" s="376"/>
      <c r="BBB285" s="376"/>
      <c r="BBC285" s="376"/>
      <c r="BBD285" s="376"/>
      <c r="BBE285" s="377"/>
      <c r="BBF285" s="377"/>
      <c r="BBG285" s="376"/>
      <c r="BBH285" s="376"/>
      <c r="BBI285" s="377"/>
      <c r="BBJ285" s="377"/>
      <c r="BBK285" s="376"/>
      <c r="BBL285" s="376"/>
      <c r="BBM285" s="376"/>
      <c r="BBN285" s="376"/>
      <c r="BBO285" s="376"/>
      <c r="BBP285" s="370"/>
      <c r="BBQ285" s="396"/>
      <c r="BBR285" s="376"/>
      <c r="BBS285" s="376"/>
      <c r="BBT285" s="376"/>
      <c r="BBU285" s="376"/>
      <c r="BBV285" s="376"/>
      <c r="BBW285" s="376"/>
      <c r="BBX285" s="376"/>
      <c r="BBY285" s="375"/>
      <c r="BBZ285" s="375"/>
      <c r="BCA285" s="375"/>
      <c r="BCB285" s="375"/>
      <c r="BCC285" s="375"/>
      <c r="BCD285" s="375"/>
      <c r="BCE285" s="375"/>
      <c r="BCF285" s="375"/>
      <c r="BCG285" s="375"/>
      <c r="BCH285" s="375"/>
      <c r="BCI285" s="375"/>
      <c r="BCJ285" s="375"/>
      <c r="BCK285" s="375"/>
      <c r="BCL285" s="375"/>
      <c r="BCM285" s="375"/>
      <c r="BCN285" s="375"/>
      <c r="BCO285" s="375"/>
      <c r="BCP285" s="375"/>
      <c r="BCQ285" s="375"/>
      <c r="BCR285" s="375"/>
      <c r="BCS285" s="375"/>
      <c r="BCT285" s="375"/>
      <c r="BCU285" s="375"/>
      <c r="BCV285" s="375"/>
      <c r="BCW285" s="375"/>
      <c r="BCX285" s="375"/>
      <c r="BCY285" s="375"/>
      <c r="BCZ285" s="375"/>
      <c r="BDA285" s="375"/>
      <c r="BDB285" s="375"/>
      <c r="BDC285" s="375"/>
      <c r="BDD285" s="375"/>
      <c r="BDE285" s="375"/>
      <c r="BDF285" s="375"/>
      <c r="BDG285" s="375"/>
      <c r="BDH285" s="375"/>
      <c r="BDI285" s="375"/>
      <c r="BDJ285" s="375"/>
      <c r="BDK285" s="375"/>
      <c r="BDL285" s="375"/>
      <c r="BDM285" s="375"/>
      <c r="BDN285" s="375"/>
      <c r="BDO285" s="375"/>
      <c r="BDP285" s="375"/>
      <c r="BDQ285" s="376"/>
      <c r="BDR285" s="376"/>
      <c r="BDS285" s="376"/>
      <c r="BDT285" s="376"/>
      <c r="BDU285" s="376"/>
      <c r="BDV285" s="376"/>
      <c r="BDW285" s="376"/>
      <c r="BDX285" s="376"/>
      <c r="BDY285" s="376"/>
      <c r="BDZ285" s="376"/>
      <c r="BEA285" s="376"/>
      <c r="BEB285" s="376"/>
      <c r="BEC285" s="376"/>
      <c r="BED285" s="376"/>
      <c r="BEE285" s="376"/>
      <c r="BEF285" s="376"/>
      <c r="BEG285" s="376"/>
      <c r="BEH285" s="376"/>
      <c r="BEI285" s="376"/>
      <c r="BEJ285" s="376"/>
      <c r="BEK285" s="376"/>
      <c r="BEL285" s="376"/>
      <c r="BEM285" s="376"/>
      <c r="BEN285" s="376"/>
      <c r="BEO285" s="377"/>
      <c r="BEP285" s="377"/>
      <c r="BEQ285" s="377"/>
      <c r="BER285" s="377"/>
      <c r="BES285" s="377"/>
      <c r="BET285" s="376"/>
      <c r="BEU285" s="376"/>
      <c r="BEV285" s="377"/>
      <c r="BEW285" s="377"/>
      <c r="BEX285" s="376"/>
      <c r="BEY285" s="376"/>
      <c r="BEZ285" s="377"/>
      <c r="BFA285" s="377"/>
      <c r="BFB285" s="376"/>
      <c r="BFC285" s="376"/>
      <c r="BFD285" s="376"/>
      <c r="BFE285" s="376"/>
      <c r="BFF285" s="376"/>
      <c r="BFG285" s="376"/>
      <c r="BFH285" s="376"/>
      <c r="BFI285" s="377"/>
      <c r="BFJ285" s="377"/>
      <c r="BFK285" s="376"/>
      <c r="BFL285" s="376"/>
      <c r="BFM285" s="377"/>
      <c r="BFN285" s="377"/>
      <c r="BFO285" s="376"/>
      <c r="BFP285" s="376"/>
      <c r="BFQ285" s="376"/>
      <c r="BFR285" s="376"/>
      <c r="BFS285" s="376"/>
      <c r="BFT285" s="370"/>
      <c r="BFU285" s="396"/>
      <c r="BFV285" s="376"/>
      <c r="BFW285" s="376"/>
      <c r="BFX285" s="376"/>
      <c r="BFY285" s="376"/>
      <c r="BFZ285" s="376"/>
      <c r="BGA285" s="376"/>
      <c r="BGB285" s="376"/>
      <c r="BGC285" s="375"/>
      <c r="BGD285" s="375"/>
      <c r="BGE285" s="375"/>
      <c r="BGF285" s="375"/>
      <c r="BGG285" s="375"/>
      <c r="BGH285" s="375"/>
      <c r="BGI285" s="375"/>
      <c r="BGJ285" s="375"/>
      <c r="BGK285" s="375"/>
      <c r="BGL285" s="375"/>
      <c r="BGM285" s="375"/>
      <c r="BGN285" s="375"/>
      <c r="BGO285" s="375"/>
      <c r="BGP285" s="375"/>
      <c r="BGQ285" s="375"/>
      <c r="BGR285" s="375"/>
      <c r="BGS285" s="375"/>
      <c r="BGT285" s="375"/>
      <c r="BGU285" s="375"/>
      <c r="BGV285" s="375"/>
      <c r="BGW285" s="375"/>
      <c r="BGX285" s="375"/>
      <c r="BGY285" s="375"/>
      <c r="BGZ285" s="375"/>
      <c r="BHA285" s="375"/>
      <c r="BHB285" s="375"/>
      <c r="BHC285" s="375"/>
      <c r="BHD285" s="375"/>
      <c r="BHE285" s="375"/>
      <c r="BHF285" s="375"/>
      <c r="BHG285" s="375"/>
      <c r="BHH285" s="375"/>
      <c r="BHI285" s="375"/>
      <c r="BHJ285" s="375"/>
      <c r="BHK285" s="375"/>
      <c r="BHL285" s="375"/>
      <c r="BHM285" s="375"/>
      <c r="BHN285" s="375"/>
      <c r="BHO285" s="375"/>
      <c r="BHP285" s="375"/>
      <c r="BHQ285" s="375"/>
      <c r="BHR285" s="375"/>
      <c r="BHS285" s="375"/>
      <c r="BHT285" s="375"/>
      <c r="BHU285" s="376"/>
      <c r="BHV285" s="376"/>
      <c r="BHW285" s="376"/>
      <c r="BHX285" s="376"/>
      <c r="BHY285" s="376"/>
      <c r="BHZ285" s="376"/>
      <c r="BIA285" s="376"/>
      <c r="BIB285" s="376"/>
      <c r="BIC285" s="376"/>
      <c r="BID285" s="376"/>
      <c r="BIE285" s="376"/>
      <c r="BIF285" s="376"/>
      <c r="BIG285" s="376"/>
      <c r="BIH285" s="376"/>
      <c r="BII285" s="376"/>
      <c r="BIJ285" s="376"/>
      <c r="BIK285" s="376"/>
      <c r="BIL285" s="376"/>
      <c r="BIM285" s="376"/>
      <c r="BIN285" s="376"/>
      <c r="BIO285" s="376"/>
      <c r="BIP285" s="376"/>
      <c r="BIQ285" s="376"/>
      <c r="BIR285" s="376"/>
      <c r="BIS285" s="377"/>
      <c r="BIT285" s="377"/>
      <c r="BIU285" s="377"/>
      <c r="BIV285" s="377"/>
      <c r="BIW285" s="377"/>
      <c r="BIX285" s="376"/>
      <c r="BIY285" s="376"/>
      <c r="BIZ285" s="377"/>
      <c r="BJA285" s="377"/>
      <c r="BJB285" s="376"/>
      <c r="BJC285" s="376"/>
      <c r="BJD285" s="377"/>
      <c r="BJE285" s="377"/>
      <c r="BJF285" s="376"/>
      <c r="BJG285" s="376"/>
      <c r="BJH285" s="376"/>
      <c r="BJI285" s="376"/>
      <c r="BJJ285" s="376"/>
      <c r="BJK285" s="376"/>
      <c r="BJL285" s="376"/>
      <c r="BJM285" s="377"/>
      <c r="BJN285" s="377"/>
      <c r="BJO285" s="376"/>
      <c r="BJP285" s="376"/>
      <c r="BJQ285" s="377"/>
      <c r="BJR285" s="377"/>
      <c r="BJS285" s="376"/>
      <c r="BJT285" s="376"/>
      <c r="BJU285" s="376"/>
      <c r="BJV285" s="376"/>
      <c r="BJW285" s="376"/>
      <c r="BJX285" s="370"/>
      <c r="BJY285" s="396"/>
      <c r="BJZ285" s="376"/>
      <c r="BKA285" s="376"/>
      <c r="BKB285" s="376"/>
      <c r="BKC285" s="376"/>
      <c r="BKD285" s="376"/>
      <c r="BKE285" s="376"/>
      <c r="BKF285" s="376"/>
      <c r="BKG285" s="375"/>
      <c r="BKH285" s="375"/>
      <c r="BKI285" s="375"/>
      <c r="BKJ285" s="375"/>
      <c r="BKK285" s="375"/>
      <c r="BKL285" s="375"/>
      <c r="BKM285" s="375"/>
      <c r="BKN285" s="375"/>
      <c r="BKO285" s="375"/>
      <c r="BKP285" s="375"/>
      <c r="BKQ285" s="375"/>
      <c r="BKR285" s="375"/>
      <c r="BKS285" s="375"/>
      <c r="BKT285" s="375"/>
      <c r="BKU285" s="375"/>
      <c r="BKV285" s="375"/>
      <c r="BKW285" s="375"/>
      <c r="BKX285" s="375"/>
      <c r="BKY285" s="375"/>
      <c r="BKZ285" s="375"/>
      <c r="BLA285" s="375"/>
      <c r="BLB285" s="375"/>
      <c r="BLC285" s="375"/>
      <c r="BLD285" s="375"/>
      <c r="BLE285" s="375"/>
      <c r="BLF285" s="375"/>
      <c r="BLG285" s="375"/>
      <c r="BLH285" s="375"/>
      <c r="BLI285" s="375"/>
      <c r="BLJ285" s="375"/>
      <c r="BLK285" s="375"/>
      <c r="BLL285" s="375"/>
      <c r="BLM285" s="375"/>
      <c r="BLN285" s="375"/>
      <c r="BLO285" s="375"/>
      <c r="BLP285" s="375"/>
      <c r="BLQ285" s="375"/>
      <c r="BLR285" s="375"/>
      <c r="BLS285" s="375"/>
      <c r="BLT285" s="375"/>
      <c r="BLU285" s="375"/>
      <c r="BLV285" s="375"/>
      <c r="BLW285" s="375"/>
      <c r="BLX285" s="375"/>
      <c r="BLY285" s="376"/>
      <c r="BLZ285" s="376"/>
      <c r="BMA285" s="376"/>
      <c r="BMB285" s="376"/>
      <c r="BMC285" s="376"/>
      <c r="BMD285" s="376"/>
      <c r="BME285" s="376"/>
      <c r="BMF285" s="376"/>
      <c r="BMG285" s="376"/>
      <c r="BMH285" s="376"/>
      <c r="BMI285" s="376"/>
      <c r="BMJ285" s="376"/>
      <c r="BMK285" s="376"/>
      <c r="BML285" s="376"/>
      <c r="BMM285" s="376"/>
      <c r="BMN285" s="376"/>
      <c r="BMO285" s="376"/>
      <c r="BMP285" s="376"/>
      <c r="BMQ285" s="376"/>
      <c r="BMR285" s="376"/>
      <c r="BMS285" s="376"/>
      <c r="BMT285" s="376"/>
      <c r="BMU285" s="376"/>
      <c r="BMV285" s="376"/>
      <c r="BMW285" s="377"/>
      <c r="BMX285" s="377"/>
      <c r="BMY285" s="377"/>
      <c r="BMZ285" s="377"/>
      <c r="BNA285" s="377"/>
      <c r="BNB285" s="376"/>
      <c r="BNC285" s="376"/>
      <c r="BND285" s="377"/>
      <c r="BNE285" s="377"/>
      <c r="BNF285" s="376"/>
      <c r="BNG285" s="376"/>
      <c r="BNH285" s="377"/>
      <c r="BNI285" s="377"/>
      <c r="BNJ285" s="376"/>
      <c r="BNK285" s="376"/>
      <c r="BNL285" s="376"/>
      <c r="BNM285" s="376"/>
      <c r="BNN285" s="376"/>
      <c r="BNO285" s="376"/>
      <c r="BNP285" s="376"/>
      <c r="BNQ285" s="377"/>
      <c r="BNR285" s="377"/>
      <c r="BNS285" s="376"/>
      <c r="BNT285" s="376"/>
      <c r="BNU285" s="377"/>
      <c r="BNV285" s="377"/>
      <c r="BNW285" s="376"/>
      <c r="BNX285" s="376"/>
      <c r="BNY285" s="376"/>
      <c r="BNZ285" s="376"/>
      <c r="BOA285" s="376"/>
      <c r="BOB285" s="370"/>
      <c r="BOC285" s="396"/>
      <c r="BOD285" s="376"/>
      <c r="BOE285" s="376"/>
      <c r="BOF285" s="376"/>
      <c r="BOG285" s="376"/>
      <c r="BOH285" s="376"/>
      <c r="BOI285" s="376"/>
      <c r="BOJ285" s="376"/>
      <c r="BOK285" s="375"/>
      <c r="BOL285" s="375"/>
      <c r="BOM285" s="375"/>
      <c r="BON285" s="375"/>
      <c r="BOO285" s="375"/>
      <c r="BOP285" s="375"/>
      <c r="BOQ285" s="375"/>
      <c r="BOR285" s="375"/>
      <c r="BOS285" s="375"/>
      <c r="BOT285" s="375"/>
      <c r="BOU285" s="375"/>
      <c r="BOV285" s="375"/>
      <c r="BOW285" s="375"/>
      <c r="BOX285" s="375"/>
      <c r="BOY285" s="375"/>
      <c r="BOZ285" s="375"/>
      <c r="BPA285" s="375"/>
      <c r="BPB285" s="375"/>
      <c r="BPC285" s="375"/>
      <c r="BPD285" s="375"/>
      <c r="BPE285" s="375"/>
      <c r="BPF285" s="375"/>
      <c r="BPG285" s="375"/>
      <c r="BPH285" s="375"/>
      <c r="BPI285" s="375"/>
      <c r="BPJ285" s="375"/>
      <c r="BPK285" s="375"/>
      <c r="BPL285" s="375"/>
      <c r="BPM285" s="375"/>
      <c r="BPN285" s="375"/>
      <c r="BPO285" s="375"/>
      <c r="BPP285" s="375"/>
      <c r="BPQ285" s="375"/>
      <c r="BPR285" s="375"/>
      <c r="BPS285" s="375"/>
      <c r="BPT285" s="375"/>
      <c r="BPU285" s="375"/>
      <c r="BPV285" s="375"/>
      <c r="BPW285" s="375"/>
      <c r="BPX285" s="375"/>
      <c r="BPY285" s="375"/>
      <c r="BPZ285" s="375"/>
      <c r="BQA285" s="375"/>
      <c r="BQB285" s="375"/>
      <c r="BQC285" s="376"/>
      <c r="BQD285" s="376"/>
      <c r="BQE285" s="376"/>
      <c r="BQF285" s="376"/>
      <c r="BQG285" s="376"/>
      <c r="BQH285" s="376"/>
      <c r="BQI285" s="376"/>
      <c r="BQJ285" s="376"/>
      <c r="BQK285" s="376"/>
      <c r="BQL285" s="376"/>
      <c r="BQM285" s="376"/>
      <c r="BQN285" s="376"/>
      <c r="BQO285" s="376"/>
      <c r="BQP285" s="376"/>
      <c r="BQQ285" s="376"/>
      <c r="BQR285" s="376"/>
      <c r="BQS285" s="376"/>
      <c r="BQT285" s="376"/>
      <c r="BQU285" s="376"/>
      <c r="BQV285" s="376"/>
      <c r="BQW285" s="376"/>
      <c r="BQX285" s="376"/>
      <c r="BQY285" s="376"/>
      <c r="BQZ285" s="376"/>
      <c r="BRA285" s="377"/>
      <c r="BRB285" s="377"/>
      <c r="BRC285" s="377"/>
      <c r="BRD285" s="377"/>
      <c r="BRE285" s="377"/>
      <c r="BRF285" s="376"/>
      <c r="BRG285" s="376"/>
      <c r="BRH285" s="377"/>
      <c r="BRI285" s="377"/>
      <c r="BRJ285" s="376"/>
      <c r="BRK285" s="376"/>
      <c r="BRL285" s="377"/>
      <c r="BRM285" s="377"/>
      <c r="BRN285" s="376"/>
      <c r="BRO285" s="376"/>
      <c r="BRP285" s="376"/>
      <c r="BRQ285" s="376"/>
      <c r="BRR285" s="376"/>
      <c r="BRS285" s="376"/>
      <c r="BRT285" s="376"/>
      <c r="BRU285" s="377"/>
      <c r="BRV285" s="377"/>
      <c r="BRW285" s="376"/>
      <c r="BRX285" s="376"/>
      <c r="BRY285" s="377"/>
      <c r="BRZ285" s="377"/>
      <c r="BSA285" s="376"/>
      <c r="BSB285" s="376"/>
      <c r="BSC285" s="376"/>
      <c r="BSD285" s="376"/>
      <c r="BSE285" s="376"/>
      <c r="BSF285" s="370"/>
      <c r="BSG285" s="396"/>
      <c r="BSH285" s="376"/>
      <c r="BSI285" s="376"/>
      <c r="BSJ285" s="376"/>
      <c r="BSK285" s="376"/>
      <c r="BSL285" s="376"/>
      <c r="BSM285" s="376"/>
      <c r="BSN285" s="376"/>
      <c r="BSO285" s="375"/>
      <c r="BSP285" s="375"/>
      <c r="BSQ285" s="375"/>
      <c r="BSR285" s="375"/>
      <c r="BSS285" s="375"/>
      <c r="BST285" s="375"/>
      <c r="BSU285" s="375"/>
      <c r="BSV285" s="375"/>
      <c r="BSW285" s="375"/>
      <c r="BSX285" s="375"/>
      <c r="BSY285" s="375"/>
      <c r="BSZ285" s="375"/>
      <c r="BTA285" s="375"/>
      <c r="BTB285" s="375"/>
      <c r="BTC285" s="375"/>
      <c r="BTD285" s="375"/>
      <c r="BTE285" s="375"/>
      <c r="BTF285" s="375"/>
      <c r="BTG285" s="375"/>
      <c r="BTH285" s="375"/>
      <c r="BTI285" s="375"/>
      <c r="BTJ285" s="375"/>
      <c r="BTK285" s="375"/>
      <c r="BTL285" s="375"/>
      <c r="BTM285" s="375"/>
      <c r="BTN285" s="375"/>
      <c r="BTO285" s="375"/>
      <c r="BTP285" s="375"/>
      <c r="BTQ285" s="375"/>
      <c r="BTR285" s="375"/>
      <c r="BTS285" s="375"/>
      <c r="BTT285" s="375"/>
      <c r="BTU285" s="375"/>
      <c r="BTV285" s="375"/>
      <c r="BTW285" s="375"/>
      <c r="BTX285" s="375"/>
      <c r="BTY285" s="375"/>
      <c r="BTZ285" s="375"/>
      <c r="BUA285" s="375"/>
      <c r="BUB285" s="375"/>
      <c r="BUC285" s="375"/>
      <c r="BUD285" s="375"/>
      <c r="BUE285" s="375"/>
      <c r="BUF285" s="375"/>
      <c r="BUG285" s="376"/>
      <c r="BUH285" s="376"/>
      <c r="BUI285" s="376"/>
      <c r="BUJ285" s="376"/>
      <c r="BUK285" s="376"/>
      <c r="BUL285" s="376"/>
      <c r="BUM285" s="376"/>
      <c r="BUN285" s="376"/>
      <c r="BUO285" s="376"/>
      <c r="BUP285" s="376"/>
      <c r="BUQ285" s="376"/>
      <c r="BUR285" s="376"/>
      <c r="BUS285" s="376"/>
      <c r="BUT285" s="376"/>
      <c r="BUU285" s="376"/>
      <c r="BUV285" s="376"/>
      <c r="BUW285" s="376"/>
      <c r="BUX285" s="376"/>
      <c r="BUY285" s="376"/>
      <c r="BUZ285" s="376"/>
      <c r="BVA285" s="376"/>
      <c r="BVB285" s="376"/>
      <c r="BVC285" s="376"/>
      <c r="BVD285" s="376"/>
      <c r="BVE285" s="377"/>
      <c r="BVF285" s="377"/>
      <c r="BVG285" s="377"/>
      <c r="BVH285" s="377"/>
      <c r="BVI285" s="377"/>
      <c r="BVJ285" s="376"/>
      <c r="BVK285" s="376"/>
      <c r="BVL285" s="377"/>
      <c r="BVM285" s="377"/>
      <c r="BVN285" s="376"/>
      <c r="BVO285" s="376"/>
      <c r="BVP285" s="377"/>
      <c r="BVQ285" s="377"/>
      <c r="BVR285" s="376"/>
      <c r="BVS285" s="376"/>
      <c r="BVT285" s="376"/>
      <c r="BVU285" s="376"/>
      <c r="BVV285" s="376"/>
      <c r="BVW285" s="376"/>
      <c r="BVX285" s="376"/>
      <c r="BVY285" s="377"/>
      <c r="BVZ285" s="377"/>
      <c r="BWA285" s="376"/>
      <c r="BWB285" s="376"/>
      <c r="BWC285" s="377"/>
      <c r="BWD285" s="377"/>
      <c r="BWE285" s="376"/>
      <c r="BWF285" s="376"/>
      <c r="BWG285" s="376"/>
      <c r="BWH285" s="376"/>
      <c r="BWI285" s="376"/>
      <c r="BWJ285" s="370"/>
      <c r="BWK285" s="396"/>
      <c r="BWL285" s="376"/>
      <c r="BWM285" s="376"/>
      <c r="BWN285" s="376"/>
      <c r="BWO285" s="376"/>
      <c r="BWP285" s="376"/>
      <c r="BWQ285" s="376"/>
      <c r="BWR285" s="376"/>
      <c r="BWS285" s="375"/>
      <c r="BWT285" s="375"/>
      <c r="BWU285" s="375"/>
      <c r="BWV285" s="375"/>
      <c r="BWW285" s="375"/>
      <c r="BWX285" s="375"/>
      <c r="BWY285" s="375"/>
      <c r="BWZ285" s="375"/>
      <c r="BXA285" s="375"/>
      <c r="BXB285" s="375"/>
      <c r="BXC285" s="375"/>
      <c r="BXD285" s="375"/>
      <c r="BXE285" s="375"/>
      <c r="BXF285" s="375"/>
      <c r="BXG285" s="375"/>
      <c r="BXH285" s="375"/>
      <c r="BXI285" s="375"/>
      <c r="BXJ285" s="375"/>
      <c r="BXK285" s="375"/>
      <c r="BXL285" s="375"/>
      <c r="BXM285" s="375"/>
      <c r="BXN285" s="375"/>
      <c r="BXO285" s="375"/>
      <c r="BXP285" s="375"/>
      <c r="BXQ285" s="375"/>
      <c r="BXR285" s="375"/>
      <c r="BXS285" s="375"/>
      <c r="BXT285" s="375"/>
      <c r="BXU285" s="375"/>
      <c r="BXV285" s="375"/>
      <c r="BXW285" s="375"/>
      <c r="BXX285" s="375"/>
      <c r="BXY285" s="375"/>
      <c r="BXZ285" s="375"/>
      <c r="BYA285" s="375"/>
      <c r="BYB285" s="375"/>
      <c r="BYC285" s="375"/>
      <c r="BYD285" s="375"/>
      <c r="BYE285" s="375"/>
      <c r="BYF285" s="375"/>
      <c r="BYG285" s="375"/>
      <c r="BYH285" s="375"/>
      <c r="BYI285" s="375"/>
      <c r="BYJ285" s="375"/>
      <c r="BYK285" s="376"/>
      <c r="BYL285" s="376"/>
      <c r="BYM285" s="376"/>
      <c r="BYN285" s="376"/>
      <c r="BYO285" s="376"/>
      <c r="BYP285" s="376"/>
      <c r="BYQ285" s="376"/>
      <c r="BYR285" s="376"/>
      <c r="BYS285" s="376"/>
      <c r="BYT285" s="376"/>
      <c r="BYU285" s="376"/>
      <c r="BYV285" s="376"/>
      <c r="BYW285" s="376"/>
      <c r="BYX285" s="376"/>
      <c r="BYY285" s="376"/>
      <c r="BYZ285" s="376"/>
      <c r="BZA285" s="376"/>
      <c r="BZB285" s="376"/>
      <c r="BZC285" s="376"/>
      <c r="BZD285" s="376"/>
      <c r="BZE285" s="376"/>
      <c r="BZF285" s="376"/>
      <c r="BZG285" s="376"/>
      <c r="BZH285" s="376"/>
      <c r="BZI285" s="377"/>
      <c r="BZJ285" s="377"/>
      <c r="BZK285" s="377"/>
      <c r="BZL285" s="377"/>
      <c r="BZM285" s="377"/>
      <c r="BZN285" s="376"/>
      <c r="BZO285" s="376"/>
      <c r="BZP285" s="377"/>
      <c r="BZQ285" s="377"/>
      <c r="BZR285" s="376"/>
      <c r="BZS285" s="376"/>
      <c r="BZT285" s="377"/>
      <c r="BZU285" s="377"/>
      <c r="BZV285" s="376"/>
      <c r="BZW285" s="376"/>
      <c r="BZX285" s="376"/>
      <c r="BZY285" s="376"/>
      <c r="BZZ285" s="376"/>
      <c r="CAA285" s="376"/>
      <c r="CAB285" s="376"/>
      <c r="CAC285" s="377"/>
      <c r="CAD285" s="377"/>
      <c r="CAE285" s="376"/>
      <c r="CAF285" s="376"/>
      <c r="CAG285" s="377"/>
      <c r="CAH285" s="377"/>
      <c r="CAI285" s="376"/>
      <c r="CAJ285" s="376"/>
      <c r="CAK285" s="376"/>
      <c r="CAL285" s="376"/>
      <c r="CAM285" s="376"/>
      <c r="CAN285" s="370"/>
      <c r="CAO285" s="396"/>
      <c r="CAP285" s="376"/>
      <c r="CAQ285" s="376"/>
      <c r="CAR285" s="376"/>
      <c r="CAS285" s="376"/>
      <c r="CAT285" s="376"/>
      <c r="CAU285" s="376"/>
      <c r="CAV285" s="376"/>
      <c r="CAW285" s="375"/>
      <c r="CAX285" s="375"/>
      <c r="CAY285" s="375"/>
      <c r="CAZ285" s="375"/>
      <c r="CBA285" s="375"/>
      <c r="CBB285" s="375"/>
      <c r="CBC285" s="375"/>
      <c r="CBD285" s="375"/>
      <c r="CBE285" s="375"/>
      <c r="CBF285" s="375"/>
      <c r="CBG285" s="375"/>
      <c r="CBH285" s="375"/>
      <c r="CBI285" s="375"/>
      <c r="CBJ285" s="375"/>
      <c r="CBK285" s="375"/>
      <c r="CBL285" s="375"/>
      <c r="CBM285" s="375"/>
      <c r="CBN285" s="375"/>
      <c r="CBO285" s="375"/>
      <c r="CBP285" s="375"/>
      <c r="CBQ285" s="375"/>
      <c r="CBR285" s="375"/>
      <c r="CBS285" s="375"/>
      <c r="CBT285" s="375"/>
      <c r="CBU285" s="375"/>
      <c r="CBV285" s="375"/>
      <c r="CBW285" s="375"/>
      <c r="CBX285" s="375"/>
      <c r="CBY285" s="375"/>
      <c r="CBZ285" s="375"/>
      <c r="CCA285" s="375"/>
      <c r="CCB285" s="375"/>
      <c r="CCC285" s="375"/>
      <c r="CCD285" s="375"/>
      <c r="CCE285" s="375"/>
      <c r="CCF285" s="375"/>
      <c r="CCG285" s="375"/>
      <c r="CCH285" s="375"/>
      <c r="CCI285" s="375"/>
      <c r="CCJ285" s="375"/>
      <c r="CCK285" s="375"/>
      <c r="CCL285" s="375"/>
      <c r="CCM285" s="375"/>
      <c r="CCN285" s="375"/>
      <c r="CCO285" s="376"/>
      <c r="CCP285" s="376"/>
      <c r="CCQ285" s="376"/>
      <c r="CCR285" s="376"/>
      <c r="CCS285" s="376"/>
      <c r="CCT285" s="376"/>
      <c r="CCU285" s="376"/>
      <c r="CCV285" s="376"/>
      <c r="CCW285" s="376"/>
      <c r="CCX285" s="376"/>
      <c r="CCY285" s="376"/>
      <c r="CCZ285" s="376"/>
      <c r="CDA285" s="376"/>
      <c r="CDB285" s="376"/>
      <c r="CDC285" s="376"/>
      <c r="CDD285" s="376"/>
      <c r="CDE285" s="376"/>
      <c r="CDF285" s="376"/>
      <c r="CDG285" s="376"/>
      <c r="CDH285" s="376"/>
      <c r="CDI285" s="376"/>
      <c r="CDJ285" s="376"/>
      <c r="CDK285" s="376"/>
      <c r="CDL285" s="376"/>
      <c r="CDM285" s="377"/>
      <c r="CDN285" s="377"/>
      <c r="CDO285" s="377"/>
      <c r="CDP285" s="377"/>
      <c r="CDQ285" s="377"/>
      <c r="CDR285" s="376"/>
      <c r="CDS285" s="376"/>
      <c r="CDT285" s="377"/>
      <c r="CDU285" s="377"/>
      <c r="CDV285" s="376"/>
      <c r="CDW285" s="376"/>
      <c r="CDX285" s="377"/>
      <c r="CDY285" s="377"/>
      <c r="CDZ285" s="376"/>
      <c r="CEA285" s="376"/>
      <c r="CEB285" s="376"/>
      <c r="CEC285" s="376"/>
      <c r="CED285" s="376"/>
      <c r="CEE285" s="376"/>
      <c r="CEF285" s="376"/>
      <c r="CEG285" s="377"/>
      <c r="CEH285" s="377"/>
      <c r="CEI285" s="376"/>
      <c r="CEJ285" s="376"/>
      <c r="CEK285" s="377"/>
      <c r="CEL285" s="377"/>
      <c r="CEM285" s="376"/>
      <c r="CEN285" s="376"/>
      <c r="CEO285" s="376"/>
      <c r="CEP285" s="376"/>
      <c r="CEQ285" s="376"/>
      <c r="CER285" s="370"/>
      <c r="CES285" s="396"/>
      <c r="CET285" s="376"/>
      <c r="CEU285" s="376"/>
      <c r="CEV285" s="376"/>
      <c r="CEW285" s="376"/>
      <c r="CEX285" s="376"/>
      <c r="CEY285" s="376"/>
      <c r="CEZ285" s="376"/>
      <c r="CFA285" s="375"/>
      <c r="CFB285" s="375"/>
      <c r="CFC285" s="375"/>
      <c r="CFD285" s="375"/>
      <c r="CFE285" s="375"/>
      <c r="CFF285" s="375"/>
      <c r="CFG285" s="375"/>
      <c r="CFH285" s="375"/>
      <c r="CFI285" s="375"/>
      <c r="CFJ285" s="375"/>
      <c r="CFK285" s="375"/>
      <c r="CFL285" s="375"/>
      <c r="CFM285" s="375"/>
      <c r="CFN285" s="375"/>
      <c r="CFO285" s="375"/>
      <c r="CFP285" s="375"/>
      <c r="CFQ285" s="375"/>
      <c r="CFR285" s="375"/>
      <c r="CFS285" s="375"/>
      <c r="CFT285" s="375"/>
      <c r="CFU285" s="375"/>
      <c r="CFV285" s="375"/>
      <c r="CFW285" s="375"/>
      <c r="CFX285" s="375"/>
      <c r="CFY285" s="375"/>
      <c r="CFZ285" s="375"/>
      <c r="CGA285" s="375"/>
      <c r="CGB285" s="375"/>
      <c r="CGC285" s="375"/>
      <c r="CGD285" s="375"/>
      <c r="CGE285" s="375"/>
      <c r="CGF285" s="375"/>
      <c r="CGG285" s="375"/>
      <c r="CGH285" s="375"/>
      <c r="CGI285" s="375"/>
      <c r="CGJ285" s="375"/>
      <c r="CGK285" s="375"/>
      <c r="CGL285" s="375"/>
      <c r="CGM285" s="375"/>
      <c r="CGN285" s="375"/>
      <c r="CGO285" s="375"/>
      <c r="CGP285" s="375"/>
      <c r="CGQ285" s="375"/>
      <c r="CGR285" s="375"/>
      <c r="CGS285" s="376"/>
      <c r="CGT285" s="376"/>
      <c r="CGU285" s="376"/>
      <c r="CGV285" s="376"/>
      <c r="CGW285" s="376"/>
      <c r="CGX285" s="376"/>
      <c r="CGY285" s="376"/>
      <c r="CGZ285" s="376"/>
      <c r="CHA285" s="376"/>
      <c r="CHB285" s="376"/>
      <c r="CHC285" s="376"/>
      <c r="CHD285" s="376"/>
      <c r="CHE285" s="376"/>
      <c r="CHF285" s="376"/>
      <c r="CHG285" s="376"/>
      <c r="CHH285" s="376"/>
      <c r="CHI285" s="376"/>
      <c r="CHJ285" s="376"/>
      <c r="CHK285" s="376"/>
      <c r="CHL285" s="376"/>
      <c r="CHM285" s="376"/>
      <c r="CHN285" s="376"/>
      <c r="CHO285" s="376"/>
      <c r="CHP285" s="376"/>
      <c r="CHQ285" s="377"/>
      <c r="CHR285" s="377"/>
      <c r="CHS285" s="377"/>
      <c r="CHT285" s="377"/>
      <c r="CHU285" s="377"/>
      <c r="CHV285" s="376"/>
      <c r="CHW285" s="376"/>
      <c r="CHX285" s="377"/>
      <c r="CHY285" s="377"/>
      <c r="CHZ285" s="376"/>
      <c r="CIA285" s="376"/>
      <c r="CIB285" s="377"/>
      <c r="CIC285" s="377"/>
      <c r="CID285" s="376"/>
      <c r="CIE285" s="376"/>
      <c r="CIF285" s="376"/>
      <c r="CIG285" s="376"/>
      <c r="CIH285" s="376"/>
      <c r="CII285" s="376"/>
      <c r="CIJ285" s="376"/>
      <c r="CIK285" s="377"/>
      <c r="CIL285" s="377"/>
      <c r="CIM285" s="376"/>
      <c r="CIN285" s="376"/>
      <c r="CIO285" s="377"/>
      <c r="CIP285" s="377"/>
      <c r="CIQ285" s="376"/>
      <c r="CIR285" s="376"/>
      <c r="CIS285" s="376"/>
      <c r="CIT285" s="376"/>
      <c r="CIU285" s="376"/>
      <c r="CIV285" s="370"/>
      <c r="CIW285" s="396"/>
      <c r="CIX285" s="376"/>
      <c r="CIY285" s="376"/>
      <c r="CIZ285" s="376"/>
      <c r="CJA285" s="376"/>
      <c r="CJB285" s="376"/>
      <c r="CJC285" s="376"/>
      <c r="CJD285" s="376"/>
      <c r="CJE285" s="375"/>
      <c r="CJF285" s="375"/>
      <c r="CJG285" s="375"/>
      <c r="CJH285" s="375"/>
      <c r="CJI285" s="375"/>
      <c r="CJJ285" s="375"/>
      <c r="CJK285" s="375"/>
      <c r="CJL285" s="375"/>
      <c r="CJM285" s="375"/>
      <c r="CJN285" s="375"/>
      <c r="CJO285" s="375"/>
      <c r="CJP285" s="375"/>
      <c r="CJQ285" s="375"/>
      <c r="CJR285" s="375"/>
      <c r="CJS285" s="375"/>
      <c r="CJT285" s="375"/>
      <c r="CJU285" s="375"/>
      <c r="CJV285" s="375"/>
      <c r="CJW285" s="375"/>
      <c r="CJX285" s="375"/>
      <c r="CJY285" s="375"/>
      <c r="CJZ285" s="375"/>
      <c r="CKA285" s="375"/>
      <c r="CKB285" s="375"/>
      <c r="CKC285" s="375"/>
      <c r="CKD285" s="375"/>
      <c r="CKE285" s="375"/>
      <c r="CKF285" s="375"/>
      <c r="CKG285" s="375"/>
      <c r="CKH285" s="375"/>
      <c r="CKI285" s="375"/>
      <c r="CKJ285" s="375"/>
      <c r="CKK285" s="375"/>
      <c r="CKL285" s="375"/>
      <c r="CKM285" s="375"/>
      <c r="CKN285" s="375"/>
      <c r="CKO285" s="375"/>
      <c r="CKP285" s="375"/>
      <c r="CKQ285" s="375"/>
      <c r="CKR285" s="375"/>
      <c r="CKS285" s="375"/>
      <c r="CKT285" s="375"/>
      <c r="CKU285" s="375"/>
      <c r="CKV285" s="375"/>
      <c r="CKW285" s="376"/>
      <c r="CKX285" s="376"/>
      <c r="CKY285" s="376"/>
      <c r="CKZ285" s="376"/>
      <c r="CLA285" s="376"/>
      <c r="CLB285" s="376"/>
      <c r="CLC285" s="376"/>
      <c r="CLD285" s="376"/>
      <c r="CLE285" s="376"/>
      <c r="CLF285" s="376"/>
      <c r="CLG285" s="376"/>
      <c r="CLH285" s="376"/>
      <c r="CLI285" s="376"/>
      <c r="CLJ285" s="376"/>
      <c r="CLK285" s="376"/>
      <c r="CLL285" s="376"/>
      <c r="CLM285" s="376"/>
      <c r="CLN285" s="376"/>
      <c r="CLO285" s="376"/>
      <c r="CLP285" s="376"/>
      <c r="CLQ285" s="376"/>
      <c r="CLR285" s="376"/>
      <c r="CLS285" s="376"/>
      <c r="CLT285" s="376"/>
      <c r="CLU285" s="377"/>
      <c r="CLV285" s="377"/>
      <c r="CLW285" s="377"/>
      <c r="CLX285" s="377"/>
      <c r="CLY285" s="377"/>
      <c r="CLZ285" s="376"/>
      <c r="CMA285" s="376"/>
      <c r="CMB285" s="377"/>
      <c r="CMC285" s="377"/>
      <c r="CMD285" s="376"/>
      <c r="CME285" s="376"/>
      <c r="CMF285" s="377"/>
      <c r="CMG285" s="377"/>
      <c r="CMH285" s="376"/>
      <c r="CMI285" s="376"/>
      <c r="CMJ285" s="376"/>
      <c r="CMK285" s="376"/>
      <c r="CML285" s="376"/>
      <c r="CMM285" s="376"/>
      <c r="CMN285" s="376"/>
      <c r="CMO285" s="377"/>
      <c r="CMP285" s="377"/>
      <c r="CMQ285" s="376"/>
      <c r="CMR285" s="376"/>
      <c r="CMS285" s="377"/>
      <c r="CMT285" s="377"/>
      <c r="CMU285" s="376"/>
      <c r="CMV285" s="376"/>
      <c r="CMW285" s="376"/>
      <c r="CMX285" s="376"/>
      <c r="CMY285" s="376"/>
      <c r="CMZ285" s="370"/>
      <c r="CNA285" s="396"/>
      <c r="CNB285" s="376"/>
      <c r="CNC285" s="376"/>
      <c r="CND285" s="376"/>
      <c r="CNE285" s="376"/>
      <c r="CNF285" s="376"/>
      <c r="CNG285" s="376"/>
      <c r="CNH285" s="376"/>
      <c r="CNI285" s="375"/>
      <c r="CNJ285" s="375"/>
      <c r="CNK285" s="375"/>
      <c r="CNL285" s="375"/>
      <c r="CNM285" s="375"/>
      <c r="CNN285" s="375"/>
      <c r="CNO285" s="375"/>
      <c r="CNP285" s="375"/>
      <c r="CNQ285" s="375"/>
      <c r="CNR285" s="375"/>
      <c r="CNS285" s="375"/>
      <c r="CNT285" s="375"/>
      <c r="CNU285" s="375"/>
      <c r="CNV285" s="375"/>
      <c r="CNW285" s="375"/>
      <c r="CNX285" s="375"/>
      <c r="CNY285" s="375"/>
      <c r="CNZ285" s="375"/>
      <c r="COA285" s="375"/>
      <c r="COB285" s="375"/>
      <c r="COC285" s="375"/>
      <c r="COD285" s="375"/>
      <c r="COE285" s="375"/>
      <c r="COF285" s="375"/>
      <c r="COG285" s="375"/>
      <c r="COH285" s="375"/>
      <c r="COI285" s="375"/>
      <c r="COJ285" s="375"/>
      <c r="COK285" s="375"/>
      <c r="COL285" s="375"/>
      <c r="COM285" s="375"/>
      <c r="CON285" s="375"/>
      <c r="COO285" s="375"/>
      <c r="COP285" s="375"/>
      <c r="COQ285" s="375"/>
      <c r="COR285" s="375"/>
      <c r="COS285" s="375"/>
      <c r="COT285" s="375"/>
      <c r="COU285" s="375"/>
      <c r="COV285" s="375"/>
      <c r="COW285" s="375"/>
      <c r="COX285" s="375"/>
      <c r="COY285" s="375"/>
      <c r="COZ285" s="375"/>
      <c r="CPA285" s="376"/>
      <c r="CPB285" s="376"/>
      <c r="CPC285" s="376"/>
      <c r="CPD285" s="376"/>
      <c r="CPE285" s="376"/>
      <c r="CPF285" s="376"/>
      <c r="CPG285" s="376"/>
      <c r="CPH285" s="376"/>
      <c r="CPI285" s="376"/>
      <c r="CPJ285" s="376"/>
      <c r="CPK285" s="376"/>
      <c r="CPL285" s="376"/>
      <c r="CPM285" s="376"/>
      <c r="CPN285" s="376"/>
      <c r="CPO285" s="376"/>
      <c r="CPP285" s="376"/>
      <c r="CPQ285" s="376"/>
      <c r="CPR285" s="376"/>
      <c r="CPS285" s="376"/>
      <c r="CPT285" s="376"/>
      <c r="CPU285" s="376"/>
      <c r="CPV285" s="376"/>
      <c r="CPW285" s="376"/>
      <c r="CPX285" s="376"/>
      <c r="CPY285" s="377"/>
      <c r="CPZ285" s="377"/>
      <c r="CQA285" s="377"/>
      <c r="CQB285" s="377"/>
      <c r="CQC285" s="377"/>
      <c r="CQD285" s="376"/>
      <c r="CQE285" s="376"/>
      <c r="CQF285" s="377"/>
      <c r="CQG285" s="377"/>
      <c r="CQH285" s="376"/>
      <c r="CQI285" s="376"/>
      <c r="CQJ285" s="377"/>
      <c r="CQK285" s="377"/>
      <c r="CQL285" s="376"/>
      <c r="CQM285" s="376"/>
      <c r="CQN285" s="376"/>
      <c r="CQO285" s="376"/>
      <c r="CQP285" s="376"/>
      <c r="CQQ285" s="376"/>
      <c r="CQR285" s="376"/>
      <c r="CQS285" s="377"/>
      <c r="CQT285" s="377"/>
      <c r="CQU285" s="376"/>
      <c r="CQV285" s="376"/>
      <c r="CQW285" s="377"/>
      <c r="CQX285" s="377"/>
      <c r="CQY285" s="376"/>
      <c r="CQZ285" s="376"/>
      <c r="CRA285" s="376"/>
      <c r="CRB285" s="376"/>
      <c r="CRC285" s="376"/>
      <c r="CRD285" s="370"/>
      <c r="CRE285" s="396"/>
      <c r="CRF285" s="376"/>
      <c r="CRG285" s="376"/>
      <c r="CRH285" s="376"/>
      <c r="CRI285" s="376"/>
      <c r="CRJ285" s="376"/>
      <c r="CRK285" s="376"/>
      <c r="CRL285" s="376"/>
      <c r="CRM285" s="375"/>
      <c r="CRN285" s="375"/>
      <c r="CRO285" s="375"/>
      <c r="CRP285" s="375"/>
      <c r="CRQ285" s="375"/>
      <c r="CRR285" s="375"/>
      <c r="CRS285" s="375"/>
      <c r="CRT285" s="375"/>
      <c r="CRU285" s="375"/>
      <c r="CRV285" s="375"/>
      <c r="CRW285" s="375"/>
      <c r="CRX285" s="375"/>
      <c r="CRY285" s="375"/>
      <c r="CRZ285" s="375"/>
      <c r="CSA285" s="375"/>
      <c r="CSB285" s="375"/>
      <c r="CSC285" s="375"/>
      <c r="CSD285" s="375"/>
      <c r="CSE285" s="375"/>
      <c r="CSF285" s="375"/>
      <c r="CSG285" s="375"/>
      <c r="CSH285" s="375"/>
      <c r="CSI285" s="375"/>
      <c r="CSJ285" s="375"/>
      <c r="CSK285" s="375"/>
      <c r="CSL285" s="375"/>
      <c r="CSM285" s="375"/>
      <c r="CSN285" s="375"/>
      <c r="CSO285" s="375"/>
      <c r="CSP285" s="375"/>
      <c r="CSQ285" s="375"/>
      <c r="CSR285" s="375"/>
      <c r="CSS285" s="375"/>
      <c r="CST285" s="375"/>
      <c r="CSU285" s="375"/>
      <c r="CSV285" s="375"/>
      <c r="CSW285" s="375"/>
      <c r="CSX285" s="375"/>
      <c r="CSY285" s="375"/>
      <c r="CSZ285" s="375"/>
      <c r="CTA285" s="375"/>
      <c r="CTB285" s="375"/>
      <c r="CTC285" s="375"/>
      <c r="CTD285" s="375"/>
      <c r="CTE285" s="376"/>
      <c r="CTF285" s="376"/>
      <c r="CTG285" s="376"/>
      <c r="CTH285" s="376"/>
      <c r="CTI285" s="376"/>
      <c r="CTJ285" s="376"/>
      <c r="CTK285" s="376"/>
      <c r="CTL285" s="376"/>
      <c r="CTM285" s="376"/>
      <c r="CTN285" s="376"/>
      <c r="CTO285" s="376"/>
      <c r="CTP285" s="376"/>
      <c r="CTQ285" s="376"/>
      <c r="CTR285" s="376"/>
      <c r="CTS285" s="376"/>
      <c r="CTT285" s="376"/>
      <c r="CTU285" s="376"/>
      <c r="CTV285" s="376"/>
      <c r="CTW285" s="376"/>
      <c r="CTX285" s="376"/>
      <c r="CTY285" s="376"/>
      <c r="CTZ285" s="376"/>
      <c r="CUA285" s="376"/>
      <c r="CUB285" s="376"/>
      <c r="CUC285" s="377"/>
      <c r="CUD285" s="377"/>
      <c r="CUE285" s="377"/>
      <c r="CUF285" s="377"/>
      <c r="CUG285" s="377"/>
      <c r="CUH285" s="376"/>
      <c r="CUI285" s="376"/>
      <c r="CUJ285" s="377"/>
      <c r="CUK285" s="377"/>
      <c r="CUL285" s="376"/>
      <c r="CUM285" s="376"/>
      <c r="CUN285" s="377"/>
      <c r="CUO285" s="377"/>
      <c r="CUP285" s="376"/>
      <c r="CUQ285" s="376"/>
      <c r="CUR285" s="376"/>
      <c r="CUS285" s="376"/>
      <c r="CUT285" s="376"/>
      <c r="CUU285" s="376"/>
      <c r="CUV285" s="376"/>
      <c r="CUW285" s="377"/>
      <c r="CUX285" s="377"/>
      <c r="CUY285" s="376"/>
      <c r="CUZ285" s="376"/>
      <c r="CVA285" s="377"/>
      <c r="CVB285" s="377"/>
      <c r="CVC285" s="376"/>
      <c r="CVD285" s="376"/>
      <c r="CVE285" s="376"/>
      <c r="CVF285" s="376"/>
      <c r="CVG285" s="376"/>
      <c r="CVH285" s="370"/>
      <c r="CVI285" s="396"/>
      <c r="CVJ285" s="376"/>
      <c r="CVK285" s="376"/>
      <c r="CVL285" s="376"/>
      <c r="CVM285" s="376"/>
      <c r="CVN285" s="376"/>
      <c r="CVO285" s="376"/>
      <c r="CVP285" s="376"/>
      <c r="CVQ285" s="375"/>
      <c r="CVR285" s="375"/>
      <c r="CVS285" s="375"/>
      <c r="CVT285" s="375"/>
      <c r="CVU285" s="375"/>
      <c r="CVV285" s="375"/>
      <c r="CVW285" s="375"/>
      <c r="CVX285" s="375"/>
      <c r="CVY285" s="375"/>
      <c r="CVZ285" s="375"/>
      <c r="CWA285" s="375"/>
      <c r="CWB285" s="375"/>
      <c r="CWC285" s="375"/>
      <c r="CWD285" s="375"/>
      <c r="CWE285" s="375"/>
      <c r="CWF285" s="375"/>
      <c r="CWG285" s="375"/>
      <c r="CWH285" s="375"/>
      <c r="CWI285" s="375"/>
      <c r="CWJ285" s="375"/>
      <c r="CWK285" s="375"/>
      <c r="CWL285" s="375"/>
      <c r="CWM285" s="375"/>
      <c r="CWN285" s="375"/>
      <c r="CWO285" s="375"/>
      <c r="CWP285" s="375"/>
      <c r="CWQ285" s="375"/>
      <c r="CWR285" s="375"/>
      <c r="CWS285" s="375"/>
      <c r="CWT285" s="375"/>
      <c r="CWU285" s="375"/>
      <c r="CWV285" s="375"/>
      <c r="CWW285" s="375"/>
      <c r="CWX285" s="375"/>
      <c r="CWY285" s="375"/>
      <c r="CWZ285" s="375"/>
      <c r="CXA285" s="375"/>
      <c r="CXB285" s="375"/>
      <c r="CXC285" s="375"/>
      <c r="CXD285" s="375"/>
      <c r="CXE285" s="375"/>
      <c r="CXF285" s="375"/>
      <c r="CXG285" s="375"/>
      <c r="CXH285" s="375"/>
      <c r="CXI285" s="376"/>
      <c r="CXJ285" s="376"/>
      <c r="CXK285" s="376"/>
      <c r="CXL285" s="376"/>
      <c r="CXM285" s="376"/>
      <c r="CXN285" s="376"/>
      <c r="CXO285" s="376"/>
      <c r="CXP285" s="376"/>
      <c r="CXQ285" s="376"/>
      <c r="CXR285" s="376"/>
      <c r="CXS285" s="376"/>
      <c r="CXT285" s="376"/>
      <c r="CXU285" s="376"/>
      <c r="CXV285" s="376"/>
      <c r="CXW285" s="376"/>
      <c r="CXX285" s="376"/>
      <c r="CXY285" s="376"/>
      <c r="CXZ285" s="376"/>
      <c r="CYA285" s="376"/>
      <c r="CYB285" s="376"/>
      <c r="CYC285" s="376"/>
      <c r="CYD285" s="376"/>
      <c r="CYE285" s="376"/>
      <c r="CYF285" s="376"/>
      <c r="CYG285" s="377"/>
      <c r="CYH285" s="377"/>
      <c r="CYI285" s="377"/>
      <c r="CYJ285" s="377"/>
      <c r="CYK285" s="377"/>
      <c r="CYL285" s="376"/>
      <c r="CYM285" s="376"/>
      <c r="CYN285" s="377"/>
      <c r="CYO285" s="377"/>
      <c r="CYP285" s="376"/>
      <c r="CYQ285" s="376"/>
      <c r="CYR285" s="377"/>
      <c r="CYS285" s="377"/>
      <c r="CYT285" s="376"/>
      <c r="CYU285" s="376"/>
      <c r="CYV285" s="376"/>
      <c r="CYW285" s="376"/>
      <c r="CYX285" s="376"/>
      <c r="CYY285" s="376"/>
      <c r="CYZ285" s="376"/>
      <c r="CZA285" s="377"/>
      <c r="CZB285" s="377"/>
      <c r="CZC285" s="376"/>
      <c r="CZD285" s="376"/>
      <c r="CZE285" s="377"/>
      <c r="CZF285" s="377"/>
      <c r="CZG285" s="376"/>
      <c r="CZH285" s="376"/>
      <c r="CZI285" s="376"/>
      <c r="CZJ285" s="376"/>
      <c r="CZK285" s="376"/>
      <c r="CZL285" s="370"/>
      <c r="CZM285" s="396"/>
      <c r="CZN285" s="376"/>
      <c r="CZO285" s="376"/>
      <c r="CZP285" s="376"/>
      <c r="CZQ285" s="376"/>
      <c r="CZR285" s="376"/>
      <c r="CZS285" s="376"/>
      <c r="CZT285" s="376"/>
      <c r="CZU285" s="375"/>
      <c r="CZV285" s="375"/>
      <c r="CZW285" s="375"/>
      <c r="CZX285" s="375"/>
      <c r="CZY285" s="375"/>
      <c r="CZZ285" s="375"/>
      <c r="DAA285" s="375"/>
      <c r="DAB285" s="375"/>
      <c r="DAC285" s="375"/>
      <c r="DAD285" s="375"/>
      <c r="DAE285" s="375"/>
      <c r="DAF285" s="375"/>
      <c r="DAG285" s="375"/>
      <c r="DAH285" s="375"/>
      <c r="DAI285" s="375"/>
      <c r="DAJ285" s="375"/>
      <c r="DAK285" s="375"/>
      <c r="DAL285" s="375"/>
      <c r="DAM285" s="375"/>
      <c r="DAN285" s="375"/>
      <c r="DAO285" s="375"/>
      <c r="DAP285" s="375"/>
      <c r="DAQ285" s="375"/>
      <c r="DAR285" s="375"/>
      <c r="DAS285" s="375"/>
      <c r="DAT285" s="375"/>
      <c r="DAU285" s="375"/>
      <c r="DAV285" s="375"/>
      <c r="DAW285" s="375"/>
      <c r="DAX285" s="375"/>
      <c r="DAY285" s="375"/>
      <c r="DAZ285" s="375"/>
      <c r="DBA285" s="375"/>
      <c r="DBB285" s="375"/>
      <c r="DBC285" s="375"/>
      <c r="DBD285" s="375"/>
      <c r="DBE285" s="375"/>
      <c r="DBF285" s="375"/>
      <c r="DBG285" s="375"/>
      <c r="DBH285" s="375"/>
      <c r="DBI285" s="375"/>
      <c r="DBJ285" s="375"/>
      <c r="DBK285" s="375"/>
      <c r="DBL285" s="375"/>
      <c r="DBM285" s="376"/>
      <c r="DBN285" s="376"/>
      <c r="DBO285" s="376"/>
      <c r="DBP285" s="376"/>
      <c r="DBQ285" s="376"/>
      <c r="DBR285" s="376"/>
      <c r="DBS285" s="376"/>
      <c r="DBT285" s="376"/>
      <c r="DBU285" s="376"/>
      <c r="DBV285" s="376"/>
      <c r="DBW285" s="376"/>
      <c r="DBX285" s="376"/>
      <c r="DBY285" s="376"/>
      <c r="DBZ285" s="376"/>
      <c r="DCA285" s="376"/>
      <c r="DCB285" s="376"/>
      <c r="DCC285" s="376"/>
      <c r="DCD285" s="376"/>
      <c r="DCE285" s="376"/>
      <c r="DCF285" s="376"/>
      <c r="DCG285" s="376"/>
      <c r="DCH285" s="376"/>
      <c r="DCI285" s="376"/>
      <c r="DCJ285" s="376"/>
      <c r="DCK285" s="377"/>
      <c r="DCL285" s="377"/>
      <c r="DCM285" s="377"/>
      <c r="DCN285" s="377"/>
      <c r="DCO285" s="377"/>
      <c r="DCP285" s="376"/>
      <c r="DCQ285" s="376"/>
      <c r="DCR285" s="377"/>
      <c r="DCS285" s="377"/>
      <c r="DCT285" s="376"/>
      <c r="DCU285" s="376"/>
      <c r="DCV285" s="377"/>
      <c r="DCW285" s="377"/>
      <c r="DCX285" s="376"/>
      <c r="DCY285" s="376"/>
      <c r="DCZ285" s="376"/>
      <c r="DDA285" s="376"/>
      <c r="DDB285" s="376"/>
      <c r="DDC285" s="376"/>
      <c r="DDD285" s="376"/>
      <c r="DDE285" s="377"/>
      <c r="DDF285" s="377"/>
      <c r="DDG285" s="376"/>
      <c r="DDH285" s="376"/>
      <c r="DDI285" s="377"/>
      <c r="DDJ285" s="377"/>
      <c r="DDK285" s="376"/>
      <c r="DDL285" s="376"/>
      <c r="DDM285" s="376"/>
      <c r="DDN285" s="376"/>
      <c r="DDO285" s="376"/>
      <c r="DDP285" s="370"/>
      <c r="DDQ285" s="396"/>
      <c r="DDR285" s="376"/>
      <c r="DDS285" s="376"/>
      <c r="DDT285" s="376"/>
      <c r="DDU285" s="376"/>
      <c r="DDV285" s="376"/>
      <c r="DDW285" s="376"/>
      <c r="DDX285" s="376"/>
      <c r="DDY285" s="375"/>
      <c r="DDZ285" s="375"/>
      <c r="DEA285" s="375"/>
      <c r="DEB285" s="375"/>
      <c r="DEC285" s="375"/>
      <c r="DED285" s="375"/>
      <c r="DEE285" s="375"/>
      <c r="DEF285" s="375"/>
      <c r="DEG285" s="375"/>
      <c r="DEH285" s="375"/>
      <c r="DEI285" s="375"/>
      <c r="DEJ285" s="375"/>
      <c r="DEK285" s="375"/>
      <c r="DEL285" s="375"/>
      <c r="DEM285" s="375"/>
      <c r="DEN285" s="375"/>
      <c r="DEO285" s="375"/>
      <c r="DEP285" s="375"/>
      <c r="DEQ285" s="375"/>
      <c r="DER285" s="375"/>
      <c r="DES285" s="375"/>
      <c r="DET285" s="375"/>
      <c r="DEU285" s="375"/>
      <c r="DEV285" s="375"/>
      <c r="DEW285" s="375"/>
      <c r="DEX285" s="375"/>
      <c r="DEY285" s="375"/>
      <c r="DEZ285" s="375"/>
      <c r="DFA285" s="375"/>
      <c r="DFB285" s="375"/>
      <c r="DFC285" s="375"/>
      <c r="DFD285" s="375"/>
      <c r="DFE285" s="375"/>
      <c r="DFF285" s="375"/>
      <c r="DFG285" s="375"/>
      <c r="DFH285" s="375"/>
      <c r="DFI285" s="375"/>
      <c r="DFJ285" s="375"/>
      <c r="DFK285" s="375"/>
      <c r="DFL285" s="375"/>
      <c r="DFM285" s="375"/>
      <c r="DFN285" s="375"/>
      <c r="DFO285" s="375"/>
      <c r="DFP285" s="375"/>
      <c r="DFQ285" s="376"/>
      <c r="DFR285" s="376"/>
      <c r="DFS285" s="376"/>
      <c r="DFT285" s="376"/>
      <c r="DFU285" s="376"/>
      <c r="DFV285" s="376"/>
      <c r="DFW285" s="376"/>
      <c r="DFX285" s="376"/>
      <c r="DFY285" s="376"/>
      <c r="DFZ285" s="376"/>
      <c r="DGA285" s="376"/>
      <c r="DGB285" s="376"/>
      <c r="DGC285" s="376"/>
      <c r="DGD285" s="376"/>
      <c r="DGE285" s="376"/>
      <c r="DGF285" s="376"/>
      <c r="DGG285" s="376"/>
      <c r="DGH285" s="376"/>
      <c r="DGI285" s="376"/>
      <c r="DGJ285" s="376"/>
      <c r="DGK285" s="376"/>
      <c r="DGL285" s="376"/>
      <c r="DGM285" s="376"/>
      <c r="DGN285" s="376"/>
      <c r="DGO285" s="377"/>
      <c r="DGP285" s="377"/>
      <c r="DGQ285" s="377"/>
      <c r="DGR285" s="377"/>
      <c r="DGS285" s="377"/>
      <c r="DGT285" s="376"/>
      <c r="DGU285" s="376"/>
      <c r="DGV285" s="377"/>
      <c r="DGW285" s="377"/>
      <c r="DGX285" s="376"/>
      <c r="DGY285" s="376"/>
      <c r="DGZ285" s="377"/>
      <c r="DHA285" s="377"/>
      <c r="DHB285" s="376"/>
      <c r="DHC285" s="376"/>
      <c r="DHD285" s="376"/>
      <c r="DHE285" s="376"/>
      <c r="DHF285" s="376"/>
      <c r="DHG285" s="376"/>
      <c r="DHH285" s="376"/>
      <c r="DHI285" s="377"/>
      <c r="DHJ285" s="377"/>
      <c r="DHK285" s="376"/>
      <c r="DHL285" s="376"/>
      <c r="DHM285" s="377"/>
      <c r="DHN285" s="377"/>
      <c r="DHO285" s="376"/>
      <c r="DHP285" s="376"/>
      <c r="DHQ285" s="376"/>
      <c r="DHR285" s="376"/>
      <c r="DHS285" s="376"/>
      <c r="DHT285" s="370"/>
      <c r="DHU285" s="396"/>
      <c r="DHV285" s="376"/>
      <c r="DHW285" s="376"/>
      <c r="DHX285" s="376"/>
      <c r="DHY285" s="376"/>
      <c r="DHZ285" s="376"/>
      <c r="DIA285" s="376"/>
      <c r="DIB285" s="376"/>
      <c r="DIC285" s="375"/>
      <c r="DID285" s="375"/>
      <c r="DIE285" s="375"/>
      <c r="DIF285" s="375"/>
      <c r="DIG285" s="375"/>
      <c r="DIH285" s="375"/>
      <c r="DII285" s="375"/>
      <c r="DIJ285" s="375"/>
      <c r="DIK285" s="375"/>
      <c r="DIL285" s="375"/>
      <c r="DIM285" s="375"/>
      <c r="DIN285" s="375"/>
      <c r="DIO285" s="375"/>
      <c r="DIP285" s="375"/>
      <c r="DIQ285" s="375"/>
      <c r="DIR285" s="375"/>
      <c r="DIS285" s="375"/>
      <c r="DIT285" s="375"/>
      <c r="DIU285" s="375"/>
      <c r="DIV285" s="375"/>
      <c r="DIW285" s="375"/>
      <c r="DIX285" s="375"/>
      <c r="DIY285" s="375"/>
      <c r="DIZ285" s="375"/>
      <c r="DJA285" s="375"/>
      <c r="DJB285" s="375"/>
      <c r="DJC285" s="375"/>
      <c r="DJD285" s="375"/>
      <c r="DJE285" s="375"/>
      <c r="DJF285" s="375"/>
      <c r="DJG285" s="375"/>
      <c r="DJH285" s="375"/>
      <c r="DJI285" s="375"/>
      <c r="DJJ285" s="375"/>
      <c r="DJK285" s="375"/>
      <c r="DJL285" s="375"/>
      <c r="DJM285" s="375"/>
      <c r="DJN285" s="375"/>
      <c r="DJO285" s="375"/>
      <c r="DJP285" s="375"/>
      <c r="DJQ285" s="375"/>
      <c r="DJR285" s="375"/>
      <c r="DJS285" s="375"/>
      <c r="DJT285" s="375"/>
      <c r="DJU285" s="376"/>
      <c r="DJV285" s="376"/>
      <c r="DJW285" s="376"/>
      <c r="DJX285" s="376"/>
      <c r="DJY285" s="376"/>
      <c r="DJZ285" s="376"/>
      <c r="DKA285" s="376"/>
      <c r="DKB285" s="376"/>
      <c r="DKC285" s="376"/>
      <c r="DKD285" s="376"/>
      <c r="DKE285" s="376"/>
      <c r="DKF285" s="376"/>
      <c r="DKG285" s="376"/>
      <c r="DKH285" s="376"/>
      <c r="DKI285" s="376"/>
      <c r="DKJ285" s="376"/>
      <c r="DKK285" s="376"/>
      <c r="DKL285" s="376"/>
      <c r="DKM285" s="376"/>
      <c r="DKN285" s="376"/>
      <c r="DKO285" s="376"/>
      <c r="DKP285" s="376"/>
      <c r="DKQ285" s="376"/>
      <c r="DKR285" s="376"/>
      <c r="DKS285" s="377"/>
      <c r="DKT285" s="377"/>
      <c r="DKU285" s="377"/>
      <c r="DKV285" s="377"/>
      <c r="DKW285" s="377"/>
      <c r="DKX285" s="376"/>
      <c r="DKY285" s="376"/>
      <c r="DKZ285" s="377"/>
      <c r="DLA285" s="377"/>
      <c r="DLB285" s="376"/>
      <c r="DLC285" s="376"/>
      <c r="DLD285" s="377"/>
      <c r="DLE285" s="377"/>
      <c r="DLF285" s="376"/>
      <c r="DLG285" s="376"/>
      <c r="DLH285" s="376"/>
      <c r="DLI285" s="376"/>
      <c r="DLJ285" s="376"/>
      <c r="DLK285" s="376"/>
      <c r="DLL285" s="376"/>
      <c r="DLM285" s="377"/>
      <c r="DLN285" s="377"/>
      <c r="DLO285" s="376"/>
      <c r="DLP285" s="376"/>
      <c r="DLQ285" s="377"/>
      <c r="DLR285" s="377"/>
      <c r="DLS285" s="376"/>
      <c r="DLT285" s="376"/>
      <c r="DLU285" s="376"/>
      <c r="DLV285" s="376"/>
      <c r="DLW285" s="376"/>
      <c r="DLX285" s="370"/>
      <c r="DLY285" s="396"/>
      <c r="DLZ285" s="376"/>
      <c r="DMA285" s="376"/>
      <c r="DMB285" s="376"/>
      <c r="DMC285" s="376"/>
      <c r="DMD285" s="376"/>
      <c r="DME285" s="376"/>
      <c r="DMF285" s="376"/>
      <c r="DMG285" s="375"/>
      <c r="DMH285" s="375"/>
      <c r="DMI285" s="375"/>
      <c r="DMJ285" s="375"/>
      <c r="DMK285" s="375"/>
      <c r="DML285" s="375"/>
      <c r="DMM285" s="375"/>
      <c r="DMN285" s="375"/>
      <c r="DMO285" s="375"/>
      <c r="DMP285" s="375"/>
      <c r="DMQ285" s="375"/>
      <c r="DMR285" s="375"/>
      <c r="DMS285" s="375"/>
      <c r="DMT285" s="375"/>
      <c r="DMU285" s="375"/>
      <c r="DMV285" s="375"/>
      <c r="DMW285" s="375"/>
      <c r="DMX285" s="375"/>
      <c r="DMY285" s="375"/>
      <c r="DMZ285" s="375"/>
      <c r="DNA285" s="375"/>
      <c r="DNB285" s="375"/>
      <c r="DNC285" s="375"/>
      <c r="DND285" s="375"/>
      <c r="DNE285" s="375"/>
      <c r="DNF285" s="375"/>
      <c r="DNG285" s="375"/>
      <c r="DNH285" s="375"/>
      <c r="DNI285" s="375"/>
      <c r="DNJ285" s="375"/>
      <c r="DNK285" s="375"/>
      <c r="DNL285" s="375"/>
      <c r="DNM285" s="375"/>
      <c r="DNN285" s="375"/>
      <c r="DNO285" s="375"/>
      <c r="DNP285" s="375"/>
      <c r="DNQ285" s="375"/>
      <c r="DNR285" s="375"/>
      <c r="DNS285" s="375"/>
      <c r="DNT285" s="375"/>
      <c r="DNU285" s="375"/>
      <c r="DNV285" s="375"/>
      <c r="DNW285" s="375"/>
      <c r="DNX285" s="375"/>
      <c r="DNY285" s="376"/>
      <c r="DNZ285" s="376"/>
      <c r="DOA285" s="376"/>
      <c r="DOB285" s="376"/>
      <c r="DOC285" s="376"/>
      <c r="DOD285" s="376"/>
      <c r="DOE285" s="376"/>
      <c r="DOF285" s="376"/>
      <c r="DOG285" s="376"/>
      <c r="DOH285" s="376"/>
      <c r="DOI285" s="376"/>
      <c r="DOJ285" s="376"/>
      <c r="DOK285" s="376"/>
      <c r="DOL285" s="376"/>
      <c r="DOM285" s="376"/>
      <c r="DON285" s="376"/>
      <c r="DOO285" s="376"/>
      <c r="DOP285" s="376"/>
      <c r="DOQ285" s="376"/>
      <c r="DOR285" s="376"/>
      <c r="DOS285" s="376"/>
      <c r="DOT285" s="376"/>
      <c r="DOU285" s="376"/>
      <c r="DOV285" s="376"/>
      <c r="DOW285" s="377"/>
      <c r="DOX285" s="377"/>
      <c r="DOY285" s="377"/>
      <c r="DOZ285" s="377"/>
      <c r="DPA285" s="377"/>
      <c r="DPB285" s="376"/>
      <c r="DPC285" s="376"/>
      <c r="DPD285" s="377"/>
      <c r="DPE285" s="377"/>
      <c r="DPF285" s="376"/>
      <c r="DPG285" s="376"/>
      <c r="DPH285" s="377"/>
      <c r="DPI285" s="377"/>
      <c r="DPJ285" s="376"/>
      <c r="DPK285" s="376"/>
      <c r="DPL285" s="376"/>
      <c r="DPM285" s="376"/>
      <c r="DPN285" s="376"/>
      <c r="DPO285" s="376"/>
      <c r="DPP285" s="376"/>
      <c r="DPQ285" s="377"/>
      <c r="DPR285" s="377"/>
      <c r="DPS285" s="376"/>
      <c r="DPT285" s="376"/>
      <c r="DPU285" s="377"/>
      <c r="DPV285" s="377"/>
      <c r="DPW285" s="376"/>
      <c r="DPX285" s="376"/>
      <c r="DPY285" s="376"/>
      <c r="DPZ285" s="376"/>
      <c r="DQA285" s="376"/>
      <c r="DQB285" s="370"/>
      <c r="DQC285" s="396"/>
      <c r="DQD285" s="376"/>
      <c r="DQE285" s="376"/>
      <c r="DQF285" s="376"/>
      <c r="DQG285" s="376"/>
      <c r="DQH285" s="376"/>
      <c r="DQI285" s="376"/>
      <c r="DQJ285" s="376"/>
      <c r="DQK285" s="375"/>
      <c r="DQL285" s="375"/>
      <c r="DQM285" s="375"/>
      <c r="DQN285" s="375"/>
      <c r="DQO285" s="375"/>
      <c r="DQP285" s="375"/>
      <c r="DQQ285" s="375"/>
      <c r="DQR285" s="375"/>
      <c r="DQS285" s="375"/>
      <c r="DQT285" s="375"/>
      <c r="DQU285" s="375"/>
      <c r="DQV285" s="375"/>
      <c r="DQW285" s="375"/>
      <c r="DQX285" s="375"/>
      <c r="DQY285" s="375"/>
      <c r="DQZ285" s="375"/>
      <c r="DRA285" s="375"/>
      <c r="DRB285" s="375"/>
      <c r="DRC285" s="375"/>
      <c r="DRD285" s="375"/>
      <c r="DRE285" s="375"/>
      <c r="DRF285" s="375"/>
      <c r="DRG285" s="375"/>
      <c r="DRH285" s="375"/>
      <c r="DRI285" s="375"/>
      <c r="DRJ285" s="375"/>
      <c r="DRK285" s="375"/>
      <c r="DRL285" s="375"/>
      <c r="DRM285" s="375"/>
      <c r="DRN285" s="375"/>
      <c r="DRO285" s="375"/>
      <c r="DRP285" s="375"/>
      <c r="DRQ285" s="375"/>
      <c r="DRR285" s="375"/>
      <c r="DRS285" s="375"/>
      <c r="DRT285" s="375"/>
      <c r="DRU285" s="375"/>
      <c r="DRV285" s="375"/>
      <c r="DRW285" s="375"/>
      <c r="DRX285" s="375"/>
      <c r="DRY285" s="375"/>
      <c r="DRZ285" s="375"/>
      <c r="DSA285" s="375"/>
      <c r="DSB285" s="375"/>
      <c r="DSC285" s="376"/>
      <c r="DSD285" s="376"/>
      <c r="DSE285" s="376"/>
      <c r="DSF285" s="376"/>
      <c r="DSG285" s="376"/>
      <c r="DSH285" s="376"/>
      <c r="DSI285" s="376"/>
      <c r="DSJ285" s="376"/>
      <c r="DSK285" s="376"/>
      <c r="DSL285" s="376"/>
      <c r="DSM285" s="376"/>
      <c r="DSN285" s="376"/>
      <c r="DSO285" s="376"/>
      <c r="DSP285" s="376"/>
      <c r="DSQ285" s="376"/>
      <c r="DSR285" s="376"/>
      <c r="DSS285" s="376"/>
      <c r="DST285" s="376"/>
      <c r="DSU285" s="376"/>
      <c r="DSV285" s="376"/>
      <c r="DSW285" s="376"/>
      <c r="DSX285" s="376"/>
      <c r="DSY285" s="376"/>
      <c r="DSZ285" s="376"/>
      <c r="DTA285" s="377"/>
      <c r="DTB285" s="377"/>
      <c r="DTC285" s="377"/>
      <c r="DTD285" s="377"/>
      <c r="DTE285" s="377"/>
      <c r="DTF285" s="376"/>
      <c r="DTG285" s="376"/>
      <c r="DTH285" s="377"/>
      <c r="DTI285" s="377"/>
      <c r="DTJ285" s="376"/>
      <c r="DTK285" s="376"/>
      <c r="DTL285" s="377"/>
      <c r="DTM285" s="377"/>
      <c r="DTN285" s="376"/>
      <c r="DTO285" s="376"/>
      <c r="DTP285" s="376"/>
      <c r="DTQ285" s="376"/>
      <c r="DTR285" s="376"/>
      <c r="DTS285" s="376"/>
      <c r="DTT285" s="376"/>
      <c r="DTU285" s="377"/>
      <c r="DTV285" s="377"/>
      <c r="DTW285" s="376"/>
      <c r="DTX285" s="376"/>
      <c r="DTY285" s="377"/>
      <c r="DTZ285" s="377"/>
      <c r="DUA285" s="376"/>
      <c r="DUB285" s="376"/>
      <c r="DUC285" s="376"/>
      <c r="DUD285" s="376"/>
      <c r="DUE285" s="376"/>
      <c r="DUF285" s="370"/>
      <c r="DUG285" s="396"/>
      <c r="DUH285" s="376"/>
      <c r="DUI285" s="376"/>
      <c r="DUJ285" s="376"/>
      <c r="DUK285" s="376"/>
      <c r="DUL285" s="376"/>
      <c r="DUM285" s="376"/>
      <c r="DUN285" s="376"/>
      <c r="DUO285" s="375"/>
      <c r="DUP285" s="375"/>
      <c r="DUQ285" s="375"/>
      <c r="DUR285" s="375"/>
      <c r="DUS285" s="375"/>
      <c r="DUT285" s="375"/>
      <c r="DUU285" s="375"/>
      <c r="DUV285" s="375"/>
      <c r="DUW285" s="375"/>
      <c r="DUX285" s="375"/>
      <c r="DUY285" s="375"/>
      <c r="DUZ285" s="375"/>
      <c r="DVA285" s="375"/>
      <c r="DVB285" s="375"/>
      <c r="DVC285" s="375"/>
      <c r="DVD285" s="375"/>
      <c r="DVE285" s="375"/>
      <c r="DVF285" s="375"/>
      <c r="DVG285" s="375"/>
      <c r="DVH285" s="375"/>
      <c r="DVI285" s="375"/>
      <c r="DVJ285" s="375"/>
      <c r="DVK285" s="375"/>
      <c r="DVL285" s="375"/>
      <c r="DVM285" s="375"/>
      <c r="DVN285" s="375"/>
      <c r="DVO285" s="375"/>
      <c r="DVP285" s="375"/>
      <c r="DVQ285" s="375"/>
      <c r="DVR285" s="375"/>
      <c r="DVS285" s="375"/>
      <c r="DVT285" s="375"/>
      <c r="DVU285" s="375"/>
      <c r="DVV285" s="375"/>
      <c r="DVW285" s="375"/>
      <c r="DVX285" s="375"/>
      <c r="DVY285" s="375"/>
      <c r="DVZ285" s="375"/>
      <c r="DWA285" s="375"/>
      <c r="DWB285" s="375"/>
      <c r="DWC285" s="375"/>
      <c r="DWD285" s="375"/>
      <c r="DWE285" s="375"/>
      <c r="DWF285" s="375"/>
      <c r="DWG285" s="376"/>
      <c r="DWH285" s="376"/>
      <c r="DWI285" s="376"/>
      <c r="DWJ285" s="376"/>
      <c r="DWK285" s="376"/>
      <c r="DWL285" s="376"/>
      <c r="DWM285" s="376"/>
      <c r="DWN285" s="376"/>
      <c r="DWO285" s="376"/>
      <c r="DWP285" s="376"/>
      <c r="DWQ285" s="376"/>
      <c r="DWR285" s="376"/>
      <c r="DWS285" s="376"/>
      <c r="DWT285" s="376"/>
      <c r="DWU285" s="376"/>
      <c r="DWV285" s="376"/>
      <c r="DWW285" s="376"/>
      <c r="DWX285" s="376"/>
      <c r="DWY285" s="376"/>
      <c r="DWZ285" s="376"/>
      <c r="DXA285" s="376"/>
      <c r="DXB285" s="376"/>
      <c r="DXC285" s="376"/>
      <c r="DXD285" s="376"/>
      <c r="DXE285" s="377"/>
      <c r="DXF285" s="377"/>
      <c r="DXG285" s="377"/>
      <c r="DXH285" s="377"/>
      <c r="DXI285" s="377"/>
      <c r="DXJ285" s="376"/>
      <c r="DXK285" s="376"/>
      <c r="DXL285" s="377"/>
      <c r="DXM285" s="377"/>
      <c r="DXN285" s="376"/>
      <c r="DXO285" s="376"/>
      <c r="DXP285" s="377"/>
      <c r="DXQ285" s="377"/>
      <c r="DXR285" s="376"/>
      <c r="DXS285" s="376"/>
      <c r="DXT285" s="376"/>
      <c r="DXU285" s="376"/>
      <c r="DXV285" s="376"/>
      <c r="DXW285" s="376"/>
      <c r="DXX285" s="376"/>
      <c r="DXY285" s="377"/>
      <c r="DXZ285" s="377"/>
      <c r="DYA285" s="376"/>
      <c r="DYB285" s="376"/>
      <c r="DYC285" s="377"/>
      <c r="DYD285" s="377"/>
      <c r="DYE285" s="376"/>
      <c r="DYF285" s="376"/>
      <c r="DYG285" s="376"/>
      <c r="DYH285" s="376"/>
      <c r="DYI285" s="376"/>
      <c r="DYJ285" s="370"/>
      <c r="DYK285" s="396"/>
      <c r="DYL285" s="376"/>
      <c r="DYM285" s="376"/>
      <c r="DYN285" s="376"/>
      <c r="DYO285" s="376"/>
      <c r="DYP285" s="376"/>
      <c r="DYQ285" s="376"/>
      <c r="DYR285" s="376"/>
      <c r="DYS285" s="375"/>
      <c r="DYT285" s="375"/>
      <c r="DYU285" s="375"/>
      <c r="DYV285" s="375"/>
      <c r="DYW285" s="375"/>
      <c r="DYX285" s="375"/>
      <c r="DYY285" s="375"/>
      <c r="DYZ285" s="375"/>
      <c r="DZA285" s="375"/>
      <c r="DZB285" s="375"/>
      <c r="DZC285" s="375"/>
      <c r="DZD285" s="375"/>
      <c r="DZE285" s="375"/>
      <c r="DZF285" s="375"/>
      <c r="DZG285" s="375"/>
      <c r="DZH285" s="375"/>
      <c r="DZI285" s="375"/>
      <c r="DZJ285" s="375"/>
      <c r="DZK285" s="375"/>
      <c r="DZL285" s="375"/>
      <c r="DZM285" s="375"/>
      <c r="DZN285" s="375"/>
      <c r="DZO285" s="375"/>
      <c r="DZP285" s="375"/>
      <c r="DZQ285" s="375"/>
      <c r="DZR285" s="375"/>
      <c r="DZS285" s="375"/>
      <c r="DZT285" s="375"/>
      <c r="DZU285" s="375"/>
      <c r="DZV285" s="375"/>
      <c r="DZW285" s="375"/>
      <c r="DZX285" s="375"/>
      <c r="DZY285" s="375"/>
      <c r="DZZ285" s="375"/>
      <c r="EAA285" s="375"/>
      <c r="EAB285" s="375"/>
      <c r="EAC285" s="375"/>
      <c r="EAD285" s="375"/>
      <c r="EAE285" s="375"/>
      <c r="EAF285" s="375"/>
      <c r="EAG285" s="375"/>
      <c r="EAH285" s="375"/>
      <c r="EAI285" s="375"/>
      <c r="EAJ285" s="375"/>
      <c r="EAK285" s="376"/>
      <c r="EAL285" s="376"/>
      <c r="EAM285" s="376"/>
      <c r="EAN285" s="376"/>
      <c r="EAO285" s="376"/>
      <c r="EAP285" s="376"/>
      <c r="EAQ285" s="376"/>
      <c r="EAR285" s="376"/>
      <c r="EAS285" s="376"/>
      <c r="EAT285" s="376"/>
      <c r="EAU285" s="376"/>
      <c r="EAV285" s="376"/>
      <c r="EAW285" s="376"/>
      <c r="EAX285" s="376"/>
      <c r="EAY285" s="376"/>
      <c r="EAZ285" s="376"/>
      <c r="EBA285" s="376"/>
      <c r="EBB285" s="376"/>
      <c r="EBC285" s="376"/>
      <c r="EBD285" s="376"/>
      <c r="EBE285" s="376"/>
      <c r="EBF285" s="376"/>
      <c r="EBG285" s="376"/>
      <c r="EBH285" s="376"/>
      <c r="EBI285" s="377"/>
      <c r="EBJ285" s="377"/>
      <c r="EBK285" s="377"/>
      <c r="EBL285" s="377"/>
      <c r="EBM285" s="377"/>
      <c r="EBN285" s="376"/>
      <c r="EBO285" s="376"/>
      <c r="EBP285" s="377"/>
      <c r="EBQ285" s="377"/>
      <c r="EBR285" s="376"/>
      <c r="EBS285" s="376"/>
      <c r="EBT285" s="377"/>
      <c r="EBU285" s="377"/>
      <c r="EBV285" s="376"/>
      <c r="EBW285" s="376"/>
      <c r="EBX285" s="376"/>
      <c r="EBY285" s="376"/>
      <c r="EBZ285" s="376"/>
      <c r="ECA285" s="376"/>
      <c r="ECB285" s="376"/>
      <c r="ECC285" s="377"/>
      <c r="ECD285" s="377"/>
      <c r="ECE285" s="376"/>
      <c r="ECF285" s="376"/>
      <c r="ECG285" s="377"/>
      <c r="ECH285" s="377"/>
      <c r="ECI285" s="376"/>
      <c r="ECJ285" s="376"/>
      <c r="ECK285" s="376"/>
      <c r="ECL285" s="376"/>
      <c r="ECM285" s="376"/>
      <c r="ECN285" s="370"/>
      <c r="ECO285" s="396"/>
      <c r="ECP285" s="376"/>
      <c r="ECQ285" s="376"/>
      <c r="ECR285" s="376"/>
      <c r="ECS285" s="376"/>
      <c r="ECT285" s="376"/>
      <c r="ECU285" s="376"/>
      <c r="ECV285" s="376"/>
      <c r="ECW285" s="375"/>
      <c r="ECX285" s="375"/>
      <c r="ECY285" s="375"/>
      <c r="ECZ285" s="375"/>
      <c r="EDA285" s="375"/>
      <c r="EDB285" s="375"/>
      <c r="EDC285" s="375"/>
      <c r="EDD285" s="375"/>
      <c r="EDE285" s="375"/>
      <c r="EDF285" s="375"/>
      <c r="EDG285" s="375"/>
      <c r="EDH285" s="375"/>
      <c r="EDI285" s="375"/>
      <c r="EDJ285" s="375"/>
      <c r="EDK285" s="375"/>
      <c r="EDL285" s="375"/>
      <c r="EDM285" s="375"/>
      <c r="EDN285" s="375"/>
      <c r="EDO285" s="375"/>
      <c r="EDP285" s="375"/>
      <c r="EDQ285" s="375"/>
      <c r="EDR285" s="375"/>
      <c r="EDS285" s="375"/>
      <c r="EDT285" s="375"/>
      <c r="EDU285" s="375"/>
      <c r="EDV285" s="375"/>
      <c r="EDW285" s="375"/>
      <c r="EDX285" s="375"/>
      <c r="EDY285" s="375"/>
      <c r="EDZ285" s="375"/>
      <c r="EEA285" s="375"/>
      <c r="EEB285" s="375"/>
      <c r="EEC285" s="375"/>
      <c r="EED285" s="375"/>
      <c r="EEE285" s="375"/>
      <c r="EEF285" s="375"/>
      <c r="EEG285" s="375"/>
      <c r="EEH285" s="375"/>
      <c r="EEI285" s="375"/>
      <c r="EEJ285" s="375"/>
      <c r="EEK285" s="375"/>
      <c r="EEL285" s="375"/>
      <c r="EEM285" s="375"/>
      <c r="EEN285" s="375"/>
      <c r="EEO285" s="376"/>
      <c r="EEP285" s="376"/>
      <c r="EEQ285" s="376"/>
      <c r="EER285" s="376"/>
      <c r="EES285" s="376"/>
      <c r="EET285" s="376"/>
      <c r="EEU285" s="376"/>
      <c r="EEV285" s="376"/>
      <c r="EEW285" s="376"/>
      <c r="EEX285" s="376"/>
      <c r="EEY285" s="376"/>
      <c r="EEZ285" s="376"/>
      <c r="EFA285" s="376"/>
      <c r="EFB285" s="376"/>
      <c r="EFC285" s="376"/>
      <c r="EFD285" s="376"/>
      <c r="EFE285" s="376"/>
      <c r="EFF285" s="376"/>
      <c r="EFG285" s="376"/>
      <c r="EFH285" s="376"/>
      <c r="EFI285" s="376"/>
      <c r="EFJ285" s="376"/>
      <c r="EFK285" s="376"/>
      <c r="EFL285" s="376"/>
      <c r="EFM285" s="377"/>
      <c r="EFN285" s="377"/>
      <c r="EFO285" s="377"/>
      <c r="EFP285" s="377"/>
      <c r="EFQ285" s="377"/>
      <c r="EFR285" s="376"/>
      <c r="EFS285" s="376"/>
      <c r="EFT285" s="377"/>
      <c r="EFU285" s="377"/>
      <c r="EFV285" s="376"/>
      <c r="EFW285" s="376"/>
      <c r="EFX285" s="377"/>
      <c r="EFY285" s="377"/>
      <c r="EFZ285" s="376"/>
      <c r="EGA285" s="376"/>
      <c r="EGB285" s="376"/>
      <c r="EGC285" s="376"/>
      <c r="EGD285" s="376"/>
      <c r="EGE285" s="376"/>
      <c r="EGF285" s="376"/>
      <c r="EGG285" s="377"/>
      <c r="EGH285" s="377"/>
      <c r="EGI285" s="376"/>
      <c r="EGJ285" s="376"/>
      <c r="EGK285" s="377"/>
      <c r="EGL285" s="377"/>
      <c r="EGM285" s="376"/>
      <c r="EGN285" s="376"/>
      <c r="EGO285" s="376"/>
      <c r="EGP285" s="376"/>
      <c r="EGQ285" s="376"/>
      <c r="EGR285" s="370"/>
      <c r="EGS285" s="396"/>
      <c r="EGT285" s="376"/>
      <c r="EGU285" s="376"/>
      <c r="EGV285" s="376"/>
      <c r="EGW285" s="376"/>
      <c r="EGX285" s="376"/>
      <c r="EGY285" s="376"/>
      <c r="EGZ285" s="376"/>
      <c r="EHA285" s="375"/>
      <c r="EHB285" s="375"/>
      <c r="EHC285" s="375"/>
      <c r="EHD285" s="375"/>
      <c r="EHE285" s="375"/>
      <c r="EHF285" s="375"/>
      <c r="EHG285" s="375"/>
      <c r="EHH285" s="375"/>
      <c r="EHI285" s="375"/>
      <c r="EHJ285" s="375"/>
      <c r="EHK285" s="375"/>
      <c r="EHL285" s="375"/>
      <c r="EHM285" s="375"/>
      <c r="EHN285" s="375"/>
      <c r="EHO285" s="375"/>
      <c r="EHP285" s="375"/>
      <c r="EHQ285" s="375"/>
      <c r="EHR285" s="375"/>
      <c r="EHS285" s="375"/>
      <c r="EHT285" s="375"/>
      <c r="EHU285" s="375"/>
      <c r="EHV285" s="375"/>
      <c r="EHW285" s="375"/>
      <c r="EHX285" s="375"/>
      <c r="EHY285" s="375"/>
      <c r="EHZ285" s="375"/>
      <c r="EIA285" s="375"/>
      <c r="EIB285" s="375"/>
      <c r="EIC285" s="375"/>
      <c r="EID285" s="375"/>
      <c r="EIE285" s="375"/>
      <c r="EIF285" s="375"/>
      <c r="EIG285" s="375"/>
      <c r="EIH285" s="375"/>
      <c r="EII285" s="375"/>
      <c r="EIJ285" s="375"/>
      <c r="EIK285" s="375"/>
      <c r="EIL285" s="375"/>
      <c r="EIM285" s="375"/>
      <c r="EIN285" s="375"/>
      <c r="EIO285" s="375"/>
      <c r="EIP285" s="375"/>
      <c r="EIQ285" s="375"/>
      <c r="EIR285" s="375"/>
      <c r="EIS285" s="376"/>
      <c r="EIT285" s="376"/>
      <c r="EIU285" s="376"/>
      <c r="EIV285" s="376"/>
      <c r="EIW285" s="376"/>
      <c r="EIX285" s="376"/>
      <c r="EIY285" s="376"/>
      <c r="EIZ285" s="376"/>
      <c r="EJA285" s="376"/>
      <c r="EJB285" s="376"/>
      <c r="EJC285" s="376"/>
      <c r="EJD285" s="376"/>
      <c r="EJE285" s="376"/>
      <c r="EJF285" s="376"/>
      <c r="EJG285" s="376"/>
      <c r="EJH285" s="376"/>
      <c r="EJI285" s="376"/>
      <c r="EJJ285" s="376"/>
      <c r="EJK285" s="376"/>
      <c r="EJL285" s="376"/>
      <c r="EJM285" s="376"/>
      <c r="EJN285" s="376"/>
      <c r="EJO285" s="376"/>
      <c r="EJP285" s="376"/>
      <c r="EJQ285" s="377"/>
      <c r="EJR285" s="377"/>
      <c r="EJS285" s="377"/>
      <c r="EJT285" s="377"/>
      <c r="EJU285" s="377"/>
      <c r="EJV285" s="376"/>
      <c r="EJW285" s="376"/>
      <c r="EJX285" s="377"/>
      <c r="EJY285" s="377"/>
      <c r="EJZ285" s="376"/>
      <c r="EKA285" s="376"/>
      <c r="EKB285" s="377"/>
      <c r="EKC285" s="377"/>
      <c r="EKD285" s="376"/>
      <c r="EKE285" s="376"/>
      <c r="EKF285" s="376"/>
      <c r="EKG285" s="376"/>
      <c r="EKH285" s="376"/>
      <c r="EKI285" s="376"/>
      <c r="EKJ285" s="376"/>
      <c r="EKK285" s="377"/>
      <c r="EKL285" s="377"/>
      <c r="EKM285" s="376"/>
      <c r="EKN285" s="376"/>
      <c r="EKO285" s="377"/>
      <c r="EKP285" s="377"/>
      <c r="EKQ285" s="376"/>
      <c r="EKR285" s="376"/>
      <c r="EKS285" s="376"/>
      <c r="EKT285" s="376"/>
      <c r="EKU285" s="376"/>
      <c r="EKV285" s="370"/>
      <c r="EKW285" s="396"/>
      <c r="EKX285" s="376"/>
      <c r="EKY285" s="376"/>
      <c r="EKZ285" s="376"/>
      <c r="ELA285" s="376"/>
      <c r="ELB285" s="376"/>
      <c r="ELC285" s="376"/>
      <c r="ELD285" s="376"/>
      <c r="ELE285" s="375"/>
      <c r="ELF285" s="375"/>
      <c r="ELG285" s="375"/>
      <c r="ELH285" s="375"/>
      <c r="ELI285" s="375"/>
      <c r="ELJ285" s="375"/>
      <c r="ELK285" s="375"/>
      <c r="ELL285" s="375"/>
      <c r="ELM285" s="375"/>
      <c r="ELN285" s="375"/>
      <c r="ELO285" s="375"/>
      <c r="ELP285" s="375"/>
      <c r="ELQ285" s="375"/>
      <c r="ELR285" s="375"/>
      <c r="ELS285" s="375"/>
      <c r="ELT285" s="375"/>
      <c r="ELU285" s="375"/>
      <c r="ELV285" s="375"/>
      <c r="ELW285" s="375"/>
      <c r="ELX285" s="375"/>
      <c r="ELY285" s="375"/>
      <c r="ELZ285" s="375"/>
      <c r="EMA285" s="375"/>
      <c r="EMB285" s="375"/>
      <c r="EMC285" s="375"/>
      <c r="EMD285" s="375"/>
      <c r="EME285" s="375"/>
      <c r="EMF285" s="375"/>
      <c r="EMG285" s="375"/>
      <c r="EMH285" s="375"/>
      <c r="EMI285" s="375"/>
      <c r="EMJ285" s="375"/>
      <c r="EMK285" s="375"/>
      <c r="EML285" s="375"/>
      <c r="EMM285" s="375"/>
      <c r="EMN285" s="375"/>
      <c r="EMO285" s="375"/>
      <c r="EMP285" s="375"/>
      <c r="EMQ285" s="375"/>
      <c r="EMR285" s="375"/>
      <c r="EMS285" s="375"/>
      <c r="EMT285" s="375"/>
      <c r="EMU285" s="375"/>
      <c r="EMV285" s="375"/>
      <c r="EMW285" s="376"/>
      <c r="EMX285" s="376"/>
      <c r="EMY285" s="376"/>
      <c r="EMZ285" s="376"/>
      <c r="ENA285" s="376"/>
      <c r="ENB285" s="376"/>
      <c r="ENC285" s="376"/>
      <c r="END285" s="376"/>
      <c r="ENE285" s="376"/>
      <c r="ENF285" s="376"/>
      <c r="ENG285" s="376"/>
      <c r="ENH285" s="376"/>
      <c r="ENI285" s="376"/>
      <c r="ENJ285" s="376"/>
      <c r="ENK285" s="376"/>
      <c r="ENL285" s="376"/>
      <c r="ENM285" s="376"/>
      <c r="ENN285" s="376"/>
      <c r="ENO285" s="376"/>
      <c r="ENP285" s="376"/>
      <c r="ENQ285" s="376"/>
      <c r="ENR285" s="376"/>
      <c r="ENS285" s="376"/>
      <c r="ENT285" s="376"/>
      <c r="ENU285" s="377"/>
      <c r="ENV285" s="377"/>
      <c r="ENW285" s="377"/>
      <c r="ENX285" s="377"/>
      <c r="ENY285" s="377"/>
      <c r="ENZ285" s="376"/>
      <c r="EOA285" s="376"/>
      <c r="EOB285" s="377"/>
      <c r="EOC285" s="377"/>
      <c r="EOD285" s="376"/>
      <c r="EOE285" s="376"/>
      <c r="EOF285" s="377"/>
      <c r="EOG285" s="377"/>
      <c r="EOH285" s="376"/>
      <c r="EOI285" s="376"/>
      <c r="EOJ285" s="376"/>
      <c r="EOK285" s="376"/>
      <c r="EOL285" s="376"/>
      <c r="EOM285" s="376"/>
      <c r="EON285" s="376"/>
      <c r="EOO285" s="377"/>
      <c r="EOP285" s="377"/>
      <c r="EOQ285" s="376"/>
      <c r="EOR285" s="376"/>
      <c r="EOS285" s="377"/>
      <c r="EOT285" s="377"/>
      <c r="EOU285" s="376"/>
      <c r="EOV285" s="376"/>
      <c r="EOW285" s="376"/>
      <c r="EOX285" s="376"/>
      <c r="EOY285" s="376"/>
      <c r="EOZ285" s="370"/>
      <c r="EPA285" s="396"/>
      <c r="EPB285" s="376"/>
      <c r="EPC285" s="376"/>
      <c r="EPD285" s="376"/>
      <c r="EPE285" s="376"/>
      <c r="EPF285" s="376"/>
      <c r="EPG285" s="376"/>
      <c r="EPH285" s="376"/>
      <c r="EPI285" s="375"/>
      <c r="EPJ285" s="375"/>
      <c r="EPK285" s="375"/>
      <c r="EPL285" s="375"/>
      <c r="EPM285" s="375"/>
      <c r="EPN285" s="375"/>
      <c r="EPO285" s="375"/>
      <c r="EPP285" s="375"/>
      <c r="EPQ285" s="375"/>
      <c r="EPR285" s="375"/>
      <c r="EPS285" s="375"/>
      <c r="EPT285" s="375"/>
      <c r="EPU285" s="375"/>
      <c r="EPV285" s="375"/>
      <c r="EPW285" s="375"/>
      <c r="EPX285" s="375"/>
      <c r="EPY285" s="375"/>
      <c r="EPZ285" s="375"/>
      <c r="EQA285" s="375"/>
      <c r="EQB285" s="375"/>
      <c r="EQC285" s="375"/>
      <c r="EQD285" s="375"/>
      <c r="EQE285" s="375"/>
      <c r="EQF285" s="375"/>
      <c r="EQG285" s="375"/>
      <c r="EQH285" s="375"/>
      <c r="EQI285" s="375"/>
      <c r="EQJ285" s="375"/>
      <c r="EQK285" s="375"/>
      <c r="EQL285" s="375"/>
      <c r="EQM285" s="375"/>
      <c r="EQN285" s="375"/>
      <c r="EQO285" s="375"/>
      <c r="EQP285" s="375"/>
      <c r="EQQ285" s="375"/>
      <c r="EQR285" s="375"/>
      <c r="EQS285" s="375"/>
      <c r="EQT285" s="375"/>
      <c r="EQU285" s="375"/>
      <c r="EQV285" s="375"/>
      <c r="EQW285" s="375"/>
      <c r="EQX285" s="375"/>
      <c r="EQY285" s="375"/>
      <c r="EQZ285" s="375"/>
      <c r="ERA285" s="376"/>
      <c r="ERB285" s="376"/>
      <c r="ERC285" s="376"/>
      <c r="ERD285" s="376"/>
      <c r="ERE285" s="376"/>
      <c r="ERF285" s="376"/>
      <c r="ERG285" s="376"/>
      <c r="ERH285" s="376"/>
      <c r="ERI285" s="376"/>
      <c r="ERJ285" s="376"/>
      <c r="ERK285" s="376"/>
      <c r="ERL285" s="376"/>
      <c r="ERM285" s="376"/>
      <c r="ERN285" s="376"/>
      <c r="ERO285" s="376"/>
      <c r="ERP285" s="376"/>
      <c r="ERQ285" s="376"/>
      <c r="ERR285" s="376"/>
      <c r="ERS285" s="376"/>
      <c r="ERT285" s="376"/>
      <c r="ERU285" s="376"/>
      <c r="ERV285" s="376"/>
      <c r="ERW285" s="376"/>
      <c r="ERX285" s="376"/>
      <c r="ERY285" s="377"/>
      <c r="ERZ285" s="377"/>
      <c r="ESA285" s="377"/>
      <c r="ESB285" s="377"/>
      <c r="ESC285" s="377"/>
      <c r="ESD285" s="376"/>
      <c r="ESE285" s="376"/>
      <c r="ESF285" s="377"/>
      <c r="ESG285" s="377"/>
      <c r="ESH285" s="376"/>
      <c r="ESI285" s="376"/>
      <c r="ESJ285" s="377"/>
      <c r="ESK285" s="377"/>
      <c r="ESL285" s="376"/>
      <c r="ESM285" s="376"/>
      <c r="ESN285" s="376"/>
      <c r="ESO285" s="376"/>
      <c r="ESP285" s="376"/>
      <c r="ESQ285" s="376"/>
      <c r="ESR285" s="376"/>
      <c r="ESS285" s="377"/>
      <c r="EST285" s="377"/>
      <c r="ESU285" s="376"/>
      <c r="ESV285" s="376"/>
      <c r="ESW285" s="377"/>
      <c r="ESX285" s="377"/>
      <c r="ESY285" s="376"/>
      <c r="ESZ285" s="376"/>
      <c r="ETA285" s="376"/>
      <c r="ETB285" s="376"/>
      <c r="ETC285" s="376"/>
      <c r="ETD285" s="370"/>
      <c r="ETE285" s="396"/>
      <c r="ETF285" s="376"/>
      <c r="ETG285" s="376"/>
      <c r="ETH285" s="376"/>
      <c r="ETI285" s="376"/>
      <c r="ETJ285" s="376"/>
      <c r="ETK285" s="376"/>
      <c r="ETL285" s="376"/>
      <c r="ETM285" s="375"/>
      <c r="ETN285" s="375"/>
      <c r="ETO285" s="375"/>
      <c r="ETP285" s="375"/>
      <c r="ETQ285" s="375"/>
      <c r="ETR285" s="375"/>
      <c r="ETS285" s="375"/>
      <c r="ETT285" s="375"/>
      <c r="ETU285" s="375"/>
      <c r="ETV285" s="375"/>
      <c r="ETW285" s="375"/>
      <c r="ETX285" s="375"/>
      <c r="ETY285" s="375"/>
      <c r="ETZ285" s="375"/>
      <c r="EUA285" s="375"/>
      <c r="EUB285" s="375"/>
      <c r="EUC285" s="375"/>
      <c r="EUD285" s="375"/>
      <c r="EUE285" s="375"/>
      <c r="EUF285" s="375"/>
      <c r="EUG285" s="375"/>
      <c r="EUH285" s="375"/>
      <c r="EUI285" s="375"/>
      <c r="EUJ285" s="375"/>
      <c r="EUK285" s="375"/>
      <c r="EUL285" s="375"/>
      <c r="EUM285" s="375"/>
      <c r="EUN285" s="375"/>
      <c r="EUO285" s="375"/>
      <c r="EUP285" s="375"/>
      <c r="EUQ285" s="375"/>
      <c r="EUR285" s="375"/>
      <c r="EUS285" s="375"/>
      <c r="EUT285" s="375"/>
      <c r="EUU285" s="375"/>
      <c r="EUV285" s="375"/>
      <c r="EUW285" s="375"/>
      <c r="EUX285" s="375"/>
      <c r="EUY285" s="375"/>
      <c r="EUZ285" s="375"/>
      <c r="EVA285" s="375"/>
      <c r="EVB285" s="375"/>
      <c r="EVC285" s="375"/>
      <c r="EVD285" s="375"/>
      <c r="EVE285" s="376"/>
      <c r="EVF285" s="376"/>
      <c r="EVG285" s="376"/>
      <c r="EVH285" s="376"/>
      <c r="EVI285" s="376"/>
      <c r="EVJ285" s="376"/>
      <c r="EVK285" s="376"/>
      <c r="EVL285" s="376"/>
      <c r="EVM285" s="376"/>
      <c r="EVN285" s="376"/>
      <c r="EVO285" s="376"/>
      <c r="EVP285" s="376"/>
      <c r="EVQ285" s="376"/>
      <c r="EVR285" s="376"/>
      <c r="EVS285" s="376"/>
      <c r="EVT285" s="376"/>
      <c r="EVU285" s="376"/>
      <c r="EVV285" s="376"/>
      <c r="EVW285" s="376"/>
      <c r="EVX285" s="376"/>
      <c r="EVY285" s="376"/>
      <c r="EVZ285" s="376"/>
      <c r="EWA285" s="376"/>
      <c r="EWB285" s="376"/>
      <c r="EWC285" s="377"/>
      <c r="EWD285" s="377"/>
      <c r="EWE285" s="377"/>
      <c r="EWF285" s="377"/>
      <c r="EWG285" s="377"/>
      <c r="EWH285" s="376"/>
      <c r="EWI285" s="376"/>
      <c r="EWJ285" s="377"/>
      <c r="EWK285" s="377"/>
      <c r="EWL285" s="376"/>
      <c r="EWM285" s="376"/>
      <c r="EWN285" s="377"/>
      <c r="EWO285" s="377"/>
      <c r="EWP285" s="376"/>
      <c r="EWQ285" s="376"/>
      <c r="EWR285" s="376"/>
      <c r="EWS285" s="376"/>
      <c r="EWT285" s="376"/>
      <c r="EWU285" s="376"/>
      <c r="EWV285" s="376"/>
      <c r="EWW285" s="377"/>
      <c r="EWX285" s="377"/>
      <c r="EWY285" s="376"/>
      <c r="EWZ285" s="376"/>
      <c r="EXA285" s="377"/>
      <c r="EXB285" s="377"/>
      <c r="EXC285" s="376"/>
      <c r="EXD285" s="376"/>
      <c r="EXE285" s="376"/>
      <c r="EXF285" s="376"/>
      <c r="EXG285" s="376"/>
      <c r="EXH285" s="370"/>
      <c r="EXI285" s="396"/>
      <c r="EXJ285" s="376"/>
      <c r="EXK285" s="376"/>
      <c r="EXL285" s="376"/>
      <c r="EXM285" s="376"/>
      <c r="EXN285" s="376"/>
      <c r="EXO285" s="376"/>
      <c r="EXP285" s="376"/>
      <c r="EXQ285" s="375"/>
      <c r="EXR285" s="375"/>
      <c r="EXS285" s="375"/>
      <c r="EXT285" s="375"/>
      <c r="EXU285" s="375"/>
      <c r="EXV285" s="375"/>
      <c r="EXW285" s="375"/>
      <c r="EXX285" s="375"/>
      <c r="EXY285" s="375"/>
      <c r="EXZ285" s="375"/>
      <c r="EYA285" s="375"/>
      <c r="EYB285" s="375"/>
      <c r="EYC285" s="375"/>
      <c r="EYD285" s="375"/>
      <c r="EYE285" s="375"/>
      <c r="EYF285" s="375"/>
      <c r="EYG285" s="375"/>
      <c r="EYH285" s="375"/>
      <c r="EYI285" s="375"/>
      <c r="EYJ285" s="375"/>
      <c r="EYK285" s="375"/>
      <c r="EYL285" s="375"/>
      <c r="EYM285" s="375"/>
      <c r="EYN285" s="375"/>
      <c r="EYO285" s="375"/>
      <c r="EYP285" s="375"/>
      <c r="EYQ285" s="375"/>
      <c r="EYR285" s="375"/>
      <c r="EYS285" s="375"/>
      <c r="EYT285" s="375"/>
      <c r="EYU285" s="375"/>
      <c r="EYV285" s="375"/>
      <c r="EYW285" s="375"/>
      <c r="EYX285" s="375"/>
      <c r="EYY285" s="375"/>
      <c r="EYZ285" s="375"/>
      <c r="EZA285" s="375"/>
      <c r="EZB285" s="375"/>
      <c r="EZC285" s="375"/>
      <c r="EZD285" s="375"/>
      <c r="EZE285" s="375"/>
      <c r="EZF285" s="375"/>
      <c r="EZG285" s="375"/>
      <c r="EZH285" s="375"/>
      <c r="EZI285" s="376"/>
      <c r="EZJ285" s="376"/>
      <c r="EZK285" s="376"/>
      <c r="EZL285" s="376"/>
      <c r="EZM285" s="376"/>
      <c r="EZN285" s="376"/>
      <c r="EZO285" s="376"/>
      <c r="EZP285" s="376"/>
      <c r="EZQ285" s="376"/>
      <c r="EZR285" s="376"/>
      <c r="EZS285" s="376"/>
      <c r="EZT285" s="376"/>
      <c r="EZU285" s="376"/>
      <c r="EZV285" s="376"/>
      <c r="EZW285" s="376"/>
      <c r="EZX285" s="376"/>
      <c r="EZY285" s="376"/>
      <c r="EZZ285" s="376"/>
      <c r="FAA285" s="376"/>
      <c r="FAB285" s="376"/>
      <c r="FAC285" s="376"/>
      <c r="FAD285" s="376"/>
      <c r="FAE285" s="376"/>
      <c r="FAF285" s="376"/>
      <c r="FAG285" s="377"/>
      <c r="FAH285" s="377"/>
      <c r="FAI285" s="377"/>
      <c r="FAJ285" s="377"/>
      <c r="FAK285" s="377"/>
      <c r="FAL285" s="376"/>
      <c r="FAM285" s="376"/>
      <c r="FAN285" s="377"/>
      <c r="FAO285" s="377"/>
      <c r="FAP285" s="376"/>
      <c r="FAQ285" s="376"/>
      <c r="FAR285" s="377"/>
      <c r="FAS285" s="377"/>
      <c r="FAT285" s="376"/>
      <c r="FAU285" s="376"/>
      <c r="FAV285" s="376"/>
      <c r="FAW285" s="376"/>
      <c r="FAX285" s="376"/>
      <c r="FAY285" s="376"/>
      <c r="FAZ285" s="376"/>
      <c r="FBA285" s="377"/>
      <c r="FBB285" s="377"/>
      <c r="FBC285" s="376"/>
      <c r="FBD285" s="376"/>
      <c r="FBE285" s="377"/>
      <c r="FBF285" s="377"/>
      <c r="FBG285" s="376"/>
      <c r="FBH285" s="376"/>
      <c r="FBI285" s="376"/>
      <c r="FBJ285" s="376"/>
      <c r="FBK285" s="376"/>
      <c r="FBL285" s="370"/>
      <c r="FBM285" s="396"/>
      <c r="FBN285" s="376"/>
      <c r="FBO285" s="376"/>
      <c r="FBP285" s="376"/>
      <c r="FBQ285" s="376"/>
      <c r="FBR285" s="376"/>
      <c r="FBS285" s="376"/>
      <c r="FBT285" s="376"/>
      <c r="FBU285" s="375"/>
      <c r="FBV285" s="375"/>
      <c r="FBW285" s="375"/>
      <c r="FBX285" s="375"/>
      <c r="FBY285" s="375"/>
      <c r="FBZ285" s="375"/>
      <c r="FCA285" s="375"/>
      <c r="FCB285" s="375"/>
      <c r="FCC285" s="375"/>
      <c r="FCD285" s="375"/>
      <c r="FCE285" s="375"/>
      <c r="FCF285" s="375"/>
      <c r="FCG285" s="375"/>
      <c r="FCH285" s="375"/>
      <c r="FCI285" s="375"/>
      <c r="FCJ285" s="375"/>
      <c r="FCK285" s="375"/>
      <c r="FCL285" s="375"/>
      <c r="FCM285" s="375"/>
      <c r="FCN285" s="375"/>
      <c r="FCO285" s="375"/>
      <c r="FCP285" s="375"/>
      <c r="FCQ285" s="375"/>
      <c r="FCR285" s="375"/>
      <c r="FCS285" s="375"/>
      <c r="FCT285" s="375"/>
      <c r="FCU285" s="375"/>
      <c r="FCV285" s="375"/>
      <c r="FCW285" s="375"/>
      <c r="FCX285" s="375"/>
      <c r="FCY285" s="375"/>
      <c r="FCZ285" s="375"/>
      <c r="FDA285" s="375"/>
      <c r="FDB285" s="375"/>
      <c r="FDC285" s="375"/>
      <c r="FDD285" s="375"/>
      <c r="FDE285" s="375"/>
      <c r="FDF285" s="375"/>
      <c r="FDG285" s="375"/>
      <c r="FDH285" s="375"/>
      <c r="FDI285" s="375"/>
      <c r="FDJ285" s="375"/>
      <c r="FDK285" s="375"/>
      <c r="FDL285" s="375"/>
      <c r="FDM285" s="376"/>
      <c r="FDN285" s="376"/>
      <c r="FDO285" s="376"/>
      <c r="FDP285" s="376"/>
      <c r="FDQ285" s="376"/>
      <c r="FDR285" s="376"/>
      <c r="FDS285" s="376"/>
      <c r="FDT285" s="376"/>
      <c r="FDU285" s="376"/>
      <c r="FDV285" s="376"/>
      <c r="FDW285" s="376"/>
      <c r="FDX285" s="376"/>
      <c r="FDY285" s="376"/>
      <c r="FDZ285" s="376"/>
      <c r="FEA285" s="376"/>
      <c r="FEB285" s="376"/>
      <c r="FEC285" s="376"/>
      <c r="FED285" s="376"/>
      <c r="FEE285" s="376"/>
      <c r="FEF285" s="376"/>
      <c r="FEG285" s="376"/>
      <c r="FEH285" s="376"/>
      <c r="FEI285" s="376"/>
      <c r="FEJ285" s="376"/>
      <c r="FEK285" s="377"/>
      <c r="FEL285" s="377"/>
      <c r="FEM285" s="377"/>
      <c r="FEN285" s="377"/>
      <c r="FEO285" s="377"/>
      <c r="FEP285" s="376"/>
      <c r="FEQ285" s="376"/>
      <c r="FER285" s="377"/>
      <c r="FES285" s="377"/>
      <c r="FET285" s="376"/>
      <c r="FEU285" s="376"/>
      <c r="FEV285" s="377"/>
      <c r="FEW285" s="377"/>
      <c r="FEX285" s="376"/>
      <c r="FEY285" s="376"/>
      <c r="FEZ285" s="376"/>
      <c r="FFA285" s="376"/>
      <c r="FFB285" s="376"/>
      <c r="FFC285" s="376"/>
      <c r="FFD285" s="376"/>
      <c r="FFE285" s="377"/>
      <c r="FFF285" s="377"/>
      <c r="FFG285" s="376"/>
      <c r="FFH285" s="376"/>
      <c r="FFI285" s="377"/>
      <c r="FFJ285" s="377"/>
      <c r="FFK285" s="376"/>
      <c r="FFL285" s="376"/>
      <c r="FFM285" s="376"/>
      <c r="FFN285" s="376"/>
      <c r="FFO285" s="376"/>
      <c r="FFP285" s="370"/>
      <c r="FFQ285" s="396"/>
      <c r="FFR285" s="376"/>
      <c r="FFS285" s="376"/>
      <c r="FFT285" s="376"/>
      <c r="FFU285" s="376"/>
      <c r="FFV285" s="376"/>
      <c r="FFW285" s="376"/>
      <c r="FFX285" s="376"/>
      <c r="FFY285" s="375"/>
      <c r="FFZ285" s="375"/>
      <c r="FGA285" s="375"/>
      <c r="FGB285" s="375"/>
      <c r="FGC285" s="375"/>
      <c r="FGD285" s="375"/>
      <c r="FGE285" s="375"/>
      <c r="FGF285" s="375"/>
      <c r="FGG285" s="375"/>
      <c r="FGH285" s="375"/>
      <c r="FGI285" s="375"/>
      <c r="FGJ285" s="375"/>
      <c r="FGK285" s="375"/>
      <c r="FGL285" s="375"/>
      <c r="FGM285" s="375"/>
      <c r="FGN285" s="375"/>
      <c r="FGO285" s="375"/>
      <c r="FGP285" s="375"/>
      <c r="FGQ285" s="375"/>
      <c r="FGR285" s="375"/>
      <c r="FGS285" s="375"/>
      <c r="FGT285" s="375"/>
      <c r="FGU285" s="375"/>
      <c r="FGV285" s="375"/>
      <c r="FGW285" s="375"/>
      <c r="FGX285" s="375"/>
      <c r="FGY285" s="375"/>
      <c r="FGZ285" s="375"/>
      <c r="FHA285" s="375"/>
      <c r="FHB285" s="375"/>
      <c r="FHC285" s="375"/>
      <c r="FHD285" s="375"/>
      <c r="FHE285" s="375"/>
      <c r="FHF285" s="375"/>
      <c r="FHG285" s="375"/>
      <c r="FHH285" s="375"/>
      <c r="FHI285" s="375"/>
      <c r="FHJ285" s="375"/>
      <c r="FHK285" s="375"/>
      <c r="FHL285" s="375"/>
      <c r="FHM285" s="375"/>
      <c r="FHN285" s="375"/>
      <c r="FHO285" s="375"/>
      <c r="FHP285" s="375"/>
      <c r="FHQ285" s="376"/>
      <c r="FHR285" s="376"/>
      <c r="FHS285" s="376"/>
      <c r="FHT285" s="376"/>
      <c r="FHU285" s="376"/>
      <c r="FHV285" s="376"/>
      <c r="FHW285" s="376"/>
      <c r="FHX285" s="376"/>
      <c r="FHY285" s="376"/>
      <c r="FHZ285" s="376"/>
      <c r="FIA285" s="376"/>
      <c r="FIB285" s="376"/>
      <c r="FIC285" s="376"/>
      <c r="FID285" s="376"/>
      <c r="FIE285" s="376"/>
      <c r="FIF285" s="376"/>
      <c r="FIG285" s="376"/>
      <c r="FIH285" s="376"/>
      <c r="FII285" s="376"/>
      <c r="FIJ285" s="376"/>
      <c r="FIK285" s="376"/>
      <c r="FIL285" s="376"/>
      <c r="FIM285" s="376"/>
      <c r="FIN285" s="376"/>
      <c r="FIO285" s="377"/>
      <c r="FIP285" s="377"/>
      <c r="FIQ285" s="377"/>
      <c r="FIR285" s="377"/>
      <c r="FIS285" s="377"/>
      <c r="FIT285" s="376"/>
      <c r="FIU285" s="376"/>
      <c r="FIV285" s="377"/>
      <c r="FIW285" s="377"/>
      <c r="FIX285" s="376"/>
      <c r="FIY285" s="376"/>
      <c r="FIZ285" s="377"/>
      <c r="FJA285" s="377"/>
      <c r="FJB285" s="376"/>
      <c r="FJC285" s="376"/>
      <c r="FJD285" s="376"/>
      <c r="FJE285" s="376"/>
      <c r="FJF285" s="376"/>
      <c r="FJG285" s="376"/>
      <c r="FJH285" s="376"/>
      <c r="FJI285" s="377"/>
      <c r="FJJ285" s="377"/>
      <c r="FJK285" s="376"/>
      <c r="FJL285" s="376"/>
      <c r="FJM285" s="377"/>
      <c r="FJN285" s="377"/>
      <c r="FJO285" s="376"/>
      <c r="FJP285" s="376"/>
      <c r="FJQ285" s="376"/>
      <c r="FJR285" s="376"/>
      <c r="FJS285" s="376"/>
      <c r="FJT285" s="370"/>
      <c r="FJU285" s="396"/>
      <c r="FJV285" s="376"/>
      <c r="FJW285" s="376"/>
      <c r="FJX285" s="376"/>
      <c r="FJY285" s="376"/>
      <c r="FJZ285" s="376"/>
      <c r="FKA285" s="376"/>
      <c r="FKB285" s="376"/>
      <c r="FKC285" s="375"/>
      <c r="FKD285" s="375"/>
      <c r="FKE285" s="375"/>
      <c r="FKF285" s="375"/>
      <c r="FKG285" s="375"/>
      <c r="FKH285" s="375"/>
      <c r="FKI285" s="375"/>
      <c r="FKJ285" s="375"/>
      <c r="FKK285" s="375"/>
      <c r="FKL285" s="375"/>
      <c r="FKM285" s="375"/>
      <c r="FKN285" s="375"/>
      <c r="FKO285" s="375"/>
      <c r="FKP285" s="375"/>
      <c r="FKQ285" s="375"/>
      <c r="FKR285" s="375"/>
      <c r="FKS285" s="375"/>
      <c r="FKT285" s="375"/>
      <c r="FKU285" s="375"/>
      <c r="FKV285" s="375"/>
      <c r="FKW285" s="375"/>
      <c r="FKX285" s="375"/>
      <c r="FKY285" s="375"/>
      <c r="FKZ285" s="375"/>
      <c r="FLA285" s="375"/>
      <c r="FLB285" s="375"/>
      <c r="FLC285" s="375"/>
      <c r="FLD285" s="375"/>
      <c r="FLE285" s="375"/>
      <c r="FLF285" s="375"/>
      <c r="FLG285" s="375"/>
      <c r="FLH285" s="375"/>
      <c r="FLI285" s="375"/>
      <c r="FLJ285" s="375"/>
      <c r="FLK285" s="375"/>
      <c r="FLL285" s="375"/>
      <c r="FLM285" s="375"/>
      <c r="FLN285" s="375"/>
      <c r="FLO285" s="375"/>
      <c r="FLP285" s="375"/>
      <c r="FLQ285" s="375"/>
      <c r="FLR285" s="375"/>
      <c r="FLS285" s="375"/>
      <c r="FLT285" s="375"/>
      <c r="FLU285" s="376"/>
      <c r="FLV285" s="376"/>
      <c r="FLW285" s="376"/>
      <c r="FLX285" s="376"/>
      <c r="FLY285" s="376"/>
      <c r="FLZ285" s="376"/>
      <c r="FMA285" s="376"/>
      <c r="FMB285" s="376"/>
      <c r="FMC285" s="376"/>
      <c r="FMD285" s="376"/>
      <c r="FME285" s="376"/>
      <c r="FMF285" s="376"/>
      <c r="FMG285" s="376"/>
      <c r="FMH285" s="376"/>
      <c r="FMI285" s="376"/>
      <c r="FMJ285" s="376"/>
      <c r="FMK285" s="376"/>
      <c r="FML285" s="376"/>
      <c r="FMM285" s="376"/>
      <c r="FMN285" s="376"/>
      <c r="FMO285" s="376"/>
      <c r="FMP285" s="376"/>
      <c r="FMQ285" s="376"/>
      <c r="FMR285" s="376"/>
      <c r="FMS285" s="377"/>
      <c r="FMT285" s="377"/>
      <c r="FMU285" s="377"/>
      <c r="FMV285" s="377"/>
      <c r="FMW285" s="377"/>
      <c r="FMX285" s="376"/>
      <c r="FMY285" s="376"/>
      <c r="FMZ285" s="377"/>
      <c r="FNA285" s="377"/>
      <c r="FNB285" s="376"/>
      <c r="FNC285" s="376"/>
      <c r="FND285" s="377"/>
      <c r="FNE285" s="377"/>
      <c r="FNF285" s="376"/>
      <c r="FNG285" s="376"/>
      <c r="FNH285" s="376"/>
      <c r="FNI285" s="376"/>
      <c r="FNJ285" s="376"/>
      <c r="FNK285" s="376"/>
      <c r="FNL285" s="376"/>
      <c r="FNM285" s="377"/>
      <c r="FNN285" s="377"/>
      <c r="FNO285" s="376"/>
      <c r="FNP285" s="376"/>
      <c r="FNQ285" s="377"/>
      <c r="FNR285" s="377"/>
      <c r="FNS285" s="376"/>
      <c r="FNT285" s="376"/>
      <c r="FNU285" s="376"/>
      <c r="FNV285" s="376"/>
      <c r="FNW285" s="376"/>
      <c r="FNX285" s="370"/>
      <c r="FNY285" s="396"/>
      <c r="FNZ285" s="376"/>
      <c r="FOA285" s="376"/>
      <c r="FOB285" s="376"/>
      <c r="FOC285" s="376"/>
      <c r="FOD285" s="376"/>
      <c r="FOE285" s="376"/>
      <c r="FOF285" s="376"/>
      <c r="FOG285" s="375"/>
      <c r="FOH285" s="375"/>
      <c r="FOI285" s="375"/>
      <c r="FOJ285" s="375"/>
      <c r="FOK285" s="375"/>
      <c r="FOL285" s="375"/>
      <c r="FOM285" s="375"/>
      <c r="FON285" s="375"/>
      <c r="FOO285" s="375"/>
      <c r="FOP285" s="375"/>
      <c r="FOQ285" s="375"/>
      <c r="FOR285" s="375"/>
      <c r="FOS285" s="375"/>
      <c r="FOT285" s="375"/>
      <c r="FOU285" s="375"/>
      <c r="FOV285" s="375"/>
      <c r="FOW285" s="375"/>
      <c r="FOX285" s="375"/>
      <c r="FOY285" s="375"/>
      <c r="FOZ285" s="375"/>
      <c r="FPA285" s="375"/>
      <c r="FPB285" s="375"/>
      <c r="FPC285" s="375"/>
      <c r="FPD285" s="375"/>
      <c r="FPE285" s="375"/>
      <c r="FPF285" s="375"/>
      <c r="FPG285" s="375"/>
      <c r="FPH285" s="375"/>
      <c r="FPI285" s="375"/>
      <c r="FPJ285" s="375"/>
      <c r="FPK285" s="375"/>
      <c r="FPL285" s="375"/>
      <c r="FPM285" s="375"/>
      <c r="FPN285" s="375"/>
      <c r="FPO285" s="375"/>
      <c r="FPP285" s="375"/>
      <c r="FPQ285" s="375"/>
      <c r="FPR285" s="375"/>
      <c r="FPS285" s="375"/>
      <c r="FPT285" s="375"/>
      <c r="FPU285" s="375"/>
      <c r="FPV285" s="375"/>
      <c r="FPW285" s="375"/>
      <c r="FPX285" s="375"/>
      <c r="FPY285" s="376"/>
      <c r="FPZ285" s="376"/>
      <c r="FQA285" s="376"/>
      <c r="FQB285" s="376"/>
      <c r="FQC285" s="376"/>
      <c r="FQD285" s="376"/>
      <c r="FQE285" s="376"/>
      <c r="FQF285" s="376"/>
      <c r="FQG285" s="376"/>
      <c r="FQH285" s="376"/>
      <c r="FQI285" s="376"/>
      <c r="FQJ285" s="376"/>
      <c r="FQK285" s="376"/>
      <c r="FQL285" s="376"/>
      <c r="FQM285" s="376"/>
      <c r="FQN285" s="376"/>
      <c r="FQO285" s="376"/>
      <c r="FQP285" s="376"/>
      <c r="FQQ285" s="376"/>
      <c r="FQR285" s="376"/>
      <c r="FQS285" s="376"/>
      <c r="FQT285" s="376"/>
      <c r="FQU285" s="376"/>
      <c r="FQV285" s="376"/>
      <c r="FQW285" s="377"/>
      <c r="FQX285" s="377"/>
      <c r="FQY285" s="377"/>
      <c r="FQZ285" s="377"/>
      <c r="FRA285" s="377"/>
      <c r="FRB285" s="376"/>
      <c r="FRC285" s="376"/>
      <c r="FRD285" s="377"/>
      <c r="FRE285" s="377"/>
      <c r="FRF285" s="376"/>
      <c r="FRG285" s="376"/>
      <c r="FRH285" s="377"/>
      <c r="FRI285" s="377"/>
      <c r="FRJ285" s="376"/>
      <c r="FRK285" s="376"/>
      <c r="FRL285" s="376"/>
      <c r="FRM285" s="376"/>
      <c r="FRN285" s="376"/>
      <c r="FRO285" s="376"/>
      <c r="FRP285" s="376"/>
      <c r="FRQ285" s="377"/>
      <c r="FRR285" s="377"/>
      <c r="FRS285" s="376"/>
      <c r="FRT285" s="376"/>
      <c r="FRU285" s="377"/>
      <c r="FRV285" s="377"/>
      <c r="FRW285" s="376"/>
      <c r="FRX285" s="376"/>
      <c r="FRY285" s="376"/>
      <c r="FRZ285" s="376"/>
      <c r="FSA285" s="376"/>
      <c r="FSB285" s="370"/>
      <c r="FSC285" s="396"/>
      <c r="FSD285" s="376"/>
      <c r="FSE285" s="376"/>
      <c r="FSF285" s="376"/>
      <c r="FSG285" s="376"/>
      <c r="FSH285" s="376"/>
      <c r="FSI285" s="376"/>
      <c r="FSJ285" s="376"/>
      <c r="FSK285" s="375"/>
      <c r="FSL285" s="375"/>
      <c r="FSM285" s="375"/>
      <c r="FSN285" s="375"/>
      <c r="FSO285" s="375"/>
      <c r="FSP285" s="375"/>
      <c r="FSQ285" s="375"/>
      <c r="FSR285" s="375"/>
      <c r="FSS285" s="375"/>
      <c r="FST285" s="375"/>
      <c r="FSU285" s="375"/>
      <c r="FSV285" s="375"/>
      <c r="FSW285" s="375"/>
      <c r="FSX285" s="375"/>
      <c r="FSY285" s="375"/>
      <c r="FSZ285" s="375"/>
      <c r="FTA285" s="375"/>
      <c r="FTB285" s="375"/>
      <c r="FTC285" s="375"/>
      <c r="FTD285" s="375"/>
      <c r="FTE285" s="375"/>
      <c r="FTF285" s="375"/>
      <c r="FTG285" s="375"/>
      <c r="FTH285" s="375"/>
      <c r="FTI285" s="375"/>
      <c r="FTJ285" s="375"/>
      <c r="FTK285" s="375"/>
      <c r="FTL285" s="375"/>
      <c r="FTM285" s="375"/>
      <c r="FTN285" s="375"/>
      <c r="FTO285" s="375"/>
      <c r="FTP285" s="375"/>
      <c r="FTQ285" s="375"/>
      <c r="FTR285" s="375"/>
      <c r="FTS285" s="375"/>
      <c r="FTT285" s="375"/>
      <c r="FTU285" s="375"/>
      <c r="FTV285" s="375"/>
      <c r="FTW285" s="375"/>
      <c r="FTX285" s="375"/>
      <c r="FTY285" s="375"/>
      <c r="FTZ285" s="375"/>
      <c r="FUA285" s="375"/>
      <c r="FUB285" s="375"/>
      <c r="FUC285" s="376"/>
      <c r="FUD285" s="376"/>
      <c r="FUE285" s="376"/>
      <c r="FUF285" s="376"/>
      <c r="FUG285" s="376"/>
      <c r="FUH285" s="376"/>
      <c r="FUI285" s="376"/>
      <c r="FUJ285" s="376"/>
      <c r="FUK285" s="376"/>
      <c r="FUL285" s="376"/>
      <c r="FUM285" s="376"/>
      <c r="FUN285" s="376"/>
      <c r="FUO285" s="376"/>
      <c r="FUP285" s="376"/>
      <c r="FUQ285" s="376"/>
      <c r="FUR285" s="376"/>
      <c r="FUS285" s="376"/>
      <c r="FUT285" s="376"/>
      <c r="FUU285" s="376"/>
      <c r="FUV285" s="376"/>
      <c r="FUW285" s="376"/>
      <c r="FUX285" s="376"/>
      <c r="FUY285" s="376"/>
      <c r="FUZ285" s="376"/>
      <c r="FVA285" s="377"/>
      <c r="FVB285" s="377"/>
      <c r="FVC285" s="377"/>
      <c r="FVD285" s="377"/>
      <c r="FVE285" s="377"/>
      <c r="FVF285" s="376"/>
      <c r="FVG285" s="376"/>
      <c r="FVH285" s="377"/>
      <c r="FVI285" s="377"/>
      <c r="FVJ285" s="376"/>
      <c r="FVK285" s="376"/>
      <c r="FVL285" s="377"/>
      <c r="FVM285" s="377"/>
      <c r="FVN285" s="376"/>
      <c r="FVO285" s="376"/>
      <c r="FVP285" s="376"/>
      <c r="FVQ285" s="376"/>
      <c r="FVR285" s="376"/>
      <c r="FVS285" s="376"/>
      <c r="FVT285" s="376"/>
      <c r="FVU285" s="377"/>
      <c r="FVV285" s="377"/>
      <c r="FVW285" s="376"/>
      <c r="FVX285" s="376"/>
      <c r="FVY285" s="377"/>
      <c r="FVZ285" s="377"/>
      <c r="FWA285" s="376"/>
      <c r="FWB285" s="376"/>
      <c r="FWC285" s="376"/>
      <c r="FWD285" s="376"/>
      <c r="FWE285" s="376"/>
      <c r="FWF285" s="370"/>
      <c r="FWG285" s="396"/>
      <c r="FWH285" s="376"/>
      <c r="FWI285" s="376"/>
      <c r="FWJ285" s="376"/>
      <c r="FWK285" s="376"/>
      <c r="FWL285" s="376"/>
      <c r="FWM285" s="376"/>
      <c r="FWN285" s="376"/>
      <c r="FWO285" s="375"/>
      <c r="FWP285" s="375"/>
      <c r="FWQ285" s="375"/>
      <c r="FWR285" s="375"/>
      <c r="FWS285" s="375"/>
      <c r="FWT285" s="375"/>
      <c r="FWU285" s="375"/>
      <c r="FWV285" s="375"/>
      <c r="FWW285" s="375"/>
      <c r="FWX285" s="375"/>
      <c r="FWY285" s="375"/>
      <c r="FWZ285" s="375"/>
      <c r="FXA285" s="375"/>
      <c r="FXB285" s="375"/>
      <c r="FXC285" s="375"/>
      <c r="FXD285" s="375"/>
      <c r="FXE285" s="375"/>
      <c r="FXF285" s="375"/>
      <c r="FXG285" s="375"/>
      <c r="FXH285" s="375"/>
      <c r="FXI285" s="375"/>
      <c r="FXJ285" s="375"/>
      <c r="FXK285" s="375"/>
      <c r="FXL285" s="375"/>
      <c r="FXM285" s="375"/>
      <c r="FXN285" s="375"/>
      <c r="FXO285" s="375"/>
      <c r="FXP285" s="375"/>
      <c r="FXQ285" s="375"/>
      <c r="FXR285" s="375"/>
      <c r="FXS285" s="375"/>
      <c r="FXT285" s="375"/>
      <c r="FXU285" s="375"/>
      <c r="FXV285" s="375"/>
      <c r="FXW285" s="375"/>
      <c r="FXX285" s="375"/>
      <c r="FXY285" s="375"/>
      <c r="FXZ285" s="375"/>
      <c r="FYA285" s="375"/>
      <c r="FYB285" s="375"/>
      <c r="FYC285" s="375"/>
      <c r="FYD285" s="375"/>
      <c r="FYE285" s="375"/>
      <c r="FYF285" s="375"/>
      <c r="FYG285" s="376"/>
      <c r="FYH285" s="376"/>
      <c r="FYI285" s="376"/>
      <c r="FYJ285" s="376"/>
      <c r="FYK285" s="376"/>
      <c r="FYL285" s="376"/>
      <c r="FYM285" s="376"/>
      <c r="FYN285" s="376"/>
      <c r="FYO285" s="376"/>
      <c r="FYP285" s="376"/>
      <c r="FYQ285" s="376"/>
      <c r="FYR285" s="376"/>
      <c r="FYS285" s="376"/>
      <c r="FYT285" s="376"/>
      <c r="FYU285" s="376"/>
      <c r="FYV285" s="376"/>
      <c r="FYW285" s="376"/>
      <c r="FYX285" s="376"/>
      <c r="FYY285" s="376"/>
      <c r="FYZ285" s="376"/>
      <c r="FZA285" s="376"/>
      <c r="FZB285" s="376"/>
      <c r="FZC285" s="376"/>
      <c r="FZD285" s="376"/>
      <c r="FZE285" s="377"/>
      <c r="FZF285" s="377"/>
      <c r="FZG285" s="377"/>
      <c r="FZH285" s="377"/>
      <c r="FZI285" s="377"/>
      <c r="FZJ285" s="376"/>
      <c r="FZK285" s="376"/>
      <c r="FZL285" s="377"/>
      <c r="FZM285" s="377"/>
      <c r="FZN285" s="376"/>
      <c r="FZO285" s="376"/>
      <c r="FZP285" s="377"/>
      <c r="FZQ285" s="377"/>
      <c r="FZR285" s="376"/>
      <c r="FZS285" s="376"/>
      <c r="FZT285" s="376"/>
      <c r="FZU285" s="376"/>
      <c r="FZV285" s="376"/>
      <c r="FZW285" s="376"/>
      <c r="FZX285" s="376"/>
      <c r="FZY285" s="377"/>
      <c r="FZZ285" s="377"/>
      <c r="GAA285" s="376"/>
      <c r="GAB285" s="376"/>
      <c r="GAC285" s="377"/>
      <c r="GAD285" s="377"/>
      <c r="GAE285" s="376"/>
      <c r="GAF285" s="376"/>
      <c r="GAG285" s="376"/>
      <c r="GAH285" s="376"/>
      <c r="GAI285" s="376"/>
      <c r="GAJ285" s="370"/>
      <c r="GAK285" s="396"/>
      <c r="GAL285" s="376"/>
      <c r="GAM285" s="376"/>
      <c r="GAN285" s="376"/>
      <c r="GAO285" s="376"/>
      <c r="GAP285" s="376"/>
      <c r="GAQ285" s="376"/>
      <c r="GAR285" s="376"/>
      <c r="GAS285" s="375"/>
      <c r="GAT285" s="375"/>
      <c r="GAU285" s="375"/>
      <c r="GAV285" s="375"/>
      <c r="GAW285" s="375"/>
      <c r="GAX285" s="375"/>
      <c r="GAY285" s="375"/>
      <c r="GAZ285" s="375"/>
      <c r="GBA285" s="375"/>
      <c r="GBB285" s="375"/>
      <c r="GBC285" s="375"/>
      <c r="GBD285" s="375"/>
      <c r="GBE285" s="375"/>
      <c r="GBF285" s="375"/>
      <c r="GBG285" s="375"/>
      <c r="GBH285" s="375"/>
      <c r="GBI285" s="375"/>
      <c r="GBJ285" s="375"/>
      <c r="GBK285" s="375"/>
      <c r="GBL285" s="375"/>
      <c r="GBM285" s="375"/>
      <c r="GBN285" s="375"/>
      <c r="GBO285" s="375"/>
      <c r="GBP285" s="375"/>
      <c r="GBQ285" s="375"/>
      <c r="GBR285" s="375"/>
      <c r="GBS285" s="375"/>
      <c r="GBT285" s="375"/>
      <c r="GBU285" s="375"/>
      <c r="GBV285" s="375"/>
      <c r="GBW285" s="375"/>
      <c r="GBX285" s="375"/>
      <c r="GBY285" s="375"/>
      <c r="GBZ285" s="375"/>
      <c r="GCA285" s="375"/>
      <c r="GCB285" s="375"/>
      <c r="GCC285" s="375"/>
      <c r="GCD285" s="375"/>
      <c r="GCE285" s="375"/>
      <c r="GCF285" s="375"/>
      <c r="GCG285" s="375"/>
      <c r="GCH285" s="375"/>
      <c r="GCI285" s="375"/>
      <c r="GCJ285" s="375"/>
      <c r="GCK285" s="376"/>
      <c r="GCL285" s="376"/>
      <c r="GCM285" s="376"/>
      <c r="GCN285" s="376"/>
      <c r="GCO285" s="376"/>
      <c r="GCP285" s="376"/>
      <c r="GCQ285" s="376"/>
      <c r="GCR285" s="376"/>
      <c r="GCS285" s="376"/>
      <c r="GCT285" s="376"/>
      <c r="GCU285" s="376"/>
      <c r="GCV285" s="376"/>
      <c r="GCW285" s="376"/>
      <c r="GCX285" s="376"/>
      <c r="GCY285" s="376"/>
      <c r="GCZ285" s="376"/>
      <c r="GDA285" s="376"/>
      <c r="GDB285" s="376"/>
      <c r="GDC285" s="376"/>
      <c r="GDD285" s="376"/>
      <c r="GDE285" s="376"/>
      <c r="GDF285" s="376"/>
      <c r="GDG285" s="376"/>
      <c r="GDH285" s="376"/>
      <c r="GDI285" s="377"/>
      <c r="GDJ285" s="377"/>
      <c r="GDK285" s="377"/>
      <c r="GDL285" s="377"/>
      <c r="GDM285" s="377"/>
      <c r="GDN285" s="376"/>
      <c r="GDO285" s="376"/>
      <c r="GDP285" s="377"/>
      <c r="GDQ285" s="377"/>
      <c r="GDR285" s="376"/>
      <c r="GDS285" s="376"/>
      <c r="GDT285" s="377"/>
      <c r="GDU285" s="377"/>
      <c r="GDV285" s="376"/>
      <c r="GDW285" s="376"/>
      <c r="GDX285" s="376"/>
      <c r="GDY285" s="376"/>
      <c r="GDZ285" s="376"/>
      <c r="GEA285" s="376"/>
      <c r="GEB285" s="376"/>
      <c r="GEC285" s="377"/>
      <c r="GED285" s="377"/>
      <c r="GEE285" s="376"/>
      <c r="GEF285" s="376"/>
      <c r="GEG285" s="377"/>
      <c r="GEH285" s="377"/>
      <c r="GEI285" s="376"/>
      <c r="GEJ285" s="376"/>
      <c r="GEK285" s="376"/>
      <c r="GEL285" s="376"/>
      <c r="GEM285" s="376"/>
      <c r="GEN285" s="370"/>
      <c r="GEO285" s="396"/>
      <c r="GEP285" s="376"/>
      <c r="GEQ285" s="376"/>
      <c r="GER285" s="376"/>
      <c r="GES285" s="376"/>
      <c r="GET285" s="376"/>
      <c r="GEU285" s="376"/>
      <c r="GEV285" s="376"/>
      <c r="GEW285" s="375"/>
      <c r="GEX285" s="375"/>
      <c r="GEY285" s="375"/>
      <c r="GEZ285" s="375"/>
      <c r="GFA285" s="375"/>
      <c r="GFB285" s="375"/>
      <c r="GFC285" s="375"/>
      <c r="GFD285" s="375"/>
      <c r="GFE285" s="375"/>
      <c r="GFF285" s="375"/>
      <c r="GFG285" s="375"/>
      <c r="GFH285" s="375"/>
      <c r="GFI285" s="375"/>
      <c r="GFJ285" s="375"/>
      <c r="GFK285" s="375"/>
      <c r="GFL285" s="375"/>
      <c r="GFM285" s="375"/>
      <c r="GFN285" s="375"/>
      <c r="GFO285" s="375"/>
      <c r="GFP285" s="375"/>
      <c r="GFQ285" s="375"/>
      <c r="GFR285" s="375"/>
      <c r="GFS285" s="375"/>
      <c r="GFT285" s="375"/>
      <c r="GFU285" s="375"/>
      <c r="GFV285" s="375"/>
      <c r="GFW285" s="375"/>
      <c r="GFX285" s="375"/>
      <c r="GFY285" s="375"/>
      <c r="GFZ285" s="375"/>
      <c r="GGA285" s="375"/>
      <c r="GGB285" s="375"/>
      <c r="GGC285" s="375"/>
      <c r="GGD285" s="375"/>
      <c r="GGE285" s="375"/>
      <c r="GGF285" s="375"/>
      <c r="GGG285" s="375"/>
      <c r="GGH285" s="375"/>
      <c r="GGI285" s="375"/>
      <c r="GGJ285" s="375"/>
      <c r="GGK285" s="375"/>
      <c r="GGL285" s="375"/>
      <c r="GGM285" s="375"/>
      <c r="GGN285" s="375"/>
      <c r="GGO285" s="376"/>
      <c r="GGP285" s="376"/>
      <c r="GGQ285" s="376"/>
      <c r="GGR285" s="376"/>
      <c r="GGS285" s="376"/>
      <c r="GGT285" s="376"/>
      <c r="GGU285" s="376"/>
      <c r="GGV285" s="376"/>
      <c r="GGW285" s="376"/>
      <c r="GGX285" s="376"/>
      <c r="GGY285" s="376"/>
      <c r="GGZ285" s="376"/>
      <c r="GHA285" s="376"/>
      <c r="GHB285" s="376"/>
      <c r="GHC285" s="376"/>
      <c r="GHD285" s="376"/>
      <c r="GHE285" s="376"/>
      <c r="GHF285" s="376"/>
      <c r="GHG285" s="376"/>
      <c r="GHH285" s="376"/>
      <c r="GHI285" s="376"/>
      <c r="GHJ285" s="376"/>
      <c r="GHK285" s="376"/>
      <c r="GHL285" s="376"/>
      <c r="GHM285" s="377"/>
      <c r="GHN285" s="377"/>
      <c r="GHO285" s="377"/>
      <c r="GHP285" s="377"/>
      <c r="GHQ285" s="377"/>
      <c r="GHR285" s="376"/>
      <c r="GHS285" s="376"/>
      <c r="GHT285" s="377"/>
      <c r="GHU285" s="377"/>
      <c r="GHV285" s="376"/>
      <c r="GHW285" s="376"/>
      <c r="GHX285" s="377"/>
      <c r="GHY285" s="377"/>
      <c r="GHZ285" s="376"/>
      <c r="GIA285" s="376"/>
      <c r="GIB285" s="376"/>
      <c r="GIC285" s="376"/>
      <c r="GID285" s="376"/>
      <c r="GIE285" s="376"/>
      <c r="GIF285" s="376"/>
      <c r="GIG285" s="377"/>
      <c r="GIH285" s="377"/>
      <c r="GII285" s="376"/>
      <c r="GIJ285" s="376"/>
      <c r="GIK285" s="377"/>
      <c r="GIL285" s="377"/>
      <c r="GIM285" s="376"/>
      <c r="GIN285" s="376"/>
      <c r="GIO285" s="376"/>
      <c r="GIP285" s="376"/>
      <c r="GIQ285" s="376"/>
      <c r="GIR285" s="370"/>
      <c r="GIS285" s="396"/>
      <c r="GIT285" s="376"/>
      <c r="GIU285" s="376"/>
      <c r="GIV285" s="376"/>
      <c r="GIW285" s="376"/>
      <c r="GIX285" s="376"/>
      <c r="GIY285" s="376"/>
      <c r="GIZ285" s="376"/>
      <c r="GJA285" s="375"/>
      <c r="GJB285" s="375"/>
      <c r="GJC285" s="375"/>
      <c r="GJD285" s="375"/>
      <c r="GJE285" s="375"/>
      <c r="GJF285" s="375"/>
      <c r="GJG285" s="375"/>
      <c r="GJH285" s="375"/>
      <c r="GJI285" s="375"/>
      <c r="GJJ285" s="375"/>
      <c r="GJK285" s="375"/>
      <c r="GJL285" s="375"/>
      <c r="GJM285" s="375"/>
      <c r="GJN285" s="375"/>
      <c r="GJO285" s="375"/>
      <c r="GJP285" s="375"/>
      <c r="GJQ285" s="375"/>
      <c r="GJR285" s="375"/>
      <c r="GJS285" s="375"/>
      <c r="GJT285" s="375"/>
      <c r="GJU285" s="375"/>
      <c r="GJV285" s="375"/>
      <c r="GJW285" s="375"/>
      <c r="GJX285" s="375"/>
      <c r="GJY285" s="375"/>
      <c r="GJZ285" s="375"/>
      <c r="GKA285" s="375"/>
      <c r="GKB285" s="375"/>
      <c r="GKC285" s="375"/>
      <c r="GKD285" s="375"/>
      <c r="GKE285" s="375"/>
      <c r="GKF285" s="375"/>
      <c r="GKG285" s="375"/>
      <c r="GKH285" s="375"/>
      <c r="GKI285" s="375"/>
      <c r="GKJ285" s="375"/>
      <c r="GKK285" s="375"/>
      <c r="GKL285" s="375"/>
      <c r="GKM285" s="375"/>
      <c r="GKN285" s="375"/>
      <c r="GKO285" s="375"/>
      <c r="GKP285" s="375"/>
      <c r="GKQ285" s="375"/>
      <c r="GKR285" s="375"/>
      <c r="GKS285" s="376"/>
      <c r="GKT285" s="376"/>
      <c r="GKU285" s="376"/>
      <c r="GKV285" s="376"/>
      <c r="GKW285" s="376"/>
      <c r="GKX285" s="376"/>
      <c r="GKY285" s="376"/>
      <c r="GKZ285" s="376"/>
      <c r="GLA285" s="376"/>
      <c r="GLB285" s="376"/>
      <c r="GLC285" s="376"/>
      <c r="GLD285" s="376"/>
      <c r="GLE285" s="376"/>
      <c r="GLF285" s="376"/>
      <c r="GLG285" s="376"/>
      <c r="GLH285" s="376"/>
      <c r="GLI285" s="376"/>
      <c r="GLJ285" s="376"/>
      <c r="GLK285" s="376"/>
      <c r="GLL285" s="376"/>
      <c r="GLM285" s="376"/>
      <c r="GLN285" s="376"/>
      <c r="GLO285" s="376"/>
      <c r="GLP285" s="376"/>
      <c r="GLQ285" s="377"/>
      <c r="GLR285" s="377"/>
      <c r="GLS285" s="377"/>
      <c r="GLT285" s="377"/>
      <c r="GLU285" s="377"/>
      <c r="GLV285" s="376"/>
      <c r="GLW285" s="376"/>
      <c r="GLX285" s="377"/>
      <c r="GLY285" s="377"/>
      <c r="GLZ285" s="376"/>
      <c r="GMA285" s="376"/>
      <c r="GMB285" s="377"/>
      <c r="GMC285" s="377"/>
      <c r="GMD285" s="376"/>
      <c r="GME285" s="376"/>
      <c r="GMF285" s="376"/>
      <c r="GMG285" s="376"/>
      <c r="GMH285" s="376"/>
      <c r="GMI285" s="376"/>
      <c r="GMJ285" s="376"/>
      <c r="GMK285" s="377"/>
      <c r="GML285" s="377"/>
      <c r="GMM285" s="376"/>
      <c r="GMN285" s="376"/>
      <c r="GMO285" s="377"/>
      <c r="GMP285" s="377"/>
      <c r="GMQ285" s="376"/>
      <c r="GMR285" s="376"/>
      <c r="GMS285" s="376"/>
      <c r="GMT285" s="376"/>
      <c r="GMU285" s="376"/>
      <c r="GMV285" s="370"/>
      <c r="GMW285" s="396"/>
      <c r="GMX285" s="376"/>
      <c r="GMY285" s="376"/>
      <c r="GMZ285" s="376"/>
      <c r="GNA285" s="376"/>
      <c r="GNB285" s="376"/>
      <c r="GNC285" s="376"/>
      <c r="GND285" s="376"/>
      <c r="GNE285" s="375"/>
      <c r="GNF285" s="375"/>
      <c r="GNG285" s="375"/>
      <c r="GNH285" s="375"/>
      <c r="GNI285" s="375"/>
      <c r="GNJ285" s="375"/>
      <c r="GNK285" s="375"/>
      <c r="GNL285" s="375"/>
      <c r="GNM285" s="375"/>
      <c r="GNN285" s="375"/>
      <c r="GNO285" s="375"/>
      <c r="GNP285" s="375"/>
      <c r="GNQ285" s="375"/>
      <c r="GNR285" s="375"/>
      <c r="GNS285" s="375"/>
      <c r="GNT285" s="375"/>
      <c r="GNU285" s="375"/>
      <c r="GNV285" s="375"/>
      <c r="GNW285" s="375"/>
      <c r="GNX285" s="375"/>
      <c r="GNY285" s="375"/>
      <c r="GNZ285" s="375"/>
      <c r="GOA285" s="375"/>
      <c r="GOB285" s="375"/>
      <c r="GOC285" s="375"/>
      <c r="GOD285" s="375"/>
      <c r="GOE285" s="375"/>
      <c r="GOF285" s="375"/>
      <c r="GOG285" s="375"/>
      <c r="GOH285" s="375"/>
      <c r="GOI285" s="375"/>
      <c r="GOJ285" s="375"/>
      <c r="GOK285" s="375"/>
      <c r="GOL285" s="375"/>
      <c r="GOM285" s="375"/>
      <c r="GON285" s="375"/>
      <c r="GOO285" s="375"/>
      <c r="GOP285" s="375"/>
      <c r="GOQ285" s="375"/>
      <c r="GOR285" s="375"/>
      <c r="GOS285" s="375"/>
      <c r="GOT285" s="375"/>
      <c r="GOU285" s="375"/>
      <c r="GOV285" s="375"/>
      <c r="GOW285" s="376"/>
      <c r="GOX285" s="376"/>
      <c r="GOY285" s="376"/>
      <c r="GOZ285" s="376"/>
      <c r="GPA285" s="376"/>
      <c r="GPB285" s="376"/>
      <c r="GPC285" s="376"/>
      <c r="GPD285" s="376"/>
      <c r="GPE285" s="376"/>
      <c r="GPF285" s="376"/>
      <c r="GPG285" s="376"/>
      <c r="GPH285" s="376"/>
      <c r="GPI285" s="376"/>
      <c r="GPJ285" s="376"/>
      <c r="GPK285" s="376"/>
      <c r="GPL285" s="376"/>
      <c r="GPM285" s="376"/>
      <c r="GPN285" s="376"/>
      <c r="GPO285" s="376"/>
      <c r="GPP285" s="376"/>
      <c r="GPQ285" s="376"/>
      <c r="GPR285" s="376"/>
      <c r="GPS285" s="376"/>
      <c r="GPT285" s="376"/>
      <c r="GPU285" s="377"/>
      <c r="GPV285" s="377"/>
      <c r="GPW285" s="377"/>
      <c r="GPX285" s="377"/>
      <c r="GPY285" s="377"/>
      <c r="GPZ285" s="376"/>
      <c r="GQA285" s="376"/>
      <c r="GQB285" s="377"/>
      <c r="GQC285" s="377"/>
      <c r="GQD285" s="376"/>
      <c r="GQE285" s="376"/>
      <c r="GQF285" s="377"/>
      <c r="GQG285" s="377"/>
      <c r="GQH285" s="376"/>
      <c r="GQI285" s="376"/>
      <c r="GQJ285" s="376"/>
      <c r="GQK285" s="376"/>
      <c r="GQL285" s="376"/>
      <c r="GQM285" s="376"/>
      <c r="GQN285" s="376"/>
      <c r="GQO285" s="377"/>
      <c r="GQP285" s="377"/>
      <c r="GQQ285" s="376"/>
      <c r="GQR285" s="376"/>
      <c r="GQS285" s="377"/>
      <c r="GQT285" s="377"/>
      <c r="GQU285" s="376"/>
      <c r="GQV285" s="376"/>
      <c r="GQW285" s="376"/>
      <c r="GQX285" s="376"/>
      <c r="GQY285" s="376"/>
      <c r="GQZ285" s="370"/>
      <c r="GRA285" s="396"/>
      <c r="GRB285" s="376"/>
      <c r="GRC285" s="376"/>
      <c r="GRD285" s="376"/>
      <c r="GRE285" s="376"/>
      <c r="GRF285" s="376"/>
      <c r="GRG285" s="376"/>
      <c r="GRH285" s="376"/>
      <c r="GRI285" s="375"/>
      <c r="GRJ285" s="375"/>
      <c r="GRK285" s="375"/>
      <c r="GRL285" s="375"/>
      <c r="GRM285" s="375"/>
      <c r="GRN285" s="375"/>
      <c r="GRO285" s="375"/>
      <c r="GRP285" s="375"/>
      <c r="GRQ285" s="375"/>
      <c r="GRR285" s="375"/>
      <c r="GRS285" s="375"/>
      <c r="GRT285" s="375"/>
      <c r="GRU285" s="375"/>
      <c r="GRV285" s="375"/>
      <c r="GRW285" s="375"/>
      <c r="GRX285" s="375"/>
      <c r="GRY285" s="375"/>
      <c r="GRZ285" s="375"/>
      <c r="GSA285" s="375"/>
      <c r="GSB285" s="375"/>
      <c r="GSC285" s="375"/>
      <c r="GSD285" s="375"/>
      <c r="GSE285" s="375"/>
      <c r="GSF285" s="375"/>
      <c r="GSG285" s="375"/>
      <c r="GSH285" s="375"/>
      <c r="GSI285" s="375"/>
      <c r="GSJ285" s="375"/>
      <c r="GSK285" s="375"/>
      <c r="GSL285" s="375"/>
      <c r="GSM285" s="375"/>
      <c r="GSN285" s="375"/>
      <c r="GSO285" s="375"/>
      <c r="GSP285" s="375"/>
      <c r="GSQ285" s="375"/>
      <c r="GSR285" s="375"/>
      <c r="GSS285" s="375"/>
      <c r="GST285" s="375"/>
      <c r="GSU285" s="375"/>
      <c r="GSV285" s="375"/>
      <c r="GSW285" s="375"/>
      <c r="GSX285" s="375"/>
      <c r="GSY285" s="375"/>
      <c r="GSZ285" s="375"/>
      <c r="GTA285" s="376"/>
      <c r="GTB285" s="376"/>
      <c r="GTC285" s="376"/>
      <c r="GTD285" s="376"/>
      <c r="GTE285" s="376"/>
      <c r="GTF285" s="376"/>
      <c r="GTG285" s="376"/>
      <c r="GTH285" s="376"/>
      <c r="GTI285" s="376"/>
      <c r="GTJ285" s="376"/>
      <c r="GTK285" s="376"/>
      <c r="GTL285" s="376"/>
      <c r="GTM285" s="376"/>
      <c r="GTN285" s="376"/>
      <c r="GTO285" s="376"/>
      <c r="GTP285" s="376"/>
      <c r="GTQ285" s="376"/>
      <c r="GTR285" s="376"/>
      <c r="GTS285" s="376"/>
      <c r="GTT285" s="376"/>
      <c r="GTU285" s="376"/>
      <c r="GTV285" s="376"/>
      <c r="GTW285" s="376"/>
      <c r="GTX285" s="376"/>
      <c r="GTY285" s="377"/>
      <c r="GTZ285" s="377"/>
      <c r="GUA285" s="377"/>
      <c r="GUB285" s="377"/>
      <c r="GUC285" s="377"/>
      <c r="GUD285" s="376"/>
      <c r="GUE285" s="376"/>
      <c r="GUF285" s="377"/>
      <c r="GUG285" s="377"/>
      <c r="GUH285" s="376"/>
      <c r="GUI285" s="376"/>
      <c r="GUJ285" s="377"/>
      <c r="GUK285" s="377"/>
      <c r="GUL285" s="376"/>
      <c r="GUM285" s="376"/>
      <c r="GUN285" s="376"/>
      <c r="GUO285" s="376"/>
      <c r="GUP285" s="376"/>
      <c r="GUQ285" s="376"/>
      <c r="GUR285" s="376"/>
      <c r="GUS285" s="377"/>
      <c r="GUT285" s="377"/>
      <c r="GUU285" s="376"/>
      <c r="GUV285" s="376"/>
      <c r="GUW285" s="377"/>
      <c r="GUX285" s="377"/>
      <c r="GUY285" s="376"/>
      <c r="GUZ285" s="376"/>
      <c r="GVA285" s="376"/>
      <c r="GVB285" s="376"/>
      <c r="GVC285" s="376"/>
      <c r="GVD285" s="370"/>
      <c r="GVE285" s="396"/>
      <c r="GVF285" s="376"/>
      <c r="GVG285" s="376"/>
      <c r="GVH285" s="376"/>
      <c r="GVI285" s="376"/>
      <c r="GVJ285" s="376"/>
      <c r="GVK285" s="376"/>
      <c r="GVL285" s="376"/>
      <c r="GVM285" s="375"/>
      <c r="GVN285" s="375"/>
      <c r="GVO285" s="375"/>
      <c r="GVP285" s="375"/>
      <c r="GVQ285" s="375"/>
      <c r="GVR285" s="375"/>
      <c r="GVS285" s="375"/>
      <c r="GVT285" s="375"/>
      <c r="GVU285" s="375"/>
      <c r="GVV285" s="375"/>
      <c r="GVW285" s="375"/>
      <c r="GVX285" s="375"/>
      <c r="GVY285" s="375"/>
      <c r="GVZ285" s="375"/>
      <c r="GWA285" s="375"/>
      <c r="GWB285" s="375"/>
      <c r="GWC285" s="375"/>
      <c r="GWD285" s="375"/>
      <c r="GWE285" s="375"/>
      <c r="GWF285" s="375"/>
      <c r="GWG285" s="375"/>
      <c r="GWH285" s="375"/>
      <c r="GWI285" s="375"/>
      <c r="GWJ285" s="375"/>
      <c r="GWK285" s="375"/>
      <c r="GWL285" s="375"/>
      <c r="GWM285" s="375"/>
      <c r="GWN285" s="375"/>
      <c r="GWO285" s="375"/>
      <c r="GWP285" s="375"/>
      <c r="GWQ285" s="375"/>
      <c r="GWR285" s="375"/>
      <c r="GWS285" s="375"/>
      <c r="GWT285" s="375"/>
      <c r="GWU285" s="375"/>
      <c r="GWV285" s="375"/>
      <c r="GWW285" s="375"/>
      <c r="GWX285" s="375"/>
      <c r="GWY285" s="375"/>
      <c r="GWZ285" s="375"/>
      <c r="GXA285" s="375"/>
      <c r="GXB285" s="375"/>
      <c r="GXC285" s="375"/>
      <c r="GXD285" s="375"/>
      <c r="GXE285" s="376"/>
      <c r="GXF285" s="376"/>
      <c r="GXG285" s="376"/>
      <c r="GXH285" s="376"/>
      <c r="GXI285" s="376"/>
      <c r="GXJ285" s="376"/>
      <c r="GXK285" s="376"/>
      <c r="GXL285" s="376"/>
      <c r="GXM285" s="376"/>
      <c r="GXN285" s="376"/>
      <c r="GXO285" s="376"/>
      <c r="GXP285" s="376"/>
      <c r="GXQ285" s="376"/>
      <c r="GXR285" s="376"/>
      <c r="GXS285" s="376"/>
      <c r="GXT285" s="376"/>
      <c r="GXU285" s="376"/>
      <c r="GXV285" s="376"/>
      <c r="GXW285" s="376"/>
      <c r="GXX285" s="376"/>
      <c r="GXY285" s="376"/>
      <c r="GXZ285" s="376"/>
      <c r="GYA285" s="376"/>
      <c r="GYB285" s="376"/>
      <c r="GYC285" s="377"/>
      <c r="GYD285" s="377"/>
      <c r="GYE285" s="377"/>
      <c r="GYF285" s="377"/>
      <c r="GYG285" s="377"/>
      <c r="GYH285" s="376"/>
      <c r="GYI285" s="376"/>
      <c r="GYJ285" s="377"/>
      <c r="GYK285" s="377"/>
      <c r="GYL285" s="376"/>
      <c r="GYM285" s="376"/>
      <c r="GYN285" s="377"/>
      <c r="GYO285" s="377"/>
      <c r="GYP285" s="376"/>
      <c r="GYQ285" s="376"/>
      <c r="GYR285" s="376"/>
      <c r="GYS285" s="376"/>
      <c r="GYT285" s="376"/>
      <c r="GYU285" s="376"/>
      <c r="GYV285" s="376"/>
      <c r="GYW285" s="377"/>
      <c r="GYX285" s="377"/>
      <c r="GYY285" s="376"/>
      <c r="GYZ285" s="376"/>
      <c r="GZA285" s="377"/>
      <c r="GZB285" s="377"/>
      <c r="GZC285" s="376"/>
      <c r="GZD285" s="376"/>
      <c r="GZE285" s="376"/>
      <c r="GZF285" s="376"/>
      <c r="GZG285" s="376"/>
      <c r="GZH285" s="370"/>
      <c r="GZI285" s="396"/>
      <c r="GZJ285" s="376"/>
      <c r="GZK285" s="376"/>
      <c r="GZL285" s="376"/>
      <c r="GZM285" s="376"/>
      <c r="GZN285" s="376"/>
      <c r="GZO285" s="376"/>
      <c r="GZP285" s="376"/>
      <c r="GZQ285" s="375"/>
      <c r="GZR285" s="375"/>
      <c r="GZS285" s="375"/>
      <c r="GZT285" s="375"/>
      <c r="GZU285" s="375"/>
      <c r="GZV285" s="375"/>
      <c r="GZW285" s="375"/>
      <c r="GZX285" s="375"/>
      <c r="GZY285" s="375"/>
      <c r="GZZ285" s="375"/>
      <c r="HAA285" s="375"/>
      <c r="HAB285" s="375"/>
      <c r="HAC285" s="375"/>
      <c r="HAD285" s="375"/>
      <c r="HAE285" s="375"/>
      <c r="HAF285" s="375"/>
      <c r="HAG285" s="375"/>
      <c r="HAH285" s="375"/>
      <c r="HAI285" s="375"/>
      <c r="HAJ285" s="375"/>
      <c r="HAK285" s="375"/>
      <c r="HAL285" s="375"/>
      <c r="HAM285" s="375"/>
      <c r="HAN285" s="375"/>
      <c r="HAO285" s="375"/>
      <c r="HAP285" s="375"/>
      <c r="HAQ285" s="375"/>
      <c r="HAR285" s="375"/>
      <c r="HAS285" s="375"/>
      <c r="HAT285" s="375"/>
      <c r="HAU285" s="375"/>
      <c r="HAV285" s="375"/>
      <c r="HAW285" s="375"/>
      <c r="HAX285" s="375"/>
      <c r="HAY285" s="375"/>
      <c r="HAZ285" s="375"/>
      <c r="HBA285" s="375"/>
      <c r="HBB285" s="375"/>
      <c r="HBC285" s="375"/>
      <c r="HBD285" s="375"/>
      <c r="HBE285" s="375"/>
      <c r="HBF285" s="375"/>
      <c r="HBG285" s="375"/>
      <c r="HBH285" s="375"/>
      <c r="HBI285" s="376"/>
      <c r="HBJ285" s="376"/>
      <c r="HBK285" s="376"/>
      <c r="HBL285" s="376"/>
      <c r="HBM285" s="376"/>
      <c r="HBN285" s="376"/>
      <c r="HBO285" s="376"/>
      <c r="HBP285" s="376"/>
      <c r="HBQ285" s="376"/>
      <c r="HBR285" s="376"/>
      <c r="HBS285" s="376"/>
      <c r="HBT285" s="376"/>
      <c r="HBU285" s="376"/>
      <c r="HBV285" s="376"/>
      <c r="HBW285" s="376"/>
      <c r="HBX285" s="376"/>
      <c r="HBY285" s="376"/>
      <c r="HBZ285" s="376"/>
      <c r="HCA285" s="376"/>
      <c r="HCB285" s="376"/>
      <c r="HCC285" s="376"/>
      <c r="HCD285" s="376"/>
      <c r="HCE285" s="376"/>
      <c r="HCF285" s="376"/>
      <c r="HCG285" s="377"/>
      <c r="HCH285" s="377"/>
      <c r="HCI285" s="377"/>
      <c r="HCJ285" s="377"/>
      <c r="HCK285" s="377"/>
      <c r="HCL285" s="376"/>
      <c r="HCM285" s="376"/>
      <c r="HCN285" s="377"/>
      <c r="HCO285" s="377"/>
      <c r="HCP285" s="376"/>
      <c r="HCQ285" s="376"/>
      <c r="HCR285" s="377"/>
      <c r="HCS285" s="377"/>
      <c r="HCT285" s="376"/>
      <c r="HCU285" s="376"/>
      <c r="HCV285" s="376"/>
      <c r="HCW285" s="376"/>
      <c r="HCX285" s="376"/>
      <c r="HCY285" s="376"/>
      <c r="HCZ285" s="376"/>
      <c r="HDA285" s="377"/>
      <c r="HDB285" s="377"/>
      <c r="HDC285" s="376"/>
      <c r="HDD285" s="376"/>
      <c r="HDE285" s="377"/>
      <c r="HDF285" s="377"/>
      <c r="HDG285" s="376"/>
      <c r="HDH285" s="376"/>
      <c r="HDI285" s="376"/>
      <c r="HDJ285" s="376"/>
      <c r="HDK285" s="376"/>
      <c r="HDL285" s="370"/>
      <c r="HDM285" s="396"/>
      <c r="HDN285" s="376"/>
      <c r="HDO285" s="376"/>
      <c r="HDP285" s="376"/>
      <c r="HDQ285" s="376"/>
      <c r="HDR285" s="376"/>
      <c r="HDS285" s="376"/>
      <c r="HDT285" s="376"/>
      <c r="HDU285" s="375"/>
      <c r="HDV285" s="375"/>
      <c r="HDW285" s="375"/>
      <c r="HDX285" s="375"/>
      <c r="HDY285" s="375"/>
      <c r="HDZ285" s="375"/>
      <c r="HEA285" s="375"/>
      <c r="HEB285" s="375"/>
      <c r="HEC285" s="375"/>
      <c r="HED285" s="375"/>
      <c r="HEE285" s="375"/>
      <c r="HEF285" s="375"/>
      <c r="HEG285" s="375"/>
      <c r="HEH285" s="375"/>
      <c r="HEI285" s="375"/>
      <c r="HEJ285" s="375"/>
      <c r="HEK285" s="375"/>
      <c r="HEL285" s="375"/>
      <c r="HEM285" s="375"/>
      <c r="HEN285" s="375"/>
      <c r="HEO285" s="375"/>
      <c r="HEP285" s="375"/>
      <c r="HEQ285" s="375"/>
      <c r="HER285" s="375"/>
      <c r="HES285" s="375"/>
      <c r="HET285" s="375"/>
      <c r="HEU285" s="375"/>
      <c r="HEV285" s="375"/>
      <c r="HEW285" s="375"/>
      <c r="HEX285" s="375"/>
      <c r="HEY285" s="375"/>
      <c r="HEZ285" s="375"/>
      <c r="HFA285" s="375"/>
      <c r="HFB285" s="375"/>
      <c r="HFC285" s="375"/>
      <c r="HFD285" s="375"/>
      <c r="HFE285" s="375"/>
      <c r="HFF285" s="375"/>
      <c r="HFG285" s="375"/>
      <c r="HFH285" s="375"/>
      <c r="HFI285" s="375"/>
      <c r="HFJ285" s="375"/>
      <c r="HFK285" s="375"/>
      <c r="HFL285" s="375"/>
      <c r="HFM285" s="376"/>
      <c r="HFN285" s="376"/>
      <c r="HFO285" s="376"/>
      <c r="HFP285" s="376"/>
      <c r="HFQ285" s="376"/>
      <c r="HFR285" s="376"/>
      <c r="HFS285" s="376"/>
      <c r="HFT285" s="376"/>
      <c r="HFU285" s="376"/>
      <c r="HFV285" s="376"/>
      <c r="HFW285" s="376"/>
      <c r="HFX285" s="376"/>
      <c r="HFY285" s="376"/>
      <c r="HFZ285" s="376"/>
      <c r="HGA285" s="376"/>
      <c r="HGB285" s="376"/>
      <c r="HGC285" s="376"/>
      <c r="HGD285" s="376"/>
      <c r="HGE285" s="376"/>
      <c r="HGF285" s="376"/>
      <c r="HGG285" s="376"/>
      <c r="HGH285" s="376"/>
      <c r="HGI285" s="376"/>
      <c r="HGJ285" s="376"/>
      <c r="HGK285" s="377"/>
      <c r="HGL285" s="377"/>
      <c r="HGM285" s="377"/>
      <c r="HGN285" s="377"/>
      <c r="HGO285" s="377"/>
      <c r="HGP285" s="376"/>
      <c r="HGQ285" s="376"/>
      <c r="HGR285" s="377"/>
      <c r="HGS285" s="377"/>
      <c r="HGT285" s="376"/>
      <c r="HGU285" s="376"/>
      <c r="HGV285" s="377"/>
      <c r="HGW285" s="377"/>
      <c r="HGX285" s="376"/>
      <c r="HGY285" s="376"/>
      <c r="HGZ285" s="376"/>
      <c r="HHA285" s="376"/>
      <c r="HHB285" s="376"/>
      <c r="HHC285" s="376"/>
      <c r="HHD285" s="376"/>
      <c r="HHE285" s="377"/>
      <c r="HHF285" s="377"/>
      <c r="HHG285" s="376"/>
      <c r="HHH285" s="376"/>
      <c r="HHI285" s="377"/>
      <c r="HHJ285" s="377"/>
      <c r="HHK285" s="376"/>
      <c r="HHL285" s="376"/>
      <c r="HHM285" s="376"/>
      <c r="HHN285" s="376"/>
      <c r="HHO285" s="376"/>
      <c r="HHP285" s="370"/>
      <c r="HHQ285" s="396"/>
      <c r="HHR285" s="376"/>
      <c r="HHS285" s="376"/>
      <c r="HHT285" s="376"/>
      <c r="HHU285" s="376"/>
      <c r="HHV285" s="376"/>
      <c r="HHW285" s="376"/>
      <c r="HHX285" s="376"/>
      <c r="HHY285" s="375"/>
      <c r="HHZ285" s="375"/>
      <c r="HIA285" s="375"/>
      <c r="HIB285" s="375"/>
      <c r="HIC285" s="375"/>
      <c r="HID285" s="375"/>
      <c r="HIE285" s="375"/>
      <c r="HIF285" s="375"/>
      <c r="HIG285" s="375"/>
      <c r="HIH285" s="375"/>
      <c r="HII285" s="375"/>
      <c r="HIJ285" s="375"/>
      <c r="HIK285" s="375"/>
      <c r="HIL285" s="375"/>
      <c r="HIM285" s="375"/>
      <c r="HIN285" s="375"/>
      <c r="HIO285" s="375"/>
      <c r="HIP285" s="375"/>
      <c r="HIQ285" s="375"/>
      <c r="HIR285" s="375"/>
      <c r="HIS285" s="375"/>
      <c r="HIT285" s="375"/>
      <c r="HIU285" s="375"/>
      <c r="HIV285" s="375"/>
      <c r="HIW285" s="375"/>
      <c r="HIX285" s="375"/>
      <c r="HIY285" s="375"/>
      <c r="HIZ285" s="375"/>
      <c r="HJA285" s="375"/>
      <c r="HJB285" s="375"/>
      <c r="HJC285" s="375"/>
      <c r="HJD285" s="375"/>
      <c r="HJE285" s="375"/>
      <c r="HJF285" s="375"/>
      <c r="HJG285" s="375"/>
      <c r="HJH285" s="375"/>
      <c r="HJI285" s="375"/>
      <c r="HJJ285" s="375"/>
      <c r="HJK285" s="375"/>
      <c r="HJL285" s="375"/>
      <c r="HJM285" s="375"/>
      <c r="HJN285" s="375"/>
      <c r="HJO285" s="375"/>
      <c r="HJP285" s="375"/>
      <c r="HJQ285" s="376"/>
      <c r="HJR285" s="376"/>
      <c r="HJS285" s="376"/>
      <c r="HJT285" s="376"/>
      <c r="HJU285" s="376"/>
      <c r="HJV285" s="376"/>
      <c r="HJW285" s="376"/>
      <c r="HJX285" s="376"/>
      <c r="HJY285" s="376"/>
      <c r="HJZ285" s="376"/>
      <c r="HKA285" s="376"/>
      <c r="HKB285" s="376"/>
      <c r="HKC285" s="376"/>
      <c r="HKD285" s="376"/>
      <c r="HKE285" s="376"/>
      <c r="HKF285" s="376"/>
      <c r="HKG285" s="376"/>
      <c r="HKH285" s="376"/>
      <c r="HKI285" s="376"/>
      <c r="HKJ285" s="376"/>
      <c r="HKK285" s="376"/>
      <c r="HKL285" s="376"/>
      <c r="HKM285" s="376"/>
      <c r="HKN285" s="376"/>
      <c r="HKO285" s="377"/>
      <c r="HKP285" s="377"/>
      <c r="HKQ285" s="377"/>
      <c r="HKR285" s="377"/>
      <c r="HKS285" s="377"/>
      <c r="HKT285" s="376"/>
      <c r="HKU285" s="376"/>
      <c r="HKV285" s="377"/>
      <c r="HKW285" s="377"/>
      <c r="HKX285" s="376"/>
      <c r="HKY285" s="376"/>
      <c r="HKZ285" s="377"/>
      <c r="HLA285" s="377"/>
      <c r="HLB285" s="376"/>
      <c r="HLC285" s="376"/>
      <c r="HLD285" s="376"/>
      <c r="HLE285" s="376"/>
      <c r="HLF285" s="376"/>
      <c r="HLG285" s="376"/>
      <c r="HLH285" s="376"/>
      <c r="HLI285" s="377"/>
      <c r="HLJ285" s="377"/>
      <c r="HLK285" s="376"/>
      <c r="HLL285" s="376"/>
      <c r="HLM285" s="377"/>
      <c r="HLN285" s="377"/>
      <c r="HLO285" s="376"/>
      <c r="HLP285" s="376"/>
      <c r="HLQ285" s="376"/>
      <c r="HLR285" s="376"/>
      <c r="HLS285" s="376"/>
      <c r="HLT285" s="370"/>
      <c r="HLU285" s="396"/>
      <c r="HLV285" s="376"/>
      <c r="HLW285" s="376"/>
      <c r="HLX285" s="376"/>
      <c r="HLY285" s="376"/>
      <c r="HLZ285" s="376"/>
      <c r="HMA285" s="376"/>
      <c r="HMB285" s="376"/>
      <c r="HMC285" s="375"/>
      <c r="HMD285" s="375"/>
      <c r="HME285" s="375"/>
      <c r="HMF285" s="375"/>
      <c r="HMG285" s="375"/>
      <c r="HMH285" s="375"/>
      <c r="HMI285" s="375"/>
      <c r="HMJ285" s="375"/>
      <c r="HMK285" s="375"/>
      <c r="HML285" s="375"/>
      <c r="HMM285" s="375"/>
      <c r="HMN285" s="375"/>
      <c r="HMO285" s="375"/>
      <c r="HMP285" s="375"/>
      <c r="HMQ285" s="375"/>
      <c r="HMR285" s="375"/>
      <c r="HMS285" s="375"/>
      <c r="HMT285" s="375"/>
      <c r="HMU285" s="375"/>
      <c r="HMV285" s="375"/>
      <c r="HMW285" s="375"/>
      <c r="HMX285" s="375"/>
      <c r="HMY285" s="375"/>
      <c r="HMZ285" s="375"/>
      <c r="HNA285" s="375"/>
      <c r="HNB285" s="375"/>
      <c r="HNC285" s="375"/>
      <c r="HND285" s="375"/>
      <c r="HNE285" s="375"/>
      <c r="HNF285" s="375"/>
      <c r="HNG285" s="375"/>
      <c r="HNH285" s="375"/>
      <c r="HNI285" s="375"/>
      <c r="HNJ285" s="375"/>
      <c r="HNK285" s="375"/>
      <c r="HNL285" s="375"/>
      <c r="HNM285" s="375"/>
      <c r="HNN285" s="375"/>
      <c r="HNO285" s="375"/>
      <c r="HNP285" s="375"/>
      <c r="HNQ285" s="375"/>
      <c r="HNR285" s="375"/>
      <c r="HNS285" s="375"/>
      <c r="HNT285" s="375"/>
      <c r="HNU285" s="376"/>
      <c r="HNV285" s="376"/>
      <c r="HNW285" s="376"/>
      <c r="HNX285" s="376"/>
      <c r="HNY285" s="376"/>
      <c r="HNZ285" s="376"/>
      <c r="HOA285" s="376"/>
      <c r="HOB285" s="376"/>
      <c r="HOC285" s="376"/>
      <c r="HOD285" s="376"/>
      <c r="HOE285" s="376"/>
      <c r="HOF285" s="376"/>
      <c r="HOG285" s="376"/>
      <c r="HOH285" s="376"/>
      <c r="HOI285" s="376"/>
      <c r="HOJ285" s="376"/>
      <c r="HOK285" s="376"/>
      <c r="HOL285" s="376"/>
      <c r="HOM285" s="376"/>
      <c r="HON285" s="376"/>
      <c r="HOO285" s="376"/>
      <c r="HOP285" s="376"/>
      <c r="HOQ285" s="376"/>
      <c r="HOR285" s="376"/>
      <c r="HOS285" s="377"/>
      <c r="HOT285" s="377"/>
      <c r="HOU285" s="377"/>
      <c r="HOV285" s="377"/>
      <c r="HOW285" s="377"/>
      <c r="HOX285" s="376"/>
      <c r="HOY285" s="376"/>
      <c r="HOZ285" s="377"/>
      <c r="HPA285" s="377"/>
      <c r="HPB285" s="376"/>
      <c r="HPC285" s="376"/>
      <c r="HPD285" s="377"/>
      <c r="HPE285" s="377"/>
      <c r="HPF285" s="376"/>
      <c r="HPG285" s="376"/>
      <c r="HPH285" s="376"/>
      <c r="HPI285" s="376"/>
      <c r="HPJ285" s="376"/>
      <c r="HPK285" s="376"/>
      <c r="HPL285" s="376"/>
      <c r="HPM285" s="377"/>
      <c r="HPN285" s="377"/>
      <c r="HPO285" s="376"/>
      <c r="HPP285" s="376"/>
      <c r="HPQ285" s="377"/>
      <c r="HPR285" s="377"/>
      <c r="HPS285" s="376"/>
      <c r="HPT285" s="376"/>
      <c r="HPU285" s="376"/>
      <c r="HPV285" s="376"/>
      <c r="HPW285" s="376"/>
      <c r="HPX285" s="370"/>
      <c r="HPY285" s="396"/>
      <c r="HPZ285" s="376"/>
      <c r="HQA285" s="376"/>
      <c r="HQB285" s="376"/>
      <c r="HQC285" s="376"/>
      <c r="HQD285" s="376"/>
      <c r="HQE285" s="376"/>
      <c r="HQF285" s="376"/>
      <c r="HQG285" s="375"/>
      <c r="HQH285" s="375"/>
      <c r="HQI285" s="375"/>
      <c r="HQJ285" s="375"/>
      <c r="HQK285" s="375"/>
      <c r="HQL285" s="375"/>
      <c r="HQM285" s="375"/>
      <c r="HQN285" s="375"/>
      <c r="HQO285" s="375"/>
      <c r="HQP285" s="375"/>
      <c r="HQQ285" s="375"/>
      <c r="HQR285" s="375"/>
      <c r="HQS285" s="375"/>
      <c r="HQT285" s="375"/>
      <c r="HQU285" s="375"/>
      <c r="HQV285" s="375"/>
      <c r="HQW285" s="375"/>
      <c r="HQX285" s="375"/>
      <c r="HQY285" s="375"/>
      <c r="HQZ285" s="375"/>
      <c r="HRA285" s="375"/>
      <c r="HRB285" s="375"/>
      <c r="HRC285" s="375"/>
      <c r="HRD285" s="375"/>
      <c r="HRE285" s="375"/>
      <c r="HRF285" s="375"/>
      <c r="HRG285" s="375"/>
      <c r="HRH285" s="375"/>
      <c r="HRI285" s="375"/>
      <c r="HRJ285" s="375"/>
      <c r="HRK285" s="375"/>
      <c r="HRL285" s="375"/>
      <c r="HRM285" s="375"/>
      <c r="HRN285" s="375"/>
      <c r="HRO285" s="375"/>
      <c r="HRP285" s="375"/>
      <c r="HRQ285" s="375"/>
      <c r="HRR285" s="375"/>
      <c r="HRS285" s="375"/>
      <c r="HRT285" s="375"/>
      <c r="HRU285" s="375"/>
      <c r="HRV285" s="375"/>
      <c r="HRW285" s="375"/>
      <c r="HRX285" s="375"/>
      <c r="HRY285" s="376"/>
      <c r="HRZ285" s="376"/>
      <c r="HSA285" s="376"/>
      <c r="HSB285" s="376"/>
      <c r="HSC285" s="376"/>
      <c r="HSD285" s="376"/>
      <c r="HSE285" s="376"/>
      <c r="HSF285" s="376"/>
      <c r="HSG285" s="376"/>
      <c r="HSH285" s="376"/>
      <c r="HSI285" s="376"/>
      <c r="HSJ285" s="376"/>
      <c r="HSK285" s="376"/>
      <c r="HSL285" s="376"/>
      <c r="HSM285" s="376"/>
      <c r="HSN285" s="376"/>
      <c r="HSO285" s="376"/>
      <c r="HSP285" s="376"/>
      <c r="HSQ285" s="376"/>
      <c r="HSR285" s="376"/>
      <c r="HSS285" s="376"/>
      <c r="HST285" s="376"/>
      <c r="HSU285" s="376"/>
      <c r="HSV285" s="376"/>
      <c r="HSW285" s="377"/>
      <c r="HSX285" s="377"/>
      <c r="HSY285" s="377"/>
      <c r="HSZ285" s="377"/>
      <c r="HTA285" s="377"/>
      <c r="HTB285" s="376"/>
      <c r="HTC285" s="376"/>
      <c r="HTD285" s="377"/>
      <c r="HTE285" s="377"/>
      <c r="HTF285" s="376"/>
      <c r="HTG285" s="376"/>
      <c r="HTH285" s="377"/>
      <c r="HTI285" s="377"/>
      <c r="HTJ285" s="376"/>
      <c r="HTK285" s="376"/>
      <c r="HTL285" s="376"/>
      <c r="HTM285" s="376"/>
      <c r="HTN285" s="376"/>
      <c r="HTO285" s="376"/>
      <c r="HTP285" s="376"/>
      <c r="HTQ285" s="377"/>
      <c r="HTR285" s="377"/>
      <c r="HTS285" s="376"/>
      <c r="HTT285" s="376"/>
      <c r="HTU285" s="377"/>
      <c r="HTV285" s="377"/>
      <c r="HTW285" s="376"/>
      <c r="HTX285" s="376"/>
      <c r="HTY285" s="376"/>
      <c r="HTZ285" s="376"/>
      <c r="HUA285" s="376"/>
      <c r="HUB285" s="370"/>
      <c r="HUC285" s="396"/>
      <c r="HUD285" s="376"/>
      <c r="HUE285" s="376"/>
      <c r="HUF285" s="376"/>
      <c r="HUG285" s="376"/>
      <c r="HUH285" s="376"/>
      <c r="HUI285" s="376"/>
      <c r="HUJ285" s="376"/>
      <c r="HUK285" s="375"/>
      <c r="HUL285" s="375"/>
      <c r="HUM285" s="375"/>
      <c r="HUN285" s="375"/>
      <c r="HUO285" s="375"/>
      <c r="HUP285" s="375"/>
      <c r="HUQ285" s="375"/>
      <c r="HUR285" s="375"/>
      <c r="HUS285" s="375"/>
      <c r="HUT285" s="375"/>
      <c r="HUU285" s="375"/>
      <c r="HUV285" s="375"/>
      <c r="HUW285" s="375"/>
      <c r="HUX285" s="375"/>
      <c r="HUY285" s="375"/>
      <c r="HUZ285" s="375"/>
      <c r="HVA285" s="375"/>
      <c r="HVB285" s="375"/>
      <c r="HVC285" s="375"/>
      <c r="HVD285" s="375"/>
      <c r="HVE285" s="375"/>
      <c r="HVF285" s="375"/>
      <c r="HVG285" s="375"/>
      <c r="HVH285" s="375"/>
      <c r="HVI285" s="375"/>
      <c r="HVJ285" s="375"/>
      <c r="HVK285" s="375"/>
      <c r="HVL285" s="375"/>
      <c r="HVM285" s="375"/>
      <c r="HVN285" s="375"/>
      <c r="HVO285" s="375"/>
      <c r="HVP285" s="375"/>
      <c r="HVQ285" s="375"/>
      <c r="HVR285" s="375"/>
      <c r="HVS285" s="375"/>
      <c r="HVT285" s="375"/>
      <c r="HVU285" s="375"/>
      <c r="HVV285" s="375"/>
      <c r="HVW285" s="375"/>
      <c r="HVX285" s="375"/>
      <c r="HVY285" s="375"/>
      <c r="HVZ285" s="375"/>
      <c r="HWA285" s="375"/>
      <c r="HWB285" s="375"/>
      <c r="HWC285" s="376"/>
      <c r="HWD285" s="376"/>
      <c r="HWE285" s="376"/>
      <c r="HWF285" s="376"/>
      <c r="HWG285" s="376"/>
      <c r="HWH285" s="376"/>
      <c r="HWI285" s="376"/>
      <c r="HWJ285" s="376"/>
      <c r="HWK285" s="376"/>
      <c r="HWL285" s="376"/>
      <c r="HWM285" s="376"/>
      <c r="HWN285" s="376"/>
      <c r="HWO285" s="376"/>
      <c r="HWP285" s="376"/>
      <c r="HWQ285" s="376"/>
      <c r="HWR285" s="376"/>
      <c r="HWS285" s="376"/>
      <c r="HWT285" s="376"/>
      <c r="HWU285" s="376"/>
      <c r="HWV285" s="376"/>
      <c r="HWW285" s="376"/>
      <c r="HWX285" s="376"/>
      <c r="HWY285" s="376"/>
      <c r="HWZ285" s="376"/>
      <c r="HXA285" s="377"/>
      <c r="HXB285" s="377"/>
      <c r="HXC285" s="377"/>
      <c r="HXD285" s="377"/>
      <c r="HXE285" s="377"/>
      <c r="HXF285" s="376"/>
      <c r="HXG285" s="376"/>
      <c r="HXH285" s="377"/>
      <c r="HXI285" s="377"/>
      <c r="HXJ285" s="376"/>
      <c r="HXK285" s="376"/>
      <c r="HXL285" s="377"/>
      <c r="HXM285" s="377"/>
      <c r="HXN285" s="376"/>
      <c r="HXO285" s="376"/>
      <c r="HXP285" s="376"/>
      <c r="HXQ285" s="376"/>
      <c r="HXR285" s="376"/>
      <c r="HXS285" s="376"/>
      <c r="HXT285" s="376"/>
      <c r="HXU285" s="377"/>
      <c r="HXV285" s="377"/>
      <c r="HXW285" s="376"/>
      <c r="HXX285" s="376"/>
      <c r="HXY285" s="377"/>
      <c r="HXZ285" s="377"/>
      <c r="HYA285" s="376"/>
      <c r="HYB285" s="376"/>
      <c r="HYC285" s="376"/>
      <c r="HYD285" s="376"/>
      <c r="HYE285" s="376"/>
      <c r="HYF285" s="370"/>
      <c r="HYG285" s="396"/>
      <c r="HYH285" s="376"/>
      <c r="HYI285" s="376"/>
      <c r="HYJ285" s="376"/>
      <c r="HYK285" s="376"/>
      <c r="HYL285" s="376"/>
      <c r="HYM285" s="376"/>
      <c r="HYN285" s="376"/>
      <c r="HYO285" s="375"/>
      <c r="HYP285" s="375"/>
      <c r="HYQ285" s="375"/>
      <c r="HYR285" s="375"/>
      <c r="HYS285" s="375"/>
      <c r="HYT285" s="375"/>
      <c r="HYU285" s="375"/>
      <c r="HYV285" s="375"/>
      <c r="HYW285" s="375"/>
      <c r="HYX285" s="375"/>
      <c r="HYY285" s="375"/>
      <c r="HYZ285" s="375"/>
      <c r="HZA285" s="375"/>
      <c r="HZB285" s="375"/>
      <c r="HZC285" s="375"/>
      <c r="HZD285" s="375"/>
      <c r="HZE285" s="375"/>
      <c r="HZF285" s="375"/>
      <c r="HZG285" s="375"/>
      <c r="HZH285" s="375"/>
      <c r="HZI285" s="375"/>
      <c r="HZJ285" s="375"/>
      <c r="HZK285" s="375"/>
      <c r="HZL285" s="375"/>
      <c r="HZM285" s="375"/>
      <c r="HZN285" s="375"/>
      <c r="HZO285" s="375"/>
      <c r="HZP285" s="375"/>
      <c r="HZQ285" s="375"/>
      <c r="HZR285" s="375"/>
      <c r="HZS285" s="375"/>
      <c r="HZT285" s="375"/>
      <c r="HZU285" s="375"/>
      <c r="HZV285" s="375"/>
      <c r="HZW285" s="375"/>
      <c r="HZX285" s="375"/>
      <c r="HZY285" s="375"/>
      <c r="HZZ285" s="375"/>
      <c r="IAA285" s="375"/>
      <c r="IAB285" s="375"/>
      <c r="IAC285" s="375"/>
      <c r="IAD285" s="375"/>
      <c r="IAE285" s="375"/>
      <c r="IAF285" s="375"/>
      <c r="IAG285" s="376"/>
      <c r="IAH285" s="376"/>
      <c r="IAI285" s="376"/>
      <c r="IAJ285" s="376"/>
      <c r="IAK285" s="376"/>
      <c r="IAL285" s="376"/>
      <c r="IAM285" s="376"/>
      <c r="IAN285" s="376"/>
      <c r="IAO285" s="376"/>
      <c r="IAP285" s="376"/>
      <c r="IAQ285" s="376"/>
      <c r="IAR285" s="376"/>
      <c r="IAS285" s="376"/>
      <c r="IAT285" s="376"/>
      <c r="IAU285" s="376"/>
      <c r="IAV285" s="376"/>
      <c r="IAW285" s="376"/>
      <c r="IAX285" s="376"/>
      <c r="IAY285" s="376"/>
      <c r="IAZ285" s="376"/>
      <c r="IBA285" s="376"/>
      <c r="IBB285" s="376"/>
      <c r="IBC285" s="376"/>
      <c r="IBD285" s="376"/>
      <c r="IBE285" s="377"/>
      <c r="IBF285" s="377"/>
      <c r="IBG285" s="377"/>
      <c r="IBH285" s="377"/>
      <c r="IBI285" s="377"/>
      <c r="IBJ285" s="376"/>
      <c r="IBK285" s="376"/>
      <c r="IBL285" s="377"/>
      <c r="IBM285" s="377"/>
      <c r="IBN285" s="376"/>
      <c r="IBO285" s="376"/>
      <c r="IBP285" s="377"/>
      <c r="IBQ285" s="377"/>
      <c r="IBR285" s="376"/>
      <c r="IBS285" s="376"/>
      <c r="IBT285" s="376"/>
      <c r="IBU285" s="376"/>
      <c r="IBV285" s="376"/>
      <c r="IBW285" s="376"/>
      <c r="IBX285" s="376"/>
      <c r="IBY285" s="377"/>
      <c r="IBZ285" s="377"/>
      <c r="ICA285" s="376"/>
      <c r="ICB285" s="376"/>
      <c r="ICC285" s="377"/>
      <c r="ICD285" s="377"/>
      <c r="ICE285" s="376"/>
      <c r="ICF285" s="376"/>
      <c r="ICG285" s="376"/>
      <c r="ICH285" s="376"/>
      <c r="ICI285" s="376"/>
      <c r="ICJ285" s="370"/>
      <c r="ICK285" s="396"/>
      <c r="ICL285" s="376"/>
      <c r="ICM285" s="376"/>
      <c r="ICN285" s="376"/>
      <c r="ICO285" s="376"/>
      <c r="ICP285" s="376"/>
      <c r="ICQ285" s="376"/>
      <c r="ICR285" s="376"/>
      <c r="ICS285" s="375"/>
      <c r="ICT285" s="375"/>
      <c r="ICU285" s="375"/>
      <c r="ICV285" s="375"/>
      <c r="ICW285" s="375"/>
      <c r="ICX285" s="375"/>
      <c r="ICY285" s="375"/>
      <c r="ICZ285" s="375"/>
      <c r="IDA285" s="375"/>
      <c r="IDB285" s="375"/>
      <c r="IDC285" s="375"/>
      <c r="IDD285" s="375"/>
      <c r="IDE285" s="375"/>
      <c r="IDF285" s="375"/>
      <c r="IDG285" s="375"/>
      <c r="IDH285" s="375"/>
      <c r="IDI285" s="375"/>
      <c r="IDJ285" s="375"/>
      <c r="IDK285" s="375"/>
      <c r="IDL285" s="375"/>
      <c r="IDM285" s="375"/>
      <c r="IDN285" s="375"/>
      <c r="IDO285" s="375"/>
      <c r="IDP285" s="375"/>
      <c r="IDQ285" s="375"/>
      <c r="IDR285" s="375"/>
      <c r="IDS285" s="375"/>
      <c r="IDT285" s="375"/>
      <c r="IDU285" s="375"/>
      <c r="IDV285" s="375"/>
      <c r="IDW285" s="375"/>
      <c r="IDX285" s="375"/>
      <c r="IDY285" s="375"/>
      <c r="IDZ285" s="375"/>
      <c r="IEA285" s="375"/>
      <c r="IEB285" s="375"/>
      <c r="IEC285" s="375"/>
      <c r="IED285" s="375"/>
      <c r="IEE285" s="375"/>
      <c r="IEF285" s="375"/>
      <c r="IEG285" s="375"/>
      <c r="IEH285" s="375"/>
      <c r="IEI285" s="375"/>
      <c r="IEJ285" s="375"/>
      <c r="IEK285" s="376"/>
      <c r="IEL285" s="376"/>
      <c r="IEM285" s="376"/>
      <c r="IEN285" s="376"/>
      <c r="IEO285" s="376"/>
      <c r="IEP285" s="376"/>
      <c r="IEQ285" s="376"/>
      <c r="IER285" s="376"/>
      <c r="IES285" s="376"/>
      <c r="IET285" s="376"/>
      <c r="IEU285" s="376"/>
      <c r="IEV285" s="376"/>
      <c r="IEW285" s="376"/>
      <c r="IEX285" s="376"/>
      <c r="IEY285" s="376"/>
      <c r="IEZ285" s="376"/>
      <c r="IFA285" s="376"/>
      <c r="IFB285" s="376"/>
      <c r="IFC285" s="376"/>
      <c r="IFD285" s="376"/>
      <c r="IFE285" s="376"/>
      <c r="IFF285" s="376"/>
      <c r="IFG285" s="376"/>
      <c r="IFH285" s="376"/>
      <c r="IFI285" s="377"/>
      <c r="IFJ285" s="377"/>
      <c r="IFK285" s="377"/>
      <c r="IFL285" s="377"/>
      <c r="IFM285" s="377"/>
      <c r="IFN285" s="376"/>
      <c r="IFO285" s="376"/>
      <c r="IFP285" s="377"/>
      <c r="IFQ285" s="377"/>
      <c r="IFR285" s="376"/>
      <c r="IFS285" s="376"/>
      <c r="IFT285" s="377"/>
      <c r="IFU285" s="377"/>
      <c r="IFV285" s="376"/>
      <c r="IFW285" s="376"/>
      <c r="IFX285" s="376"/>
      <c r="IFY285" s="376"/>
      <c r="IFZ285" s="376"/>
      <c r="IGA285" s="376"/>
      <c r="IGB285" s="376"/>
      <c r="IGC285" s="377"/>
      <c r="IGD285" s="377"/>
      <c r="IGE285" s="376"/>
      <c r="IGF285" s="376"/>
      <c r="IGG285" s="377"/>
      <c r="IGH285" s="377"/>
      <c r="IGI285" s="376"/>
      <c r="IGJ285" s="376"/>
      <c r="IGK285" s="376"/>
      <c r="IGL285" s="376"/>
      <c r="IGM285" s="376"/>
      <c r="IGN285" s="370"/>
      <c r="IGO285" s="396"/>
      <c r="IGP285" s="376"/>
      <c r="IGQ285" s="376"/>
      <c r="IGR285" s="376"/>
      <c r="IGS285" s="376"/>
      <c r="IGT285" s="376"/>
      <c r="IGU285" s="376"/>
      <c r="IGV285" s="376"/>
      <c r="IGW285" s="375"/>
      <c r="IGX285" s="375"/>
      <c r="IGY285" s="375"/>
      <c r="IGZ285" s="375"/>
      <c r="IHA285" s="375"/>
      <c r="IHB285" s="375"/>
      <c r="IHC285" s="375"/>
      <c r="IHD285" s="375"/>
      <c r="IHE285" s="375"/>
      <c r="IHF285" s="375"/>
      <c r="IHG285" s="375"/>
      <c r="IHH285" s="375"/>
      <c r="IHI285" s="375"/>
      <c r="IHJ285" s="375"/>
      <c r="IHK285" s="375"/>
      <c r="IHL285" s="375"/>
      <c r="IHM285" s="375"/>
      <c r="IHN285" s="375"/>
      <c r="IHO285" s="375"/>
      <c r="IHP285" s="375"/>
      <c r="IHQ285" s="375"/>
      <c r="IHR285" s="375"/>
      <c r="IHS285" s="375"/>
      <c r="IHT285" s="375"/>
      <c r="IHU285" s="375"/>
      <c r="IHV285" s="375"/>
      <c r="IHW285" s="375"/>
      <c r="IHX285" s="375"/>
      <c r="IHY285" s="375"/>
      <c r="IHZ285" s="375"/>
      <c r="IIA285" s="375"/>
      <c r="IIB285" s="375"/>
      <c r="IIC285" s="375"/>
      <c r="IID285" s="375"/>
      <c r="IIE285" s="375"/>
      <c r="IIF285" s="375"/>
      <c r="IIG285" s="375"/>
      <c r="IIH285" s="375"/>
      <c r="III285" s="375"/>
      <c r="IIJ285" s="375"/>
      <c r="IIK285" s="375"/>
      <c r="IIL285" s="375"/>
      <c r="IIM285" s="375"/>
      <c r="IIN285" s="375"/>
      <c r="IIO285" s="376"/>
      <c r="IIP285" s="376"/>
      <c r="IIQ285" s="376"/>
      <c r="IIR285" s="376"/>
      <c r="IIS285" s="376"/>
      <c r="IIT285" s="376"/>
      <c r="IIU285" s="376"/>
      <c r="IIV285" s="376"/>
      <c r="IIW285" s="376"/>
      <c r="IIX285" s="376"/>
      <c r="IIY285" s="376"/>
      <c r="IIZ285" s="376"/>
      <c r="IJA285" s="376"/>
      <c r="IJB285" s="376"/>
      <c r="IJC285" s="376"/>
      <c r="IJD285" s="376"/>
      <c r="IJE285" s="376"/>
      <c r="IJF285" s="376"/>
      <c r="IJG285" s="376"/>
      <c r="IJH285" s="376"/>
      <c r="IJI285" s="376"/>
      <c r="IJJ285" s="376"/>
      <c r="IJK285" s="376"/>
      <c r="IJL285" s="376"/>
      <c r="IJM285" s="377"/>
      <c r="IJN285" s="377"/>
      <c r="IJO285" s="377"/>
      <c r="IJP285" s="377"/>
      <c r="IJQ285" s="377"/>
      <c r="IJR285" s="376"/>
      <c r="IJS285" s="376"/>
      <c r="IJT285" s="377"/>
      <c r="IJU285" s="377"/>
      <c r="IJV285" s="376"/>
      <c r="IJW285" s="376"/>
      <c r="IJX285" s="377"/>
      <c r="IJY285" s="377"/>
      <c r="IJZ285" s="376"/>
      <c r="IKA285" s="376"/>
      <c r="IKB285" s="376"/>
      <c r="IKC285" s="376"/>
      <c r="IKD285" s="376"/>
      <c r="IKE285" s="376"/>
      <c r="IKF285" s="376"/>
      <c r="IKG285" s="377"/>
      <c r="IKH285" s="377"/>
      <c r="IKI285" s="376"/>
      <c r="IKJ285" s="376"/>
      <c r="IKK285" s="377"/>
      <c r="IKL285" s="377"/>
      <c r="IKM285" s="376"/>
      <c r="IKN285" s="376"/>
      <c r="IKO285" s="376"/>
      <c r="IKP285" s="376"/>
      <c r="IKQ285" s="376"/>
      <c r="IKR285" s="370"/>
      <c r="IKS285" s="396"/>
      <c r="IKT285" s="376"/>
      <c r="IKU285" s="376"/>
      <c r="IKV285" s="376"/>
      <c r="IKW285" s="376"/>
      <c r="IKX285" s="376"/>
      <c r="IKY285" s="376"/>
      <c r="IKZ285" s="376"/>
      <c r="ILA285" s="375"/>
      <c r="ILB285" s="375"/>
      <c r="ILC285" s="375"/>
      <c r="ILD285" s="375"/>
      <c r="ILE285" s="375"/>
      <c r="ILF285" s="375"/>
      <c r="ILG285" s="375"/>
      <c r="ILH285" s="375"/>
      <c r="ILI285" s="375"/>
      <c r="ILJ285" s="375"/>
      <c r="ILK285" s="375"/>
      <c r="ILL285" s="375"/>
      <c r="ILM285" s="375"/>
      <c r="ILN285" s="375"/>
      <c r="ILO285" s="375"/>
      <c r="ILP285" s="375"/>
      <c r="ILQ285" s="375"/>
      <c r="ILR285" s="375"/>
      <c r="ILS285" s="375"/>
      <c r="ILT285" s="375"/>
      <c r="ILU285" s="375"/>
      <c r="ILV285" s="375"/>
      <c r="ILW285" s="375"/>
      <c r="ILX285" s="375"/>
      <c r="ILY285" s="375"/>
      <c r="ILZ285" s="375"/>
      <c r="IMA285" s="375"/>
      <c r="IMB285" s="375"/>
      <c r="IMC285" s="375"/>
      <c r="IMD285" s="375"/>
      <c r="IME285" s="375"/>
      <c r="IMF285" s="375"/>
      <c r="IMG285" s="375"/>
      <c r="IMH285" s="375"/>
      <c r="IMI285" s="375"/>
      <c r="IMJ285" s="375"/>
      <c r="IMK285" s="375"/>
      <c r="IML285" s="375"/>
      <c r="IMM285" s="375"/>
      <c r="IMN285" s="375"/>
      <c r="IMO285" s="375"/>
      <c r="IMP285" s="375"/>
      <c r="IMQ285" s="375"/>
      <c r="IMR285" s="375"/>
      <c r="IMS285" s="376"/>
      <c r="IMT285" s="376"/>
      <c r="IMU285" s="376"/>
      <c r="IMV285" s="376"/>
      <c r="IMW285" s="376"/>
      <c r="IMX285" s="376"/>
      <c r="IMY285" s="376"/>
      <c r="IMZ285" s="376"/>
      <c r="INA285" s="376"/>
      <c r="INB285" s="376"/>
      <c r="INC285" s="376"/>
      <c r="IND285" s="376"/>
      <c r="INE285" s="376"/>
      <c r="INF285" s="376"/>
      <c r="ING285" s="376"/>
      <c r="INH285" s="376"/>
      <c r="INI285" s="376"/>
      <c r="INJ285" s="376"/>
      <c r="INK285" s="376"/>
      <c r="INL285" s="376"/>
      <c r="INM285" s="376"/>
      <c r="INN285" s="376"/>
      <c r="INO285" s="376"/>
      <c r="INP285" s="376"/>
      <c r="INQ285" s="377"/>
      <c r="INR285" s="377"/>
      <c r="INS285" s="377"/>
      <c r="INT285" s="377"/>
      <c r="INU285" s="377"/>
      <c r="INV285" s="376"/>
      <c r="INW285" s="376"/>
      <c r="INX285" s="377"/>
      <c r="INY285" s="377"/>
      <c r="INZ285" s="376"/>
      <c r="IOA285" s="376"/>
      <c r="IOB285" s="377"/>
      <c r="IOC285" s="377"/>
      <c r="IOD285" s="376"/>
      <c r="IOE285" s="376"/>
      <c r="IOF285" s="376"/>
      <c r="IOG285" s="376"/>
      <c r="IOH285" s="376"/>
      <c r="IOI285" s="376"/>
      <c r="IOJ285" s="376"/>
      <c r="IOK285" s="377"/>
      <c r="IOL285" s="377"/>
      <c r="IOM285" s="376"/>
      <c r="ION285" s="376"/>
      <c r="IOO285" s="377"/>
      <c r="IOP285" s="377"/>
      <c r="IOQ285" s="376"/>
      <c r="IOR285" s="376"/>
      <c r="IOS285" s="376"/>
      <c r="IOT285" s="376"/>
      <c r="IOU285" s="376"/>
      <c r="IOV285" s="370"/>
      <c r="IOW285" s="396"/>
      <c r="IOX285" s="376"/>
      <c r="IOY285" s="376"/>
      <c r="IOZ285" s="376"/>
      <c r="IPA285" s="376"/>
      <c r="IPB285" s="376"/>
      <c r="IPC285" s="376"/>
      <c r="IPD285" s="376"/>
      <c r="IPE285" s="375"/>
      <c r="IPF285" s="375"/>
      <c r="IPG285" s="375"/>
      <c r="IPH285" s="375"/>
      <c r="IPI285" s="375"/>
      <c r="IPJ285" s="375"/>
      <c r="IPK285" s="375"/>
      <c r="IPL285" s="375"/>
      <c r="IPM285" s="375"/>
      <c r="IPN285" s="375"/>
      <c r="IPO285" s="375"/>
      <c r="IPP285" s="375"/>
      <c r="IPQ285" s="375"/>
      <c r="IPR285" s="375"/>
      <c r="IPS285" s="375"/>
      <c r="IPT285" s="375"/>
      <c r="IPU285" s="375"/>
      <c r="IPV285" s="375"/>
      <c r="IPW285" s="375"/>
      <c r="IPX285" s="375"/>
      <c r="IPY285" s="375"/>
      <c r="IPZ285" s="375"/>
      <c r="IQA285" s="375"/>
      <c r="IQB285" s="375"/>
      <c r="IQC285" s="375"/>
      <c r="IQD285" s="375"/>
      <c r="IQE285" s="375"/>
      <c r="IQF285" s="375"/>
      <c r="IQG285" s="375"/>
      <c r="IQH285" s="375"/>
      <c r="IQI285" s="375"/>
      <c r="IQJ285" s="375"/>
      <c r="IQK285" s="375"/>
      <c r="IQL285" s="375"/>
      <c r="IQM285" s="375"/>
      <c r="IQN285" s="375"/>
      <c r="IQO285" s="375"/>
      <c r="IQP285" s="375"/>
      <c r="IQQ285" s="375"/>
      <c r="IQR285" s="375"/>
      <c r="IQS285" s="375"/>
      <c r="IQT285" s="375"/>
      <c r="IQU285" s="375"/>
      <c r="IQV285" s="375"/>
      <c r="IQW285" s="376"/>
      <c r="IQX285" s="376"/>
      <c r="IQY285" s="376"/>
      <c r="IQZ285" s="376"/>
      <c r="IRA285" s="376"/>
      <c r="IRB285" s="376"/>
      <c r="IRC285" s="376"/>
      <c r="IRD285" s="376"/>
      <c r="IRE285" s="376"/>
      <c r="IRF285" s="376"/>
      <c r="IRG285" s="376"/>
      <c r="IRH285" s="376"/>
      <c r="IRI285" s="376"/>
      <c r="IRJ285" s="376"/>
      <c r="IRK285" s="376"/>
      <c r="IRL285" s="376"/>
      <c r="IRM285" s="376"/>
      <c r="IRN285" s="376"/>
      <c r="IRO285" s="376"/>
      <c r="IRP285" s="376"/>
      <c r="IRQ285" s="376"/>
      <c r="IRR285" s="376"/>
      <c r="IRS285" s="376"/>
      <c r="IRT285" s="376"/>
      <c r="IRU285" s="377"/>
      <c r="IRV285" s="377"/>
      <c r="IRW285" s="377"/>
      <c r="IRX285" s="377"/>
      <c r="IRY285" s="377"/>
      <c r="IRZ285" s="376"/>
      <c r="ISA285" s="376"/>
      <c r="ISB285" s="377"/>
      <c r="ISC285" s="377"/>
      <c r="ISD285" s="376"/>
      <c r="ISE285" s="376"/>
      <c r="ISF285" s="377"/>
      <c r="ISG285" s="377"/>
      <c r="ISH285" s="376"/>
      <c r="ISI285" s="376"/>
      <c r="ISJ285" s="376"/>
      <c r="ISK285" s="376"/>
      <c r="ISL285" s="376"/>
      <c r="ISM285" s="376"/>
      <c r="ISN285" s="376"/>
      <c r="ISO285" s="377"/>
      <c r="ISP285" s="377"/>
      <c r="ISQ285" s="376"/>
      <c r="ISR285" s="376"/>
      <c r="ISS285" s="377"/>
      <c r="IST285" s="377"/>
      <c r="ISU285" s="376"/>
      <c r="ISV285" s="376"/>
      <c r="ISW285" s="376"/>
      <c r="ISX285" s="376"/>
      <c r="ISY285" s="376"/>
      <c r="ISZ285" s="370"/>
      <c r="ITA285" s="396"/>
      <c r="ITB285" s="376"/>
      <c r="ITC285" s="376"/>
      <c r="ITD285" s="376"/>
      <c r="ITE285" s="376"/>
      <c r="ITF285" s="376"/>
      <c r="ITG285" s="376"/>
      <c r="ITH285" s="376"/>
      <c r="ITI285" s="375"/>
      <c r="ITJ285" s="375"/>
      <c r="ITK285" s="375"/>
      <c r="ITL285" s="375"/>
      <c r="ITM285" s="375"/>
      <c r="ITN285" s="375"/>
      <c r="ITO285" s="375"/>
      <c r="ITP285" s="375"/>
      <c r="ITQ285" s="375"/>
      <c r="ITR285" s="375"/>
      <c r="ITS285" s="375"/>
      <c r="ITT285" s="375"/>
      <c r="ITU285" s="375"/>
      <c r="ITV285" s="375"/>
      <c r="ITW285" s="375"/>
      <c r="ITX285" s="375"/>
      <c r="ITY285" s="375"/>
      <c r="ITZ285" s="375"/>
      <c r="IUA285" s="375"/>
      <c r="IUB285" s="375"/>
      <c r="IUC285" s="375"/>
      <c r="IUD285" s="375"/>
      <c r="IUE285" s="375"/>
      <c r="IUF285" s="375"/>
      <c r="IUG285" s="375"/>
      <c r="IUH285" s="375"/>
      <c r="IUI285" s="375"/>
      <c r="IUJ285" s="375"/>
      <c r="IUK285" s="375"/>
      <c r="IUL285" s="375"/>
      <c r="IUM285" s="375"/>
      <c r="IUN285" s="375"/>
      <c r="IUO285" s="375"/>
      <c r="IUP285" s="375"/>
      <c r="IUQ285" s="375"/>
      <c r="IUR285" s="375"/>
      <c r="IUS285" s="375"/>
      <c r="IUT285" s="375"/>
      <c r="IUU285" s="375"/>
      <c r="IUV285" s="375"/>
      <c r="IUW285" s="375"/>
      <c r="IUX285" s="375"/>
      <c r="IUY285" s="375"/>
      <c r="IUZ285" s="375"/>
      <c r="IVA285" s="376"/>
      <c r="IVB285" s="376"/>
      <c r="IVC285" s="376"/>
      <c r="IVD285" s="376"/>
      <c r="IVE285" s="376"/>
      <c r="IVF285" s="376"/>
      <c r="IVG285" s="376"/>
      <c r="IVH285" s="376"/>
      <c r="IVI285" s="376"/>
      <c r="IVJ285" s="376"/>
      <c r="IVK285" s="376"/>
      <c r="IVL285" s="376"/>
      <c r="IVM285" s="376"/>
      <c r="IVN285" s="376"/>
      <c r="IVO285" s="376"/>
      <c r="IVP285" s="376"/>
      <c r="IVQ285" s="376"/>
      <c r="IVR285" s="376"/>
      <c r="IVS285" s="376"/>
      <c r="IVT285" s="376"/>
      <c r="IVU285" s="376"/>
      <c r="IVV285" s="376"/>
      <c r="IVW285" s="376"/>
      <c r="IVX285" s="376"/>
      <c r="IVY285" s="377"/>
      <c r="IVZ285" s="377"/>
      <c r="IWA285" s="377"/>
      <c r="IWB285" s="377"/>
      <c r="IWC285" s="377"/>
      <c r="IWD285" s="376"/>
      <c r="IWE285" s="376"/>
      <c r="IWF285" s="377"/>
      <c r="IWG285" s="377"/>
      <c r="IWH285" s="376"/>
      <c r="IWI285" s="376"/>
      <c r="IWJ285" s="377"/>
      <c r="IWK285" s="377"/>
      <c r="IWL285" s="376"/>
      <c r="IWM285" s="376"/>
      <c r="IWN285" s="376"/>
      <c r="IWO285" s="376"/>
      <c r="IWP285" s="376"/>
      <c r="IWQ285" s="376"/>
      <c r="IWR285" s="376"/>
      <c r="IWS285" s="377"/>
      <c r="IWT285" s="377"/>
      <c r="IWU285" s="376"/>
      <c r="IWV285" s="376"/>
      <c r="IWW285" s="377"/>
      <c r="IWX285" s="377"/>
      <c r="IWY285" s="376"/>
      <c r="IWZ285" s="376"/>
      <c r="IXA285" s="376"/>
      <c r="IXB285" s="376"/>
      <c r="IXC285" s="376"/>
      <c r="IXD285" s="370"/>
      <c r="IXE285" s="396"/>
      <c r="IXF285" s="376"/>
      <c r="IXG285" s="376"/>
      <c r="IXH285" s="376"/>
      <c r="IXI285" s="376"/>
      <c r="IXJ285" s="376"/>
      <c r="IXK285" s="376"/>
      <c r="IXL285" s="376"/>
      <c r="IXM285" s="375"/>
      <c r="IXN285" s="375"/>
      <c r="IXO285" s="375"/>
      <c r="IXP285" s="375"/>
      <c r="IXQ285" s="375"/>
      <c r="IXR285" s="375"/>
      <c r="IXS285" s="375"/>
      <c r="IXT285" s="375"/>
      <c r="IXU285" s="375"/>
      <c r="IXV285" s="375"/>
      <c r="IXW285" s="375"/>
      <c r="IXX285" s="375"/>
      <c r="IXY285" s="375"/>
      <c r="IXZ285" s="375"/>
      <c r="IYA285" s="375"/>
      <c r="IYB285" s="375"/>
      <c r="IYC285" s="375"/>
      <c r="IYD285" s="375"/>
      <c r="IYE285" s="375"/>
      <c r="IYF285" s="375"/>
      <c r="IYG285" s="375"/>
      <c r="IYH285" s="375"/>
      <c r="IYI285" s="375"/>
      <c r="IYJ285" s="375"/>
      <c r="IYK285" s="375"/>
      <c r="IYL285" s="375"/>
      <c r="IYM285" s="375"/>
      <c r="IYN285" s="375"/>
      <c r="IYO285" s="375"/>
      <c r="IYP285" s="375"/>
      <c r="IYQ285" s="375"/>
      <c r="IYR285" s="375"/>
      <c r="IYS285" s="375"/>
      <c r="IYT285" s="375"/>
      <c r="IYU285" s="375"/>
      <c r="IYV285" s="375"/>
      <c r="IYW285" s="375"/>
      <c r="IYX285" s="375"/>
      <c r="IYY285" s="375"/>
      <c r="IYZ285" s="375"/>
      <c r="IZA285" s="375"/>
      <c r="IZB285" s="375"/>
      <c r="IZC285" s="375"/>
      <c r="IZD285" s="375"/>
      <c r="IZE285" s="376"/>
      <c r="IZF285" s="376"/>
      <c r="IZG285" s="376"/>
      <c r="IZH285" s="376"/>
      <c r="IZI285" s="376"/>
      <c r="IZJ285" s="376"/>
      <c r="IZK285" s="376"/>
      <c r="IZL285" s="376"/>
      <c r="IZM285" s="376"/>
      <c r="IZN285" s="376"/>
      <c r="IZO285" s="376"/>
      <c r="IZP285" s="376"/>
      <c r="IZQ285" s="376"/>
      <c r="IZR285" s="376"/>
      <c r="IZS285" s="376"/>
      <c r="IZT285" s="376"/>
      <c r="IZU285" s="376"/>
      <c r="IZV285" s="376"/>
      <c r="IZW285" s="376"/>
      <c r="IZX285" s="376"/>
      <c r="IZY285" s="376"/>
      <c r="IZZ285" s="376"/>
      <c r="JAA285" s="376"/>
      <c r="JAB285" s="376"/>
      <c r="JAC285" s="377"/>
      <c r="JAD285" s="377"/>
      <c r="JAE285" s="377"/>
      <c r="JAF285" s="377"/>
      <c r="JAG285" s="377"/>
      <c r="JAH285" s="376"/>
      <c r="JAI285" s="376"/>
      <c r="JAJ285" s="377"/>
      <c r="JAK285" s="377"/>
      <c r="JAL285" s="376"/>
      <c r="JAM285" s="376"/>
      <c r="JAN285" s="377"/>
      <c r="JAO285" s="377"/>
      <c r="JAP285" s="376"/>
      <c r="JAQ285" s="376"/>
      <c r="JAR285" s="376"/>
      <c r="JAS285" s="376"/>
      <c r="JAT285" s="376"/>
      <c r="JAU285" s="376"/>
      <c r="JAV285" s="376"/>
      <c r="JAW285" s="377"/>
      <c r="JAX285" s="377"/>
      <c r="JAY285" s="376"/>
      <c r="JAZ285" s="376"/>
      <c r="JBA285" s="377"/>
      <c r="JBB285" s="377"/>
      <c r="JBC285" s="376"/>
      <c r="JBD285" s="376"/>
      <c r="JBE285" s="376"/>
      <c r="JBF285" s="376"/>
      <c r="JBG285" s="376"/>
      <c r="JBH285" s="370"/>
      <c r="JBI285" s="396"/>
      <c r="JBJ285" s="376"/>
      <c r="JBK285" s="376"/>
      <c r="JBL285" s="376"/>
      <c r="JBM285" s="376"/>
      <c r="JBN285" s="376"/>
      <c r="JBO285" s="376"/>
      <c r="JBP285" s="376"/>
      <c r="JBQ285" s="375"/>
      <c r="JBR285" s="375"/>
      <c r="JBS285" s="375"/>
      <c r="JBT285" s="375"/>
      <c r="JBU285" s="375"/>
      <c r="JBV285" s="375"/>
      <c r="JBW285" s="375"/>
      <c r="JBX285" s="375"/>
      <c r="JBY285" s="375"/>
      <c r="JBZ285" s="375"/>
      <c r="JCA285" s="375"/>
      <c r="JCB285" s="375"/>
      <c r="JCC285" s="375"/>
      <c r="JCD285" s="375"/>
      <c r="JCE285" s="375"/>
      <c r="JCF285" s="375"/>
      <c r="JCG285" s="375"/>
      <c r="JCH285" s="375"/>
      <c r="JCI285" s="375"/>
      <c r="JCJ285" s="375"/>
      <c r="JCK285" s="375"/>
      <c r="JCL285" s="375"/>
      <c r="JCM285" s="375"/>
      <c r="JCN285" s="375"/>
      <c r="JCO285" s="375"/>
      <c r="JCP285" s="375"/>
      <c r="JCQ285" s="375"/>
      <c r="JCR285" s="375"/>
      <c r="JCS285" s="375"/>
      <c r="JCT285" s="375"/>
      <c r="JCU285" s="375"/>
      <c r="JCV285" s="375"/>
      <c r="JCW285" s="375"/>
      <c r="JCX285" s="375"/>
      <c r="JCY285" s="375"/>
      <c r="JCZ285" s="375"/>
      <c r="JDA285" s="375"/>
      <c r="JDB285" s="375"/>
      <c r="JDC285" s="375"/>
      <c r="JDD285" s="375"/>
      <c r="JDE285" s="375"/>
      <c r="JDF285" s="375"/>
      <c r="JDG285" s="375"/>
      <c r="JDH285" s="375"/>
      <c r="JDI285" s="376"/>
      <c r="JDJ285" s="376"/>
      <c r="JDK285" s="376"/>
      <c r="JDL285" s="376"/>
      <c r="JDM285" s="376"/>
      <c r="JDN285" s="376"/>
      <c r="JDO285" s="376"/>
      <c r="JDP285" s="376"/>
      <c r="JDQ285" s="376"/>
      <c r="JDR285" s="376"/>
      <c r="JDS285" s="376"/>
      <c r="JDT285" s="376"/>
      <c r="JDU285" s="376"/>
      <c r="JDV285" s="376"/>
      <c r="JDW285" s="376"/>
      <c r="JDX285" s="376"/>
      <c r="JDY285" s="376"/>
      <c r="JDZ285" s="376"/>
      <c r="JEA285" s="376"/>
      <c r="JEB285" s="376"/>
      <c r="JEC285" s="376"/>
      <c r="JED285" s="376"/>
      <c r="JEE285" s="376"/>
      <c r="JEF285" s="376"/>
      <c r="JEG285" s="377"/>
      <c r="JEH285" s="377"/>
      <c r="JEI285" s="377"/>
      <c r="JEJ285" s="377"/>
      <c r="JEK285" s="377"/>
      <c r="JEL285" s="376"/>
      <c r="JEM285" s="376"/>
      <c r="JEN285" s="377"/>
      <c r="JEO285" s="377"/>
      <c r="JEP285" s="376"/>
      <c r="JEQ285" s="376"/>
      <c r="JER285" s="377"/>
      <c r="JES285" s="377"/>
      <c r="JET285" s="376"/>
      <c r="JEU285" s="376"/>
      <c r="JEV285" s="376"/>
      <c r="JEW285" s="376"/>
      <c r="JEX285" s="376"/>
      <c r="JEY285" s="376"/>
      <c r="JEZ285" s="376"/>
      <c r="JFA285" s="377"/>
      <c r="JFB285" s="377"/>
      <c r="JFC285" s="376"/>
      <c r="JFD285" s="376"/>
      <c r="JFE285" s="377"/>
      <c r="JFF285" s="377"/>
      <c r="JFG285" s="376"/>
      <c r="JFH285" s="376"/>
      <c r="JFI285" s="376"/>
      <c r="JFJ285" s="376"/>
      <c r="JFK285" s="376"/>
      <c r="JFL285" s="370"/>
      <c r="JFM285" s="396"/>
      <c r="JFN285" s="376"/>
      <c r="JFO285" s="376"/>
      <c r="JFP285" s="376"/>
      <c r="JFQ285" s="376"/>
      <c r="JFR285" s="376"/>
      <c r="JFS285" s="376"/>
      <c r="JFT285" s="376"/>
      <c r="JFU285" s="375"/>
      <c r="JFV285" s="375"/>
      <c r="JFW285" s="375"/>
      <c r="JFX285" s="375"/>
      <c r="JFY285" s="375"/>
      <c r="JFZ285" s="375"/>
      <c r="JGA285" s="375"/>
      <c r="JGB285" s="375"/>
      <c r="JGC285" s="375"/>
      <c r="JGD285" s="375"/>
      <c r="JGE285" s="375"/>
      <c r="JGF285" s="375"/>
      <c r="JGG285" s="375"/>
      <c r="JGH285" s="375"/>
      <c r="JGI285" s="375"/>
      <c r="JGJ285" s="375"/>
      <c r="JGK285" s="375"/>
      <c r="JGL285" s="375"/>
      <c r="JGM285" s="375"/>
      <c r="JGN285" s="375"/>
      <c r="JGO285" s="375"/>
      <c r="JGP285" s="375"/>
      <c r="JGQ285" s="375"/>
      <c r="JGR285" s="375"/>
      <c r="JGS285" s="375"/>
      <c r="JGT285" s="375"/>
      <c r="JGU285" s="375"/>
      <c r="JGV285" s="375"/>
      <c r="JGW285" s="375"/>
      <c r="JGX285" s="375"/>
      <c r="JGY285" s="375"/>
      <c r="JGZ285" s="375"/>
      <c r="JHA285" s="375"/>
      <c r="JHB285" s="375"/>
      <c r="JHC285" s="375"/>
      <c r="JHD285" s="375"/>
      <c r="JHE285" s="375"/>
      <c r="JHF285" s="375"/>
      <c r="JHG285" s="375"/>
      <c r="JHH285" s="375"/>
      <c r="JHI285" s="375"/>
      <c r="JHJ285" s="375"/>
      <c r="JHK285" s="375"/>
      <c r="JHL285" s="375"/>
      <c r="JHM285" s="376"/>
      <c r="JHN285" s="376"/>
      <c r="JHO285" s="376"/>
      <c r="JHP285" s="376"/>
      <c r="JHQ285" s="376"/>
      <c r="JHR285" s="376"/>
      <c r="JHS285" s="376"/>
      <c r="JHT285" s="376"/>
      <c r="JHU285" s="376"/>
      <c r="JHV285" s="376"/>
      <c r="JHW285" s="376"/>
      <c r="JHX285" s="376"/>
      <c r="JHY285" s="376"/>
      <c r="JHZ285" s="376"/>
      <c r="JIA285" s="376"/>
      <c r="JIB285" s="376"/>
      <c r="JIC285" s="376"/>
      <c r="JID285" s="376"/>
      <c r="JIE285" s="376"/>
      <c r="JIF285" s="376"/>
      <c r="JIG285" s="376"/>
      <c r="JIH285" s="376"/>
      <c r="JII285" s="376"/>
      <c r="JIJ285" s="376"/>
      <c r="JIK285" s="377"/>
      <c r="JIL285" s="377"/>
      <c r="JIM285" s="377"/>
      <c r="JIN285" s="377"/>
      <c r="JIO285" s="377"/>
      <c r="JIP285" s="376"/>
      <c r="JIQ285" s="376"/>
      <c r="JIR285" s="377"/>
      <c r="JIS285" s="377"/>
      <c r="JIT285" s="376"/>
      <c r="JIU285" s="376"/>
      <c r="JIV285" s="377"/>
      <c r="JIW285" s="377"/>
      <c r="JIX285" s="376"/>
      <c r="JIY285" s="376"/>
      <c r="JIZ285" s="376"/>
      <c r="JJA285" s="376"/>
      <c r="JJB285" s="376"/>
      <c r="JJC285" s="376"/>
      <c r="JJD285" s="376"/>
      <c r="JJE285" s="377"/>
      <c r="JJF285" s="377"/>
      <c r="JJG285" s="376"/>
      <c r="JJH285" s="376"/>
      <c r="JJI285" s="377"/>
      <c r="JJJ285" s="377"/>
      <c r="JJK285" s="376"/>
      <c r="JJL285" s="376"/>
      <c r="JJM285" s="376"/>
      <c r="JJN285" s="376"/>
      <c r="JJO285" s="376"/>
      <c r="JJP285" s="370"/>
      <c r="JJQ285" s="396"/>
      <c r="JJR285" s="376"/>
      <c r="JJS285" s="376"/>
      <c r="JJT285" s="376"/>
      <c r="JJU285" s="376"/>
      <c r="JJV285" s="376"/>
      <c r="JJW285" s="376"/>
      <c r="JJX285" s="376"/>
      <c r="JJY285" s="375"/>
      <c r="JJZ285" s="375"/>
      <c r="JKA285" s="375"/>
      <c r="JKB285" s="375"/>
      <c r="JKC285" s="375"/>
      <c r="JKD285" s="375"/>
      <c r="JKE285" s="375"/>
      <c r="JKF285" s="375"/>
      <c r="JKG285" s="375"/>
      <c r="JKH285" s="375"/>
      <c r="JKI285" s="375"/>
      <c r="JKJ285" s="375"/>
      <c r="JKK285" s="375"/>
      <c r="JKL285" s="375"/>
      <c r="JKM285" s="375"/>
      <c r="JKN285" s="375"/>
      <c r="JKO285" s="375"/>
      <c r="JKP285" s="375"/>
      <c r="JKQ285" s="375"/>
      <c r="JKR285" s="375"/>
      <c r="JKS285" s="375"/>
      <c r="JKT285" s="375"/>
      <c r="JKU285" s="375"/>
      <c r="JKV285" s="375"/>
      <c r="JKW285" s="375"/>
      <c r="JKX285" s="375"/>
      <c r="JKY285" s="375"/>
      <c r="JKZ285" s="375"/>
      <c r="JLA285" s="375"/>
      <c r="JLB285" s="375"/>
      <c r="JLC285" s="375"/>
      <c r="JLD285" s="375"/>
      <c r="JLE285" s="375"/>
      <c r="JLF285" s="375"/>
      <c r="JLG285" s="375"/>
      <c r="JLH285" s="375"/>
      <c r="JLI285" s="375"/>
      <c r="JLJ285" s="375"/>
      <c r="JLK285" s="375"/>
      <c r="JLL285" s="375"/>
      <c r="JLM285" s="375"/>
      <c r="JLN285" s="375"/>
      <c r="JLO285" s="375"/>
      <c r="JLP285" s="375"/>
      <c r="JLQ285" s="376"/>
      <c r="JLR285" s="376"/>
      <c r="JLS285" s="376"/>
      <c r="JLT285" s="376"/>
      <c r="JLU285" s="376"/>
      <c r="JLV285" s="376"/>
      <c r="JLW285" s="376"/>
      <c r="JLX285" s="376"/>
      <c r="JLY285" s="376"/>
      <c r="JLZ285" s="376"/>
      <c r="JMA285" s="376"/>
      <c r="JMB285" s="376"/>
      <c r="JMC285" s="376"/>
      <c r="JMD285" s="376"/>
      <c r="JME285" s="376"/>
      <c r="JMF285" s="376"/>
      <c r="JMG285" s="376"/>
      <c r="JMH285" s="376"/>
      <c r="JMI285" s="376"/>
      <c r="JMJ285" s="376"/>
      <c r="JMK285" s="376"/>
      <c r="JML285" s="376"/>
      <c r="JMM285" s="376"/>
      <c r="JMN285" s="376"/>
      <c r="JMO285" s="377"/>
      <c r="JMP285" s="377"/>
      <c r="JMQ285" s="377"/>
      <c r="JMR285" s="377"/>
      <c r="JMS285" s="377"/>
      <c r="JMT285" s="376"/>
      <c r="JMU285" s="376"/>
      <c r="JMV285" s="377"/>
      <c r="JMW285" s="377"/>
      <c r="JMX285" s="376"/>
      <c r="JMY285" s="376"/>
      <c r="JMZ285" s="377"/>
      <c r="JNA285" s="377"/>
      <c r="JNB285" s="376"/>
      <c r="JNC285" s="376"/>
      <c r="JND285" s="376"/>
      <c r="JNE285" s="376"/>
      <c r="JNF285" s="376"/>
      <c r="JNG285" s="376"/>
      <c r="JNH285" s="376"/>
      <c r="JNI285" s="377"/>
      <c r="JNJ285" s="377"/>
      <c r="JNK285" s="376"/>
      <c r="JNL285" s="376"/>
      <c r="JNM285" s="377"/>
      <c r="JNN285" s="377"/>
      <c r="JNO285" s="376"/>
      <c r="JNP285" s="376"/>
      <c r="JNQ285" s="376"/>
      <c r="JNR285" s="376"/>
      <c r="JNS285" s="376"/>
      <c r="JNT285" s="370"/>
      <c r="JNU285" s="396"/>
      <c r="JNV285" s="376"/>
      <c r="JNW285" s="376"/>
      <c r="JNX285" s="376"/>
      <c r="JNY285" s="376"/>
      <c r="JNZ285" s="376"/>
      <c r="JOA285" s="376"/>
      <c r="JOB285" s="376"/>
      <c r="JOC285" s="375"/>
      <c r="JOD285" s="375"/>
      <c r="JOE285" s="375"/>
      <c r="JOF285" s="375"/>
      <c r="JOG285" s="375"/>
      <c r="JOH285" s="375"/>
      <c r="JOI285" s="375"/>
      <c r="JOJ285" s="375"/>
      <c r="JOK285" s="375"/>
      <c r="JOL285" s="375"/>
      <c r="JOM285" s="375"/>
      <c r="JON285" s="375"/>
      <c r="JOO285" s="375"/>
      <c r="JOP285" s="375"/>
      <c r="JOQ285" s="375"/>
      <c r="JOR285" s="375"/>
      <c r="JOS285" s="375"/>
      <c r="JOT285" s="375"/>
      <c r="JOU285" s="375"/>
      <c r="JOV285" s="375"/>
      <c r="JOW285" s="375"/>
      <c r="JOX285" s="375"/>
      <c r="JOY285" s="375"/>
      <c r="JOZ285" s="375"/>
      <c r="JPA285" s="375"/>
      <c r="JPB285" s="375"/>
      <c r="JPC285" s="375"/>
      <c r="JPD285" s="375"/>
      <c r="JPE285" s="375"/>
      <c r="JPF285" s="375"/>
      <c r="JPG285" s="375"/>
      <c r="JPH285" s="375"/>
      <c r="JPI285" s="375"/>
      <c r="JPJ285" s="375"/>
      <c r="JPK285" s="375"/>
      <c r="JPL285" s="375"/>
      <c r="JPM285" s="375"/>
      <c r="JPN285" s="375"/>
      <c r="JPO285" s="375"/>
      <c r="JPP285" s="375"/>
      <c r="JPQ285" s="375"/>
      <c r="JPR285" s="375"/>
      <c r="JPS285" s="375"/>
      <c r="JPT285" s="375"/>
      <c r="JPU285" s="376"/>
      <c r="JPV285" s="376"/>
      <c r="JPW285" s="376"/>
      <c r="JPX285" s="376"/>
      <c r="JPY285" s="376"/>
      <c r="JPZ285" s="376"/>
      <c r="JQA285" s="376"/>
      <c r="JQB285" s="376"/>
      <c r="JQC285" s="376"/>
      <c r="JQD285" s="376"/>
      <c r="JQE285" s="376"/>
      <c r="JQF285" s="376"/>
      <c r="JQG285" s="376"/>
      <c r="JQH285" s="376"/>
      <c r="JQI285" s="376"/>
      <c r="JQJ285" s="376"/>
      <c r="JQK285" s="376"/>
      <c r="JQL285" s="376"/>
      <c r="JQM285" s="376"/>
      <c r="JQN285" s="376"/>
      <c r="JQO285" s="376"/>
      <c r="JQP285" s="376"/>
      <c r="JQQ285" s="376"/>
      <c r="JQR285" s="376"/>
      <c r="JQS285" s="377"/>
      <c r="JQT285" s="377"/>
      <c r="JQU285" s="377"/>
      <c r="JQV285" s="377"/>
      <c r="JQW285" s="377"/>
      <c r="JQX285" s="376"/>
      <c r="JQY285" s="376"/>
      <c r="JQZ285" s="377"/>
      <c r="JRA285" s="377"/>
      <c r="JRB285" s="376"/>
      <c r="JRC285" s="376"/>
      <c r="JRD285" s="377"/>
      <c r="JRE285" s="377"/>
      <c r="JRF285" s="376"/>
      <c r="JRG285" s="376"/>
      <c r="JRH285" s="376"/>
      <c r="JRI285" s="376"/>
      <c r="JRJ285" s="376"/>
      <c r="JRK285" s="376"/>
      <c r="JRL285" s="376"/>
      <c r="JRM285" s="377"/>
      <c r="JRN285" s="377"/>
      <c r="JRO285" s="376"/>
      <c r="JRP285" s="376"/>
      <c r="JRQ285" s="377"/>
      <c r="JRR285" s="377"/>
      <c r="JRS285" s="376"/>
      <c r="JRT285" s="376"/>
      <c r="JRU285" s="376"/>
      <c r="JRV285" s="376"/>
      <c r="JRW285" s="376"/>
      <c r="JRX285" s="370"/>
      <c r="JRY285" s="396"/>
      <c r="JRZ285" s="376"/>
      <c r="JSA285" s="376"/>
      <c r="JSB285" s="376"/>
      <c r="JSC285" s="376"/>
      <c r="JSD285" s="376"/>
      <c r="JSE285" s="376"/>
      <c r="JSF285" s="376"/>
      <c r="JSG285" s="375"/>
      <c r="JSH285" s="375"/>
      <c r="JSI285" s="375"/>
      <c r="JSJ285" s="375"/>
      <c r="JSK285" s="375"/>
      <c r="JSL285" s="375"/>
      <c r="JSM285" s="375"/>
      <c r="JSN285" s="375"/>
      <c r="JSO285" s="375"/>
      <c r="JSP285" s="375"/>
      <c r="JSQ285" s="375"/>
      <c r="JSR285" s="375"/>
      <c r="JSS285" s="375"/>
      <c r="JST285" s="375"/>
      <c r="JSU285" s="375"/>
      <c r="JSV285" s="375"/>
      <c r="JSW285" s="375"/>
      <c r="JSX285" s="375"/>
      <c r="JSY285" s="375"/>
      <c r="JSZ285" s="375"/>
      <c r="JTA285" s="375"/>
      <c r="JTB285" s="375"/>
      <c r="JTC285" s="375"/>
      <c r="JTD285" s="375"/>
      <c r="JTE285" s="375"/>
      <c r="JTF285" s="375"/>
      <c r="JTG285" s="375"/>
      <c r="JTH285" s="375"/>
      <c r="JTI285" s="375"/>
      <c r="JTJ285" s="375"/>
      <c r="JTK285" s="375"/>
      <c r="JTL285" s="375"/>
      <c r="JTM285" s="375"/>
      <c r="JTN285" s="375"/>
      <c r="JTO285" s="375"/>
      <c r="JTP285" s="375"/>
      <c r="JTQ285" s="375"/>
      <c r="JTR285" s="375"/>
      <c r="JTS285" s="375"/>
      <c r="JTT285" s="375"/>
      <c r="JTU285" s="375"/>
      <c r="JTV285" s="375"/>
      <c r="JTW285" s="375"/>
      <c r="JTX285" s="375"/>
      <c r="JTY285" s="376"/>
      <c r="JTZ285" s="376"/>
      <c r="JUA285" s="376"/>
      <c r="JUB285" s="376"/>
      <c r="JUC285" s="376"/>
      <c r="JUD285" s="376"/>
      <c r="JUE285" s="376"/>
      <c r="JUF285" s="376"/>
      <c r="JUG285" s="376"/>
      <c r="JUH285" s="376"/>
      <c r="JUI285" s="376"/>
      <c r="JUJ285" s="376"/>
      <c r="JUK285" s="376"/>
      <c r="JUL285" s="376"/>
      <c r="JUM285" s="376"/>
      <c r="JUN285" s="376"/>
      <c r="JUO285" s="376"/>
      <c r="JUP285" s="376"/>
      <c r="JUQ285" s="376"/>
      <c r="JUR285" s="376"/>
      <c r="JUS285" s="376"/>
      <c r="JUT285" s="376"/>
      <c r="JUU285" s="376"/>
      <c r="JUV285" s="376"/>
      <c r="JUW285" s="377"/>
      <c r="JUX285" s="377"/>
      <c r="JUY285" s="377"/>
      <c r="JUZ285" s="377"/>
      <c r="JVA285" s="377"/>
      <c r="JVB285" s="376"/>
      <c r="JVC285" s="376"/>
      <c r="JVD285" s="377"/>
      <c r="JVE285" s="377"/>
      <c r="JVF285" s="376"/>
      <c r="JVG285" s="376"/>
      <c r="JVH285" s="377"/>
      <c r="JVI285" s="377"/>
      <c r="JVJ285" s="376"/>
      <c r="JVK285" s="376"/>
      <c r="JVL285" s="376"/>
      <c r="JVM285" s="376"/>
      <c r="JVN285" s="376"/>
      <c r="JVO285" s="376"/>
      <c r="JVP285" s="376"/>
      <c r="JVQ285" s="377"/>
      <c r="JVR285" s="377"/>
      <c r="JVS285" s="376"/>
      <c r="JVT285" s="376"/>
      <c r="JVU285" s="377"/>
      <c r="JVV285" s="377"/>
      <c r="JVW285" s="376"/>
      <c r="JVX285" s="376"/>
      <c r="JVY285" s="376"/>
      <c r="JVZ285" s="376"/>
      <c r="JWA285" s="376"/>
      <c r="JWB285" s="370"/>
      <c r="JWC285" s="396"/>
      <c r="JWD285" s="376"/>
      <c r="JWE285" s="376"/>
      <c r="JWF285" s="376"/>
      <c r="JWG285" s="376"/>
      <c r="JWH285" s="376"/>
      <c r="JWI285" s="376"/>
      <c r="JWJ285" s="376"/>
      <c r="JWK285" s="375"/>
      <c r="JWL285" s="375"/>
      <c r="JWM285" s="375"/>
      <c r="JWN285" s="375"/>
      <c r="JWO285" s="375"/>
      <c r="JWP285" s="375"/>
      <c r="JWQ285" s="375"/>
      <c r="JWR285" s="375"/>
      <c r="JWS285" s="375"/>
      <c r="JWT285" s="375"/>
      <c r="JWU285" s="375"/>
      <c r="JWV285" s="375"/>
      <c r="JWW285" s="375"/>
      <c r="JWX285" s="375"/>
      <c r="JWY285" s="375"/>
      <c r="JWZ285" s="375"/>
      <c r="JXA285" s="375"/>
      <c r="JXB285" s="375"/>
      <c r="JXC285" s="375"/>
      <c r="JXD285" s="375"/>
      <c r="JXE285" s="375"/>
      <c r="JXF285" s="375"/>
      <c r="JXG285" s="375"/>
      <c r="JXH285" s="375"/>
      <c r="JXI285" s="375"/>
      <c r="JXJ285" s="375"/>
      <c r="JXK285" s="375"/>
      <c r="JXL285" s="375"/>
      <c r="JXM285" s="375"/>
      <c r="JXN285" s="375"/>
      <c r="JXO285" s="375"/>
      <c r="JXP285" s="375"/>
      <c r="JXQ285" s="375"/>
      <c r="JXR285" s="375"/>
      <c r="JXS285" s="375"/>
      <c r="JXT285" s="375"/>
      <c r="JXU285" s="375"/>
      <c r="JXV285" s="375"/>
      <c r="JXW285" s="375"/>
      <c r="JXX285" s="375"/>
      <c r="JXY285" s="375"/>
      <c r="JXZ285" s="375"/>
      <c r="JYA285" s="375"/>
      <c r="JYB285" s="375"/>
      <c r="JYC285" s="376"/>
      <c r="JYD285" s="376"/>
      <c r="JYE285" s="376"/>
      <c r="JYF285" s="376"/>
      <c r="JYG285" s="376"/>
      <c r="JYH285" s="376"/>
      <c r="JYI285" s="376"/>
      <c r="JYJ285" s="376"/>
      <c r="JYK285" s="376"/>
      <c r="JYL285" s="376"/>
      <c r="JYM285" s="376"/>
      <c r="JYN285" s="376"/>
      <c r="JYO285" s="376"/>
      <c r="JYP285" s="376"/>
      <c r="JYQ285" s="376"/>
      <c r="JYR285" s="376"/>
      <c r="JYS285" s="376"/>
      <c r="JYT285" s="376"/>
      <c r="JYU285" s="376"/>
      <c r="JYV285" s="376"/>
      <c r="JYW285" s="376"/>
      <c r="JYX285" s="376"/>
      <c r="JYY285" s="376"/>
      <c r="JYZ285" s="376"/>
      <c r="JZA285" s="377"/>
      <c r="JZB285" s="377"/>
      <c r="JZC285" s="377"/>
      <c r="JZD285" s="377"/>
      <c r="JZE285" s="377"/>
      <c r="JZF285" s="376"/>
      <c r="JZG285" s="376"/>
      <c r="JZH285" s="377"/>
      <c r="JZI285" s="377"/>
      <c r="JZJ285" s="376"/>
      <c r="JZK285" s="376"/>
      <c r="JZL285" s="377"/>
      <c r="JZM285" s="377"/>
      <c r="JZN285" s="376"/>
      <c r="JZO285" s="376"/>
      <c r="JZP285" s="376"/>
      <c r="JZQ285" s="376"/>
      <c r="JZR285" s="376"/>
      <c r="JZS285" s="376"/>
      <c r="JZT285" s="376"/>
      <c r="JZU285" s="377"/>
      <c r="JZV285" s="377"/>
      <c r="JZW285" s="376"/>
      <c r="JZX285" s="376"/>
      <c r="JZY285" s="377"/>
      <c r="JZZ285" s="377"/>
      <c r="KAA285" s="376"/>
      <c r="KAB285" s="376"/>
      <c r="KAC285" s="376"/>
      <c r="KAD285" s="376"/>
      <c r="KAE285" s="376"/>
      <c r="KAF285" s="370"/>
      <c r="KAG285" s="396"/>
      <c r="KAH285" s="376"/>
      <c r="KAI285" s="376"/>
      <c r="KAJ285" s="376"/>
      <c r="KAK285" s="376"/>
      <c r="KAL285" s="376"/>
      <c r="KAM285" s="376"/>
      <c r="KAN285" s="376"/>
      <c r="KAO285" s="375"/>
      <c r="KAP285" s="375"/>
      <c r="KAQ285" s="375"/>
      <c r="KAR285" s="375"/>
      <c r="KAS285" s="375"/>
      <c r="KAT285" s="375"/>
      <c r="KAU285" s="375"/>
      <c r="KAV285" s="375"/>
      <c r="KAW285" s="375"/>
      <c r="KAX285" s="375"/>
      <c r="KAY285" s="375"/>
      <c r="KAZ285" s="375"/>
      <c r="KBA285" s="375"/>
      <c r="KBB285" s="375"/>
      <c r="KBC285" s="375"/>
      <c r="KBD285" s="375"/>
      <c r="KBE285" s="375"/>
      <c r="KBF285" s="375"/>
      <c r="KBG285" s="375"/>
      <c r="KBH285" s="375"/>
      <c r="KBI285" s="375"/>
      <c r="KBJ285" s="375"/>
      <c r="KBK285" s="375"/>
      <c r="KBL285" s="375"/>
      <c r="KBM285" s="375"/>
      <c r="KBN285" s="375"/>
      <c r="KBO285" s="375"/>
      <c r="KBP285" s="375"/>
      <c r="KBQ285" s="375"/>
      <c r="KBR285" s="375"/>
      <c r="KBS285" s="375"/>
      <c r="KBT285" s="375"/>
      <c r="KBU285" s="375"/>
      <c r="KBV285" s="375"/>
      <c r="KBW285" s="375"/>
      <c r="KBX285" s="375"/>
      <c r="KBY285" s="375"/>
      <c r="KBZ285" s="375"/>
      <c r="KCA285" s="375"/>
      <c r="KCB285" s="375"/>
      <c r="KCC285" s="375"/>
      <c r="KCD285" s="375"/>
      <c r="KCE285" s="375"/>
      <c r="KCF285" s="375"/>
      <c r="KCG285" s="376"/>
      <c r="KCH285" s="376"/>
      <c r="KCI285" s="376"/>
      <c r="KCJ285" s="376"/>
      <c r="KCK285" s="376"/>
      <c r="KCL285" s="376"/>
      <c r="KCM285" s="376"/>
      <c r="KCN285" s="376"/>
      <c r="KCO285" s="376"/>
      <c r="KCP285" s="376"/>
      <c r="KCQ285" s="376"/>
      <c r="KCR285" s="376"/>
      <c r="KCS285" s="376"/>
      <c r="KCT285" s="376"/>
      <c r="KCU285" s="376"/>
      <c r="KCV285" s="376"/>
      <c r="KCW285" s="376"/>
      <c r="KCX285" s="376"/>
      <c r="KCY285" s="376"/>
      <c r="KCZ285" s="376"/>
      <c r="KDA285" s="376"/>
      <c r="KDB285" s="376"/>
      <c r="KDC285" s="376"/>
      <c r="KDD285" s="376"/>
      <c r="KDE285" s="377"/>
      <c r="KDF285" s="377"/>
      <c r="KDG285" s="377"/>
      <c r="KDH285" s="377"/>
      <c r="KDI285" s="377"/>
      <c r="KDJ285" s="376"/>
      <c r="KDK285" s="376"/>
      <c r="KDL285" s="377"/>
      <c r="KDM285" s="377"/>
      <c r="KDN285" s="376"/>
      <c r="KDO285" s="376"/>
      <c r="KDP285" s="377"/>
      <c r="KDQ285" s="377"/>
      <c r="KDR285" s="376"/>
      <c r="KDS285" s="376"/>
      <c r="KDT285" s="376"/>
      <c r="KDU285" s="376"/>
      <c r="KDV285" s="376"/>
      <c r="KDW285" s="376"/>
      <c r="KDX285" s="376"/>
      <c r="KDY285" s="377"/>
      <c r="KDZ285" s="377"/>
      <c r="KEA285" s="376"/>
      <c r="KEB285" s="376"/>
      <c r="KEC285" s="377"/>
      <c r="KED285" s="377"/>
      <c r="KEE285" s="376"/>
      <c r="KEF285" s="376"/>
      <c r="KEG285" s="376"/>
      <c r="KEH285" s="376"/>
      <c r="KEI285" s="376"/>
      <c r="KEJ285" s="370"/>
      <c r="KEK285" s="396"/>
      <c r="KEL285" s="376"/>
      <c r="KEM285" s="376"/>
      <c r="KEN285" s="376"/>
      <c r="KEO285" s="376"/>
      <c r="KEP285" s="376"/>
      <c r="KEQ285" s="376"/>
      <c r="KER285" s="376"/>
      <c r="KES285" s="375"/>
      <c r="KET285" s="375"/>
      <c r="KEU285" s="375"/>
      <c r="KEV285" s="375"/>
      <c r="KEW285" s="375"/>
      <c r="KEX285" s="375"/>
      <c r="KEY285" s="375"/>
      <c r="KEZ285" s="375"/>
      <c r="KFA285" s="375"/>
      <c r="KFB285" s="375"/>
      <c r="KFC285" s="375"/>
      <c r="KFD285" s="375"/>
      <c r="KFE285" s="375"/>
      <c r="KFF285" s="375"/>
      <c r="KFG285" s="375"/>
      <c r="KFH285" s="375"/>
      <c r="KFI285" s="375"/>
      <c r="KFJ285" s="375"/>
      <c r="KFK285" s="375"/>
      <c r="KFL285" s="375"/>
      <c r="KFM285" s="375"/>
      <c r="KFN285" s="375"/>
      <c r="KFO285" s="375"/>
      <c r="KFP285" s="375"/>
      <c r="KFQ285" s="375"/>
      <c r="KFR285" s="375"/>
      <c r="KFS285" s="375"/>
      <c r="KFT285" s="375"/>
      <c r="KFU285" s="375"/>
      <c r="KFV285" s="375"/>
      <c r="KFW285" s="375"/>
      <c r="KFX285" s="375"/>
      <c r="KFY285" s="375"/>
      <c r="KFZ285" s="375"/>
      <c r="KGA285" s="375"/>
      <c r="KGB285" s="375"/>
      <c r="KGC285" s="375"/>
      <c r="KGD285" s="375"/>
      <c r="KGE285" s="375"/>
      <c r="KGF285" s="375"/>
      <c r="KGG285" s="375"/>
      <c r="KGH285" s="375"/>
      <c r="KGI285" s="375"/>
      <c r="KGJ285" s="375"/>
      <c r="KGK285" s="376"/>
      <c r="KGL285" s="376"/>
      <c r="KGM285" s="376"/>
      <c r="KGN285" s="376"/>
      <c r="KGO285" s="376"/>
      <c r="KGP285" s="376"/>
      <c r="KGQ285" s="376"/>
      <c r="KGR285" s="376"/>
      <c r="KGS285" s="376"/>
      <c r="KGT285" s="376"/>
      <c r="KGU285" s="376"/>
      <c r="KGV285" s="376"/>
      <c r="KGW285" s="376"/>
      <c r="KGX285" s="376"/>
      <c r="KGY285" s="376"/>
      <c r="KGZ285" s="376"/>
      <c r="KHA285" s="376"/>
      <c r="KHB285" s="376"/>
      <c r="KHC285" s="376"/>
      <c r="KHD285" s="376"/>
      <c r="KHE285" s="376"/>
      <c r="KHF285" s="376"/>
      <c r="KHG285" s="376"/>
      <c r="KHH285" s="376"/>
      <c r="KHI285" s="377"/>
      <c r="KHJ285" s="377"/>
      <c r="KHK285" s="377"/>
      <c r="KHL285" s="377"/>
      <c r="KHM285" s="377"/>
      <c r="KHN285" s="376"/>
      <c r="KHO285" s="376"/>
      <c r="KHP285" s="377"/>
      <c r="KHQ285" s="377"/>
      <c r="KHR285" s="376"/>
      <c r="KHS285" s="376"/>
      <c r="KHT285" s="377"/>
      <c r="KHU285" s="377"/>
      <c r="KHV285" s="376"/>
      <c r="KHW285" s="376"/>
      <c r="KHX285" s="376"/>
      <c r="KHY285" s="376"/>
      <c r="KHZ285" s="376"/>
      <c r="KIA285" s="376"/>
      <c r="KIB285" s="376"/>
      <c r="KIC285" s="377"/>
      <c r="KID285" s="377"/>
      <c r="KIE285" s="376"/>
      <c r="KIF285" s="376"/>
      <c r="KIG285" s="377"/>
      <c r="KIH285" s="377"/>
      <c r="KII285" s="376"/>
      <c r="KIJ285" s="376"/>
      <c r="KIK285" s="376"/>
      <c r="KIL285" s="376"/>
      <c r="KIM285" s="376"/>
      <c r="KIN285" s="370"/>
      <c r="KIO285" s="396"/>
      <c r="KIP285" s="376"/>
      <c r="KIQ285" s="376"/>
      <c r="KIR285" s="376"/>
      <c r="KIS285" s="376"/>
      <c r="KIT285" s="376"/>
      <c r="KIU285" s="376"/>
      <c r="KIV285" s="376"/>
      <c r="KIW285" s="375"/>
      <c r="KIX285" s="375"/>
      <c r="KIY285" s="375"/>
      <c r="KIZ285" s="375"/>
      <c r="KJA285" s="375"/>
      <c r="KJB285" s="375"/>
      <c r="KJC285" s="375"/>
      <c r="KJD285" s="375"/>
      <c r="KJE285" s="375"/>
      <c r="KJF285" s="375"/>
      <c r="KJG285" s="375"/>
      <c r="KJH285" s="375"/>
      <c r="KJI285" s="375"/>
      <c r="KJJ285" s="375"/>
      <c r="KJK285" s="375"/>
      <c r="KJL285" s="375"/>
      <c r="KJM285" s="375"/>
      <c r="KJN285" s="375"/>
      <c r="KJO285" s="375"/>
      <c r="KJP285" s="375"/>
      <c r="KJQ285" s="375"/>
      <c r="KJR285" s="375"/>
      <c r="KJS285" s="375"/>
      <c r="KJT285" s="375"/>
      <c r="KJU285" s="375"/>
      <c r="KJV285" s="375"/>
      <c r="KJW285" s="375"/>
      <c r="KJX285" s="375"/>
      <c r="KJY285" s="375"/>
      <c r="KJZ285" s="375"/>
      <c r="KKA285" s="375"/>
      <c r="KKB285" s="375"/>
      <c r="KKC285" s="375"/>
      <c r="KKD285" s="375"/>
      <c r="KKE285" s="375"/>
      <c r="KKF285" s="375"/>
      <c r="KKG285" s="375"/>
      <c r="KKH285" s="375"/>
      <c r="KKI285" s="375"/>
      <c r="KKJ285" s="375"/>
      <c r="KKK285" s="375"/>
      <c r="KKL285" s="375"/>
      <c r="KKM285" s="375"/>
      <c r="KKN285" s="375"/>
      <c r="KKO285" s="376"/>
      <c r="KKP285" s="376"/>
      <c r="KKQ285" s="376"/>
      <c r="KKR285" s="376"/>
      <c r="KKS285" s="376"/>
      <c r="KKT285" s="376"/>
      <c r="KKU285" s="376"/>
      <c r="KKV285" s="376"/>
      <c r="KKW285" s="376"/>
      <c r="KKX285" s="376"/>
      <c r="KKY285" s="376"/>
      <c r="KKZ285" s="376"/>
      <c r="KLA285" s="376"/>
      <c r="KLB285" s="376"/>
      <c r="KLC285" s="376"/>
      <c r="KLD285" s="376"/>
      <c r="KLE285" s="376"/>
      <c r="KLF285" s="376"/>
      <c r="KLG285" s="376"/>
      <c r="KLH285" s="376"/>
      <c r="KLI285" s="376"/>
      <c r="KLJ285" s="376"/>
      <c r="KLK285" s="376"/>
      <c r="KLL285" s="376"/>
      <c r="KLM285" s="377"/>
      <c r="KLN285" s="377"/>
      <c r="KLO285" s="377"/>
      <c r="KLP285" s="377"/>
      <c r="KLQ285" s="377"/>
      <c r="KLR285" s="376"/>
      <c r="KLS285" s="376"/>
      <c r="KLT285" s="377"/>
      <c r="KLU285" s="377"/>
      <c r="KLV285" s="376"/>
      <c r="KLW285" s="376"/>
      <c r="KLX285" s="377"/>
      <c r="KLY285" s="377"/>
      <c r="KLZ285" s="376"/>
      <c r="KMA285" s="376"/>
      <c r="KMB285" s="376"/>
      <c r="KMC285" s="376"/>
      <c r="KMD285" s="376"/>
      <c r="KME285" s="376"/>
      <c r="KMF285" s="376"/>
      <c r="KMG285" s="377"/>
      <c r="KMH285" s="377"/>
      <c r="KMI285" s="376"/>
      <c r="KMJ285" s="376"/>
      <c r="KMK285" s="377"/>
      <c r="KML285" s="377"/>
      <c r="KMM285" s="376"/>
      <c r="KMN285" s="376"/>
      <c r="KMO285" s="376"/>
      <c r="KMP285" s="376"/>
      <c r="KMQ285" s="376"/>
      <c r="KMR285" s="370"/>
      <c r="KMS285" s="396"/>
      <c r="KMT285" s="376"/>
      <c r="KMU285" s="376"/>
      <c r="KMV285" s="376"/>
      <c r="KMW285" s="376"/>
      <c r="KMX285" s="376"/>
      <c r="KMY285" s="376"/>
      <c r="KMZ285" s="376"/>
      <c r="KNA285" s="375"/>
      <c r="KNB285" s="375"/>
      <c r="KNC285" s="375"/>
      <c r="KND285" s="375"/>
      <c r="KNE285" s="375"/>
      <c r="KNF285" s="375"/>
      <c r="KNG285" s="375"/>
      <c r="KNH285" s="375"/>
      <c r="KNI285" s="375"/>
      <c r="KNJ285" s="375"/>
      <c r="KNK285" s="375"/>
      <c r="KNL285" s="375"/>
      <c r="KNM285" s="375"/>
      <c r="KNN285" s="375"/>
      <c r="KNO285" s="375"/>
      <c r="KNP285" s="375"/>
      <c r="KNQ285" s="375"/>
      <c r="KNR285" s="375"/>
      <c r="KNS285" s="375"/>
      <c r="KNT285" s="375"/>
      <c r="KNU285" s="375"/>
      <c r="KNV285" s="375"/>
      <c r="KNW285" s="375"/>
      <c r="KNX285" s="375"/>
      <c r="KNY285" s="375"/>
      <c r="KNZ285" s="375"/>
      <c r="KOA285" s="375"/>
      <c r="KOB285" s="375"/>
      <c r="KOC285" s="375"/>
      <c r="KOD285" s="375"/>
      <c r="KOE285" s="375"/>
      <c r="KOF285" s="375"/>
      <c r="KOG285" s="375"/>
      <c r="KOH285" s="375"/>
      <c r="KOI285" s="375"/>
      <c r="KOJ285" s="375"/>
      <c r="KOK285" s="375"/>
      <c r="KOL285" s="375"/>
      <c r="KOM285" s="375"/>
      <c r="KON285" s="375"/>
      <c r="KOO285" s="375"/>
      <c r="KOP285" s="375"/>
      <c r="KOQ285" s="375"/>
      <c r="KOR285" s="375"/>
      <c r="KOS285" s="376"/>
      <c r="KOT285" s="376"/>
      <c r="KOU285" s="376"/>
      <c r="KOV285" s="376"/>
      <c r="KOW285" s="376"/>
      <c r="KOX285" s="376"/>
      <c r="KOY285" s="376"/>
      <c r="KOZ285" s="376"/>
      <c r="KPA285" s="376"/>
      <c r="KPB285" s="376"/>
      <c r="KPC285" s="376"/>
      <c r="KPD285" s="376"/>
      <c r="KPE285" s="376"/>
      <c r="KPF285" s="376"/>
      <c r="KPG285" s="376"/>
      <c r="KPH285" s="376"/>
      <c r="KPI285" s="376"/>
      <c r="KPJ285" s="376"/>
      <c r="KPK285" s="376"/>
      <c r="KPL285" s="376"/>
      <c r="KPM285" s="376"/>
      <c r="KPN285" s="376"/>
      <c r="KPO285" s="376"/>
      <c r="KPP285" s="376"/>
      <c r="KPQ285" s="377"/>
      <c r="KPR285" s="377"/>
      <c r="KPS285" s="377"/>
      <c r="KPT285" s="377"/>
      <c r="KPU285" s="377"/>
      <c r="KPV285" s="376"/>
      <c r="KPW285" s="376"/>
      <c r="KPX285" s="377"/>
      <c r="KPY285" s="377"/>
      <c r="KPZ285" s="376"/>
      <c r="KQA285" s="376"/>
      <c r="KQB285" s="377"/>
      <c r="KQC285" s="377"/>
      <c r="KQD285" s="376"/>
      <c r="KQE285" s="376"/>
      <c r="KQF285" s="376"/>
      <c r="KQG285" s="376"/>
      <c r="KQH285" s="376"/>
      <c r="KQI285" s="376"/>
      <c r="KQJ285" s="376"/>
      <c r="KQK285" s="377"/>
      <c r="KQL285" s="377"/>
      <c r="KQM285" s="376"/>
      <c r="KQN285" s="376"/>
      <c r="KQO285" s="377"/>
      <c r="KQP285" s="377"/>
      <c r="KQQ285" s="376"/>
      <c r="KQR285" s="376"/>
      <c r="KQS285" s="376"/>
      <c r="KQT285" s="376"/>
      <c r="KQU285" s="376"/>
      <c r="KQV285" s="370"/>
      <c r="KQW285" s="396"/>
      <c r="KQX285" s="376"/>
      <c r="KQY285" s="376"/>
      <c r="KQZ285" s="376"/>
      <c r="KRA285" s="376"/>
      <c r="KRB285" s="376"/>
      <c r="KRC285" s="376"/>
      <c r="KRD285" s="376"/>
      <c r="KRE285" s="375"/>
      <c r="KRF285" s="375"/>
      <c r="KRG285" s="375"/>
      <c r="KRH285" s="375"/>
      <c r="KRI285" s="375"/>
      <c r="KRJ285" s="375"/>
      <c r="KRK285" s="375"/>
      <c r="KRL285" s="375"/>
      <c r="KRM285" s="375"/>
      <c r="KRN285" s="375"/>
      <c r="KRO285" s="375"/>
      <c r="KRP285" s="375"/>
      <c r="KRQ285" s="375"/>
      <c r="KRR285" s="375"/>
      <c r="KRS285" s="375"/>
      <c r="KRT285" s="375"/>
      <c r="KRU285" s="375"/>
      <c r="KRV285" s="375"/>
      <c r="KRW285" s="375"/>
      <c r="KRX285" s="375"/>
      <c r="KRY285" s="375"/>
      <c r="KRZ285" s="375"/>
      <c r="KSA285" s="375"/>
      <c r="KSB285" s="375"/>
      <c r="KSC285" s="375"/>
      <c r="KSD285" s="375"/>
      <c r="KSE285" s="375"/>
      <c r="KSF285" s="375"/>
      <c r="KSG285" s="375"/>
      <c r="KSH285" s="375"/>
      <c r="KSI285" s="375"/>
      <c r="KSJ285" s="375"/>
      <c r="KSK285" s="375"/>
      <c r="KSL285" s="375"/>
      <c r="KSM285" s="375"/>
      <c r="KSN285" s="375"/>
      <c r="KSO285" s="375"/>
      <c r="KSP285" s="375"/>
      <c r="KSQ285" s="375"/>
      <c r="KSR285" s="375"/>
      <c r="KSS285" s="375"/>
      <c r="KST285" s="375"/>
      <c r="KSU285" s="375"/>
      <c r="KSV285" s="375"/>
      <c r="KSW285" s="376"/>
      <c r="KSX285" s="376"/>
      <c r="KSY285" s="376"/>
      <c r="KSZ285" s="376"/>
      <c r="KTA285" s="376"/>
      <c r="KTB285" s="376"/>
      <c r="KTC285" s="376"/>
      <c r="KTD285" s="376"/>
      <c r="KTE285" s="376"/>
      <c r="KTF285" s="376"/>
      <c r="KTG285" s="376"/>
      <c r="KTH285" s="376"/>
      <c r="KTI285" s="376"/>
      <c r="KTJ285" s="376"/>
      <c r="KTK285" s="376"/>
      <c r="KTL285" s="376"/>
      <c r="KTM285" s="376"/>
      <c r="KTN285" s="376"/>
      <c r="KTO285" s="376"/>
      <c r="KTP285" s="376"/>
      <c r="KTQ285" s="376"/>
      <c r="KTR285" s="376"/>
      <c r="KTS285" s="376"/>
      <c r="KTT285" s="376"/>
      <c r="KTU285" s="377"/>
      <c r="KTV285" s="377"/>
      <c r="KTW285" s="377"/>
      <c r="KTX285" s="377"/>
      <c r="KTY285" s="377"/>
      <c r="KTZ285" s="376"/>
      <c r="KUA285" s="376"/>
      <c r="KUB285" s="377"/>
      <c r="KUC285" s="377"/>
      <c r="KUD285" s="376"/>
      <c r="KUE285" s="376"/>
      <c r="KUF285" s="377"/>
      <c r="KUG285" s="377"/>
      <c r="KUH285" s="376"/>
      <c r="KUI285" s="376"/>
      <c r="KUJ285" s="376"/>
      <c r="KUK285" s="376"/>
      <c r="KUL285" s="376"/>
      <c r="KUM285" s="376"/>
      <c r="KUN285" s="376"/>
      <c r="KUO285" s="377"/>
      <c r="KUP285" s="377"/>
      <c r="KUQ285" s="376"/>
      <c r="KUR285" s="376"/>
      <c r="KUS285" s="377"/>
      <c r="KUT285" s="377"/>
      <c r="KUU285" s="376"/>
      <c r="KUV285" s="376"/>
      <c r="KUW285" s="376"/>
      <c r="KUX285" s="376"/>
      <c r="KUY285" s="376"/>
      <c r="KUZ285" s="370"/>
      <c r="KVA285" s="396"/>
      <c r="KVB285" s="376"/>
      <c r="KVC285" s="376"/>
      <c r="KVD285" s="376"/>
      <c r="KVE285" s="376"/>
      <c r="KVF285" s="376"/>
      <c r="KVG285" s="376"/>
      <c r="KVH285" s="376"/>
      <c r="KVI285" s="375"/>
      <c r="KVJ285" s="375"/>
      <c r="KVK285" s="375"/>
      <c r="KVL285" s="375"/>
      <c r="KVM285" s="375"/>
      <c r="KVN285" s="375"/>
      <c r="KVO285" s="375"/>
      <c r="KVP285" s="375"/>
      <c r="KVQ285" s="375"/>
      <c r="KVR285" s="375"/>
      <c r="KVS285" s="375"/>
      <c r="KVT285" s="375"/>
      <c r="KVU285" s="375"/>
      <c r="KVV285" s="375"/>
      <c r="KVW285" s="375"/>
      <c r="KVX285" s="375"/>
      <c r="KVY285" s="375"/>
      <c r="KVZ285" s="375"/>
      <c r="KWA285" s="375"/>
      <c r="KWB285" s="375"/>
      <c r="KWC285" s="375"/>
      <c r="KWD285" s="375"/>
      <c r="KWE285" s="375"/>
      <c r="KWF285" s="375"/>
      <c r="KWG285" s="375"/>
      <c r="KWH285" s="375"/>
      <c r="KWI285" s="375"/>
      <c r="KWJ285" s="375"/>
      <c r="KWK285" s="375"/>
      <c r="KWL285" s="375"/>
      <c r="KWM285" s="375"/>
      <c r="KWN285" s="375"/>
      <c r="KWO285" s="375"/>
      <c r="KWP285" s="375"/>
      <c r="KWQ285" s="375"/>
      <c r="KWR285" s="375"/>
      <c r="KWS285" s="375"/>
      <c r="KWT285" s="375"/>
      <c r="KWU285" s="375"/>
      <c r="KWV285" s="375"/>
      <c r="KWW285" s="375"/>
      <c r="KWX285" s="375"/>
      <c r="KWY285" s="375"/>
      <c r="KWZ285" s="375"/>
      <c r="KXA285" s="376"/>
      <c r="KXB285" s="376"/>
      <c r="KXC285" s="376"/>
      <c r="KXD285" s="376"/>
      <c r="KXE285" s="376"/>
      <c r="KXF285" s="376"/>
      <c r="KXG285" s="376"/>
      <c r="KXH285" s="376"/>
      <c r="KXI285" s="376"/>
      <c r="KXJ285" s="376"/>
      <c r="KXK285" s="376"/>
      <c r="KXL285" s="376"/>
      <c r="KXM285" s="376"/>
      <c r="KXN285" s="376"/>
      <c r="KXO285" s="376"/>
      <c r="KXP285" s="376"/>
      <c r="KXQ285" s="376"/>
      <c r="KXR285" s="376"/>
      <c r="KXS285" s="376"/>
      <c r="KXT285" s="376"/>
      <c r="KXU285" s="376"/>
      <c r="KXV285" s="376"/>
      <c r="KXW285" s="376"/>
      <c r="KXX285" s="376"/>
      <c r="KXY285" s="377"/>
      <c r="KXZ285" s="377"/>
      <c r="KYA285" s="377"/>
      <c r="KYB285" s="377"/>
      <c r="KYC285" s="377"/>
      <c r="KYD285" s="376"/>
      <c r="KYE285" s="376"/>
      <c r="KYF285" s="377"/>
      <c r="KYG285" s="377"/>
      <c r="KYH285" s="376"/>
      <c r="KYI285" s="376"/>
      <c r="KYJ285" s="377"/>
      <c r="KYK285" s="377"/>
      <c r="KYL285" s="376"/>
      <c r="KYM285" s="376"/>
      <c r="KYN285" s="376"/>
      <c r="KYO285" s="376"/>
      <c r="KYP285" s="376"/>
      <c r="KYQ285" s="376"/>
      <c r="KYR285" s="376"/>
      <c r="KYS285" s="377"/>
      <c r="KYT285" s="377"/>
      <c r="KYU285" s="376"/>
      <c r="KYV285" s="376"/>
      <c r="KYW285" s="377"/>
      <c r="KYX285" s="377"/>
      <c r="KYY285" s="376"/>
      <c r="KYZ285" s="376"/>
      <c r="KZA285" s="376"/>
      <c r="KZB285" s="376"/>
      <c r="KZC285" s="376"/>
      <c r="KZD285" s="370"/>
      <c r="KZE285" s="396"/>
      <c r="KZF285" s="376"/>
      <c r="KZG285" s="376"/>
      <c r="KZH285" s="376"/>
      <c r="KZI285" s="376"/>
      <c r="KZJ285" s="376"/>
      <c r="KZK285" s="376"/>
      <c r="KZL285" s="376"/>
      <c r="KZM285" s="375"/>
      <c r="KZN285" s="375"/>
      <c r="KZO285" s="375"/>
      <c r="KZP285" s="375"/>
      <c r="KZQ285" s="375"/>
      <c r="KZR285" s="375"/>
      <c r="KZS285" s="375"/>
      <c r="KZT285" s="375"/>
      <c r="KZU285" s="375"/>
      <c r="KZV285" s="375"/>
      <c r="KZW285" s="375"/>
      <c r="KZX285" s="375"/>
      <c r="KZY285" s="375"/>
      <c r="KZZ285" s="375"/>
      <c r="LAA285" s="375"/>
      <c r="LAB285" s="375"/>
      <c r="LAC285" s="375"/>
      <c r="LAD285" s="375"/>
      <c r="LAE285" s="375"/>
      <c r="LAF285" s="375"/>
      <c r="LAG285" s="375"/>
      <c r="LAH285" s="375"/>
      <c r="LAI285" s="375"/>
      <c r="LAJ285" s="375"/>
      <c r="LAK285" s="375"/>
      <c r="LAL285" s="375"/>
      <c r="LAM285" s="375"/>
      <c r="LAN285" s="375"/>
      <c r="LAO285" s="375"/>
      <c r="LAP285" s="375"/>
      <c r="LAQ285" s="375"/>
      <c r="LAR285" s="375"/>
      <c r="LAS285" s="375"/>
      <c r="LAT285" s="375"/>
      <c r="LAU285" s="375"/>
      <c r="LAV285" s="375"/>
      <c r="LAW285" s="375"/>
      <c r="LAX285" s="375"/>
      <c r="LAY285" s="375"/>
      <c r="LAZ285" s="375"/>
      <c r="LBA285" s="375"/>
      <c r="LBB285" s="375"/>
      <c r="LBC285" s="375"/>
      <c r="LBD285" s="375"/>
      <c r="LBE285" s="376"/>
      <c r="LBF285" s="376"/>
      <c r="LBG285" s="376"/>
      <c r="LBH285" s="376"/>
      <c r="LBI285" s="376"/>
      <c r="LBJ285" s="376"/>
      <c r="LBK285" s="376"/>
      <c r="LBL285" s="376"/>
      <c r="LBM285" s="376"/>
      <c r="LBN285" s="376"/>
      <c r="LBO285" s="376"/>
      <c r="LBP285" s="376"/>
      <c r="LBQ285" s="376"/>
      <c r="LBR285" s="376"/>
      <c r="LBS285" s="376"/>
      <c r="LBT285" s="376"/>
      <c r="LBU285" s="376"/>
      <c r="LBV285" s="376"/>
      <c r="LBW285" s="376"/>
      <c r="LBX285" s="376"/>
      <c r="LBY285" s="376"/>
      <c r="LBZ285" s="376"/>
      <c r="LCA285" s="376"/>
      <c r="LCB285" s="376"/>
      <c r="LCC285" s="377"/>
      <c r="LCD285" s="377"/>
      <c r="LCE285" s="377"/>
      <c r="LCF285" s="377"/>
      <c r="LCG285" s="377"/>
      <c r="LCH285" s="376"/>
      <c r="LCI285" s="376"/>
      <c r="LCJ285" s="377"/>
      <c r="LCK285" s="377"/>
      <c r="LCL285" s="376"/>
      <c r="LCM285" s="376"/>
      <c r="LCN285" s="377"/>
      <c r="LCO285" s="377"/>
      <c r="LCP285" s="376"/>
      <c r="LCQ285" s="376"/>
      <c r="LCR285" s="376"/>
      <c r="LCS285" s="376"/>
      <c r="LCT285" s="376"/>
      <c r="LCU285" s="376"/>
      <c r="LCV285" s="376"/>
      <c r="LCW285" s="377"/>
      <c r="LCX285" s="377"/>
      <c r="LCY285" s="376"/>
      <c r="LCZ285" s="376"/>
      <c r="LDA285" s="377"/>
      <c r="LDB285" s="377"/>
      <c r="LDC285" s="376"/>
      <c r="LDD285" s="376"/>
      <c r="LDE285" s="376"/>
      <c r="LDF285" s="376"/>
      <c r="LDG285" s="376"/>
      <c r="LDH285" s="370"/>
      <c r="LDI285" s="396"/>
      <c r="LDJ285" s="376"/>
      <c r="LDK285" s="376"/>
      <c r="LDL285" s="376"/>
      <c r="LDM285" s="376"/>
      <c r="LDN285" s="376"/>
      <c r="LDO285" s="376"/>
      <c r="LDP285" s="376"/>
      <c r="LDQ285" s="375"/>
      <c r="LDR285" s="375"/>
      <c r="LDS285" s="375"/>
      <c r="LDT285" s="375"/>
      <c r="LDU285" s="375"/>
      <c r="LDV285" s="375"/>
      <c r="LDW285" s="375"/>
      <c r="LDX285" s="375"/>
      <c r="LDY285" s="375"/>
      <c r="LDZ285" s="375"/>
      <c r="LEA285" s="375"/>
      <c r="LEB285" s="375"/>
      <c r="LEC285" s="375"/>
      <c r="LED285" s="375"/>
      <c r="LEE285" s="375"/>
      <c r="LEF285" s="375"/>
      <c r="LEG285" s="375"/>
      <c r="LEH285" s="375"/>
      <c r="LEI285" s="375"/>
      <c r="LEJ285" s="375"/>
      <c r="LEK285" s="375"/>
      <c r="LEL285" s="375"/>
      <c r="LEM285" s="375"/>
      <c r="LEN285" s="375"/>
      <c r="LEO285" s="375"/>
      <c r="LEP285" s="375"/>
      <c r="LEQ285" s="375"/>
      <c r="LER285" s="375"/>
      <c r="LES285" s="375"/>
      <c r="LET285" s="375"/>
      <c r="LEU285" s="375"/>
      <c r="LEV285" s="375"/>
      <c r="LEW285" s="375"/>
      <c r="LEX285" s="375"/>
      <c r="LEY285" s="375"/>
      <c r="LEZ285" s="375"/>
      <c r="LFA285" s="375"/>
      <c r="LFB285" s="375"/>
      <c r="LFC285" s="375"/>
      <c r="LFD285" s="375"/>
      <c r="LFE285" s="375"/>
      <c r="LFF285" s="375"/>
      <c r="LFG285" s="375"/>
      <c r="LFH285" s="375"/>
      <c r="LFI285" s="376"/>
      <c r="LFJ285" s="376"/>
      <c r="LFK285" s="376"/>
      <c r="LFL285" s="376"/>
      <c r="LFM285" s="376"/>
      <c r="LFN285" s="376"/>
      <c r="LFO285" s="376"/>
      <c r="LFP285" s="376"/>
      <c r="LFQ285" s="376"/>
      <c r="LFR285" s="376"/>
      <c r="LFS285" s="376"/>
      <c r="LFT285" s="376"/>
      <c r="LFU285" s="376"/>
      <c r="LFV285" s="376"/>
      <c r="LFW285" s="376"/>
      <c r="LFX285" s="376"/>
      <c r="LFY285" s="376"/>
      <c r="LFZ285" s="376"/>
      <c r="LGA285" s="376"/>
      <c r="LGB285" s="376"/>
      <c r="LGC285" s="376"/>
      <c r="LGD285" s="376"/>
      <c r="LGE285" s="376"/>
      <c r="LGF285" s="376"/>
      <c r="LGG285" s="377"/>
      <c r="LGH285" s="377"/>
      <c r="LGI285" s="377"/>
      <c r="LGJ285" s="377"/>
      <c r="LGK285" s="377"/>
      <c r="LGL285" s="376"/>
      <c r="LGM285" s="376"/>
      <c r="LGN285" s="377"/>
      <c r="LGO285" s="377"/>
      <c r="LGP285" s="376"/>
      <c r="LGQ285" s="376"/>
      <c r="LGR285" s="377"/>
      <c r="LGS285" s="377"/>
      <c r="LGT285" s="376"/>
      <c r="LGU285" s="376"/>
      <c r="LGV285" s="376"/>
      <c r="LGW285" s="376"/>
      <c r="LGX285" s="376"/>
      <c r="LGY285" s="376"/>
      <c r="LGZ285" s="376"/>
      <c r="LHA285" s="377"/>
      <c r="LHB285" s="377"/>
      <c r="LHC285" s="376"/>
      <c r="LHD285" s="376"/>
      <c r="LHE285" s="377"/>
      <c r="LHF285" s="377"/>
      <c r="LHG285" s="376"/>
      <c r="LHH285" s="376"/>
      <c r="LHI285" s="376"/>
      <c r="LHJ285" s="376"/>
      <c r="LHK285" s="376"/>
      <c r="LHL285" s="370"/>
      <c r="LHM285" s="396"/>
      <c r="LHN285" s="376"/>
      <c r="LHO285" s="376"/>
      <c r="LHP285" s="376"/>
      <c r="LHQ285" s="376"/>
      <c r="LHR285" s="376"/>
      <c r="LHS285" s="376"/>
      <c r="LHT285" s="376"/>
      <c r="LHU285" s="375"/>
      <c r="LHV285" s="375"/>
      <c r="LHW285" s="375"/>
      <c r="LHX285" s="375"/>
      <c r="LHY285" s="375"/>
      <c r="LHZ285" s="375"/>
      <c r="LIA285" s="375"/>
      <c r="LIB285" s="375"/>
      <c r="LIC285" s="375"/>
      <c r="LID285" s="375"/>
      <c r="LIE285" s="375"/>
      <c r="LIF285" s="375"/>
      <c r="LIG285" s="375"/>
      <c r="LIH285" s="375"/>
      <c r="LII285" s="375"/>
      <c r="LIJ285" s="375"/>
      <c r="LIK285" s="375"/>
      <c r="LIL285" s="375"/>
      <c r="LIM285" s="375"/>
      <c r="LIN285" s="375"/>
      <c r="LIO285" s="375"/>
      <c r="LIP285" s="375"/>
      <c r="LIQ285" s="375"/>
      <c r="LIR285" s="375"/>
      <c r="LIS285" s="375"/>
      <c r="LIT285" s="375"/>
      <c r="LIU285" s="375"/>
      <c r="LIV285" s="375"/>
      <c r="LIW285" s="375"/>
      <c r="LIX285" s="375"/>
      <c r="LIY285" s="375"/>
      <c r="LIZ285" s="375"/>
      <c r="LJA285" s="375"/>
      <c r="LJB285" s="375"/>
      <c r="LJC285" s="375"/>
      <c r="LJD285" s="375"/>
      <c r="LJE285" s="375"/>
      <c r="LJF285" s="375"/>
      <c r="LJG285" s="375"/>
      <c r="LJH285" s="375"/>
      <c r="LJI285" s="375"/>
      <c r="LJJ285" s="375"/>
      <c r="LJK285" s="375"/>
      <c r="LJL285" s="375"/>
      <c r="LJM285" s="376"/>
      <c r="LJN285" s="376"/>
      <c r="LJO285" s="376"/>
      <c r="LJP285" s="376"/>
      <c r="LJQ285" s="376"/>
      <c r="LJR285" s="376"/>
      <c r="LJS285" s="376"/>
      <c r="LJT285" s="376"/>
      <c r="LJU285" s="376"/>
      <c r="LJV285" s="376"/>
      <c r="LJW285" s="376"/>
      <c r="LJX285" s="376"/>
      <c r="LJY285" s="376"/>
      <c r="LJZ285" s="376"/>
      <c r="LKA285" s="376"/>
      <c r="LKB285" s="376"/>
      <c r="LKC285" s="376"/>
      <c r="LKD285" s="376"/>
      <c r="LKE285" s="376"/>
      <c r="LKF285" s="376"/>
      <c r="LKG285" s="376"/>
      <c r="LKH285" s="376"/>
      <c r="LKI285" s="376"/>
      <c r="LKJ285" s="376"/>
      <c r="LKK285" s="377"/>
      <c r="LKL285" s="377"/>
      <c r="LKM285" s="377"/>
      <c r="LKN285" s="377"/>
      <c r="LKO285" s="377"/>
      <c r="LKP285" s="376"/>
      <c r="LKQ285" s="376"/>
      <c r="LKR285" s="377"/>
      <c r="LKS285" s="377"/>
      <c r="LKT285" s="376"/>
      <c r="LKU285" s="376"/>
      <c r="LKV285" s="377"/>
      <c r="LKW285" s="377"/>
      <c r="LKX285" s="376"/>
      <c r="LKY285" s="376"/>
      <c r="LKZ285" s="376"/>
      <c r="LLA285" s="376"/>
      <c r="LLB285" s="376"/>
      <c r="LLC285" s="376"/>
      <c r="LLD285" s="376"/>
      <c r="LLE285" s="377"/>
      <c r="LLF285" s="377"/>
      <c r="LLG285" s="376"/>
      <c r="LLH285" s="376"/>
      <c r="LLI285" s="377"/>
      <c r="LLJ285" s="377"/>
      <c r="LLK285" s="376"/>
      <c r="LLL285" s="376"/>
      <c r="LLM285" s="376"/>
      <c r="LLN285" s="376"/>
      <c r="LLO285" s="376"/>
      <c r="LLP285" s="370"/>
      <c r="LLQ285" s="396"/>
      <c r="LLR285" s="376"/>
      <c r="LLS285" s="376"/>
      <c r="LLT285" s="376"/>
      <c r="LLU285" s="376"/>
      <c r="LLV285" s="376"/>
      <c r="LLW285" s="376"/>
      <c r="LLX285" s="376"/>
      <c r="LLY285" s="375"/>
      <c r="LLZ285" s="375"/>
      <c r="LMA285" s="375"/>
      <c r="LMB285" s="375"/>
      <c r="LMC285" s="375"/>
      <c r="LMD285" s="375"/>
      <c r="LME285" s="375"/>
      <c r="LMF285" s="375"/>
      <c r="LMG285" s="375"/>
      <c r="LMH285" s="375"/>
      <c r="LMI285" s="375"/>
      <c r="LMJ285" s="375"/>
      <c r="LMK285" s="375"/>
      <c r="LML285" s="375"/>
      <c r="LMM285" s="375"/>
      <c r="LMN285" s="375"/>
      <c r="LMO285" s="375"/>
      <c r="LMP285" s="375"/>
      <c r="LMQ285" s="375"/>
      <c r="LMR285" s="375"/>
      <c r="LMS285" s="375"/>
      <c r="LMT285" s="375"/>
      <c r="LMU285" s="375"/>
      <c r="LMV285" s="375"/>
      <c r="LMW285" s="375"/>
      <c r="LMX285" s="375"/>
      <c r="LMY285" s="375"/>
      <c r="LMZ285" s="375"/>
      <c r="LNA285" s="375"/>
      <c r="LNB285" s="375"/>
      <c r="LNC285" s="375"/>
      <c r="LND285" s="375"/>
      <c r="LNE285" s="375"/>
      <c r="LNF285" s="375"/>
      <c r="LNG285" s="375"/>
      <c r="LNH285" s="375"/>
      <c r="LNI285" s="375"/>
      <c r="LNJ285" s="375"/>
      <c r="LNK285" s="375"/>
      <c r="LNL285" s="375"/>
      <c r="LNM285" s="375"/>
      <c r="LNN285" s="375"/>
      <c r="LNO285" s="375"/>
      <c r="LNP285" s="375"/>
      <c r="LNQ285" s="376"/>
      <c r="LNR285" s="376"/>
      <c r="LNS285" s="376"/>
      <c r="LNT285" s="376"/>
      <c r="LNU285" s="376"/>
      <c r="LNV285" s="376"/>
      <c r="LNW285" s="376"/>
      <c r="LNX285" s="376"/>
      <c r="LNY285" s="376"/>
      <c r="LNZ285" s="376"/>
      <c r="LOA285" s="376"/>
      <c r="LOB285" s="376"/>
      <c r="LOC285" s="376"/>
      <c r="LOD285" s="376"/>
      <c r="LOE285" s="376"/>
      <c r="LOF285" s="376"/>
      <c r="LOG285" s="376"/>
      <c r="LOH285" s="376"/>
      <c r="LOI285" s="376"/>
      <c r="LOJ285" s="376"/>
      <c r="LOK285" s="376"/>
      <c r="LOL285" s="376"/>
      <c r="LOM285" s="376"/>
      <c r="LON285" s="376"/>
      <c r="LOO285" s="377"/>
      <c r="LOP285" s="377"/>
      <c r="LOQ285" s="377"/>
      <c r="LOR285" s="377"/>
      <c r="LOS285" s="377"/>
      <c r="LOT285" s="376"/>
      <c r="LOU285" s="376"/>
      <c r="LOV285" s="377"/>
      <c r="LOW285" s="377"/>
      <c r="LOX285" s="376"/>
      <c r="LOY285" s="376"/>
      <c r="LOZ285" s="377"/>
      <c r="LPA285" s="377"/>
      <c r="LPB285" s="376"/>
      <c r="LPC285" s="376"/>
      <c r="LPD285" s="376"/>
      <c r="LPE285" s="376"/>
      <c r="LPF285" s="376"/>
      <c r="LPG285" s="376"/>
      <c r="LPH285" s="376"/>
      <c r="LPI285" s="377"/>
      <c r="LPJ285" s="377"/>
      <c r="LPK285" s="376"/>
      <c r="LPL285" s="376"/>
      <c r="LPM285" s="377"/>
      <c r="LPN285" s="377"/>
      <c r="LPO285" s="376"/>
      <c r="LPP285" s="376"/>
      <c r="LPQ285" s="376"/>
      <c r="LPR285" s="376"/>
      <c r="LPS285" s="376"/>
      <c r="LPT285" s="370"/>
      <c r="LPU285" s="396"/>
      <c r="LPV285" s="376"/>
      <c r="LPW285" s="376"/>
      <c r="LPX285" s="376"/>
      <c r="LPY285" s="376"/>
      <c r="LPZ285" s="376"/>
      <c r="LQA285" s="376"/>
      <c r="LQB285" s="376"/>
      <c r="LQC285" s="375"/>
      <c r="LQD285" s="375"/>
      <c r="LQE285" s="375"/>
      <c r="LQF285" s="375"/>
      <c r="LQG285" s="375"/>
      <c r="LQH285" s="375"/>
      <c r="LQI285" s="375"/>
      <c r="LQJ285" s="375"/>
      <c r="LQK285" s="375"/>
      <c r="LQL285" s="375"/>
      <c r="LQM285" s="375"/>
      <c r="LQN285" s="375"/>
      <c r="LQO285" s="375"/>
      <c r="LQP285" s="375"/>
      <c r="LQQ285" s="375"/>
      <c r="LQR285" s="375"/>
      <c r="LQS285" s="375"/>
      <c r="LQT285" s="375"/>
      <c r="LQU285" s="375"/>
      <c r="LQV285" s="375"/>
      <c r="LQW285" s="375"/>
      <c r="LQX285" s="375"/>
      <c r="LQY285" s="375"/>
      <c r="LQZ285" s="375"/>
      <c r="LRA285" s="375"/>
      <c r="LRB285" s="375"/>
      <c r="LRC285" s="375"/>
      <c r="LRD285" s="375"/>
      <c r="LRE285" s="375"/>
      <c r="LRF285" s="375"/>
      <c r="LRG285" s="375"/>
      <c r="LRH285" s="375"/>
      <c r="LRI285" s="375"/>
      <c r="LRJ285" s="375"/>
      <c r="LRK285" s="375"/>
      <c r="LRL285" s="375"/>
      <c r="LRM285" s="375"/>
      <c r="LRN285" s="375"/>
      <c r="LRO285" s="375"/>
      <c r="LRP285" s="375"/>
      <c r="LRQ285" s="375"/>
      <c r="LRR285" s="375"/>
      <c r="LRS285" s="375"/>
      <c r="LRT285" s="375"/>
      <c r="LRU285" s="376"/>
      <c r="LRV285" s="376"/>
      <c r="LRW285" s="376"/>
      <c r="LRX285" s="376"/>
      <c r="LRY285" s="376"/>
      <c r="LRZ285" s="376"/>
      <c r="LSA285" s="376"/>
      <c r="LSB285" s="376"/>
      <c r="LSC285" s="376"/>
      <c r="LSD285" s="376"/>
      <c r="LSE285" s="376"/>
      <c r="LSF285" s="376"/>
      <c r="LSG285" s="376"/>
      <c r="LSH285" s="376"/>
      <c r="LSI285" s="376"/>
      <c r="LSJ285" s="376"/>
      <c r="LSK285" s="376"/>
      <c r="LSL285" s="376"/>
      <c r="LSM285" s="376"/>
      <c r="LSN285" s="376"/>
      <c r="LSO285" s="376"/>
      <c r="LSP285" s="376"/>
      <c r="LSQ285" s="376"/>
      <c r="LSR285" s="376"/>
      <c r="LSS285" s="377"/>
      <c r="LST285" s="377"/>
      <c r="LSU285" s="377"/>
      <c r="LSV285" s="377"/>
      <c r="LSW285" s="377"/>
      <c r="LSX285" s="376"/>
      <c r="LSY285" s="376"/>
      <c r="LSZ285" s="377"/>
      <c r="LTA285" s="377"/>
      <c r="LTB285" s="376"/>
      <c r="LTC285" s="376"/>
      <c r="LTD285" s="377"/>
      <c r="LTE285" s="377"/>
      <c r="LTF285" s="376"/>
      <c r="LTG285" s="376"/>
      <c r="LTH285" s="376"/>
      <c r="LTI285" s="376"/>
      <c r="LTJ285" s="376"/>
      <c r="LTK285" s="376"/>
      <c r="LTL285" s="376"/>
      <c r="LTM285" s="377"/>
      <c r="LTN285" s="377"/>
      <c r="LTO285" s="376"/>
      <c r="LTP285" s="376"/>
      <c r="LTQ285" s="377"/>
      <c r="LTR285" s="377"/>
      <c r="LTS285" s="376"/>
      <c r="LTT285" s="376"/>
      <c r="LTU285" s="376"/>
      <c r="LTV285" s="376"/>
      <c r="LTW285" s="376"/>
      <c r="LTX285" s="370"/>
      <c r="LTY285" s="396"/>
      <c r="LTZ285" s="376"/>
      <c r="LUA285" s="376"/>
      <c r="LUB285" s="376"/>
      <c r="LUC285" s="376"/>
      <c r="LUD285" s="376"/>
      <c r="LUE285" s="376"/>
      <c r="LUF285" s="376"/>
      <c r="LUG285" s="375"/>
      <c r="LUH285" s="375"/>
      <c r="LUI285" s="375"/>
      <c r="LUJ285" s="375"/>
      <c r="LUK285" s="375"/>
      <c r="LUL285" s="375"/>
      <c r="LUM285" s="375"/>
      <c r="LUN285" s="375"/>
      <c r="LUO285" s="375"/>
      <c r="LUP285" s="375"/>
      <c r="LUQ285" s="375"/>
      <c r="LUR285" s="375"/>
      <c r="LUS285" s="375"/>
      <c r="LUT285" s="375"/>
      <c r="LUU285" s="375"/>
      <c r="LUV285" s="375"/>
      <c r="LUW285" s="375"/>
      <c r="LUX285" s="375"/>
      <c r="LUY285" s="375"/>
      <c r="LUZ285" s="375"/>
      <c r="LVA285" s="375"/>
      <c r="LVB285" s="375"/>
      <c r="LVC285" s="375"/>
      <c r="LVD285" s="375"/>
      <c r="LVE285" s="375"/>
      <c r="LVF285" s="375"/>
      <c r="LVG285" s="375"/>
      <c r="LVH285" s="375"/>
      <c r="LVI285" s="375"/>
      <c r="LVJ285" s="375"/>
      <c r="LVK285" s="375"/>
      <c r="LVL285" s="375"/>
      <c r="LVM285" s="375"/>
      <c r="LVN285" s="375"/>
      <c r="LVO285" s="375"/>
      <c r="LVP285" s="375"/>
      <c r="LVQ285" s="375"/>
      <c r="LVR285" s="375"/>
      <c r="LVS285" s="375"/>
      <c r="LVT285" s="375"/>
      <c r="LVU285" s="375"/>
      <c r="LVV285" s="375"/>
      <c r="LVW285" s="375"/>
      <c r="LVX285" s="375"/>
      <c r="LVY285" s="376"/>
      <c r="LVZ285" s="376"/>
      <c r="LWA285" s="376"/>
      <c r="LWB285" s="376"/>
      <c r="LWC285" s="376"/>
      <c r="LWD285" s="376"/>
      <c r="LWE285" s="376"/>
      <c r="LWF285" s="376"/>
      <c r="LWG285" s="376"/>
      <c r="LWH285" s="376"/>
      <c r="LWI285" s="376"/>
      <c r="LWJ285" s="376"/>
      <c r="LWK285" s="376"/>
      <c r="LWL285" s="376"/>
      <c r="LWM285" s="376"/>
      <c r="LWN285" s="376"/>
      <c r="LWO285" s="376"/>
      <c r="LWP285" s="376"/>
      <c r="LWQ285" s="376"/>
      <c r="LWR285" s="376"/>
      <c r="LWS285" s="376"/>
      <c r="LWT285" s="376"/>
      <c r="LWU285" s="376"/>
      <c r="LWV285" s="376"/>
      <c r="LWW285" s="377"/>
      <c r="LWX285" s="377"/>
      <c r="LWY285" s="377"/>
      <c r="LWZ285" s="377"/>
      <c r="LXA285" s="377"/>
      <c r="LXB285" s="376"/>
      <c r="LXC285" s="376"/>
      <c r="LXD285" s="377"/>
      <c r="LXE285" s="377"/>
      <c r="LXF285" s="376"/>
      <c r="LXG285" s="376"/>
      <c r="LXH285" s="377"/>
      <c r="LXI285" s="377"/>
      <c r="LXJ285" s="376"/>
      <c r="LXK285" s="376"/>
      <c r="LXL285" s="376"/>
      <c r="LXM285" s="376"/>
      <c r="LXN285" s="376"/>
      <c r="LXO285" s="376"/>
      <c r="LXP285" s="376"/>
      <c r="LXQ285" s="377"/>
      <c r="LXR285" s="377"/>
      <c r="LXS285" s="376"/>
      <c r="LXT285" s="376"/>
      <c r="LXU285" s="377"/>
      <c r="LXV285" s="377"/>
      <c r="LXW285" s="376"/>
      <c r="LXX285" s="376"/>
      <c r="LXY285" s="376"/>
      <c r="LXZ285" s="376"/>
      <c r="LYA285" s="376"/>
      <c r="LYB285" s="370"/>
      <c r="LYC285" s="396"/>
      <c r="LYD285" s="376"/>
      <c r="LYE285" s="376"/>
      <c r="LYF285" s="376"/>
      <c r="LYG285" s="376"/>
      <c r="LYH285" s="376"/>
      <c r="LYI285" s="376"/>
      <c r="LYJ285" s="376"/>
      <c r="LYK285" s="375"/>
      <c r="LYL285" s="375"/>
      <c r="LYM285" s="375"/>
      <c r="LYN285" s="375"/>
      <c r="LYO285" s="375"/>
      <c r="LYP285" s="375"/>
      <c r="LYQ285" s="375"/>
      <c r="LYR285" s="375"/>
      <c r="LYS285" s="375"/>
      <c r="LYT285" s="375"/>
      <c r="LYU285" s="375"/>
      <c r="LYV285" s="375"/>
      <c r="LYW285" s="375"/>
      <c r="LYX285" s="375"/>
      <c r="LYY285" s="375"/>
      <c r="LYZ285" s="375"/>
      <c r="LZA285" s="375"/>
      <c r="LZB285" s="375"/>
      <c r="LZC285" s="375"/>
      <c r="LZD285" s="375"/>
      <c r="LZE285" s="375"/>
      <c r="LZF285" s="375"/>
      <c r="LZG285" s="375"/>
      <c r="LZH285" s="375"/>
      <c r="LZI285" s="375"/>
      <c r="LZJ285" s="375"/>
      <c r="LZK285" s="375"/>
      <c r="LZL285" s="375"/>
      <c r="LZM285" s="375"/>
      <c r="LZN285" s="375"/>
      <c r="LZO285" s="375"/>
      <c r="LZP285" s="375"/>
      <c r="LZQ285" s="375"/>
      <c r="LZR285" s="375"/>
      <c r="LZS285" s="375"/>
      <c r="LZT285" s="375"/>
      <c r="LZU285" s="375"/>
      <c r="LZV285" s="375"/>
      <c r="LZW285" s="375"/>
      <c r="LZX285" s="375"/>
      <c r="LZY285" s="375"/>
      <c r="LZZ285" s="375"/>
      <c r="MAA285" s="375"/>
      <c r="MAB285" s="375"/>
      <c r="MAC285" s="376"/>
      <c r="MAD285" s="376"/>
      <c r="MAE285" s="376"/>
      <c r="MAF285" s="376"/>
      <c r="MAG285" s="376"/>
      <c r="MAH285" s="376"/>
      <c r="MAI285" s="376"/>
      <c r="MAJ285" s="376"/>
      <c r="MAK285" s="376"/>
      <c r="MAL285" s="376"/>
      <c r="MAM285" s="376"/>
      <c r="MAN285" s="376"/>
      <c r="MAO285" s="376"/>
      <c r="MAP285" s="376"/>
      <c r="MAQ285" s="376"/>
      <c r="MAR285" s="376"/>
      <c r="MAS285" s="376"/>
      <c r="MAT285" s="376"/>
      <c r="MAU285" s="376"/>
      <c r="MAV285" s="376"/>
      <c r="MAW285" s="376"/>
      <c r="MAX285" s="376"/>
      <c r="MAY285" s="376"/>
      <c r="MAZ285" s="376"/>
      <c r="MBA285" s="377"/>
      <c r="MBB285" s="377"/>
      <c r="MBC285" s="377"/>
      <c r="MBD285" s="377"/>
      <c r="MBE285" s="377"/>
      <c r="MBF285" s="376"/>
      <c r="MBG285" s="376"/>
      <c r="MBH285" s="377"/>
      <c r="MBI285" s="377"/>
      <c r="MBJ285" s="376"/>
      <c r="MBK285" s="376"/>
      <c r="MBL285" s="377"/>
      <c r="MBM285" s="377"/>
      <c r="MBN285" s="376"/>
      <c r="MBO285" s="376"/>
      <c r="MBP285" s="376"/>
      <c r="MBQ285" s="376"/>
      <c r="MBR285" s="376"/>
      <c r="MBS285" s="376"/>
      <c r="MBT285" s="376"/>
      <c r="MBU285" s="377"/>
      <c r="MBV285" s="377"/>
      <c r="MBW285" s="376"/>
      <c r="MBX285" s="376"/>
      <c r="MBY285" s="377"/>
      <c r="MBZ285" s="377"/>
      <c r="MCA285" s="376"/>
      <c r="MCB285" s="376"/>
      <c r="MCC285" s="376"/>
      <c r="MCD285" s="376"/>
      <c r="MCE285" s="376"/>
      <c r="MCF285" s="370"/>
      <c r="MCG285" s="396"/>
      <c r="MCH285" s="376"/>
      <c r="MCI285" s="376"/>
      <c r="MCJ285" s="376"/>
      <c r="MCK285" s="376"/>
      <c r="MCL285" s="376"/>
      <c r="MCM285" s="376"/>
      <c r="MCN285" s="376"/>
      <c r="MCO285" s="375"/>
      <c r="MCP285" s="375"/>
      <c r="MCQ285" s="375"/>
      <c r="MCR285" s="375"/>
      <c r="MCS285" s="375"/>
      <c r="MCT285" s="375"/>
      <c r="MCU285" s="375"/>
      <c r="MCV285" s="375"/>
      <c r="MCW285" s="375"/>
      <c r="MCX285" s="375"/>
      <c r="MCY285" s="375"/>
      <c r="MCZ285" s="375"/>
      <c r="MDA285" s="375"/>
      <c r="MDB285" s="375"/>
      <c r="MDC285" s="375"/>
      <c r="MDD285" s="375"/>
      <c r="MDE285" s="375"/>
      <c r="MDF285" s="375"/>
      <c r="MDG285" s="375"/>
      <c r="MDH285" s="375"/>
      <c r="MDI285" s="375"/>
      <c r="MDJ285" s="375"/>
      <c r="MDK285" s="375"/>
      <c r="MDL285" s="375"/>
      <c r="MDM285" s="375"/>
      <c r="MDN285" s="375"/>
      <c r="MDO285" s="375"/>
      <c r="MDP285" s="375"/>
      <c r="MDQ285" s="375"/>
      <c r="MDR285" s="375"/>
      <c r="MDS285" s="375"/>
      <c r="MDT285" s="375"/>
      <c r="MDU285" s="375"/>
      <c r="MDV285" s="375"/>
      <c r="MDW285" s="375"/>
      <c r="MDX285" s="375"/>
      <c r="MDY285" s="375"/>
      <c r="MDZ285" s="375"/>
      <c r="MEA285" s="375"/>
      <c r="MEB285" s="375"/>
      <c r="MEC285" s="375"/>
      <c r="MED285" s="375"/>
      <c r="MEE285" s="375"/>
      <c r="MEF285" s="375"/>
      <c r="MEG285" s="376"/>
      <c r="MEH285" s="376"/>
      <c r="MEI285" s="376"/>
      <c r="MEJ285" s="376"/>
      <c r="MEK285" s="376"/>
      <c r="MEL285" s="376"/>
      <c r="MEM285" s="376"/>
      <c r="MEN285" s="376"/>
      <c r="MEO285" s="376"/>
      <c r="MEP285" s="376"/>
      <c r="MEQ285" s="376"/>
      <c r="MER285" s="376"/>
      <c r="MES285" s="376"/>
      <c r="MET285" s="376"/>
      <c r="MEU285" s="376"/>
      <c r="MEV285" s="376"/>
      <c r="MEW285" s="376"/>
      <c r="MEX285" s="376"/>
      <c r="MEY285" s="376"/>
      <c r="MEZ285" s="376"/>
      <c r="MFA285" s="376"/>
      <c r="MFB285" s="376"/>
      <c r="MFC285" s="376"/>
      <c r="MFD285" s="376"/>
      <c r="MFE285" s="377"/>
      <c r="MFF285" s="377"/>
      <c r="MFG285" s="377"/>
      <c r="MFH285" s="377"/>
      <c r="MFI285" s="377"/>
      <c r="MFJ285" s="376"/>
      <c r="MFK285" s="376"/>
      <c r="MFL285" s="377"/>
      <c r="MFM285" s="377"/>
      <c r="MFN285" s="376"/>
      <c r="MFO285" s="376"/>
      <c r="MFP285" s="377"/>
      <c r="MFQ285" s="377"/>
      <c r="MFR285" s="376"/>
      <c r="MFS285" s="376"/>
      <c r="MFT285" s="376"/>
      <c r="MFU285" s="376"/>
      <c r="MFV285" s="376"/>
      <c r="MFW285" s="376"/>
      <c r="MFX285" s="376"/>
      <c r="MFY285" s="377"/>
      <c r="MFZ285" s="377"/>
      <c r="MGA285" s="376"/>
      <c r="MGB285" s="376"/>
      <c r="MGC285" s="377"/>
      <c r="MGD285" s="377"/>
      <c r="MGE285" s="376"/>
      <c r="MGF285" s="376"/>
      <c r="MGG285" s="376"/>
      <c r="MGH285" s="376"/>
      <c r="MGI285" s="376"/>
      <c r="MGJ285" s="370"/>
      <c r="MGK285" s="396"/>
      <c r="MGL285" s="376"/>
      <c r="MGM285" s="376"/>
      <c r="MGN285" s="376"/>
      <c r="MGO285" s="376"/>
      <c r="MGP285" s="376"/>
      <c r="MGQ285" s="376"/>
      <c r="MGR285" s="376"/>
      <c r="MGS285" s="375"/>
      <c r="MGT285" s="375"/>
      <c r="MGU285" s="375"/>
      <c r="MGV285" s="375"/>
      <c r="MGW285" s="375"/>
      <c r="MGX285" s="375"/>
      <c r="MGY285" s="375"/>
      <c r="MGZ285" s="375"/>
      <c r="MHA285" s="375"/>
      <c r="MHB285" s="375"/>
      <c r="MHC285" s="375"/>
      <c r="MHD285" s="375"/>
      <c r="MHE285" s="375"/>
      <c r="MHF285" s="375"/>
      <c r="MHG285" s="375"/>
      <c r="MHH285" s="375"/>
      <c r="MHI285" s="375"/>
      <c r="MHJ285" s="375"/>
      <c r="MHK285" s="375"/>
      <c r="MHL285" s="375"/>
      <c r="MHM285" s="375"/>
      <c r="MHN285" s="375"/>
      <c r="MHO285" s="375"/>
      <c r="MHP285" s="375"/>
      <c r="MHQ285" s="375"/>
      <c r="MHR285" s="375"/>
      <c r="MHS285" s="375"/>
      <c r="MHT285" s="375"/>
      <c r="MHU285" s="375"/>
      <c r="MHV285" s="375"/>
      <c r="MHW285" s="375"/>
      <c r="MHX285" s="375"/>
      <c r="MHY285" s="375"/>
      <c r="MHZ285" s="375"/>
      <c r="MIA285" s="375"/>
      <c r="MIB285" s="375"/>
      <c r="MIC285" s="375"/>
      <c r="MID285" s="375"/>
      <c r="MIE285" s="375"/>
      <c r="MIF285" s="375"/>
      <c r="MIG285" s="375"/>
      <c r="MIH285" s="375"/>
      <c r="MII285" s="375"/>
      <c r="MIJ285" s="375"/>
      <c r="MIK285" s="376"/>
      <c r="MIL285" s="376"/>
      <c r="MIM285" s="376"/>
      <c r="MIN285" s="376"/>
      <c r="MIO285" s="376"/>
      <c r="MIP285" s="376"/>
      <c r="MIQ285" s="376"/>
      <c r="MIR285" s="376"/>
      <c r="MIS285" s="376"/>
      <c r="MIT285" s="376"/>
      <c r="MIU285" s="376"/>
      <c r="MIV285" s="376"/>
      <c r="MIW285" s="376"/>
      <c r="MIX285" s="376"/>
      <c r="MIY285" s="376"/>
      <c r="MIZ285" s="376"/>
      <c r="MJA285" s="376"/>
      <c r="MJB285" s="376"/>
      <c r="MJC285" s="376"/>
      <c r="MJD285" s="376"/>
      <c r="MJE285" s="376"/>
      <c r="MJF285" s="376"/>
      <c r="MJG285" s="376"/>
      <c r="MJH285" s="376"/>
      <c r="MJI285" s="377"/>
      <c r="MJJ285" s="377"/>
      <c r="MJK285" s="377"/>
      <c r="MJL285" s="377"/>
      <c r="MJM285" s="377"/>
      <c r="MJN285" s="376"/>
      <c r="MJO285" s="376"/>
      <c r="MJP285" s="377"/>
      <c r="MJQ285" s="377"/>
      <c r="MJR285" s="376"/>
      <c r="MJS285" s="376"/>
      <c r="MJT285" s="377"/>
      <c r="MJU285" s="377"/>
      <c r="MJV285" s="376"/>
      <c r="MJW285" s="376"/>
      <c r="MJX285" s="376"/>
      <c r="MJY285" s="376"/>
      <c r="MJZ285" s="376"/>
      <c r="MKA285" s="376"/>
      <c r="MKB285" s="376"/>
      <c r="MKC285" s="377"/>
      <c r="MKD285" s="377"/>
      <c r="MKE285" s="376"/>
      <c r="MKF285" s="376"/>
      <c r="MKG285" s="377"/>
      <c r="MKH285" s="377"/>
      <c r="MKI285" s="376"/>
      <c r="MKJ285" s="376"/>
      <c r="MKK285" s="376"/>
      <c r="MKL285" s="376"/>
      <c r="MKM285" s="376"/>
      <c r="MKN285" s="370"/>
      <c r="MKO285" s="396"/>
      <c r="MKP285" s="376"/>
      <c r="MKQ285" s="376"/>
      <c r="MKR285" s="376"/>
      <c r="MKS285" s="376"/>
      <c r="MKT285" s="376"/>
      <c r="MKU285" s="376"/>
      <c r="MKV285" s="376"/>
      <c r="MKW285" s="375"/>
      <c r="MKX285" s="375"/>
      <c r="MKY285" s="375"/>
      <c r="MKZ285" s="375"/>
      <c r="MLA285" s="375"/>
      <c r="MLB285" s="375"/>
      <c r="MLC285" s="375"/>
      <c r="MLD285" s="375"/>
      <c r="MLE285" s="375"/>
      <c r="MLF285" s="375"/>
      <c r="MLG285" s="375"/>
      <c r="MLH285" s="375"/>
      <c r="MLI285" s="375"/>
      <c r="MLJ285" s="375"/>
      <c r="MLK285" s="375"/>
      <c r="MLL285" s="375"/>
      <c r="MLM285" s="375"/>
      <c r="MLN285" s="375"/>
      <c r="MLO285" s="375"/>
      <c r="MLP285" s="375"/>
      <c r="MLQ285" s="375"/>
      <c r="MLR285" s="375"/>
      <c r="MLS285" s="375"/>
      <c r="MLT285" s="375"/>
      <c r="MLU285" s="375"/>
      <c r="MLV285" s="375"/>
      <c r="MLW285" s="375"/>
      <c r="MLX285" s="375"/>
      <c r="MLY285" s="375"/>
      <c r="MLZ285" s="375"/>
      <c r="MMA285" s="375"/>
      <c r="MMB285" s="375"/>
      <c r="MMC285" s="375"/>
      <c r="MMD285" s="375"/>
      <c r="MME285" s="375"/>
      <c r="MMF285" s="375"/>
      <c r="MMG285" s="375"/>
      <c r="MMH285" s="375"/>
      <c r="MMI285" s="375"/>
      <c r="MMJ285" s="375"/>
      <c r="MMK285" s="375"/>
      <c r="MML285" s="375"/>
      <c r="MMM285" s="375"/>
      <c r="MMN285" s="375"/>
      <c r="MMO285" s="376"/>
      <c r="MMP285" s="376"/>
      <c r="MMQ285" s="376"/>
      <c r="MMR285" s="376"/>
      <c r="MMS285" s="376"/>
      <c r="MMT285" s="376"/>
      <c r="MMU285" s="376"/>
      <c r="MMV285" s="376"/>
      <c r="MMW285" s="376"/>
      <c r="MMX285" s="376"/>
      <c r="MMY285" s="376"/>
      <c r="MMZ285" s="376"/>
      <c r="MNA285" s="376"/>
      <c r="MNB285" s="376"/>
      <c r="MNC285" s="376"/>
      <c r="MND285" s="376"/>
      <c r="MNE285" s="376"/>
      <c r="MNF285" s="376"/>
      <c r="MNG285" s="376"/>
      <c r="MNH285" s="376"/>
      <c r="MNI285" s="376"/>
      <c r="MNJ285" s="376"/>
      <c r="MNK285" s="376"/>
      <c r="MNL285" s="376"/>
      <c r="MNM285" s="377"/>
      <c r="MNN285" s="377"/>
      <c r="MNO285" s="377"/>
      <c r="MNP285" s="377"/>
      <c r="MNQ285" s="377"/>
      <c r="MNR285" s="376"/>
      <c r="MNS285" s="376"/>
      <c r="MNT285" s="377"/>
      <c r="MNU285" s="377"/>
      <c r="MNV285" s="376"/>
      <c r="MNW285" s="376"/>
      <c r="MNX285" s="377"/>
      <c r="MNY285" s="377"/>
      <c r="MNZ285" s="376"/>
      <c r="MOA285" s="376"/>
      <c r="MOB285" s="376"/>
      <c r="MOC285" s="376"/>
      <c r="MOD285" s="376"/>
      <c r="MOE285" s="376"/>
      <c r="MOF285" s="376"/>
      <c r="MOG285" s="377"/>
      <c r="MOH285" s="377"/>
      <c r="MOI285" s="376"/>
      <c r="MOJ285" s="376"/>
      <c r="MOK285" s="377"/>
      <c r="MOL285" s="377"/>
      <c r="MOM285" s="376"/>
      <c r="MON285" s="376"/>
      <c r="MOO285" s="376"/>
      <c r="MOP285" s="376"/>
      <c r="MOQ285" s="376"/>
      <c r="MOR285" s="370"/>
      <c r="MOS285" s="396"/>
      <c r="MOT285" s="376"/>
      <c r="MOU285" s="376"/>
      <c r="MOV285" s="376"/>
      <c r="MOW285" s="376"/>
      <c r="MOX285" s="376"/>
      <c r="MOY285" s="376"/>
      <c r="MOZ285" s="376"/>
      <c r="MPA285" s="375"/>
      <c r="MPB285" s="375"/>
      <c r="MPC285" s="375"/>
      <c r="MPD285" s="375"/>
      <c r="MPE285" s="375"/>
      <c r="MPF285" s="375"/>
      <c r="MPG285" s="375"/>
      <c r="MPH285" s="375"/>
      <c r="MPI285" s="375"/>
      <c r="MPJ285" s="375"/>
      <c r="MPK285" s="375"/>
      <c r="MPL285" s="375"/>
      <c r="MPM285" s="375"/>
      <c r="MPN285" s="375"/>
      <c r="MPO285" s="375"/>
      <c r="MPP285" s="375"/>
      <c r="MPQ285" s="375"/>
      <c r="MPR285" s="375"/>
      <c r="MPS285" s="375"/>
      <c r="MPT285" s="375"/>
      <c r="MPU285" s="375"/>
      <c r="MPV285" s="375"/>
      <c r="MPW285" s="375"/>
      <c r="MPX285" s="375"/>
      <c r="MPY285" s="375"/>
      <c r="MPZ285" s="375"/>
      <c r="MQA285" s="375"/>
      <c r="MQB285" s="375"/>
      <c r="MQC285" s="375"/>
      <c r="MQD285" s="375"/>
      <c r="MQE285" s="375"/>
      <c r="MQF285" s="375"/>
      <c r="MQG285" s="375"/>
      <c r="MQH285" s="375"/>
      <c r="MQI285" s="375"/>
      <c r="MQJ285" s="375"/>
      <c r="MQK285" s="375"/>
      <c r="MQL285" s="375"/>
      <c r="MQM285" s="375"/>
      <c r="MQN285" s="375"/>
      <c r="MQO285" s="375"/>
      <c r="MQP285" s="375"/>
      <c r="MQQ285" s="375"/>
      <c r="MQR285" s="375"/>
      <c r="MQS285" s="376"/>
      <c r="MQT285" s="376"/>
      <c r="MQU285" s="376"/>
      <c r="MQV285" s="376"/>
      <c r="MQW285" s="376"/>
      <c r="MQX285" s="376"/>
      <c r="MQY285" s="376"/>
      <c r="MQZ285" s="376"/>
      <c r="MRA285" s="376"/>
      <c r="MRB285" s="376"/>
      <c r="MRC285" s="376"/>
      <c r="MRD285" s="376"/>
      <c r="MRE285" s="376"/>
      <c r="MRF285" s="376"/>
      <c r="MRG285" s="376"/>
      <c r="MRH285" s="376"/>
      <c r="MRI285" s="376"/>
      <c r="MRJ285" s="376"/>
      <c r="MRK285" s="376"/>
      <c r="MRL285" s="376"/>
      <c r="MRM285" s="376"/>
      <c r="MRN285" s="376"/>
      <c r="MRO285" s="376"/>
      <c r="MRP285" s="376"/>
      <c r="MRQ285" s="377"/>
      <c r="MRR285" s="377"/>
      <c r="MRS285" s="377"/>
      <c r="MRT285" s="377"/>
      <c r="MRU285" s="377"/>
      <c r="MRV285" s="376"/>
      <c r="MRW285" s="376"/>
      <c r="MRX285" s="377"/>
      <c r="MRY285" s="377"/>
      <c r="MRZ285" s="376"/>
      <c r="MSA285" s="376"/>
      <c r="MSB285" s="377"/>
      <c r="MSC285" s="377"/>
      <c r="MSD285" s="376"/>
      <c r="MSE285" s="376"/>
      <c r="MSF285" s="376"/>
      <c r="MSG285" s="376"/>
      <c r="MSH285" s="376"/>
      <c r="MSI285" s="376"/>
      <c r="MSJ285" s="376"/>
      <c r="MSK285" s="377"/>
      <c r="MSL285" s="377"/>
      <c r="MSM285" s="376"/>
      <c r="MSN285" s="376"/>
      <c r="MSO285" s="377"/>
      <c r="MSP285" s="377"/>
      <c r="MSQ285" s="376"/>
      <c r="MSR285" s="376"/>
      <c r="MSS285" s="376"/>
      <c r="MST285" s="376"/>
      <c r="MSU285" s="376"/>
      <c r="MSV285" s="370"/>
      <c r="MSW285" s="396"/>
      <c r="MSX285" s="376"/>
      <c r="MSY285" s="376"/>
      <c r="MSZ285" s="376"/>
      <c r="MTA285" s="376"/>
      <c r="MTB285" s="376"/>
      <c r="MTC285" s="376"/>
      <c r="MTD285" s="376"/>
      <c r="MTE285" s="375"/>
      <c r="MTF285" s="375"/>
      <c r="MTG285" s="375"/>
      <c r="MTH285" s="375"/>
      <c r="MTI285" s="375"/>
      <c r="MTJ285" s="375"/>
      <c r="MTK285" s="375"/>
      <c r="MTL285" s="375"/>
      <c r="MTM285" s="375"/>
      <c r="MTN285" s="375"/>
      <c r="MTO285" s="375"/>
      <c r="MTP285" s="375"/>
      <c r="MTQ285" s="375"/>
      <c r="MTR285" s="375"/>
      <c r="MTS285" s="375"/>
      <c r="MTT285" s="375"/>
      <c r="MTU285" s="375"/>
      <c r="MTV285" s="375"/>
      <c r="MTW285" s="375"/>
      <c r="MTX285" s="375"/>
      <c r="MTY285" s="375"/>
      <c r="MTZ285" s="375"/>
      <c r="MUA285" s="375"/>
      <c r="MUB285" s="375"/>
      <c r="MUC285" s="375"/>
      <c r="MUD285" s="375"/>
      <c r="MUE285" s="375"/>
      <c r="MUF285" s="375"/>
      <c r="MUG285" s="375"/>
      <c r="MUH285" s="375"/>
      <c r="MUI285" s="375"/>
      <c r="MUJ285" s="375"/>
      <c r="MUK285" s="375"/>
      <c r="MUL285" s="375"/>
      <c r="MUM285" s="375"/>
      <c r="MUN285" s="375"/>
      <c r="MUO285" s="375"/>
      <c r="MUP285" s="375"/>
      <c r="MUQ285" s="375"/>
      <c r="MUR285" s="375"/>
      <c r="MUS285" s="375"/>
      <c r="MUT285" s="375"/>
      <c r="MUU285" s="375"/>
      <c r="MUV285" s="375"/>
      <c r="MUW285" s="376"/>
      <c r="MUX285" s="376"/>
      <c r="MUY285" s="376"/>
      <c r="MUZ285" s="376"/>
      <c r="MVA285" s="376"/>
      <c r="MVB285" s="376"/>
      <c r="MVC285" s="376"/>
      <c r="MVD285" s="376"/>
      <c r="MVE285" s="376"/>
      <c r="MVF285" s="376"/>
      <c r="MVG285" s="376"/>
      <c r="MVH285" s="376"/>
      <c r="MVI285" s="376"/>
      <c r="MVJ285" s="376"/>
      <c r="MVK285" s="376"/>
      <c r="MVL285" s="376"/>
      <c r="MVM285" s="376"/>
      <c r="MVN285" s="376"/>
      <c r="MVO285" s="376"/>
      <c r="MVP285" s="376"/>
      <c r="MVQ285" s="376"/>
      <c r="MVR285" s="376"/>
      <c r="MVS285" s="376"/>
      <c r="MVT285" s="376"/>
      <c r="MVU285" s="377"/>
      <c r="MVV285" s="377"/>
      <c r="MVW285" s="377"/>
      <c r="MVX285" s="377"/>
      <c r="MVY285" s="377"/>
      <c r="MVZ285" s="376"/>
      <c r="MWA285" s="376"/>
      <c r="MWB285" s="377"/>
      <c r="MWC285" s="377"/>
      <c r="MWD285" s="376"/>
      <c r="MWE285" s="376"/>
      <c r="MWF285" s="377"/>
      <c r="MWG285" s="377"/>
      <c r="MWH285" s="376"/>
      <c r="MWI285" s="376"/>
      <c r="MWJ285" s="376"/>
      <c r="MWK285" s="376"/>
      <c r="MWL285" s="376"/>
      <c r="MWM285" s="376"/>
      <c r="MWN285" s="376"/>
      <c r="MWO285" s="377"/>
      <c r="MWP285" s="377"/>
      <c r="MWQ285" s="376"/>
      <c r="MWR285" s="376"/>
      <c r="MWS285" s="377"/>
      <c r="MWT285" s="377"/>
      <c r="MWU285" s="376"/>
      <c r="MWV285" s="376"/>
      <c r="MWW285" s="376"/>
      <c r="MWX285" s="376"/>
      <c r="MWY285" s="376"/>
      <c r="MWZ285" s="370"/>
      <c r="MXA285" s="396"/>
      <c r="MXB285" s="376"/>
      <c r="MXC285" s="376"/>
      <c r="MXD285" s="376"/>
      <c r="MXE285" s="376"/>
      <c r="MXF285" s="376"/>
      <c r="MXG285" s="376"/>
      <c r="MXH285" s="376"/>
      <c r="MXI285" s="375"/>
      <c r="MXJ285" s="375"/>
      <c r="MXK285" s="375"/>
      <c r="MXL285" s="375"/>
      <c r="MXM285" s="375"/>
      <c r="MXN285" s="375"/>
      <c r="MXO285" s="375"/>
      <c r="MXP285" s="375"/>
      <c r="MXQ285" s="375"/>
      <c r="MXR285" s="375"/>
      <c r="MXS285" s="375"/>
      <c r="MXT285" s="375"/>
      <c r="MXU285" s="375"/>
      <c r="MXV285" s="375"/>
      <c r="MXW285" s="375"/>
      <c r="MXX285" s="375"/>
      <c r="MXY285" s="375"/>
      <c r="MXZ285" s="375"/>
      <c r="MYA285" s="375"/>
      <c r="MYB285" s="375"/>
      <c r="MYC285" s="375"/>
      <c r="MYD285" s="375"/>
      <c r="MYE285" s="375"/>
      <c r="MYF285" s="375"/>
      <c r="MYG285" s="375"/>
      <c r="MYH285" s="375"/>
      <c r="MYI285" s="375"/>
      <c r="MYJ285" s="375"/>
      <c r="MYK285" s="375"/>
      <c r="MYL285" s="375"/>
      <c r="MYM285" s="375"/>
      <c r="MYN285" s="375"/>
      <c r="MYO285" s="375"/>
      <c r="MYP285" s="375"/>
      <c r="MYQ285" s="375"/>
      <c r="MYR285" s="375"/>
      <c r="MYS285" s="375"/>
      <c r="MYT285" s="375"/>
      <c r="MYU285" s="375"/>
      <c r="MYV285" s="375"/>
      <c r="MYW285" s="375"/>
      <c r="MYX285" s="375"/>
      <c r="MYY285" s="375"/>
      <c r="MYZ285" s="375"/>
      <c r="MZA285" s="376"/>
      <c r="MZB285" s="376"/>
      <c r="MZC285" s="376"/>
      <c r="MZD285" s="376"/>
      <c r="MZE285" s="376"/>
      <c r="MZF285" s="376"/>
      <c r="MZG285" s="376"/>
      <c r="MZH285" s="376"/>
      <c r="MZI285" s="376"/>
      <c r="MZJ285" s="376"/>
      <c r="MZK285" s="376"/>
      <c r="MZL285" s="376"/>
      <c r="MZM285" s="376"/>
      <c r="MZN285" s="376"/>
      <c r="MZO285" s="376"/>
      <c r="MZP285" s="376"/>
      <c r="MZQ285" s="376"/>
      <c r="MZR285" s="376"/>
      <c r="MZS285" s="376"/>
      <c r="MZT285" s="376"/>
      <c r="MZU285" s="376"/>
      <c r="MZV285" s="376"/>
      <c r="MZW285" s="376"/>
      <c r="MZX285" s="376"/>
      <c r="MZY285" s="377"/>
      <c r="MZZ285" s="377"/>
      <c r="NAA285" s="377"/>
      <c r="NAB285" s="377"/>
      <c r="NAC285" s="377"/>
      <c r="NAD285" s="376"/>
      <c r="NAE285" s="376"/>
      <c r="NAF285" s="377"/>
      <c r="NAG285" s="377"/>
      <c r="NAH285" s="376"/>
      <c r="NAI285" s="376"/>
      <c r="NAJ285" s="377"/>
      <c r="NAK285" s="377"/>
      <c r="NAL285" s="376"/>
      <c r="NAM285" s="376"/>
      <c r="NAN285" s="376"/>
      <c r="NAO285" s="376"/>
      <c r="NAP285" s="376"/>
      <c r="NAQ285" s="376"/>
      <c r="NAR285" s="376"/>
      <c r="NAS285" s="377"/>
      <c r="NAT285" s="377"/>
      <c r="NAU285" s="376"/>
      <c r="NAV285" s="376"/>
      <c r="NAW285" s="377"/>
      <c r="NAX285" s="377"/>
      <c r="NAY285" s="376"/>
      <c r="NAZ285" s="376"/>
      <c r="NBA285" s="376"/>
      <c r="NBB285" s="376"/>
      <c r="NBC285" s="376"/>
      <c r="NBD285" s="370"/>
      <c r="NBE285" s="396"/>
      <c r="NBF285" s="376"/>
      <c r="NBG285" s="376"/>
      <c r="NBH285" s="376"/>
      <c r="NBI285" s="376"/>
      <c r="NBJ285" s="376"/>
      <c r="NBK285" s="376"/>
      <c r="NBL285" s="376"/>
      <c r="NBM285" s="375"/>
      <c r="NBN285" s="375"/>
      <c r="NBO285" s="375"/>
      <c r="NBP285" s="375"/>
      <c r="NBQ285" s="375"/>
      <c r="NBR285" s="375"/>
      <c r="NBS285" s="375"/>
      <c r="NBT285" s="375"/>
      <c r="NBU285" s="375"/>
      <c r="NBV285" s="375"/>
      <c r="NBW285" s="375"/>
      <c r="NBX285" s="375"/>
      <c r="NBY285" s="375"/>
      <c r="NBZ285" s="375"/>
      <c r="NCA285" s="375"/>
      <c r="NCB285" s="375"/>
      <c r="NCC285" s="375"/>
      <c r="NCD285" s="375"/>
      <c r="NCE285" s="375"/>
      <c r="NCF285" s="375"/>
      <c r="NCG285" s="375"/>
      <c r="NCH285" s="375"/>
      <c r="NCI285" s="375"/>
      <c r="NCJ285" s="375"/>
      <c r="NCK285" s="375"/>
      <c r="NCL285" s="375"/>
      <c r="NCM285" s="375"/>
      <c r="NCN285" s="375"/>
      <c r="NCO285" s="375"/>
      <c r="NCP285" s="375"/>
      <c r="NCQ285" s="375"/>
      <c r="NCR285" s="375"/>
      <c r="NCS285" s="375"/>
      <c r="NCT285" s="375"/>
      <c r="NCU285" s="375"/>
      <c r="NCV285" s="375"/>
      <c r="NCW285" s="375"/>
      <c r="NCX285" s="375"/>
      <c r="NCY285" s="375"/>
      <c r="NCZ285" s="375"/>
      <c r="NDA285" s="375"/>
      <c r="NDB285" s="375"/>
      <c r="NDC285" s="375"/>
      <c r="NDD285" s="375"/>
      <c r="NDE285" s="376"/>
      <c r="NDF285" s="376"/>
      <c r="NDG285" s="376"/>
      <c r="NDH285" s="376"/>
      <c r="NDI285" s="376"/>
      <c r="NDJ285" s="376"/>
      <c r="NDK285" s="376"/>
      <c r="NDL285" s="376"/>
      <c r="NDM285" s="376"/>
      <c r="NDN285" s="376"/>
      <c r="NDO285" s="376"/>
      <c r="NDP285" s="376"/>
      <c r="NDQ285" s="376"/>
      <c r="NDR285" s="376"/>
      <c r="NDS285" s="376"/>
      <c r="NDT285" s="376"/>
      <c r="NDU285" s="376"/>
      <c r="NDV285" s="376"/>
      <c r="NDW285" s="376"/>
      <c r="NDX285" s="376"/>
      <c r="NDY285" s="376"/>
      <c r="NDZ285" s="376"/>
      <c r="NEA285" s="376"/>
      <c r="NEB285" s="376"/>
      <c r="NEC285" s="377"/>
      <c r="NED285" s="377"/>
      <c r="NEE285" s="377"/>
      <c r="NEF285" s="377"/>
      <c r="NEG285" s="377"/>
      <c r="NEH285" s="376"/>
      <c r="NEI285" s="376"/>
      <c r="NEJ285" s="377"/>
      <c r="NEK285" s="377"/>
      <c r="NEL285" s="376"/>
      <c r="NEM285" s="376"/>
      <c r="NEN285" s="377"/>
      <c r="NEO285" s="377"/>
      <c r="NEP285" s="376"/>
      <c r="NEQ285" s="376"/>
      <c r="NER285" s="376"/>
      <c r="NES285" s="376"/>
      <c r="NET285" s="376"/>
      <c r="NEU285" s="376"/>
      <c r="NEV285" s="376"/>
      <c r="NEW285" s="377"/>
      <c r="NEX285" s="377"/>
      <c r="NEY285" s="376"/>
      <c r="NEZ285" s="376"/>
      <c r="NFA285" s="377"/>
      <c r="NFB285" s="377"/>
      <c r="NFC285" s="376"/>
      <c r="NFD285" s="376"/>
      <c r="NFE285" s="376"/>
      <c r="NFF285" s="376"/>
      <c r="NFG285" s="376"/>
      <c r="NFH285" s="370"/>
      <c r="NFI285" s="396"/>
      <c r="NFJ285" s="376"/>
      <c r="NFK285" s="376"/>
      <c r="NFL285" s="376"/>
      <c r="NFM285" s="376"/>
      <c r="NFN285" s="376"/>
      <c r="NFO285" s="376"/>
      <c r="NFP285" s="376"/>
      <c r="NFQ285" s="375"/>
      <c r="NFR285" s="375"/>
      <c r="NFS285" s="375"/>
      <c r="NFT285" s="375"/>
      <c r="NFU285" s="375"/>
      <c r="NFV285" s="375"/>
      <c r="NFW285" s="375"/>
      <c r="NFX285" s="375"/>
      <c r="NFY285" s="375"/>
      <c r="NFZ285" s="375"/>
      <c r="NGA285" s="375"/>
      <c r="NGB285" s="375"/>
      <c r="NGC285" s="375"/>
      <c r="NGD285" s="375"/>
      <c r="NGE285" s="375"/>
      <c r="NGF285" s="375"/>
      <c r="NGG285" s="375"/>
      <c r="NGH285" s="375"/>
      <c r="NGI285" s="375"/>
      <c r="NGJ285" s="375"/>
      <c r="NGK285" s="375"/>
      <c r="NGL285" s="375"/>
      <c r="NGM285" s="375"/>
      <c r="NGN285" s="375"/>
      <c r="NGO285" s="375"/>
      <c r="NGP285" s="375"/>
      <c r="NGQ285" s="375"/>
      <c r="NGR285" s="375"/>
      <c r="NGS285" s="375"/>
      <c r="NGT285" s="375"/>
      <c r="NGU285" s="375"/>
      <c r="NGV285" s="375"/>
      <c r="NGW285" s="375"/>
      <c r="NGX285" s="375"/>
      <c r="NGY285" s="375"/>
      <c r="NGZ285" s="375"/>
      <c r="NHA285" s="375"/>
      <c r="NHB285" s="375"/>
      <c r="NHC285" s="375"/>
      <c r="NHD285" s="375"/>
      <c r="NHE285" s="375"/>
      <c r="NHF285" s="375"/>
      <c r="NHG285" s="375"/>
      <c r="NHH285" s="375"/>
      <c r="NHI285" s="376"/>
      <c r="NHJ285" s="376"/>
      <c r="NHK285" s="376"/>
      <c r="NHL285" s="376"/>
      <c r="NHM285" s="376"/>
      <c r="NHN285" s="376"/>
      <c r="NHO285" s="376"/>
      <c r="NHP285" s="376"/>
      <c r="NHQ285" s="376"/>
      <c r="NHR285" s="376"/>
      <c r="NHS285" s="376"/>
      <c r="NHT285" s="376"/>
      <c r="NHU285" s="376"/>
      <c r="NHV285" s="376"/>
      <c r="NHW285" s="376"/>
      <c r="NHX285" s="376"/>
      <c r="NHY285" s="376"/>
      <c r="NHZ285" s="376"/>
      <c r="NIA285" s="376"/>
      <c r="NIB285" s="376"/>
      <c r="NIC285" s="376"/>
      <c r="NID285" s="376"/>
      <c r="NIE285" s="376"/>
      <c r="NIF285" s="376"/>
      <c r="NIG285" s="377"/>
      <c r="NIH285" s="377"/>
      <c r="NII285" s="377"/>
      <c r="NIJ285" s="377"/>
      <c r="NIK285" s="377"/>
      <c r="NIL285" s="376"/>
      <c r="NIM285" s="376"/>
      <c r="NIN285" s="377"/>
      <c r="NIO285" s="377"/>
      <c r="NIP285" s="376"/>
      <c r="NIQ285" s="376"/>
      <c r="NIR285" s="377"/>
      <c r="NIS285" s="377"/>
      <c r="NIT285" s="376"/>
      <c r="NIU285" s="376"/>
      <c r="NIV285" s="376"/>
      <c r="NIW285" s="376"/>
      <c r="NIX285" s="376"/>
      <c r="NIY285" s="376"/>
      <c r="NIZ285" s="376"/>
      <c r="NJA285" s="377"/>
      <c r="NJB285" s="377"/>
      <c r="NJC285" s="376"/>
      <c r="NJD285" s="376"/>
      <c r="NJE285" s="377"/>
      <c r="NJF285" s="377"/>
      <c r="NJG285" s="376"/>
      <c r="NJH285" s="376"/>
      <c r="NJI285" s="376"/>
      <c r="NJJ285" s="376"/>
      <c r="NJK285" s="376"/>
      <c r="NJL285" s="370"/>
      <c r="NJM285" s="396"/>
      <c r="NJN285" s="376"/>
      <c r="NJO285" s="376"/>
      <c r="NJP285" s="376"/>
      <c r="NJQ285" s="376"/>
      <c r="NJR285" s="376"/>
      <c r="NJS285" s="376"/>
      <c r="NJT285" s="376"/>
      <c r="NJU285" s="375"/>
      <c r="NJV285" s="375"/>
      <c r="NJW285" s="375"/>
      <c r="NJX285" s="375"/>
      <c r="NJY285" s="375"/>
      <c r="NJZ285" s="375"/>
      <c r="NKA285" s="375"/>
      <c r="NKB285" s="375"/>
      <c r="NKC285" s="375"/>
      <c r="NKD285" s="375"/>
      <c r="NKE285" s="375"/>
      <c r="NKF285" s="375"/>
      <c r="NKG285" s="375"/>
      <c r="NKH285" s="375"/>
      <c r="NKI285" s="375"/>
      <c r="NKJ285" s="375"/>
      <c r="NKK285" s="375"/>
      <c r="NKL285" s="375"/>
      <c r="NKM285" s="375"/>
      <c r="NKN285" s="375"/>
      <c r="NKO285" s="375"/>
      <c r="NKP285" s="375"/>
      <c r="NKQ285" s="375"/>
      <c r="NKR285" s="375"/>
      <c r="NKS285" s="375"/>
      <c r="NKT285" s="375"/>
      <c r="NKU285" s="375"/>
      <c r="NKV285" s="375"/>
      <c r="NKW285" s="375"/>
      <c r="NKX285" s="375"/>
      <c r="NKY285" s="375"/>
      <c r="NKZ285" s="375"/>
      <c r="NLA285" s="375"/>
      <c r="NLB285" s="375"/>
      <c r="NLC285" s="375"/>
      <c r="NLD285" s="375"/>
      <c r="NLE285" s="375"/>
      <c r="NLF285" s="375"/>
      <c r="NLG285" s="375"/>
      <c r="NLH285" s="375"/>
      <c r="NLI285" s="375"/>
      <c r="NLJ285" s="375"/>
      <c r="NLK285" s="375"/>
      <c r="NLL285" s="375"/>
      <c r="NLM285" s="376"/>
      <c r="NLN285" s="376"/>
      <c r="NLO285" s="376"/>
      <c r="NLP285" s="376"/>
      <c r="NLQ285" s="376"/>
      <c r="NLR285" s="376"/>
      <c r="NLS285" s="376"/>
      <c r="NLT285" s="376"/>
      <c r="NLU285" s="376"/>
      <c r="NLV285" s="376"/>
      <c r="NLW285" s="376"/>
      <c r="NLX285" s="376"/>
      <c r="NLY285" s="376"/>
      <c r="NLZ285" s="376"/>
      <c r="NMA285" s="376"/>
      <c r="NMB285" s="376"/>
      <c r="NMC285" s="376"/>
      <c r="NMD285" s="376"/>
      <c r="NME285" s="376"/>
      <c r="NMF285" s="376"/>
      <c r="NMG285" s="376"/>
      <c r="NMH285" s="376"/>
      <c r="NMI285" s="376"/>
      <c r="NMJ285" s="376"/>
      <c r="NMK285" s="377"/>
      <c r="NML285" s="377"/>
      <c r="NMM285" s="377"/>
      <c r="NMN285" s="377"/>
      <c r="NMO285" s="377"/>
      <c r="NMP285" s="376"/>
      <c r="NMQ285" s="376"/>
      <c r="NMR285" s="377"/>
      <c r="NMS285" s="377"/>
      <c r="NMT285" s="376"/>
      <c r="NMU285" s="376"/>
      <c r="NMV285" s="377"/>
      <c r="NMW285" s="377"/>
      <c r="NMX285" s="376"/>
      <c r="NMY285" s="376"/>
      <c r="NMZ285" s="376"/>
      <c r="NNA285" s="376"/>
      <c r="NNB285" s="376"/>
      <c r="NNC285" s="376"/>
      <c r="NND285" s="376"/>
      <c r="NNE285" s="377"/>
      <c r="NNF285" s="377"/>
      <c r="NNG285" s="376"/>
      <c r="NNH285" s="376"/>
      <c r="NNI285" s="377"/>
      <c r="NNJ285" s="377"/>
      <c r="NNK285" s="376"/>
      <c r="NNL285" s="376"/>
      <c r="NNM285" s="376"/>
      <c r="NNN285" s="376"/>
      <c r="NNO285" s="376"/>
      <c r="NNP285" s="370"/>
      <c r="NNQ285" s="396"/>
      <c r="NNR285" s="376"/>
      <c r="NNS285" s="376"/>
      <c r="NNT285" s="376"/>
      <c r="NNU285" s="376"/>
      <c r="NNV285" s="376"/>
      <c r="NNW285" s="376"/>
      <c r="NNX285" s="376"/>
      <c r="NNY285" s="375"/>
      <c r="NNZ285" s="375"/>
      <c r="NOA285" s="375"/>
      <c r="NOB285" s="375"/>
      <c r="NOC285" s="375"/>
      <c r="NOD285" s="375"/>
      <c r="NOE285" s="375"/>
      <c r="NOF285" s="375"/>
      <c r="NOG285" s="375"/>
      <c r="NOH285" s="375"/>
      <c r="NOI285" s="375"/>
      <c r="NOJ285" s="375"/>
      <c r="NOK285" s="375"/>
      <c r="NOL285" s="375"/>
      <c r="NOM285" s="375"/>
      <c r="NON285" s="375"/>
      <c r="NOO285" s="375"/>
      <c r="NOP285" s="375"/>
      <c r="NOQ285" s="375"/>
      <c r="NOR285" s="375"/>
      <c r="NOS285" s="375"/>
      <c r="NOT285" s="375"/>
      <c r="NOU285" s="375"/>
      <c r="NOV285" s="375"/>
      <c r="NOW285" s="375"/>
      <c r="NOX285" s="375"/>
      <c r="NOY285" s="375"/>
      <c r="NOZ285" s="375"/>
      <c r="NPA285" s="375"/>
      <c r="NPB285" s="375"/>
      <c r="NPC285" s="375"/>
      <c r="NPD285" s="375"/>
      <c r="NPE285" s="375"/>
      <c r="NPF285" s="375"/>
      <c r="NPG285" s="375"/>
      <c r="NPH285" s="375"/>
      <c r="NPI285" s="375"/>
      <c r="NPJ285" s="375"/>
      <c r="NPK285" s="375"/>
      <c r="NPL285" s="375"/>
      <c r="NPM285" s="375"/>
      <c r="NPN285" s="375"/>
      <c r="NPO285" s="375"/>
      <c r="NPP285" s="375"/>
      <c r="NPQ285" s="376"/>
      <c r="NPR285" s="376"/>
      <c r="NPS285" s="376"/>
      <c r="NPT285" s="376"/>
      <c r="NPU285" s="376"/>
      <c r="NPV285" s="376"/>
      <c r="NPW285" s="376"/>
      <c r="NPX285" s="376"/>
      <c r="NPY285" s="376"/>
      <c r="NPZ285" s="376"/>
      <c r="NQA285" s="376"/>
      <c r="NQB285" s="376"/>
      <c r="NQC285" s="376"/>
      <c r="NQD285" s="376"/>
      <c r="NQE285" s="376"/>
      <c r="NQF285" s="376"/>
      <c r="NQG285" s="376"/>
      <c r="NQH285" s="376"/>
      <c r="NQI285" s="376"/>
      <c r="NQJ285" s="376"/>
      <c r="NQK285" s="376"/>
      <c r="NQL285" s="376"/>
      <c r="NQM285" s="376"/>
      <c r="NQN285" s="376"/>
      <c r="NQO285" s="377"/>
      <c r="NQP285" s="377"/>
      <c r="NQQ285" s="377"/>
      <c r="NQR285" s="377"/>
      <c r="NQS285" s="377"/>
      <c r="NQT285" s="376"/>
      <c r="NQU285" s="376"/>
      <c r="NQV285" s="377"/>
      <c r="NQW285" s="377"/>
      <c r="NQX285" s="376"/>
      <c r="NQY285" s="376"/>
      <c r="NQZ285" s="377"/>
      <c r="NRA285" s="377"/>
      <c r="NRB285" s="376"/>
      <c r="NRC285" s="376"/>
      <c r="NRD285" s="376"/>
      <c r="NRE285" s="376"/>
      <c r="NRF285" s="376"/>
      <c r="NRG285" s="376"/>
      <c r="NRH285" s="376"/>
      <c r="NRI285" s="377"/>
      <c r="NRJ285" s="377"/>
      <c r="NRK285" s="376"/>
      <c r="NRL285" s="376"/>
      <c r="NRM285" s="377"/>
      <c r="NRN285" s="377"/>
      <c r="NRO285" s="376"/>
      <c r="NRP285" s="376"/>
      <c r="NRQ285" s="376"/>
      <c r="NRR285" s="376"/>
      <c r="NRS285" s="376"/>
      <c r="NRT285" s="370"/>
      <c r="NRU285" s="396"/>
      <c r="NRV285" s="376"/>
      <c r="NRW285" s="376"/>
      <c r="NRX285" s="376"/>
      <c r="NRY285" s="376"/>
      <c r="NRZ285" s="376"/>
      <c r="NSA285" s="376"/>
      <c r="NSB285" s="376"/>
      <c r="NSC285" s="375"/>
      <c r="NSD285" s="375"/>
      <c r="NSE285" s="375"/>
      <c r="NSF285" s="375"/>
      <c r="NSG285" s="375"/>
      <c r="NSH285" s="375"/>
      <c r="NSI285" s="375"/>
      <c r="NSJ285" s="375"/>
      <c r="NSK285" s="375"/>
      <c r="NSL285" s="375"/>
      <c r="NSM285" s="375"/>
      <c r="NSN285" s="375"/>
      <c r="NSO285" s="375"/>
      <c r="NSP285" s="375"/>
      <c r="NSQ285" s="375"/>
      <c r="NSR285" s="375"/>
      <c r="NSS285" s="375"/>
      <c r="NST285" s="375"/>
      <c r="NSU285" s="375"/>
      <c r="NSV285" s="375"/>
      <c r="NSW285" s="375"/>
      <c r="NSX285" s="375"/>
      <c r="NSY285" s="375"/>
      <c r="NSZ285" s="375"/>
      <c r="NTA285" s="375"/>
      <c r="NTB285" s="375"/>
      <c r="NTC285" s="375"/>
      <c r="NTD285" s="375"/>
      <c r="NTE285" s="375"/>
      <c r="NTF285" s="375"/>
      <c r="NTG285" s="375"/>
      <c r="NTH285" s="375"/>
      <c r="NTI285" s="375"/>
      <c r="NTJ285" s="375"/>
      <c r="NTK285" s="375"/>
      <c r="NTL285" s="375"/>
      <c r="NTM285" s="375"/>
      <c r="NTN285" s="375"/>
      <c r="NTO285" s="375"/>
      <c r="NTP285" s="375"/>
      <c r="NTQ285" s="375"/>
      <c r="NTR285" s="375"/>
      <c r="NTS285" s="375"/>
      <c r="NTT285" s="375"/>
      <c r="NTU285" s="376"/>
      <c r="NTV285" s="376"/>
      <c r="NTW285" s="376"/>
      <c r="NTX285" s="376"/>
      <c r="NTY285" s="376"/>
      <c r="NTZ285" s="376"/>
      <c r="NUA285" s="376"/>
      <c r="NUB285" s="376"/>
      <c r="NUC285" s="376"/>
      <c r="NUD285" s="376"/>
      <c r="NUE285" s="376"/>
      <c r="NUF285" s="376"/>
      <c r="NUG285" s="376"/>
      <c r="NUH285" s="376"/>
      <c r="NUI285" s="376"/>
      <c r="NUJ285" s="376"/>
      <c r="NUK285" s="376"/>
      <c r="NUL285" s="376"/>
      <c r="NUM285" s="376"/>
      <c r="NUN285" s="376"/>
      <c r="NUO285" s="376"/>
      <c r="NUP285" s="376"/>
      <c r="NUQ285" s="376"/>
      <c r="NUR285" s="376"/>
      <c r="NUS285" s="377"/>
      <c r="NUT285" s="377"/>
      <c r="NUU285" s="377"/>
      <c r="NUV285" s="377"/>
      <c r="NUW285" s="377"/>
      <c r="NUX285" s="376"/>
      <c r="NUY285" s="376"/>
      <c r="NUZ285" s="377"/>
      <c r="NVA285" s="377"/>
      <c r="NVB285" s="376"/>
      <c r="NVC285" s="376"/>
      <c r="NVD285" s="377"/>
      <c r="NVE285" s="377"/>
      <c r="NVF285" s="376"/>
      <c r="NVG285" s="376"/>
      <c r="NVH285" s="376"/>
      <c r="NVI285" s="376"/>
      <c r="NVJ285" s="376"/>
      <c r="NVK285" s="376"/>
      <c r="NVL285" s="376"/>
      <c r="NVM285" s="377"/>
      <c r="NVN285" s="377"/>
      <c r="NVO285" s="376"/>
      <c r="NVP285" s="376"/>
      <c r="NVQ285" s="377"/>
      <c r="NVR285" s="377"/>
      <c r="NVS285" s="376"/>
      <c r="NVT285" s="376"/>
      <c r="NVU285" s="376"/>
      <c r="NVV285" s="376"/>
      <c r="NVW285" s="376"/>
      <c r="NVX285" s="370"/>
      <c r="NVY285" s="396"/>
      <c r="NVZ285" s="376"/>
      <c r="NWA285" s="376"/>
      <c r="NWB285" s="376"/>
      <c r="NWC285" s="376"/>
      <c r="NWD285" s="376"/>
      <c r="NWE285" s="376"/>
      <c r="NWF285" s="376"/>
      <c r="NWG285" s="375"/>
      <c r="NWH285" s="375"/>
      <c r="NWI285" s="375"/>
      <c r="NWJ285" s="375"/>
      <c r="NWK285" s="375"/>
      <c r="NWL285" s="375"/>
      <c r="NWM285" s="375"/>
      <c r="NWN285" s="375"/>
      <c r="NWO285" s="375"/>
      <c r="NWP285" s="375"/>
      <c r="NWQ285" s="375"/>
      <c r="NWR285" s="375"/>
      <c r="NWS285" s="375"/>
      <c r="NWT285" s="375"/>
      <c r="NWU285" s="375"/>
      <c r="NWV285" s="375"/>
      <c r="NWW285" s="375"/>
      <c r="NWX285" s="375"/>
      <c r="NWY285" s="375"/>
      <c r="NWZ285" s="375"/>
      <c r="NXA285" s="375"/>
      <c r="NXB285" s="375"/>
      <c r="NXC285" s="375"/>
      <c r="NXD285" s="375"/>
      <c r="NXE285" s="375"/>
      <c r="NXF285" s="375"/>
      <c r="NXG285" s="375"/>
      <c r="NXH285" s="375"/>
      <c r="NXI285" s="375"/>
      <c r="NXJ285" s="375"/>
      <c r="NXK285" s="375"/>
      <c r="NXL285" s="375"/>
      <c r="NXM285" s="375"/>
      <c r="NXN285" s="375"/>
      <c r="NXO285" s="375"/>
      <c r="NXP285" s="375"/>
      <c r="NXQ285" s="375"/>
      <c r="NXR285" s="375"/>
      <c r="NXS285" s="375"/>
      <c r="NXT285" s="375"/>
      <c r="NXU285" s="375"/>
      <c r="NXV285" s="375"/>
      <c r="NXW285" s="375"/>
      <c r="NXX285" s="375"/>
      <c r="NXY285" s="376"/>
      <c r="NXZ285" s="376"/>
      <c r="NYA285" s="376"/>
      <c r="NYB285" s="376"/>
      <c r="NYC285" s="376"/>
      <c r="NYD285" s="376"/>
      <c r="NYE285" s="376"/>
      <c r="NYF285" s="376"/>
      <c r="NYG285" s="376"/>
      <c r="NYH285" s="376"/>
      <c r="NYI285" s="376"/>
      <c r="NYJ285" s="376"/>
      <c r="NYK285" s="376"/>
      <c r="NYL285" s="376"/>
      <c r="NYM285" s="376"/>
      <c r="NYN285" s="376"/>
      <c r="NYO285" s="376"/>
      <c r="NYP285" s="376"/>
      <c r="NYQ285" s="376"/>
      <c r="NYR285" s="376"/>
      <c r="NYS285" s="376"/>
      <c r="NYT285" s="376"/>
      <c r="NYU285" s="376"/>
      <c r="NYV285" s="376"/>
      <c r="NYW285" s="377"/>
      <c r="NYX285" s="377"/>
      <c r="NYY285" s="377"/>
      <c r="NYZ285" s="377"/>
      <c r="NZA285" s="377"/>
      <c r="NZB285" s="376"/>
      <c r="NZC285" s="376"/>
      <c r="NZD285" s="377"/>
      <c r="NZE285" s="377"/>
      <c r="NZF285" s="376"/>
      <c r="NZG285" s="376"/>
      <c r="NZH285" s="377"/>
      <c r="NZI285" s="377"/>
      <c r="NZJ285" s="376"/>
      <c r="NZK285" s="376"/>
      <c r="NZL285" s="376"/>
      <c r="NZM285" s="376"/>
      <c r="NZN285" s="376"/>
      <c r="NZO285" s="376"/>
      <c r="NZP285" s="376"/>
      <c r="NZQ285" s="377"/>
      <c r="NZR285" s="377"/>
      <c r="NZS285" s="376"/>
      <c r="NZT285" s="376"/>
      <c r="NZU285" s="377"/>
      <c r="NZV285" s="377"/>
      <c r="NZW285" s="376"/>
      <c r="NZX285" s="376"/>
      <c r="NZY285" s="376"/>
      <c r="NZZ285" s="376"/>
      <c r="OAA285" s="376"/>
      <c r="OAB285" s="370"/>
      <c r="OAC285" s="396"/>
      <c r="OAD285" s="376"/>
      <c r="OAE285" s="376"/>
      <c r="OAF285" s="376"/>
      <c r="OAG285" s="376"/>
      <c r="OAH285" s="376"/>
      <c r="OAI285" s="376"/>
      <c r="OAJ285" s="376"/>
      <c r="OAK285" s="375"/>
      <c r="OAL285" s="375"/>
      <c r="OAM285" s="375"/>
      <c r="OAN285" s="375"/>
      <c r="OAO285" s="375"/>
      <c r="OAP285" s="375"/>
      <c r="OAQ285" s="375"/>
      <c r="OAR285" s="375"/>
      <c r="OAS285" s="375"/>
      <c r="OAT285" s="375"/>
      <c r="OAU285" s="375"/>
      <c r="OAV285" s="375"/>
      <c r="OAW285" s="375"/>
      <c r="OAX285" s="375"/>
      <c r="OAY285" s="375"/>
      <c r="OAZ285" s="375"/>
      <c r="OBA285" s="375"/>
      <c r="OBB285" s="375"/>
      <c r="OBC285" s="375"/>
      <c r="OBD285" s="375"/>
      <c r="OBE285" s="375"/>
      <c r="OBF285" s="375"/>
      <c r="OBG285" s="375"/>
      <c r="OBH285" s="375"/>
      <c r="OBI285" s="375"/>
      <c r="OBJ285" s="375"/>
      <c r="OBK285" s="375"/>
      <c r="OBL285" s="375"/>
      <c r="OBM285" s="375"/>
      <c r="OBN285" s="375"/>
      <c r="OBO285" s="375"/>
      <c r="OBP285" s="375"/>
      <c r="OBQ285" s="375"/>
      <c r="OBR285" s="375"/>
      <c r="OBS285" s="375"/>
      <c r="OBT285" s="375"/>
      <c r="OBU285" s="375"/>
      <c r="OBV285" s="375"/>
      <c r="OBW285" s="375"/>
      <c r="OBX285" s="375"/>
      <c r="OBY285" s="375"/>
      <c r="OBZ285" s="375"/>
      <c r="OCA285" s="375"/>
      <c r="OCB285" s="375"/>
      <c r="OCC285" s="376"/>
      <c r="OCD285" s="376"/>
      <c r="OCE285" s="376"/>
      <c r="OCF285" s="376"/>
      <c r="OCG285" s="376"/>
      <c r="OCH285" s="376"/>
      <c r="OCI285" s="376"/>
      <c r="OCJ285" s="376"/>
      <c r="OCK285" s="376"/>
      <c r="OCL285" s="376"/>
      <c r="OCM285" s="376"/>
      <c r="OCN285" s="376"/>
      <c r="OCO285" s="376"/>
      <c r="OCP285" s="376"/>
      <c r="OCQ285" s="376"/>
      <c r="OCR285" s="376"/>
      <c r="OCS285" s="376"/>
      <c r="OCT285" s="376"/>
      <c r="OCU285" s="376"/>
      <c r="OCV285" s="376"/>
      <c r="OCW285" s="376"/>
      <c r="OCX285" s="376"/>
      <c r="OCY285" s="376"/>
      <c r="OCZ285" s="376"/>
      <c r="ODA285" s="377"/>
      <c r="ODB285" s="377"/>
      <c r="ODC285" s="377"/>
      <c r="ODD285" s="377"/>
      <c r="ODE285" s="377"/>
      <c r="ODF285" s="376"/>
      <c r="ODG285" s="376"/>
      <c r="ODH285" s="377"/>
      <c r="ODI285" s="377"/>
      <c r="ODJ285" s="376"/>
      <c r="ODK285" s="376"/>
      <c r="ODL285" s="377"/>
      <c r="ODM285" s="377"/>
      <c r="ODN285" s="376"/>
      <c r="ODO285" s="376"/>
      <c r="ODP285" s="376"/>
      <c r="ODQ285" s="376"/>
      <c r="ODR285" s="376"/>
      <c r="ODS285" s="376"/>
      <c r="ODT285" s="376"/>
      <c r="ODU285" s="377"/>
      <c r="ODV285" s="377"/>
      <c r="ODW285" s="376"/>
      <c r="ODX285" s="376"/>
      <c r="ODY285" s="377"/>
      <c r="ODZ285" s="377"/>
      <c r="OEA285" s="376"/>
      <c r="OEB285" s="376"/>
      <c r="OEC285" s="376"/>
      <c r="OED285" s="376"/>
      <c r="OEE285" s="376"/>
      <c r="OEF285" s="370"/>
      <c r="OEG285" s="396"/>
      <c r="OEH285" s="376"/>
      <c r="OEI285" s="376"/>
      <c r="OEJ285" s="376"/>
      <c r="OEK285" s="376"/>
      <c r="OEL285" s="376"/>
      <c r="OEM285" s="376"/>
      <c r="OEN285" s="376"/>
      <c r="OEO285" s="375"/>
      <c r="OEP285" s="375"/>
      <c r="OEQ285" s="375"/>
      <c r="OER285" s="375"/>
      <c r="OES285" s="375"/>
      <c r="OET285" s="375"/>
      <c r="OEU285" s="375"/>
      <c r="OEV285" s="375"/>
      <c r="OEW285" s="375"/>
      <c r="OEX285" s="375"/>
      <c r="OEY285" s="375"/>
      <c r="OEZ285" s="375"/>
      <c r="OFA285" s="375"/>
      <c r="OFB285" s="375"/>
      <c r="OFC285" s="375"/>
      <c r="OFD285" s="375"/>
      <c r="OFE285" s="375"/>
      <c r="OFF285" s="375"/>
      <c r="OFG285" s="375"/>
      <c r="OFH285" s="375"/>
      <c r="OFI285" s="375"/>
      <c r="OFJ285" s="375"/>
      <c r="OFK285" s="375"/>
      <c r="OFL285" s="375"/>
      <c r="OFM285" s="375"/>
      <c r="OFN285" s="375"/>
      <c r="OFO285" s="375"/>
      <c r="OFP285" s="375"/>
      <c r="OFQ285" s="375"/>
      <c r="OFR285" s="375"/>
      <c r="OFS285" s="375"/>
      <c r="OFT285" s="375"/>
      <c r="OFU285" s="375"/>
      <c r="OFV285" s="375"/>
      <c r="OFW285" s="375"/>
      <c r="OFX285" s="375"/>
      <c r="OFY285" s="375"/>
      <c r="OFZ285" s="375"/>
      <c r="OGA285" s="375"/>
      <c r="OGB285" s="375"/>
      <c r="OGC285" s="375"/>
      <c r="OGD285" s="375"/>
      <c r="OGE285" s="375"/>
      <c r="OGF285" s="375"/>
      <c r="OGG285" s="376"/>
      <c r="OGH285" s="376"/>
      <c r="OGI285" s="376"/>
      <c r="OGJ285" s="376"/>
      <c r="OGK285" s="376"/>
      <c r="OGL285" s="376"/>
      <c r="OGM285" s="376"/>
      <c r="OGN285" s="376"/>
      <c r="OGO285" s="376"/>
      <c r="OGP285" s="376"/>
      <c r="OGQ285" s="376"/>
      <c r="OGR285" s="376"/>
      <c r="OGS285" s="376"/>
      <c r="OGT285" s="376"/>
      <c r="OGU285" s="376"/>
      <c r="OGV285" s="376"/>
      <c r="OGW285" s="376"/>
      <c r="OGX285" s="376"/>
      <c r="OGY285" s="376"/>
      <c r="OGZ285" s="376"/>
      <c r="OHA285" s="376"/>
      <c r="OHB285" s="376"/>
      <c r="OHC285" s="376"/>
      <c r="OHD285" s="376"/>
      <c r="OHE285" s="377"/>
      <c r="OHF285" s="377"/>
      <c r="OHG285" s="377"/>
      <c r="OHH285" s="377"/>
      <c r="OHI285" s="377"/>
      <c r="OHJ285" s="376"/>
      <c r="OHK285" s="376"/>
      <c r="OHL285" s="377"/>
      <c r="OHM285" s="377"/>
      <c r="OHN285" s="376"/>
      <c r="OHO285" s="376"/>
      <c r="OHP285" s="377"/>
      <c r="OHQ285" s="377"/>
      <c r="OHR285" s="376"/>
      <c r="OHS285" s="376"/>
      <c r="OHT285" s="376"/>
      <c r="OHU285" s="376"/>
      <c r="OHV285" s="376"/>
      <c r="OHW285" s="376"/>
      <c r="OHX285" s="376"/>
      <c r="OHY285" s="377"/>
      <c r="OHZ285" s="377"/>
      <c r="OIA285" s="376"/>
      <c r="OIB285" s="376"/>
      <c r="OIC285" s="377"/>
      <c r="OID285" s="377"/>
      <c r="OIE285" s="376"/>
      <c r="OIF285" s="376"/>
      <c r="OIG285" s="376"/>
      <c r="OIH285" s="376"/>
      <c r="OII285" s="376"/>
      <c r="OIJ285" s="370"/>
      <c r="OIK285" s="396"/>
      <c r="OIL285" s="376"/>
      <c r="OIM285" s="376"/>
      <c r="OIN285" s="376"/>
      <c r="OIO285" s="376"/>
      <c r="OIP285" s="376"/>
      <c r="OIQ285" s="376"/>
      <c r="OIR285" s="376"/>
      <c r="OIS285" s="375"/>
      <c r="OIT285" s="375"/>
      <c r="OIU285" s="375"/>
      <c r="OIV285" s="375"/>
      <c r="OIW285" s="375"/>
      <c r="OIX285" s="375"/>
      <c r="OIY285" s="375"/>
      <c r="OIZ285" s="375"/>
      <c r="OJA285" s="375"/>
      <c r="OJB285" s="375"/>
      <c r="OJC285" s="375"/>
      <c r="OJD285" s="375"/>
      <c r="OJE285" s="375"/>
      <c r="OJF285" s="375"/>
      <c r="OJG285" s="375"/>
      <c r="OJH285" s="375"/>
      <c r="OJI285" s="375"/>
      <c r="OJJ285" s="375"/>
      <c r="OJK285" s="375"/>
      <c r="OJL285" s="375"/>
      <c r="OJM285" s="375"/>
      <c r="OJN285" s="375"/>
      <c r="OJO285" s="375"/>
      <c r="OJP285" s="375"/>
      <c r="OJQ285" s="375"/>
      <c r="OJR285" s="375"/>
      <c r="OJS285" s="375"/>
      <c r="OJT285" s="375"/>
      <c r="OJU285" s="375"/>
      <c r="OJV285" s="375"/>
      <c r="OJW285" s="375"/>
      <c r="OJX285" s="375"/>
      <c r="OJY285" s="375"/>
      <c r="OJZ285" s="375"/>
      <c r="OKA285" s="375"/>
      <c r="OKB285" s="375"/>
      <c r="OKC285" s="375"/>
      <c r="OKD285" s="375"/>
      <c r="OKE285" s="375"/>
      <c r="OKF285" s="375"/>
      <c r="OKG285" s="375"/>
      <c r="OKH285" s="375"/>
      <c r="OKI285" s="375"/>
      <c r="OKJ285" s="375"/>
      <c r="OKK285" s="376"/>
      <c r="OKL285" s="376"/>
      <c r="OKM285" s="376"/>
      <c r="OKN285" s="376"/>
      <c r="OKO285" s="376"/>
      <c r="OKP285" s="376"/>
      <c r="OKQ285" s="376"/>
      <c r="OKR285" s="376"/>
      <c r="OKS285" s="376"/>
      <c r="OKT285" s="376"/>
      <c r="OKU285" s="376"/>
      <c r="OKV285" s="376"/>
      <c r="OKW285" s="376"/>
      <c r="OKX285" s="376"/>
      <c r="OKY285" s="376"/>
      <c r="OKZ285" s="376"/>
      <c r="OLA285" s="376"/>
      <c r="OLB285" s="376"/>
      <c r="OLC285" s="376"/>
      <c r="OLD285" s="376"/>
      <c r="OLE285" s="376"/>
      <c r="OLF285" s="376"/>
      <c r="OLG285" s="376"/>
      <c r="OLH285" s="376"/>
      <c r="OLI285" s="377"/>
      <c r="OLJ285" s="377"/>
      <c r="OLK285" s="377"/>
      <c r="OLL285" s="377"/>
      <c r="OLM285" s="377"/>
      <c r="OLN285" s="376"/>
      <c r="OLO285" s="376"/>
      <c r="OLP285" s="377"/>
      <c r="OLQ285" s="377"/>
      <c r="OLR285" s="376"/>
      <c r="OLS285" s="376"/>
      <c r="OLT285" s="377"/>
      <c r="OLU285" s="377"/>
      <c r="OLV285" s="376"/>
      <c r="OLW285" s="376"/>
      <c r="OLX285" s="376"/>
      <c r="OLY285" s="376"/>
      <c r="OLZ285" s="376"/>
      <c r="OMA285" s="376"/>
      <c r="OMB285" s="376"/>
      <c r="OMC285" s="377"/>
      <c r="OMD285" s="377"/>
      <c r="OME285" s="376"/>
      <c r="OMF285" s="376"/>
      <c r="OMG285" s="377"/>
      <c r="OMH285" s="377"/>
      <c r="OMI285" s="376"/>
      <c r="OMJ285" s="376"/>
      <c r="OMK285" s="376"/>
      <c r="OML285" s="376"/>
      <c r="OMM285" s="376"/>
      <c r="OMN285" s="370"/>
      <c r="OMO285" s="396"/>
      <c r="OMP285" s="376"/>
      <c r="OMQ285" s="376"/>
      <c r="OMR285" s="376"/>
      <c r="OMS285" s="376"/>
      <c r="OMT285" s="376"/>
      <c r="OMU285" s="376"/>
      <c r="OMV285" s="376"/>
      <c r="OMW285" s="375"/>
      <c r="OMX285" s="375"/>
      <c r="OMY285" s="375"/>
      <c r="OMZ285" s="375"/>
      <c r="ONA285" s="375"/>
      <c r="ONB285" s="375"/>
      <c r="ONC285" s="375"/>
      <c r="OND285" s="375"/>
      <c r="ONE285" s="375"/>
      <c r="ONF285" s="375"/>
      <c r="ONG285" s="375"/>
      <c r="ONH285" s="375"/>
      <c r="ONI285" s="375"/>
      <c r="ONJ285" s="375"/>
      <c r="ONK285" s="375"/>
      <c r="ONL285" s="375"/>
      <c r="ONM285" s="375"/>
      <c r="ONN285" s="375"/>
      <c r="ONO285" s="375"/>
      <c r="ONP285" s="375"/>
      <c r="ONQ285" s="375"/>
      <c r="ONR285" s="375"/>
      <c r="ONS285" s="375"/>
      <c r="ONT285" s="375"/>
      <c r="ONU285" s="375"/>
      <c r="ONV285" s="375"/>
      <c r="ONW285" s="375"/>
      <c r="ONX285" s="375"/>
      <c r="ONY285" s="375"/>
      <c r="ONZ285" s="375"/>
      <c r="OOA285" s="375"/>
      <c r="OOB285" s="375"/>
      <c r="OOC285" s="375"/>
      <c r="OOD285" s="375"/>
      <c r="OOE285" s="375"/>
      <c r="OOF285" s="375"/>
      <c r="OOG285" s="375"/>
      <c r="OOH285" s="375"/>
      <c r="OOI285" s="375"/>
      <c r="OOJ285" s="375"/>
      <c r="OOK285" s="375"/>
      <c r="OOL285" s="375"/>
      <c r="OOM285" s="375"/>
      <c r="OON285" s="375"/>
      <c r="OOO285" s="376"/>
      <c r="OOP285" s="376"/>
      <c r="OOQ285" s="376"/>
      <c r="OOR285" s="376"/>
      <c r="OOS285" s="376"/>
      <c r="OOT285" s="376"/>
      <c r="OOU285" s="376"/>
      <c r="OOV285" s="376"/>
      <c r="OOW285" s="376"/>
      <c r="OOX285" s="376"/>
      <c r="OOY285" s="376"/>
      <c r="OOZ285" s="376"/>
      <c r="OPA285" s="376"/>
      <c r="OPB285" s="376"/>
      <c r="OPC285" s="376"/>
      <c r="OPD285" s="376"/>
      <c r="OPE285" s="376"/>
      <c r="OPF285" s="376"/>
      <c r="OPG285" s="376"/>
      <c r="OPH285" s="376"/>
      <c r="OPI285" s="376"/>
      <c r="OPJ285" s="376"/>
      <c r="OPK285" s="376"/>
      <c r="OPL285" s="376"/>
      <c r="OPM285" s="377"/>
      <c r="OPN285" s="377"/>
      <c r="OPO285" s="377"/>
      <c r="OPP285" s="377"/>
      <c r="OPQ285" s="377"/>
      <c r="OPR285" s="376"/>
      <c r="OPS285" s="376"/>
      <c r="OPT285" s="377"/>
      <c r="OPU285" s="377"/>
      <c r="OPV285" s="376"/>
      <c r="OPW285" s="376"/>
      <c r="OPX285" s="377"/>
      <c r="OPY285" s="377"/>
      <c r="OPZ285" s="376"/>
      <c r="OQA285" s="376"/>
      <c r="OQB285" s="376"/>
      <c r="OQC285" s="376"/>
      <c r="OQD285" s="376"/>
      <c r="OQE285" s="376"/>
      <c r="OQF285" s="376"/>
      <c r="OQG285" s="377"/>
      <c r="OQH285" s="377"/>
      <c r="OQI285" s="376"/>
      <c r="OQJ285" s="376"/>
      <c r="OQK285" s="377"/>
      <c r="OQL285" s="377"/>
      <c r="OQM285" s="376"/>
      <c r="OQN285" s="376"/>
      <c r="OQO285" s="376"/>
      <c r="OQP285" s="376"/>
      <c r="OQQ285" s="376"/>
      <c r="OQR285" s="370"/>
      <c r="OQS285" s="396"/>
      <c r="OQT285" s="376"/>
      <c r="OQU285" s="376"/>
      <c r="OQV285" s="376"/>
      <c r="OQW285" s="376"/>
      <c r="OQX285" s="376"/>
      <c r="OQY285" s="376"/>
      <c r="OQZ285" s="376"/>
      <c r="ORA285" s="375"/>
      <c r="ORB285" s="375"/>
      <c r="ORC285" s="375"/>
      <c r="ORD285" s="375"/>
      <c r="ORE285" s="375"/>
      <c r="ORF285" s="375"/>
      <c r="ORG285" s="375"/>
      <c r="ORH285" s="375"/>
      <c r="ORI285" s="375"/>
      <c r="ORJ285" s="375"/>
      <c r="ORK285" s="375"/>
      <c r="ORL285" s="375"/>
      <c r="ORM285" s="375"/>
      <c r="ORN285" s="375"/>
      <c r="ORO285" s="375"/>
      <c r="ORP285" s="375"/>
      <c r="ORQ285" s="375"/>
      <c r="ORR285" s="375"/>
      <c r="ORS285" s="375"/>
      <c r="ORT285" s="375"/>
      <c r="ORU285" s="375"/>
      <c r="ORV285" s="375"/>
      <c r="ORW285" s="375"/>
      <c r="ORX285" s="375"/>
      <c r="ORY285" s="375"/>
      <c r="ORZ285" s="375"/>
      <c r="OSA285" s="375"/>
      <c r="OSB285" s="375"/>
      <c r="OSC285" s="375"/>
      <c r="OSD285" s="375"/>
      <c r="OSE285" s="375"/>
      <c r="OSF285" s="375"/>
      <c r="OSG285" s="375"/>
      <c r="OSH285" s="375"/>
      <c r="OSI285" s="375"/>
      <c r="OSJ285" s="375"/>
      <c r="OSK285" s="375"/>
      <c r="OSL285" s="375"/>
      <c r="OSM285" s="375"/>
      <c r="OSN285" s="375"/>
      <c r="OSO285" s="375"/>
      <c r="OSP285" s="375"/>
      <c r="OSQ285" s="375"/>
      <c r="OSR285" s="375"/>
      <c r="OSS285" s="376"/>
      <c r="OST285" s="376"/>
      <c r="OSU285" s="376"/>
      <c r="OSV285" s="376"/>
      <c r="OSW285" s="376"/>
      <c r="OSX285" s="376"/>
      <c r="OSY285" s="376"/>
      <c r="OSZ285" s="376"/>
      <c r="OTA285" s="376"/>
      <c r="OTB285" s="376"/>
      <c r="OTC285" s="376"/>
      <c r="OTD285" s="376"/>
      <c r="OTE285" s="376"/>
      <c r="OTF285" s="376"/>
      <c r="OTG285" s="376"/>
      <c r="OTH285" s="376"/>
      <c r="OTI285" s="376"/>
      <c r="OTJ285" s="376"/>
      <c r="OTK285" s="376"/>
      <c r="OTL285" s="376"/>
      <c r="OTM285" s="376"/>
      <c r="OTN285" s="376"/>
      <c r="OTO285" s="376"/>
      <c r="OTP285" s="376"/>
      <c r="OTQ285" s="377"/>
      <c r="OTR285" s="377"/>
      <c r="OTS285" s="377"/>
      <c r="OTT285" s="377"/>
      <c r="OTU285" s="377"/>
      <c r="OTV285" s="376"/>
      <c r="OTW285" s="376"/>
      <c r="OTX285" s="377"/>
      <c r="OTY285" s="377"/>
      <c r="OTZ285" s="376"/>
      <c r="OUA285" s="376"/>
      <c r="OUB285" s="377"/>
      <c r="OUC285" s="377"/>
      <c r="OUD285" s="376"/>
      <c r="OUE285" s="376"/>
      <c r="OUF285" s="376"/>
      <c r="OUG285" s="376"/>
      <c r="OUH285" s="376"/>
      <c r="OUI285" s="376"/>
      <c r="OUJ285" s="376"/>
      <c r="OUK285" s="377"/>
      <c r="OUL285" s="377"/>
      <c r="OUM285" s="376"/>
      <c r="OUN285" s="376"/>
      <c r="OUO285" s="377"/>
      <c r="OUP285" s="377"/>
      <c r="OUQ285" s="376"/>
      <c r="OUR285" s="376"/>
      <c r="OUS285" s="376"/>
      <c r="OUT285" s="376"/>
      <c r="OUU285" s="376"/>
      <c r="OUV285" s="370"/>
      <c r="OUW285" s="396"/>
      <c r="OUX285" s="376"/>
      <c r="OUY285" s="376"/>
      <c r="OUZ285" s="376"/>
      <c r="OVA285" s="376"/>
      <c r="OVB285" s="376"/>
      <c r="OVC285" s="376"/>
      <c r="OVD285" s="376"/>
      <c r="OVE285" s="375"/>
      <c r="OVF285" s="375"/>
      <c r="OVG285" s="375"/>
      <c r="OVH285" s="375"/>
      <c r="OVI285" s="375"/>
      <c r="OVJ285" s="375"/>
      <c r="OVK285" s="375"/>
      <c r="OVL285" s="375"/>
      <c r="OVM285" s="375"/>
      <c r="OVN285" s="375"/>
      <c r="OVO285" s="375"/>
      <c r="OVP285" s="375"/>
      <c r="OVQ285" s="375"/>
      <c r="OVR285" s="375"/>
      <c r="OVS285" s="375"/>
      <c r="OVT285" s="375"/>
      <c r="OVU285" s="375"/>
      <c r="OVV285" s="375"/>
      <c r="OVW285" s="375"/>
      <c r="OVX285" s="375"/>
      <c r="OVY285" s="375"/>
      <c r="OVZ285" s="375"/>
      <c r="OWA285" s="375"/>
      <c r="OWB285" s="375"/>
      <c r="OWC285" s="375"/>
      <c r="OWD285" s="375"/>
      <c r="OWE285" s="375"/>
      <c r="OWF285" s="375"/>
      <c r="OWG285" s="375"/>
      <c r="OWH285" s="375"/>
      <c r="OWI285" s="375"/>
      <c r="OWJ285" s="375"/>
      <c r="OWK285" s="375"/>
      <c r="OWL285" s="375"/>
      <c r="OWM285" s="375"/>
      <c r="OWN285" s="375"/>
      <c r="OWO285" s="375"/>
      <c r="OWP285" s="375"/>
      <c r="OWQ285" s="375"/>
      <c r="OWR285" s="375"/>
      <c r="OWS285" s="375"/>
      <c r="OWT285" s="375"/>
      <c r="OWU285" s="375"/>
      <c r="OWV285" s="375"/>
      <c r="OWW285" s="376"/>
      <c r="OWX285" s="376"/>
      <c r="OWY285" s="376"/>
      <c r="OWZ285" s="376"/>
      <c r="OXA285" s="376"/>
      <c r="OXB285" s="376"/>
      <c r="OXC285" s="376"/>
      <c r="OXD285" s="376"/>
      <c r="OXE285" s="376"/>
      <c r="OXF285" s="376"/>
      <c r="OXG285" s="376"/>
      <c r="OXH285" s="376"/>
      <c r="OXI285" s="376"/>
      <c r="OXJ285" s="376"/>
      <c r="OXK285" s="376"/>
      <c r="OXL285" s="376"/>
      <c r="OXM285" s="376"/>
      <c r="OXN285" s="376"/>
      <c r="OXO285" s="376"/>
      <c r="OXP285" s="376"/>
      <c r="OXQ285" s="376"/>
      <c r="OXR285" s="376"/>
      <c r="OXS285" s="376"/>
      <c r="OXT285" s="376"/>
      <c r="OXU285" s="377"/>
      <c r="OXV285" s="377"/>
      <c r="OXW285" s="377"/>
      <c r="OXX285" s="377"/>
      <c r="OXY285" s="377"/>
      <c r="OXZ285" s="376"/>
      <c r="OYA285" s="376"/>
      <c r="OYB285" s="377"/>
      <c r="OYC285" s="377"/>
      <c r="OYD285" s="376"/>
      <c r="OYE285" s="376"/>
      <c r="OYF285" s="377"/>
      <c r="OYG285" s="377"/>
      <c r="OYH285" s="376"/>
      <c r="OYI285" s="376"/>
      <c r="OYJ285" s="376"/>
      <c r="OYK285" s="376"/>
      <c r="OYL285" s="376"/>
      <c r="OYM285" s="376"/>
      <c r="OYN285" s="376"/>
      <c r="OYO285" s="377"/>
      <c r="OYP285" s="377"/>
      <c r="OYQ285" s="376"/>
      <c r="OYR285" s="376"/>
      <c r="OYS285" s="377"/>
      <c r="OYT285" s="377"/>
      <c r="OYU285" s="376"/>
      <c r="OYV285" s="376"/>
      <c r="OYW285" s="376"/>
      <c r="OYX285" s="376"/>
      <c r="OYY285" s="376"/>
      <c r="OYZ285" s="370"/>
      <c r="OZA285" s="396"/>
      <c r="OZB285" s="376"/>
      <c r="OZC285" s="376"/>
      <c r="OZD285" s="376"/>
      <c r="OZE285" s="376"/>
      <c r="OZF285" s="376"/>
      <c r="OZG285" s="376"/>
      <c r="OZH285" s="376"/>
      <c r="OZI285" s="375"/>
      <c r="OZJ285" s="375"/>
      <c r="OZK285" s="375"/>
      <c r="OZL285" s="375"/>
      <c r="OZM285" s="375"/>
      <c r="OZN285" s="375"/>
      <c r="OZO285" s="375"/>
      <c r="OZP285" s="375"/>
      <c r="OZQ285" s="375"/>
      <c r="OZR285" s="375"/>
      <c r="OZS285" s="375"/>
      <c r="OZT285" s="375"/>
      <c r="OZU285" s="375"/>
      <c r="OZV285" s="375"/>
      <c r="OZW285" s="375"/>
      <c r="OZX285" s="375"/>
      <c r="OZY285" s="375"/>
      <c r="OZZ285" s="375"/>
      <c r="PAA285" s="375"/>
      <c r="PAB285" s="375"/>
      <c r="PAC285" s="375"/>
      <c r="PAD285" s="375"/>
      <c r="PAE285" s="375"/>
      <c r="PAF285" s="375"/>
      <c r="PAG285" s="375"/>
      <c r="PAH285" s="375"/>
      <c r="PAI285" s="375"/>
      <c r="PAJ285" s="375"/>
      <c r="PAK285" s="375"/>
      <c r="PAL285" s="375"/>
      <c r="PAM285" s="375"/>
      <c r="PAN285" s="375"/>
      <c r="PAO285" s="375"/>
      <c r="PAP285" s="375"/>
      <c r="PAQ285" s="375"/>
      <c r="PAR285" s="375"/>
      <c r="PAS285" s="375"/>
      <c r="PAT285" s="375"/>
      <c r="PAU285" s="375"/>
      <c r="PAV285" s="375"/>
      <c r="PAW285" s="375"/>
      <c r="PAX285" s="375"/>
      <c r="PAY285" s="375"/>
      <c r="PAZ285" s="375"/>
      <c r="PBA285" s="376"/>
      <c r="PBB285" s="376"/>
      <c r="PBC285" s="376"/>
      <c r="PBD285" s="376"/>
      <c r="PBE285" s="376"/>
      <c r="PBF285" s="376"/>
      <c r="PBG285" s="376"/>
      <c r="PBH285" s="376"/>
      <c r="PBI285" s="376"/>
      <c r="PBJ285" s="376"/>
      <c r="PBK285" s="376"/>
      <c r="PBL285" s="376"/>
      <c r="PBM285" s="376"/>
      <c r="PBN285" s="376"/>
      <c r="PBO285" s="376"/>
      <c r="PBP285" s="376"/>
      <c r="PBQ285" s="376"/>
      <c r="PBR285" s="376"/>
      <c r="PBS285" s="376"/>
      <c r="PBT285" s="376"/>
      <c r="PBU285" s="376"/>
      <c r="PBV285" s="376"/>
      <c r="PBW285" s="376"/>
      <c r="PBX285" s="376"/>
      <c r="PBY285" s="377"/>
      <c r="PBZ285" s="377"/>
      <c r="PCA285" s="377"/>
      <c r="PCB285" s="377"/>
      <c r="PCC285" s="377"/>
      <c r="PCD285" s="376"/>
      <c r="PCE285" s="376"/>
      <c r="PCF285" s="377"/>
      <c r="PCG285" s="377"/>
      <c r="PCH285" s="376"/>
      <c r="PCI285" s="376"/>
      <c r="PCJ285" s="377"/>
      <c r="PCK285" s="377"/>
      <c r="PCL285" s="376"/>
      <c r="PCM285" s="376"/>
      <c r="PCN285" s="376"/>
      <c r="PCO285" s="376"/>
      <c r="PCP285" s="376"/>
      <c r="PCQ285" s="376"/>
      <c r="PCR285" s="376"/>
      <c r="PCS285" s="377"/>
      <c r="PCT285" s="377"/>
      <c r="PCU285" s="376"/>
      <c r="PCV285" s="376"/>
      <c r="PCW285" s="377"/>
      <c r="PCX285" s="377"/>
      <c r="PCY285" s="376"/>
      <c r="PCZ285" s="376"/>
      <c r="PDA285" s="376"/>
      <c r="PDB285" s="376"/>
      <c r="PDC285" s="376"/>
      <c r="PDD285" s="370"/>
      <c r="PDE285" s="396"/>
      <c r="PDF285" s="376"/>
      <c r="PDG285" s="376"/>
      <c r="PDH285" s="376"/>
      <c r="PDI285" s="376"/>
      <c r="PDJ285" s="376"/>
      <c r="PDK285" s="376"/>
      <c r="PDL285" s="376"/>
      <c r="PDM285" s="375"/>
      <c r="PDN285" s="375"/>
      <c r="PDO285" s="375"/>
      <c r="PDP285" s="375"/>
      <c r="PDQ285" s="375"/>
      <c r="PDR285" s="375"/>
      <c r="PDS285" s="375"/>
      <c r="PDT285" s="375"/>
      <c r="PDU285" s="375"/>
      <c r="PDV285" s="375"/>
      <c r="PDW285" s="375"/>
      <c r="PDX285" s="375"/>
      <c r="PDY285" s="375"/>
      <c r="PDZ285" s="375"/>
      <c r="PEA285" s="375"/>
      <c r="PEB285" s="375"/>
      <c r="PEC285" s="375"/>
      <c r="PED285" s="375"/>
      <c r="PEE285" s="375"/>
      <c r="PEF285" s="375"/>
      <c r="PEG285" s="375"/>
      <c r="PEH285" s="375"/>
      <c r="PEI285" s="375"/>
      <c r="PEJ285" s="375"/>
      <c r="PEK285" s="375"/>
      <c r="PEL285" s="375"/>
      <c r="PEM285" s="375"/>
      <c r="PEN285" s="375"/>
      <c r="PEO285" s="375"/>
      <c r="PEP285" s="375"/>
      <c r="PEQ285" s="375"/>
      <c r="PER285" s="375"/>
      <c r="PES285" s="375"/>
      <c r="PET285" s="375"/>
      <c r="PEU285" s="375"/>
      <c r="PEV285" s="375"/>
      <c r="PEW285" s="375"/>
      <c r="PEX285" s="375"/>
      <c r="PEY285" s="375"/>
      <c r="PEZ285" s="375"/>
      <c r="PFA285" s="375"/>
      <c r="PFB285" s="375"/>
      <c r="PFC285" s="375"/>
      <c r="PFD285" s="375"/>
      <c r="PFE285" s="376"/>
      <c r="PFF285" s="376"/>
      <c r="PFG285" s="376"/>
      <c r="PFH285" s="376"/>
      <c r="PFI285" s="376"/>
      <c r="PFJ285" s="376"/>
      <c r="PFK285" s="376"/>
      <c r="PFL285" s="376"/>
      <c r="PFM285" s="376"/>
      <c r="PFN285" s="376"/>
      <c r="PFO285" s="376"/>
      <c r="PFP285" s="376"/>
      <c r="PFQ285" s="376"/>
      <c r="PFR285" s="376"/>
      <c r="PFS285" s="376"/>
      <c r="PFT285" s="376"/>
      <c r="PFU285" s="376"/>
      <c r="PFV285" s="376"/>
      <c r="PFW285" s="376"/>
      <c r="PFX285" s="376"/>
      <c r="PFY285" s="376"/>
      <c r="PFZ285" s="376"/>
      <c r="PGA285" s="376"/>
      <c r="PGB285" s="376"/>
      <c r="PGC285" s="377"/>
      <c r="PGD285" s="377"/>
      <c r="PGE285" s="377"/>
      <c r="PGF285" s="377"/>
      <c r="PGG285" s="377"/>
      <c r="PGH285" s="376"/>
      <c r="PGI285" s="376"/>
      <c r="PGJ285" s="377"/>
      <c r="PGK285" s="377"/>
      <c r="PGL285" s="376"/>
      <c r="PGM285" s="376"/>
      <c r="PGN285" s="377"/>
      <c r="PGO285" s="377"/>
      <c r="PGP285" s="376"/>
      <c r="PGQ285" s="376"/>
      <c r="PGR285" s="376"/>
      <c r="PGS285" s="376"/>
      <c r="PGT285" s="376"/>
      <c r="PGU285" s="376"/>
      <c r="PGV285" s="376"/>
      <c r="PGW285" s="377"/>
      <c r="PGX285" s="377"/>
      <c r="PGY285" s="376"/>
      <c r="PGZ285" s="376"/>
      <c r="PHA285" s="377"/>
      <c r="PHB285" s="377"/>
      <c r="PHC285" s="376"/>
      <c r="PHD285" s="376"/>
      <c r="PHE285" s="376"/>
      <c r="PHF285" s="376"/>
      <c r="PHG285" s="376"/>
      <c r="PHH285" s="370"/>
      <c r="PHI285" s="396"/>
      <c r="PHJ285" s="376"/>
      <c r="PHK285" s="376"/>
      <c r="PHL285" s="376"/>
      <c r="PHM285" s="376"/>
      <c r="PHN285" s="376"/>
      <c r="PHO285" s="376"/>
      <c r="PHP285" s="376"/>
      <c r="PHQ285" s="375"/>
      <c r="PHR285" s="375"/>
      <c r="PHS285" s="375"/>
      <c r="PHT285" s="375"/>
      <c r="PHU285" s="375"/>
      <c r="PHV285" s="375"/>
      <c r="PHW285" s="375"/>
      <c r="PHX285" s="375"/>
      <c r="PHY285" s="375"/>
      <c r="PHZ285" s="375"/>
      <c r="PIA285" s="375"/>
      <c r="PIB285" s="375"/>
      <c r="PIC285" s="375"/>
      <c r="PID285" s="375"/>
      <c r="PIE285" s="375"/>
      <c r="PIF285" s="375"/>
      <c r="PIG285" s="375"/>
      <c r="PIH285" s="375"/>
      <c r="PII285" s="375"/>
      <c r="PIJ285" s="375"/>
      <c r="PIK285" s="375"/>
      <c r="PIL285" s="375"/>
      <c r="PIM285" s="375"/>
      <c r="PIN285" s="375"/>
      <c r="PIO285" s="375"/>
      <c r="PIP285" s="375"/>
      <c r="PIQ285" s="375"/>
      <c r="PIR285" s="375"/>
      <c r="PIS285" s="375"/>
      <c r="PIT285" s="375"/>
      <c r="PIU285" s="375"/>
      <c r="PIV285" s="375"/>
      <c r="PIW285" s="375"/>
      <c r="PIX285" s="375"/>
      <c r="PIY285" s="375"/>
      <c r="PIZ285" s="375"/>
      <c r="PJA285" s="375"/>
      <c r="PJB285" s="375"/>
      <c r="PJC285" s="375"/>
      <c r="PJD285" s="375"/>
      <c r="PJE285" s="375"/>
      <c r="PJF285" s="375"/>
      <c r="PJG285" s="375"/>
      <c r="PJH285" s="375"/>
      <c r="PJI285" s="376"/>
      <c r="PJJ285" s="376"/>
      <c r="PJK285" s="376"/>
      <c r="PJL285" s="376"/>
      <c r="PJM285" s="376"/>
      <c r="PJN285" s="376"/>
      <c r="PJO285" s="376"/>
      <c r="PJP285" s="376"/>
      <c r="PJQ285" s="376"/>
      <c r="PJR285" s="376"/>
      <c r="PJS285" s="376"/>
      <c r="PJT285" s="376"/>
      <c r="PJU285" s="376"/>
      <c r="PJV285" s="376"/>
      <c r="PJW285" s="376"/>
      <c r="PJX285" s="376"/>
      <c r="PJY285" s="376"/>
      <c r="PJZ285" s="376"/>
      <c r="PKA285" s="376"/>
      <c r="PKB285" s="376"/>
      <c r="PKC285" s="376"/>
      <c r="PKD285" s="376"/>
      <c r="PKE285" s="376"/>
      <c r="PKF285" s="376"/>
      <c r="PKG285" s="377"/>
      <c r="PKH285" s="377"/>
      <c r="PKI285" s="377"/>
      <c r="PKJ285" s="377"/>
      <c r="PKK285" s="377"/>
      <c r="PKL285" s="376"/>
      <c r="PKM285" s="376"/>
      <c r="PKN285" s="377"/>
      <c r="PKO285" s="377"/>
      <c r="PKP285" s="376"/>
      <c r="PKQ285" s="376"/>
      <c r="PKR285" s="377"/>
      <c r="PKS285" s="377"/>
      <c r="PKT285" s="376"/>
      <c r="PKU285" s="376"/>
      <c r="PKV285" s="376"/>
      <c r="PKW285" s="376"/>
      <c r="PKX285" s="376"/>
      <c r="PKY285" s="376"/>
      <c r="PKZ285" s="376"/>
      <c r="PLA285" s="377"/>
      <c r="PLB285" s="377"/>
      <c r="PLC285" s="376"/>
      <c r="PLD285" s="376"/>
      <c r="PLE285" s="377"/>
      <c r="PLF285" s="377"/>
      <c r="PLG285" s="376"/>
      <c r="PLH285" s="376"/>
      <c r="PLI285" s="376"/>
      <c r="PLJ285" s="376"/>
      <c r="PLK285" s="376"/>
      <c r="PLL285" s="370"/>
      <c r="PLM285" s="396"/>
      <c r="PLN285" s="376"/>
      <c r="PLO285" s="376"/>
      <c r="PLP285" s="376"/>
      <c r="PLQ285" s="376"/>
      <c r="PLR285" s="376"/>
      <c r="PLS285" s="376"/>
      <c r="PLT285" s="376"/>
      <c r="PLU285" s="375"/>
      <c r="PLV285" s="375"/>
      <c r="PLW285" s="375"/>
      <c r="PLX285" s="375"/>
      <c r="PLY285" s="375"/>
      <c r="PLZ285" s="375"/>
      <c r="PMA285" s="375"/>
      <c r="PMB285" s="375"/>
      <c r="PMC285" s="375"/>
      <c r="PMD285" s="375"/>
      <c r="PME285" s="375"/>
      <c r="PMF285" s="375"/>
      <c r="PMG285" s="375"/>
      <c r="PMH285" s="375"/>
      <c r="PMI285" s="375"/>
      <c r="PMJ285" s="375"/>
      <c r="PMK285" s="375"/>
      <c r="PML285" s="375"/>
      <c r="PMM285" s="375"/>
      <c r="PMN285" s="375"/>
      <c r="PMO285" s="375"/>
      <c r="PMP285" s="375"/>
      <c r="PMQ285" s="375"/>
      <c r="PMR285" s="375"/>
      <c r="PMS285" s="375"/>
      <c r="PMT285" s="375"/>
      <c r="PMU285" s="375"/>
      <c r="PMV285" s="375"/>
      <c r="PMW285" s="375"/>
      <c r="PMX285" s="375"/>
      <c r="PMY285" s="375"/>
      <c r="PMZ285" s="375"/>
      <c r="PNA285" s="375"/>
      <c r="PNB285" s="375"/>
      <c r="PNC285" s="375"/>
      <c r="PND285" s="375"/>
      <c r="PNE285" s="375"/>
      <c r="PNF285" s="375"/>
      <c r="PNG285" s="375"/>
      <c r="PNH285" s="375"/>
      <c r="PNI285" s="375"/>
      <c r="PNJ285" s="375"/>
      <c r="PNK285" s="375"/>
      <c r="PNL285" s="375"/>
      <c r="PNM285" s="376"/>
      <c r="PNN285" s="376"/>
      <c r="PNO285" s="376"/>
      <c r="PNP285" s="376"/>
      <c r="PNQ285" s="376"/>
      <c r="PNR285" s="376"/>
      <c r="PNS285" s="376"/>
      <c r="PNT285" s="376"/>
      <c r="PNU285" s="376"/>
      <c r="PNV285" s="376"/>
      <c r="PNW285" s="376"/>
      <c r="PNX285" s="376"/>
      <c r="PNY285" s="376"/>
      <c r="PNZ285" s="376"/>
      <c r="POA285" s="376"/>
      <c r="POB285" s="376"/>
      <c r="POC285" s="376"/>
      <c r="POD285" s="376"/>
      <c r="POE285" s="376"/>
      <c r="POF285" s="376"/>
      <c r="POG285" s="376"/>
      <c r="POH285" s="376"/>
      <c r="POI285" s="376"/>
      <c r="POJ285" s="376"/>
      <c r="POK285" s="377"/>
      <c r="POL285" s="377"/>
      <c r="POM285" s="377"/>
      <c r="PON285" s="377"/>
      <c r="POO285" s="377"/>
      <c r="POP285" s="376"/>
      <c r="POQ285" s="376"/>
      <c r="POR285" s="377"/>
      <c r="POS285" s="377"/>
      <c r="POT285" s="376"/>
      <c r="POU285" s="376"/>
      <c r="POV285" s="377"/>
      <c r="POW285" s="377"/>
      <c r="POX285" s="376"/>
      <c r="POY285" s="376"/>
      <c r="POZ285" s="376"/>
      <c r="PPA285" s="376"/>
      <c r="PPB285" s="376"/>
      <c r="PPC285" s="376"/>
      <c r="PPD285" s="376"/>
      <c r="PPE285" s="377"/>
      <c r="PPF285" s="377"/>
      <c r="PPG285" s="376"/>
      <c r="PPH285" s="376"/>
      <c r="PPI285" s="377"/>
      <c r="PPJ285" s="377"/>
      <c r="PPK285" s="376"/>
      <c r="PPL285" s="376"/>
      <c r="PPM285" s="376"/>
      <c r="PPN285" s="376"/>
      <c r="PPO285" s="376"/>
      <c r="PPP285" s="370"/>
      <c r="PPQ285" s="396"/>
      <c r="PPR285" s="376"/>
      <c r="PPS285" s="376"/>
      <c r="PPT285" s="376"/>
      <c r="PPU285" s="376"/>
      <c r="PPV285" s="376"/>
      <c r="PPW285" s="376"/>
      <c r="PPX285" s="376"/>
      <c r="PPY285" s="375"/>
      <c r="PPZ285" s="375"/>
      <c r="PQA285" s="375"/>
      <c r="PQB285" s="375"/>
      <c r="PQC285" s="375"/>
      <c r="PQD285" s="375"/>
      <c r="PQE285" s="375"/>
      <c r="PQF285" s="375"/>
      <c r="PQG285" s="375"/>
      <c r="PQH285" s="375"/>
      <c r="PQI285" s="375"/>
      <c r="PQJ285" s="375"/>
      <c r="PQK285" s="375"/>
      <c r="PQL285" s="375"/>
      <c r="PQM285" s="375"/>
      <c r="PQN285" s="375"/>
      <c r="PQO285" s="375"/>
      <c r="PQP285" s="375"/>
      <c r="PQQ285" s="375"/>
      <c r="PQR285" s="375"/>
      <c r="PQS285" s="375"/>
      <c r="PQT285" s="375"/>
      <c r="PQU285" s="375"/>
      <c r="PQV285" s="375"/>
      <c r="PQW285" s="375"/>
      <c r="PQX285" s="375"/>
      <c r="PQY285" s="375"/>
      <c r="PQZ285" s="375"/>
      <c r="PRA285" s="375"/>
      <c r="PRB285" s="375"/>
      <c r="PRC285" s="375"/>
      <c r="PRD285" s="375"/>
      <c r="PRE285" s="375"/>
      <c r="PRF285" s="375"/>
      <c r="PRG285" s="375"/>
      <c r="PRH285" s="375"/>
      <c r="PRI285" s="375"/>
      <c r="PRJ285" s="375"/>
      <c r="PRK285" s="375"/>
      <c r="PRL285" s="375"/>
      <c r="PRM285" s="375"/>
      <c r="PRN285" s="375"/>
      <c r="PRO285" s="375"/>
      <c r="PRP285" s="375"/>
      <c r="PRQ285" s="376"/>
      <c r="PRR285" s="376"/>
      <c r="PRS285" s="376"/>
      <c r="PRT285" s="376"/>
      <c r="PRU285" s="376"/>
      <c r="PRV285" s="376"/>
      <c r="PRW285" s="376"/>
      <c r="PRX285" s="376"/>
      <c r="PRY285" s="376"/>
      <c r="PRZ285" s="376"/>
      <c r="PSA285" s="376"/>
      <c r="PSB285" s="376"/>
      <c r="PSC285" s="376"/>
      <c r="PSD285" s="376"/>
      <c r="PSE285" s="376"/>
      <c r="PSF285" s="376"/>
      <c r="PSG285" s="376"/>
      <c r="PSH285" s="376"/>
      <c r="PSI285" s="376"/>
      <c r="PSJ285" s="376"/>
      <c r="PSK285" s="376"/>
      <c r="PSL285" s="376"/>
      <c r="PSM285" s="376"/>
      <c r="PSN285" s="376"/>
      <c r="PSO285" s="377"/>
      <c r="PSP285" s="377"/>
      <c r="PSQ285" s="377"/>
      <c r="PSR285" s="377"/>
      <c r="PSS285" s="377"/>
      <c r="PST285" s="376"/>
      <c r="PSU285" s="376"/>
      <c r="PSV285" s="377"/>
      <c r="PSW285" s="377"/>
      <c r="PSX285" s="376"/>
      <c r="PSY285" s="376"/>
      <c r="PSZ285" s="377"/>
      <c r="PTA285" s="377"/>
      <c r="PTB285" s="376"/>
      <c r="PTC285" s="376"/>
      <c r="PTD285" s="376"/>
      <c r="PTE285" s="376"/>
      <c r="PTF285" s="376"/>
      <c r="PTG285" s="376"/>
      <c r="PTH285" s="376"/>
      <c r="PTI285" s="377"/>
      <c r="PTJ285" s="377"/>
      <c r="PTK285" s="376"/>
      <c r="PTL285" s="376"/>
      <c r="PTM285" s="377"/>
      <c r="PTN285" s="377"/>
      <c r="PTO285" s="376"/>
      <c r="PTP285" s="376"/>
      <c r="PTQ285" s="376"/>
      <c r="PTR285" s="376"/>
      <c r="PTS285" s="376"/>
      <c r="PTT285" s="370"/>
      <c r="PTU285" s="396"/>
      <c r="PTV285" s="376"/>
      <c r="PTW285" s="376"/>
      <c r="PTX285" s="376"/>
      <c r="PTY285" s="376"/>
      <c r="PTZ285" s="376"/>
      <c r="PUA285" s="376"/>
      <c r="PUB285" s="376"/>
      <c r="PUC285" s="375"/>
      <c r="PUD285" s="375"/>
      <c r="PUE285" s="375"/>
      <c r="PUF285" s="375"/>
      <c r="PUG285" s="375"/>
      <c r="PUH285" s="375"/>
      <c r="PUI285" s="375"/>
      <c r="PUJ285" s="375"/>
      <c r="PUK285" s="375"/>
      <c r="PUL285" s="375"/>
      <c r="PUM285" s="375"/>
      <c r="PUN285" s="375"/>
      <c r="PUO285" s="375"/>
      <c r="PUP285" s="375"/>
      <c r="PUQ285" s="375"/>
      <c r="PUR285" s="375"/>
      <c r="PUS285" s="375"/>
      <c r="PUT285" s="375"/>
      <c r="PUU285" s="375"/>
      <c r="PUV285" s="375"/>
      <c r="PUW285" s="375"/>
      <c r="PUX285" s="375"/>
      <c r="PUY285" s="375"/>
      <c r="PUZ285" s="375"/>
      <c r="PVA285" s="375"/>
      <c r="PVB285" s="375"/>
      <c r="PVC285" s="375"/>
      <c r="PVD285" s="375"/>
      <c r="PVE285" s="375"/>
      <c r="PVF285" s="375"/>
      <c r="PVG285" s="375"/>
      <c r="PVH285" s="375"/>
      <c r="PVI285" s="375"/>
      <c r="PVJ285" s="375"/>
      <c r="PVK285" s="375"/>
      <c r="PVL285" s="375"/>
      <c r="PVM285" s="375"/>
      <c r="PVN285" s="375"/>
      <c r="PVO285" s="375"/>
      <c r="PVP285" s="375"/>
      <c r="PVQ285" s="375"/>
      <c r="PVR285" s="375"/>
      <c r="PVS285" s="375"/>
      <c r="PVT285" s="375"/>
      <c r="PVU285" s="376"/>
      <c r="PVV285" s="376"/>
      <c r="PVW285" s="376"/>
      <c r="PVX285" s="376"/>
      <c r="PVY285" s="376"/>
      <c r="PVZ285" s="376"/>
      <c r="PWA285" s="376"/>
      <c r="PWB285" s="376"/>
      <c r="PWC285" s="376"/>
      <c r="PWD285" s="376"/>
      <c r="PWE285" s="376"/>
      <c r="PWF285" s="376"/>
      <c r="PWG285" s="376"/>
      <c r="PWH285" s="376"/>
      <c r="PWI285" s="376"/>
      <c r="PWJ285" s="376"/>
      <c r="PWK285" s="376"/>
      <c r="PWL285" s="376"/>
      <c r="PWM285" s="376"/>
      <c r="PWN285" s="376"/>
      <c r="PWO285" s="376"/>
      <c r="PWP285" s="376"/>
      <c r="PWQ285" s="376"/>
      <c r="PWR285" s="376"/>
      <c r="PWS285" s="377"/>
      <c r="PWT285" s="377"/>
      <c r="PWU285" s="377"/>
      <c r="PWV285" s="377"/>
      <c r="PWW285" s="377"/>
      <c r="PWX285" s="376"/>
      <c r="PWY285" s="376"/>
      <c r="PWZ285" s="377"/>
      <c r="PXA285" s="377"/>
      <c r="PXB285" s="376"/>
      <c r="PXC285" s="376"/>
      <c r="PXD285" s="377"/>
      <c r="PXE285" s="377"/>
      <c r="PXF285" s="376"/>
      <c r="PXG285" s="376"/>
      <c r="PXH285" s="376"/>
      <c r="PXI285" s="376"/>
      <c r="PXJ285" s="376"/>
      <c r="PXK285" s="376"/>
      <c r="PXL285" s="376"/>
      <c r="PXM285" s="377"/>
      <c r="PXN285" s="377"/>
      <c r="PXO285" s="376"/>
      <c r="PXP285" s="376"/>
      <c r="PXQ285" s="377"/>
      <c r="PXR285" s="377"/>
      <c r="PXS285" s="376"/>
      <c r="PXT285" s="376"/>
      <c r="PXU285" s="376"/>
      <c r="PXV285" s="376"/>
      <c r="PXW285" s="376"/>
      <c r="PXX285" s="370"/>
      <c r="PXY285" s="396"/>
      <c r="PXZ285" s="376"/>
      <c r="PYA285" s="376"/>
      <c r="PYB285" s="376"/>
      <c r="PYC285" s="376"/>
      <c r="PYD285" s="376"/>
      <c r="PYE285" s="376"/>
      <c r="PYF285" s="376"/>
      <c r="PYG285" s="375"/>
      <c r="PYH285" s="375"/>
      <c r="PYI285" s="375"/>
      <c r="PYJ285" s="375"/>
      <c r="PYK285" s="375"/>
      <c r="PYL285" s="375"/>
      <c r="PYM285" s="375"/>
      <c r="PYN285" s="375"/>
      <c r="PYO285" s="375"/>
      <c r="PYP285" s="375"/>
      <c r="PYQ285" s="375"/>
      <c r="PYR285" s="375"/>
      <c r="PYS285" s="375"/>
      <c r="PYT285" s="375"/>
      <c r="PYU285" s="375"/>
      <c r="PYV285" s="375"/>
      <c r="PYW285" s="375"/>
      <c r="PYX285" s="375"/>
      <c r="PYY285" s="375"/>
      <c r="PYZ285" s="375"/>
      <c r="PZA285" s="375"/>
      <c r="PZB285" s="375"/>
      <c r="PZC285" s="375"/>
      <c r="PZD285" s="375"/>
      <c r="PZE285" s="375"/>
      <c r="PZF285" s="375"/>
      <c r="PZG285" s="375"/>
      <c r="PZH285" s="375"/>
      <c r="PZI285" s="375"/>
      <c r="PZJ285" s="375"/>
      <c r="PZK285" s="375"/>
      <c r="PZL285" s="375"/>
      <c r="PZM285" s="375"/>
      <c r="PZN285" s="375"/>
      <c r="PZO285" s="375"/>
      <c r="PZP285" s="375"/>
      <c r="PZQ285" s="375"/>
      <c r="PZR285" s="375"/>
      <c r="PZS285" s="375"/>
      <c r="PZT285" s="375"/>
      <c r="PZU285" s="375"/>
      <c r="PZV285" s="375"/>
      <c r="PZW285" s="375"/>
      <c r="PZX285" s="375"/>
      <c r="PZY285" s="376"/>
      <c r="PZZ285" s="376"/>
      <c r="QAA285" s="376"/>
      <c r="QAB285" s="376"/>
      <c r="QAC285" s="376"/>
      <c r="QAD285" s="376"/>
      <c r="QAE285" s="376"/>
      <c r="QAF285" s="376"/>
      <c r="QAG285" s="376"/>
      <c r="QAH285" s="376"/>
      <c r="QAI285" s="376"/>
      <c r="QAJ285" s="376"/>
      <c r="QAK285" s="376"/>
      <c r="QAL285" s="376"/>
      <c r="QAM285" s="376"/>
      <c r="QAN285" s="376"/>
      <c r="QAO285" s="376"/>
      <c r="QAP285" s="376"/>
      <c r="QAQ285" s="376"/>
      <c r="QAR285" s="376"/>
      <c r="QAS285" s="376"/>
      <c r="QAT285" s="376"/>
      <c r="QAU285" s="376"/>
      <c r="QAV285" s="376"/>
      <c r="QAW285" s="377"/>
      <c r="QAX285" s="377"/>
      <c r="QAY285" s="377"/>
      <c r="QAZ285" s="377"/>
      <c r="QBA285" s="377"/>
      <c r="QBB285" s="376"/>
      <c r="QBC285" s="376"/>
      <c r="QBD285" s="377"/>
      <c r="QBE285" s="377"/>
      <c r="QBF285" s="376"/>
      <c r="QBG285" s="376"/>
      <c r="QBH285" s="377"/>
      <c r="QBI285" s="377"/>
      <c r="QBJ285" s="376"/>
      <c r="QBK285" s="376"/>
      <c r="QBL285" s="376"/>
      <c r="QBM285" s="376"/>
      <c r="QBN285" s="376"/>
      <c r="QBO285" s="376"/>
      <c r="QBP285" s="376"/>
      <c r="QBQ285" s="377"/>
      <c r="QBR285" s="377"/>
      <c r="QBS285" s="376"/>
      <c r="QBT285" s="376"/>
      <c r="QBU285" s="377"/>
      <c r="QBV285" s="377"/>
      <c r="QBW285" s="376"/>
      <c r="QBX285" s="376"/>
      <c r="QBY285" s="376"/>
      <c r="QBZ285" s="376"/>
      <c r="QCA285" s="376"/>
      <c r="QCB285" s="370"/>
      <c r="QCC285" s="396"/>
      <c r="QCD285" s="376"/>
      <c r="QCE285" s="376"/>
      <c r="QCF285" s="376"/>
      <c r="QCG285" s="376"/>
      <c r="QCH285" s="376"/>
      <c r="QCI285" s="376"/>
      <c r="QCJ285" s="376"/>
      <c r="QCK285" s="375"/>
      <c r="QCL285" s="375"/>
      <c r="QCM285" s="375"/>
      <c r="QCN285" s="375"/>
      <c r="QCO285" s="375"/>
      <c r="QCP285" s="375"/>
      <c r="QCQ285" s="375"/>
      <c r="QCR285" s="375"/>
      <c r="QCS285" s="375"/>
      <c r="QCT285" s="375"/>
      <c r="QCU285" s="375"/>
      <c r="QCV285" s="375"/>
      <c r="QCW285" s="375"/>
      <c r="QCX285" s="375"/>
      <c r="QCY285" s="375"/>
      <c r="QCZ285" s="375"/>
      <c r="QDA285" s="375"/>
      <c r="QDB285" s="375"/>
      <c r="QDC285" s="375"/>
      <c r="QDD285" s="375"/>
      <c r="QDE285" s="375"/>
      <c r="QDF285" s="375"/>
      <c r="QDG285" s="375"/>
      <c r="QDH285" s="375"/>
      <c r="QDI285" s="375"/>
      <c r="QDJ285" s="375"/>
      <c r="QDK285" s="375"/>
      <c r="QDL285" s="375"/>
      <c r="QDM285" s="375"/>
      <c r="QDN285" s="375"/>
      <c r="QDO285" s="375"/>
      <c r="QDP285" s="375"/>
      <c r="QDQ285" s="375"/>
      <c r="QDR285" s="375"/>
      <c r="QDS285" s="375"/>
      <c r="QDT285" s="375"/>
      <c r="QDU285" s="375"/>
      <c r="QDV285" s="375"/>
      <c r="QDW285" s="375"/>
      <c r="QDX285" s="375"/>
      <c r="QDY285" s="375"/>
      <c r="QDZ285" s="375"/>
      <c r="QEA285" s="375"/>
      <c r="QEB285" s="375"/>
      <c r="QEC285" s="376"/>
      <c r="QED285" s="376"/>
      <c r="QEE285" s="376"/>
      <c r="QEF285" s="376"/>
      <c r="QEG285" s="376"/>
      <c r="QEH285" s="376"/>
      <c r="QEI285" s="376"/>
      <c r="QEJ285" s="376"/>
      <c r="QEK285" s="376"/>
      <c r="QEL285" s="376"/>
      <c r="QEM285" s="376"/>
      <c r="QEN285" s="376"/>
      <c r="QEO285" s="376"/>
      <c r="QEP285" s="376"/>
      <c r="QEQ285" s="376"/>
      <c r="QER285" s="376"/>
      <c r="QES285" s="376"/>
      <c r="QET285" s="376"/>
      <c r="QEU285" s="376"/>
      <c r="QEV285" s="376"/>
      <c r="QEW285" s="376"/>
      <c r="QEX285" s="376"/>
      <c r="QEY285" s="376"/>
      <c r="QEZ285" s="376"/>
      <c r="QFA285" s="377"/>
      <c r="QFB285" s="377"/>
      <c r="QFC285" s="377"/>
      <c r="QFD285" s="377"/>
      <c r="QFE285" s="377"/>
      <c r="QFF285" s="376"/>
      <c r="QFG285" s="376"/>
      <c r="QFH285" s="377"/>
      <c r="QFI285" s="377"/>
      <c r="QFJ285" s="376"/>
      <c r="QFK285" s="376"/>
      <c r="QFL285" s="377"/>
      <c r="QFM285" s="377"/>
      <c r="QFN285" s="376"/>
      <c r="QFO285" s="376"/>
      <c r="QFP285" s="376"/>
      <c r="QFQ285" s="376"/>
      <c r="QFR285" s="376"/>
      <c r="QFS285" s="376"/>
      <c r="QFT285" s="376"/>
      <c r="QFU285" s="377"/>
      <c r="QFV285" s="377"/>
      <c r="QFW285" s="376"/>
      <c r="QFX285" s="376"/>
      <c r="QFY285" s="377"/>
      <c r="QFZ285" s="377"/>
      <c r="QGA285" s="376"/>
      <c r="QGB285" s="376"/>
      <c r="QGC285" s="376"/>
      <c r="QGD285" s="376"/>
      <c r="QGE285" s="376"/>
      <c r="QGF285" s="370"/>
      <c r="QGG285" s="396"/>
      <c r="QGH285" s="376"/>
      <c r="QGI285" s="376"/>
      <c r="QGJ285" s="376"/>
      <c r="QGK285" s="376"/>
      <c r="QGL285" s="376"/>
      <c r="QGM285" s="376"/>
      <c r="QGN285" s="376"/>
      <c r="QGO285" s="375"/>
      <c r="QGP285" s="375"/>
      <c r="QGQ285" s="375"/>
      <c r="QGR285" s="375"/>
      <c r="QGS285" s="375"/>
      <c r="QGT285" s="375"/>
      <c r="QGU285" s="375"/>
      <c r="QGV285" s="375"/>
      <c r="QGW285" s="375"/>
      <c r="QGX285" s="375"/>
      <c r="QGY285" s="375"/>
      <c r="QGZ285" s="375"/>
      <c r="QHA285" s="375"/>
      <c r="QHB285" s="375"/>
      <c r="QHC285" s="375"/>
      <c r="QHD285" s="375"/>
      <c r="QHE285" s="375"/>
      <c r="QHF285" s="375"/>
      <c r="QHG285" s="375"/>
      <c r="QHH285" s="375"/>
      <c r="QHI285" s="375"/>
      <c r="QHJ285" s="375"/>
      <c r="QHK285" s="375"/>
      <c r="QHL285" s="375"/>
      <c r="QHM285" s="375"/>
      <c r="QHN285" s="375"/>
      <c r="QHO285" s="375"/>
      <c r="QHP285" s="375"/>
      <c r="QHQ285" s="375"/>
      <c r="QHR285" s="375"/>
      <c r="QHS285" s="375"/>
      <c r="QHT285" s="375"/>
      <c r="QHU285" s="375"/>
      <c r="QHV285" s="375"/>
      <c r="QHW285" s="375"/>
      <c r="QHX285" s="375"/>
      <c r="QHY285" s="375"/>
      <c r="QHZ285" s="375"/>
      <c r="QIA285" s="375"/>
      <c r="QIB285" s="375"/>
      <c r="QIC285" s="375"/>
      <c r="QID285" s="375"/>
      <c r="QIE285" s="375"/>
      <c r="QIF285" s="375"/>
      <c r="QIG285" s="376"/>
      <c r="QIH285" s="376"/>
      <c r="QII285" s="376"/>
      <c r="QIJ285" s="376"/>
      <c r="QIK285" s="376"/>
      <c r="QIL285" s="376"/>
      <c r="QIM285" s="376"/>
      <c r="QIN285" s="376"/>
      <c r="QIO285" s="376"/>
      <c r="QIP285" s="376"/>
      <c r="QIQ285" s="376"/>
      <c r="QIR285" s="376"/>
      <c r="QIS285" s="376"/>
      <c r="QIT285" s="376"/>
      <c r="QIU285" s="376"/>
      <c r="QIV285" s="376"/>
      <c r="QIW285" s="376"/>
      <c r="QIX285" s="376"/>
      <c r="QIY285" s="376"/>
      <c r="QIZ285" s="376"/>
      <c r="QJA285" s="376"/>
      <c r="QJB285" s="376"/>
      <c r="QJC285" s="376"/>
      <c r="QJD285" s="376"/>
      <c r="QJE285" s="377"/>
      <c r="QJF285" s="377"/>
      <c r="QJG285" s="377"/>
      <c r="QJH285" s="377"/>
      <c r="QJI285" s="377"/>
      <c r="QJJ285" s="376"/>
      <c r="QJK285" s="376"/>
      <c r="QJL285" s="377"/>
      <c r="QJM285" s="377"/>
      <c r="QJN285" s="376"/>
      <c r="QJO285" s="376"/>
      <c r="QJP285" s="377"/>
      <c r="QJQ285" s="377"/>
      <c r="QJR285" s="376"/>
      <c r="QJS285" s="376"/>
      <c r="QJT285" s="376"/>
      <c r="QJU285" s="376"/>
      <c r="QJV285" s="376"/>
      <c r="QJW285" s="376"/>
      <c r="QJX285" s="376"/>
      <c r="QJY285" s="377"/>
      <c r="QJZ285" s="377"/>
      <c r="QKA285" s="376"/>
      <c r="QKB285" s="376"/>
      <c r="QKC285" s="377"/>
      <c r="QKD285" s="377"/>
      <c r="QKE285" s="376"/>
      <c r="QKF285" s="376"/>
      <c r="QKG285" s="376"/>
      <c r="QKH285" s="376"/>
      <c r="QKI285" s="376"/>
      <c r="QKJ285" s="370"/>
      <c r="QKK285" s="396"/>
      <c r="QKL285" s="376"/>
      <c r="QKM285" s="376"/>
      <c r="QKN285" s="376"/>
      <c r="QKO285" s="376"/>
      <c r="QKP285" s="376"/>
      <c r="QKQ285" s="376"/>
      <c r="QKR285" s="376"/>
      <c r="QKS285" s="375"/>
      <c r="QKT285" s="375"/>
      <c r="QKU285" s="375"/>
      <c r="QKV285" s="375"/>
      <c r="QKW285" s="375"/>
      <c r="QKX285" s="375"/>
      <c r="QKY285" s="375"/>
      <c r="QKZ285" s="375"/>
      <c r="QLA285" s="375"/>
      <c r="QLB285" s="375"/>
      <c r="QLC285" s="375"/>
      <c r="QLD285" s="375"/>
      <c r="QLE285" s="375"/>
      <c r="QLF285" s="375"/>
      <c r="QLG285" s="375"/>
      <c r="QLH285" s="375"/>
      <c r="QLI285" s="375"/>
      <c r="QLJ285" s="375"/>
      <c r="QLK285" s="375"/>
      <c r="QLL285" s="375"/>
      <c r="QLM285" s="375"/>
      <c r="QLN285" s="375"/>
      <c r="QLO285" s="375"/>
      <c r="QLP285" s="375"/>
      <c r="QLQ285" s="375"/>
      <c r="QLR285" s="375"/>
      <c r="QLS285" s="375"/>
      <c r="QLT285" s="375"/>
      <c r="QLU285" s="375"/>
      <c r="QLV285" s="375"/>
      <c r="QLW285" s="375"/>
      <c r="QLX285" s="375"/>
      <c r="QLY285" s="375"/>
      <c r="QLZ285" s="375"/>
      <c r="QMA285" s="375"/>
      <c r="QMB285" s="375"/>
      <c r="QMC285" s="375"/>
      <c r="QMD285" s="375"/>
      <c r="QME285" s="375"/>
      <c r="QMF285" s="375"/>
      <c r="QMG285" s="375"/>
      <c r="QMH285" s="375"/>
      <c r="QMI285" s="375"/>
      <c r="QMJ285" s="375"/>
      <c r="QMK285" s="376"/>
      <c r="QML285" s="376"/>
      <c r="QMM285" s="376"/>
      <c r="QMN285" s="376"/>
      <c r="QMO285" s="376"/>
      <c r="QMP285" s="376"/>
      <c r="QMQ285" s="376"/>
      <c r="QMR285" s="376"/>
      <c r="QMS285" s="376"/>
      <c r="QMT285" s="376"/>
      <c r="QMU285" s="376"/>
      <c r="QMV285" s="376"/>
      <c r="QMW285" s="376"/>
      <c r="QMX285" s="376"/>
      <c r="QMY285" s="376"/>
      <c r="QMZ285" s="376"/>
      <c r="QNA285" s="376"/>
      <c r="QNB285" s="376"/>
      <c r="QNC285" s="376"/>
      <c r="QND285" s="376"/>
      <c r="QNE285" s="376"/>
      <c r="QNF285" s="376"/>
      <c r="QNG285" s="376"/>
      <c r="QNH285" s="376"/>
      <c r="QNI285" s="377"/>
      <c r="QNJ285" s="377"/>
      <c r="QNK285" s="377"/>
      <c r="QNL285" s="377"/>
      <c r="QNM285" s="377"/>
      <c r="QNN285" s="376"/>
      <c r="QNO285" s="376"/>
      <c r="QNP285" s="377"/>
      <c r="QNQ285" s="377"/>
      <c r="QNR285" s="376"/>
      <c r="QNS285" s="376"/>
      <c r="QNT285" s="377"/>
      <c r="QNU285" s="377"/>
      <c r="QNV285" s="376"/>
      <c r="QNW285" s="376"/>
      <c r="QNX285" s="376"/>
      <c r="QNY285" s="376"/>
      <c r="QNZ285" s="376"/>
      <c r="QOA285" s="376"/>
      <c r="QOB285" s="376"/>
      <c r="QOC285" s="377"/>
      <c r="QOD285" s="377"/>
      <c r="QOE285" s="376"/>
      <c r="QOF285" s="376"/>
      <c r="QOG285" s="377"/>
      <c r="QOH285" s="377"/>
      <c r="QOI285" s="376"/>
      <c r="QOJ285" s="376"/>
      <c r="QOK285" s="376"/>
      <c r="QOL285" s="376"/>
      <c r="QOM285" s="376"/>
      <c r="QON285" s="370"/>
      <c r="QOO285" s="396"/>
      <c r="QOP285" s="376"/>
      <c r="QOQ285" s="376"/>
      <c r="QOR285" s="376"/>
      <c r="QOS285" s="376"/>
      <c r="QOT285" s="376"/>
      <c r="QOU285" s="376"/>
      <c r="QOV285" s="376"/>
      <c r="QOW285" s="375"/>
      <c r="QOX285" s="375"/>
      <c r="QOY285" s="375"/>
      <c r="QOZ285" s="375"/>
      <c r="QPA285" s="375"/>
      <c r="QPB285" s="375"/>
      <c r="QPC285" s="375"/>
      <c r="QPD285" s="375"/>
      <c r="QPE285" s="375"/>
      <c r="QPF285" s="375"/>
      <c r="QPG285" s="375"/>
      <c r="QPH285" s="375"/>
      <c r="QPI285" s="375"/>
      <c r="QPJ285" s="375"/>
      <c r="QPK285" s="375"/>
      <c r="QPL285" s="375"/>
      <c r="QPM285" s="375"/>
      <c r="QPN285" s="375"/>
      <c r="QPO285" s="375"/>
      <c r="QPP285" s="375"/>
      <c r="QPQ285" s="375"/>
      <c r="QPR285" s="375"/>
      <c r="QPS285" s="375"/>
      <c r="QPT285" s="375"/>
      <c r="QPU285" s="375"/>
      <c r="QPV285" s="375"/>
      <c r="QPW285" s="375"/>
      <c r="QPX285" s="375"/>
      <c r="QPY285" s="375"/>
      <c r="QPZ285" s="375"/>
      <c r="QQA285" s="375"/>
      <c r="QQB285" s="375"/>
      <c r="QQC285" s="375"/>
      <c r="QQD285" s="375"/>
      <c r="QQE285" s="375"/>
      <c r="QQF285" s="375"/>
      <c r="QQG285" s="375"/>
      <c r="QQH285" s="375"/>
      <c r="QQI285" s="375"/>
      <c r="QQJ285" s="375"/>
      <c r="QQK285" s="375"/>
      <c r="QQL285" s="375"/>
      <c r="QQM285" s="375"/>
      <c r="QQN285" s="375"/>
      <c r="QQO285" s="376"/>
      <c r="QQP285" s="376"/>
      <c r="QQQ285" s="376"/>
      <c r="QQR285" s="376"/>
      <c r="QQS285" s="376"/>
      <c r="QQT285" s="376"/>
      <c r="QQU285" s="376"/>
      <c r="QQV285" s="376"/>
      <c r="QQW285" s="376"/>
      <c r="QQX285" s="376"/>
      <c r="QQY285" s="376"/>
      <c r="QQZ285" s="376"/>
      <c r="QRA285" s="376"/>
      <c r="QRB285" s="376"/>
      <c r="QRC285" s="376"/>
      <c r="QRD285" s="376"/>
      <c r="QRE285" s="376"/>
      <c r="QRF285" s="376"/>
      <c r="QRG285" s="376"/>
      <c r="QRH285" s="376"/>
      <c r="QRI285" s="376"/>
      <c r="QRJ285" s="376"/>
      <c r="QRK285" s="376"/>
      <c r="QRL285" s="376"/>
      <c r="QRM285" s="377"/>
      <c r="QRN285" s="377"/>
      <c r="QRO285" s="377"/>
      <c r="QRP285" s="377"/>
      <c r="QRQ285" s="377"/>
      <c r="QRR285" s="376"/>
      <c r="QRS285" s="376"/>
      <c r="QRT285" s="377"/>
      <c r="QRU285" s="377"/>
      <c r="QRV285" s="376"/>
      <c r="QRW285" s="376"/>
      <c r="QRX285" s="377"/>
      <c r="QRY285" s="377"/>
      <c r="QRZ285" s="376"/>
      <c r="QSA285" s="376"/>
      <c r="QSB285" s="376"/>
      <c r="QSC285" s="376"/>
      <c r="QSD285" s="376"/>
      <c r="QSE285" s="376"/>
      <c r="QSF285" s="376"/>
      <c r="QSG285" s="377"/>
      <c r="QSH285" s="377"/>
      <c r="QSI285" s="376"/>
      <c r="QSJ285" s="376"/>
      <c r="QSK285" s="377"/>
      <c r="QSL285" s="377"/>
      <c r="QSM285" s="376"/>
      <c r="QSN285" s="376"/>
      <c r="QSO285" s="376"/>
      <c r="QSP285" s="376"/>
      <c r="QSQ285" s="376"/>
      <c r="QSR285" s="370"/>
      <c r="QSS285" s="396"/>
      <c r="QST285" s="376"/>
      <c r="QSU285" s="376"/>
      <c r="QSV285" s="376"/>
      <c r="QSW285" s="376"/>
      <c r="QSX285" s="376"/>
      <c r="QSY285" s="376"/>
      <c r="QSZ285" s="376"/>
      <c r="QTA285" s="375"/>
      <c r="QTB285" s="375"/>
      <c r="QTC285" s="375"/>
      <c r="QTD285" s="375"/>
      <c r="QTE285" s="375"/>
      <c r="QTF285" s="375"/>
      <c r="QTG285" s="375"/>
      <c r="QTH285" s="375"/>
      <c r="QTI285" s="375"/>
      <c r="QTJ285" s="375"/>
      <c r="QTK285" s="375"/>
      <c r="QTL285" s="375"/>
      <c r="QTM285" s="375"/>
      <c r="QTN285" s="375"/>
      <c r="QTO285" s="375"/>
      <c r="QTP285" s="375"/>
      <c r="QTQ285" s="375"/>
      <c r="QTR285" s="375"/>
      <c r="QTS285" s="375"/>
      <c r="QTT285" s="375"/>
      <c r="QTU285" s="375"/>
      <c r="QTV285" s="375"/>
      <c r="QTW285" s="375"/>
      <c r="QTX285" s="375"/>
      <c r="QTY285" s="375"/>
      <c r="QTZ285" s="375"/>
      <c r="QUA285" s="375"/>
      <c r="QUB285" s="375"/>
      <c r="QUC285" s="375"/>
      <c r="QUD285" s="375"/>
      <c r="QUE285" s="375"/>
      <c r="QUF285" s="375"/>
      <c r="QUG285" s="375"/>
      <c r="QUH285" s="375"/>
      <c r="QUI285" s="375"/>
      <c r="QUJ285" s="375"/>
      <c r="QUK285" s="375"/>
      <c r="QUL285" s="375"/>
      <c r="QUM285" s="375"/>
      <c r="QUN285" s="375"/>
      <c r="QUO285" s="375"/>
      <c r="QUP285" s="375"/>
      <c r="QUQ285" s="375"/>
      <c r="QUR285" s="375"/>
      <c r="QUS285" s="376"/>
      <c r="QUT285" s="376"/>
      <c r="QUU285" s="376"/>
      <c r="QUV285" s="376"/>
      <c r="QUW285" s="376"/>
      <c r="QUX285" s="376"/>
      <c r="QUY285" s="376"/>
      <c r="QUZ285" s="376"/>
      <c r="QVA285" s="376"/>
      <c r="QVB285" s="376"/>
      <c r="QVC285" s="376"/>
      <c r="QVD285" s="376"/>
      <c r="QVE285" s="376"/>
      <c r="QVF285" s="376"/>
      <c r="QVG285" s="376"/>
      <c r="QVH285" s="376"/>
      <c r="QVI285" s="376"/>
      <c r="QVJ285" s="376"/>
      <c r="QVK285" s="376"/>
      <c r="QVL285" s="376"/>
      <c r="QVM285" s="376"/>
      <c r="QVN285" s="376"/>
      <c r="QVO285" s="376"/>
      <c r="QVP285" s="376"/>
      <c r="QVQ285" s="377"/>
      <c r="QVR285" s="377"/>
      <c r="QVS285" s="377"/>
      <c r="QVT285" s="377"/>
      <c r="QVU285" s="377"/>
      <c r="QVV285" s="376"/>
      <c r="QVW285" s="376"/>
      <c r="QVX285" s="377"/>
      <c r="QVY285" s="377"/>
      <c r="QVZ285" s="376"/>
      <c r="QWA285" s="376"/>
      <c r="QWB285" s="377"/>
      <c r="QWC285" s="377"/>
      <c r="QWD285" s="376"/>
      <c r="QWE285" s="376"/>
      <c r="QWF285" s="376"/>
      <c r="QWG285" s="376"/>
      <c r="QWH285" s="376"/>
      <c r="QWI285" s="376"/>
      <c r="QWJ285" s="376"/>
      <c r="QWK285" s="377"/>
      <c r="QWL285" s="377"/>
      <c r="QWM285" s="376"/>
      <c r="QWN285" s="376"/>
      <c r="QWO285" s="377"/>
      <c r="QWP285" s="377"/>
      <c r="QWQ285" s="376"/>
      <c r="QWR285" s="376"/>
      <c r="QWS285" s="376"/>
      <c r="QWT285" s="376"/>
      <c r="QWU285" s="376"/>
      <c r="QWV285" s="370"/>
      <c r="QWW285" s="396"/>
      <c r="QWX285" s="376"/>
      <c r="QWY285" s="376"/>
      <c r="QWZ285" s="376"/>
      <c r="QXA285" s="376"/>
      <c r="QXB285" s="376"/>
      <c r="QXC285" s="376"/>
      <c r="QXD285" s="376"/>
      <c r="QXE285" s="375"/>
      <c r="QXF285" s="375"/>
      <c r="QXG285" s="375"/>
      <c r="QXH285" s="375"/>
      <c r="QXI285" s="375"/>
      <c r="QXJ285" s="375"/>
      <c r="QXK285" s="375"/>
      <c r="QXL285" s="375"/>
      <c r="QXM285" s="375"/>
      <c r="QXN285" s="375"/>
      <c r="QXO285" s="375"/>
      <c r="QXP285" s="375"/>
      <c r="QXQ285" s="375"/>
      <c r="QXR285" s="375"/>
      <c r="QXS285" s="375"/>
      <c r="QXT285" s="375"/>
      <c r="QXU285" s="375"/>
      <c r="QXV285" s="375"/>
      <c r="QXW285" s="375"/>
      <c r="QXX285" s="375"/>
      <c r="QXY285" s="375"/>
      <c r="QXZ285" s="375"/>
      <c r="QYA285" s="375"/>
      <c r="QYB285" s="375"/>
      <c r="QYC285" s="375"/>
      <c r="QYD285" s="375"/>
      <c r="QYE285" s="375"/>
      <c r="QYF285" s="375"/>
      <c r="QYG285" s="375"/>
      <c r="QYH285" s="375"/>
      <c r="QYI285" s="375"/>
      <c r="QYJ285" s="375"/>
      <c r="QYK285" s="375"/>
      <c r="QYL285" s="375"/>
      <c r="QYM285" s="375"/>
      <c r="QYN285" s="375"/>
      <c r="QYO285" s="375"/>
      <c r="QYP285" s="375"/>
      <c r="QYQ285" s="375"/>
      <c r="QYR285" s="375"/>
      <c r="QYS285" s="375"/>
      <c r="QYT285" s="375"/>
      <c r="QYU285" s="375"/>
      <c r="QYV285" s="375"/>
      <c r="QYW285" s="376"/>
      <c r="QYX285" s="376"/>
      <c r="QYY285" s="376"/>
      <c r="QYZ285" s="376"/>
      <c r="QZA285" s="376"/>
      <c r="QZB285" s="376"/>
      <c r="QZC285" s="376"/>
      <c r="QZD285" s="376"/>
      <c r="QZE285" s="376"/>
      <c r="QZF285" s="376"/>
      <c r="QZG285" s="376"/>
      <c r="QZH285" s="376"/>
      <c r="QZI285" s="376"/>
      <c r="QZJ285" s="376"/>
      <c r="QZK285" s="376"/>
      <c r="QZL285" s="376"/>
      <c r="QZM285" s="376"/>
      <c r="QZN285" s="376"/>
      <c r="QZO285" s="376"/>
      <c r="QZP285" s="376"/>
      <c r="QZQ285" s="376"/>
      <c r="QZR285" s="376"/>
      <c r="QZS285" s="376"/>
      <c r="QZT285" s="376"/>
      <c r="QZU285" s="377"/>
      <c r="QZV285" s="377"/>
      <c r="QZW285" s="377"/>
      <c r="QZX285" s="377"/>
      <c r="QZY285" s="377"/>
      <c r="QZZ285" s="376"/>
      <c r="RAA285" s="376"/>
      <c r="RAB285" s="377"/>
      <c r="RAC285" s="377"/>
      <c r="RAD285" s="376"/>
      <c r="RAE285" s="376"/>
      <c r="RAF285" s="377"/>
      <c r="RAG285" s="377"/>
      <c r="RAH285" s="376"/>
      <c r="RAI285" s="376"/>
      <c r="RAJ285" s="376"/>
      <c r="RAK285" s="376"/>
      <c r="RAL285" s="376"/>
      <c r="RAM285" s="376"/>
      <c r="RAN285" s="376"/>
      <c r="RAO285" s="377"/>
      <c r="RAP285" s="377"/>
      <c r="RAQ285" s="376"/>
      <c r="RAR285" s="376"/>
      <c r="RAS285" s="377"/>
      <c r="RAT285" s="377"/>
      <c r="RAU285" s="376"/>
      <c r="RAV285" s="376"/>
      <c r="RAW285" s="376"/>
      <c r="RAX285" s="376"/>
      <c r="RAY285" s="376"/>
      <c r="RAZ285" s="370"/>
      <c r="RBA285" s="396"/>
      <c r="RBB285" s="376"/>
      <c r="RBC285" s="376"/>
      <c r="RBD285" s="376"/>
      <c r="RBE285" s="376"/>
      <c r="RBF285" s="376"/>
      <c r="RBG285" s="376"/>
      <c r="RBH285" s="376"/>
      <c r="RBI285" s="375"/>
      <c r="RBJ285" s="375"/>
      <c r="RBK285" s="375"/>
      <c r="RBL285" s="375"/>
      <c r="RBM285" s="375"/>
      <c r="RBN285" s="375"/>
      <c r="RBO285" s="375"/>
      <c r="RBP285" s="375"/>
      <c r="RBQ285" s="375"/>
      <c r="RBR285" s="375"/>
      <c r="RBS285" s="375"/>
      <c r="RBT285" s="375"/>
      <c r="RBU285" s="375"/>
      <c r="RBV285" s="375"/>
      <c r="RBW285" s="375"/>
      <c r="RBX285" s="375"/>
      <c r="RBY285" s="375"/>
      <c r="RBZ285" s="375"/>
      <c r="RCA285" s="375"/>
      <c r="RCB285" s="375"/>
      <c r="RCC285" s="375"/>
      <c r="RCD285" s="375"/>
      <c r="RCE285" s="375"/>
      <c r="RCF285" s="375"/>
      <c r="RCG285" s="375"/>
      <c r="RCH285" s="375"/>
      <c r="RCI285" s="375"/>
      <c r="RCJ285" s="375"/>
      <c r="RCK285" s="375"/>
      <c r="RCL285" s="375"/>
      <c r="RCM285" s="375"/>
      <c r="RCN285" s="375"/>
      <c r="RCO285" s="375"/>
      <c r="RCP285" s="375"/>
      <c r="RCQ285" s="375"/>
      <c r="RCR285" s="375"/>
      <c r="RCS285" s="375"/>
      <c r="RCT285" s="375"/>
      <c r="RCU285" s="375"/>
      <c r="RCV285" s="375"/>
      <c r="RCW285" s="375"/>
      <c r="RCX285" s="375"/>
      <c r="RCY285" s="375"/>
      <c r="RCZ285" s="375"/>
      <c r="RDA285" s="376"/>
      <c r="RDB285" s="376"/>
      <c r="RDC285" s="376"/>
      <c r="RDD285" s="376"/>
      <c r="RDE285" s="376"/>
      <c r="RDF285" s="376"/>
      <c r="RDG285" s="376"/>
      <c r="RDH285" s="376"/>
      <c r="RDI285" s="376"/>
      <c r="RDJ285" s="376"/>
      <c r="RDK285" s="376"/>
      <c r="RDL285" s="376"/>
      <c r="RDM285" s="376"/>
      <c r="RDN285" s="376"/>
      <c r="RDO285" s="376"/>
      <c r="RDP285" s="376"/>
      <c r="RDQ285" s="376"/>
      <c r="RDR285" s="376"/>
      <c r="RDS285" s="376"/>
      <c r="RDT285" s="376"/>
      <c r="RDU285" s="376"/>
      <c r="RDV285" s="376"/>
      <c r="RDW285" s="376"/>
    </row>
    <row r="286" spans="1:12295" s="70" customFormat="1" ht="48" hidden="1" customHeight="1" x14ac:dyDescent="0.3">
      <c r="A286" s="731"/>
      <c r="B286" s="688"/>
      <c r="C286" s="688" t="s">
        <v>106</v>
      </c>
      <c r="D286" s="166">
        <f>G286</f>
        <v>248960.39676</v>
      </c>
      <c r="E286" s="166"/>
      <c r="F286" s="166"/>
      <c r="G286" s="166">
        <f>'[8]2 вариант'!$C$174</f>
        <v>248960.39676</v>
      </c>
      <c r="H286" s="166"/>
      <c r="I286" s="166"/>
      <c r="J286" s="166"/>
      <c r="K286" s="166">
        <f>Q286</f>
        <v>55340.827730000005</v>
      </c>
      <c r="L286" s="695">
        <f t="shared" si="874"/>
        <v>0.22228767486801945</v>
      </c>
      <c r="M286" s="166"/>
      <c r="N286" s="683"/>
      <c r="O286" s="683"/>
      <c r="P286" s="683"/>
      <c r="Q286" s="683">
        <f>'[8]2 вариант'!$F$174</f>
        <v>55340.827730000005</v>
      </c>
      <c r="R286" s="695">
        <f>Q286/G286</f>
        <v>0.22228767486801945</v>
      </c>
      <c r="S286" s="683"/>
      <c r="T286" s="683"/>
      <c r="U286" s="683"/>
      <c r="V286" s="683"/>
      <c r="W286" s="683"/>
      <c r="X286" s="683"/>
      <c r="Y286" s="683"/>
      <c r="Z286" s="683"/>
      <c r="AA286" s="683"/>
      <c r="AB286" s="683"/>
      <c r="AC286" s="683"/>
      <c r="AD286" s="683"/>
      <c r="AE286" s="166">
        <f>AK286</f>
        <v>59298.21082</v>
      </c>
      <c r="AF286" s="695">
        <f>AE286/D286</f>
        <v>0.2381833078341532</v>
      </c>
      <c r="AG286" s="166"/>
      <c r="AH286" s="695"/>
      <c r="AI286" s="683"/>
      <c r="AJ286" s="683"/>
      <c r="AK286" s="683">
        <f>'[8]2 вариант'!$D$174</f>
        <v>59298.21082</v>
      </c>
      <c r="AL286" s="695">
        <f>AK286/D286</f>
        <v>0.2381833078341532</v>
      </c>
      <c r="AM286" s="683"/>
      <c r="AN286" s="683"/>
      <c r="AO286" s="683"/>
      <c r="AP286" s="683"/>
      <c r="AQ286" s="683"/>
      <c r="AR286" s="166">
        <f t="shared" ref="AR286:AR287" si="882">SUM(AT286:AX286)</f>
        <v>248960.39676</v>
      </c>
      <c r="AS286" s="695">
        <f t="shared" si="824"/>
        <v>1</v>
      </c>
      <c r="AT286" s="166"/>
      <c r="AU286" s="695"/>
      <c r="AV286" s="683"/>
      <c r="AW286" s="695"/>
      <c r="AX286" s="166">
        <f>'[8]2 вариант'!$I$174</f>
        <v>248960.39676</v>
      </c>
      <c r="AY286" s="695">
        <f>AX286/D286</f>
        <v>1</v>
      </c>
      <c r="AZ286" s="683"/>
      <c r="BA286" s="695"/>
      <c r="BB286" s="683"/>
      <c r="BC286" s="683"/>
      <c r="BD286" s="683"/>
      <c r="BE286" s="683"/>
      <c r="BF286" s="683"/>
      <c r="BG286" s="683"/>
      <c r="BH286" s="683"/>
      <c r="BI286" s="683"/>
      <c r="BJ286" s="683"/>
      <c r="BK286" s="683"/>
      <c r="BL286" s="683"/>
      <c r="BM286" s="683"/>
      <c r="BN286" s="683"/>
      <c r="BO286" s="683"/>
      <c r="BP286" s="683"/>
      <c r="BQ286" s="683"/>
      <c r="BR286" s="683"/>
      <c r="BS286" s="683"/>
      <c r="BT286" s="683"/>
      <c r="BU286" s="683"/>
      <c r="BV286" s="683"/>
      <c r="BW286" s="683"/>
      <c r="BX286" s="683"/>
      <c r="BY286" s="683"/>
      <c r="BZ286" s="200"/>
      <c r="CA286" s="732"/>
      <c r="CB286" s="732"/>
      <c r="CC286" s="732"/>
      <c r="CD286" s="732"/>
      <c r="CE286" s="695"/>
      <c r="CF286" s="732"/>
      <c r="CG286" s="732"/>
      <c r="CH286" s="732"/>
      <c r="CI286" s="732"/>
      <c r="CJ286" s="732"/>
      <c r="CK286" s="732"/>
      <c r="CL286" s="732"/>
      <c r="CM286" s="732"/>
      <c r="CN286" s="732"/>
      <c r="CO286" s="733"/>
      <c r="CP286" s="733"/>
      <c r="CQ286" s="733"/>
      <c r="CR286" s="733"/>
      <c r="CS286" s="733"/>
      <c r="CT286" s="732"/>
      <c r="CU286" s="732"/>
      <c r="CV286" s="733"/>
      <c r="CW286" s="733"/>
      <c r="CX286" s="732"/>
      <c r="CY286" s="732"/>
      <c r="CZ286" s="733"/>
      <c r="DA286" s="733"/>
      <c r="DB286" s="732"/>
      <c r="DC286" s="732"/>
      <c r="DD286" s="732"/>
      <c r="DE286" s="732"/>
      <c r="DF286" s="732"/>
      <c r="DG286" s="732"/>
      <c r="DH286" s="732"/>
      <c r="DI286" s="733"/>
      <c r="DJ286" s="733"/>
      <c r="DK286" s="732"/>
      <c r="DL286" s="732"/>
      <c r="DM286" s="733"/>
      <c r="DN286" s="733"/>
      <c r="DO286" s="732"/>
      <c r="DP286" s="732"/>
      <c r="DQ286" s="732"/>
      <c r="DR286" s="732"/>
      <c r="DS286" s="732"/>
      <c r="DT286" s="731"/>
      <c r="DU286" s="734"/>
      <c r="DV286" s="732"/>
      <c r="DW286" s="732"/>
      <c r="DX286" s="732"/>
      <c r="DY286" s="732"/>
      <c r="DZ286" s="732"/>
      <c r="EA286" s="732"/>
      <c r="EB286" s="732"/>
      <c r="EC286" s="735"/>
      <c r="ED286" s="735"/>
      <c r="EE286" s="735"/>
      <c r="EF286" s="735"/>
      <c r="EG286" s="735"/>
      <c r="EH286" s="735"/>
      <c r="EI286" s="735"/>
      <c r="EJ286" s="735"/>
      <c r="EK286" s="735"/>
      <c r="EL286" s="735"/>
      <c r="EM286" s="735"/>
      <c r="EN286" s="735"/>
      <c r="EO286" s="735"/>
      <c r="EP286" s="735"/>
      <c r="EQ286" s="735"/>
      <c r="ER286" s="735"/>
      <c r="ES286" s="735"/>
      <c r="ET286" s="735"/>
      <c r="EU286" s="735"/>
      <c r="EV286" s="735"/>
      <c r="EW286" s="735"/>
      <c r="EX286" s="735"/>
      <c r="EY286" s="735"/>
      <c r="EZ286" s="735"/>
      <c r="FA286" s="735"/>
      <c r="FB286" s="735"/>
      <c r="FC286" s="735"/>
      <c r="FD286" s="735"/>
      <c r="FE286" s="735"/>
      <c r="FF286" s="735"/>
      <c r="FG286" s="735"/>
      <c r="FH286" s="735"/>
      <c r="FI286" s="735"/>
      <c r="FJ286" s="735"/>
      <c r="FK286" s="735"/>
      <c r="FL286" s="735"/>
      <c r="FM286" s="735"/>
      <c r="FN286" s="735"/>
      <c r="FO286" s="735"/>
      <c r="FP286" s="735"/>
      <c r="FQ286" s="735"/>
      <c r="FR286" s="735"/>
      <c r="FS286" s="735"/>
      <c r="FT286" s="735"/>
      <c r="FU286" s="732"/>
      <c r="FV286" s="732"/>
      <c r="FW286" s="732"/>
      <c r="FX286" s="732"/>
      <c r="FY286" s="732"/>
      <c r="FZ286" s="732"/>
      <c r="GA286" s="732"/>
      <c r="GB286" s="732"/>
      <c r="GC286" s="732"/>
      <c r="GD286" s="732"/>
      <c r="GE286" s="732"/>
      <c r="GF286" s="732"/>
      <c r="GG286" s="732"/>
      <c r="GH286" s="732"/>
      <c r="GI286" s="732"/>
      <c r="GJ286" s="732"/>
      <c r="GK286" s="732"/>
      <c r="GL286" s="732"/>
      <c r="GM286" s="732"/>
      <c r="GN286" s="732"/>
      <c r="GO286" s="732"/>
      <c r="GP286" s="732"/>
      <c r="GQ286" s="732"/>
      <c r="GR286" s="732"/>
      <c r="GS286" s="733"/>
      <c r="GT286" s="733"/>
      <c r="GU286" s="733"/>
      <c r="GV286" s="733"/>
      <c r="GW286" s="733"/>
      <c r="GX286" s="732"/>
      <c r="GY286" s="732"/>
      <c r="GZ286" s="733"/>
      <c r="HA286" s="733"/>
      <c r="HB286" s="732"/>
      <c r="HC286" s="732"/>
      <c r="HD286" s="733"/>
      <c r="HE286" s="733"/>
      <c r="HF286" s="732"/>
      <c r="HG286" s="732"/>
      <c r="HH286" s="732"/>
      <c r="HI286" s="732"/>
      <c r="HJ286" s="732"/>
      <c r="HK286" s="732"/>
      <c r="HL286" s="732"/>
      <c r="HM286" s="733"/>
      <c r="HN286" s="733"/>
      <c r="HO286" s="732"/>
      <c r="HP286" s="732"/>
      <c r="HQ286" s="733"/>
      <c r="HR286" s="733"/>
      <c r="HS286" s="732"/>
      <c r="HT286" s="732"/>
      <c r="HU286" s="732"/>
      <c r="HV286" s="732"/>
      <c r="HW286" s="732"/>
      <c r="HX286" s="731"/>
      <c r="HY286" s="734"/>
      <c r="HZ286" s="732"/>
      <c r="IA286" s="732"/>
      <c r="IB286" s="732"/>
      <c r="IC286" s="732"/>
      <c r="ID286" s="732"/>
      <c r="IE286" s="732"/>
      <c r="IF286" s="732"/>
      <c r="IG286" s="735"/>
      <c r="IH286" s="735"/>
      <c r="II286" s="735"/>
      <c r="IJ286" s="735"/>
      <c r="IK286" s="735"/>
      <c r="IL286" s="735"/>
      <c r="IM286" s="735"/>
      <c r="IN286" s="735"/>
      <c r="IO286" s="735"/>
      <c r="IP286" s="735"/>
      <c r="IQ286" s="735"/>
      <c r="IR286" s="735"/>
      <c r="IS286" s="735"/>
      <c r="IT286" s="735"/>
      <c r="IU286" s="735"/>
      <c r="IV286" s="735"/>
      <c r="IW286" s="735"/>
      <c r="IX286" s="735"/>
      <c r="IY286" s="735"/>
      <c r="IZ286" s="735"/>
      <c r="JA286" s="735"/>
      <c r="JB286" s="735"/>
      <c r="JC286" s="735"/>
      <c r="JD286" s="735"/>
      <c r="JE286" s="735"/>
      <c r="JF286" s="735"/>
      <c r="JG286" s="735"/>
      <c r="JH286" s="735"/>
      <c r="JI286" s="735"/>
      <c r="JJ286" s="735"/>
      <c r="JK286" s="735"/>
      <c r="JL286" s="735"/>
      <c r="JM286" s="735"/>
      <c r="JN286" s="735"/>
      <c r="JO286" s="735"/>
      <c r="JP286" s="735"/>
      <c r="JQ286" s="735"/>
      <c r="JR286" s="735"/>
      <c r="JS286" s="735"/>
      <c r="JT286" s="735"/>
      <c r="JU286" s="735"/>
      <c r="JV286" s="735"/>
      <c r="JW286" s="735"/>
      <c r="JX286" s="735"/>
      <c r="JY286" s="732"/>
      <c r="JZ286" s="732"/>
      <c r="KA286" s="732"/>
      <c r="KB286" s="732"/>
      <c r="KC286" s="732"/>
      <c r="KD286" s="732"/>
      <c r="KE286" s="732"/>
      <c r="KF286" s="732"/>
      <c r="KG286" s="732"/>
      <c r="KH286" s="732"/>
      <c r="KI286" s="732"/>
      <c r="KJ286" s="732"/>
      <c r="KK286" s="732"/>
      <c r="KL286" s="732"/>
      <c r="KM286" s="732"/>
      <c r="KN286" s="732"/>
      <c r="KO286" s="732"/>
      <c r="KP286" s="732"/>
      <c r="KQ286" s="732"/>
      <c r="KR286" s="732"/>
      <c r="KS286" s="732"/>
      <c r="KT286" s="732"/>
      <c r="KU286" s="732"/>
      <c r="KV286" s="732"/>
      <c r="KW286" s="733"/>
      <c r="KX286" s="733"/>
      <c r="KY286" s="733"/>
      <c r="KZ286" s="733"/>
      <c r="LA286" s="733"/>
      <c r="LB286" s="732"/>
      <c r="LC286" s="732"/>
      <c r="LD286" s="733"/>
      <c r="LE286" s="733"/>
      <c r="LF286" s="732"/>
      <c r="LG286" s="732"/>
      <c r="LH286" s="733"/>
      <c r="LI286" s="733"/>
      <c r="LJ286" s="732"/>
      <c r="LK286" s="732"/>
      <c r="LL286" s="732"/>
      <c r="LM286" s="732"/>
      <c r="LN286" s="732"/>
      <c r="LO286" s="732"/>
      <c r="LP286" s="732"/>
      <c r="LQ286" s="733"/>
      <c r="LR286" s="733"/>
      <c r="LS286" s="732"/>
      <c r="LT286" s="732"/>
      <c r="LU286" s="733"/>
      <c r="LV286" s="733"/>
      <c r="LW286" s="732"/>
      <c r="LX286" s="732"/>
      <c r="LY286" s="732"/>
      <c r="LZ286" s="732"/>
      <c r="MA286" s="732"/>
      <c r="MB286" s="731"/>
      <c r="MC286" s="734"/>
      <c r="MD286" s="732"/>
      <c r="ME286" s="732"/>
      <c r="MF286" s="732"/>
      <c r="MG286" s="732"/>
      <c r="MH286" s="732"/>
      <c r="MI286" s="732"/>
      <c r="MJ286" s="732"/>
      <c r="MK286" s="735"/>
      <c r="ML286" s="735"/>
      <c r="MM286" s="735"/>
      <c r="MN286" s="735"/>
      <c r="MO286" s="735"/>
      <c r="MP286" s="735"/>
      <c r="MQ286" s="735"/>
      <c r="MR286" s="735"/>
      <c r="MS286" s="735"/>
      <c r="MT286" s="735"/>
      <c r="MU286" s="735"/>
      <c r="MV286" s="735"/>
      <c r="MW286" s="735"/>
      <c r="MX286" s="735"/>
      <c r="MY286" s="735"/>
      <c r="MZ286" s="735"/>
      <c r="NA286" s="735"/>
      <c r="NB286" s="735"/>
      <c r="NC286" s="735"/>
      <c r="ND286" s="735"/>
      <c r="NE286" s="735"/>
      <c r="NF286" s="735"/>
      <c r="NG286" s="735"/>
      <c r="NH286" s="735"/>
      <c r="NI286" s="735"/>
      <c r="NJ286" s="735"/>
      <c r="NK286" s="735"/>
      <c r="NL286" s="735"/>
      <c r="NM286" s="735"/>
      <c r="NN286" s="735"/>
      <c r="NO286" s="735"/>
      <c r="NP286" s="735"/>
      <c r="NQ286" s="735"/>
      <c r="NR286" s="735"/>
      <c r="NS286" s="735"/>
      <c r="NT286" s="735"/>
      <c r="NU286" s="735"/>
      <c r="NV286" s="735"/>
      <c r="NW286" s="735"/>
      <c r="NX286" s="735"/>
      <c r="NY286" s="735"/>
      <c r="NZ286" s="735"/>
      <c r="OA286" s="735"/>
      <c r="OB286" s="735"/>
      <c r="OC286" s="732"/>
      <c r="OD286" s="732"/>
      <c r="OE286" s="732"/>
      <c r="OF286" s="732"/>
      <c r="OG286" s="732"/>
      <c r="OH286" s="732"/>
      <c r="OI286" s="732"/>
      <c r="OJ286" s="732"/>
      <c r="OK286" s="732"/>
      <c r="OL286" s="732"/>
      <c r="OM286" s="732"/>
      <c r="ON286" s="732"/>
      <c r="OO286" s="732"/>
      <c r="OP286" s="732"/>
      <c r="OQ286" s="732"/>
      <c r="OR286" s="732"/>
      <c r="OS286" s="732"/>
      <c r="OT286" s="732"/>
      <c r="OU286" s="732"/>
      <c r="OV286" s="732"/>
      <c r="OW286" s="732"/>
      <c r="OX286" s="732"/>
      <c r="OY286" s="732"/>
      <c r="OZ286" s="732"/>
      <c r="PA286" s="733"/>
      <c r="PB286" s="733"/>
      <c r="PC286" s="733"/>
      <c r="PD286" s="733"/>
      <c r="PE286" s="733"/>
      <c r="PF286" s="732"/>
      <c r="PG286" s="732"/>
      <c r="PH286" s="733"/>
      <c r="PI286" s="733"/>
      <c r="PJ286" s="732"/>
      <c r="PK286" s="732"/>
      <c r="PL286" s="733"/>
      <c r="PM286" s="733"/>
      <c r="PN286" s="732"/>
      <c r="PO286" s="732"/>
      <c r="PP286" s="732"/>
      <c r="PQ286" s="732"/>
      <c r="PR286" s="732"/>
      <c r="PS286" s="732"/>
      <c r="PT286" s="732"/>
      <c r="PU286" s="733"/>
      <c r="PV286" s="733"/>
      <c r="PW286" s="732"/>
      <c r="PX286" s="732"/>
      <c r="PY286" s="733"/>
      <c r="PZ286" s="733"/>
      <c r="QA286" s="732"/>
      <c r="QB286" s="732"/>
      <c r="QC286" s="732"/>
      <c r="QD286" s="732"/>
      <c r="QE286" s="732"/>
      <c r="QF286" s="731"/>
      <c r="QG286" s="734"/>
      <c r="QH286" s="732"/>
      <c r="QI286" s="732"/>
      <c r="QJ286" s="732"/>
      <c r="QK286" s="732"/>
      <c r="QL286" s="732"/>
      <c r="QM286" s="732"/>
      <c r="QN286" s="732"/>
      <c r="QO286" s="735"/>
      <c r="QP286" s="735"/>
      <c r="QQ286" s="735"/>
      <c r="QR286" s="735"/>
      <c r="QS286" s="735"/>
      <c r="QT286" s="735"/>
      <c r="QU286" s="735"/>
      <c r="QV286" s="735"/>
      <c r="QW286" s="735"/>
      <c r="QX286" s="735"/>
      <c r="QY286" s="735"/>
      <c r="QZ286" s="735"/>
      <c r="RA286" s="735"/>
      <c r="RB286" s="735"/>
      <c r="RC286" s="735"/>
      <c r="RD286" s="735"/>
      <c r="RE286" s="735"/>
      <c r="RF286" s="735"/>
      <c r="RG286" s="735"/>
      <c r="RH286" s="735"/>
      <c r="RI286" s="735"/>
      <c r="RJ286" s="735"/>
      <c r="RK286" s="735"/>
      <c r="RL286" s="735"/>
      <c r="RM286" s="735"/>
      <c r="RN286" s="735"/>
      <c r="RO286" s="735"/>
      <c r="RP286" s="735"/>
      <c r="RQ286" s="735"/>
      <c r="RR286" s="735"/>
      <c r="RS286" s="735"/>
      <c r="RT286" s="735"/>
      <c r="RU286" s="735"/>
      <c r="RV286" s="735"/>
      <c r="RW286" s="735"/>
      <c r="RX286" s="735"/>
      <c r="RY286" s="735"/>
      <c r="RZ286" s="735"/>
      <c r="SA286" s="735"/>
      <c r="SB286" s="735"/>
      <c r="SC286" s="735"/>
      <c r="SD286" s="735"/>
      <c r="SE286" s="735"/>
      <c r="SF286" s="735"/>
      <c r="SG286" s="732"/>
      <c r="SH286" s="732"/>
      <c r="SI286" s="732"/>
      <c r="SJ286" s="732"/>
      <c r="SK286" s="732"/>
      <c r="SL286" s="732"/>
      <c r="SM286" s="732"/>
      <c r="SN286" s="732"/>
      <c r="SO286" s="732"/>
      <c r="SP286" s="732"/>
      <c r="SQ286" s="732"/>
      <c r="SR286" s="732"/>
      <c r="SS286" s="732"/>
      <c r="ST286" s="732"/>
      <c r="SU286" s="732"/>
      <c r="SV286" s="732"/>
      <c r="SW286" s="732"/>
      <c r="SX286" s="732"/>
      <c r="SY286" s="732"/>
      <c r="SZ286" s="732"/>
      <c r="TA286" s="732"/>
      <c r="TB286" s="732"/>
      <c r="TC286" s="732"/>
      <c r="TD286" s="732"/>
      <c r="TE286" s="733"/>
      <c r="TF286" s="733"/>
      <c r="TG286" s="733"/>
      <c r="TH286" s="733"/>
      <c r="TI286" s="733"/>
      <c r="TJ286" s="732"/>
      <c r="TK286" s="732"/>
      <c r="TL286" s="733"/>
      <c r="TM286" s="733"/>
      <c r="TN286" s="732"/>
      <c r="TO286" s="732"/>
      <c r="TP286" s="733"/>
      <c r="TQ286" s="733"/>
      <c r="TR286" s="732"/>
      <c r="TS286" s="732"/>
      <c r="TT286" s="732"/>
      <c r="TU286" s="732"/>
      <c r="TV286" s="732"/>
      <c r="TW286" s="732"/>
      <c r="TX286" s="732"/>
      <c r="TY286" s="733"/>
      <c r="TZ286" s="733"/>
      <c r="UA286" s="732"/>
      <c r="UB286" s="732"/>
      <c r="UC286" s="733"/>
      <c r="UD286" s="733"/>
      <c r="UE286" s="732"/>
      <c r="UF286" s="732"/>
      <c r="UG286" s="732"/>
      <c r="UH286" s="732"/>
      <c r="UI286" s="732"/>
      <c r="UJ286" s="731"/>
      <c r="UK286" s="734"/>
      <c r="UL286" s="732"/>
      <c r="UM286" s="732"/>
      <c r="UN286" s="732"/>
      <c r="UO286" s="732"/>
      <c r="UP286" s="732"/>
      <c r="UQ286" s="732"/>
      <c r="UR286" s="732"/>
      <c r="US286" s="735"/>
      <c r="UT286" s="735"/>
      <c r="UU286" s="735"/>
      <c r="UV286" s="735"/>
      <c r="UW286" s="735"/>
      <c r="UX286" s="735"/>
      <c r="UY286" s="735"/>
      <c r="UZ286" s="735"/>
      <c r="VA286" s="735"/>
      <c r="VB286" s="735"/>
      <c r="VC286" s="735"/>
      <c r="VD286" s="735"/>
      <c r="VE286" s="735"/>
      <c r="VF286" s="735"/>
      <c r="VG286" s="735"/>
      <c r="VH286" s="735"/>
      <c r="VI286" s="735"/>
      <c r="VJ286" s="735"/>
      <c r="VK286" s="735"/>
      <c r="VL286" s="735"/>
      <c r="VM286" s="735"/>
      <c r="VN286" s="735"/>
      <c r="VO286" s="735"/>
      <c r="VP286" s="735"/>
      <c r="VQ286" s="735"/>
      <c r="VR286" s="735"/>
      <c r="VS286" s="735"/>
      <c r="VT286" s="735"/>
      <c r="VU286" s="735"/>
      <c r="VV286" s="735"/>
      <c r="VW286" s="735"/>
      <c r="VX286" s="735"/>
      <c r="VY286" s="735"/>
      <c r="VZ286" s="735"/>
      <c r="WA286" s="735"/>
      <c r="WB286" s="735"/>
      <c r="WC286" s="735"/>
      <c r="WD286" s="735"/>
      <c r="WE286" s="735"/>
      <c r="WF286" s="735"/>
      <c r="WG286" s="735"/>
      <c r="WH286" s="735"/>
      <c r="WI286" s="735"/>
      <c r="WJ286" s="735"/>
      <c r="WK286" s="732"/>
      <c r="WL286" s="732"/>
      <c r="WM286" s="732"/>
      <c r="WN286" s="732"/>
      <c r="WO286" s="732"/>
      <c r="WP286" s="732"/>
      <c r="WQ286" s="732"/>
      <c r="WR286" s="732"/>
      <c r="WS286" s="732"/>
      <c r="WT286" s="732"/>
      <c r="WU286" s="732"/>
      <c r="WV286" s="732"/>
      <c r="WW286" s="732"/>
      <c r="WX286" s="732"/>
      <c r="WY286" s="732"/>
      <c r="WZ286" s="732"/>
      <c r="XA286" s="732"/>
      <c r="XB286" s="732"/>
      <c r="XC286" s="732"/>
      <c r="XD286" s="732"/>
      <c r="XE286" s="732"/>
      <c r="XF286" s="732"/>
      <c r="XG286" s="732"/>
      <c r="XH286" s="732"/>
      <c r="XI286" s="733"/>
      <c r="XJ286" s="733"/>
      <c r="XK286" s="733"/>
      <c r="XL286" s="733"/>
      <c r="XM286" s="733"/>
      <c r="XN286" s="732"/>
      <c r="XO286" s="732"/>
      <c r="XP286" s="733"/>
      <c r="XQ286" s="733"/>
      <c r="XR286" s="732"/>
      <c r="XS286" s="732"/>
      <c r="XT286" s="733"/>
      <c r="XU286" s="733"/>
      <c r="XV286" s="732"/>
      <c r="XW286" s="732"/>
      <c r="XX286" s="732"/>
      <c r="XY286" s="732"/>
      <c r="XZ286" s="732"/>
      <c r="YA286" s="732"/>
      <c r="YB286" s="732"/>
      <c r="YC286" s="733"/>
      <c r="YD286" s="733"/>
      <c r="YE286" s="732"/>
      <c r="YF286" s="732"/>
      <c r="YG286" s="733"/>
      <c r="YH286" s="733"/>
      <c r="YI286" s="732"/>
      <c r="YJ286" s="732"/>
      <c r="YK286" s="732"/>
      <c r="YL286" s="732"/>
      <c r="YM286" s="732"/>
      <c r="YN286" s="731"/>
      <c r="YO286" s="734"/>
      <c r="YP286" s="732"/>
      <c r="YQ286" s="732"/>
      <c r="YR286" s="732"/>
      <c r="YS286" s="732"/>
      <c r="YT286" s="732"/>
      <c r="YU286" s="732"/>
      <c r="YV286" s="732"/>
      <c r="YW286" s="735"/>
      <c r="YX286" s="735"/>
      <c r="YY286" s="735"/>
      <c r="YZ286" s="735"/>
      <c r="ZA286" s="735"/>
      <c r="ZB286" s="735"/>
      <c r="ZC286" s="735"/>
      <c r="ZD286" s="735"/>
      <c r="ZE286" s="735"/>
      <c r="ZF286" s="735"/>
      <c r="ZG286" s="735"/>
      <c r="ZH286" s="735"/>
      <c r="ZI286" s="735"/>
      <c r="ZJ286" s="735"/>
      <c r="ZK286" s="735"/>
      <c r="ZL286" s="735"/>
      <c r="ZM286" s="735"/>
      <c r="ZN286" s="735"/>
      <c r="ZO286" s="735"/>
      <c r="ZP286" s="735"/>
      <c r="ZQ286" s="735"/>
      <c r="ZR286" s="735"/>
      <c r="ZS286" s="735"/>
      <c r="ZT286" s="735"/>
      <c r="ZU286" s="735"/>
      <c r="ZV286" s="735"/>
      <c r="ZW286" s="735"/>
      <c r="ZX286" s="735"/>
      <c r="ZY286" s="735"/>
      <c r="ZZ286" s="735"/>
      <c r="AAA286" s="735"/>
      <c r="AAB286" s="735"/>
      <c r="AAC286" s="735"/>
      <c r="AAD286" s="735"/>
      <c r="AAE286" s="735"/>
      <c r="AAF286" s="735"/>
      <c r="AAG286" s="735"/>
      <c r="AAH286" s="735"/>
      <c r="AAI286" s="735"/>
      <c r="AAJ286" s="735"/>
      <c r="AAK286" s="735"/>
      <c r="AAL286" s="735"/>
      <c r="AAM286" s="735"/>
      <c r="AAN286" s="735"/>
      <c r="AAO286" s="732"/>
      <c r="AAP286" s="732"/>
      <c r="AAQ286" s="732"/>
      <c r="AAR286" s="732"/>
      <c r="AAS286" s="732"/>
      <c r="AAT286" s="732"/>
      <c r="AAU286" s="732"/>
      <c r="AAV286" s="732"/>
      <c r="AAW286" s="732"/>
      <c r="AAX286" s="732"/>
      <c r="AAY286" s="732"/>
      <c r="AAZ286" s="732"/>
      <c r="ABA286" s="732"/>
      <c r="ABB286" s="732"/>
      <c r="ABC286" s="732"/>
      <c r="ABD286" s="732"/>
      <c r="ABE286" s="732"/>
      <c r="ABF286" s="732"/>
      <c r="ABG286" s="732"/>
      <c r="ABH286" s="732"/>
      <c r="ABI286" s="732"/>
      <c r="ABJ286" s="732"/>
      <c r="ABK286" s="732"/>
      <c r="ABL286" s="732"/>
      <c r="ABM286" s="733"/>
      <c r="ABN286" s="733"/>
      <c r="ABO286" s="733"/>
      <c r="ABP286" s="733"/>
      <c r="ABQ286" s="733"/>
      <c r="ABR286" s="732"/>
      <c r="ABS286" s="732"/>
      <c r="ABT286" s="733"/>
      <c r="ABU286" s="733"/>
      <c r="ABV286" s="732"/>
      <c r="ABW286" s="732"/>
      <c r="ABX286" s="733"/>
      <c r="ABY286" s="733"/>
      <c r="ABZ286" s="732"/>
      <c r="ACA286" s="732"/>
      <c r="ACB286" s="732"/>
      <c r="ACC286" s="732"/>
      <c r="ACD286" s="732"/>
      <c r="ACE286" s="732"/>
      <c r="ACF286" s="732"/>
      <c r="ACG286" s="733"/>
      <c r="ACH286" s="733"/>
      <c r="ACI286" s="732"/>
      <c r="ACJ286" s="732"/>
      <c r="ACK286" s="733"/>
      <c r="ACL286" s="733"/>
      <c r="ACM286" s="732"/>
      <c r="ACN286" s="732"/>
      <c r="ACO286" s="732"/>
      <c r="ACP286" s="732"/>
      <c r="ACQ286" s="732"/>
      <c r="ACR286" s="731"/>
      <c r="ACS286" s="734"/>
      <c r="ACT286" s="732"/>
      <c r="ACU286" s="732"/>
      <c r="ACV286" s="732"/>
      <c r="ACW286" s="732"/>
      <c r="ACX286" s="732"/>
      <c r="ACY286" s="732"/>
      <c r="ACZ286" s="732"/>
      <c r="ADA286" s="735"/>
      <c r="ADB286" s="735"/>
      <c r="ADC286" s="735"/>
      <c r="ADD286" s="735"/>
      <c r="ADE286" s="735"/>
      <c r="ADF286" s="735"/>
      <c r="ADG286" s="735"/>
      <c r="ADH286" s="735"/>
      <c r="ADI286" s="735"/>
      <c r="ADJ286" s="735"/>
      <c r="ADK286" s="735"/>
      <c r="ADL286" s="735"/>
      <c r="ADM286" s="735"/>
      <c r="ADN286" s="735"/>
      <c r="ADO286" s="735"/>
      <c r="ADP286" s="735"/>
      <c r="ADQ286" s="735"/>
      <c r="ADR286" s="735"/>
      <c r="ADS286" s="735"/>
      <c r="ADT286" s="735"/>
      <c r="ADU286" s="735"/>
      <c r="ADV286" s="735"/>
      <c r="ADW286" s="735"/>
      <c r="ADX286" s="735"/>
      <c r="ADY286" s="735"/>
      <c r="ADZ286" s="735"/>
      <c r="AEA286" s="735"/>
      <c r="AEB286" s="735"/>
      <c r="AEC286" s="735"/>
      <c r="AED286" s="735"/>
      <c r="AEE286" s="735"/>
      <c r="AEF286" s="735"/>
      <c r="AEG286" s="735"/>
      <c r="AEH286" s="735"/>
      <c r="AEI286" s="735"/>
      <c r="AEJ286" s="735"/>
      <c r="AEK286" s="735"/>
      <c r="AEL286" s="735"/>
      <c r="AEM286" s="735"/>
      <c r="AEN286" s="735"/>
      <c r="AEO286" s="735"/>
      <c r="AEP286" s="735"/>
      <c r="AEQ286" s="735"/>
      <c r="AER286" s="735"/>
      <c r="AES286" s="732"/>
      <c r="AET286" s="732"/>
      <c r="AEU286" s="732"/>
      <c r="AEV286" s="732"/>
      <c r="AEW286" s="732"/>
      <c r="AEX286" s="732"/>
      <c r="AEY286" s="732"/>
      <c r="AEZ286" s="732"/>
      <c r="AFA286" s="732"/>
      <c r="AFB286" s="732"/>
      <c r="AFC286" s="732"/>
      <c r="AFD286" s="732"/>
      <c r="AFE286" s="732"/>
      <c r="AFF286" s="732"/>
      <c r="AFG286" s="732"/>
      <c r="AFH286" s="732"/>
      <c r="AFI286" s="732"/>
      <c r="AFJ286" s="732"/>
      <c r="AFK286" s="732"/>
      <c r="AFL286" s="732"/>
      <c r="AFM286" s="732"/>
      <c r="AFN286" s="732"/>
      <c r="AFO286" s="732"/>
      <c r="AFP286" s="732"/>
      <c r="AFQ286" s="733"/>
      <c r="AFR286" s="733"/>
      <c r="AFS286" s="733"/>
      <c r="AFT286" s="733"/>
      <c r="AFU286" s="733"/>
      <c r="AFV286" s="732"/>
      <c r="AFW286" s="732"/>
      <c r="AFX286" s="733"/>
      <c r="AFY286" s="733"/>
      <c r="AFZ286" s="732"/>
      <c r="AGA286" s="732"/>
      <c r="AGB286" s="733"/>
      <c r="AGC286" s="733"/>
      <c r="AGD286" s="732"/>
      <c r="AGE286" s="732"/>
      <c r="AGF286" s="732"/>
      <c r="AGG286" s="732"/>
      <c r="AGH286" s="732"/>
      <c r="AGI286" s="732"/>
      <c r="AGJ286" s="732"/>
      <c r="AGK286" s="733"/>
      <c r="AGL286" s="733"/>
      <c r="AGM286" s="732"/>
      <c r="AGN286" s="732"/>
      <c r="AGO286" s="733"/>
      <c r="AGP286" s="733"/>
      <c r="AGQ286" s="732"/>
      <c r="AGR286" s="732"/>
      <c r="AGS286" s="732"/>
      <c r="AGT286" s="732"/>
      <c r="AGU286" s="732"/>
      <c r="AGV286" s="731"/>
      <c r="AGW286" s="734"/>
      <c r="AGX286" s="732"/>
      <c r="AGY286" s="732"/>
      <c r="AGZ286" s="732"/>
      <c r="AHA286" s="732"/>
      <c r="AHB286" s="732"/>
      <c r="AHC286" s="732"/>
      <c r="AHD286" s="732"/>
      <c r="AHE286" s="735"/>
      <c r="AHF286" s="735"/>
      <c r="AHG286" s="735"/>
      <c r="AHH286" s="735"/>
      <c r="AHI286" s="735"/>
      <c r="AHJ286" s="735"/>
      <c r="AHK286" s="735"/>
      <c r="AHL286" s="735"/>
      <c r="AHM286" s="735"/>
      <c r="AHN286" s="735"/>
      <c r="AHO286" s="735"/>
      <c r="AHP286" s="735"/>
      <c r="AHQ286" s="735"/>
      <c r="AHR286" s="735"/>
      <c r="AHS286" s="735"/>
      <c r="AHT286" s="735"/>
      <c r="AHU286" s="735"/>
      <c r="AHV286" s="735"/>
      <c r="AHW286" s="735"/>
      <c r="AHX286" s="735"/>
      <c r="AHY286" s="735"/>
      <c r="AHZ286" s="735"/>
      <c r="AIA286" s="735"/>
      <c r="AIB286" s="735"/>
      <c r="AIC286" s="735"/>
      <c r="AID286" s="735"/>
      <c r="AIE286" s="735"/>
      <c r="AIF286" s="735"/>
      <c r="AIG286" s="735"/>
      <c r="AIH286" s="735"/>
      <c r="AII286" s="735"/>
      <c r="AIJ286" s="735"/>
      <c r="AIK286" s="735"/>
      <c r="AIL286" s="735"/>
      <c r="AIM286" s="735"/>
      <c r="AIN286" s="735"/>
      <c r="AIO286" s="735"/>
      <c r="AIP286" s="735"/>
      <c r="AIQ286" s="735"/>
      <c r="AIR286" s="735"/>
      <c r="AIS286" s="735"/>
      <c r="AIT286" s="735"/>
      <c r="AIU286" s="735"/>
      <c r="AIV286" s="735"/>
      <c r="AIW286" s="732"/>
      <c r="AIX286" s="732"/>
      <c r="AIY286" s="732"/>
      <c r="AIZ286" s="732"/>
      <c r="AJA286" s="732"/>
      <c r="AJB286" s="732"/>
      <c r="AJC286" s="732"/>
      <c r="AJD286" s="732"/>
      <c r="AJE286" s="732"/>
      <c r="AJF286" s="732"/>
      <c r="AJG286" s="732"/>
      <c r="AJH286" s="732"/>
      <c r="AJI286" s="732"/>
      <c r="AJJ286" s="732"/>
      <c r="AJK286" s="732"/>
      <c r="AJL286" s="732"/>
      <c r="AJM286" s="732"/>
      <c r="AJN286" s="732"/>
      <c r="AJO286" s="732"/>
      <c r="AJP286" s="732"/>
      <c r="AJQ286" s="732"/>
      <c r="AJR286" s="732"/>
      <c r="AJS286" s="732"/>
      <c r="AJT286" s="732"/>
      <c r="AJU286" s="733"/>
      <c r="AJV286" s="733"/>
      <c r="AJW286" s="733"/>
      <c r="AJX286" s="733"/>
      <c r="AJY286" s="733"/>
      <c r="AJZ286" s="732"/>
      <c r="AKA286" s="732"/>
      <c r="AKB286" s="733"/>
      <c r="AKC286" s="733"/>
      <c r="AKD286" s="732"/>
      <c r="AKE286" s="732"/>
      <c r="AKF286" s="733"/>
      <c r="AKG286" s="733"/>
      <c r="AKH286" s="732"/>
      <c r="AKI286" s="732"/>
      <c r="AKJ286" s="732"/>
      <c r="AKK286" s="732"/>
      <c r="AKL286" s="732"/>
      <c r="AKM286" s="732"/>
      <c r="AKN286" s="732"/>
      <c r="AKO286" s="733"/>
      <c r="AKP286" s="733"/>
      <c r="AKQ286" s="732"/>
      <c r="AKR286" s="732"/>
      <c r="AKS286" s="733"/>
      <c r="AKT286" s="733"/>
      <c r="AKU286" s="732"/>
      <c r="AKV286" s="732"/>
      <c r="AKW286" s="732"/>
      <c r="AKX286" s="732"/>
      <c r="AKY286" s="732"/>
      <c r="AKZ286" s="731"/>
      <c r="ALA286" s="734"/>
      <c r="ALB286" s="732"/>
      <c r="ALC286" s="732"/>
      <c r="ALD286" s="732"/>
      <c r="ALE286" s="732"/>
      <c r="ALF286" s="732"/>
      <c r="ALG286" s="732"/>
      <c r="ALH286" s="732"/>
      <c r="ALI286" s="735"/>
      <c r="ALJ286" s="735"/>
      <c r="ALK286" s="735"/>
      <c r="ALL286" s="735"/>
      <c r="ALM286" s="735"/>
      <c r="ALN286" s="735"/>
      <c r="ALO286" s="735"/>
      <c r="ALP286" s="735"/>
      <c r="ALQ286" s="735"/>
      <c r="ALR286" s="735"/>
      <c r="ALS286" s="735"/>
      <c r="ALT286" s="735"/>
      <c r="ALU286" s="735"/>
      <c r="ALV286" s="735"/>
      <c r="ALW286" s="735"/>
      <c r="ALX286" s="735"/>
      <c r="ALY286" s="735"/>
      <c r="ALZ286" s="735"/>
      <c r="AMA286" s="735"/>
      <c r="AMB286" s="735"/>
      <c r="AMC286" s="735"/>
      <c r="AMD286" s="735"/>
      <c r="AME286" s="735"/>
      <c r="AMF286" s="735"/>
      <c r="AMG286" s="735"/>
      <c r="AMH286" s="735"/>
      <c r="AMI286" s="735"/>
      <c r="AMJ286" s="735"/>
      <c r="AMK286" s="735"/>
      <c r="AML286" s="735"/>
      <c r="AMM286" s="735"/>
      <c r="AMN286" s="735"/>
      <c r="AMO286" s="735"/>
      <c r="AMP286" s="735"/>
      <c r="AMQ286" s="735"/>
      <c r="AMR286" s="735"/>
      <c r="AMS286" s="735"/>
      <c r="AMT286" s="735"/>
      <c r="AMU286" s="735"/>
      <c r="AMV286" s="735"/>
      <c r="AMW286" s="735"/>
      <c r="AMX286" s="735"/>
      <c r="AMY286" s="735"/>
      <c r="AMZ286" s="735"/>
      <c r="ANA286" s="732"/>
      <c r="ANB286" s="732"/>
      <c r="ANC286" s="732"/>
      <c r="AND286" s="732"/>
      <c r="ANE286" s="732"/>
      <c r="ANF286" s="732"/>
      <c r="ANG286" s="732"/>
      <c r="ANH286" s="732"/>
      <c r="ANI286" s="732"/>
      <c r="ANJ286" s="732"/>
      <c r="ANK286" s="732"/>
      <c r="ANL286" s="732"/>
      <c r="ANM286" s="732"/>
      <c r="ANN286" s="732"/>
      <c r="ANO286" s="732"/>
      <c r="ANP286" s="732"/>
      <c r="ANQ286" s="732"/>
      <c r="ANR286" s="732"/>
      <c r="ANS286" s="732"/>
      <c r="ANT286" s="732"/>
      <c r="ANU286" s="732"/>
      <c r="ANV286" s="732"/>
      <c r="ANW286" s="732"/>
      <c r="ANX286" s="732"/>
      <c r="ANY286" s="733"/>
      <c r="ANZ286" s="733"/>
      <c r="AOA286" s="733"/>
      <c r="AOB286" s="733"/>
      <c r="AOC286" s="733"/>
      <c r="AOD286" s="732"/>
      <c r="AOE286" s="732"/>
      <c r="AOF286" s="733"/>
      <c r="AOG286" s="733"/>
      <c r="AOH286" s="732"/>
      <c r="AOI286" s="732"/>
      <c r="AOJ286" s="733"/>
      <c r="AOK286" s="733"/>
      <c r="AOL286" s="732"/>
      <c r="AOM286" s="732"/>
      <c r="AON286" s="732"/>
      <c r="AOO286" s="732"/>
      <c r="AOP286" s="732"/>
      <c r="AOQ286" s="732"/>
      <c r="AOR286" s="732"/>
      <c r="AOS286" s="733"/>
      <c r="AOT286" s="733"/>
      <c r="AOU286" s="732"/>
      <c r="AOV286" s="732"/>
      <c r="AOW286" s="733"/>
      <c r="AOX286" s="733"/>
      <c r="AOY286" s="732"/>
      <c r="AOZ286" s="732"/>
      <c r="APA286" s="732"/>
      <c r="APB286" s="732"/>
      <c r="APC286" s="732"/>
      <c r="APD286" s="731"/>
      <c r="APE286" s="734"/>
      <c r="APF286" s="732"/>
      <c r="APG286" s="732"/>
      <c r="APH286" s="732"/>
      <c r="API286" s="732"/>
      <c r="APJ286" s="732"/>
      <c r="APK286" s="732"/>
      <c r="APL286" s="732"/>
      <c r="APM286" s="735"/>
      <c r="APN286" s="735"/>
      <c r="APO286" s="735"/>
      <c r="APP286" s="735"/>
      <c r="APQ286" s="735"/>
      <c r="APR286" s="735"/>
      <c r="APS286" s="735"/>
      <c r="APT286" s="735"/>
      <c r="APU286" s="735"/>
      <c r="APV286" s="735"/>
      <c r="APW286" s="735"/>
      <c r="APX286" s="735"/>
      <c r="APY286" s="735"/>
      <c r="APZ286" s="735"/>
      <c r="AQA286" s="735"/>
      <c r="AQB286" s="735"/>
      <c r="AQC286" s="735"/>
      <c r="AQD286" s="735"/>
      <c r="AQE286" s="735"/>
      <c r="AQF286" s="735"/>
      <c r="AQG286" s="735"/>
      <c r="AQH286" s="735"/>
      <c r="AQI286" s="735"/>
      <c r="AQJ286" s="735"/>
      <c r="AQK286" s="735"/>
      <c r="AQL286" s="735"/>
      <c r="AQM286" s="735"/>
      <c r="AQN286" s="735"/>
      <c r="AQO286" s="735"/>
      <c r="AQP286" s="735"/>
      <c r="AQQ286" s="735"/>
      <c r="AQR286" s="735"/>
      <c r="AQS286" s="735"/>
      <c r="AQT286" s="735"/>
      <c r="AQU286" s="735"/>
      <c r="AQV286" s="735"/>
      <c r="AQW286" s="735"/>
      <c r="AQX286" s="735"/>
      <c r="AQY286" s="735"/>
      <c r="AQZ286" s="735"/>
      <c r="ARA286" s="735"/>
      <c r="ARB286" s="735"/>
      <c r="ARC286" s="735"/>
      <c r="ARD286" s="735"/>
      <c r="ARE286" s="732"/>
      <c r="ARF286" s="732"/>
      <c r="ARG286" s="732"/>
      <c r="ARH286" s="732"/>
      <c r="ARI286" s="732"/>
      <c r="ARJ286" s="732"/>
      <c r="ARK286" s="732"/>
      <c r="ARL286" s="732"/>
      <c r="ARM286" s="732"/>
      <c r="ARN286" s="732"/>
      <c r="ARO286" s="732"/>
      <c r="ARP286" s="732"/>
      <c r="ARQ286" s="732"/>
      <c r="ARR286" s="732"/>
      <c r="ARS286" s="732"/>
      <c r="ART286" s="732"/>
      <c r="ARU286" s="732"/>
      <c r="ARV286" s="732"/>
      <c r="ARW286" s="732"/>
      <c r="ARX286" s="732"/>
      <c r="ARY286" s="732"/>
      <c r="ARZ286" s="732"/>
      <c r="ASA286" s="732"/>
      <c r="ASB286" s="732"/>
      <c r="ASC286" s="733"/>
      <c r="ASD286" s="733"/>
      <c r="ASE286" s="733"/>
      <c r="ASF286" s="733"/>
      <c r="ASG286" s="733"/>
      <c r="ASH286" s="732"/>
      <c r="ASI286" s="732"/>
      <c r="ASJ286" s="733"/>
      <c r="ASK286" s="733"/>
      <c r="ASL286" s="732"/>
      <c r="ASM286" s="732"/>
      <c r="ASN286" s="733"/>
      <c r="ASO286" s="733"/>
      <c r="ASP286" s="732"/>
      <c r="ASQ286" s="732"/>
      <c r="ASR286" s="732"/>
      <c r="ASS286" s="732"/>
      <c r="AST286" s="732"/>
      <c r="ASU286" s="732"/>
      <c r="ASV286" s="732"/>
      <c r="ASW286" s="733"/>
      <c r="ASX286" s="733"/>
      <c r="ASY286" s="732"/>
      <c r="ASZ286" s="732"/>
      <c r="ATA286" s="733"/>
      <c r="ATB286" s="733"/>
      <c r="ATC286" s="732"/>
      <c r="ATD286" s="732"/>
      <c r="ATE286" s="732"/>
      <c r="ATF286" s="732"/>
      <c r="ATG286" s="732"/>
      <c r="ATH286" s="731"/>
      <c r="ATI286" s="734"/>
      <c r="ATJ286" s="732"/>
      <c r="ATK286" s="732"/>
      <c r="ATL286" s="732"/>
      <c r="ATM286" s="732"/>
      <c r="ATN286" s="732"/>
      <c r="ATO286" s="732"/>
      <c r="ATP286" s="732"/>
      <c r="ATQ286" s="735"/>
      <c r="ATR286" s="735"/>
      <c r="ATS286" s="735"/>
      <c r="ATT286" s="735"/>
      <c r="ATU286" s="735"/>
      <c r="ATV286" s="735"/>
      <c r="ATW286" s="735"/>
      <c r="ATX286" s="735"/>
      <c r="ATY286" s="735"/>
      <c r="ATZ286" s="735"/>
      <c r="AUA286" s="735"/>
      <c r="AUB286" s="735"/>
      <c r="AUC286" s="735"/>
      <c r="AUD286" s="735"/>
      <c r="AUE286" s="735"/>
      <c r="AUF286" s="735"/>
      <c r="AUG286" s="735"/>
      <c r="AUH286" s="735"/>
      <c r="AUI286" s="735"/>
      <c r="AUJ286" s="735"/>
      <c r="AUK286" s="735"/>
      <c r="AUL286" s="735"/>
      <c r="AUM286" s="735"/>
      <c r="AUN286" s="735"/>
      <c r="AUO286" s="735"/>
      <c r="AUP286" s="735"/>
      <c r="AUQ286" s="735"/>
      <c r="AUR286" s="735"/>
      <c r="AUS286" s="735"/>
      <c r="AUT286" s="735"/>
      <c r="AUU286" s="735"/>
      <c r="AUV286" s="735"/>
      <c r="AUW286" s="735"/>
      <c r="AUX286" s="735"/>
      <c r="AUY286" s="735"/>
      <c r="AUZ286" s="735"/>
      <c r="AVA286" s="735"/>
      <c r="AVB286" s="735"/>
      <c r="AVC286" s="735"/>
      <c r="AVD286" s="735"/>
      <c r="AVE286" s="735"/>
      <c r="AVF286" s="735"/>
      <c r="AVG286" s="735"/>
      <c r="AVH286" s="735"/>
      <c r="AVI286" s="732"/>
      <c r="AVJ286" s="732"/>
      <c r="AVK286" s="732"/>
      <c r="AVL286" s="732"/>
      <c r="AVM286" s="732"/>
      <c r="AVN286" s="732"/>
      <c r="AVO286" s="732"/>
      <c r="AVP286" s="732"/>
      <c r="AVQ286" s="732"/>
      <c r="AVR286" s="732"/>
      <c r="AVS286" s="732"/>
      <c r="AVT286" s="732"/>
      <c r="AVU286" s="732"/>
      <c r="AVV286" s="732"/>
      <c r="AVW286" s="732"/>
      <c r="AVX286" s="732"/>
      <c r="AVY286" s="732"/>
      <c r="AVZ286" s="732"/>
      <c r="AWA286" s="732"/>
      <c r="AWB286" s="732"/>
      <c r="AWC286" s="732"/>
      <c r="AWD286" s="732"/>
      <c r="AWE286" s="732"/>
      <c r="AWF286" s="732"/>
      <c r="AWG286" s="733"/>
      <c r="AWH286" s="733"/>
      <c r="AWI286" s="733"/>
      <c r="AWJ286" s="733"/>
      <c r="AWK286" s="733"/>
      <c r="AWL286" s="732"/>
      <c r="AWM286" s="732"/>
      <c r="AWN286" s="733"/>
      <c r="AWO286" s="733"/>
      <c r="AWP286" s="732"/>
      <c r="AWQ286" s="732"/>
      <c r="AWR286" s="733"/>
      <c r="AWS286" s="733"/>
      <c r="AWT286" s="732"/>
      <c r="AWU286" s="732"/>
      <c r="AWV286" s="732"/>
      <c r="AWW286" s="732"/>
      <c r="AWX286" s="732"/>
      <c r="AWY286" s="732"/>
      <c r="AWZ286" s="732"/>
      <c r="AXA286" s="733"/>
      <c r="AXB286" s="733"/>
      <c r="AXC286" s="732"/>
      <c r="AXD286" s="732"/>
      <c r="AXE286" s="733"/>
      <c r="AXF286" s="733"/>
      <c r="AXG286" s="732"/>
      <c r="AXH286" s="732"/>
      <c r="AXI286" s="732"/>
      <c r="AXJ286" s="732"/>
      <c r="AXK286" s="732"/>
      <c r="AXL286" s="731"/>
      <c r="AXM286" s="734"/>
      <c r="AXN286" s="732"/>
      <c r="AXO286" s="732"/>
      <c r="AXP286" s="732"/>
      <c r="AXQ286" s="732"/>
      <c r="AXR286" s="732"/>
      <c r="AXS286" s="732"/>
      <c r="AXT286" s="732"/>
      <c r="AXU286" s="735"/>
      <c r="AXV286" s="735"/>
      <c r="AXW286" s="735"/>
      <c r="AXX286" s="735"/>
      <c r="AXY286" s="735"/>
      <c r="AXZ286" s="735"/>
      <c r="AYA286" s="735"/>
      <c r="AYB286" s="735"/>
      <c r="AYC286" s="735"/>
      <c r="AYD286" s="735"/>
      <c r="AYE286" s="735"/>
      <c r="AYF286" s="735"/>
      <c r="AYG286" s="735"/>
      <c r="AYH286" s="735"/>
      <c r="AYI286" s="735"/>
      <c r="AYJ286" s="735"/>
      <c r="AYK286" s="735"/>
      <c r="AYL286" s="735"/>
      <c r="AYM286" s="735"/>
      <c r="AYN286" s="735"/>
      <c r="AYO286" s="735"/>
      <c r="AYP286" s="735"/>
      <c r="AYQ286" s="735"/>
      <c r="AYR286" s="735"/>
      <c r="AYS286" s="735"/>
      <c r="AYT286" s="735"/>
      <c r="AYU286" s="735"/>
      <c r="AYV286" s="735"/>
      <c r="AYW286" s="735"/>
      <c r="AYX286" s="735"/>
      <c r="AYY286" s="735"/>
      <c r="AYZ286" s="735"/>
      <c r="AZA286" s="735"/>
      <c r="AZB286" s="735"/>
      <c r="AZC286" s="735"/>
      <c r="AZD286" s="735"/>
      <c r="AZE286" s="735"/>
      <c r="AZF286" s="735"/>
      <c r="AZG286" s="735"/>
      <c r="AZH286" s="735"/>
      <c r="AZI286" s="735"/>
      <c r="AZJ286" s="735"/>
      <c r="AZK286" s="735"/>
      <c r="AZL286" s="735"/>
      <c r="AZM286" s="732"/>
      <c r="AZN286" s="732"/>
      <c r="AZO286" s="732"/>
      <c r="AZP286" s="732"/>
      <c r="AZQ286" s="732"/>
      <c r="AZR286" s="732"/>
      <c r="AZS286" s="732"/>
      <c r="AZT286" s="732"/>
      <c r="AZU286" s="732"/>
      <c r="AZV286" s="732"/>
      <c r="AZW286" s="732"/>
      <c r="AZX286" s="732"/>
      <c r="AZY286" s="732"/>
      <c r="AZZ286" s="732"/>
      <c r="BAA286" s="732"/>
      <c r="BAB286" s="732"/>
      <c r="BAC286" s="732"/>
      <c r="BAD286" s="732"/>
      <c r="BAE286" s="732"/>
      <c r="BAF286" s="732"/>
      <c r="BAG286" s="732"/>
      <c r="BAH286" s="732"/>
      <c r="BAI286" s="732"/>
      <c r="BAJ286" s="732"/>
      <c r="BAK286" s="733"/>
      <c r="BAL286" s="733"/>
      <c r="BAM286" s="733"/>
      <c r="BAN286" s="733"/>
      <c r="BAO286" s="733"/>
      <c r="BAP286" s="732"/>
      <c r="BAQ286" s="732"/>
      <c r="BAR286" s="733"/>
      <c r="BAS286" s="733"/>
      <c r="BAT286" s="732"/>
      <c r="BAU286" s="732"/>
      <c r="BAV286" s="733"/>
      <c r="BAW286" s="733"/>
      <c r="BAX286" s="732"/>
      <c r="BAY286" s="732"/>
      <c r="BAZ286" s="732"/>
      <c r="BBA286" s="732"/>
      <c r="BBB286" s="732"/>
      <c r="BBC286" s="732"/>
      <c r="BBD286" s="732"/>
      <c r="BBE286" s="733"/>
      <c r="BBF286" s="733"/>
      <c r="BBG286" s="732"/>
      <c r="BBH286" s="732"/>
      <c r="BBI286" s="733"/>
      <c r="BBJ286" s="733"/>
      <c r="BBK286" s="732"/>
      <c r="BBL286" s="732"/>
      <c r="BBM286" s="732"/>
      <c r="BBN286" s="732"/>
      <c r="BBO286" s="732"/>
      <c r="BBP286" s="731"/>
      <c r="BBQ286" s="734"/>
      <c r="BBR286" s="732"/>
      <c r="BBS286" s="732"/>
      <c r="BBT286" s="732"/>
      <c r="BBU286" s="732"/>
      <c r="BBV286" s="732"/>
      <c r="BBW286" s="732"/>
      <c r="BBX286" s="732"/>
      <c r="BBY286" s="735"/>
      <c r="BBZ286" s="735"/>
      <c r="BCA286" s="735"/>
      <c r="BCB286" s="735"/>
      <c r="BCC286" s="735"/>
      <c r="BCD286" s="735"/>
      <c r="BCE286" s="735"/>
      <c r="BCF286" s="735"/>
      <c r="BCG286" s="735"/>
      <c r="BCH286" s="735"/>
      <c r="BCI286" s="735"/>
      <c r="BCJ286" s="735"/>
      <c r="BCK286" s="735"/>
      <c r="BCL286" s="735"/>
      <c r="BCM286" s="735"/>
      <c r="BCN286" s="735"/>
      <c r="BCO286" s="735"/>
      <c r="BCP286" s="735"/>
      <c r="BCQ286" s="735"/>
      <c r="BCR286" s="735"/>
      <c r="BCS286" s="735"/>
      <c r="BCT286" s="735"/>
      <c r="BCU286" s="735"/>
      <c r="BCV286" s="735"/>
      <c r="BCW286" s="735"/>
      <c r="BCX286" s="735"/>
      <c r="BCY286" s="735"/>
      <c r="BCZ286" s="735"/>
      <c r="BDA286" s="735"/>
      <c r="BDB286" s="735"/>
      <c r="BDC286" s="735"/>
      <c r="BDD286" s="735"/>
      <c r="BDE286" s="735"/>
      <c r="BDF286" s="735"/>
      <c r="BDG286" s="735"/>
      <c r="BDH286" s="735"/>
      <c r="BDI286" s="735"/>
      <c r="BDJ286" s="735"/>
      <c r="BDK286" s="735"/>
      <c r="BDL286" s="735"/>
      <c r="BDM286" s="735"/>
      <c r="BDN286" s="735"/>
      <c r="BDO286" s="735"/>
      <c r="BDP286" s="735"/>
      <c r="BDQ286" s="732"/>
      <c r="BDR286" s="732"/>
      <c r="BDS286" s="732"/>
      <c r="BDT286" s="732"/>
      <c r="BDU286" s="732"/>
      <c r="BDV286" s="732"/>
      <c r="BDW286" s="732"/>
      <c r="BDX286" s="732"/>
      <c r="BDY286" s="732"/>
      <c r="BDZ286" s="732"/>
      <c r="BEA286" s="732"/>
      <c r="BEB286" s="732"/>
      <c r="BEC286" s="732"/>
      <c r="BED286" s="732"/>
      <c r="BEE286" s="732"/>
      <c r="BEF286" s="732"/>
      <c r="BEG286" s="732"/>
      <c r="BEH286" s="732"/>
      <c r="BEI286" s="732"/>
      <c r="BEJ286" s="732"/>
      <c r="BEK286" s="732"/>
      <c r="BEL286" s="732"/>
      <c r="BEM286" s="732"/>
      <c r="BEN286" s="732"/>
      <c r="BEO286" s="733"/>
      <c r="BEP286" s="733"/>
      <c r="BEQ286" s="733"/>
      <c r="BER286" s="733"/>
      <c r="BES286" s="733"/>
      <c r="BET286" s="732"/>
      <c r="BEU286" s="732"/>
      <c r="BEV286" s="733"/>
      <c r="BEW286" s="733"/>
      <c r="BEX286" s="732"/>
      <c r="BEY286" s="732"/>
      <c r="BEZ286" s="733"/>
      <c r="BFA286" s="733"/>
      <c r="BFB286" s="732"/>
      <c r="BFC286" s="732"/>
      <c r="BFD286" s="732"/>
      <c r="BFE286" s="732"/>
      <c r="BFF286" s="732"/>
      <c r="BFG286" s="732"/>
      <c r="BFH286" s="732"/>
      <c r="BFI286" s="733"/>
      <c r="BFJ286" s="733"/>
      <c r="BFK286" s="732"/>
      <c r="BFL286" s="732"/>
      <c r="BFM286" s="733"/>
      <c r="BFN286" s="733"/>
      <c r="BFO286" s="732"/>
      <c r="BFP286" s="732"/>
      <c r="BFQ286" s="732"/>
      <c r="BFR286" s="732"/>
      <c r="BFS286" s="732"/>
      <c r="BFT286" s="731"/>
      <c r="BFU286" s="734"/>
      <c r="BFV286" s="732"/>
      <c r="BFW286" s="732"/>
      <c r="BFX286" s="732"/>
      <c r="BFY286" s="732"/>
      <c r="BFZ286" s="732"/>
      <c r="BGA286" s="732"/>
      <c r="BGB286" s="732"/>
      <c r="BGC286" s="735"/>
      <c r="BGD286" s="735"/>
      <c r="BGE286" s="735"/>
      <c r="BGF286" s="735"/>
      <c r="BGG286" s="735"/>
      <c r="BGH286" s="735"/>
      <c r="BGI286" s="735"/>
      <c r="BGJ286" s="735"/>
      <c r="BGK286" s="735"/>
      <c r="BGL286" s="735"/>
      <c r="BGM286" s="735"/>
      <c r="BGN286" s="735"/>
      <c r="BGO286" s="735"/>
      <c r="BGP286" s="735"/>
      <c r="BGQ286" s="735"/>
      <c r="BGR286" s="735"/>
      <c r="BGS286" s="735"/>
      <c r="BGT286" s="735"/>
      <c r="BGU286" s="735"/>
      <c r="BGV286" s="735"/>
      <c r="BGW286" s="735"/>
      <c r="BGX286" s="735"/>
      <c r="BGY286" s="735"/>
      <c r="BGZ286" s="735"/>
      <c r="BHA286" s="735"/>
      <c r="BHB286" s="735"/>
      <c r="BHC286" s="735"/>
      <c r="BHD286" s="735"/>
      <c r="BHE286" s="735"/>
      <c r="BHF286" s="735"/>
      <c r="BHG286" s="735"/>
      <c r="BHH286" s="735"/>
      <c r="BHI286" s="735"/>
      <c r="BHJ286" s="735"/>
      <c r="BHK286" s="735"/>
      <c r="BHL286" s="735"/>
      <c r="BHM286" s="735"/>
      <c r="BHN286" s="735"/>
      <c r="BHO286" s="735"/>
      <c r="BHP286" s="735"/>
      <c r="BHQ286" s="735"/>
      <c r="BHR286" s="735"/>
      <c r="BHS286" s="735"/>
      <c r="BHT286" s="735"/>
      <c r="BHU286" s="732"/>
      <c r="BHV286" s="732"/>
      <c r="BHW286" s="732"/>
      <c r="BHX286" s="732"/>
      <c r="BHY286" s="732"/>
      <c r="BHZ286" s="732"/>
      <c r="BIA286" s="732"/>
      <c r="BIB286" s="732"/>
      <c r="BIC286" s="732"/>
      <c r="BID286" s="732"/>
      <c r="BIE286" s="732"/>
      <c r="BIF286" s="732"/>
      <c r="BIG286" s="732"/>
      <c r="BIH286" s="732"/>
      <c r="BII286" s="732"/>
      <c r="BIJ286" s="732"/>
      <c r="BIK286" s="732"/>
      <c r="BIL286" s="732"/>
      <c r="BIM286" s="732"/>
      <c r="BIN286" s="732"/>
      <c r="BIO286" s="732"/>
      <c r="BIP286" s="732"/>
      <c r="BIQ286" s="732"/>
      <c r="BIR286" s="732"/>
      <c r="BIS286" s="733"/>
      <c r="BIT286" s="733"/>
      <c r="BIU286" s="733"/>
      <c r="BIV286" s="733"/>
      <c r="BIW286" s="733"/>
      <c r="BIX286" s="732"/>
      <c r="BIY286" s="732"/>
      <c r="BIZ286" s="733"/>
      <c r="BJA286" s="733"/>
      <c r="BJB286" s="732"/>
      <c r="BJC286" s="732"/>
      <c r="BJD286" s="733"/>
      <c r="BJE286" s="733"/>
      <c r="BJF286" s="732"/>
      <c r="BJG286" s="732"/>
      <c r="BJH286" s="732"/>
      <c r="BJI286" s="732"/>
      <c r="BJJ286" s="732"/>
      <c r="BJK286" s="732"/>
      <c r="BJL286" s="732"/>
      <c r="BJM286" s="733"/>
      <c r="BJN286" s="733"/>
      <c r="BJO286" s="732"/>
      <c r="BJP286" s="732"/>
      <c r="BJQ286" s="733"/>
      <c r="BJR286" s="733"/>
      <c r="BJS286" s="732"/>
      <c r="BJT286" s="732"/>
      <c r="BJU286" s="732"/>
      <c r="BJV286" s="732"/>
      <c r="BJW286" s="732"/>
      <c r="BJX286" s="731"/>
      <c r="BJY286" s="734"/>
      <c r="BJZ286" s="732"/>
      <c r="BKA286" s="732"/>
      <c r="BKB286" s="732"/>
      <c r="BKC286" s="732"/>
      <c r="BKD286" s="732"/>
      <c r="BKE286" s="732"/>
      <c r="BKF286" s="732"/>
      <c r="BKG286" s="735"/>
      <c r="BKH286" s="735"/>
      <c r="BKI286" s="735"/>
      <c r="BKJ286" s="735"/>
      <c r="BKK286" s="735"/>
      <c r="BKL286" s="735"/>
      <c r="BKM286" s="735"/>
      <c r="BKN286" s="735"/>
      <c r="BKO286" s="735"/>
      <c r="BKP286" s="735"/>
      <c r="BKQ286" s="735"/>
      <c r="BKR286" s="735"/>
      <c r="BKS286" s="735"/>
      <c r="BKT286" s="735"/>
      <c r="BKU286" s="735"/>
      <c r="BKV286" s="735"/>
      <c r="BKW286" s="735"/>
      <c r="BKX286" s="735"/>
      <c r="BKY286" s="735"/>
      <c r="BKZ286" s="735"/>
      <c r="BLA286" s="735"/>
      <c r="BLB286" s="735"/>
      <c r="BLC286" s="735"/>
      <c r="BLD286" s="735"/>
      <c r="BLE286" s="735"/>
      <c r="BLF286" s="735"/>
      <c r="BLG286" s="735"/>
      <c r="BLH286" s="735"/>
      <c r="BLI286" s="735"/>
      <c r="BLJ286" s="735"/>
      <c r="BLK286" s="735"/>
      <c r="BLL286" s="735"/>
      <c r="BLM286" s="735"/>
      <c r="BLN286" s="735"/>
      <c r="BLO286" s="735"/>
      <c r="BLP286" s="735"/>
      <c r="BLQ286" s="735"/>
      <c r="BLR286" s="735"/>
      <c r="BLS286" s="735"/>
      <c r="BLT286" s="735"/>
      <c r="BLU286" s="735"/>
      <c r="BLV286" s="735"/>
      <c r="BLW286" s="735"/>
      <c r="BLX286" s="735"/>
      <c r="BLY286" s="732"/>
      <c r="BLZ286" s="732"/>
      <c r="BMA286" s="732"/>
      <c r="BMB286" s="732"/>
      <c r="BMC286" s="732"/>
      <c r="BMD286" s="732"/>
      <c r="BME286" s="732"/>
      <c r="BMF286" s="732"/>
      <c r="BMG286" s="732"/>
      <c r="BMH286" s="732"/>
      <c r="BMI286" s="732"/>
      <c r="BMJ286" s="732"/>
      <c r="BMK286" s="732"/>
      <c r="BML286" s="732"/>
      <c r="BMM286" s="732"/>
      <c r="BMN286" s="732"/>
      <c r="BMO286" s="732"/>
      <c r="BMP286" s="732"/>
      <c r="BMQ286" s="732"/>
      <c r="BMR286" s="732"/>
      <c r="BMS286" s="732"/>
      <c r="BMT286" s="732"/>
      <c r="BMU286" s="732"/>
      <c r="BMV286" s="732"/>
      <c r="BMW286" s="733"/>
      <c r="BMX286" s="733"/>
      <c r="BMY286" s="733"/>
      <c r="BMZ286" s="733"/>
      <c r="BNA286" s="733"/>
      <c r="BNB286" s="732"/>
      <c r="BNC286" s="732"/>
      <c r="BND286" s="733"/>
      <c r="BNE286" s="733"/>
      <c r="BNF286" s="732"/>
      <c r="BNG286" s="732"/>
      <c r="BNH286" s="733"/>
      <c r="BNI286" s="733"/>
      <c r="BNJ286" s="732"/>
      <c r="BNK286" s="732"/>
      <c r="BNL286" s="732"/>
      <c r="BNM286" s="732"/>
      <c r="BNN286" s="732"/>
      <c r="BNO286" s="732"/>
      <c r="BNP286" s="732"/>
      <c r="BNQ286" s="733"/>
      <c r="BNR286" s="733"/>
      <c r="BNS286" s="732"/>
      <c r="BNT286" s="732"/>
      <c r="BNU286" s="733"/>
      <c r="BNV286" s="733"/>
      <c r="BNW286" s="732"/>
      <c r="BNX286" s="732"/>
      <c r="BNY286" s="732"/>
      <c r="BNZ286" s="732"/>
      <c r="BOA286" s="732"/>
      <c r="BOB286" s="731"/>
      <c r="BOC286" s="734"/>
      <c r="BOD286" s="732"/>
      <c r="BOE286" s="732"/>
      <c r="BOF286" s="732"/>
      <c r="BOG286" s="732"/>
      <c r="BOH286" s="732"/>
      <c r="BOI286" s="732"/>
      <c r="BOJ286" s="732"/>
      <c r="BOK286" s="735"/>
      <c r="BOL286" s="735"/>
      <c r="BOM286" s="735"/>
      <c r="BON286" s="735"/>
      <c r="BOO286" s="735"/>
      <c r="BOP286" s="735"/>
      <c r="BOQ286" s="735"/>
      <c r="BOR286" s="735"/>
      <c r="BOS286" s="735"/>
      <c r="BOT286" s="735"/>
      <c r="BOU286" s="735"/>
      <c r="BOV286" s="735"/>
      <c r="BOW286" s="735"/>
      <c r="BOX286" s="735"/>
      <c r="BOY286" s="735"/>
      <c r="BOZ286" s="735"/>
      <c r="BPA286" s="735"/>
      <c r="BPB286" s="735"/>
      <c r="BPC286" s="735"/>
      <c r="BPD286" s="735"/>
      <c r="BPE286" s="735"/>
      <c r="BPF286" s="735"/>
      <c r="BPG286" s="735"/>
      <c r="BPH286" s="735"/>
      <c r="BPI286" s="735"/>
      <c r="BPJ286" s="735"/>
      <c r="BPK286" s="735"/>
      <c r="BPL286" s="735"/>
      <c r="BPM286" s="735"/>
      <c r="BPN286" s="735"/>
      <c r="BPO286" s="735"/>
      <c r="BPP286" s="735"/>
      <c r="BPQ286" s="735"/>
      <c r="BPR286" s="735"/>
      <c r="BPS286" s="735"/>
      <c r="BPT286" s="735"/>
      <c r="BPU286" s="735"/>
      <c r="BPV286" s="735"/>
      <c r="BPW286" s="735"/>
      <c r="BPX286" s="735"/>
      <c r="BPY286" s="735"/>
      <c r="BPZ286" s="735"/>
      <c r="BQA286" s="735"/>
      <c r="BQB286" s="735"/>
      <c r="BQC286" s="732"/>
      <c r="BQD286" s="732"/>
      <c r="BQE286" s="732"/>
      <c r="BQF286" s="732"/>
      <c r="BQG286" s="732"/>
      <c r="BQH286" s="732"/>
      <c r="BQI286" s="732"/>
      <c r="BQJ286" s="732"/>
      <c r="BQK286" s="732"/>
      <c r="BQL286" s="732"/>
      <c r="BQM286" s="732"/>
      <c r="BQN286" s="732"/>
      <c r="BQO286" s="732"/>
      <c r="BQP286" s="732"/>
      <c r="BQQ286" s="732"/>
      <c r="BQR286" s="732"/>
      <c r="BQS286" s="732"/>
      <c r="BQT286" s="732"/>
      <c r="BQU286" s="732"/>
      <c r="BQV286" s="732"/>
      <c r="BQW286" s="732"/>
      <c r="BQX286" s="732"/>
      <c r="BQY286" s="732"/>
      <c r="BQZ286" s="732"/>
      <c r="BRA286" s="733"/>
      <c r="BRB286" s="733"/>
      <c r="BRC286" s="733"/>
      <c r="BRD286" s="733"/>
      <c r="BRE286" s="733"/>
      <c r="BRF286" s="732"/>
      <c r="BRG286" s="732"/>
      <c r="BRH286" s="733"/>
      <c r="BRI286" s="733"/>
      <c r="BRJ286" s="732"/>
      <c r="BRK286" s="732"/>
      <c r="BRL286" s="733"/>
      <c r="BRM286" s="733"/>
      <c r="BRN286" s="732"/>
      <c r="BRO286" s="732"/>
      <c r="BRP286" s="732"/>
      <c r="BRQ286" s="732"/>
      <c r="BRR286" s="732"/>
      <c r="BRS286" s="732"/>
      <c r="BRT286" s="732"/>
      <c r="BRU286" s="733"/>
      <c r="BRV286" s="733"/>
      <c r="BRW286" s="732"/>
      <c r="BRX286" s="732"/>
      <c r="BRY286" s="733"/>
      <c r="BRZ286" s="733"/>
      <c r="BSA286" s="732"/>
      <c r="BSB286" s="732"/>
      <c r="BSC286" s="732"/>
      <c r="BSD286" s="732"/>
      <c r="BSE286" s="732"/>
      <c r="BSF286" s="731"/>
      <c r="BSG286" s="734"/>
      <c r="BSH286" s="732"/>
      <c r="BSI286" s="732"/>
      <c r="BSJ286" s="732"/>
      <c r="BSK286" s="732"/>
      <c r="BSL286" s="732"/>
      <c r="BSM286" s="732"/>
      <c r="BSN286" s="732"/>
      <c r="BSO286" s="735"/>
      <c r="BSP286" s="735"/>
      <c r="BSQ286" s="735"/>
      <c r="BSR286" s="735"/>
      <c r="BSS286" s="735"/>
      <c r="BST286" s="735"/>
      <c r="BSU286" s="735"/>
      <c r="BSV286" s="735"/>
      <c r="BSW286" s="735"/>
      <c r="BSX286" s="735"/>
      <c r="BSY286" s="735"/>
      <c r="BSZ286" s="735"/>
      <c r="BTA286" s="735"/>
      <c r="BTB286" s="735"/>
      <c r="BTC286" s="735"/>
      <c r="BTD286" s="735"/>
      <c r="BTE286" s="735"/>
      <c r="BTF286" s="735"/>
      <c r="BTG286" s="735"/>
      <c r="BTH286" s="735"/>
      <c r="BTI286" s="735"/>
      <c r="BTJ286" s="735"/>
      <c r="BTK286" s="735"/>
      <c r="BTL286" s="735"/>
      <c r="BTM286" s="735"/>
      <c r="BTN286" s="735"/>
      <c r="BTO286" s="735"/>
      <c r="BTP286" s="735"/>
      <c r="BTQ286" s="735"/>
      <c r="BTR286" s="735"/>
      <c r="BTS286" s="735"/>
      <c r="BTT286" s="735"/>
      <c r="BTU286" s="735"/>
      <c r="BTV286" s="735"/>
      <c r="BTW286" s="735"/>
      <c r="BTX286" s="735"/>
      <c r="BTY286" s="735"/>
      <c r="BTZ286" s="735"/>
      <c r="BUA286" s="735"/>
      <c r="BUB286" s="735"/>
      <c r="BUC286" s="735"/>
      <c r="BUD286" s="735"/>
      <c r="BUE286" s="735"/>
      <c r="BUF286" s="735"/>
      <c r="BUG286" s="732"/>
      <c r="BUH286" s="732"/>
      <c r="BUI286" s="732"/>
      <c r="BUJ286" s="732"/>
      <c r="BUK286" s="732"/>
      <c r="BUL286" s="732"/>
      <c r="BUM286" s="732"/>
      <c r="BUN286" s="732"/>
      <c r="BUO286" s="732"/>
      <c r="BUP286" s="732"/>
      <c r="BUQ286" s="732"/>
      <c r="BUR286" s="732"/>
      <c r="BUS286" s="732"/>
      <c r="BUT286" s="732"/>
      <c r="BUU286" s="732"/>
      <c r="BUV286" s="732"/>
      <c r="BUW286" s="732"/>
      <c r="BUX286" s="732"/>
      <c r="BUY286" s="732"/>
      <c r="BUZ286" s="732"/>
      <c r="BVA286" s="732"/>
      <c r="BVB286" s="732"/>
      <c r="BVC286" s="732"/>
      <c r="BVD286" s="732"/>
      <c r="BVE286" s="733"/>
      <c r="BVF286" s="733"/>
      <c r="BVG286" s="733"/>
      <c r="BVH286" s="733"/>
      <c r="BVI286" s="733"/>
      <c r="BVJ286" s="732"/>
      <c r="BVK286" s="732"/>
      <c r="BVL286" s="733"/>
      <c r="BVM286" s="733"/>
      <c r="BVN286" s="732"/>
      <c r="BVO286" s="732"/>
      <c r="BVP286" s="733"/>
      <c r="BVQ286" s="733"/>
      <c r="BVR286" s="732"/>
      <c r="BVS286" s="732"/>
      <c r="BVT286" s="732"/>
      <c r="BVU286" s="732"/>
      <c r="BVV286" s="732"/>
      <c r="BVW286" s="732"/>
      <c r="BVX286" s="732"/>
      <c r="BVY286" s="733"/>
      <c r="BVZ286" s="733"/>
      <c r="BWA286" s="732"/>
      <c r="BWB286" s="732"/>
      <c r="BWC286" s="733"/>
      <c r="BWD286" s="733"/>
      <c r="BWE286" s="732"/>
      <c r="BWF286" s="732"/>
      <c r="BWG286" s="732"/>
      <c r="BWH286" s="732"/>
      <c r="BWI286" s="732"/>
      <c r="BWJ286" s="731"/>
      <c r="BWK286" s="734"/>
      <c r="BWL286" s="732"/>
      <c r="BWM286" s="732"/>
      <c r="BWN286" s="732"/>
      <c r="BWO286" s="732"/>
      <c r="BWP286" s="732"/>
      <c r="BWQ286" s="732"/>
      <c r="BWR286" s="732"/>
      <c r="BWS286" s="735"/>
      <c r="BWT286" s="735"/>
      <c r="BWU286" s="735"/>
      <c r="BWV286" s="735"/>
      <c r="BWW286" s="735"/>
      <c r="BWX286" s="735"/>
      <c r="BWY286" s="735"/>
      <c r="BWZ286" s="735"/>
      <c r="BXA286" s="735"/>
      <c r="BXB286" s="735"/>
      <c r="BXC286" s="735"/>
      <c r="BXD286" s="735"/>
      <c r="BXE286" s="735"/>
      <c r="BXF286" s="735"/>
      <c r="BXG286" s="735"/>
      <c r="BXH286" s="735"/>
      <c r="BXI286" s="735"/>
      <c r="BXJ286" s="735"/>
      <c r="BXK286" s="735"/>
      <c r="BXL286" s="735"/>
      <c r="BXM286" s="735"/>
      <c r="BXN286" s="735"/>
      <c r="BXO286" s="735"/>
      <c r="BXP286" s="735"/>
      <c r="BXQ286" s="735"/>
      <c r="BXR286" s="735"/>
      <c r="BXS286" s="735"/>
      <c r="BXT286" s="735"/>
      <c r="BXU286" s="735"/>
      <c r="BXV286" s="735"/>
      <c r="BXW286" s="735"/>
      <c r="BXX286" s="735"/>
      <c r="BXY286" s="735"/>
      <c r="BXZ286" s="735"/>
      <c r="BYA286" s="735"/>
      <c r="BYB286" s="735"/>
      <c r="BYC286" s="735"/>
      <c r="BYD286" s="735"/>
      <c r="BYE286" s="735"/>
      <c r="BYF286" s="735"/>
      <c r="BYG286" s="735"/>
      <c r="BYH286" s="735"/>
      <c r="BYI286" s="735"/>
      <c r="BYJ286" s="735"/>
      <c r="BYK286" s="732"/>
      <c r="BYL286" s="732"/>
      <c r="BYM286" s="732"/>
      <c r="BYN286" s="732"/>
      <c r="BYO286" s="732"/>
      <c r="BYP286" s="732"/>
      <c r="BYQ286" s="732"/>
      <c r="BYR286" s="732"/>
      <c r="BYS286" s="732"/>
      <c r="BYT286" s="732"/>
      <c r="BYU286" s="732"/>
      <c r="BYV286" s="732"/>
      <c r="BYW286" s="732"/>
      <c r="BYX286" s="732"/>
      <c r="BYY286" s="732"/>
      <c r="BYZ286" s="732"/>
      <c r="BZA286" s="732"/>
      <c r="BZB286" s="732"/>
      <c r="BZC286" s="732"/>
      <c r="BZD286" s="732"/>
      <c r="BZE286" s="732"/>
      <c r="BZF286" s="732"/>
      <c r="BZG286" s="732"/>
      <c r="BZH286" s="732"/>
      <c r="BZI286" s="733"/>
      <c r="BZJ286" s="733"/>
      <c r="BZK286" s="733"/>
      <c r="BZL286" s="733"/>
      <c r="BZM286" s="733"/>
      <c r="BZN286" s="732"/>
      <c r="BZO286" s="732"/>
      <c r="BZP286" s="733"/>
      <c r="BZQ286" s="733"/>
      <c r="BZR286" s="732"/>
      <c r="BZS286" s="732"/>
      <c r="BZT286" s="733"/>
      <c r="BZU286" s="733"/>
      <c r="BZV286" s="732"/>
      <c r="BZW286" s="732"/>
      <c r="BZX286" s="732"/>
      <c r="BZY286" s="732"/>
      <c r="BZZ286" s="732"/>
      <c r="CAA286" s="732"/>
      <c r="CAB286" s="732"/>
      <c r="CAC286" s="733"/>
      <c r="CAD286" s="733"/>
      <c r="CAE286" s="732"/>
      <c r="CAF286" s="732"/>
      <c r="CAG286" s="733"/>
      <c r="CAH286" s="733"/>
      <c r="CAI286" s="732"/>
      <c r="CAJ286" s="732"/>
      <c r="CAK286" s="732"/>
      <c r="CAL286" s="732"/>
      <c r="CAM286" s="732"/>
      <c r="CAN286" s="731"/>
      <c r="CAO286" s="734"/>
      <c r="CAP286" s="732"/>
      <c r="CAQ286" s="732"/>
      <c r="CAR286" s="732"/>
      <c r="CAS286" s="732"/>
      <c r="CAT286" s="732"/>
      <c r="CAU286" s="732"/>
      <c r="CAV286" s="732"/>
      <c r="CAW286" s="735"/>
      <c r="CAX286" s="735"/>
      <c r="CAY286" s="735"/>
      <c r="CAZ286" s="735"/>
      <c r="CBA286" s="735"/>
      <c r="CBB286" s="735"/>
      <c r="CBC286" s="735"/>
      <c r="CBD286" s="735"/>
      <c r="CBE286" s="735"/>
      <c r="CBF286" s="735"/>
      <c r="CBG286" s="735"/>
      <c r="CBH286" s="735"/>
      <c r="CBI286" s="735"/>
      <c r="CBJ286" s="735"/>
      <c r="CBK286" s="735"/>
      <c r="CBL286" s="735"/>
      <c r="CBM286" s="735"/>
      <c r="CBN286" s="735"/>
      <c r="CBO286" s="735"/>
      <c r="CBP286" s="735"/>
      <c r="CBQ286" s="735"/>
      <c r="CBR286" s="735"/>
      <c r="CBS286" s="735"/>
      <c r="CBT286" s="735"/>
      <c r="CBU286" s="735"/>
      <c r="CBV286" s="735"/>
      <c r="CBW286" s="735"/>
      <c r="CBX286" s="735"/>
      <c r="CBY286" s="735"/>
      <c r="CBZ286" s="735"/>
      <c r="CCA286" s="735"/>
      <c r="CCB286" s="735"/>
      <c r="CCC286" s="735"/>
      <c r="CCD286" s="735"/>
      <c r="CCE286" s="735"/>
      <c r="CCF286" s="735"/>
      <c r="CCG286" s="735"/>
      <c r="CCH286" s="735"/>
      <c r="CCI286" s="735"/>
      <c r="CCJ286" s="735"/>
      <c r="CCK286" s="735"/>
      <c r="CCL286" s="735"/>
      <c r="CCM286" s="735"/>
      <c r="CCN286" s="735"/>
      <c r="CCO286" s="732"/>
      <c r="CCP286" s="732"/>
      <c r="CCQ286" s="732"/>
      <c r="CCR286" s="732"/>
      <c r="CCS286" s="732"/>
      <c r="CCT286" s="732"/>
      <c r="CCU286" s="732"/>
      <c r="CCV286" s="732"/>
      <c r="CCW286" s="732"/>
      <c r="CCX286" s="732"/>
      <c r="CCY286" s="732"/>
      <c r="CCZ286" s="732"/>
      <c r="CDA286" s="732"/>
      <c r="CDB286" s="732"/>
      <c r="CDC286" s="732"/>
      <c r="CDD286" s="732"/>
      <c r="CDE286" s="732"/>
      <c r="CDF286" s="732"/>
      <c r="CDG286" s="732"/>
      <c r="CDH286" s="732"/>
      <c r="CDI286" s="732"/>
      <c r="CDJ286" s="732"/>
      <c r="CDK286" s="732"/>
      <c r="CDL286" s="732"/>
      <c r="CDM286" s="733"/>
      <c r="CDN286" s="733"/>
      <c r="CDO286" s="733"/>
      <c r="CDP286" s="733"/>
      <c r="CDQ286" s="733"/>
      <c r="CDR286" s="732"/>
      <c r="CDS286" s="732"/>
      <c r="CDT286" s="733"/>
      <c r="CDU286" s="733"/>
      <c r="CDV286" s="732"/>
      <c r="CDW286" s="732"/>
      <c r="CDX286" s="733"/>
      <c r="CDY286" s="733"/>
      <c r="CDZ286" s="732"/>
      <c r="CEA286" s="732"/>
      <c r="CEB286" s="732"/>
      <c r="CEC286" s="732"/>
      <c r="CED286" s="732"/>
      <c r="CEE286" s="732"/>
      <c r="CEF286" s="732"/>
      <c r="CEG286" s="733"/>
      <c r="CEH286" s="733"/>
      <c r="CEI286" s="732"/>
      <c r="CEJ286" s="732"/>
      <c r="CEK286" s="733"/>
      <c r="CEL286" s="733"/>
      <c r="CEM286" s="732"/>
      <c r="CEN286" s="732"/>
      <c r="CEO286" s="732"/>
      <c r="CEP286" s="732"/>
      <c r="CEQ286" s="732"/>
      <c r="CER286" s="731"/>
      <c r="CES286" s="734"/>
      <c r="CET286" s="732"/>
      <c r="CEU286" s="732"/>
      <c r="CEV286" s="732"/>
      <c r="CEW286" s="732"/>
      <c r="CEX286" s="732"/>
      <c r="CEY286" s="732"/>
      <c r="CEZ286" s="732"/>
      <c r="CFA286" s="735"/>
      <c r="CFB286" s="735"/>
      <c r="CFC286" s="735"/>
      <c r="CFD286" s="735"/>
      <c r="CFE286" s="735"/>
      <c r="CFF286" s="735"/>
      <c r="CFG286" s="735"/>
      <c r="CFH286" s="735"/>
      <c r="CFI286" s="735"/>
      <c r="CFJ286" s="735"/>
      <c r="CFK286" s="735"/>
      <c r="CFL286" s="735"/>
      <c r="CFM286" s="735"/>
      <c r="CFN286" s="735"/>
      <c r="CFO286" s="735"/>
      <c r="CFP286" s="735"/>
      <c r="CFQ286" s="735"/>
      <c r="CFR286" s="735"/>
      <c r="CFS286" s="735"/>
      <c r="CFT286" s="735"/>
      <c r="CFU286" s="735"/>
      <c r="CFV286" s="735"/>
      <c r="CFW286" s="735"/>
      <c r="CFX286" s="735"/>
      <c r="CFY286" s="735"/>
      <c r="CFZ286" s="735"/>
      <c r="CGA286" s="735"/>
      <c r="CGB286" s="735"/>
      <c r="CGC286" s="735"/>
      <c r="CGD286" s="735"/>
      <c r="CGE286" s="735"/>
      <c r="CGF286" s="735"/>
      <c r="CGG286" s="735"/>
      <c r="CGH286" s="735"/>
      <c r="CGI286" s="735"/>
      <c r="CGJ286" s="735"/>
      <c r="CGK286" s="735"/>
      <c r="CGL286" s="735"/>
      <c r="CGM286" s="735"/>
      <c r="CGN286" s="735"/>
      <c r="CGO286" s="735"/>
      <c r="CGP286" s="735"/>
      <c r="CGQ286" s="735"/>
      <c r="CGR286" s="735"/>
      <c r="CGS286" s="732"/>
      <c r="CGT286" s="732"/>
      <c r="CGU286" s="732"/>
      <c r="CGV286" s="732"/>
      <c r="CGW286" s="732"/>
      <c r="CGX286" s="732"/>
      <c r="CGY286" s="732"/>
      <c r="CGZ286" s="732"/>
      <c r="CHA286" s="732"/>
      <c r="CHB286" s="732"/>
      <c r="CHC286" s="732"/>
      <c r="CHD286" s="732"/>
      <c r="CHE286" s="732"/>
      <c r="CHF286" s="732"/>
      <c r="CHG286" s="732"/>
      <c r="CHH286" s="732"/>
      <c r="CHI286" s="732"/>
      <c r="CHJ286" s="732"/>
      <c r="CHK286" s="732"/>
      <c r="CHL286" s="732"/>
      <c r="CHM286" s="732"/>
      <c r="CHN286" s="732"/>
      <c r="CHO286" s="732"/>
      <c r="CHP286" s="732"/>
      <c r="CHQ286" s="733"/>
      <c r="CHR286" s="733"/>
      <c r="CHS286" s="733"/>
      <c r="CHT286" s="733"/>
      <c r="CHU286" s="733"/>
      <c r="CHV286" s="732"/>
      <c r="CHW286" s="732"/>
      <c r="CHX286" s="733"/>
      <c r="CHY286" s="733"/>
      <c r="CHZ286" s="732"/>
      <c r="CIA286" s="732"/>
      <c r="CIB286" s="733"/>
      <c r="CIC286" s="733"/>
      <c r="CID286" s="732"/>
      <c r="CIE286" s="732"/>
      <c r="CIF286" s="732"/>
      <c r="CIG286" s="732"/>
      <c r="CIH286" s="732"/>
      <c r="CII286" s="732"/>
      <c r="CIJ286" s="732"/>
      <c r="CIK286" s="733"/>
      <c r="CIL286" s="733"/>
      <c r="CIM286" s="732"/>
      <c r="CIN286" s="732"/>
      <c r="CIO286" s="733"/>
      <c r="CIP286" s="733"/>
      <c r="CIQ286" s="732"/>
      <c r="CIR286" s="732"/>
      <c r="CIS286" s="732"/>
      <c r="CIT286" s="732"/>
      <c r="CIU286" s="732"/>
      <c r="CIV286" s="731"/>
      <c r="CIW286" s="734"/>
      <c r="CIX286" s="732"/>
      <c r="CIY286" s="732"/>
      <c r="CIZ286" s="732"/>
      <c r="CJA286" s="732"/>
      <c r="CJB286" s="732"/>
      <c r="CJC286" s="732"/>
      <c r="CJD286" s="732"/>
      <c r="CJE286" s="735"/>
      <c r="CJF286" s="735"/>
      <c r="CJG286" s="735"/>
      <c r="CJH286" s="735"/>
      <c r="CJI286" s="735"/>
      <c r="CJJ286" s="735"/>
      <c r="CJK286" s="735"/>
      <c r="CJL286" s="735"/>
      <c r="CJM286" s="735"/>
      <c r="CJN286" s="735"/>
      <c r="CJO286" s="735"/>
      <c r="CJP286" s="735"/>
      <c r="CJQ286" s="735"/>
      <c r="CJR286" s="735"/>
      <c r="CJS286" s="735"/>
      <c r="CJT286" s="735"/>
      <c r="CJU286" s="735"/>
      <c r="CJV286" s="735"/>
      <c r="CJW286" s="735"/>
      <c r="CJX286" s="735"/>
      <c r="CJY286" s="735"/>
      <c r="CJZ286" s="735"/>
      <c r="CKA286" s="735"/>
      <c r="CKB286" s="735"/>
      <c r="CKC286" s="735"/>
      <c r="CKD286" s="735"/>
      <c r="CKE286" s="735"/>
      <c r="CKF286" s="735"/>
      <c r="CKG286" s="735"/>
      <c r="CKH286" s="735"/>
      <c r="CKI286" s="735"/>
      <c r="CKJ286" s="735"/>
      <c r="CKK286" s="735"/>
      <c r="CKL286" s="735"/>
      <c r="CKM286" s="735"/>
      <c r="CKN286" s="735"/>
      <c r="CKO286" s="735"/>
      <c r="CKP286" s="735"/>
      <c r="CKQ286" s="735"/>
      <c r="CKR286" s="735"/>
      <c r="CKS286" s="735"/>
      <c r="CKT286" s="735"/>
      <c r="CKU286" s="735"/>
      <c r="CKV286" s="735"/>
      <c r="CKW286" s="732"/>
      <c r="CKX286" s="732"/>
      <c r="CKY286" s="732"/>
      <c r="CKZ286" s="732"/>
      <c r="CLA286" s="732"/>
      <c r="CLB286" s="732"/>
      <c r="CLC286" s="732"/>
      <c r="CLD286" s="732"/>
      <c r="CLE286" s="732"/>
      <c r="CLF286" s="732"/>
      <c r="CLG286" s="732"/>
      <c r="CLH286" s="732"/>
      <c r="CLI286" s="732"/>
      <c r="CLJ286" s="732"/>
      <c r="CLK286" s="732"/>
      <c r="CLL286" s="732"/>
      <c r="CLM286" s="732"/>
      <c r="CLN286" s="732"/>
      <c r="CLO286" s="732"/>
      <c r="CLP286" s="732"/>
      <c r="CLQ286" s="732"/>
      <c r="CLR286" s="732"/>
      <c r="CLS286" s="732"/>
      <c r="CLT286" s="732"/>
      <c r="CLU286" s="733"/>
      <c r="CLV286" s="733"/>
      <c r="CLW286" s="733"/>
      <c r="CLX286" s="733"/>
      <c r="CLY286" s="733"/>
      <c r="CLZ286" s="732"/>
      <c r="CMA286" s="732"/>
      <c r="CMB286" s="733"/>
      <c r="CMC286" s="733"/>
      <c r="CMD286" s="732"/>
      <c r="CME286" s="732"/>
      <c r="CMF286" s="733"/>
      <c r="CMG286" s="733"/>
      <c r="CMH286" s="732"/>
      <c r="CMI286" s="732"/>
      <c r="CMJ286" s="732"/>
      <c r="CMK286" s="732"/>
      <c r="CML286" s="732"/>
      <c r="CMM286" s="732"/>
      <c r="CMN286" s="732"/>
      <c r="CMO286" s="733"/>
      <c r="CMP286" s="733"/>
      <c r="CMQ286" s="732"/>
      <c r="CMR286" s="732"/>
      <c r="CMS286" s="733"/>
      <c r="CMT286" s="733"/>
      <c r="CMU286" s="732"/>
      <c r="CMV286" s="732"/>
      <c r="CMW286" s="732"/>
      <c r="CMX286" s="732"/>
      <c r="CMY286" s="732"/>
      <c r="CMZ286" s="731"/>
      <c r="CNA286" s="734"/>
      <c r="CNB286" s="732"/>
      <c r="CNC286" s="732"/>
      <c r="CND286" s="732"/>
      <c r="CNE286" s="732"/>
      <c r="CNF286" s="732"/>
      <c r="CNG286" s="732"/>
      <c r="CNH286" s="732"/>
      <c r="CNI286" s="735"/>
      <c r="CNJ286" s="735"/>
      <c r="CNK286" s="735"/>
      <c r="CNL286" s="735"/>
      <c r="CNM286" s="735"/>
      <c r="CNN286" s="735"/>
      <c r="CNO286" s="735"/>
      <c r="CNP286" s="735"/>
      <c r="CNQ286" s="735"/>
      <c r="CNR286" s="735"/>
      <c r="CNS286" s="735"/>
      <c r="CNT286" s="735"/>
      <c r="CNU286" s="735"/>
      <c r="CNV286" s="735"/>
      <c r="CNW286" s="735"/>
      <c r="CNX286" s="735"/>
      <c r="CNY286" s="735"/>
      <c r="CNZ286" s="735"/>
      <c r="COA286" s="735"/>
      <c r="COB286" s="735"/>
      <c r="COC286" s="735"/>
      <c r="COD286" s="735"/>
      <c r="COE286" s="735"/>
      <c r="COF286" s="735"/>
      <c r="COG286" s="735"/>
      <c r="COH286" s="735"/>
      <c r="COI286" s="735"/>
      <c r="COJ286" s="735"/>
      <c r="COK286" s="735"/>
      <c r="COL286" s="735"/>
      <c r="COM286" s="735"/>
      <c r="CON286" s="735"/>
      <c r="COO286" s="735"/>
      <c r="COP286" s="735"/>
      <c r="COQ286" s="735"/>
      <c r="COR286" s="735"/>
      <c r="COS286" s="735"/>
      <c r="COT286" s="735"/>
      <c r="COU286" s="735"/>
      <c r="COV286" s="735"/>
      <c r="COW286" s="735"/>
      <c r="COX286" s="735"/>
      <c r="COY286" s="735"/>
      <c r="COZ286" s="735"/>
      <c r="CPA286" s="732"/>
      <c r="CPB286" s="732"/>
      <c r="CPC286" s="732"/>
      <c r="CPD286" s="732"/>
      <c r="CPE286" s="732"/>
      <c r="CPF286" s="732"/>
      <c r="CPG286" s="732"/>
      <c r="CPH286" s="732"/>
      <c r="CPI286" s="732"/>
      <c r="CPJ286" s="732"/>
      <c r="CPK286" s="732"/>
      <c r="CPL286" s="732"/>
      <c r="CPM286" s="732"/>
      <c r="CPN286" s="732"/>
      <c r="CPO286" s="732"/>
      <c r="CPP286" s="732"/>
      <c r="CPQ286" s="732"/>
      <c r="CPR286" s="732"/>
      <c r="CPS286" s="732"/>
      <c r="CPT286" s="732"/>
      <c r="CPU286" s="732"/>
      <c r="CPV286" s="732"/>
      <c r="CPW286" s="732"/>
      <c r="CPX286" s="732"/>
      <c r="CPY286" s="733"/>
      <c r="CPZ286" s="733"/>
      <c r="CQA286" s="733"/>
      <c r="CQB286" s="733"/>
      <c r="CQC286" s="733"/>
      <c r="CQD286" s="732"/>
      <c r="CQE286" s="732"/>
      <c r="CQF286" s="733"/>
      <c r="CQG286" s="733"/>
      <c r="CQH286" s="732"/>
      <c r="CQI286" s="732"/>
      <c r="CQJ286" s="733"/>
      <c r="CQK286" s="733"/>
      <c r="CQL286" s="732"/>
      <c r="CQM286" s="732"/>
      <c r="CQN286" s="732"/>
      <c r="CQO286" s="732"/>
      <c r="CQP286" s="732"/>
      <c r="CQQ286" s="732"/>
      <c r="CQR286" s="732"/>
      <c r="CQS286" s="733"/>
      <c r="CQT286" s="733"/>
      <c r="CQU286" s="732"/>
      <c r="CQV286" s="732"/>
      <c r="CQW286" s="733"/>
      <c r="CQX286" s="733"/>
      <c r="CQY286" s="732"/>
      <c r="CQZ286" s="732"/>
      <c r="CRA286" s="732"/>
      <c r="CRB286" s="732"/>
      <c r="CRC286" s="732"/>
      <c r="CRD286" s="731"/>
      <c r="CRE286" s="734"/>
      <c r="CRF286" s="732"/>
      <c r="CRG286" s="732"/>
      <c r="CRH286" s="732"/>
      <c r="CRI286" s="732"/>
      <c r="CRJ286" s="732"/>
      <c r="CRK286" s="732"/>
      <c r="CRL286" s="732"/>
      <c r="CRM286" s="735"/>
      <c r="CRN286" s="735"/>
      <c r="CRO286" s="735"/>
      <c r="CRP286" s="735"/>
      <c r="CRQ286" s="735"/>
      <c r="CRR286" s="735"/>
      <c r="CRS286" s="735"/>
      <c r="CRT286" s="735"/>
      <c r="CRU286" s="735"/>
      <c r="CRV286" s="735"/>
      <c r="CRW286" s="735"/>
      <c r="CRX286" s="735"/>
      <c r="CRY286" s="735"/>
      <c r="CRZ286" s="735"/>
      <c r="CSA286" s="735"/>
      <c r="CSB286" s="735"/>
      <c r="CSC286" s="735"/>
      <c r="CSD286" s="735"/>
      <c r="CSE286" s="735"/>
      <c r="CSF286" s="735"/>
      <c r="CSG286" s="735"/>
      <c r="CSH286" s="735"/>
      <c r="CSI286" s="735"/>
      <c r="CSJ286" s="735"/>
      <c r="CSK286" s="735"/>
      <c r="CSL286" s="735"/>
      <c r="CSM286" s="735"/>
      <c r="CSN286" s="735"/>
      <c r="CSO286" s="735"/>
      <c r="CSP286" s="735"/>
      <c r="CSQ286" s="735"/>
      <c r="CSR286" s="735"/>
      <c r="CSS286" s="735"/>
      <c r="CST286" s="735"/>
      <c r="CSU286" s="735"/>
      <c r="CSV286" s="735"/>
      <c r="CSW286" s="735"/>
      <c r="CSX286" s="735"/>
      <c r="CSY286" s="735"/>
      <c r="CSZ286" s="735"/>
      <c r="CTA286" s="735"/>
      <c r="CTB286" s="735"/>
      <c r="CTC286" s="735"/>
      <c r="CTD286" s="735"/>
      <c r="CTE286" s="732"/>
      <c r="CTF286" s="732"/>
      <c r="CTG286" s="732"/>
      <c r="CTH286" s="732"/>
      <c r="CTI286" s="732"/>
      <c r="CTJ286" s="732"/>
      <c r="CTK286" s="732"/>
      <c r="CTL286" s="732"/>
      <c r="CTM286" s="732"/>
      <c r="CTN286" s="732"/>
      <c r="CTO286" s="732"/>
      <c r="CTP286" s="732"/>
      <c r="CTQ286" s="732"/>
      <c r="CTR286" s="732"/>
      <c r="CTS286" s="732"/>
      <c r="CTT286" s="732"/>
      <c r="CTU286" s="732"/>
      <c r="CTV286" s="732"/>
      <c r="CTW286" s="732"/>
      <c r="CTX286" s="732"/>
      <c r="CTY286" s="732"/>
      <c r="CTZ286" s="732"/>
      <c r="CUA286" s="732"/>
      <c r="CUB286" s="732"/>
      <c r="CUC286" s="733"/>
      <c r="CUD286" s="733"/>
      <c r="CUE286" s="733"/>
      <c r="CUF286" s="733"/>
      <c r="CUG286" s="733"/>
      <c r="CUH286" s="732"/>
      <c r="CUI286" s="732"/>
      <c r="CUJ286" s="733"/>
      <c r="CUK286" s="733"/>
      <c r="CUL286" s="732"/>
      <c r="CUM286" s="732"/>
      <c r="CUN286" s="733"/>
      <c r="CUO286" s="733"/>
      <c r="CUP286" s="732"/>
      <c r="CUQ286" s="732"/>
      <c r="CUR286" s="732"/>
      <c r="CUS286" s="732"/>
      <c r="CUT286" s="732"/>
      <c r="CUU286" s="732"/>
      <c r="CUV286" s="732"/>
      <c r="CUW286" s="733"/>
      <c r="CUX286" s="733"/>
      <c r="CUY286" s="732"/>
      <c r="CUZ286" s="732"/>
      <c r="CVA286" s="733"/>
      <c r="CVB286" s="733"/>
      <c r="CVC286" s="732"/>
      <c r="CVD286" s="732"/>
      <c r="CVE286" s="732"/>
      <c r="CVF286" s="732"/>
      <c r="CVG286" s="732"/>
      <c r="CVH286" s="731"/>
      <c r="CVI286" s="734"/>
      <c r="CVJ286" s="732"/>
      <c r="CVK286" s="732"/>
      <c r="CVL286" s="732"/>
      <c r="CVM286" s="732"/>
      <c r="CVN286" s="732"/>
      <c r="CVO286" s="732"/>
      <c r="CVP286" s="732"/>
      <c r="CVQ286" s="735"/>
      <c r="CVR286" s="735"/>
      <c r="CVS286" s="735"/>
      <c r="CVT286" s="735"/>
      <c r="CVU286" s="735"/>
      <c r="CVV286" s="735"/>
      <c r="CVW286" s="735"/>
      <c r="CVX286" s="735"/>
      <c r="CVY286" s="735"/>
      <c r="CVZ286" s="735"/>
      <c r="CWA286" s="735"/>
      <c r="CWB286" s="735"/>
      <c r="CWC286" s="735"/>
      <c r="CWD286" s="735"/>
      <c r="CWE286" s="735"/>
      <c r="CWF286" s="735"/>
      <c r="CWG286" s="735"/>
      <c r="CWH286" s="735"/>
      <c r="CWI286" s="735"/>
      <c r="CWJ286" s="735"/>
      <c r="CWK286" s="735"/>
      <c r="CWL286" s="735"/>
      <c r="CWM286" s="735"/>
      <c r="CWN286" s="735"/>
      <c r="CWO286" s="735"/>
      <c r="CWP286" s="735"/>
      <c r="CWQ286" s="735"/>
      <c r="CWR286" s="735"/>
      <c r="CWS286" s="735"/>
      <c r="CWT286" s="735"/>
      <c r="CWU286" s="735"/>
      <c r="CWV286" s="735"/>
      <c r="CWW286" s="735"/>
      <c r="CWX286" s="735"/>
      <c r="CWY286" s="735"/>
      <c r="CWZ286" s="735"/>
      <c r="CXA286" s="735"/>
      <c r="CXB286" s="735"/>
      <c r="CXC286" s="735"/>
      <c r="CXD286" s="735"/>
      <c r="CXE286" s="735"/>
      <c r="CXF286" s="735"/>
      <c r="CXG286" s="735"/>
      <c r="CXH286" s="735"/>
      <c r="CXI286" s="732"/>
      <c r="CXJ286" s="732"/>
      <c r="CXK286" s="732"/>
      <c r="CXL286" s="732"/>
      <c r="CXM286" s="732"/>
      <c r="CXN286" s="732"/>
      <c r="CXO286" s="732"/>
      <c r="CXP286" s="732"/>
      <c r="CXQ286" s="732"/>
      <c r="CXR286" s="732"/>
      <c r="CXS286" s="732"/>
      <c r="CXT286" s="732"/>
      <c r="CXU286" s="732"/>
      <c r="CXV286" s="732"/>
      <c r="CXW286" s="732"/>
      <c r="CXX286" s="732"/>
      <c r="CXY286" s="732"/>
      <c r="CXZ286" s="732"/>
      <c r="CYA286" s="732"/>
      <c r="CYB286" s="732"/>
      <c r="CYC286" s="732"/>
      <c r="CYD286" s="732"/>
      <c r="CYE286" s="732"/>
      <c r="CYF286" s="732"/>
      <c r="CYG286" s="733"/>
      <c r="CYH286" s="733"/>
      <c r="CYI286" s="733"/>
      <c r="CYJ286" s="733"/>
      <c r="CYK286" s="733"/>
      <c r="CYL286" s="732"/>
      <c r="CYM286" s="732"/>
      <c r="CYN286" s="733"/>
      <c r="CYO286" s="733"/>
      <c r="CYP286" s="732"/>
      <c r="CYQ286" s="732"/>
      <c r="CYR286" s="733"/>
      <c r="CYS286" s="733"/>
      <c r="CYT286" s="732"/>
      <c r="CYU286" s="732"/>
      <c r="CYV286" s="732"/>
      <c r="CYW286" s="732"/>
      <c r="CYX286" s="732"/>
      <c r="CYY286" s="732"/>
      <c r="CYZ286" s="732"/>
      <c r="CZA286" s="733"/>
      <c r="CZB286" s="733"/>
      <c r="CZC286" s="732"/>
      <c r="CZD286" s="732"/>
      <c r="CZE286" s="733"/>
      <c r="CZF286" s="733"/>
      <c r="CZG286" s="732"/>
      <c r="CZH286" s="732"/>
      <c r="CZI286" s="732"/>
      <c r="CZJ286" s="732"/>
      <c r="CZK286" s="732"/>
      <c r="CZL286" s="731"/>
      <c r="CZM286" s="734"/>
      <c r="CZN286" s="732"/>
      <c r="CZO286" s="732"/>
      <c r="CZP286" s="732"/>
      <c r="CZQ286" s="732"/>
      <c r="CZR286" s="732"/>
      <c r="CZS286" s="732"/>
      <c r="CZT286" s="732"/>
      <c r="CZU286" s="735"/>
      <c r="CZV286" s="735"/>
      <c r="CZW286" s="735"/>
      <c r="CZX286" s="735"/>
      <c r="CZY286" s="735"/>
      <c r="CZZ286" s="735"/>
      <c r="DAA286" s="735"/>
      <c r="DAB286" s="735"/>
      <c r="DAC286" s="735"/>
      <c r="DAD286" s="735"/>
      <c r="DAE286" s="735"/>
      <c r="DAF286" s="735"/>
      <c r="DAG286" s="735"/>
      <c r="DAH286" s="735"/>
      <c r="DAI286" s="735"/>
      <c r="DAJ286" s="735"/>
      <c r="DAK286" s="735"/>
      <c r="DAL286" s="735"/>
      <c r="DAM286" s="735"/>
      <c r="DAN286" s="735"/>
      <c r="DAO286" s="735"/>
      <c r="DAP286" s="735"/>
      <c r="DAQ286" s="735"/>
      <c r="DAR286" s="735"/>
      <c r="DAS286" s="735"/>
      <c r="DAT286" s="735"/>
      <c r="DAU286" s="735"/>
      <c r="DAV286" s="735"/>
      <c r="DAW286" s="735"/>
      <c r="DAX286" s="735"/>
      <c r="DAY286" s="735"/>
      <c r="DAZ286" s="735"/>
      <c r="DBA286" s="735"/>
      <c r="DBB286" s="735"/>
      <c r="DBC286" s="735"/>
      <c r="DBD286" s="735"/>
      <c r="DBE286" s="735"/>
      <c r="DBF286" s="735"/>
      <c r="DBG286" s="735"/>
      <c r="DBH286" s="735"/>
      <c r="DBI286" s="735"/>
      <c r="DBJ286" s="735"/>
      <c r="DBK286" s="735"/>
      <c r="DBL286" s="735"/>
      <c r="DBM286" s="732"/>
      <c r="DBN286" s="732"/>
      <c r="DBO286" s="732"/>
      <c r="DBP286" s="732"/>
      <c r="DBQ286" s="732"/>
      <c r="DBR286" s="732"/>
      <c r="DBS286" s="732"/>
      <c r="DBT286" s="732"/>
      <c r="DBU286" s="732"/>
      <c r="DBV286" s="732"/>
      <c r="DBW286" s="732"/>
      <c r="DBX286" s="732"/>
      <c r="DBY286" s="732"/>
      <c r="DBZ286" s="732"/>
      <c r="DCA286" s="732"/>
      <c r="DCB286" s="732"/>
      <c r="DCC286" s="732"/>
      <c r="DCD286" s="732"/>
      <c r="DCE286" s="732"/>
      <c r="DCF286" s="732"/>
      <c r="DCG286" s="732"/>
      <c r="DCH286" s="732"/>
      <c r="DCI286" s="732"/>
      <c r="DCJ286" s="732"/>
      <c r="DCK286" s="733"/>
      <c r="DCL286" s="733"/>
      <c r="DCM286" s="733"/>
      <c r="DCN286" s="733"/>
      <c r="DCO286" s="733"/>
      <c r="DCP286" s="732"/>
      <c r="DCQ286" s="732"/>
      <c r="DCR286" s="733"/>
      <c r="DCS286" s="733"/>
      <c r="DCT286" s="732"/>
      <c r="DCU286" s="732"/>
      <c r="DCV286" s="733"/>
      <c r="DCW286" s="733"/>
      <c r="DCX286" s="732"/>
      <c r="DCY286" s="732"/>
      <c r="DCZ286" s="732"/>
      <c r="DDA286" s="732"/>
      <c r="DDB286" s="732"/>
      <c r="DDC286" s="732"/>
      <c r="DDD286" s="732"/>
      <c r="DDE286" s="733"/>
      <c r="DDF286" s="733"/>
      <c r="DDG286" s="732"/>
      <c r="DDH286" s="732"/>
      <c r="DDI286" s="733"/>
      <c r="DDJ286" s="733"/>
      <c r="DDK286" s="732"/>
      <c r="DDL286" s="732"/>
      <c r="DDM286" s="732"/>
      <c r="DDN286" s="732"/>
      <c r="DDO286" s="732"/>
      <c r="DDP286" s="731"/>
      <c r="DDQ286" s="734"/>
      <c r="DDR286" s="732"/>
      <c r="DDS286" s="732"/>
      <c r="DDT286" s="732"/>
      <c r="DDU286" s="732"/>
      <c r="DDV286" s="732"/>
      <c r="DDW286" s="732"/>
      <c r="DDX286" s="732"/>
      <c r="DDY286" s="735"/>
      <c r="DDZ286" s="735"/>
      <c r="DEA286" s="735"/>
      <c r="DEB286" s="735"/>
      <c r="DEC286" s="735"/>
      <c r="DED286" s="735"/>
      <c r="DEE286" s="735"/>
      <c r="DEF286" s="735"/>
      <c r="DEG286" s="735"/>
      <c r="DEH286" s="735"/>
      <c r="DEI286" s="735"/>
      <c r="DEJ286" s="735"/>
      <c r="DEK286" s="735"/>
      <c r="DEL286" s="735"/>
      <c r="DEM286" s="735"/>
      <c r="DEN286" s="735"/>
      <c r="DEO286" s="735"/>
      <c r="DEP286" s="735"/>
      <c r="DEQ286" s="735"/>
      <c r="DER286" s="735"/>
      <c r="DES286" s="735"/>
      <c r="DET286" s="735"/>
      <c r="DEU286" s="735"/>
      <c r="DEV286" s="735"/>
      <c r="DEW286" s="735"/>
      <c r="DEX286" s="735"/>
      <c r="DEY286" s="735"/>
      <c r="DEZ286" s="735"/>
      <c r="DFA286" s="735"/>
      <c r="DFB286" s="735"/>
      <c r="DFC286" s="735"/>
      <c r="DFD286" s="735"/>
      <c r="DFE286" s="735"/>
      <c r="DFF286" s="735"/>
      <c r="DFG286" s="735"/>
      <c r="DFH286" s="735"/>
      <c r="DFI286" s="735"/>
      <c r="DFJ286" s="735"/>
      <c r="DFK286" s="735"/>
      <c r="DFL286" s="735"/>
      <c r="DFM286" s="735"/>
      <c r="DFN286" s="735"/>
      <c r="DFO286" s="735"/>
      <c r="DFP286" s="735"/>
      <c r="DFQ286" s="732"/>
      <c r="DFR286" s="732"/>
      <c r="DFS286" s="732"/>
      <c r="DFT286" s="732"/>
      <c r="DFU286" s="732"/>
      <c r="DFV286" s="732"/>
      <c r="DFW286" s="732"/>
      <c r="DFX286" s="732"/>
      <c r="DFY286" s="732"/>
      <c r="DFZ286" s="732"/>
      <c r="DGA286" s="732"/>
      <c r="DGB286" s="732"/>
      <c r="DGC286" s="732"/>
      <c r="DGD286" s="732"/>
      <c r="DGE286" s="732"/>
      <c r="DGF286" s="732"/>
      <c r="DGG286" s="732"/>
      <c r="DGH286" s="732"/>
      <c r="DGI286" s="732"/>
      <c r="DGJ286" s="732"/>
      <c r="DGK286" s="732"/>
      <c r="DGL286" s="732"/>
      <c r="DGM286" s="732"/>
      <c r="DGN286" s="732"/>
      <c r="DGO286" s="733"/>
      <c r="DGP286" s="733"/>
      <c r="DGQ286" s="733"/>
      <c r="DGR286" s="733"/>
      <c r="DGS286" s="733"/>
      <c r="DGT286" s="732"/>
      <c r="DGU286" s="732"/>
      <c r="DGV286" s="733"/>
      <c r="DGW286" s="733"/>
      <c r="DGX286" s="732"/>
      <c r="DGY286" s="732"/>
      <c r="DGZ286" s="733"/>
      <c r="DHA286" s="733"/>
      <c r="DHB286" s="732"/>
      <c r="DHC286" s="732"/>
      <c r="DHD286" s="732"/>
      <c r="DHE286" s="732"/>
      <c r="DHF286" s="732"/>
      <c r="DHG286" s="732"/>
      <c r="DHH286" s="732"/>
      <c r="DHI286" s="733"/>
      <c r="DHJ286" s="733"/>
      <c r="DHK286" s="732"/>
      <c r="DHL286" s="732"/>
      <c r="DHM286" s="733"/>
      <c r="DHN286" s="733"/>
      <c r="DHO286" s="732"/>
      <c r="DHP286" s="732"/>
      <c r="DHQ286" s="732"/>
      <c r="DHR286" s="732"/>
      <c r="DHS286" s="732"/>
      <c r="DHT286" s="731"/>
      <c r="DHU286" s="734"/>
      <c r="DHV286" s="732"/>
      <c r="DHW286" s="732"/>
      <c r="DHX286" s="732"/>
      <c r="DHY286" s="732"/>
      <c r="DHZ286" s="732"/>
      <c r="DIA286" s="732"/>
      <c r="DIB286" s="732"/>
      <c r="DIC286" s="735"/>
      <c r="DID286" s="735"/>
      <c r="DIE286" s="735"/>
      <c r="DIF286" s="735"/>
      <c r="DIG286" s="735"/>
      <c r="DIH286" s="735"/>
      <c r="DII286" s="735"/>
      <c r="DIJ286" s="735"/>
      <c r="DIK286" s="735"/>
      <c r="DIL286" s="735"/>
      <c r="DIM286" s="735"/>
      <c r="DIN286" s="735"/>
      <c r="DIO286" s="735"/>
      <c r="DIP286" s="735"/>
      <c r="DIQ286" s="735"/>
      <c r="DIR286" s="735"/>
      <c r="DIS286" s="735"/>
      <c r="DIT286" s="735"/>
      <c r="DIU286" s="735"/>
      <c r="DIV286" s="735"/>
      <c r="DIW286" s="735"/>
      <c r="DIX286" s="735"/>
      <c r="DIY286" s="735"/>
      <c r="DIZ286" s="735"/>
      <c r="DJA286" s="735"/>
      <c r="DJB286" s="735"/>
      <c r="DJC286" s="735"/>
      <c r="DJD286" s="735"/>
      <c r="DJE286" s="735"/>
      <c r="DJF286" s="735"/>
      <c r="DJG286" s="735"/>
      <c r="DJH286" s="735"/>
      <c r="DJI286" s="735"/>
      <c r="DJJ286" s="735"/>
      <c r="DJK286" s="735"/>
      <c r="DJL286" s="735"/>
      <c r="DJM286" s="735"/>
      <c r="DJN286" s="735"/>
      <c r="DJO286" s="735"/>
      <c r="DJP286" s="735"/>
      <c r="DJQ286" s="735"/>
      <c r="DJR286" s="735"/>
      <c r="DJS286" s="735"/>
      <c r="DJT286" s="735"/>
      <c r="DJU286" s="732"/>
      <c r="DJV286" s="732"/>
      <c r="DJW286" s="732"/>
      <c r="DJX286" s="732"/>
      <c r="DJY286" s="732"/>
      <c r="DJZ286" s="732"/>
      <c r="DKA286" s="732"/>
      <c r="DKB286" s="732"/>
      <c r="DKC286" s="732"/>
      <c r="DKD286" s="732"/>
      <c r="DKE286" s="732"/>
      <c r="DKF286" s="732"/>
      <c r="DKG286" s="732"/>
      <c r="DKH286" s="732"/>
      <c r="DKI286" s="732"/>
      <c r="DKJ286" s="732"/>
      <c r="DKK286" s="732"/>
      <c r="DKL286" s="732"/>
      <c r="DKM286" s="732"/>
      <c r="DKN286" s="732"/>
      <c r="DKO286" s="732"/>
      <c r="DKP286" s="732"/>
      <c r="DKQ286" s="732"/>
      <c r="DKR286" s="732"/>
      <c r="DKS286" s="733"/>
      <c r="DKT286" s="733"/>
      <c r="DKU286" s="733"/>
      <c r="DKV286" s="733"/>
      <c r="DKW286" s="733"/>
      <c r="DKX286" s="732"/>
      <c r="DKY286" s="732"/>
      <c r="DKZ286" s="733"/>
      <c r="DLA286" s="733"/>
      <c r="DLB286" s="732"/>
      <c r="DLC286" s="732"/>
      <c r="DLD286" s="733"/>
      <c r="DLE286" s="733"/>
      <c r="DLF286" s="732"/>
      <c r="DLG286" s="732"/>
      <c r="DLH286" s="732"/>
      <c r="DLI286" s="732"/>
      <c r="DLJ286" s="732"/>
      <c r="DLK286" s="732"/>
      <c r="DLL286" s="732"/>
      <c r="DLM286" s="733"/>
      <c r="DLN286" s="733"/>
      <c r="DLO286" s="732"/>
      <c r="DLP286" s="732"/>
      <c r="DLQ286" s="733"/>
      <c r="DLR286" s="733"/>
      <c r="DLS286" s="732"/>
      <c r="DLT286" s="732"/>
      <c r="DLU286" s="732"/>
      <c r="DLV286" s="732"/>
      <c r="DLW286" s="732"/>
      <c r="DLX286" s="731"/>
      <c r="DLY286" s="734"/>
      <c r="DLZ286" s="732"/>
      <c r="DMA286" s="732"/>
      <c r="DMB286" s="732"/>
      <c r="DMC286" s="732"/>
      <c r="DMD286" s="732"/>
      <c r="DME286" s="732"/>
      <c r="DMF286" s="732"/>
      <c r="DMG286" s="735"/>
      <c r="DMH286" s="735"/>
      <c r="DMI286" s="735"/>
      <c r="DMJ286" s="735"/>
      <c r="DMK286" s="735"/>
      <c r="DML286" s="735"/>
      <c r="DMM286" s="735"/>
      <c r="DMN286" s="735"/>
      <c r="DMO286" s="735"/>
      <c r="DMP286" s="735"/>
      <c r="DMQ286" s="735"/>
      <c r="DMR286" s="735"/>
      <c r="DMS286" s="735"/>
      <c r="DMT286" s="735"/>
      <c r="DMU286" s="735"/>
      <c r="DMV286" s="735"/>
      <c r="DMW286" s="735"/>
      <c r="DMX286" s="735"/>
      <c r="DMY286" s="735"/>
      <c r="DMZ286" s="735"/>
      <c r="DNA286" s="735"/>
      <c r="DNB286" s="735"/>
      <c r="DNC286" s="735"/>
      <c r="DND286" s="735"/>
      <c r="DNE286" s="735"/>
      <c r="DNF286" s="735"/>
      <c r="DNG286" s="735"/>
      <c r="DNH286" s="735"/>
      <c r="DNI286" s="735"/>
      <c r="DNJ286" s="735"/>
      <c r="DNK286" s="735"/>
      <c r="DNL286" s="735"/>
      <c r="DNM286" s="735"/>
      <c r="DNN286" s="735"/>
      <c r="DNO286" s="735"/>
      <c r="DNP286" s="735"/>
      <c r="DNQ286" s="735"/>
      <c r="DNR286" s="735"/>
      <c r="DNS286" s="735"/>
      <c r="DNT286" s="735"/>
      <c r="DNU286" s="735"/>
      <c r="DNV286" s="735"/>
      <c r="DNW286" s="735"/>
      <c r="DNX286" s="735"/>
      <c r="DNY286" s="732"/>
      <c r="DNZ286" s="732"/>
      <c r="DOA286" s="732"/>
      <c r="DOB286" s="732"/>
      <c r="DOC286" s="732"/>
      <c r="DOD286" s="732"/>
      <c r="DOE286" s="732"/>
      <c r="DOF286" s="732"/>
      <c r="DOG286" s="732"/>
      <c r="DOH286" s="732"/>
      <c r="DOI286" s="732"/>
      <c r="DOJ286" s="732"/>
      <c r="DOK286" s="732"/>
      <c r="DOL286" s="732"/>
      <c r="DOM286" s="732"/>
      <c r="DON286" s="732"/>
      <c r="DOO286" s="732"/>
      <c r="DOP286" s="732"/>
      <c r="DOQ286" s="732"/>
      <c r="DOR286" s="732"/>
      <c r="DOS286" s="732"/>
      <c r="DOT286" s="732"/>
      <c r="DOU286" s="732"/>
      <c r="DOV286" s="732"/>
      <c r="DOW286" s="733"/>
      <c r="DOX286" s="733"/>
      <c r="DOY286" s="733"/>
      <c r="DOZ286" s="733"/>
      <c r="DPA286" s="733"/>
      <c r="DPB286" s="732"/>
      <c r="DPC286" s="732"/>
      <c r="DPD286" s="733"/>
      <c r="DPE286" s="733"/>
      <c r="DPF286" s="732"/>
      <c r="DPG286" s="732"/>
      <c r="DPH286" s="733"/>
      <c r="DPI286" s="733"/>
      <c r="DPJ286" s="732"/>
      <c r="DPK286" s="732"/>
      <c r="DPL286" s="732"/>
      <c r="DPM286" s="732"/>
      <c r="DPN286" s="732"/>
      <c r="DPO286" s="732"/>
      <c r="DPP286" s="732"/>
      <c r="DPQ286" s="733"/>
      <c r="DPR286" s="733"/>
      <c r="DPS286" s="732"/>
      <c r="DPT286" s="732"/>
      <c r="DPU286" s="733"/>
      <c r="DPV286" s="733"/>
      <c r="DPW286" s="732"/>
      <c r="DPX286" s="732"/>
      <c r="DPY286" s="732"/>
      <c r="DPZ286" s="732"/>
      <c r="DQA286" s="732"/>
      <c r="DQB286" s="731"/>
      <c r="DQC286" s="734"/>
      <c r="DQD286" s="732"/>
      <c r="DQE286" s="732"/>
      <c r="DQF286" s="732"/>
      <c r="DQG286" s="732"/>
      <c r="DQH286" s="732"/>
      <c r="DQI286" s="732"/>
      <c r="DQJ286" s="732"/>
      <c r="DQK286" s="735"/>
      <c r="DQL286" s="735"/>
      <c r="DQM286" s="735"/>
      <c r="DQN286" s="735"/>
      <c r="DQO286" s="735"/>
      <c r="DQP286" s="735"/>
      <c r="DQQ286" s="735"/>
      <c r="DQR286" s="735"/>
      <c r="DQS286" s="735"/>
      <c r="DQT286" s="735"/>
      <c r="DQU286" s="735"/>
      <c r="DQV286" s="735"/>
      <c r="DQW286" s="735"/>
      <c r="DQX286" s="735"/>
      <c r="DQY286" s="735"/>
      <c r="DQZ286" s="735"/>
      <c r="DRA286" s="735"/>
      <c r="DRB286" s="735"/>
      <c r="DRC286" s="735"/>
      <c r="DRD286" s="735"/>
      <c r="DRE286" s="735"/>
      <c r="DRF286" s="735"/>
      <c r="DRG286" s="735"/>
      <c r="DRH286" s="735"/>
      <c r="DRI286" s="735"/>
      <c r="DRJ286" s="735"/>
      <c r="DRK286" s="735"/>
      <c r="DRL286" s="735"/>
      <c r="DRM286" s="735"/>
      <c r="DRN286" s="735"/>
      <c r="DRO286" s="735"/>
      <c r="DRP286" s="735"/>
      <c r="DRQ286" s="735"/>
      <c r="DRR286" s="735"/>
      <c r="DRS286" s="735"/>
      <c r="DRT286" s="735"/>
      <c r="DRU286" s="735"/>
      <c r="DRV286" s="735"/>
      <c r="DRW286" s="735"/>
      <c r="DRX286" s="735"/>
      <c r="DRY286" s="735"/>
      <c r="DRZ286" s="735"/>
      <c r="DSA286" s="735"/>
      <c r="DSB286" s="735"/>
      <c r="DSC286" s="732"/>
      <c r="DSD286" s="732"/>
      <c r="DSE286" s="732"/>
      <c r="DSF286" s="732"/>
      <c r="DSG286" s="732"/>
      <c r="DSH286" s="732"/>
      <c r="DSI286" s="732"/>
      <c r="DSJ286" s="732"/>
      <c r="DSK286" s="732"/>
      <c r="DSL286" s="732"/>
      <c r="DSM286" s="732"/>
      <c r="DSN286" s="732"/>
      <c r="DSO286" s="732"/>
      <c r="DSP286" s="732"/>
      <c r="DSQ286" s="732"/>
      <c r="DSR286" s="732"/>
      <c r="DSS286" s="732"/>
      <c r="DST286" s="732"/>
      <c r="DSU286" s="732"/>
      <c r="DSV286" s="732"/>
      <c r="DSW286" s="732"/>
      <c r="DSX286" s="732"/>
      <c r="DSY286" s="732"/>
      <c r="DSZ286" s="732"/>
      <c r="DTA286" s="733"/>
      <c r="DTB286" s="733"/>
      <c r="DTC286" s="733"/>
      <c r="DTD286" s="733"/>
      <c r="DTE286" s="733"/>
      <c r="DTF286" s="732"/>
      <c r="DTG286" s="732"/>
      <c r="DTH286" s="733"/>
      <c r="DTI286" s="733"/>
      <c r="DTJ286" s="732"/>
      <c r="DTK286" s="732"/>
      <c r="DTL286" s="733"/>
      <c r="DTM286" s="733"/>
      <c r="DTN286" s="732"/>
      <c r="DTO286" s="732"/>
      <c r="DTP286" s="732"/>
      <c r="DTQ286" s="732"/>
      <c r="DTR286" s="732"/>
      <c r="DTS286" s="732"/>
      <c r="DTT286" s="732"/>
      <c r="DTU286" s="733"/>
      <c r="DTV286" s="733"/>
      <c r="DTW286" s="732"/>
      <c r="DTX286" s="732"/>
      <c r="DTY286" s="733"/>
      <c r="DTZ286" s="733"/>
      <c r="DUA286" s="732"/>
      <c r="DUB286" s="732"/>
      <c r="DUC286" s="732"/>
      <c r="DUD286" s="732"/>
      <c r="DUE286" s="732"/>
      <c r="DUF286" s="731"/>
      <c r="DUG286" s="734"/>
      <c r="DUH286" s="732"/>
      <c r="DUI286" s="732"/>
      <c r="DUJ286" s="732"/>
      <c r="DUK286" s="732"/>
      <c r="DUL286" s="732"/>
      <c r="DUM286" s="732"/>
      <c r="DUN286" s="732"/>
      <c r="DUO286" s="735"/>
      <c r="DUP286" s="735"/>
      <c r="DUQ286" s="735"/>
      <c r="DUR286" s="735"/>
      <c r="DUS286" s="735"/>
      <c r="DUT286" s="735"/>
      <c r="DUU286" s="735"/>
      <c r="DUV286" s="735"/>
      <c r="DUW286" s="735"/>
      <c r="DUX286" s="735"/>
      <c r="DUY286" s="735"/>
      <c r="DUZ286" s="735"/>
      <c r="DVA286" s="735"/>
      <c r="DVB286" s="735"/>
      <c r="DVC286" s="735"/>
      <c r="DVD286" s="735"/>
      <c r="DVE286" s="735"/>
      <c r="DVF286" s="735"/>
      <c r="DVG286" s="735"/>
      <c r="DVH286" s="735"/>
      <c r="DVI286" s="735"/>
      <c r="DVJ286" s="735"/>
      <c r="DVK286" s="735"/>
      <c r="DVL286" s="735"/>
      <c r="DVM286" s="735"/>
      <c r="DVN286" s="735"/>
      <c r="DVO286" s="735"/>
      <c r="DVP286" s="735"/>
      <c r="DVQ286" s="735"/>
      <c r="DVR286" s="735"/>
      <c r="DVS286" s="735"/>
      <c r="DVT286" s="735"/>
      <c r="DVU286" s="735"/>
      <c r="DVV286" s="735"/>
      <c r="DVW286" s="735"/>
      <c r="DVX286" s="735"/>
      <c r="DVY286" s="735"/>
      <c r="DVZ286" s="735"/>
      <c r="DWA286" s="735"/>
      <c r="DWB286" s="735"/>
      <c r="DWC286" s="735"/>
      <c r="DWD286" s="735"/>
      <c r="DWE286" s="735"/>
      <c r="DWF286" s="735"/>
      <c r="DWG286" s="732"/>
      <c r="DWH286" s="732"/>
      <c r="DWI286" s="732"/>
      <c r="DWJ286" s="732"/>
      <c r="DWK286" s="732"/>
      <c r="DWL286" s="732"/>
      <c r="DWM286" s="732"/>
      <c r="DWN286" s="732"/>
      <c r="DWO286" s="732"/>
      <c r="DWP286" s="732"/>
      <c r="DWQ286" s="732"/>
      <c r="DWR286" s="732"/>
      <c r="DWS286" s="732"/>
      <c r="DWT286" s="732"/>
      <c r="DWU286" s="732"/>
      <c r="DWV286" s="732"/>
      <c r="DWW286" s="732"/>
      <c r="DWX286" s="732"/>
      <c r="DWY286" s="732"/>
      <c r="DWZ286" s="732"/>
      <c r="DXA286" s="732"/>
      <c r="DXB286" s="732"/>
      <c r="DXC286" s="732"/>
      <c r="DXD286" s="732"/>
      <c r="DXE286" s="733"/>
      <c r="DXF286" s="733"/>
      <c r="DXG286" s="733"/>
      <c r="DXH286" s="733"/>
      <c r="DXI286" s="733"/>
      <c r="DXJ286" s="732"/>
      <c r="DXK286" s="732"/>
      <c r="DXL286" s="733"/>
      <c r="DXM286" s="733"/>
      <c r="DXN286" s="732"/>
      <c r="DXO286" s="732"/>
      <c r="DXP286" s="733"/>
      <c r="DXQ286" s="733"/>
      <c r="DXR286" s="732"/>
      <c r="DXS286" s="732"/>
      <c r="DXT286" s="732"/>
      <c r="DXU286" s="732"/>
      <c r="DXV286" s="732"/>
      <c r="DXW286" s="732"/>
      <c r="DXX286" s="732"/>
      <c r="DXY286" s="733"/>
      <c r="DXZ286" s="733"/>
      <c r="DYA286" s="732"/>
      <c r="DYB286" s="732"/>
      <c r="DYC286" s="733"/>
      <c r="DYD286" s="733"/>
      <c r="DYE286" s="732"/>
      <c r="DYF286" s="732"/>
      <c r="DYG286" s="732"/>
      <c r="DYH286" s="732"/>
      <c r="DYI286" s="732"/>
      <c r="DYJ286" s="731"/>
      <c r="DYK286" s="734"/>
      <c r="DYL286" s="732"/>
      <c r="DYM286" s="732"/>
      <c r="DYN286" s="732"/>
      <c r="DYO286" s="732"/>
      <c r="DYP286" s="732"/>
      <c r="DYQ286" s="732"/>
      <c r="DYR286" s="732"/>
      <c r="DYS286" s="735"/>
      <c r="DYT286" s="735"/>
      <c r="DYU286" s="735"/>
      <c r="DYV286" s="735"/>
      <c r="DYW286" s="735"/>
      <c r="DYX286" s="735"/>
      <c r="DYY286" s="735"/>
      <c r="DYZ286" s="735"/>
      <c r="DZA286" s="735"/>
      <c r="DZB286" s="735"/>
      <c r="DZC286" s="735"/>
      <c r="DZD286" s="735"/>
      <c r="DZE286" s="735"/>
      <c r="DZF286" s="735"/>
      <c r="DZG286" s="735"/>
      <c r="DZH286" s="735"/>
      <c r="DZI286" s="735"/>
      <c r="DZJ286" s="735"/>
      <c r="DZK286" s="735"/>
      <c r="DZL286" s="735"/>
      <c r="DZM286" s="735"/>
      <c r="DZN286" s="735"/>
      <c r="DZO286" s="735"/>
      <c r="DZP286" s="735"/>
      <c r="DZQ286" s="735"/>
      <c r="DZR286" s="735"/>
      <c r="DZS286" s="735"/>
      <c r="DZT286" s="735"/>
      <c r="DZU286" s="735"/>
      <c r="DZV286" s="735"/>
      <c r="DZW286" s="735"/>
      <c r="DZX286" s="735"/>
      <c r="DZY286" s="735"/>
      <c r="DZZ286" s="735"/>
      <c r="EAA286" s="735"/>
      <c r="EAB286" s="735"/>
      <c r="EAC286" s="735"/>
      <c r="EAD286" s="735"/>
      <c r="EAE286" s="735"/>
      <c r="EAF286" s="735"/>
      <c r="EAG286" s="735"/>
      <c r="EAH286" s="735"/>
      <c r="EAI286" s="735"/>
      <c r="EAJ286" s="735"/>
      <c r="EAK286" s="732"/>
      <c r="EAL286" s="732"/>
      <c r="EAM286" s="732"/>
      <c r="EAN286" s="732"/>
      <c r="EAO286" s="732"/>
      <c r="EAP286" s="732"/>
      <c r="EAQ286" s="732"/>
      <c r="EAR286" s="732"/>
      <c r="EAS286" s="732"/>
      <c r="EAT286" s="732"/>
      <c r="EAU286" s="732"/>
      <c r="EAV286" s="732"/>
      <c r="EAW286" s="732"/>
      <c r="EAX286" s="732"/>
      <c r="EAY286" s="732"/>
      <c r="EAZ286" s="732"/>
      <c r="EBA286" s="732"/>
      <c r="EBB286" s="732"/>
      <c r="EBC286" s="732"/>
      <c r="EBD286" s="732"/>
      <c r="EBE286" s="732"/>
      <c r="EBF286" s="732"/>
      <c r="EBG286" s="732"/>
      <c r="EBH286" s="732"/>
      <c r="EBI286" s="733"/>
      <c r="EBJ286" s="733"/>
      <c r="EBK286" s="733"/>
      <c r="EBL286" s="733"/>
      <c r="EBM286" s="733"/>
      <c r="EBN286" s="732"/>
      <c r="EBO286" s="732"/>
      <c r="EBP286" s="733"/>
      <c r="EBQ286" s="733"/>
      <c r="EBR286" s="732"/>
      <c r="EBS286" s="732"/>
      <c r="EBT286" s="733"/>
      <c r="EBU286" s="733"/>
      <c r="EBV286" s="732"/>
      <c r="EBW286" s="732"/>
      <c r="EBX286" s="732"/>
      <c r="EBY286" s="732"/>
      <c r="EBZ286" s="732"/>
      <c r="ECA286" s="732"/>
      <c r="ECB286" s="732"/>
      <c r="ECC286" s="733"/>
      <c r="ECD286" s="733"/>
      <c r="ECE286" s="732"/>
      <c r="ECF286" s="732"/>
      <c r="ECG286" s="733"/>
      <c r="ECH286" s="733"/>
      <c r="ECI286" s="732"/>
      <c r="ECJ286" s="732"/>
      <c r="ECK286" s="732"/>
      <c r="ECL286" s="732"/>
      <c r="ECM286" s="732"/>
      <c r="ECN286" s="731"/>
      <c r="ECO286" s="734"/>
      <c r="ECP286" s="732"/>
      <c r="ECQ286" s="732"/>
      <c r="ECR286" s="732"/>
      <c r="ECS286" s="732"/>
      <c r="ECT286" s="732"/>
      <c r="ECU286" s="732"/>
      <c r="ECV286" s="732"/>
      <c r="ECW286" s="735"/>
      <c r="ECX286" s="735"/>
      <c r="ECY286" s="735"/>
      <c r="ECZ286" s="735"/>
      <c r="EDA286" s="735"/>
      <c r="EDB286" s="735"/>
      <c r="EDC286" s="735"/>
      <c r="EDD286" s="735"/>
      <c r="EDE286" s="735"/>
      <c r="EDF286" s="735"/>
      <c r="EDG286" s="735"/>
      <c r="EDH286" s="735"/>
      <c r="EDI286" s="735"/>
      <c r="EDJ286" s="735"/>
      <c r="EDK286" s="735"/>
      <c r="EDL286" s="735"/>
      <c r="EDM286" s="735"/>
      <c r="EDN286" s="735"/>
      <c r="EDO286" s="735"/>
      <c r="EDP286" s="735"/>
      <c r="EDQ286" s="735"/>
      <c r="EDR286" s="735"/>
      <c r="EDS286" s="735"/>
      <c r="EDT286" s="735"/>
      <c r="EDU286" s="735"/>
      <c r="EDV286" s="735"/>
      <c r="EDW286" s="735"/>
      <c r="EDX286" s="735"/>
      <c r="EDY286" s="735"/>
      <c r="EDZ286" s="735"/>
      <c r="EEA286" s="735"/>
      <c r="EEB286" s="735"/>
      <c r="EEC286" s="735"/>
      <c r="EED286" s="735"/>
      <c r="EEE286" s="735"/>
      <c r="EEF286" s="735"/>
      <c r="EEG286" s="735"/>
      <c r="EEH286" s="735"/>
      <c r="EEI286" s="735"/>
      <c r="EEJ286" s="735"/>
      <c r="EEK286" s="735"/>
      <c r="EEL286" s="735"/>
      <c r="EEM286" s="735"/>
      <c r="EEN286" s="735"/>
      <c r="EEO286" s="732"/>
      <c r="EEP286" s="732"/>
      <c r="EEQ286" s="732"/>
      <c r="EER286" s="732"/>
      <c r="EES286" s="732"/>
      <c r="EET286" s="732"/>
      <c r="EEU286" s="732"/>
      <c r="EEV286" s="732"/>
      <c r="EEW286" s="732"/>
      <c r="EEX286" s="732"/>
      <c r="EEY286" s="732"/>
      <c r="EEZ286" s="732"/>
      <c r="EFA286" s="732"/>
      <c r="EFB286" s="732"/>
      <c r="EFC286" s="732"/>
      <c r="EFD286" s="732"/>
      <c r="EFE286" s="732"/>
      <c r="EFF286" s="732"/>
      <c r="EFG286" s="732"/>
      <c r="EFH286" s="732"/>
      <c r="EFI286" s="732"/>
      <c r="EFJ286" s="732"/>
      <c r="EFK286" s="732"/>
      <c r="EFL286" s="732"/>
      <c r="EFM286" s="733"/>
      <c r="EFN286" s="733"/>
      <c r="EFO286" s="733"/>
      <c r="EFP286" s="733"/>
      <c r="EFQ286" s="733"/>
      <c r="EFR286" s="732"/>
      <c r="EFS286" s="732"/>
      <c r="EFT286" s="733"/>
      <c r="EFU286" s="733"/>
      <c r="EFV286" s="732"/>
      <c r="EFW286" s="732"/>
      <c r="EFX286" s="733"/>
      <c r="EFY286" s="733"/>
      <c r="EFZ286" s="732"/>
      <c r="EGA286" s="732"/>
      <c r="EGB286" s="732"/>
      <c r="EGC286" s="732"/>
      <c r="EGD286" s="732"/>
      <c r="EGE286" s="732"/>
      <c r="EGF286" s="732"/>
      <c r="EGG286" s="733"/>
      <c r="EGH286" s="733"/>
      <c r="EGI286" s="732"/>
      <c r="EGJ286" s="732"/>
      <c r="EGK286" s="733"/>
      <c r="EGL286" s="733"/>
      <c r="EGM286" s="732"/>
      <c r="EGN286" s="732"/>
      <c r="EGO286" s="732"/>
      <c r="EGP286" s="732"/>
      <c r="EGQ286" s="732"/>
      <c r="EGR286" s="731"/>
      <c r="EGS286" s="734"/>
      <c r="EGT286" s="732"/>
      <c r="EGU286" s="732"/>
      <c r="EGV286" s="732"/>
      <c r="EGW286" s="732"/>
      <c r="EGX286" s="732"/>
      <c r="EGY286" s="732"/>
      <c r="EGZ286" s="732"/>
      <c r="EHA286" s="735"/>
      <c r="EHB286" s="735"/>
      <c r="EHC286" s="735"/>
      <c r="EHD286" s="735"/>
      <c r="EHE286" s="735"/>
      <c r="EHF286" s="735"/>
      <c r="EHG286" s="735"/>
      <c r="EHH286" s="735"/>
      <c r="EHI286" s="735"/>
      <c r="EHJ286" s="735"/>
      <c r="EHK286" s="735"/>
      <c r="EHL286" s="735"/>
      <c r="EHM286" s="735"/>
      <c r="EHN286" s="735"/>
      <c r="EHO286" s="735"/>
      <c r="EHP286" s="735"/>
      <c r="EHQ286" s="735"/>
      <c r="EHR286" s="735"/>
      <c r="EHS286" s="735"/>
      <c r="EHT286" s="735"/>
      <c r="EHU286" s="735"/>
      <c r="EHV286" s="735"/>
      <c r="EHW286" s="735"/>
      <c r="EHX286" s="735"/>
      <c r="EHY286" s="735"/>
      <c r="EHZ286" s="735"/>
      <c r="EIA286" s="735"/>
      <c r="EIB286" s="735"/>
      <c r="EIC286" s="735"/>
      <c r="EID286" s="735"/>
      <c r="EIE286" s="735"/>
      <c r="EIF286" s="735"/>
      <c r="EIG286" s="735"/>
      <c r="EIH286" s="735"/>
      <c r="EII286" s="735"/>
      <c r="EIJ286" s="735"/>
      <c r="EIK286" s="735"/>
      <c r="EIL286" s="735"/>
      <c r="EIM286" s="735"/>
      <c r="EIN286" s="735"/>
      <c r="EIO286" s="735"/>
      <c r="EIP286" s="735"/>
      <c r="EIQ286" s="735"/>
      <c r="EIR286" s="735"/>
      <c r="EIS286" s="732"/>
      <c r="EIT286" s="732"/>
      <c r="EIU286" s="732"/>
      <c r="EIV286" s="732"/>
      <c r="EIW286" s="732"/>
      <c r="EIX286" s="732"/>
      <c r="EIY286" s="732"/>
      <c r="EIZ286" s="732"/>
      <c r="EJA286" s="732"/>
      <c r="EJB286" s="732"/>
      <c r="EJC286" s="732"/>
      <c r="EJD286" s="732"/>
      <c r="EJE286" s="732"/>
      <c r="EJF286" s="732"/>
      <c r="EJG286" s="732"/>
      <c r="EJH286" s="732"/>
      <c r="EJI286" s="732"/>
      <c r="EJJ286" s="732"/>
      <c r="EJK286" s="732"/>
      <c r="EJL286" s="732"/>
      <c r="EJM286" s="732"/>
      <c r="EJN286" s="732"/>
      <c r="EJO286" s="732"/>
      <c r="EJP286" s="732"/>
      <c r="EJQ286" s="733"/>
      <c r="EJR286" s="733"/>
      <c r="EJS286" s="733"/>
      <c r="EJT286" s="733"/>
      <c r="EJU286" s="733"/>
      <c r="EJV286" s="732"/>
      <c r="EJW286" s="732"/>
      <c r="EJX286" s="733"/>
      <c r="EJY286" s="733"/>
      <c r="EJZ286" s="732"/>
      <c r="EKA286" s="732"/>
      <c r="EKB286" s="733"/>
      <c r="EKC286" s="733"/>
      <c r="EKD286" s="732"/>
      <c r="EKE286" s="732"/>
      <c r="EKF286" s="732"/>
      <c r="EKG286" s="732"/>
      <c r="EKH286" s="732"/>
      <c r="EKI286" s="732"/>
      <c r="EKJ286" s="732"/>
      <c r="EKK286" s="733"/>
      <c r="EKL286" s="733"/>
      <c r="EKM286" s="732"/>
      <c r="EKN286" s="732"/>
      <c r="EKO286" s="733"/>
      <c r="EKP286" s="733"/>
      <c r="EKQ286" s="732"/>
      <c r="EKR286" s="732"/>
      <c r="EKS286" s="732"/>
      <c r="EKT286" s="732"/>
      <c r="EKU286" s="732"/>
      <c r="EKV286" s="731"/>
      <c r="EKW286" s="734"/>
      <c r="EKX286" s="732"/>
      <c r="EKY286" s="732"/>
      <c r="EKZ286" s="732"/>
      <c r="ELA286" s="732"/>
      <c r="ELB286" s="732"/>
      <c r="ELC286" s="732"/>
      <c r="ELD286" s="732"/>
      <c r="ELE286" s="735"/>
      <c r="ELF286" s="735"/>
      <c r="ELG286" s="735"/>
      <c r="ELH286" s="735"/>
      <c r="ELI286" s="735"/>
      <c r="ELJ286" s="735"/>
      <c r="ELK286" s="735"/>
      <c r="ELL286" s="735"/>
      <c r="ELM286" s="735"/>
      <c r="ELN286" s="735"/>
      <c r="ELO286" s="735"/>
      <c r="ELP286" s="735"/>
      <c r="ELQ286" s="735"/>
      <c r="ELR286" s="735"/>
      <c r="ELS286" s="735"/>
      <c r="ELT286" s="735"/>
      <c r="ELU286" s="735"/>
      <c r="ELV286" s="735"/>
      <c r="ELW286" s="735"/>
      <c r="ELX286" s="735"/>
      <c r="ELY286" s="735"/>
      <c r="ELZ286" s="735"/>
      <c r="EMA286" s="735"/>
      <c r="EMB286" s="735"/>
      <c r="EMC286" s="735"/>
      <c r="EMD286" s="735"/>
      <c r="EME286" s="735"/>
      <c r="EMF286" s="735"/>
      <c r="EMG286" s="735"/>
      <c r="EMH286" s="735"/>
      <c r="EMI286" s="735"/>
      <c r="EMJ286" s="735"/>
      <c r="EMK286" s="735"/>
      <c r="EML286" s="735"/>
      <c r="EMM286" s="735"/>
      <c r="EMN286" s="735"/>
      <c r="EMO286" s="735"/>
      <c r="EMP286" s="735"/>
      <c r="EMQ286" s="735"/>
      <c r="EMR286" s="735"/>
      <c r="EMS286" s="735"/>
      <c r="EMT286" s="735"/>
      <c r="EMU286" s="735"/>
      <c r="EMV286" s="735"/>
      <c r="EMW286" s="732"/>
      <c r="EMX286" s="732"/>
      <c r="EMY286" s="732"/>
      <c r="EMZ286" s="732"/>
      <c r="ENA286" s="732"/>
      <c r="ENB286" s="732"/>
      <c r="ENC286" s="732"/>
      <c r="END286" s="732"/>
      <c r="ENE286" s="732"/>
      <c r="ENF286" s="732"/>
      <c r="ENG286" s="732"/>
      <c r="ENH286" s="732"/>
      <c r="ENI286" s="732"/>
      <c r="ENJ286" s="732"/>
      <c r="ENK286" s="732"/>
      <c r="ENL286" s="732"/>
      <c r="ENM286" s="732"/>
      <c r="ENN286" s="732"/>
      <c r="ENO286" s="732"/>
      <c r="ENP286" s="732"/>
      <c r="ENQ286" s="732"/>
      <c r="ENR286" s="732"/>
      <c r="ENS286" s="732"/>
      <c r="ENT286" s="732"/>
      <c r="ENU286" s="733"/>
      <c r="ENV286" s="733"/>
      <c r="ENW286" s="733"/>
      <c r="ENX286" s="733"/>
      <c r="ENY286" s="733"/>
      <c r="ENZ286" s="732"/>
      <c r="EOA286" s="732"/>
      <c r="EOB286" s="733"/>
      <c r="EOC286" s="733"/>
      <c r="EOD286" s="732"/>
      <c r="EOE286" s="732"/>
      <c r="EOF286" s="733"/>
      <c r="EOG286" s="733"/>
      <c r="EOH286" s="732"/>
      <c r="EOI286" s="732"/>
      <c r="EOJ286" s="732"/>
      <c r="EOK286" s="732"/>
      <c r="EOL286" s="732"/>
      <c r="EOM286" s="732"/>
      <c r="EON286" s="732"/>
      <c r="EOO286" s="733"/>
      <c r="EOP286" s="733"/>
      <c r="EOQ286" s="732"/>
      <c r="EOR286" s="732"/>
      <c r="EOS286" s="733"/>
      <c r="EOT286" s="733"/>
      <c r="EOU286" s="732"/>
      <c r="EOV286" s="732"/>
      <c r="EOW286" s="732"/>
      <c r="EOX286" s="732"/>
      <c r="EOY286" s="732"/>
      <c r="EOZ286" s="731"/>
      <c r="EPA286" s="734"/>
      <c r="EPB286" s="732"/>
      <c r="EPC286" s="732"/>
      <c r="EPD286" s="732"/>
      <c r="EPE286" s="732"/>
      <c r="EPF286" s="732"/>
      <c r="EPG286" s="732"/>
      <c r="EPH286" s="732"/>
      <c r="EPI286" s="735"/>
      <c r="EPJ286" s="735"/>
      <c r="EPK286" s="735"/>
      <c r="EPL286" s="735"/>
      <c r="EPM286" s="735"/>
      <c r="EPN286" s="735"/>
      <c r="EPO286" s="735"/>
      <c r="EPP286" s="735"/>
      <c r="EPQ286" s="735"/>
      <c r="EPR286" s="735"/>
      <c r="EPS286" s="735"/>
      <c r="EPT286" s="735"/>
      <c r="EPU286" s="735"/>
      <c r="EPV286" s="735"/>
      <c r="EPW286" s="735"/>
      <c r="EPX286" s="735"/>
      <c r="EPY286" s="735"/>
      <c r="EPZ286" s="735"/>
      <c r="EQA286" s="735"/>
      <c r="EQB286" s="735"/>
      <c r="EQC286" s="735"/>
      <c r="EQD286" s="735"/>
      <c r="EQE286" s="735"/>
      <c r="EQF286" s="735"/>
      <c r="EQG286" s="735"/>
      <c r="EQH286" s="735"/>
      <c r="EQI286" s="735"/>
      <c r="EQJ286" s="735"/>
      <c r="EQK286" s="735"/>
      <c r="EQL286" s="735"/>
      <c r="EQM286" s="735"/>
      <c r="EQN286" s="735"/>
      <c r="EQO286" s="735"/>
      <c r="EQP286" s="735"/>
      <c r="EQQ286" s="735"/>
      <c r="EQR286" s="735"/>
      <c r="EQS286" s="735"/>
      <c r="EQT286" s="735"/>
      <c r="EQU286" s="735"/>
      <c r="EQV286" s="735"/>
      <c r="EQW286" s="735"/>
      <c r="EQX286" s="735"/>
      <c r="EQY286" s="735"/>
      <c r="EQZ286" s="735"/>
      <c r="ERA286" s="732"/>
      <c r="ERB286" s="732"/>
      <c r="ERC286" s="732"/>
      <c r="ERD286" s="732"/>
      <c r="ERE286" s="732"/>
      <c r="ERF286" s="732"/>
      <c r="ERG286" s="732"/>
      <c r="ERH286" s="732"/>
      <c r="ERI286" s="732"/>
      <c r="ERJ286" s="732"/>
      <c r="ERK286" s="732"/>
      <c r="ERL286" s="732"/>
      <c r="ERM286" s="732"/>
      <c r="ERN286" s="732"/>
      <c r="ERO286" s="732"/>
      <c r="ERP286" s="732"/>
      <c r="ERQ286" s="732"/>
      <c r="ERR286" s="732"/>
      <c r="ERS286" s="732"/>
      <c r="ERT286" s="732"/>
      <c r="ERU286" s="732"/>
      <c r="ERV286" s="732"/>
      <c r="ERW286" s="732"/>
      <c r="ERX286" s="732"/>
      <c r="ERY286" s="733"/>
      <c r="ERZ286" s="733"/>
      <c r="ESA286" s="733"/>
      <c r="ESB286" s="733"/>
      <c r="ESC286" s="733"/>
      <c r="ESD286" s="732"/>
      <c r="ESE286" s="732"/>
      <c r="ESF286" s="733"/>
      <c r="ESG286" s="733"/>
      <c r="ESH286" s="732"/>
      <c r="ESI286" s="732"/>
      <c r="ESJ286" s="733"/>
      <c r="ESK286" s="733"/>
      <c r="ESL286" s="732"/>
      <c r="ESM286" s="732"/>
      <c r="ESN286" s="732"/>
      <c r="ESO286" s="732"/>
      <c r="ESP286" s="732"/>
      <c r="ESQ286" s="732"/>
      <c r="ESR286" s="732"/>
      <c r="ESS286" s="733"/>
      <c r="EST286" s="733"/>
      <c r="ESU286" s="732"/>
      <c r="ESV286" s="732"/>
      <c r="ESW286" s="733"/>
      <c r="ESX286" s="733"/>
      <c r="ESY286" s="732"/>
      <c r="ESZ286" s="732"/>
      <c r="ETA286" s="732"/>
      <c r="ETB286" s="732"/>
      <c r="ETC286" s="732"/>
      <c r="ETD286" s="731"/>
      <c r="ETE286" s="734"/>
      <c r="ETF286" s="732"/>
      <c r="ETG286" s="732"/>
      <c r="ETH286" s="732"/>
      <c r="ETI286" s="732"/>
      <c r="ETJ286" s="732"/>
      <c r="ETK286" s="732"/>
      <c r="ETL286" s="732"/>
      <c r="ETM286" s="735"/>
      <c r="ETN286" s="735"/>
      <c r="ETO286" s="735"/>
      <c r="ETP286" s="735"/>
      <c r="ETQ286" s="735"/>
      <c r="ETR286" s="735"/>
      <c r="ETS286" s="735"/>
      <c r="ETT286" s="735"/>
      <c r="ETU286" s="735"/>
      <c r="ETV286" s="735"/>
      <c r="ETW286" s="735"/>
      <c r="ETX286" s="735"/>
      <c r="ETY286" s="735"/>
      <c r="ETZ286" s="735"/>
      <c r="EUA286" s="735"/>
      <c r="EUB286" s="735"/>
      <c r="EUC286" s="735"/>
      <c r="EUD286" s="735"/>
      <c r="EUE286" s="735"/>
      <c r="EUF286" s="735"/>
      <c r="EUG286" s="735"/>
      <c r="EUH286" s="735"/>
      <c r="EUI286" s="735"/>
      <c r="EUJ286" s="735"/>
      <c r="EUK286" s="735"/>
      <c r="EUL286" s="735"/>
      <c r="EUM286" s="735"/>
      <c r="EUN286" s="735"/>
      <c r="EUO286" s="735"/>
      <c r="EUP286" s="735"/>
      <c r="EUQ286" s="735"/>
      <c r="EUR286" s="735"/>
      <c r="EUS286" s="735"/>
      <c r="EUT286" s="735"/>
      <c r="EUU286" s="735"/>
      <c r="EUV286" s="735"/>
      <c r="EUW286" s="735"/>
      <c r="EUX286" s="735"/>
      <c r="EUY286" s="735"/>
      <c r="EUZ286" s="735"/>
      <c r="EVA286" s="735"/>
      <c r="EVB286" s="735"/>
      <c r="EVC286" s="735"/>
      <c r="EVD286" s="735"/>
      <c r="EVE286" s="732"/>
      <c r="EVF286" s="732"/>
      <c r="EVG286" s="732"/>
      <c r="EVH286" s="732"/>
      <c r="EVI286" s="732"/>
      <c r="EVJ286" s="732"/>
      <c r="EVK286" s="732"/>
      <c r="EVL286" s="732"/>
      <c r="EVM286" s="732"/>
      <c r="EVN286" s="732"/>
      <c r="EVO286" s="732"/>
      <c r="EVP286" s="732"/>
      <c r="EVQ286" s="732"/>
      <c r="EVR286" s="732"/>
      <c r="EVS286" s="732"/>
      <c r="EVT286" s="732"/>
      <c r="EVU286" s="732"/>
      <c r="EVV286" s="732"/>
      <c r="EVW286" s="732"/>
      <c r="EVX286" s="732"/>
      <c r="EVY286" s="732"/>
      <c r="EVZ286" s="732"/>
      <c r="EWA286" s="732"/>
      <c r="EWB286" s="732"/>
      <c r="EWC286" s="733"/>
      <c r="EWD286" s="733"/>
      <c r="EWE286" s="733"/>
      <c r="EWF286" s="733"/>
      <c r="EWG286" s="733"/>
      <c r="EWH286" s="732"/>
      <c r="EWI286" s="732"/>
      <c r="EWJ286" s="733"/>
      <c r="EWK286" s="733"/>
      <c r="EWL286" s="732"/>
      <c r="EWM286" s="732"/>
      <c r="EWN286" s="733"/>
      <c r="EWO286" s="733"/>
      <c r="EWP286" s="732"/>
      <c r="EWQ286" s="732"/>
      <c r="EWR286" s="732"/>
      <c r="EWS286" s="732"/>
      <c r="EWT286" s="732"/>
      <c r="EWU286" s="732"/>
      <c r="EWV286" s="732"/>
      <c r="EWW286" s="733"/>
      <c r="EWX286" s="733"/>
      <c r="EWY286" s="732"/>
      <c r="EWZ286" s="732"/>
      <c r="EXA286" s="733"/>
      <c r="EXB286" s="733"/>
      <c r="EXC286" s="732"/>
      <c r="EXD286" s="732"/>
      <c r="EXE286" s="732"/>
      <c r="EXF286" s="732"/>
      <c r="EXG286" s="732"/>
      <c r="EXH286" s="731"/>
      <c r="EXI286" s="734"/>
      <c r="EXJ286" s="732"/>
      <c r="EXK286" s="732"/>
      <c r="EXL286" s="732"/>
      <c r="EXM286" s="732"/>
      <c r="EXN286" s="732"/>
      <c r="EXO286" s="732"/>
      <c r="EXP286" s="732"/>
      <c r="EXQ286" s="735"/>
      <c r="EXR286" s="735"/>
      <c r="EXS286" s="735"/>
      <c r="EXT286" s="735"/>
      <c r="EXU286" s="735"/>
      <c r="EXV286" s="735"/>
      <c r="EXW286" s="735"/>
      <c r="EXX286" s="735"/>
      <c r="EXY286" s="735"/>
      <c r="EXZ286" s="735"/>
      <c r="EYA286" s="735"/>
      <c r="EYB286" s="735"/>
      <c r="EYC286" s="735"/>
      <c r="EYD286" s="735"/>
      <c r="EYE286" s="735"/>
      <c r="EYF286" s="735"/>
      <c r="EYG286" s="735"/>
      <c r="EYH286" s="735"/>
      <c r="EYI286" s="735"/>
      <c r="EYJ286" s="735"/>
      <c r="EYK286" s="735"/>
      <c r="EYL286" s="735"/>
      <c r="EYM286" s="735"/>
      <c r="EYN286" s="735"/>
      <c r="EYO286" s="735"/>
      <c r="EYP286" s="735"/>
      <c r="EYQ286" s="735"/>
      <c r="EYR286" s="735"/>
      <c r="EYS286" s="735"/>
      <c r="EYT286" s="735"/>
      <c r="EYU286" s="735"/>
      <c r="EYV286" s="735"/>
      <c r="EYW286" s="735"/>
      <c r="EYX286" s="735"/>
      <c r="EYY286" s="735"/>
      <c r="EYZ286" s="735"/>
      <c r="EZA286" s="735"/>
      <c r="EZB286" s="735"/>
      <c r="EZC286" s="735"/>
      <c r="EZD286" s="735"/>
      <c r="EZE286" s="735"/>
      <c r="EZF286" s="735"/>
      <c r="EZG286" s="735"/>
      <c r="EZH286" s="735"/>
      <c r="EZI286" s="732"/>
      <c r="EZJ286" s="732"/>
      <c r="EZK286" s="732"/>
      <c r="EZL286" s="732"/>
      <c r="EZM286" s="732"/>
      <c r="EZN286" s="732"/>
      <c r="EZO286" s="732"/>
      <c r="EZP286" s="732"/>
      <c r="EZQ286" s="732"/>
      <c r="EZR286" s="732"/>
      <c r="EZS286" s="732"/>
      <c r="EZT286" s="732"/>
      <c r="EZU286" s="732"/>
      <c r="EZV286" s="732"/>
      <c r="EZW286" s="732"/>
      <c r="EZX286" s="732"/>
      <c r="EZY286" s="732"/>
      <c r="EZZ286" s="732"/>
      <c r="FAA286" s="732"/>
      <c r="FAB286" s="732"/>
      <c r="FAC286" s="732"/>
      <c r="FAD286" s="732"/>
      <c r="FAE286" s="732"/>
      <c r="FAF286" s="732"/>
      <c r="FAG286" s="733"/>
      <c r="FAH286" s="733"/>
      <c r="FAI286" s="733"/>
      <c r="FAJ286" s="733"/>
      <c r="FAK286" s="733"/>
      <c r="FAL286" s="732"/>
      <c r="FAM286" s="732"/>
      <c r="FAN286" s="733"/>
      <c r="FAO286" s="733"/>
      <c r="FAP286" s="732"/>
      <c r="FAQ286" s="732"/>
      <c r="FAR286" s="733"/>
      <c r="FAS286" s="733"/>
      <c r="FAT286" s="732"/>
      <c r="FAU286" s="732"/>
      <c r="FAV286" s="732"/>
      <c r="FAW286" s="732"/>
      <c r="FAX286" s="732"/>
      <c r="FAY286" s="732"/>
      <c r="FAZ286" s="732"/>
      <c r="FBA286" s="733"/>
      <c r="FBB286" s="733"/>
      <c r="FBC286" s="732"/>
      <c r="FBD286" s="732"/>
      <c r="FBE286" s="733"/>
      <c r="FBF286" s="733"/>
      <c r="FBG286" s="732"/>
      <c r="FBH286" s="732"/>
      <c r="FBI286" s="732"/>
      <c r="FBJ286" s="732"/>
      <c r="FBK286" s="732"/>
      <c r="FBL286" s="731"/>
      <c r="FBM286" s="734"/>
      <c r="FBN286" s="732"/>
      <c r="FBO286" s="732"/>
      <c r="FBP286" s="732"/>
      <c r="FBQ286" s="732"/>
      <c r="FBR286" s="732"/>
      <c r="FBS286" s="732"/>
      <c r="FBT286" s="732"/>
      <c r="FBU286" s="735"/>
      <c r="FBV286" s="735"/>
      <c r="FBW286" s="735"/>
      <c r="FBX286" s="735"/>
      <c r="FBY286" s="735"/>
      <c r="FBZ286" s="735"/>
      <c r="FCA286" s="735"/>
      <c r="FCB286" s="735"/>
      <c r="FCC286" s="735"/>
      <c r="FCD286" s="735"/>
      <c r="FCE286" s="735"/>
      <c r="FCF286" s="735"/>
      <c r="FCG286" s="735"/>
      <c r="FCH286" s="735"/>
      <c r="FCI286" s="735"/>
      <c r="FCJ286" s="735"/>
      <c r="FCK286" s="735"/>
      <c r="FCL286" s="735"/>
      <c r="FCM286" s="735"/>
      <c r="FCN286" s="735"/>
      <c r="FCO286" s="735"/>
      <c r="FCP286" s="735"/>
      <c r="FCQ286" s="735"/>
      <c r="FCR286" s="735"/>
      <c r="FCS286" s="735"/>
      <c r="FCT286" s="735"/>
      <c r="FCU286" s="735"/>
      <c r="FCV286" s="735"/>
      <c r="FCW286" s="735"/>
      <c r="FCX286" s="735"/>
      <c r="FCY286" s="735"/>
      <c r="FCZ286" s="735"/>
      <c r="FDA286" s="735"/>
      <c r="FDB286" s="735"/>
      <c r="FDC286" s="735"/>
      <c r="FDD286" s="735"/>
      <c r="FDE286" s="735"/>
      <c r="FDF286" s="735"/>
      <c r="FDG286" s="735"/>
      <c r="FDH286" s="735"/>
      <c r="FDI286" s="735"/>
      <c r="FDJ286" s="735"/>
      <c r="FDK286" s="735"/>
      <c r="FDL286" s="735"/>
      <c r="FDM286" s="732"/>
      <c r="FDN286" s="732"/>
      <c r="FDO286" s="732"/>
      <c r="FDP286" s="732"/>
      <c r="FDQ286" s="732"/>
      <c r="FDR286" s="732"/>
      <c r="FDS286" s="732"/>
      <c r="FDT286" s="732"/>
      <c r="FDU286" s="732"/>
      <c r="FDV286" s="732"/>
      <c r="FDW286" s="732"/>
      <c r="FDX286" s="732"/>
      <c r="FDY286" s="732"/>
      <c r="FDZ286" s="732"/>
      <c r="FEA286" s="732"/>
      <c r="FEB286" s="732"/>
      <c r="FEC286" s="732"/>
      <c r="FED286" s="732"/>
      <c r="FEE286" s="732"/>
      <c r="FEF286" s="732"/>
      <c r="FEG286" s="732"/>
      <c r="FEH286" s="732"/>
      <c r="FEI286" s="732"/>
      <c r="FEJ286" s="732"/>
      <c r="FEK286" s="733"/>
      <c r="FEL286" s="733"/>
      <c r="FEM286" s="733"/>
      <c r="FEN286" s="733"/>
      <c r="FEO286" s="733"/>
      <c r="FEP286" s="732"/>
      <c r="FEQ286" s="732"/>
      <c r="FER286" s="733"/>
      <c r="FES286" s="733"/>
      <c r="FET286" s="732"/>
      <c r="FEU286" s="732"/>
      <c r="FEV286" s="733"/>
      <c r="FEW286" s="733"/>
      <c r="FEX286" s="732"/>
      <c r="FEY286" s="732"/>
      <c r="FEZ286" s="732"/>
      <c r="FFA286" s="732"/>
      <c r="FFB286" s="732"/>
      <c r="FFC286" s="732"/>
      <c r="FFD286" s="732"/>
      <c r="FFE286" s="733"/>
      <c r="FFF286" s="733"/>
      <c r="FFG286" s="732"/>
      <c r="FFH286" s="732"/>
      <c r="FFI286" s="733"/>
      <c r="FFJ286" s="733"/>
      <c r="FFK286" s="732"/>
      <c r="FFL286" s="732"/>
      <c r="FFM286" s="732"/>
      <c r="FFN286" s="732"/>
      <c r="FFO286" s="732"/>
      <c r="FFP286" s="731"/>
      <c r="FFQ286" s="734"/>
      <c r="FFR286" s="732"/>
      <c r="FFS286" s="732"/>
      <c r="FFT286" s="732"/>
      <c r="FFU286" s="732"/>
      <c r="FFV286" s="732"/>
      <c r="FFW286" s="732"/>
      <c r="FFX286" s="732"/>
      <c r="FFY286" s="735"/>
      <c r="FFZ286" s="735"/>
      <c r="FGA286" s="735"/>
      <c r="FGB286" s="735"/>
      <c r="FGC286" s="735"/>
      <c r="FGD286" s="735"/>
      <c r="FGE286" s="735"/>
      <c r="FGF286" s="735"/>
      <c r="FGG286" s="735"/>
      <c r="FGH286" s="735"/>
      <c r="FGI286" s="735"/>
      <c r="FGJ286" s="735"/>
      <c r="FGK286" s="735"/>
      <c r="FGL286" s="735"/>
      <c r="FGM286" s="735"/>
      <c r="FGN286" s="735"/>
      <c r="FGO286" s="735"/>
      <c r="FGP286" s="735"/>
      <c r="FGQ286" s="735"/>
      <c r="FGR286" s="735"/>
      <c r="FGS286" s="735"/>
      <c r="FGT286" s="735"/>
      <c r="FGU286" s="735"/>
      <c r="FGV286" s="735"/>
      <c r="FGW286" s="735"/>
      <c r="FGX286" s="735"/>
      <c r="FGY286" s="735"/>
      <c r="FGZ286" s="735"/>
      <c r="FHA286" s="735"/>
      <c r="FHB286" s="735"/>
      <c r="FHC286" s="735"/>
      <c r="FHD286" s="735"/>
      <c r="FHE286" s="735"/>
      <c r="FHF286" s="735"/>
      <c r="FHG286" s="735"/>
      <c r="FHH286" s="735"/>
      <c r="FHI286" s="735"/>
      <c r="FHJ286" s="735"/>
      <c r="FHK286" s="735"/>
      <c r="FHL286" s="735"/>
      <c r="FHM286" s="735"/>
      <c r="FHN286" s="735"/>
      <c r="FHO286" s="735"/>
      <c r="FHP286" s="735"/>
      <c r="FHQ286" s="732"/>
      <c r="FHR286" s="732"/>
      <c r="FHS286" s="732"/>
      <c r="FHT286" s="732"/>
      <c r="FHU286" s="732"/>
      <c r="FHV286" s="732"/>
      <c r="FHW286" s="732"/>
      <c r="FHX286" s="732"/>
      <c r="FHY286" s="732"/>
      <c r="FHZ286" s="732"/>
      <c r="FIA286" s="732"/>
      <c r="FIB286" s="732"/>
      <c r="FIC286" s="732"/>
      <c r="FID286" s="732"/>
      <c r="FIE286" s="732"/>
      <c r="FIF286" s="732"/>
      <c r="FIG286" s="732"/>
      <c r="FIH286" s="732"/>
      <c r="FII286" s="732"/>
      <c r="FIJ286" s="732"/>
      <c r="FIK286" s="732"/>
      <c r="FIL286" s="732"/>
      <c r="FIM286" s="732"/>
      <c r="FIN286" s="732"/>
      <c r="FIO286" s="733"/>
      <c r="FIP286" s="733"/>
      <c r="FIQ286" s="733"/>
      <c r="FIR286" s="733"/>
      <c r="FIS286" s="733"/>
      <c r="FIT286" s="732"/>
      <c r="FIU286" s="732"/>
      <c r="FIV286" s="733"/>
      <c r="FIW286" s="733"/>
      <c r="FIX286" s="732"/>
      <c r="FIY286" s="732"/>
      <c r="FIZ286" s="733"/>
      <c r="FJA286" s="733"/>
      <c r="FJB286" s="732"/>
      <c r="FJC286" s="732"/>
      <c r="FJD286" s="732"/>
      <c r="FJE286" s="732"/>
      <c r="FJF286" s="732"/>
      <c r="FJG286" s="732"/>
      <c r="FJH286" s="732"/>
      <c r="FJI286" s="733"/>
      <c r="FJJ286" s="733"/>
      <c r="FJK286" s="732"/>
      <c r="FJL286" s="732"/>
      <c r="FJM286" s="733"/>
      <c r="FJN286" s="733"/>
      <c r="FJO286" s="732"/>
      <c r="FJP286" s="732"/>
      <c r="FJQ286" s="732"/>
      <c r="FJR286" s="732"/>
      <c r="FJS286" s="732"/>
      <c r="FJT286" s="731"/>
      <c r="FJU286" s="734"/>
      <c r="FJV286" s="732"/>
      <c r="FJW286" s="732"/>
      <c r="FJX286" s="732"/>
      <c r="FJY286" s="732"/>
      <c r="FJZ286" s="732"/>
      <c r="FKA286" s="732"/>
      <c r="FKB286" s="732"/>
      <c r="FKC286" s="735"/>
      <c r="FKD286" s="735"/>
      <c r="FKE286" s="735"/>
      <c r="FKF286" s="735"/>
      <c r="FKG286" s="735"/>
      <c r="FKH286" s="735"/>
      <c r="FKI286" s="735"/>
      <c r="FKJ286" s="735"/>
      <c r="FKK286" s="735"/>
      <c r="FKL286" s="735"/>
      <c r="FKM286" s="735"/>
      <c r="FKN286" s="735"/>
      <c r="FKO286" s="735"/>
      <c r="FKP286" s="735"/>
      <c r="FKQ286" s="735"/>
      <c r="FKR286" s="735"/>
      <c r="FKS286" s="735"/>
      <c r="FKT286" s="735"/>
      <c r="FKU286" s="735"/>
      <c r="FKV286" s="735"/>
      <c r="FKW286" s="735"/>
      <c r="FKX286" s="735"/>
      <c r="FKY286" s="735"/>
      <c r="FKZ286" s="735"/>
      <c r="FLA286" s="735"/>
      <c r="FLB286" s="735"/>
      <c r="FLC286" s="735"/>
      <c r="FLD286" s="735"/>
      <c r="FLE286" s="735"/>
      <c r="FLF286" s="735"/>
      <c r="FLG286" s="735"/>
      <c r="FLH286" s="735"/>
      <c r="FLI286" s="735"/>
      <c r="FLJ286" s="735"/>
      <c r="FLK286" s="735"/>
      <c r="FLL286" s="735"/>
      <c r="FLM286" s="735"/>
      <c r="FLN286" s="735"/>
      <c r="FLO286" s="735"/>
      <c r="FLP286" s="735"/>
      <c r="FLQ286" s="735"/>
      <c r="FLR286" s="735"/>
      <c r="FLS286" s="735"/>
      <c r="FLT286" s="735"/>
      <c r="FLU286" s="732"/>
      <c r="FLV286" s="732"/>
      <c r="FLW286" s="732"/>
      <c r="FLX286" s="732"/>
      <c r="FLY286" s="732"/>
      <c r="FLZ286" s="732"/>
      <c r="FMA286" s="732"/>
      <c r="FMB286" s="732"/>
      <c r="FMC286" s="732"/>
      <c r="FMD286" s="732"/>
      <c r="FME286" s="732"/>
      <c r="FMF286" s="732"/>
      <c r="FMG286" s="732"/>
      <c r="FMH286" s="732"/>
      <c r="FMI286" s="732"/>
      <c r="FMJ286" s="732"/>
      <c r="FMK286" s="732"/>
      <c r="FML286" s="732"/>
      <c r="FMM286" s="732"/>
      <c r="FMN286" s="732"/>
      <c r="FMO286" s="732"/>
      <c r="FMP286" s="732"/>
      <c r="FMQ286" s="732"/>
      <c r="FMR286" s="732"/>
      <c r="FMS286" s="733"/>
      <c r="FMT286" s="733"/>
      <c r="FMU286" s="733"/>
      <c r="FMV286" s="733"/>
      <c r="FMW286" s="733"/>
      <c r="FMX286" s="732"/>
      <c r="FMY286" s="732"/>
      <c r="FMZ286" s="733"/>
      <c r="FNA286" s="733"/>
      <c r="FNB286" s="732"/>
      <c r="FNC286" s="732"/>
      <c r="FND286" s="733"/>
      <c r="FNE286" s="733"/>
      <c r="FNF286" s="732"/>
      <c r="FNG286" s="732"/>
      <c r="FNH286" s="732"/>
      <c r="FNI286" s="732"/>
      <c r="FNJ286" s="732"/>
      <c r="FNK286" s="732"/>
      <c r="FNL286" s="732"/>
      <c r="FNM286" s="733"/>
      <c r="FNN286" s="733"/>
      <c r="FNO286" s="732"/>
      <c r="FNP286" s="732"/>
      <c r="FNQ286" s="733"/>
      <c r="FNR286" s="733"/>
      <c r="FNS286" s="732"/>
      <c r="FNT286" s="732"/>
      <c r="FNU286" s="732"/>
      <c r="FNV286" s="732"/>
      <c r="FNW286" s="732"/>
      <c r="FNX286" s="731"/>
      <c r="FNY286" s="734"/>
      <c r="FNZ286" s="732"/>
      <c r="FOA286" s="732"/>
      <c r="FOB286" s="732"/>
      <c r="FOC286" s="732"/>
      <c r="FOD286" s="732"/>
      <c r="FOE286" s="732"/>
      <c r="FOF286" s="732"/>
      <c r="FOG286" s="735"/>
      <c r="FOH286" s="735"/>
      <c r="FOI286" s="735"/>
      <c r="FOJ286" s="735"/>
      <c r="FOK286" s="735"/>
      <c r="FOL286" s="735"/>
      <c r="FOM286" s="735"/>
      <c r="FON286" s="735"/>
      <c r="FOO286" s="735"/>
      <c r="FOP286" s="735"/>
      <c r="FOQ286" s="735"/>
      <c r="FOR286" s="735"/>
      <c r="FOS286" s="735"/>
      <c r="FOT286" s="735"/>
      <c r="FOU286" s="735"/>
      <c r="FOV286" s="735"/>
      <c r="FOW286" s="735"/>
      <c r="FOX286" s="735"/>
      <c r="FOY286" s="735"/>
      <c r="FOZ286" s="735"/>
      <c r="FPA286" s="735"/>
      <c r="FPB286" s="735"/>
      <c r="FPC286" s="735"/>
      <c r="FPD286" s="735"/>
      <c r="FPE286" s="735"/>
      <c r="FPF286" s="735"/>
      <c r="FPG286" s="735"/>
      <c r="FPH286" s="735"/>
      <c r="FPI286" s="735"/>
      <c r="FPJ286" s="735"/>
      <c r="FPK286" s="735"/>
      <c r="FPL286" s="735"/>
      <c r="FPM286" s="735"/>
      <c r="FPN286" s="735"/>
      <c r="FPO286" s="735"/>
      <c r="FPP286" s="735"/>
      <c r="FPQ286" s="735"/>
      <c r="FPR286" s="735"/>
      <c r="FPS286" s="735"/>
      <c r="FPT286" s="735"/>
      <c r="FPU286" s="735"/>
      <c r="FPV286" s="735"/>
      <c r="FPW286" s="735"/>
      <c r="FPX286" s="735"/>
      <c r="FPY286" s="732"/>
      <c r="FPZ286" s="732"/>
      <c r="FQA286" s="732"/>
      <c r="FQB286" s="732"/>
      <c r="FQC286" s="732"/>
      <c r="FQD286" s="732"/>
      <c r="FQE286" s="732"/>
      <c r="FQF286" s="732"/>
      <c r="FQG286" s="732"/>
      <c r="FQH286" s="732"/>
      <c r="FQI286" s="732"/>
      <c r="FQJ286" s="732"/>
      <c r="FQK286" s="732"/>
      <c r="FQL286" s="732"/>
      <c r="FQM286" s="732"/>
      <c r="FQN286" s="732"/>
      <c r="FQO286" s="732"/>
      <c r="FQP286" s="732"/>
      <c r="FQQ286" s="732"/>
      <c r="FQR286" s="732"/>
      <c r="FQS286" s="732"/>
      <c r="FQT286" s="732"/>
      <c r="FQU286" s="732"/>
      <c r="FQV286" s="732"/>
      <c r="FQW286" s="733"/>
      <c r="FQX286" s="733"/>
      <c r="FQY286" s="733"/>
      <c r="FQZ286" s="733"/>
      <c r="FRA286" s="733"/>
      <c r="FRB286" s="732"/>
      <c r="FRC286" s="732"/>
      <c r="FRD286" s="733"/>
      <c r="FRE286" s="733"/>
      <c r="FRF286" s="732"/>
      <c r="FRG286" s="732"/>
      <c r="FRH286" s="733"/>
      <c r="FRI286" s="733"/>
      <c r="FRJ286" s="732"/>
      <c r="FRK286" s="732"/>
      <c r="FRL286" s="732"/>
      <c r="FRM286" s="732"/>
      <c r="FRN286" s="732"/>
      <c r="FRO286" s="732"/>
      <c r="FRP286" s="732"/>
      <c r="FRQ286" s="733"/>
      <c r="FRR286" s="733"/>
      <c r="FRS286" s="732"/>
      <c r="FRT286" s="732"/>
      <c r="FRU286" s="733"/>
      <c r="FRV286" s="733"/>
      <c r="FRW286" s="732"/>
      <c r="FRX286" s="732"/>
      <c r="FRY286" s="732"/>
      <c r="FRZ286" s="732"/>
      <c r="FSA286" s="732"/>
      <c r="FSB286" s="731"/>
      <c r="FSC286" s="734"/>
      <c r="FSD286" s="732"/>
      <c r="FSE286" s="732"/>
      <c r="FSF286" s="732"/>
      <c r="FSG286" s="732"/>
      <c r="FSH286" s="732"/>
      <c r="FSI286" s="732"/>
      <c r="FSJ286" s="732"/>
      <c r="FSK286" s="735"/>
      <c r="FSL286" s="735"/>
      <c r="FSM286" s="735"/>
      <c r="FSN286" s="735"/>
      <c r="FSO286" s="735"/>
      <c r="FSP286" s="735"/>
      <c r="FSQ286" s="735"/>
      <c r="FSR286" s="735"/>
      <c r="FSS286" s="735"/>
      <c r="FST286" s="735"/>
      <c r="FSU286" s="735"/>
      <c r="FSV286" s="735"/>
      <c r="FSW286" s="735"/>
      <c r="FSX286" s="735"/>
      <c r="FSY286" s="735"/>
      <c r="FSZ286" s="735"/>
      <c r="FTA286" s="735"/>
      <c r="FTB286" s="735"/>
      <c r="FTC286" s="735"/>
      <c r="FTD286" s="735"/>
      <c r="FTE286" s="735"/>
      <c r="FTF286" s="735"/>
      <c r="FTG286" s="735"/>
      <c r="FTH286" s="735"/>
      <c r="FTI286" s="735"/>
      <c r="FTJ286" s="735"/>
      <c r="FTK286" s="735"/>
      <c r="FTL286" s="735"/>
      <c r="FTM286" s="735"/>
      <c r="FTN286" s="735"/>
      <c r="FTO286" s="735"/>
      <c r="FTP286" s="735"/>
      <c r="FTQ286" s="735"/>
      <c r="FTR286" s="735"/>
      <c r="FTS286" s="735"/>
      <c r="FTT286" s="735"/>
      <c r="FTU286" s="735"/>
      <c r="FTV286" s="735"/>
      <c r="FTW286" s="735"/>
      <c r="FTX286" s="735"/>
      <c r="FTY286" s="735"/>
      <c r="FTZ286" s="735"/>
      <c r="FUA286" s="735"/>
      <c r="FUB286" s="735"/>
      <c r="FUC286" s="732"/>
      <c r="FUD286" s="732"/>
      <c r="FUE286" s="732"/>
      <c r="FUF286" s="732"/>
      <c r="FUG286" s="732"/>
      <c r="FUH286" s="732"/>
      <c r="FUI286" s="732"/>
      <c r="FUJ286" s="732"/>
      <c r="FUK286" s="732"/>
      <c r="FUL286" s="732"/>
      <c r="FUM286" s="732"/>
      <c r="FUN286" s="732"/>
      <c r="FUO286" s="732"/>
      <c r="FUP286" s="732"/>
      <c r="FUQ286" s="732"/>
      <c r="FUR286" s="732"/>
      <c r="FUS286" s="732"/>
      <c r="FUT286" s="732"/>
      <c r="FUU286" s="732"/>
      <c r="FUV286" s="732"/>
      <c r="FUW286" s="732"/>
      <c r="FUX286" s="732"/>
      <c r="FUY286" s="732"/>
      <c r="FUZ286" s="732"/>
      <c r="FVA286" s="733"/>
      <c r="FVB286" s="733"/>
      <c r="FVC286" s="733"/>
      <c r="FVD286" s="733"/>
      <c r="FVE286" s="733"/>
      <c r="FVF286" s="732"/>
      <c r="FVG286" s="732"/>
      <c r="FVH286" s="733"/>
      <c r="FVI286" s="733"/>
      <c r="FVJ286" s="732"/>
      <c r="FVK286" s="732"/>
      <c r="FVL286" s="733"/>
      <c r="FVM286" s="733"/>
      <c r="FVN286" s="732"/>
      <c r="FVO286" s="732"/>
      <c r="FVP286" s="732"/>
      <c r="FVQ286" s="732"/>
      <c r="FVR286" s="732"/>
      <c r="FVS286" s="732"/>
      <c r="FVT286" s="732"/>
      <c r="FVU286" s="733"/>
      <c r="FVV286" s="733"/>
      <c r="FVW286" s="732"/>
      <c r="FVX286" s="732"/>
      <c r="FVY286" s="733"/>
      <c r="FVZ286" s="733"/>
      <c r="FWA286" s="732"/>
      <c r="FWB286" s="732"/>
      <c r="FWC286" s="732"/>
      <c r="FWD286" s="732"/>
      <c r="FWE286" s="732"/>
      <c r="FWF286" s="731"/>
      <c r="FWG286" s="734"/>
      <c r="FWH286" s="732"/>
      <c r="FWI286" s="732"/>
      <c r="FWJ286" s="732"/>
      <c r="FWK286" s="732"/>
      <c r="FWL286" s="732"/>
      <c r="FWM286" s="732"/>
      <c r="FWN286" s="732"/>
      <c r="FWO286" s="735"/>
      <c r="FWP286" s="735"/>
      <c r="FWQ286" s="735"/>
      <c r="FWR286" s="735"/>
      <c r="FWS286" s="735"/>
      <c r="FWT286" s="735"/>
      <c r="FWU286" s="735"/>
      <c r="FWV286" s="735"/>
      <c r="FWW286" s="735"/>
      <c r="FWX286" s="735"/>
      <c r="FWY286" s="735"/>
      <c r="FWZ286" s="735"/>
      <c r="FXA286" s="735"/>
      <c r="FXB286" s="735"/>
      <c r="FXC286" s="735"/>
      <c r="FXD286" s="735"/>
      <c r="FXE286" s="735"/>
      <c r="FXF286" s="735"/>
      <c r="FXG286" s="735"/>
      <c r="FXH286" s="735"/>
      <c r="FXI286" s="735"/>
      <c r="FXJ286" s="735"/>
      <c r="FXK286" s="735"/>
      <c r="FXL286" s="735"/>
      <c r="FXM286" s="735"/>
      <c r="FXN286" s="735"/>
      <c r="FXO286" s="735"/>
      <c r="FXP286" s="735"/>
      <c r="FXQ286" s="735"/>
      <c r="FXR286" s="735"/>
      <c r="FXS286" s="735"/>
      <c r="FXT286" s="735"/>
      <c r="FXU286" s="735"/>
      <c r="FXV286" s="735"/>
      <c r="FXW286" s="735"/>
      <c r="FXX286" s="735"/>
      <c r="FXY286" s="735"/>
      <c r="FXZ286" s="735"/>
      <c r="FYA286" s="735"/>
      <c r="FYB286" s="735"/>
      <c r="FYC286" s="735"/>
      <c r="FYD286" s="735"/>
      <c r="FYE286" s="735"/>
      <c r="FYF286" s="735"/>
      <c r="FYG286" s="732"/>
      <c r="FYH286" s="732"/>
      <c r="FYI286" s="732"/>
      <c r="FYJ286" s="732"/>
      <c r="FYK286" s="732"/>
      <c r="FYL286" s="732"/>
      <c r="FYM286" s="732"/>
      <c r="FYN286" s="732"/>
      <c r="FYO286" s="732"/>
      <c r="FYP286" s="732"/>
      <c r="FYQ286" s="732"/>
      <c r="FYR286" s="732"/>
      <c r="FYS286" s="732"/>
      <c r="FYT286" s="732"/>
      <c r="FYU286" s="732"/>
      <c r="FYV286" s="732"/>
      <c r="FYW286" s="732"/>
      <c r="FYX286" s="732"/>
      <c r="FYY286" s="732"/>
      <c r="FYZ286" s="732"/>
      <c r="FZA286" s="732"/>
      <c r="FZB286" s="732"/>
      <c r="FZC286" s="732"/>
      <c r="FZD286" s="732"/>
      <c r="FZE286" s="733"/>
      <c r="FZF286" s="733"/>
      <c r="FZG286" s="733"/>
      <c r="FZH286" s="733"/>
      <c r="FZI286" s="733"/>
      <c r="FZJ286" s="732"/>
      <c r="FZK286" s="732"/>
      <c r="FZL286" s="733"/>
      <c r="FZM286" s="733"/>
      <c r="FZN286" s="732"/>
      <c r="FZO286" s="732"/>
      <c r="FZP286" s="733"/>
      <c r="FZQ286" s="733"/>
      <c r="FZR286" s="732"/>
      <c r="FZS286" s="732"/>
      <c r="FZT286" s="732"/>
      <c r="FZU286" s="732"/>
      <c r="FZV286" s="732"/>
      <c r="FZW286" s="732"/>
      <c r="FZX286" s="732"/>
      <c r="FZY286" s="733"/>
      <c r="FZZ286" s="733"/>
      <c r="GAA286" s="732"/>
      <c r="GAB286" s="732"/>
      <c r="GAC286" s="733"/>
      <c r="GAD286" s="733"/>
      <c r="GAE286" s="732"/>
      <c r="GAF286" s="732"/>
      <c r="GAG286" s="732"/>
      <c r="GAH286" s="732"/>
      <c r="GAI286" s="732"/>
      <c r="GAJ286" s="731"/>
      <c r="GAK286" s="734"/>
      <c r="GAL286" s="732"/>
      <c r="GAM286" s="732"/>
      <c r="GAN286" s="732"/>
      <c r="GAO286" s="732"/>
      <c r="GAP286" s="732"/>
      <c r="GAQ286" s="732"/>
      <c r="GAR286" s="732"/>
      <c r="GAS286" s="735"/>
      <c r="GAT286" s="735"/>
      <c r="GAU286" s="735"/>
      <c r="GAV286" s="735"/>
      <c r="GAW286" s="735"/>
      <c r="GAX286" s="735"/>
      <c r="GAY286" s="735"/>
      <c r="GAZ286" s="735"/>
      <c r="GBA286" s="735"/>
      <c r="GBB286" s="735"/>
      <c r="GBC286" s="735"/>
      <c r="GBD286" s="735"/>
      <c r="GBE286" s="735"/>
      <c r="GBF286" s="735"/>
      <c r="GBG286" s="735"/>
      <c r="GBH286" s="735"/>
      <c r="GBI286" s="735"/>
      <c r="GBJ286" s="735"/>
      <c r="GBK286" s="735"/>
      <c r="GBL286" s="735"/>
      <c r="GBM286" s="735"/>
      <c r="GBN286" s="735"/>
      <c r="GBO286" s="735"/>
      <c r="GBP286" s="735"/>
      <c r="GBQ286" s="735"/>
      <c r="GBR286" s="735"/>
      <c r="GBS286" s="735"/>
      <c r="GBT286" s="735"/>
      <c r="GBU286" s="735"/>
      <c r="GBV286" s="735"/>
      <c r="GBW286" s="735"/>
      <c r="GBX286" s="735"/>
      <c r="GBY286" s="735"/>
      <c r="GBZ286" s="735"/>
      <c r="GCA286" s="735"/>
      <c r="GCB286" s="735"/>
      <c r="GCC286" s="735"/>
      <c r="GCD286" s="735"/>
      <c r="GCE286" s="735"/>
      <c r="GCF286" s="735"/>
      <c r="GCG286" s="735"/>
      <c r="GCH286" s="735"/>
      <c r="GCI286" s="735"/>
      <c r="GCJ286" s="735"/>
      <c r="GCK286" s="732"/>
      <c r="GCL286" s="732"/>
      <c r="GCM286" s="732"/>
      <c r="GCN286" s="732"/>
      <c r="GCO286" s="732"/>
      <c r="GCP286" s="732"/>
      <c r="GCQ286" s="732"/>
      <c r="GCR286" s="732"/>
      <c r="GCS286" s="732"/>
      <c r="GCT286" s="732"/>
      <c r="GCU286" s="732"/>
      <c r="GCV286" s="732"/>
      <c r="GCW286" s="732"/>
      <c r="GCX286" s="732"/>
      <c r="GCY286" s="732"/>
      <c r="GCZ286" s="732"/>
      <c r="GDA286" s="732"/>
      <c r="GDB286" s="732"/>
      <c r="GDC286" s="732"/>
      <c r="GDD286" s="732"/>
      <c r="GDE286" s="732"/>
      <c r="GDF286" s="732"/>
      <c r="GDG286" s="732"/>
      <c r="GDH286" s="732"/>
      <c r="GDI286" s="733"/>
      <c r="GDJ286" s="733"/>
      <c r="GDK286" s="733"/>
      <c r="GDL286" s="733"/>
      <c r="GDM286" s="733"/>
      <c r="GDN286" s="732"/>
      <c r="GDO286" s="732"/>
      <c r="GDP286" s="733"/>
      <c r="GDQ286" s="733"/>
      <c r="GDR286" s="732"/>
      <c r="GDS286" s="732"/>
      <c r="GDT286" s="733"/>
      <c r="GDU286" s="733"/>
      <c r="GDV286" s="732"/>
      <c r="GDW286" s="732"/>
      <c r="GDX286" s="732"/>
      <c r="GDY286" s="732"/>
      <c r="GDZ286" s="732"/>
      <c r="GEA286" s="732"/>
      <c r="GEB286" s="732"/>
      <c r="GEC286" s="733"/>
      <c r="GED286" s="733"/>
      <c r="GEE286" s="732"/>
      <c r="GEF286" s="732"/>
      <c r="GEG286" s="733"/>
      <c r="GEH286" s="733"/>
      <c r="GEI286" s="732"/>
      <c r="GEJ286" s="732"/>
      <c r="GEK286" s="732"/>
      <c r="GEL286" s="732"/>
      <c r="GEM286" s="732"/>
      <c r="GEN286" s="731"/>
      <c r="GEO286" s="734"/>
      <c r="GEP286" s="732"/>
      <c r="GEQ286" s="732"/>
      <c r="GER286" s="732"/>
      <c r="GES286" s="732"/>
      <c r="GET286" s="732"/>
      <c r="GEU286" s="732"/>
      <c r="GEV286" s="732"/>
      <c r="GEW286" s="735"/>
      <c r="GEX286" s="735"/>
      <c r="GEY286" s="735"/>
      <c r="GEZ286" s="735"/>
      <c r="GFA286" s="735"/>
      <c r="GFB286" s="735"/>
      <c r="GFC286" s="735"/>
      <c r="GFD286" s="735"/>
      <c r="GFE286" s="735"/>
      <c r="GFF286" s="735"/>
      <c r="GFG286" s="735"/>
      <c r="GFH286" s="735"/>
      <c r="GFI286" s="735"/>
      <c r="GFJ286" s="735"/>
      <c r="GFK286" s="735"/>
      <c r="GFL286" s="735"/>
      <c r="GFM286" s="735"/>
      <c r="GFN286" s="735"/>
      <c r="GFO286" s="735"/>
      <c r="GFP286" s="735"/>
      <c r="GFQ286" s="735"/>
      <c r="GFR286" s="735"/>
      <c r="GFS286" s="735"/>
      <c r="GFT286" s="735"/>
      <c r="GFU286" s="735"/>
      <c r="GFV286" s="735"/>
      <c r="GFW286" s="735"/>
      <c r="GFX286" s="735"/>
      <c r="GFY286" s="735"/>
      <c r="GFZ286" s="735"/>
      <c r="GGA286" s="735"/>
      <c r="GGB286" s="735"/>
      <c r="GGC286" s="735"/>
      <c r="GGD286" s="735"/>
      <c r="GGE286" s="735"/>
      <c r="GGF286" s="735"/>
      <c r="GGG286" s="735"/>
      <c r="GGH286" s="735"/>
      <c r="GGI286" s="735"/>
      <c r="GGJ286" s="735"/>
      <c r="GGK286" s="735"/>
      <c r="GGL286" s="735"/>
      <c r="GGM286" s="735"/>
      <c r="GGN286" s="735"/>
      <c r="GGO286" s="732"/>
      <c r="GGP286" s="732"/>
      <c r="GGQ286" s="732"/>
      <c r="GGR286" s="732"/>
      <c r="GGS286" s="732"/>
      <c r="GGT286" s="732"/>
      <c r="GGU286" s="732"/>
      <c r="GGV286" s="732"/>
      <c r="GGW286" s="732"/>
      <c r="GGX286" s="732"/>
      <c r="GGY286" s="732"/>
      <c r="GGZ286" s="732"/>
      <c r="GHA286" s="732"/>
      <c r="GHB286" s="732"/>
      <c r="GHC286" s="732"/>
      <c r="GHD286" s="732"/>
      <c r="GHE286" s="732"/>
      <c r="GHF286" s="732"/>
      <c r="GHG286" s="732"/>
      <c r="GHH286" s="732"/>
      <c r="GHI286" s="732"/>
      <c r="GHJ286" s="732"/>
      <c r="GHK286" s="732"/>
      <c r="GHL286" s="732"/>
      <c r="GHM286" s="733"/>
      <c r="GHN286" s="733"/>
      <c r="GHO286" s="733"/>
      <c r="GHP286" s="733"/>
      <c r="GHQ286" s="733"/>
      <c r="GHR286" s="732"/>
      <c r="GHS286" s="732"/>
      <c r="GHT286" s="733"/>
      <c r="GHU286" s="733"/>
      <c r="GHV286" s="732"/>
      <c r="GHW286" s="732"/>
      <c r="GHX286" s="733"/>
      <c r="GHY286" s="733"/>
      <c r="GHZ286" s="732"/>
      <c r="GIA286" s="732"/>
      <c r="GIB286" s="732"/>
      <c r="GIC286" s="732"/>
      <c r="GID286" s="732"/>
      <c r="GIE286" s="732"/>
      <c r="GIF286" s="732"/>
      <c r="GIG286" s="733"/>
      <c r="GIH286" s="733"/>
      <c r="GII286" s="732"/>
      <c r="GIJ286" s="732"/>
      <c r="GIK286" s="733"/>
      <c r="GIL286" s="733"/>
      <c r="GIM286" s="732"/>
      <c r="GIN286" s="732"/>
      <c r="GIO286" s="732"/>
      <c r="GIP286" s="732"/>
      <c r="GIQ286" s="732"/>
      <c r="GIR286" s="731"/>
      <c r="GIS286" s="734"/>
      <c r="GIT286" s="732"/>
      <c r="GIU286" s="732"/>
      <c r="GIV286" s="732"/>
      <c r="GIW286" s="732"/>
      <c r="GIX286" s="732"/>
      <c r="GIY286" s="732"/>
      <c r="GIZ286" s="732"/>
      <c r="GJA286" s="735"/>
      <c r="GJB286" s="735"/>
      <c r="GJC286" s="735"/>
      <c r="GJD286" s="735"/>
      <c r="GJE286" s="735"/>
      <c r="GJF286" s="735"/>
      <c r="GJG286" s="735"/>
      <c r="GJH286" s="735"/>
      <c r="GJI286" s="735"/>
      <c r="GJJ286" s="735"/>
      <c r="GJK286" s="735"/>
      <c r="GJL286" s="735"/>
      <c r="GJM286" s="735"/>
      <c r="GJN286" s="735"/>
      <c r="GJO286" s="735"/>
      <c r="GJP286" s="735"/>
      <c r="GJQ286" s="735"/>
      <c r="GJR286" s="735"/>
      <c r="GJS286" s="735"/>
      <c r="GJT286" s="735"/>
      <c r="GJU286" s="735"/>
      <c r="GJV286" s="735"/>
      <c r="GJW286" s="735"/>
      <c r="GJX286" s="735"/>
      <c r="GJY286" s="735"/>
      <c r="GJZ286" s="735"/>
      <c r="GKA286" s="735"/>
      <c r="GKB286" s="735"/>
      <c r="GKC286" s="735"/>
      <c r="GKD286" s="735"/>
      <c r="GKE286" s="735"/>
      <c r="GKF286" s="735"/>
      <c r="GKG286" s="735"/>
      <c r="GKH286" s="735"/>
      <c r="GKI286" s="735"/>
      <c r="GKJ286" s="735"/>
      <c r="GKK286" s="735"/>
      <c r="GKL286" s="735"/>
      <c r="GKM286" s="735"/>
      <c r="GKN286" s="735"/>
      <c r="GKO286" s="735"/>
      <c r="GKP286" s="735"/>
      <c r="GKQ286" s="735"/>
      <c r="GKR286" s="735"/>
      <c r="GKS286" s="732"/>
      <c r="GKT286" s="732"/>
      <c r="GKU286" s="732"/>
      <c r="GKV286" s="732"/>
      <c r="GKW286" s="732"/>
      <c r="GKX286" s="732"/>
      <c r="GKY286" s="732"/>
      <c r="GKZ286" s="732"/>
      <c r="GLA286" s="732"/>
      <c r="GLB286" s="732"/>
      <c r="GLC286" s="732"/>
      <c r="GLD286" s="732"/>
      <c r="GLE286" s="732"/>
      <c r="GLF286" s="732"/>
      <c r="GLG286" s="732"/>
      <c r="GLH286" s="732"/>
      <c r="GLI286" s="732"/>
      <c r="GLJ286" s="732"/>
      <c r="GLK286" s="732"/>
      <c r="GLL286" s="732"/>
      <c r="GLM286" s="732"/>
      <c r="GLN286" s="732"/>
      <c r="GLO286" s="732"/>
      <c r="GLP286" s="732"/>
      <c r="GLQ286" s="733"/>
      <c r="GLR286" s="733"/>
      <c r="GLS286" s="733"/>
      <c r="GLT286" s="733"/>
      <c r="GLU286" s="733"/>
      <c r="GLV286" s="732"/>
      <c r="GLW286" s="732"/>
      <c r="GLX286" s="733"/>
      <c r="GLY286" s="733"/>
      <c r="GLZ286" s="732"/>
      <c r="GMA286" s="732"/>
      <c r="GMB286" s="733"/>
      <c r="GMC286" s="733"/>
      <c r="GMD286" s="732"/>
      <c r="GME286" s="732"/>
      <c r="GMF286" s="732"/>
      <c r="GMG286" s="732"/>
      <c r="GMH286" s="732"/>
      <c r="GMI286" s="732"/>
      <c r="GMJ286" s="732"/>
      <c r="GMK286" s="733"/>
      <c r="GML286" s="733"/>
      <c r="GMM286" s="732"/>
      <c r="GMN286" s="732"/>
      <c r="GMO286" s="733"/>
      <c r="GMP286" s="733"/>
      <c r="GMQ286" s="732"/>
      <c r="GMR286" s="732"/>
      <c r="GMS286" s="732"/>
      <c r="GMT286" s="732"/>
      <c r="GMU286" s="732"/>
      <c r="GMV286" s="731"/>
      <c r="GMW286" s="734"/>
      <c r="GMX286" s="732"/>
      <c r="GMY286" s="732"/>
      <c r="GMZ286" s="732"/>
      <c r="GNA286" s="732"/>
      <c r="GNB286" s="732"/>
      <c r="GNC286" s="732"/>
      <c r="GND286" s="732"/>
      <c r="GNE286" s="735"/>
      <c r="GNF286" s="735"/>
      <c r="GNG286" s="735"/>
      <c r="GNH286" s="735"/>
      <c r="GNI286" s="735"/>
      <c r="GNJ286" s="735"/>
      <c r="GNK286" s="735"/>
      <c r="GNL286" s="735"/>
      <c r="GNM286" s="735"/>
      <c r="GNN286" s="735"/>
      <c r="GNO286" s="735"/>
      <c r="GNP286" s="735"/>
      <c r="GNQ286" s="735"/>
      <c r="GNR286" s="735"/>
      <c r="GNS286" s="735"/>
      <c r="GNT286" s="735"/>
      <c r="GNU286" s="735"/>
      <c r="GNV286" s="735"/>
      <c r="GNW286" s="735"/>
      <c r="GNX286" s="735"/>
      <c r="GNY286" s="735"/>
      <c r="GNZ286" s="735"/>
      <c r="GOA286" s="735"/>
      <c r="GOB286" s="735"/>
      <c r="GOC286" s="735"/>
      <c r="GOD286" s="735"/>
      <c r="GOE286" s="735"/>
      <c r="GOF286" s="735"/>
      <c r="GOG286" s="735"/>
      <c r="GOH286" s="735"/>
      <c r="GOI286" s="735"/>
      <c r="GOJ286" s="735"/>
      <c r="GOK286" s="735"/>
      <c r="GOL286" s="735"/>
      <c r="GOM286" s="735"/>
      <c r="GON286" s="735"/>
      <c r="GOO286" s="735"/>
      <c r="GOP286" s="735"/>
      <c r="GOQ286" s="735"/>
      <c r="GOR286" s="735"/>
      <c r="GOS286" s="735"/>
      <c r="GOT286" s="735"/>
      <c r="GOU286" s="735"/>
      <c r="GOV286" s="735"/>
      <c r="GOW286" s="732"/>
      <c r="GOX286" s="732"/>
      <c r="GOY286" s="732"/>
      <c r="GOZ286" s="732"/>
      <c r="GPA286" s="732"/>
      <c r="GPB286" s="732"/>
      <c r="GPC286" s="732"/>
      <c r="GPD286" s="732"/>
      <c r="GPE286" s="732"/>
      <c r="GPF286" s="732"/>
      <c r="GPG286" s="732"/>
      <c r="GPH286" s="732"/>
      <c r="GPI286" s="732"/>
      <c r="GPJ286" s="732"/>
      <c r="GPK286" s="732"/>
      <c r="GPL286" s="732"/>
      <c r="GPM286" s="732"/>
      <c r="GPN286" s="732"/>
      <c r="GPO286" s="732"/>
      <c r="GPP286" s="732"/>
      <c r="GPQ286" s="732"/>
      <c r="GPR286" s="732"/>
      <c r="GPS286" s="732"/>
      <c r="GPT286" s="732"/>
      <c r="GPU286" s="733"/>
      <c r="GPV286" s="733"/>
      <c r="GPW286" s="733"/>
      <c r="GPX286" s="733"/>
      <c r="GPY286" s="733"/>
      <c r="GPZ286" s="732"/>
      <c r="GQA286" s="732"/>
      <c r="GQB286" s="733"/>
      <c r="GQC286" s="733"/>
      <c r="GQD286" s="732"/>
      <c r="GQE286" s="732"/>
      <c r="GQF286" s="733"/>
      <c r="GQG286" s="733"/>
      <c r="GQH286" s="732"/>
      <c r="GQI286" s="732"/>
      <c r="GQJ286" s="732"/>
      <c r="GQK286" s="732"/>
      <c r="GQL286" s="732"/>
      <c r="GQM286" s="732"/>
      <c r="GQN286" s="732"/>
      <c r="GQO286" s="733"/>
      <c r="GQP286" s="733"/>
      <c r="GQQ286" s="732"/>
      <c r="GQR286" s="732"/>
      <c r="GQS286" s="733"/>
      <c r="GQT286" s="733"/>
      <c r="GQU286" s="732"/>
      <c r="GQV286" s="732"/>
      <c r="GQW286" s="732"/>
      <c r="GQX286" s="732"/>
      <c r="GQY286" s="732"/>
      <c r="GQZ286" s="731"/>
      <c r="GRA286" s="734"/>
      <c r="GRB286" s="732"/>
      <c r="GRC286" s="732"/>
      <c r="GRD286" s="732"/>
      <c r="GRE286" s="732"/>
      <c r="GRF286" s="732"/>
      <c r="GRG286" s="732"/>
      <c r="GRH286" s="732"/>
      <c r="GRI286" s="735"/>
      <c r="GRJ286" s="735"/>
      <c r="GRK286" s="735"/>
      <c r="GRL286" s="735"/>
      <c r="GRM286" s="735"/>
      <c r="GRN286" s="735"/>
      <c r="GRO286" s="735"/>
      <c r="GRP286" s="735"/>
      <c r="GRQ286" s="735"/>
      <c r="GRR286" s="735"/>
      <c r="GRS286" s="735"/>
      <c r="GRT286" s="735"/>
      <c r="GRU286" s="735"/>
      <c r="GRV286" s="735"/>
      <c r="GRW286" s="735"/>
      <c r="GRX286" s="735"/>
      <c r="GRY286" s="735"/>
      <c r="GRZ286" s="735"/>
      <c r="GSA286" s="735"/>
      <c r="GSB286" s="735"/>
      <c r="GSC286" s="735"/>
      <c r="GSD286" s="735"/>
      <c r="GSE286" s="735"/>
      <c r="GSF286" s="735"/>
      <c r="GSG286" s="735"/>
      <c r="GSH286" s="735"/>
      <c r="GSI286" s="735"/>
      <c r="GSJ286" s="735"/>
      <c r="GSK286" s="735"/>
      <c r="GSL286" s="735"/>
      <c r="GSM286" s="735"/>
      <c r="GSN286" s="735"/>
      <c r="GSO286" s="735"/>
      <c r="GSP286" s="735"/>
      <c r="GSQ286" s="735"/>
      <c r="GSR286" s="735"/>
      <c r="GSS286" s="735"/>
      <c r="GST286" s="735"/>
      <c r="GSU286" s="735"/>
      <c r="GSV286" s="735"/>
      <c r="GSW286" s="735"/>
      <c r="GSX286" s="735"/>
      <c r="GSY286" s="735"/>
      <c r="GSZ286" s="735"/>
      <c r="GTA286" s="732"/>
      <c r="GTB286" s="732"/>
      <c r="GTC286" s="732"/>
      <c r="GTD286" s="732"/>
      <c r="GTE286" s="732"/>
      <c r="GTF286" s="732"/>
      <c r="GTG286" s="732"/>
      <c r="GTH286" s="732"/>
      <c r="GTI286" s="732"/>
      <c r="GTJ286" s="732"/>
      <c r="GTK286" s="732"/>
      <c r="GTL286" s="732"/>
      <c r="GTM286" s="732"/>
      <c r="GTN286" s="732"/>
      <c r="GTO286" s="732"/>
      <c r="GTP286" s="732"/>
      <c r="GTQ286" s="732"/>
      <c r="GTR286" s="732"/>
      <c r="GTS286" s="732"/>
      <c r="GTT286" s="732"/>
      <c r="GTU286" s="732"/>
      <c r="GTV286" s="732"/>
      <c r="GTW286" s="732"/>
      <c r="GTX286" s="732"/>
      <c r="GTY286" s="733"/>
      <c r="GTZ286" s="733"/>
      <c r="GUA286" s="733"/>
      <c r="GUB286" s="733"/>
      <c r="GUC286" s="733"/>
      <c r="GUD286" s="732"/>
      <c r="GUE286" s="732"/>
      <c r="GUF286" s="733"/>
      <c r="GUG286" s="733"/>
      <c r="GUH286" s="732"/>
      <c r="GUI286" s="732"/>
      <c r="GUJ286" s="733"/>
      <c r="GUK286" s="733"/>
      <c r="GUL286" s="732"/>
      <c r="GUM286" s="732"/>
      <c r="GUN286" s="732"/>
      <c r="GUO286" s="732"/>
      <c r="GUP286" s="732"/>
      <c r="GUQ286" s="732"/>
      <c r="GUR286" s="732"/>
      <c r="GUS286" s="733"/>
      <c r="GUT286" s="733"/>
      <c r="GUU286" s="732"/>
      <c r="GUV286" s="732"/>
      <c r="GUW286" s="733"/>
      <c r="GUX286" s="733"/>
      <c r="GUY286" s="732"/>
      <c r="GUZ286" s="732"/>
      <c r="GVA286" s="732"/>
      <c r="GVB286" s="732"/>
      <c r="GVC286" s="732"/>
      <c r="GVD286" s="731"/>
      <c r="GVE286" s="734"/>
      <c r="GVF286" s="732"/>
      <c r="GVG286" s="732"/>
      <c r="GVH286" s="732"/>
      <c r="GVI286" s="732"/>
      <c r="GVJ286" s="732"/>
      <c r="GVK286" s="732"/>
      <c r="GVL286" s="732"/>
      <c r="GVM286" s="735"/>
      <c r="GVN286" s="735"/>
      <c r="GVO286" s="735"/>
      <c r="GVP286" s="735"/>
      <c r="GVQ286" s="735"/>
      <c r="GVR286" s="735"/>
      <c r="GVS286" s="735"/>
      <c r="GVT286" s="735"/>
      <c r="GVU286" s="735"/>
      <c r="GVV286" s="735"/>
      <c r="GVW286" s="735"/>
      <c r="GVX286" s="735"/>
      <c r="GVY286" s="735"/>
      <c r="GVZ286" s="735"/>
      <c r="GWA286" s="735"/>
      <c r="GWB286" s="735"/>
      <c r="GWC286" s="735"/>
      <c r="GWD286" s="735"/>
      <c r="GWE286" s="735"/>
      <c r="GWF286" s="735"/>
      <c r="GWG286" s="735"/>
      <c r="GWH286" s="735"/>
      <c r="GWI286" s="735"/>
      <c r="GWJ286" s="735"/>
      <c r="GWK286" s="735"/>
      <c r="GWL286" s="735"/>
      <c r="GWM286" s="735"/>
      <c r="GWN286" s="735"/>
      <c r="GWO286" s="735"/>
      <c r="GWP286" s="735"/>
      <c r="GWQ286" s="735"/>
      <c r="GWR286" s="735"/>
      <c r="GWS286" s="735"/>
      <c r="GWT286" s="735"/>
      <c r="GWU286" s="735"/>
      <c r="GWV286" s="735"/>
      <c r="GWW286" s="735"/>
      <c r="GWX286" s="735"/>
      <c r="GWY286" s="735"/>
      <c r="GWZ286" s="735"/>
      <c r="GXA286" s="735"/>
      <c r="GXB286" s="735"/>
      <c r="GXC286" s="735"/>
      <c r="GXD286" s="735"/>
      <c r="GXE286" s="732"/>
      <c r="GXF286" s="732"/>
      <c r="GXG286" s="732"/>
      <c r="GXH286" s="732"/>
      <c r="GXI286" s="732"/>
      <c r="GXJ286" s="732"/>
      <c r="GXK286" s="732"/>
      <c r="GXL286" s="732"/>
      <c r="GXM286" s="732"/>
      <c r="GXN286" s="732"/>
      <c r="GXO286" s="732"/>
      <c r="GXP286" s="732"/>
      <c r="GXQ286" s="732"/>
      <c r="GXR286" s="732"/>
      <c r="GXS286" s="732"/>
      <c r="GXT286" s="732"/>
      <c r="GXU286" s="732"/>
      <c r="GXV286" s="732"/>
      <c r="GXW286" s="732"/>
      <c r="GXX286" s="732"/>
      <c r="GXY286" s="732"/>
      <c r="GXZ286" s="732"/>
      <c r="GYA286" s="732"/>
      <c r="GYB286" s="732"/>
      <c r="GYC286" s="733"/>
      <c r="GYD286" s="733"/>
      <c r="GYE286" s="733"/>
      <c r="GYF286" s="733"/>
      <c r="GYG286" s="733"/>
      <c r="GYH286" s="732"/>
      <c r="GYI286" s="732"/>
      <c r="GYJ286" s="733"/>
      <c r="GYK286" s="733"/>
      <c r="GYL286" s="732"/>
      <c r="GYM286" s="732"/>
      <c r="GYN286" s="733"/>
      <c r="GYO286" s="733"/>
      <c r="GYP286" s="732"/>
      <c r="GYQ286" s="732"/>
      <c r="GYR286" s="732"/>
      <c r="GYS286" s="732"/>
      <c r="GYT286" s="732"/>
      <c r="GYU286" s="732"/>
      <c r="GYV286" s="732"/>
      <c r="GYW286" s="733"/>
      <c r="GYX286" s="733"/>
      <c r="GYY286" s="732"/>
      <c r="GYZ286" s="732"/>
      <c r="GZA286" s="733"/>
      <c r="GZB286" s="733"/>
      <c r="GZC286" s="732"/>
      <c r="GZD286" s="732"/>
      <c r="GZE286" s="732"/>
      <c r="GZF286" s="732"/>
      <c r="GZG286" s="732"/>
      <c r="GZH286" s="731"/>
      <c r="GZI286" s="734"/>
      <c r="GZJ286" s="732"/>
      <c r="GZK286" s="732"/>
      <c r="GZL286" s="732"/>
      <c r="GZM286" s="732"/>
      <c r="GZN286" s="732"/>
      <c r="GZO286" s="732"/>
      <c r="GZP286" s="732"/>
      <c r="GZQ286" s="735"/>
      <c r="GZR286" s="735"/>
      <c r="GZS286" s="735"/>
      <c r="GZT286" s="735"/>
      <c r="GZU286" s="735"/>
      <c r="GZV286" s="735"/>
      <c r="GZW286" s="735"/>
      <c r="GZX286" s="735"/>
      <c r="GZY286" s="735"/>
      <c r="GZZ286" s="735"/>
      <c r="HAA286" s="735"/>
      <c r="HAB286" s="735"/>
      <c r="HAC286" s="735"/>
      <c r="HAD286" s="735"/>
      <c r="HAE286" s="735"/>
      <c r="HAF286" s="735"/>
      <c r="HAG286" s="735"/>
      <c r="HAH286" s="735"/>
      <c r="HAI286" s="735"/>
      <c r="HAJ286" s="735"/>
      <c r="HAK286" s="735"/>
      <c r="HAL286" s="735"/>
      <c r="HAM286" s="735"/>
      <c r="HAN286" s="735"/>
      <c r="HAO286" s="735"/>
      <c r="HAP286" s="735"/>
      <c r="HAQ286" s="735"/>
      <c r="HAR286" s="735"/>
      <c r="HAS286" s="735"/>
      <c r="HAT286" s="735"/>
      <c r="HAU286" s="735"/>
      <c r="HAV286" s="735"/>
      <c r="HAW286" s="735"/>
      <c r="HAX286" s="735"/>
      <c r="HAY286" s="735"/>
      <c r="HAZ286" s="735"/>
      <c r="HBA286" s="735"/>
      <c r="HBB286" s="735"/>
      <c r="HBC286" s="735"/>
      <c r="HBD286" s="735"/>
      <c r="HBE286" s="735"/>
      <c r="HBF286" s="735"/>
      <c r="HBG286" s="735"/>
      <c r="HBH286" s="735"/>
      <c r="HBI286" s="732"/>
      <c r="HBJ286" s="732"/>
      <c r="HBK286" s="732"/>
      <c r="HBL286" s="732"/>
      <c r="HBM286" s="732"/>
      <c r="HBN286" s="732"/>
      <c r="HBO286" s="732"/>
      <c r="HBP286" s="732"/>
      <c r="HBQ286" s="732"/>
      <c r="HBR286" s="732"/>
      <c r="HBS286" s="732"/>
      <c r="HBT286" s="732"/>
      <c r="HBU286" s="732"/>
      <c r="HBV286" s="732"/>
      <c r="HBW286" s="732"/>
      <c r="HBX286" s="732"/>
      <c r="HBY286" s="732"/>
      <c r="HBZ286" s="732"/>
      <c r="HCA286" s="732"/>
      <c r="HCB286" s="732"/>
      <c r="HCC286" s="732"/>
      <c r="HCD286" s="732"/>
      <c r="HCE286" s="732"/>
      <c r="HCF286" s="732"/>
      <c r="HCG286" s="733"/>
      <c r="HCH286" s="733"/>
      <c r="HCI286" s="733"/>
      <c r="HCJ286" s="733"/>
      <c r="HCK286" s="733"/>
      <c r="HCL286" s="732"/>
      <c r="HCM286" s="732"/>
      <c r="HCN286" s="733"/>
      <c r="HCO286" s="733"/>
      <c r="HCP286" s="732"/>
      <c r="HCQ286" s="732"/>
      <c r="HCR286" s="733"/>
      <c r="HCS286" s="733"/>
      <c r="HCT286" s="732"/>
      <c r="HCU286" s="732"/>
      <c r="HCV286" s="732"/>
      <c r="HCW286" s="732"/>
      <c r="HCX286" s="732"/>
      <c r="HCY286" s="732"/>
      <c r="HCZ286" s="732"/>
      <c r="HDA286" s="733"/>
      <c r="HDB286" s="733"/>
      <c r="HDC286" s="732"/>
      <c r="HDD286" s="732"/>
      <c r="HDE286" s="733"/>
      <c r="HDF286" s="733"/>
      <c r="HDG286" s="732"/>
      <c r="HDH286" s="732"/>
      <c r="HDI286" s="732"/>
      <c r="HDJ286" s="732"/>
      <c r="HDK286" s="732"/>
      <c r="HDL286" s="731"/>
      <c r="HDM286" s="734"/>
      <c r="HDN286" s="732"/>
      <c r="HDO286" s="732"/>
      <c r="HDP286" s="732"/>
      <c r="HDQ286" s="732"/>
      <c r="HDR286" s="732"/>
      <c r="HDS286" s="732"/>
      <c r="HDT286" s="732"/>
      <c r="HDU286" s="735"/>
      <c r="HDV286" s="735"/>
      <c r="HDW286" s="735"/>
      <c r="HDX286" s="735"/>
      <c r="HDY286" s="735"/>
      <c r="HDZ286" s="735"/>
      <c r="HEA286" s="735"/>
      <c r="HEB286" s="735"/>
      <c r="HEC286" s="735"/>
      <c r="HED286" s="735"/>
      <c r="HEE286" s="735"/>
      <c r="HEF286" s="735"/>
      <c r="HEG286" s="735"/>
      <c r="HEH286" s="735"/>
      <c r="HEI286" s="735"/>
      <c r="HEJ286" s="735"/>
      <c r="HEK286" s="735"/>
      <c r="HEL286" s="735"/>
      <c r="HEM286" s="735"/>
      <c r="HEN286" s="735"/>
      <c r="HEO286" s="735"/>
      <c r="HEP286" s="735"/>
      <c r="HEQ286" s="735"/>
      <c r="HER286" s="735"/>
      <c r="HES286" s="735"/>
      <c r="HET286" s="735"/>
      <c r="HEU286" s="735"/>
      <c r="HEV286" s="735"/>
      <c r="HEW286" s="735"/>
      <c r="HEX286" s="735"/>
      <c r="HEY286" s="735"/>
      <c r="HEZ286" s="735"/>
      <c r="HFA286" s="735"/>
      <c r="HFB286" s="735"/>
      <c r="HFC286" s="735"/>
      <c r="HFD286" s="735"/>
      <c r="HFE286" s="735"/>
      <c r="HFF286" s="735"/>
      <c r="HFG286" s="735"/>
      <c r="HFH286" s="735"/>
      <c r="HFI286" s="735"/>
      <c r="HFJ286" s="735"/>
      <c r="HFK286" s="735"/>
      <c r="HFL286" s="735"/>
      <c r="HFM286" s="732"/>
      <c r="HFN286" s="732"/>
      <c r="HFO286" s="732"/>
      <c r="HFP286" s="732"/>
      <c r="HFQ286" s="732"/>
      <c r="HFR286" s="732"/>
      <c r="HFS286" s="732"/>
      <c r="HFT286" s="732"/>
      <c r="HFU286" s="732"/>
      <c r="HFV286" s="732"/>
      <c r="HFW286" s="732"/>
      <c r="HFX286" s="732"/>
      <c r="HFY286" s="732"/>
      <c r="HFZ286" s="732"/>
      <c r="HGA286" s="732"/>
      <c r="HGB286" s="732"/>
      <c r="HGC286" s="732"/>
      <c r="HGD286" s="732"/>
      <c r="HGE286" s="732"/>
      <c r="HGF286" s="732"/>
      <c r="HGG286" s="732"/>
      <c r="HGH286" s="732"/>
      <c r="HGI286" s="732"/>
      <c r="HGJ286" s="732"/>
      <c r="HGK286" s="733"/>
      <c r="HGL286" s="733"/>
      <c r="HGM286" s="733"/>
      <c r="HGN286" s="733"/>
      <c r="HGO286" s="733"/>
      <c r="HGP286" s="732"/>
      <c r="HGQ286" s="732"/>
      <c r="HGR286" s="733"/>
      <c r="HGS286" s="733"/>
      <c r="HGT286" s="732"/>
      <c r="HGU286" s="732"/>
      <c r="HGV286" s="733"/>
      <c r="HGW286" s="733"/>
      <c r="HGX286" s="732"/>
      <c r="HGY286" s="732"/>
      <c r="HGZ286" s="732"/>
      <c r="HHA286" s="732"/>
      <c r="HHB286" s="732"/>
      <c r="HHC286" s="732"/>
      <c r="HHD286" s="732"/>
      <c r="HHE286" s="733"/>
      <c r="HHF286" s="733"/>
      <c r="HHG286" s="732"/>
      <c r="HHH286" s="732"/>
      <c r="HHI286" s="733"/>
      <c r="HHJ286" s="733"/>
      <c r="HHK286" s="732"/>
      <c r="HHL286" s="732"/>
      <c r="HHM286" s="732"/>
      <c r="HHN286" s="732"/>
      <c r="HHO286" s="732"/>
      <c r="HHP286" s="731"/>
      <c r="HHQ286" s="734"/>
      <c r="HHR286" s="732"/>
      <c r="HHS286" s="732"/>
      <c r="HHT286" s="732"/>
      <c r="HHU286" s="732"/>
      <c r="HHV286" s="732"/>
      <c r="HHW286" s="732"/>
      <c r="HHX286" s="732"/>
      <c r="HHY286" s="735"/>
      <c r="HHZ286" s="735"/>
      <c r="HIA286" s="735"/>
      <c r="HIB286" s="735"/>
      <c r="HIC286" s="735"/>
      <c r="HID286" s="735"/>
      <c r="HIE286" s="735"/>
      <c r="HIF286" s="735"/>
      <c r="HIG286" s="735"/>
      <c r="HIH286" s="735"/>
      <c r="HII286" s="735"/>
      <c r="HIJ286" s="735"/>
      <c r="HIK286" s="735"/>
      <c r="HIL286" s="735"/>
      <c r="HIM286" s="735"/>
      <c r="HIN286" s="735"/>
      <c r="HIO286" s="735"/>
      <c r="HIP286" s="735"/>
      <c r="HIQ286" s="735"/>
      <c r="HIR286" s="735"/>
      <c r="HIS286" s="735"/>
      <c r="HIT286" s="735"/>
      <c r="HIU286" s="735"/>
      <c r="HIV286" s="735"/>
      <c r="HIW286" s="735"/>
      <c r="HIX286" s="735"/>
      <c r="HIY286" s="735"/>
      <c r="HIZ286" s="735"/>
      <c r="HJA286" s="735"/>
      <c r="HJB286" s="735"/>
      <c r="HJC286" s="735"/>
      <c r="HJD286" s="735"/>
      <c r="HJE286" s="735"/>
      <c r="HJF286" s="735"/>
      <c r="HJG286" s="735"/>
      <c r="HJH286" s="735"/>
      <c r="HJI286" s="735"/>
      <c r="HJJ286" s="735"/>
      <c r="HJK286" s="735"/>
      <c r="HJL286" s="735"/>
      <c r="HJM286" s="735"/>
      <c r="HJN286" s="735"/>
      <c r="HJO286" s="735"/>
      <c r="HJP286" s="735"/>
      <c r="HJQ286" s="732"/>
      <c r="HJR286" s="732"/>
      <c r="HJS286" s="732"/>
      <c r="HJT286" s="732"/>
      <c r="HJU286" s="732"/>
      <c r="HJV286" s="732"/>
      <c r="HJW286" s="732"/>
      <c r="HJX286" s="732"/>
      <c r="HJY286" s="732"/>
      <c r="HJZ286" s="732"/>
      <c r="HKA286" s="732"/>
      <c r="HKB286" s="732"/>
      <c r="HKC286" s="732"/>
      <c r="HKD286" s="732"/>
      <c r="HKE286" s="732"/>
      <c r="HKF286" s="732"/>
      <c r="HKG286" s="732"/>
      <c r="HKH286" s="732"/>
      <c r="HKI286" s="732"/>
      <c r="HKJ286" s="732"/>
      <c r="HKK286" s="732"/>
      <c r="HKL286" s="732"/>
      <c r="HKM286" s="732"/>
      <c r="HKN286" s="732"/>
      <c r="HKO286" s="733"/>
      <c r="HKP286" s="733"/>
      <c r="HKQ286" s="733"/>
      <c r="HKR286" s="733"/>
      <c r="HKS286" s="733"/>
      <c r="HKT286" s="732"/>
      <c r="HKU286" s="732"/>
      <c r="HKV286" s="733"/>
      <c r="HKW286" s="733"/>
      <c r="HKX286" s="732"/>
      <c r="HKY286" s="732"/>
      <c r="HKZ286" s="733"/>
      <c r="HLA286" s="733"/>
      <c r="HLB286" s="732"/>
      <c r="HLC286" s="732"/>
      <c r="HLD286" s="732"/>
      <c r="HLE286" s="732"/>
      <c r="HLF286" s="732"/>
      <c r="HLG286" s="732"/>
      <c r="HLH286" s="732"/>
      <c r="HLI286" s="733"/>
      <c r="HLJ286" s="733"/>
      <c r="HLK286" s="732"/>
      <c r="HLL286" s="732"/>
      <c r="HLM286" s="733"/>
      <c r="HLN286" s="733"/>
      <c r="HLO286" s="732"/>
      <c r="HLP286" s="732"/>
      <c r="HLQ286" s="732"/>
      <c r="HLR286" s="732"/>
      <c r="HLS286" s="732"/>
      <c r="HLT286" s="731"/>
      <c r="HLU286" s="734"/>
      <c r="HLV286" s="732"/>
      <c r="HLW286" s="732"/>
      <c r="HLX286" s="732"/>
      <c r="HLY286" s="732"/>
      <c r="HLZ286" s="732"/>
      <c r="HMA286" s="732"/>
      <c r="HMB286" s="732"/>
      <c r="HMC286" s="735"/>
      <c r="HMD286" s="735"/>
      <c r="HME286" s="735"/>
      <c r="HMF286" s="735"/>
      <c r="HMG286" s="735"/>
      <c r="HMH286" s="735"/>
      <c r="HMI286" s="735"/>
      <c r="HMJ286" s="735"/>
      <c r="HMK286" s="735"/>
      <c r="HML286" s="735"/>
      <c r="HMM286" s="735"/>
      <c r="HMN286" s="735"/>
      <c r="HMO286" s="735"/>
      <c r="HMP286" s="735"/>
      <c r="HMQ286" s="735"/>
      <c r="HMR286" s="735"/>
      <c r="HMS286" s="735"/>
      <c r="HMT286" s="735"/>
      <c r="HMU286" s="735"/>
      <c r="HMV286" s="735"/>
      <c r="HMW286" s="735"/>
      <c r="HMX286" s="735"/>
      <c r="HMY286" s="735"/>
      <c r="HMZ286" s="735"/>
      <c r="HNA286" s="735"/>
      <c r="HNB286" s="735"/>
      <c r="HNC286" s="735"/>
      <c r="HND286" s="735"/>
      <c r="HNE286" s="735"/>
      <c r="HNF286" s="735"/>
      <c r="HNG286" s="735"/>
      <c r="HNH286" s="735"/>
      <c r="HNI286" s="735"/>
      <c r="HNJ286" s="735"/>
      <c r="HNK286" s="735"/>
      <c r="HNL286" s="735"/>
      <c r="HNM286" s="735"/>
      <c r="HNN286" s="735"/>
      <c r="HNO286" s="735"/>
      <c r="HNP286" s="735"/>
      <c r="HNQ286" s="735"/>
      <c r="HNR286" s="735"/>
      <c r="HNS286" s="735"/>
      <c r="HNT286" s="735"/>
      <c r="HNU286" s="732"/>
      <c r="HNV286" s="732"/>
      <c r="HNW286" s="732"/>
      <c r="HNX286" s="732"/>
      <c r="HNY286" s="732"/>
      <c r="HNZ286" s="732"/>
      <c r="HOA286" s="732"/>
      <c r="HOB286" s="732"/>
      <c r="HOC286" s="732"/>
      <c r="HOD286" s="732"/>
      <c r="HOE286" s="732"/>
      <c r="HOF286" s="732"/>
      <c r="HOG286" s="732"/>
      <c r="HOH286" s="732"/>
      <c r="HOI286" s="732"/>
      <c r="HOJ286" s="732"/>
      <c r="HOK286" s="732"/>
      <c r="HOL286" s="732"/>
      <c r="HOM286" s="732"/>
      <c r="HON286" s="732"/>
      <c r="HOO286" s="732"/>
      <c r="HOP286" s="732"/>
      <c r="HOQ286" s="732"/>
      <c r="HOR286" s="732"/>
      <c r="HOS286" s="733"/>
      <c r="HOT286" s="733"/>
      <c r="HOU286" s="733"/>
      <c r="HOV286" s="733"/>
      <c r="HOW286" s="733"/>
      <c r="HOX286" s="732"/>
      <c r="HOY286" s="732"/>
      <c r="HOZ286" s="733"/>
      <c r="HPA286" s="733"/>
      <c r="HPB286" s="732"/>
      <c r="HPC286" s="732"/>
      <c r="HPD286" s="733"/>
      <c r="HPE286" s="733"/>
      <c r="HPF286" s="732"/>
      <c r="HPG286" s="732"/>
      <c r="HPH286" s="732"/>
      <c r="HPI286" s="732"/>
      <c r="HPJ286" s="732"/>
      <c r="HPK286" s="732"/>
      <c r="HPL286" s="732"/>
      <c r="HPM286" s="733"/>
      <c r="HPN286" s="733"/>
      <c r="HPO286" s="732"/>
      <c r="HPP286" s="732"/>
      <c r="HPQ286" s="733"/>
      <c r="HPR286" s="733"/>
      <c r="HPS286" s="732"/>
      <c r="HPT286" s="732"/>
      <c r="HPU286" s="732"/>
      <c r="HPV286" s="732"/>
      <c r="HPW286" s="732"/>
      <c r="HPX286" s="731"/>
      <c r="HPY286" s="734"/>
      <c r="HPZ286" s="732"/>
      <c r="HQA286" s="732"/>
      <c r="HQB286" s="732"/>
      <c r="HQC286" s="732"/>
      <c r="HQD286" s="732"/>
      <c r="HQE286" s="732"/>
      <c r="HQF286" s="732"/>
      <c r="HQG286" s="735"/>
      <c r="HQH286" s="735"/>
      <c r="HQI286" s="735"/>
      <c r="HQJ286" s="735"/>
      <c r="HQK286" s="735"/>
      <c r="HQL286" s="735"/>
      <c r="HQM286" s="735"/>
      <c r="HQN286" s="735"/>
      <c r="HQO286" s="735"/>
      <c r="HQP286" s="735"/>
      <c r="HQQ286" s="735"/>
      <c r="HQR286" s="735"/>
      <c r="HQS286" s="735"/>
      <c r="HQT286" s="735"/>
      <c r="HQU286" s="735"/>
      <c r="HQV286" s="735"/>
      <c r="HQW286" s="735"/>
      <c r="HQX286" s="735"/>
      <c r="HQY286" s="735"/>
      <c r="HQZ286" s="735"/>
      <c r="HRA286" s="735"/>
      <c r="HRB286" s="735"/>
      <c r="HRC286" s="735"/>
      <c r="HRD286" s="735"/>
      <c r="HRE286" s="735"/>
      <c r="HRF286" s="735"/>
      <c r="HRG286" s="735"/>
      <c r="HRH286" s="735"/>
      <c r="HRI286" s="735"/>
      <c r="HRJ286" s="735"/>
      <c r="HRK286" s="735"/>
      <c r="HRL286" s="735"/>
      <c r="HRM286" s="735"/>
      <c r="HRN286" s="735"/>
      <c r="HRO286" s="735"/>
      <c r="HRP286" s="735"/>
      <c r="HRQ286" s="735"/>
      <c r="HRR286" s="735"/>
      <c r="HRS286" s="735"/>
      <c r="HRT286" s="735"/>
      <c r="HRU286" s="735"/>
      <c r="HRV286" s="735"/>
      <c r="HRW286" s="735"/>
      <c r="HRX286" s="735"/>
      <c r="HRY286" s="732"/>
      <c r="HRZ286" s="732"/>
      <c r="HSA286" s="732"/>
      <c r="HSB286" s="732"/>
      <c r="HSC286" s="732"/>
      <c r="HSD286" s="732"/>
      <c r="HSE286" s="732"/>
      <c r="HSF286" s="732"/>
      <c r="HSG286" s="732"/>
      <c r="HSH286" s="732"/>
      <c r="HSI286" s="732"/>
      <c r="HSJ286" s="732"/>
      <c r="HSK286" s="732"/>
      <c r="HSL286" s="732"/>
      <c r="HSM286" s="732"/>
      <c r="HSN286" s="732"/>
      <c r="HSO286" s="732"/>
      <c r="HSP286" s="732"/>
      <c r="HSQ286" s="732"/>
      <c r="HSR286" s="732"/>
      <c r="HSS286" s="732"/>
      <c r="HST286" s="732"/>
      <c r="HSU286" s="732"/>
      <c r="HSV286" s="732"/>
      <c r="HSW286" s="733"/>
      <c r="HSX286" s="733"/>
      <c r="HSY286" s="733"/>
      <c r="HSZ286" s="733"/>
      <c r="HTA286" s="733"/>
      <c r="HTB286" s="732"/>
      <c r="HTC286" s="732"/>
      <c r="HTD286" s="733"/>
      <c r="HTE286" s="733"/>
      <c r="HTF286" s="732"/>
      <c r="HTG286" s="732"/>
      <c r="HTH286" s="733"/>
      <c r="HTI286" s="733"/>
      <c r="HTJ286" s="732"/>
      <c r="HTK286" s="732"/>
      <c r="HTL286" s="732"/>
      <c r="HTM286" s="732"/>
      <c r="HTN286" s="732"/>
      <c r="HTO286" s="732"/>
      <c r="HTP286" s="732"/>
      <c r="HTQ286" s="733"/>
      <c r="HTR286" s="733"/>
      <c r="HTS286" s="732"/>
      <c r="HTT286" s="732"/>
      <c r="HTU286" s="733"/>
      <c r="HTV286" s="733"/>
      <c r="HTW286" s="732"/>
      <c r="HTX286" s="732"/>
      <c r="HTY286" s="732"/>
      <c r="HTZ286" s="732"/>
      <c r="HUA286" s="732"/>
      <c r="HUB286" s="731"/>
      <c r="HUC286" s="734"/>
      <c r="HUD286" s="732"/>
      <c r="HUE286" s="732"/>
      <c r="HUF286" s="732"/>
      <c r="HUG286" s="732"/>
      <c r="HUH286" s="732"/>
      <c r="HUI286" s="732"/>
      <c r="HUJ286" s="732"/>
      <c r="HUK286" s="735"/>
      <c r="HUL286" s="735"/>
      <c r="HUM286" s="735"/>
      <c r="HUN286" s="735"/>
      <c r="HUO286" s="735"/>
      <c r="HUP286" s="735"/>
      <c r="HUQ286" s="735"/>
      <c r="HUR286" s="735"/>
      <c r="HUS286" s="735"/>
      <c r="HUT286" s="735"/>
      <c r="HUU286" s="735"/>
      <c r="HUV286" s="735"/>
      <c r="HUW286" s="735"/>
      <c r="HUX286" s="735"/>
      <c r="HUY286" s="735"/>
      <c r="HUZ286" s="735"/>
      <c r="HVA286" s="735"/>
      <c r="HVB286" s="735"/>
      <c r="HVC286" s="735"/>
      <c r="HVD286" s="735"/>
      <c r="HVE286" s="735"/>
      <c r="HVF286" s="735"/>
      <c r="HVG286" s="735"/>
      <c r="HVH286" s="735"/>
      <c r="HVI286" s="735"/>
      <c r="HVJ286" s="735"/>
      <c r="HVK286" s="735"/>
      <c r="HVL286" s="735"/>
      <c r="HVM286" s="735"/>
      <c r="HVN286" s="735"/>
      <c r="HVO286" s="735"/>
      <c r="HVP286" s="735"/>
      <c r="HVQ286" s="735"/>
      <c r="HVR286" s="735"/>
      <c r="HVS286" s="735"/>
      <c r="HVT286" s="735"/>
      <c r="HVU286" s="735"/>
      <c r="HVV286" s="735"/>
      <c r="HVW286" s="735"/>
      <c r="HVX286" s="735"/>
      <c r="HVY286" s="735"/>
      <c r="HVZ286" s="735"/>
      <c r="HWA286" s="735"/>
      <c r="HWB286" s="735"/>
      <c r="HWC286" s="732"/>
      <c r="HWD286" s="732"/>
      <c r="HWE286" s="732"/>
      <c r="HWF286" s="732"/>
      <c r="HWG286" s="732"/>
      <c r="HWH286" s="732"/>
      <c r="HWI286" s="732"/>
      <c r="HWJ286" s="732"/>
      <c r="HWK286" s="732"/>
      <c r="HWL286" s="732"/>
      <c r="HWM286" s="732"/>
      <c r="HWN286" s="732"/>
      <c r="HWO286" s="732"/>
      <c r="HWP286" s="732"/>
      <c r="HWQ286" s="732"/>
      <c r="HWR286" s="732"/>
      <c r="HWS286" s="732"/>
      <c r="HWT286" s="732"/>
      <c r="HWU286" s="732"/>
      <c r="HWV286" s="732"/>
      <c r="HWW286" s="732"/>
      <c r="HWX286" s="732"/>
      <c r="HWY286" s="732"/>
      <c r="HWZ286" s="732"/>
      <c r="HXA286" s="733"/>
      <c r="HXB286" s="733"/>
      <c r="HXC286" s="733"/>
      <c r="HXD286" s="733"/>
      <c r="HXE286" s="733"/>
      <c r="HXF286" s="732"/>
      <c r="HXG286" s="732"/>
      <c r="HXH286" s="733"/>
      <c r="HXI286" s="733"/>
      <c r="HXJ286" s="732"/>
      <c r="HXK286" s="732"/>
      <c r="HXL286" s="733"/>
      <c r="HXM286" s="733"/>
      <c r="HXN286" s="732"/>
      <c r="HXO286" s="732"/>
      <c r="HXP286" s="732"/>
      <c r="HXQ286" s="732"/>
      <c r="HXR286" s="732"/>
      <c r="HXS286" s="732"/>
      <c r="HXT286" s="732"/>
      <c r="HXU286" s="733"/>
      <c r="HXV286" s="733"/>
      <c r="HXW286" s="732"/>
      <c r="HXX286" s="732"/>
      <c r="HXY286" s="733"/>
      <c r="HXZ286" s="733"/>
      <c r="HYA286" s="732"/>
      <c r="HYB286" s="732"/>
      <c r="HYC286" s="732"/>
      <c r="HYD286" s="732"/>
      <c r="HYE286" s="732"/>
      <c r="HYF286" s="731"/>
      <c r="HYG286" s="734"/>
      <c r="HYH286" s="732"/>
      <c r="HYI286" s="732"/>
      <c r="HYJ286" s="732"/>
      <c r="HYK286" s="732"/>
      <c r="HYL286" s="732"/>
      <c r="HYM286" s="732"/>
      <c r="HYN286" s="732"/>
      <c r="HYO286" s="735"/>
      <c r="HYP286" s="735"/>
      <c r="HYQ286" s="735"/>
      <c r="HYR286" s="735"/>
      <c r="HYS286" s="735"/>
      <c r="HYT286" s="735"/>
      <c r="HYU286" s="735"/>
      <c r="HYV286" s="735"/>
      <c r="HYW286" s="735"/>
      <c r="HYX286" s="735"/>
      <c r="HYY286" s="735"/>
      <c r="HYZ286" s="735"/>
      <c r="HZA286" s="735"/>
      <c r="HZB286" s="735"/>
      <c r="HZC286" s="735"/>
      <c r="HZD286" s="735"/>
      <c r="HZE286" s="735"/>
      <c r="HZF286" s="735"/>
      <c r="HZG286" s="735"/>
      <c r="HZH286" s="735"/>
      <c r="HZI286" s="735"/>
      <c r="HZJ286" s="735"/>
      <c r="HZK286" s="735"/>
      <c r="HZL286" s="735"/>
      <c r="HZM286" s="735"/>
      <c r="HZN286" s="735"/>
      <c r="HZO286" s="735"/>
      <c r="HZP286" s="735"/>
      <c r="HZQ286" s="735"/>
      <c r="HZR286" s="735"/>
      <c r="HZS286" s="735"/>
      <c r="HZT286" s="735"/>
      <c r="HZU286" s="735"/>
      <c r="HZV286" s="735"/>
      <c r="HZW286" s="735"/>
      <c r="HZX286" s="735"/>
      <c r="HZY286" s="735"/>
      <c r="HZZ286" s="735"/>
      <c r="IAA286" s="735"/>
      <c r="IAB286" s="735"/>
      <c r="IAC286" s="735"/>
      <c r="IAD286" s="735"/>
      <c r="IAE286" s="735"/>
      <c r="IAF286" s="735"/>
      <c r="IAG286" s="732"/>
      <c r="IAH286" s="732"/>
      <c r="IAI286" s="732"/>
      <c r="IAJ286" s="732"/>
      <c r="IAK286" s="732"/>
      <c r="IAL286" s="732"/>
      <c r="IAM286" s="732"/>
      <c r="IAN286" s="732"/>
      <c r="IAO286" s="732"/>
      <c r="IAP286" s="732"/>
      <c r="IAQ286" s="732"/>
      <c r="IAR286" s="732"/>
      <c r="IAS286" s="732"/>
      <c r="IAT286" s="732"/>
      <c r="IAU286" s="732"/>
      <c r="IAV286" s="732"/>
      <c r="IAW286" s="732"/>
      <c r="IAX286" s="732"/>
      <c r="IAY286" s="732"/>
      <c r="IAZ286" s="732"/>
      <c r="IBA286" s="732"/>
      <c r="IBB286" s="732"/>
      <c r="IBC286" s="732"/>
      <c r="IBD286" s="732"/>
      <c r="IBE286" s="733"/>
      <c r="IBF286" s="733"/>
      <c r="IBG286" s="733"/>
      <c r="IBH286" s="733"/>
      <c r="IBI286" s="733"/>
      <c r="IBJ286" s="732"/>
      <c r="IBK286" s="732"/>
      <c r="IBL286" s="733"/>
      <c r="IBM286" s="733"/>
      <c r="IBN286" s="732"/>
      <c r="IBO286" s="732"/>
      <c r="IBP286" s="733"/>
      <c r="IBQ286" s="733"/>
      <c r="IBR286" s="732"/>
      <c r="IBS286" s="732"/>
      <c r="IBT286" s="732"/>
      <c r="IBU286" s="732"/>
      <c r="IBV286" s="732"/>
      <c r="IBW286" s="732"/>
      <c r="IBX286" s="732"/>
      <c r="IBY286" s="733"/>
      <c r="IBZ286" s="733"/>
      <c r="ICA286" s="732"/>
      <c r="ICB286" s="732"/>
      <c r="ICC286" s="733"/>
      <c r="ICD286" s="733"/>
      <c r="ICE286" s="732"/>
      <c r="ICF286" s="732"/>
      <c r="ICG286" s="732"/>
      <c r="ICH286" s="732"/>
      <c r="ICI286" s="732"/>
      <c r="ICJ286" s="731"/>
      <c r="ICK286" s="734"/>
      <c r="ICL286" s="732"/>
      <c r="ICM286" s="732"/>
      <c r="ICN286" s="732"/>
      <c r="ICO286" s="732"/>
      <c r="ICP286" s="732"/>
      <c r="ICQ286" s="732"/>
      <c r="ICR286" s="732"/>
      <c r="ICS286" s="735"/>
      <c r="ICT286" s="735"/>
      <c r="ICU286" s="735"/>
      <c r="ICV286" s="735"/>
      <c r="ICW286" s="735"/>
      <c r="ICX286" s="735"/>
      <c r="ICY286" s="735"/>
      <c r="ICZ286" s="735"/>
      <c r="IDA286" s="735"/>
      <c r="IDB286" s="735"/>
      <c r="IDC286" s="735"/>
      <c r="IDD286" s="735"/>
      <c r="IDE286" s="735"/>
      <c r="IDF286" s="735"/>
      <c r="IDG286" s="735"/>
      <c r="IDH286" s="735"/>
      <c r="IDI286" s="735"/>
      <c r="IDJ286" s="735"/>
      <c r="IDK286" s="735"/>
      <c r="IDL286" s="735"/>
      <c r="IDM286" s="735"/>
      <c r="IDN286" s="735"/>
      <c r="IDO286" s="735"/>
      <c r="IDP286" s="735"/>
      <c r="IDQ286" s="735"/>
      <c r="IDR286" s="735"/>
      <c r="IDS286" s="735"/>
      <c r="IDT286" s="735"/>
      <c r="IDU286" s="735"/>
      <c r="IDV286" s="735"/>
      <c r="IDW286" s="735"/>
      <c r="IDX286" s="735"/>
      <c r="IDY286" s="735"/>
      <c r="IDZ286" s="735"/>
      <c r="IEA286" s="735"/>
      <c r="IEB286" s="735"/>
      <c r="IEC286" s="735"/>
      <c r="IED286" s="735"/>
      <c r="IEE286" s="735"/>
      <c r="IEF286" s="735"/>
      <c r="IEG286" s="735"/>
      <c r="IEH286" s="735"/>
      <c r="IEI286" s="735"/>
      <c r="IEJ286" s="735"/>
      <c r="IEK286" s="732"/>
      <c r="IEL286" s="732"/>
      <c r="IEM286" s="732"/>
      <c r="IEN286" s="732"/>
      <c r="IEO286" s="732"/>
      <c r="IEP286" s="732"/>
      <c r="IEQ286" s="732"/>
      <c r="IER286" s="732"/>
      <c r="IES286" s="732"/>
      <c r="IET286" s="732"/>
      <c r="IEU286" s="732"/>
      <c r="IEV286" s="732"/>
      <c r="IEW286" s="732"/>
      <c r="IEX286" s="732"/>
      <c r="IEY286" s="732"/>
      <c r="IEZ286" s="732"/>
      <c r="IFA286" s="732"/>
      <c r="IFB286" s="732"/>
      <c r="IFC286" s="732"/>
      <c r="IFD286" s="732"/>
      <c r="IFE286" s="732"/>
      <c r="IFF286" s="732"/>
      <c r="IFG286" s="732"/>
      <c r="IFH286" s="732"/>
      <c r="IFI286" s="733"/>
      <c r="IFJ286" s="733"/>
      <c r="IFK286" s="733"/>
      <c r="IFL286" s="733"/>
      <c r="IFM286" s="733"/>
      <c r="IFN286" s="732"/>
      <c r="IFO286" s="732"/>
      <c r="IFP286" s="733"/>
      <c r="IFQ286" s="733"/>
      <c r="IFR286" s="732"/>
      <c r="IFS286" s="732"/>
      <c r="IFT286" s="733"/>
      <c r="IFU286" s="733"/>
      <c r="IFV286" s="732"/>
      <c r="IFW286" s="732"/>
      <c r="IFX286" s="732"/>
      <c r="IFY286" s="732"/>
      <c r="IFZ286" s="732"/>
      <c r="IGA286" s="732"/>
      <c r="IGB286" s="732"/>
      <c r="IGC286" s="733"/>
      <c r="IGD286" s="733"/>
      <c r="IGE286" s="732"/>
      <c r="IGF286" s="732"/>
      <c r="IGG286" s="733"/>
      <c r="IGH286" s="733"/>
      <c r="IGI286" s="732"/>
      <c r="IGJ286" s="732"/>
      <c r="IGK286" s="732"/>
      <c r="IGL286" s="732"/>
      <c r="IGM286" s="732"/>
      <c r="IGN286" s="731"/>
      <c r="IGO286" s="734"/>
      <c r="IGP286" s="732"/>
      <c r="IGQ286" s="732"/>
      <c r="IGR286" s="732"/>
      <c r="IGS286" s="732"/>
      <c r="IGT286" s="732"/>
      <c r="IGU286" s="732"/>
      <c r="IGV286" s="732"/>
      <c r="IGW286" s="735"/>
      <c r="IGX286" s="735"/>
      <c r="IGY286" s="735"/>
      <c r="IGZ286" s="735"/>
      <c r="IHA286" s="735"/>
      <c r="IHB286" s="735"/>
      <c r="IHC286" s="735"/>
      <c r="IHD286" s="735"/>
      <c r="IHE286" s="735"/>
      <c r="IHF286" s="735"/>
      <c r="IHG286" s="735"/>
      <c r="IHH286" s="735"/>
      <c r="IHI286" s="735"/>
      <c r="IHJ286" s="735"/>
      <c r="IHK286" s="735"/>
      <c r="IHL286" s="735"/>
      <c r="IHM286" s="735"/>
      <c r="IHN286" s="735"/>
      <c r="IHO286" s="735"/>
      <c r="IHP286" s="735"/>
      <c r="IHQ286" s="735"/>
      <c r="IHR286" s="735"/>
      <c r="IHS286" s="735"/>
      <c r="IHT286" s="735"/>
      <c r="IHU286" s="735"/>
      <c r="IHV286" s="735"/>
      <c r="IHW286" s="735"/>
      <c r="IHX286" s="735"/>
      <c r="IHY286" s="735"/>
      <c r="IHZ286" s="735"/>
      <c r="IIA286" s="735"/>
      <c r="IIB286" s="735"/>
      <c r="IIC286" s="735"/>
      <c r="IID286" s="735"/>
      <c r="IIE286" s="735"/>
      <c r="IIF286" s="735"/>
      <c r="IIG286" s="735"/>
      <c r="IIH286" s="735"/>
      <c r="III286" s="735"/>
      <c r="IIJ286" s="735"/>
      <c r="IIK286" s="735"/>
      <c r="IIL286" s="735"/>
      <c r="IIM286" s="735"/>
      <c r="IIN286" s="735"/>
      <c r="IIO286" s="732"/>
      <c r="IIP286" s="732"/>
      <c r="IIQ286" s="732"/>
      <c r="IIR286" s="732"/>
      <c r="IIS286" s="732"/>
      <c r="IIT286" s="732"/>
      <c r="IIU286" s="732"/>
      <c r="IIV286" s="732"/>
      <c r="IIW286" s="732"/>
      <c r="IIX286" s="732"/>
      <c r="IIY286" s="732"/>
      <c r="IIZ286" s="732"/>
      <c r="IJA286" s="732"/>
      <c r="IJB286" s="732"/>
      <c r="IJC286" s="732"/>
      <c r="IJD286" s="732"/>
      <c r="IJE286" s="732"/>
      <c r="IJF286" s="732"/>
      <c r="IJG286" s="732"/>
      <c r="IJH286" s="732"/>
      <c r="IJI286" s="732"/>
      <c r="IJJ286" s="732"/>
      <c r="IJK286" s="732"/>
      <c r="IJL286" s="732"/>
      <c r="IJM286" s="733"/>
      <c r="IJN286" s="733"/>
      <c r="IJO286" s="733"/>
      <c r="IJP286" s="733"/>
      <c r="IJQ286" s="733"/>
      <c r="IJR286" s="732"/>
      <c r="IJS286" s="732"/>
      <c r="IJT286" s="733"/>
      <c r="IJU286" s="733"/>
      <c r="IJV286" s="732"/>
      <c r="IJW286" s="732"/>
      <c r="IJX286" s="733"/>
      <c r="IJY286" s="733"/>
      <c r="IJZ286" s="732"/>
      <c r="IKA286" s="732"/>
      <c r="IKB286" s="732"/>
      <c r="IKC286" s="732"/>
      <c r="IKD286" s="732"/>
      <c r="IKE286" s="732"/>
      <c r="IKF286" s="732"/>
      <c r="IKG286" s="733"/>
      <c r="IKH286" s="733"/>
      <c r="IKI286" s="732"/>
      <c r="IKJ286" s="732"/>
      <c r="IKK286" s="733"/>
      <c r="IKL286" s="733"/>
      <c r="IKM286" s="732"/>
      <c r="IKN286" s="732"/>
      <c r="IKO286" s="732"/>
      <c r="IKP286" s="732"/>
      <c r="IKQ286" s="732"/>
      <c r="IKR286" s="731"/>
      <c r="IKS286" s="734"/>
      <c r="IKT286" s="732"/>
      <c r="IKU286" s="732"/>
      <c r="IKV286" s="732"/>
      <c r="IKW286" s="732"/>
      <c r="IKX286" s="732"/>
      <c r="IKY286" s="732"/>
      <c r="IKZ286" s="732"/>
      <c r="ILA286" s="735"/>
      <c r="ILB286" s="735"/>
      <c r="ILC286" s="735"/>
      <c r="ILD286" s="735"/>
      <c r="ILE286" s="735"/>
      <c r="ILF286" s="735"/>
      <c r="ILG286" s="735"/>
      <c r="ILH286" s="735"/>
      <c r="ILI286" s="735"/>
      <c r="ILJ286" s="735"/>
      <c r="ILK286" s="735"/>
      <c r="ILL286" s="735"/>
      <c r="ILM286" s="735"/>
      <c r="ILN286" s="735"/>
      <c r="ILO286" s="735"/>
      <c r="ILP286" s="735"/>
      <c r="ILQ286" s="735"/>
      <c r="ILR286" s="735"/>
      <c r="ILS286" s="735"/>
      <c r="ILT286" s="735"/>
      <c r="ILU286" s="735"/>
      <c r="ILV286" s="735"/>
      <c r="ILW286" s="735"/>
      <c r="ILX286" s="735"/>
      <c r="ILY286" s="735"/>
      <c r="ILZ286" s="735"/>
      <c r="IMA286" s="735"/>
      <c r="IMB286" s="735"/>
      <c r="IMC286" s="735"/>
      <c r="IMD286" s="735"/>
      <c r="IME286" s="735"/>
      <c r="IMF286" s="735"/>
      <c r="IMG286" s="735"/>
      <c r="IMH286" s="735"/>
      <c r="IMI286" s="735"/>
      <c r="IMJ286" s="735"/>
      <c r="IMK286" s="735"/>
      <c r="IML286" s="735"/>
      <c r="IMM286" s="735"/>
      <c r="IMN286" s="735"/>
      <c r="IMO286" s="735"/>
      <c r="IMP286" s="735"/>
      <c r="IMQ286" s="735"/>
      <c r="IMR286" s="735"/>
      <c r="IMS286" s="732"/>
      <c r="IMT286" s="732"/>
      <c r="IMU286" s="732"/>
      <c r="IMV286" s="732"/>
      <c r="IMW286" s="732"/>
      <c r="IMX286" s="732"/>
      <c r="IMY286" s="732"/>
      <c r="IMZ286" s="732"/>
      <c r="INA286" s="732"/>
      <c r="INB286" s="732"/>
      <c r="INC286" s="732"/>
      <c r="IND286" s="732"/>
      <c r="INE286" s="732"/>
      <c r="INF286" s="732"/>
      <c r="ING286" s="732"/>
      <c r="INH286" s="732"/>
      <c r="INI286" s="732"/>
      <c r="INJ286" s="732"/>
      <c r="INK286" s="732"/>
      <c r="INL286" s="732"/>
      <c r="INM286" s="732"/>
      <c r="INN286" s="732"/>
      <c r="INO286" s="732"/>
      <c r="INP286" s="732"/>
      <c r="INQ286" s="733"/>
      <c r="INR286" s="733"/>
      <c r="INS286" s="733"/>
      <c r="INT286" s="733"/>
      <c r="INU286" s="733"/>
      <c r="INV286" s="732"/>
      <c r="INW286" s="732"/>
      <c r="INX286" s="733"/>
      <c r="INY286" s="733"/>
      <c r="INZ286" s="732"/>
      <c r="IOA286" s="732"/>
      <c r="IOB286" s="733"/>
      <c r="IOC286" s="733"/>
      <c r="IOD286" s="732"/>
      <c r="IOE286" s="732"/>
      <c r="IOF286" s="732"/>
      <c r="IOG286" s="732"/>
      <c r="IOH286" s="732"/>
      <c r="IOI286" s="732"/>
      <c r="IOJ286" s="732"/>
      <c r="IOK286" s="733"/>
      <c r="IOL286" s="733"/>
      <c r="IOM286" s="732"/>
      <c r="ION286" s="732"/>
      <c r="IOO286" s="733"/>
      <c r="IOP286" s="733"/>
      <c r="IOQ286" s="732"/>
      <c r="IOR286" s="732"/>
      <c r="IOS286" s="732"/>
      <c r="IOT286" s="732"/>
      <c r="IOU286" s="732"/>
      <c r="IOV286" s="731"/>
      <c r="IOW286" s="734"/>
      <c r="IOX286" s="732"/>
      <c r="IOY286" s="732"/>
      <c r="IOZ286" s="732"/>
      <c r="IPA286" s="732"/>
      <c r="IPB286" s="732"/>
      <c r="IPC286" s="732"/>
      <c r="IPD286" s="732"/>
      <c r="IPE286" s="735"/>
      <c r="IPF286" s="735"/>
      <c r="IPG286" s="735"/>
      <c r="IPH286" s="735"/>
      <c r="IPI286" s="735"/>
      <c r="IPJ286" s="735"/>
      <c r="IPK286" s="735"/>
      <c r="IPL286" s="735"/>
      <c r="IPM286" s="735"/>
      <c r="IPN286" s="735"/>
      <c r="IPO286" s="735"/>
      <c r="IPP286" s="735"/>
      <c r="IPQ286" s="735"/>
      <c r="IPR286" s="735"/>
      <c r="IPS286" s="735"/>
      <c r="IPT286" s="735"/>
      <c r="IPU286" s="735"/>
      <c r="IPV286" s="735"/>
      <c r="IPW286" s="735"/>
      <c r="IPX286" s="735"/>
      <c r="IPY286" s="735"/>
      <c r="IPZ286" s="735"/>
      <c r="IQA286" s="735"/>
      <c r="IQB286" s="735"/>
      <c r="IQC286" s="735"/>
      <c r="IQD286" s="735"/>
      <c r="IQE286" s="735"/>
      <c r="IQF286" s="735"/>
      <c r="IQG286" s="735"/>
      <c r="IQH286" s="735"/>
      <c r="IQI286" s="735"/>
      <c r="IQJ286" s="735"/>
      <c r="IQK286" s="735"/>
      <c r="IQL286" s="735"/>
      <c r="IQM286" s="735"/>
      <c r="IQN286" s="735"/>
      <c r="IQO286" s="735"/>
      <c r="IQP286" s="735"/>
      <c r="IQQ286" s="735"/>
      <c r="IQR286" s="735"/>
      <c r="IQS286" s="735"/>
      <c r="IQT286" s="735"/>
      <c r="IQU286" s="735"/>
      <c r="IQV286" s="735"/>
      <c r="IQW286" s="732"/>
      <c r="IQX286" s="732"/>
      <c r="IQY286" s="732"/>
      <c r="IQZ286" s="732"/>
      <c r="IRA286" s="732"/>
      <c r="IRB286" s="732"/>
      <c r="IRC286" s="732"/>
      <c r="IRD286" s="732"/>
      <c r="IRE286" s="732"/>
      <c r="IRF286" s="732"/>
      <c r="IRG286" s="732"/>
      <c r="IRH286" s="732"/>
      <c r="IRI286" s="732"/>
      <c r="IRJ286" s="732"/>
      <c r="IRK286" s="732"/>
      <c r="IRL286" s="732"/>
      <c r="IRM286" s="732"/>
      <c r="IRN286" s="732"/>
      <c r="IRO286" s="732"/>
      <c r="IRP286" s="732"/>
      <c r="IRQ286" s="732"/>
      <c r="IRR286" s="732"/>
      <c r="IRS286" s="732"/>
      <c r="IRT286" s="732"/>
      <c r="IRU286" s="733"/>
      <c r="IRV286" s="733"/>
      <c r="IRW286" s="733"/>
      <c r="IRX286" s="733"/>
      <c r="IRY286" s="733"/>
      <c r="IRZ286" s="732"/>
      <c r="ISA286" s="732"/>
      <c r="ISB286" s="733"/>
      <c r="ISC286" s="733"/>
      <c r="ISD286" s="732"/>
      <c r="ISE286" s="732"/>
      <c r="ISF286" s="733"/>
      <c r="ISG286" s="733"/>
      <c r="ISH286" s="732"/>
      <c r="ISI286" s="732"/>
      <c r="ISJ286" s="732"/>
      <c r="ISK286" s="732"/>
      <c r="ISL286" s="732"/>
      <c r="ISM286" s="732"/>
      <c r="ISN286" s="732"/>
      <c r="ISO286" s="733"/>
      <c r="ISP286" s="733"/>
      <c r="ISQ286" s="732"/>
      <c r="ISR286" s="732"/>
      <c r="ISS286" s="733"/>
      <c r="IST286" s="733"/>
      <c r="ISU286" s="732"/>
      <c r="ISV286" s="732"/>
      <c r="ISW286" s="732"/>
      <c r="ISX286" s="732"/>
      <c r="ISY286" s="732"/>
      <c r="ISZ286" s="731"/>
      <c r="ITA286" s="734"/>
      <c r="ITB286" s="732"/>
      <c r="ITC286" s="732"/>
      <c r="ITD286" s="732"/>
      <c r="ITE286" s="732"/>
      <c r="ITF286" s="732"/>
      <c r="ITG286" s="732"/>
      <c r="ITH286" s="732"/>
      <c r="ITI286" s="735"/>
      <c r="ITJ286" s="735"/>
      <c r="ITK286" s="735"/>
      <c r="ITL286" s="735"/>
      <c r="ITM286" s="735"/>
      <c r="ITN286" s="735"/>
      <c r="ITO286" s="735"/>
      <c r="ITP286" s="735"/>
      <c r="ITQ286" s="735"/>
      <c r="ITR286" s="735"/>
      <c r="ITS286" s="735"/>
      <c r="ITT286" s="735"/>
      <c r="ITU286" s="735"/>
      <c r="ITV286" s="735"/>
      <c r="ITW286" s="735"/>
      <c r="ITX286" s="735"/>
      <c r="ITY286" s="735"/>
      <c r="ITZ286" s="735"/>
      <c r="IUA286" s="735"/>
      <c r="IUB286" s="735"/>
      <c r="IUC286" s="735"/>
      <c r="IUD286" s="735"/>
      <c r="IUE286" s="735"/>
      <c r="IUF286" s="735"/>
      <c r="IUG286" s="735"/>
      <c r="IUH286" s="735"/>
      <c r="IUI286" s="735"/>
      <c r="IUJ286" s="735"/>
      <c r="IUK286" s="735"/>
      <c r="IUL286" s="735"/>
      <c r="IUM286" s="735"/>
      <c r="IUN286" s="735"/>
      <c r="IUO286" s="735"/>
      <c r="IUP286" s="735"/>
      <c r="IUQ286" s="735"/>
      <c r="IUR286" s="735"/>
      <c r="IUS286" s="735"/>
      <c r="IUT286" s="735"/>
      <c r="IUU286" s="735"/>
      <c r="IUV286" s="735"/>
      <c r="IUW286" s="735"/>
      <c r="IUX286" s="735"/>
      <c r="IUY286" s="735"/>
      <c r="IUZ286" s="735"/>
      <c r="IVA286" s="732"/>
      <c r="IVB286" s="732"/>
      <c r="IVC286" s="732"/>
      <c r="IVD286" s="732"/>
      <c r="IVE286" s="732"/>
      <c r="IVF286" s="732"/>
      <c r="IVG286" s="732"/>
      <c r="IVH286" s="732"/>
      <c r="IVI286" s="732"/>
      <c r="IVJ286" s="732"/>
      <c r="IVK286" s="732"/>
      <c r="IVL286" s="732"/>
      <c r="IVM286" s="732"/>
      <c r="IVN286" s="732"/>
      <c r="IVO286" s="732"/>
      <c r="IVP286" s="732"/>
      <c r="IVQ286" s="732"/>
      <c r="IVR286" s="732"/>
      <c r="IVS286" s="732"/>
      <c r="IVT286" s="732"/>
      <c r="IVU286" s="732"/>
      <c r="IVV286" s="732"/>
      <c r="IVW286" s="732"/>
      <c r="IVX286" s="732"/>
      <c r="IVY286" s="733"/>
      <c r="IVZ286" s="733"/>
      <c r="IWA286" s="733"/>
      <c r="IWB286" s="733"/>
      <c r="IWC286" s="733"/>
      <c r="IWD286" s="732"/>
      <c r="IWE286" s="732"/>
      <c r="IWF286" s="733"/>
      <c r="IWG286" s="733"/>
      <c r="IWH286" s="732"/>
      <c r="IWI286" s="732"/>
      <c r="IWJ286" s="733"/>
      <c r="IWK286" s="733"/>
      <c r="IWL286" s="732"/>
      <c r="IWM286" s="732"/>
      <c r="IWN286" s="732"/>
      <c r="IWO286" s="732"/>
      <c r="IWP286" s="732"/>
      <c r="IWQ286" s="732"/>
      <c r="IWR286" s="732"/>
      <c r="IWS286" s="733"/>
      <c r="IWT286" s="733"/>
      <c r="IWU286" s="732"/>
      <c r="IWV286" s="732"/>
      <c r="IWW286" s="733"/>
      <c r="IWX286" s="733"/>
      <c r="IWY286" s="732"/>
      <c r="IWZ286" s="732"/>
      <c r="IXA286" s="732"/>
      <c r="IXB286" s="732"/>
      <c r="IXC286" s="732"/>
      <c r="IXD286" s="731"/>
      <c r="IXE286" s="734"/>
      <c r="IXF286" s="732"/>
      <c r="IXG286" s="732"/>
      <c r="IXH286" s="732"/>
      <c r="IXI286" s="732"/>
      <c r="IXJ286" s="732"/>
      <c r="IXK286" s="732"/>
      <c r="IXL286" s="732"/>
      <c r="IXM286" s="735"/>
      <c r="IXN286" s="735"/>
      <c r="IXO286" s="735"/>
      <c r="IXP286" s="735"/>
      <c r="IXQ286" s="735"/>
      <c r="IXR286" s="735"/>
      <c r="IXS286" s="735"/>
      <c r="IXT286" s="735"/>
      <c r="IXU286" s="735"/>
      <c r="IXV286" s="735"/>
      <c r="IXW286" s="735"/>
      <c r="IXX286" s="735"/>
      <c r="IXY286" s="735"/>
      <c r="IXZ286" s="735"/>
      <c r="IYA286" s="735"/>
      <c r="IYB286" s="735"/>
      <c r="IYC286" s="735"/>
      <c r="IYD286" s="735"/>
      <c r="IYE286" s="735"/>
      <c r="IYF286" s="735"/>
      <c r="IYG286" s="735"/>
      <c r="IYH286" s="735"/>
      <c r="IYI286" s="735"/>
      <c r="IYJ286" s="735"/>
      <c r="IYK286" s="735"/>
      <c r="IYL286" s="735"/>
      <c r="IYM286" s="735"/>
      <c r="IYN286" s="735"/>
      <c r="IYO286" s="735"/>
      <c r="IYP286" s="735"/>
      <c r="IYQ286" s="735"/>
      <c r="IYR286" s="735"/>
      <c r="IYS286" s="735"/>
      <c r="IYT286" s="735"/>
      <c r="IYU286" s="735"/>
      <c r="IYV286" s="735"/>
      <c r="IYW286" s="735"/>
      <c r="IYX286" s="735"/>
      <c r="IYY286" s="735"/>
      <c r="IYZ286" s="735"/>
      <c r="IZA286" s="735"/>
      <c r="IZB286" s="735"/>
      <c r="IZC286" s="735"/>
      <c r="IZD286" s="735"/>
      <c r="IZE286" s="732"/>
      <c r="IZF286" s="732"/>
      <c r="IZG286" s="732"/>
      <c r="IZH286" s="732"/>
      <c r="IZI286" s="732"/>
      <c r="IZJ286" s="732"/>
      <c r="IZK286" s="732"/>
      <c r="IZL286" s="732"/>
      <c r="IZM286" s="732"/>
      <c r="IZN286" s="732"/>
      <c r="IZO286" s="732"/>
      <c r="IZP286" s="732"/>
      <c r="IZQ286" s="732"/>
      <c r="IZR286" s="732"/>
      <c r="IZS286" s="732"/>
      <c r="IZT286" s="732"/>
      <c r="IZU286" s="732"/>
      <c r="IZV286" s="732"/>
      <c r="IZW286" s="732"/>
      <c r="IZX286" s="732"/>
      <c r="IZY286" s="732"/>
      <c r="IZZ286" s="732"/>
      <c r="JAA286" s="732"/>
      <c r="JAB286" s="732"/>
      <c r="JAC286" s="733"/>
      <c r="JAD286" s="733"/>
      <c r="JAE286" s="733"/>
      <c r="JAF286" s="733"/>
      <c r="JAG286" s="733"/>
      <c r="JAH286" s="732"/>
      <c r="JAI286" s="732"/>
      <c r="JAJ286" s="733"/>
      <c r="JAK286" s="733"/>
      <c r="JAL286" s="732"/>
      <c r="JAM286" s="732"/>
      <c r="JAN286" s="733"/>
      <c r="JAO286" s="733"/>
      <c r="JAP286" s="732"/>
      <c r="JAQ286" s="732"/>
      <c r="JAR286" s="732"/>
      <c r="JAS286" s="732"/>
      <c r="JAT286" s="732"/>
      <c r="JAU286" s="732"/>
      <c r="JAV286" s="732"/>
      <c r="JAW286" s="733"/>
      <c r="JAX286" s="733"/>
      <c r="JAY286" s="732"/>
      <c r="JAZ286" s="732"/>
      <c r="JBA286" s="733"/>
      <c r="JBB286" s="733"/>
      <c r="JBC286" s="732"/>
      <c r="JBD286" s="732"/>
      <c r="JBE286" s="732"/>
      <c r="JBF286" s="732"/>
      <c r="JBG286" s="732"/>
      <c r="JBH286" s="731"/>
      <c r="JBI286" s="734"/>
      <c r="JBJ286" s="732"/>
      <c r="JBK286" s="732"/>
      <c r="JBL286" s="732"/>
      <c r="JBM286" s="732"/>
      <c r="JBN286" s="732"/>
      <c r="JBO286" s="732"/>
      <c r="JBP286" s="732"/>
      <c r="JBQ286" s="735"/>
      <c r="JBR286" s="735"/>
      <c r="JBS286" s="735"/>
      <c r="JBT286" s="735"/>
      <c r="JBU286" s="735"/>
      <c r="JBV286" s="735"/>
      <c r="JBW286" s="735"/>
      <c r="JBX286" s="735"/>
      <c r="JBY286" s="735"/>
      <c r="JBZ286" s="735"/>
      <c r="JCA286" s="735"/>
      <c r="JCB286" s="735"/>
      <c r="JCC286" s="735"/>
      <c r="JCD286" s="735"/>
      <c r="JCE286" s="735"/>
      <c r="JCF286" s="735"/>
      <c r="JCG286" s="735"/>
      <c r="JCH286" s="735"/>
      <c r="JCI286" s="735"/>
      <c r="JCJ286" s="735"/>
      <c r="JCK286" s="735"/>
      <c r="JCL286" s="735"/>
      <c r="JCM286" s="735"/>
      <c r="JCN286" s="735"/>
      <c r="JCO286" s="735"/>
      <c r="JCP286" s="735"/>
      <c r="JCQ286" s="735"/>
      <c r="JCR286" s="735"/>
      <c r="JCS286" s="735"/>
      <c r="JCT286" s="735"/>
      <c r="JCU286" s="735"/>
      <c r="JCV286" s="735"/>
      <c r="JCW286" s="735"/>
      <c r="JCX286" s="735"/>
      <c r="JCY286" s="735"/>
      <c r="JCZ286" s="735"/>
      <c r="JDA286" s="735"/>
      <c r="JDB286" s="735"/>
      <c r="JDC286" s="735"/>
      <c r="JDD286" s="735"/>
      <c r="JDE286" s="735"/>
      <c r="JDF286" s="735"/>
      <c r="JDG286" s="735"/>
      <c r="JDH286" s="735"/>
      <c r="JDI286" s="732"/>
      <c r="JDJ286" s="732"/>
      <c r="JDK286" s="732"/>
      <c r="JDL286" s="732"/>
      <c r="JDM286" s="732"/>
      <c r="JDN286" s="732"/>
      <c r="JDO286" s="732"/>
      <c r="JDP286" s="732"/>
      <c r="JDQ286" s="732"/>
      <c r="JDR286" s="732"/>
      <c r="JDS286" s="732"/>
      <c r="JDT286" s="732"/>
      <c r="JDU286" s="732"/>
      <c r="JDV286" s="732"/>
      <c r="JDW286" s="732"/>
      <c r="JDX286" s="732"/>
      <c r="JDY286" s="732"/>
      <c r="JDZ286" s="732"/>
      <c r="JEA286" s="732"/>
      <c r="JEB286" s="732"/>
      <c r="JEC286" s="732"/>
      <c r="JED286" s="732"/>
      <c r="JEE286" s="732"/>
      <c r="JEF286" s="732"/>
      <c r="JEG286" s="733"/>
      <c r="JEH286" s="733"/>
      <c r="JEI286" s="733"/>
      <c r="JEJ286" s="733"/>
      <c r="JEK286" s="733"/>
      <c r="JEL286" s="732"/>
      <c r="JEM286" s="732"/>
      <c r="JEN286" s="733"/>
      <c r="JEO286" s="733"/>
      <c r="JEP286" s="732"/>
      <c r="JEQ286" s="732"/>
      <c r="JER286" s="733"/>
      <c r="JES286" s="733"/>
      <c r="JET286" s="732"/>
      <c r="JEU286" s="732"/>
      <c r="JEV286" s="732"/>
      <c r="JEW286" s="732"/>
      <c r="JEX286" s="732"/>
      <c r="JEY286" s="732"/>
      <c r="JEZ286" s="732"/>
      <c r="JFA286" s="733"/>
      <c r="JFB286" s="733"/>
      <c r="JFC286" s="732"/>
      <c r="JFD286" s="732"/>
      <c r="JFE286" s="733"/>
      <c r="JFF286" s="733"/>
      <c r="JFG286" s="732"/>
      <c r="JFH286" s="732"/>
      <c r="JFI286" s="732"/>
      <c r="JFJ286" s="732"/>
      <c r="JFK286" s="732"/>
      <c r="JFL286" s="731"/>
      <c r="JFM286" s="734"/>
      <c r="JFN286" s="732"/>
      <c r="JFO286" s="732"/>
      <c r="JFP286" s="732"/>
      <c r="JFQ286" s="732"/>
      <c r="JFR286" s="732"/>
      <c r="JFS286" s="732"/>
      <c r="JFT286" s="732"/>
      <c r="JFU286" s="735"/>
      <c r="JFV286" s="735"/>
      <c r="JFW286" s="735"/>
      <c r="JFX286" s="735"/>
      <c r="JFY286" s="735"/>
      <c r="JFZ286" s="735"/>
      <c r="JGA286" s="735"/>
      <c r="JGB286" s="735"/>
      <c r="JGC286" s="735"/>
      <c r="JGD286" s="735"/>
      <c r="JGE286" s="735"/>
      <c r="JGF286" s="735"/>
      <c r="JGG286" s="735"/>
      <c r="JGH286" s="735"/>
      <c r="JGI286" s="735"/>
      <c r="JGJ286" s="735"/>
      <c r="JGK286" s="735"/>
      <c r="JGL286" s="735"/>
      <c r="JGM286" s="735"/>
      <c r="JGN286" s="735"/>
      <c r="JGO286" s="735"/>
      <c r="JGP286" s="735"/>
      <c r="JGQ286" s="735"/>
      <c r="JGR286" s="735"/>
      <c r="JGS286" s="735"/>
      <c r="JGT286" s="735"/>
      <c r="JGU286" s="735"/>
      <c r="JGV286" s="735"/>
      <c r="JGW286" s="735"/>
      <c r="JGX286" s="735"/>
      <c r="JGY286" s="735"/>
      <c r="JGZ286" s="735"/>
      <c r="JHA286" s="735"/>
      <c r="JHB286" s="735"/>
      <c r="JHC286" s="735"/>
      <c r="JHD286" s="735"/>
      <c r="JHE286" s="735"/>
      <c r="JHF286" s="735"/>
      <c r="JHG286" s="735"/>
      <c r="JHH286" s="735"/>
      <c r="JHI286" s="735"/>
      <c r="JHJ286" s="735"/>
      <c r="JHK286" s="735"/>
      <c r="JHL286" s="735"/>
      <c r="JHM286" s="732"/>
      <c r="JHN286" s="732"/>
      <c r="JHO286" s="732"/>
      <c r="JHP286" s="732"/>
      <c r="JHQ286" s="732"/>
      <c r="JHR286" s="732"/>
      <c r="JHS286" s="732"/>
      <c r="JHT286" s="732"/>
      <c r="JHU286" s="732"/>
      <c r="JHV286" s="732"/>
      <c r="JHW286" s="732"/>
      <c r="JHX286" s="732"/>
      <c r="JHY286" s="732"/>
      <c r="JHZ286" s="732"/>
      <c r="JIA286" s="732"/>
      <c r="JIB286" s="732"/>
      <c r="JIC286" s="732"/>
      <c r="JID286" s="732"/>
      <c r="JIE286" s="732"/>
      <c r="JIF286" s="732"/>
      <c r="JIG286" s="732"/>
      <c r="JIH286" s="732"/>
      <c r="JII286" s="732"/>
      <c r="JIJ286" s="732"/>
      <c r="JIK286" s="733"/>
      <c r="JIL286" s="733"/>
      <c r="JIM286" s="733"/>
      <c r="JIN286" s="733"/>
      <c r="JIO286" s="733"/>
      <c r="JIP286" s="732"/>
      <c r="JIQ286" s="732"/>
      <c r="JIR286" s="733"/>
      <c r="JIS286" s="733"/>
      <c r="JIT286" s="732"/>
      <c r="JIU286" s="732"/>
      <c r="JIV286" s="733"/>
      <c r="JIW286" s="733"/>
      <c r="JIX286" s="732"/>
      <c r="JIY286" s="732"/>
      <c r="JIZ286" s="732"/>
      <c r="JJA286" s="732"/>
      <c r="JJB286" s="732"/>
      <c r="JJC286" s="732"/>
      <c r="JJD286" s="732"/>
      <c r="JJE286" s="733"/>
      <c r="JJF286" s="733"/>
      <c r="JJG286" s="732"/>
      <c r="JJH286" s="732"/>
      <c r="JJI286" s="733"/>
      <c r="JJJ286" s="733"/>
      <c r="JJK286" s="732"/>
      <c r="JJL286" s="732"/>
      <c r="JJM286" s="732"/>
      <c r="JJN286" s="732"/>
      <c r="JJO286" s="732"/>
      <c r="JJP286" s="731"/>
      <c r="JJQ286" s="734"/>
      <c r="JJR286" s="732"/>
      <c r="JJS286" s="732"/>
      <c r="JJT286" s="732"/>
      <c r="JJU286" s="732"/>
      <c r="JJV286" s="732"/>
      <c r="JJW286" s="732"/>
      <c r="JJX286" s="732"/>
      <c r="JJY286" s="735"/>
      <c r="JJZ286" s="735"/>
      <c r="JKA286" s="735"/>
      <c r="JKB286" s="735"/>
      <c r="JKC286" s="735"/>
      <c r="JKD286" s="735"/>
      <c r="JKE286" s="735"/>
      <c r="JKF286" s="735"/>
      <c r="JKG286" s="735"/>
      <c r="JKH286" s="735"/>
      <c r="JKI286" s="735"/>
      <c r="JKJ286" s="735"/>
      <c r="JKK286" s="735"/>
      <c r="JKL286" s="735"/>
      <c r="JKM286" s="735"/>
      <c r="JKN286" s="735"/>
      <c r="JKO286" s="735"/>
      <c r="JKP286" s="735"/>
      <c r="JKQ286" s="735"/>
      <c r="JKR286" s="735"/>
      <c r="JKS286" s="735"/>
      <c r="JKT286" s="735"/>
      <c r="JKU286" s="735"/>
      <c r="JKV286" s="735"/>
      <c r="JKW286" s="735"/>
      <c r="JKX286" s="735"/>
      <c r="JKY286" s="735"/>
      <c r="JKZ286" s="735"/>
      <c r="JLA286" s="735"/>
      <c r="JLB286" s="735"/>
      <c r="JLC286" s="735"/>
      <c r="JLD286" s="735"/>
      <c r="JLE286" s="735"/>
      <c r="JLF286" s="735"/>
      <c r="JLG286" s="735"/>
      <c r="JLH286" s="735"/>
      <c r="JLI286" s="735"/>
      <c r="JLJ286" s="735"/>
      <c r="JLK286" s="735"/>
      <c r="JLL286" s="735"/>
      <c r="JLM286" s="735"/>
      <c r="JLN286" s="735"/>
      <c r="JLO286" s="735"/>
      <c r="JLP286" s="735"/>
      <c r="JLQ286" s="732"/>
      <c r="JLR286" s="732"/>
      <c r="JLS286" s="732"/>
      <c r="JLT286" s="732"/>
      <c r="JLU286" s="732"/>
      <c r="JLV286" s="732"/>
      <c r="JLW286" s="732"/>
      <c r="JLX286" s="732"/>
      <c r="JLY286" s="732"/>
      <c r="JLZ286" s="732"/>
      <c r="JMA286" s="732"/>
      <c r="JMB286" s="732"/>
      <c r="JMC286" s="732"/>
      <c r="JMD286" s="732"/>
      <c r="JME286" s="732"/>
      <c r="JMF286" s="732"/>
      <c r="JMG286" s="732"/>
      <c r="JMH286" s="732"/>
      <c r="JMI286" s="732"/>
      <c r="JMJ286" s="732"/>
      <c r="JMK286" s="732"/>
      <c r="JML286" s="732"/>
      <c r="JMM286" s="732"/>
      <c r="JMN286" s="732"/>
      <c r="JMO286" s="733"/>
      <c r="JMP286" s="733"/>
      <c r="JMQ286" s="733"/>
      <c r="JMR286" s="733"/>
      <c r="JMS286" s="733"/>
      <c r="JMT286" s="732"/>
      <c r="JMU286" s="732"/>
      <c r="JMV286" s="733"/>
      <c r="JMW286" s="733"/>
      <c r="JMX286" s="732"/>
      <c r="JMY286" s="732"/>
      <c r="JMZ286" s="733"/>
      <c r="JNA286" s="733"/>
      <c r="JNB286" s="732"/>
      <c r="JNC286" s="732"/>
      <c r="JND286" s="732"/>
      <c r="JNE286" s="732"/>
      <c r="JNF286" s="732"/>
      <c r="JNG286" s="732"/>
      <c r="JNH286" s="732"/>
      <c r="JNI286" s="733"/>
      <c r="JNJ286" s="733"/>
      <c r="JNK286" s="732"/>
      <c r="JNL286" s="732"/>
      <c r="JNM286" s="733"/>
      <c r="JNN286" s="733"/>
      <c r="JNO286" s="732"/>
      <c r="JNP286" s="732"/>
      <c r="JNQ286" s="732"/>
      <c r="JNR286" s="732"/>
      <c r="JNS286" s="732"/>
      <c r="JNT286" s="731"/>
      <c r="JNU286" s="734"/>
      <c r="JNV286" s="732"/>
      <c r="JNW286" s="732"/>
      <c r="JNX286" s="732"/>
      <c r="JNY286" s="732"/>
      <c r="JNZ286" s="732"/>
      <c r="JOA286" s="732"/>
      <c r="JOB286" s="732"/>
      <c r="JOC286" s="735"/>
      <c r="JOD286" s="735"/>
      <c r="JOE286" s="735"/>
      <c r="JOF286" s="735"/>
      <c r="JOG286" s="735"/>
      <c r="JOH286" s="735"/>
      <c r="JOI286" s="735"/>
      <c r="JOJ286" s="735"/>
      <c r="JOK286" s="735"/>
      <c r="JOL286" s="735"/>
      <c r="JOM286" s="735"/>
      <c r="JON286" s="735"/>
      <c r="JOO286" s="735"/>
      <c r="JOP286" s="735"/>
      <c r="JOQ286" s="735"/>
      <c r="JOR286" s="735"/>
      <c r="JOS286" s="735"/>
      <c r="JOT286" s="735"/>
      <c r="JOU286" s="735"/>
      <c r="JOV286" s="735"/>
      <c r="JOW286" s="735"/>
      <c r="JOX286" s="735"/>
      <c r="JOY286" s="735"/>
      <c r="JOZ286" s="735"/>
      <c r="JPA286" s="735"/>
      <c r="JPB286" s="735"/>
      <c r="JPC286" s="735"/>
      <c r="JPD286" s="735"/>
      <c r="JPE286" s="735"/>
      <c r="JPF286" s="735"/>
      <c r="JPG286" s="735"/>
      <c r="JPH286" s="735"/>
      <c r="JPI286" s="735"/>
      <c r="JPJ286" s="735"/>
      <c r="JPK286" s="735"/>
      <c r="JPL286" s="735"/>
      <c r="JPM286" s="735"/>
      <c r="JPN286" s="735"/>
      <c r="JPO286" s="735"/>
      <c r="JPP286" s="735"/>
      <c r="JPQ286" s="735"/>
      <c r="JPR286" s="735"/>
      <c r="JPS286" s="735"/>
      <c r="JPT286" s="735"/>
      <c r="JPU286" s="732"/>
      <c r="JPV286" s="732"/>
      <c r="JPW286" s="732"/>
      <c r="JPX286" s="732"/>
      <c r="JPY286" s="732"/>
      <c r="JPZ286" s="732"/>
      <c r="JQA286" s="732"/>
      <c r="JQB286" s="732"/>
      <c r="JQC286" s="732"/>
      <c r="JQD286" s="732"/>
      <c r="JQE286" s="732"/>
      <c r="JQF286" s="732"/>
      <c r="JQG286" s="732"/>
      <c r="JQH286" s="732"/>
      <c r="JQI286" s="732"/>
      <c r="JQJ286" s="732"/>
      <c r="JQK286" s="732"/>
      <c r="JQL286" s="732"/>
      <c r="JQM286" s="732"/>
      <c r="JQN286" s="732"/>
      <c r="JQO286" s="732"/>
      <c r="JQP286" s="732"/>
      <c r="JQQ286" s="732"/>
      <c r="JQR286" s="732"/>
      <c r="JQS286" s="733"/>
      <c r="JQT286" s="733"/>
      <c r="JQU286" s="733"/>
      <c r="JQV286" s="733"/>
      <c r="JQW286" s="733"/>
      <c r="JQX286" s="732"/>
      <c r="JQY286" s="732"/>
      <c r="JQZ286" s="733"/>
      <c r="JRA286" s="733"/>
      <c r="JRB286" s="732"/>
      <c r="JRC286" s="732"/>
      <c r="JRD286" s="733"/>
      <c r="JRE286" s="733"/>
      <c r="JRF286" s="732"/>
      <c r="JRG286" s="732"/>
      <c r="JRH286" s="732"/>
      <c r="JRI286" s="732"/>
      <c r="JRJ286" s="732"/>
      <c r="JRK286" s="732"/>
      <c r="JRL286" s="732"/>
      <c r="JRM286" s="733"/>
      <c r="JRN286" s="733"/>
      <c r="JRO286" s="732"/>
      <c r="JRP286" s="732"/>
      <c r="JRQ286" s="733"/>
      <c r="JRR286" s="733"/>
      <c r="JRS286" s="732"/>
      <c r="JRT286" s="732"/>
      <c r="JRU286" s="732"/>
      <c r="JRV286" s="732"/>
      <c r="JRW286" s="732"/>
      <c r="JRX286" s="731"/>
      <c r="JRY286" s="734"/>
      <c r="JRZ286" s="732"/>
      <c r="JSA286" s="732"/>
      <c r="JSB286" s="732"/>
      <c r="JSC286" s="732"/>
      <c r="JSD286" s="732"/>
      <c r="JSE286" s="732"/>
      <c r="JSF286" s="732"/>
      <c r="JSG286" s="735"/>
      <c r="JSH286" s="735"/>
      <c r="JSI286" s="735"/>
      <c r="JSJ286" s="735"/>
      <c r="JSK286" s="735"/>
      <c r="JSL286" s="735"/>
      <c r="JSM286" s="735"/>
      <c r="JSN286" s="735"/>
      <c r="JSO286" s="735"/>
      <c r="JSP286" s="735"/>
      <c r="JSQ286" s="735"/>
      <c r="JSR286" s="735"/>
      <c r="JSS286" s="735"/>
      <c r="JST286" s="735"/>
      <c r="JSU286" s="735"/>
      <c r="JSV286" s="735"/>
      <c r="JSW286" s="735"/>
      <c r="JSX286" s="735"/>
      <c r="JSY286" s="735"/>
      <c r="JSZ286" s="735"/>
      <c r="JTA286" s="735"/>
      <c r="JTB286" s="735"/>
      <c r="JTC286" s="735"/>
      <c r="JTD286" s="735"/>
      <c r="JTE286" s="735"/>
      <c r="JTF286" s="735"/>
      <c r="JTG286" s="735"/>
      <c r="JTH286" s="735"/>
      <c r="JTI286" s="735"/>
      <c r="JTJ286" s="735"/>
      <c r="JTK286" s="735"/>
      <c r="JTL286" s="735"/>
      <c r="JTM286" s="735"/>
      <c r="JTN286" s="735"/>
      <c r="JTO286" s="735"/>
      <c r="JTP286" s="735"/>
      <c r="JTQ286" s="735"/>
      <c r="JTR286" s="735"/>
      <c r="JTS286" s="735"/>
      <c r="JTT286" s="735"/>
      <c r="JTU286" s="735"/>
      <c r="JTV286" s="735"/>
      <c r="JTW286" s="735"/>
      <c r="JTX286" s="735"/>
      <c r="JTY286" s="732"/>
      <c r="JTZ286" s="732"/>
      <c r="JUA286" s="732"/>
      <c r="JUB286" s="732"/>
      <c r="JUC286" s="732"/>
      <c r="JUD286" s="732"/>
      <c r="JUE286" s="732"/>
      <c r="JUF286" s="732"/>
      <c r="JUG286" s="732"/>
      <c r="JUH286" s="732"/>
      <c r="JUI286" s="732"/>
      <c r="JUJ286" s="732"/>
      <c r="JUK286" s="732"/>
      <c r="JUL286" s="732"/>
      <c r="JUM286" s="732"/>
      <c r="JUN286" s="732"/>
      <c r="JUO286" s="732"/>
      <c r="JUP286" s="732"/>
      <c r="JUQ286" s="732"/>
      <c r="JUR286" s="732"/>
      <c r="JUS286" s="732"/>
      <c r="JUT286" s="732"/>
      <c r="JUU286" s="732"/>
      <c r="JUV286" s="732"/>
      <c r="JUW286" s="733"/>
      <c r="JUX286" s="733"/>
      <c r="JUY286" s="733"/>
      <c r="JUZ286" s="733"/>
      <c r="JVA286" s="733"/>
      <c r="JVB286" s="732"/>
      <c r="JVC286" s="732"/>
      <c r="JVD286" s="733"/>
      <c r="JVE286" s="733"/>
      <c r="JVF286" s="732"/>
      <c r="JVG286" s="732"/>
      <c r="JVH286" s="733"/>
      <c r="JVI286" s="733"/>
      <c r="JVJ286" s="732"/>
      <c r="JVK286" s="732"/>
      <c r="JVL286" s="732"/>
      <c r="JVM286" s="732"/>
      <c r="JVN286" s="732"/>
      <c r="JVO286" s="732"/>
      <c r="JVP286" s="732"/>
      <c r="JVQ286" s="733"/>
      <c r="JVR286" s="733"/>
      <c r="JVS286" s="732"/>
      <c r="JVT286" s="732"/>
      <c r="JVU286" s="733"/>
      <c r="JVV286" s="733"/>
      <c r="JVW286" s="732"/>
      <c r="JVX286" s="732"/>
      <c r="JVY286" s="732"/>
      <c r="JVZ286" s="732"/>
      <c r="JWA286" s="732"/>
      <c r="JWB286" s="731"/>
      <c r="JWC286" s="734"/>
      <c r="JWD286" s="732"/>
      <c r="JWE286" s="732"/>
      <c r="JWF286" s="732"/>
      <c r="JWG286" s="732"/>
      <c r="JWH286" s="732"/>
      <c r="JWI286" s="732"/>
      <c r="JWJ286" s="732"/>
      <c r="JWK286" s="735"/>
      <c r="JWL286" s="735"/>
      <c r="JWM286" s="735"/>
      <c r="JWN286" s="735"/>
      <c r="JWO286" s="735"/>
      <c r="JWP286" s="735"/>
      <c r="JWQ286" s="735"/>
      <c r="JWR286" s="735"/>
      <c r="JWS286" s="735"/>
      <c r="JWT286" s="735"/>
      <c r="JWU286" s="735"/>
      <c r="JWV286" s="735"/>
      <c r="JWW286" s="735"/>
      <c r="JWX286" s="735"/>
      <c r="JWY286" s="735"/>
      <c r="JWZ286" s="735"/>
      <c r="JXA286" s="735"/>
      <c r="JXB286" s="735"/>
      <c r="JXC286" s="735"/>
      <c r="JXD286" s="735"/>
      <c r="JXE286" s="735"/>
      <c r="JXF286" s="735"/>
      <c r="JXG286" s="735"/>
      <c r="JXH286" s="735"/>
      <c r="JXI286" s="735"/>
      <c r="JXJ286" s="735"/>
      <c r="JXK286" s="735"/>
      <c r="JXL286" s="735"/>
      <c r="JXM286" s="735"/>
      <c r="JXN286" s="735"/>
      <c r="JXO286" s="735"/>
      <c r="JXP286" s="735"/>
      <c r="JXQ286" s="735"/>
      <c r="JXR286" s="735"/>
      <c r="JXS286" s="735"/>
      <c r="JXT286" s="735"/>
      <c r="JXU286" s="735"/>
      <c r="JXV286" s="735"/>
      <c r="JXW286" s="735"/>
      <c r="JXX286" s="735"/>
      <c r="JXY286" s="735"/>
      <c r="JXZ286" s="735"/>
      <c r="JYA286" s="735"/>
      <c r="JYB286" s="735"/>
      <c r="JYC286" s="732"/>
      <c r="JYD286" s="732"/>
      <c r="JYE286" s="732"/>
      <c r="JYF286" s="732"/>
      <c r="JYG286" s="732"/>
      <c r="JYH286" s="732"/>
      <c r="JYI286" s="732"/>
      <c r="JYJ286" s="732"/>
      <c r="JYK286" s="732"/>
      <c r="JYL286" s="732"/>
      <c r="JYM286" s="732"/>
      <c r="JYN286" s="732"/>
      <c r="JYO286" s="732"/>
      <c r="JYP286" s="732"/>
      <c r="JYQ286" s="732"/>
      <c r="JYR286" s="732"/>
      <c r="JYS286" s="732"/>
      <c r="JYT286" s="732"/>
      <c r="JYU286" s="732"/>
      <c r="JYV286" s="732"/>
      <c r="JYW286" s="732"/>
      <c r="JYX286" s="732"/>
      <c r="JYY286" s="732"/>
      <c r="JYZ286" s="732"/>
      <c r="JZA286" s="733"/>
      <c r="JZB286" s="733"/>
      <c r="JZC286" s="733"/>
      <c r="JZD286" s="733"/>
      <c r="JZE286" s="733"/>
      <c r="JZF286" s="732"/>
      <c r="JZG286" s="732"/>
      <c r="JZH286" s="733"/>
      <c r="JZI286" s="733"/>
      <c r="JZJ286" s="732"/>
      <c r="JZK286" s="732"/>
      <c r="JZL286" s="733"/>
      <c r="JZM286" s="733"/>
      <c r="JZN286" s="732"/>
      <c r="JZO286" s="732"/>
      <c r="JZP286" s="732"/>
      <c r="JZQ286" s="732"/>
      <c r="JZR286" s="732"/>
      <c r="JZS286" s="732"/>
      <c r="JZT286" s="732"/>
      <c r="JZU286" s="733"/>
      <c r="JZV286" s="733"/>
      <c r="JZW286" s="732"/>
      <c r="JZX286" s="732"/>
      <c r="JZY286" s="733"/>
      <c r="JZZ286" s="733"/>
      <c r="KAA286" s="732"/>
      <c r="KAB286" s="732"/>
      <c r="KAC286" s="732"/>
      <c r="KAD286" s="732"/>
      <c r="KAE286" s="732"/>
      <c r="KAF286" s="731"/>
      <c r="KAG286" s="734"/>
      <c r="KAH286" s="732"/>
      <c r="KAI286" s="732"/>
      <c r="KAJ286" s="732"/>
      <c r="KAK286" s="732"/>
      <c r="KAL286" s="732"/>
      <c r="KAM286" s="732"/>
      <c r="KAN286" s="732"/>
      <c r="KAO286" s="735"/>
      <c r="KAP286" s="735"/>
      <c r="KAQ286" s="735"/>
      <c r="KAR286" s="735"/>
      <c r="KAS286" s="735"/>
      <c r="KAT286" s="735"/>
      <c r="KAU286" s="735"/>
      <c r="KAV286" s="735"/>
      <c r="KAW286" s="735"/>
      <c r="KAX286" s="735"/>
      <c r="KAY286" s="735"/>
      <c r="KAZ286" s="735"/>
      <c r="KBA286" s="735"/>
      <c r="KBB286" s="735"/>
      <c r="KBC286" s="735"/>
      <c r="KBD286" s="735"/>
      <c r="KBE286" s="735"/>
      <c r="KBF286" s="735"/>
      <c r="KBG286" s="735"/>
      <c r="KBH286" s="735"/>
      <c r="KBI286" s="735"/>
      <c r="KBJ286" s="735"/>
      <c r="KBK286" s="735"/>
      <c r="KBL286" s="735"/>
      <c r="KBM286" s="735"/>
      <c r="KBN286" s="735"/>
      <c r="KBO286" s="735"/>
      <c r="KBP286" s="735"/>
      <c r="KBQ286" s="735"/>
      <c r="KBR286" s="735"/>
      <c r="KBS286" s="735"/>
      <c r="KBT286" s="735"/>
      <c r="KBU286" s="735"/>
      <c r="KBV286" s="735"/>
      <c r="KBW286" s="735"/>
      <c r="KBX286" s="735"/>
      <c r="KBY286" s="735"/>
      <c r="KBZ286" s="735"/>
      <c r="KCA286" s="735"/>
      <c r="KCB286" s="735"/>
      <c r="KCC286" s="735"/>
      <c r="KCD286" s="735"/>
      <c r="KCE286" s="735"/>
      <c r="KCF286" s="735"/>
      <c r="KCG286" s="732"/>
      <c r="KCH286" s="732"/>
      <c r="KCI286" s="732"/>
      <c r="KCJ286" s="732"/>
      <c r="KCK286" s="732"/>
      <c r="KCL286" s="732"/>
      <c r="KCM286" s="732"/>
      <c r="KCN286" s="732"/>
      <c r="KCO286" s="732"/>
      <c r="KCP286" s="732"/>
      <c r="KCQ286" s="732"/>
      <c r="KCR286" s="732"/>
      <c r="KCS286" s="732"/>
      <c r="KCT286" s="732"/>
      <c r="KCU286" s="732"/>
      <c r="KCV286" s="732"/>
      <c r="KCW286" s="732"/>
      <c r="KCX286" s="732"/>
      <c r="KCY286" s="732"/>
      <c r="KCZ286" s="732"/>
      <c r="KDA286" s="732"/>
      <c r="KDB286" s="732"/>
      <c r="KDC286" s="732"/>
      <c r="KDD286" s="732"/>
      <c r="KDE286" s="733"/>
      <c r="KDF286" s="733"/>
      <c r="KDG286" s="733"/>
      <c r="KDH286" s="733"/>
      <c r="KDI286" s="733"/>
      <c r="KDJ286" s="732"/>
      <c r="KDK286" s="732"/>
      <c r="KDL286" s="733"/>
      <c r="KDM286" s="733"/>
      <c r="KDN286" s="732"/>
      <c r="KDO286" s="732"/>
      <c r="KDP286" s="733"/>
      <c r="KDQ286" s="733"/>
      <c r="KDR286" s="732"/>
      <c r="KDS286" s="732"/>
      <c r="KDT286" s="732"/>
      <c r="KDU286" s="732"/>
      <c r="KDV286" s="732"/>
      <c r="KDW286" s="732"/>
      <c r="KDX286" s="732"/>
      <c r="KDY286" s="733"/>
      <c r="KDZ286" s="733"/>
      <c r="KEA286" s="732"/>
      <c r="KEB286" s="732"/>
      <c r="KEC286" s="733"/>
      <c r="KED286" s="733"/>
      <c r="KEE286" s="732"/>
      <c r="KEF286" s="732"/>
      <c r="KEG286" s="732"/>
      <c r="KEH286" s="732"/>
      <c r="KEI286" s="732"/>
      <c r="KEJ286" s="731"/>
      <c r="KEK286" s="734"/>
      <c r="KEL286" s="732"/>
      <c r="KEM286" s="732"/>
      <c r="KEN286" s="732"/>
      <c r="KEO286" s="732"/>
      <c r="KEP286" s="732"/>
      <c r="KEQ286" s="732"/>
      <c r="KER286" s="732"/>
      <c r="KES286" s="735"/>
      <c r="KET286" s="735"/>
      <c r="KEU286" s="735"/>
      <c r="KEV286" s="735"/>
      <c r="KEW286" s="735"/>
      <c r="KEX286" s="735"/>
      <c r="KEY286" s="735"/>
      <c r="KEZ286" s="735"/>
      <c r="KFA286" s="735"/>
      <c r="KFB286" s="735"/>
      <c r="KFC286" s="735"/>
      <c r="KFD286" s="735"/>
      <c r="KFE286" s="735"/>
      <c r="KFF286" s="735"/>
      <c r="KFG286" s="735"/>
      <c r="KFH286" s="735"/>
      <c r="KFI286" s="735"/>
      <c r="KFJ286" s="735"/>
      <c r="KFK286" s="735"/>
      <c r="KFL286" s="735"/>
      <c r="KFM286" s="735"/>
      <c r="KFN286" s="735"/>
      <c r="KFO286" s="735"/>
      <c r="KFP286" s="735"/>
      <c r="KFQ286" s="735"/>
      <c r="KFR286" s="735"/>
      <c r="KFS286" s="735"/>
      <c r="KFT286" s="735"/>
      <c r="KFU286" s="735"/>
      <c r="KFV286" s="735"/>
      <c r="KFW286" s="735"/>
      <c r="KFX286" s="735"/>
      <c r="KFY286" s="735"/>
      <c r="KFZ286" s="735"/>
      <c r="KGA286" s="735"/>
      <c r="KGB286" s="735"/>
      <c r="KGC286" s="735"/>
      <c r="KGD286" s="735"/>
      <c r="KGE286" s="735"/>
      <c r="KGF286" s="735"/>
      <c r="KGG286" s="735"/>
      <c r="KGH286" s="735"/>
      <c r="KGI286" s="735"/>
      <c r="KGJ286" s="735"/>
      <c r="KGK286" s="732"/>
      <c r="KGL286" s="732"/>
      <c r="KGM286" s="732"/>
      <c r="KGN286" s="732"/>
      <c r="KGO286" s="732"/>
      <c r="KGP286" s="732"/>
      <c r="KGQ286" s="732"/>
      <c r="KGR286" s="732"/>
      <c r="KGS286" s="732"/>
      <c r="KGT286" s="732"/>
      <c r="KGU286" s="732"/>
      <c r="KGV286" s="732"/>
      <c r="KGW286" s="732"/>
      <c r="KGX286" s="732"/>
      <c r="KGY286" s="732"/>
      <c r="KGZ286" s="732"/>
      <c r="KHA286" s="732"/>
      <c r="KHB286" s="732"/>
      <c r="KHC286" s="732"/>
      <c r="KHD286" s="732"/>
      <c r="KHE286" s="732"/>
      <c r="KHF286" s="732"/>
      <c r="KHG286" s="732"/>
      <c r="KHH286" s="732"/>
      <c r="KHI286" s="733"/>
      <c r="KHJ286" s="733"/>
      <c r="KHK286" s="733"/>
      <c r="KHL286" s="733"/>
      <c r="KHM286" s="733"/>
      <c r="KHN286" s="732"/>
      <c r="KHO286" s="732"/>
      <c r="KHP286" s="733"/>
      <c r="KHQ286" s="733"/>
      <c r="KHR286" s="732"/>
      <c r="KHS286" s="732"/>
      <c r="KHT286" s="733"/>
      <c r="KHU286" s="733"/>
      <c r="KHV286" s="732"/>
      <c r="KHW286" s="732"/>
      <c r="KHX286" s="732"/>
      <c r="KHY286" s="732"/>
      <c r="KHZ286" s="732"/>
      <c r="KIA286" s="732"/>
      <c r="KIB286" s="732"/>
      <c r="KIC286" s="733"/>
      <c r="KID286" s="733"/>
      <c r="KIE286" s="732"/>
      <c r="KIF286" s="732"/>
      <c r="KIG286" s="733"/>
      <c r="KIH286" s="733"/>
      <c r="KII286" s="732"/>
      <c r="KIJ286" s="732"/>
      <c r="KIK286" s="732"/>
      <c r="KIL286" s="732"/>
      <c r="KIM286" s="732"/>
      <c r="KIN286" s="731"/>
      <c r="KIO286" s="734"/>
      <c r="KIP286" s="732"/>
      <c r="KIQ286" s="732"/>
      <c r="KIR286" s="732"/>
      <c r="KIS286" s="732"/>
      <c r="KIT286" s="732"/>
      <c r="KIU286" s="732"/>
      <c r="KIV286" s="732"/>
      <c r="KIW286" s="735"/>
      <c r="KIX286" s="735"/>
      <c r="KIY286" s="735"/>
      <c r="KIZ286" s="735"/>
      <c r="KJA286" s="735"/>
      <c r="KJB286" s="735"/>
      <c r="KJC286" s="735"/>
      <c r="KJD286" s="735"/>
      <c r="KJE286" s="735"/>
      <c r="KJF286" s="735"/>
      <c r="KJG286" s="735"/>
      <c r="KJH286" s="735"/>
      <c r="KJI286" s="735"/>
      <c r="KJJ286" s="735"/>
      <c r="KJK286" s="735"/>
      <c r="KJL286" s="735"/>
      <c r="KJM286" s="735"/>
      <c r="KJN286" s="735"/>
      <c r="KJO286" s="735"/>
      <c r="KJP286" s="735"/>
      <c r="KJQ286" s="735"/>
      <c r="KJR286" s="735"/>
      <c r="KJS286" s="735"/>
      <c r="KJT286" s="735"/>
      <c r="KJU286" s="735"/>
      <c r="KJV286" s="735"/>
      <c r="KJW286" s="735"/>
      <c r="KJX286" s="735"/>
      <c r="KJY286" s="735"/>
      <c r="KJZ286" s="735"/>
      <c r="KKA286" s="735"/>
      <c r="KKB286" s="735"/>
      <c r="KKC286" s="735"/>
      <c r="KKD286" s="735"/>
      <c r="KKE286" s="735"/>
      <c r="KKF286" s="735"/>
      <c r="KKG286" s="735"/>
      <c r="KKH286" s="735"/>
      <c r="KKI286" s="735"/>
      <c r="KKJ286" s="735"/>
      <c r="KKK286" s="735"/>
      <c r="KKL286" s="735"/>
      <c r="KKM286" s="735"/>
      <c r="KKN286" s="735"/>
      <c r="KKO286" s="732"/>
      <c r="KKP286" s="732"/>
      <c r="KKQ286" s="732"/>
      <c r="KKR286" s="732"/>
      <c r="KKS286" s="732"/>
      <c r="KKT286" s="732"/>
      <c r="KKU286" s="732"/>
      <c r="KKV286" s="732"/>
      <c r="KKW286" s="732"/>
      <c r="KKX286" s="732"/>
      <c r="KKY286" s="732"/>
      <c r="KKZ286" s="732"/>
      <c r="KLA286" s="732"/>
      <c r="KLB286" s="732"/>
      <c r="KLC286" s="732"/>
      <c r="KLD286" s="732"/>
      <c r="KLE286" s="732"/>
      <c r="KLF286" s="732"/>
      <c r="KLG286" s="732"/>
      <c r="KLH286" s="732"/>
      <c r="KLI286" s="732"/>
      <c r="KLJ286" s="732"/>
      <c r="KLK286" s="732"/>
      <c r="KLL286" s="732"/>
      <c r="KLM286" s="733"/>
      <c r="KLN286" s="733"/>
      <c r="KLO286" s="733"/>
      <c r="KLP286" s="733"/>
      <c r="KLQ286" s="733"/>
      <c r="KLR286" s="732"/>
      <c r="KLS286" s="732"/>
      <c r="KLT286" s="733"/>
      <c r="KLU286" s="733"/>
      <c r="KLV286" s="732"/>
      <c r="KLW286" s="732"/>
      <c r="KLX286" s="733"/>
      <c r="KLY286" s="733"/>
      <c r="KLZ286" s="732"/>
      <c r="KMA286" s="732"/>
      <c r="KMB286" s="732"/>
      <c r="KMC286" s="732"/>
      <c r="KMD286" s="732"/>
      <c r="KME286" s="732"/>
      <c r="KMF286" s="732"/>
      <c r="KMG286" s="733"/>
      <c r="KMH286" s="733"/>
      <c r="KMI286" s="732"/>
      <c r="KMJ286" s="732"/>
      <c r="KMK286" s="733"/>
      <c r="KML286" s="733"/>
      <c r="KMM286" s="732"/>
      <c r="KMN286" s="732"/>
      <c r="KMO286" s="732"/>
      <c r="KMP286" s="732"/>
      <c r="KMQ286" s="732"/>
      <c r="KMR286" s="731"/>
      <c r="KMS286" s="734"/>
      <c r="KMT286" s="732"/>
      <c r="KMU286" s="732"/>
      <c r="KMV286" s="732"/>
      <c r="KMW286" s="732"/>
      <c r="KMX286" s="732"/>
      <c r="KMY286" s="732"/>
      <c r="KMZ286" s="732"/>
      <c r="KNA286" s="735"/>
      <c r="KNB286" s="735"/>
      <c r="KNC286" s="735"/>
      <c r="KND286" s="735"/>
      <c r="KNE286" s="735"/>
      <c r="KNF286" s="735"/>
      <c r="KNG286" s="735"/>
      <c r="KNH286" s="735"/>
      <c r="KNI286" s="735"/>
      <c r="KNJ286" s="735"/>
      <c r="KNK286" s="735"/>
      <c r="KNL286" s="735"/>
      <c r="KNM286" s="735"/>
      <c r="KNN286" s="735"/>
      <c r="KNO286" s="735"/>
      <c r="KNP286" s="735"/>
      <c r="KNQ286" s="735"/>
      <c r="KNR286" s="735"/>
      <c r="KNS286" s="735"/>
      <c r="KNT286" s="735"/>
      <c r="KNU286" s="735"/>
      <c r="KNV286" s="735"/>
      <c r="KNW286" s="735"/>
      <c r="KNX286" s="735"/>
      <c r="KNY286" s="735"/>
      <c r="KNZ286" s="735"/>
      <c r="KOA286" s="735"/>
      <c r="KOB286" s="735"/>
      <c r="KOC286" s="735"/>
      <c r="KOD286" s="735"/>
      <c r="KOE286" s="735"/>
      <c r="KOF286" s="735"/>
      <c r="KOG286" s="735"/>
      <c r="KOH286" s="735"/>
      <c r="KOI286" s="735"/>
      <c r="KOJ286" s="735"/>
      <c r="KOK286" s="735"/>
      <c r="KOL286" s="735"/>
      <c r="KOM286" s="735"/>
      <c r="KON286" s="735"/>
      <c r="KOO286" s="735"/>
      <c r="KOP286" s="735"/>
      <c r="KOQ286" s="735"/>
      <c r="KOR286" s="735"/>
      <c r="KOS286" s="732"/>
      <c r="KOT286" s="732"/>
      <c r="KOU286" s="732"/>
      <c r="KOV286" s="732"/>
      <c r="KOW286" s="732"/>
      <c r="KOX286" s="732"/>
      <c r="KOY286" s="732"/>
      <c r="KOZ286" s="732"/>
      <c r="KPA286" s="732"/>
      <c r="KPB286" s="732"/>
      <c r="KPC286" s="732"/>
      <c r="KPD286" s="732"/>
      <c r="KPE286" s="732"/>
      <c r="KPF286" s="732"/>
      <c r="KPG286" s="732"/>
      <c r="KPH286" s="732"/>
      <c r="KPI286" s="732"/>
      <c r="KPJ286" s="732"/>
      <c r="KPK286" s="732"/>
      <c r="KPL286" s="732"/>
      <c r="KPM286" s="732"/>
      <c r="KPN286" s="732"/>
      <c r="KPO286" s="732"/>
      <c r="KPP286" s="732"/>
      <c r="KPQ286" s="733"/>
      <c r="KPR286" s="733"/>
      <c r="KPS286" s="733"/>
      <c r="KPT286" s="733"/>
      <c r="KPU286" s="733"/>
      <c r="KPV286" s="732"/>
      <c r="KPW286" s="732"/>
      <c r="KPX286" s="733"/>
      <c r="KPY286" s="733"/>
      <c r="KPZ286" s="732"/>
      <c r="KQA286" s="732"/>
      <c r="KQB286" s="733"/>
      <c r="KQC286" s="733"/>
      <c r="KQD286" s="732"/>
      <c r="KQE286" s="732"/>
      <c r="KQF286" s="732"/>
      <c r="KQG286" s="732"/>
      <c r="KQH286" s="732"/>
      <c r="KQI286" s="732"/>
      <c r="KQJ286" s="732"/>
      <c r="KQK286" s="733"/>
      <c r="KQL286" s="733"/>
      <c r="KQM286" s="732"/>
      <c r="KQN286" s="732"/>
      <c r="KQO286" s="733"/>
      <c r="KQP286" s="733"/>
      <c r="KQQ286" s="732"/>
      <c r="KQR286" s="732"/>
      <c r="KQS286" s="732"/>
      <c r="KQT286" s="732"/>
      <c r="KQU286" s="732"/>
      <c r="KQV286" s="731"/>
      <c r="KQW286" s="734"/>
      <c r="KQX286" s="732"/>
      <c r="KQY286" s="732"/>
      <c r="KQZ286" s="732"/>
      <c r="KRA286" s="732"/>
      <c r="KRB286" s="732"/>
      <c r="KRC286" s="732"/>
      <c r="KRD286" s="732"/>
      <c r="KRE286" s="735"/>
      <c r="KRF286" s="735"/>
      <c r="KRG286" s="735"/>
      <c r="KRH286" s="735"/>
      <c r="KRI286" s="735"/>
      <c r="KRJ286" s="735"/>
      <c r="KRK286" s="735"/>
      <c r="KRL286" s="735"/>
      <c r="KRM286" s="735"/>
      <c r="KRN286" s="735"/>
      <c r="KRO286" s="735"/>
      <c r="KRP286" s="735"/>
      <c r="KRQ286" s="735"/>
      <c r="KRR286" s="735"/>
      <c r="KRS286" s="735"/>
      <c r="KRT286" s="735"/>
      <c r="KRU286" s="735"/>
      <c r="KRV286" s="735"/>
      <c r="KRW286" s="735"/>
      <c r="KRX286" s="735"/>
      <c r="KRY286" s="735"/>
      <c r="KRZ286" s="735"/>
      <c r="KSA286" s="735"/>
      <c r="KSB286" s="735"/>
      <c r="KSC286" s="735"/>
      <c r="KSD286" s="735"/>
      <c r="KSE286" s="735"/>
      <c r="KSF286" s="735"/>
      <c r="KSG286" s="735"/>
      <c r="KSH286" s="735"/>
      <c r="KSI286" s="735"/>
      <c r="KSJ286" s="735"/>
      <c r="KSK286" s="735"/>
      <c r="KSL286" s="735"/>
      <c r="KSM286" s="735"/>
      <c r="KSN286" s="735"/>
      <c r="KSO286" s="735"/>
      <c r="KSP286" s="735"/>
      <c r="KSQ286" s="735"/>
      <c r="KSR286" s="735"/>
      <c r="KSS286" s="735"/>
      <c r="KST286" s="735"/>
      <c r="KSU286" s="735"/>
      <c r="KSV286" s="735"/>
      <c r="KSW286" s="732"/>
      <c r="KSX286" s="732"/>
      <c r="KSY286" s="732"/>
      <c r="KSZ286" s="732"/>
      <c r="KTA286" s="732"/>
      <c r="KTB286" s="732"/>
      <c r="KTC286" s="732"/>
      <c r="KTD286" s="732"/>
      <c r="KTE286" s="732"/>
      <c r="KTF286" s="732"/>
      <c r="KTG286" s="732"/>
      <c r="KTH286" s="732"/>
      <c r="KTI286" s="732"/>
      <c r="KTJ286" s="732"/>
      <c r="KTK286" s="732"/>
      <c r="KTL286" s="732"/>
      <c r="KTM286" s="732"/>
      <c r="KTN286" s="732"/>
      <c r="KTO286" s="732"/>
      <c r="KTP286" s="732"/>
      <c r="KTQ286" s="732"/>
      <c r="KTR286" s="732"/>
      <c r="KTS286" s="732"/>
      <c r="KTT286" s="732"/>
      <c r="KTU286" s="733"/>
      <c r="KTV286" s="733"/>
      <c r="KTW286" s="733"/>
      <c r="KTX286" s="733"/>
      <c r="KTY286" s="733"/>
      <c r="KTZ286" s="732"/>
      <c r="KUA286" s="732"/>
      <c r="KUB286" s="733"/>
      <c r="KUC286" s="733"/>
      <c r="KUD286" s="732"/>
      <c r="KUE286" s="732"/>
      <c r="KUF286" s="733"/>
      <c r="KUG286" s="733"/>
      <c r="KUH286" s="732"/>
      <c r="KUI286" s="732"/>
      <c r="KUJ286" s="732"/>
      <c r="KUK286" s="732"/>
      <c r="KUL286" s="732"/>
      <c r="KUM286" s="732"/>
      <c r="KUN286" s="732"/>
      <c r="KUO286" s="733"/>
      <c r="KUP286" s="733"/>
      <c r="KUQ286" s="732"/>
      <c r="KUR286" s="732"/>
      <c r="KUS286" s="733"/>
      <c r="KUT286" s="733"/>
      <c r="KUU286" s="732"/>
      <c r="KUV286" s="732"/>
      <c r="KUW286" s="732"/>
      <c r="KUX286" s="732"/>
      <c r="KUY286" s="732"/>
      <c r="KUZ286" s="731"/>
      <c r="KVA286" s="734"/>
      <c r="KVB286" s="732"/>
      <c r="KVC286" s="732"/>
      <c r="KVD286" s="732"/>
      <c r="KVE286" s="732"/>
      <c r="KVF286" s="732"/>
      <c r="KVG286" s="732"/>
      <c r="KVH286" s="732"/>
      <c r="KVI286" s="735"/>
      <c r="KVJ286" s="735"/>
      <c r="KVK286" s="735"/>
      <c r="KVL286" s="735"/>
      <c r="KVM286" s="735"/>
      <c r="KVN286" s="735"/>
      <c r="KVO286" s="735"/>
      <c r="KVP286" s="735"/>
      <c r="KVQ286" s="735"/>
      <c r="KVR286" s="735"/>
      <c r="KVS286" s="735"/>
      <c r="KVT286" s="735"/>
      <c r="KVU286" s="735"/>
      <c r="KVV286" s="735"/>
      <c r="KVW286" s="735"/>
      <c r="KVX286" s="735"/>
      <c r="KVY286" s="735"/>
      <c r="KVZ286" s="735"/>
      <c r="KWA286" s="735"/>
      <c r="KWB286" s="735"/>
      <c r="KWC286" s="735"/>
      <c r="KWD286" s="735"/>
      <c r="KWE286" s="735"/>
      <c r="KWF286" s="735"/>
      <c r="KWG286" s="735"/>
      <c r="KWH286" s="735"/>
      <c r="KWI286" s="735"/>
      <c r="KWJ286" s="735"/>
      <c r="KWK286" s="735"/>
      <c r="KWL286" s="735"/>
      <c r="KWM286" s="735"/>
      <c r="KWN286" s="735"/>
      <c r="KWO286" s="735"/>
      <c r="KWP286" s="735"/>
      <c r="KWQ286" s="735"/>
      <c r="KWR286" s="735"/>
      <c r="KWS286" s="735"/>
      <c r="KWT286" s="735"/>
      <c r="KWU286" s="735"/>
      <c r="KWV286" s="735"/>
      <c r="KWW286" s="735"/>
      <c r="KWX286" s="735"/>
      <c r="KWY286" s="735"/>
      <c r="KWZ286" s="735"/>
      <c r="KXA286" s="732"/>
      <c r="KXB286" s="732"/>
      <c r="KXC286" s="732"/>
      <c r="KXD286" s="732"/>
      <c r="KXE286" s="732"/>
      <c r="KXF286" s="732"/>
      <c r="KXG286" s="732"/>
      <c r="KXH286" s="732"/>
      <c r="KXI286" s="732"/>
      <c r="KXJ286" s="732"/>
      <c r="KXK286" s="732"/>
      <c r="KXL286" s="732"/>
      <c r="KXM286" s="732"/>
      <c r="KXN286" s="732"/>
      <c r="KXO286" s="732"/>
      <c r="KXP286" s="732"/>
      <c r="KXQ286" s="732"/>
      <c r="KXR286" s="732"/>
      <c r="KXS286" s="732"/>
      <c r="KXT286" s="732"/>
      <c r="KXU286" s="732"/>
      <c r="KXV286" s="732"/>
      <c r="KXW286" s="732"/>
      <c r="KXX286" s="732"/>
      <c r="KXY286" s="733"/>
      <c r="KXZ286" s="733"/>
      <c r="KYA286" s="733"/>
      <c r="KYB286" s="733"/>
      <c r="KYC286" s="733"/>
      <c r="KYD286" s="732"/>
      <c r="KYE286" s="732"/>
      <c r="KYF286" s="733"/>
      <c r="KYG286" s="733"/>
      <c r="KYH286" s="732"/>
      <c r="KYI286" s="732"/>
      <c r="KYJ286" s="733"/>
      <c r="KYK286" s="733"/>
      <c r="KYL286" s="732"/>
      <c r="KYM286" s="732"/>
      <c r="KYN286" s="732"/>
      <c r="KYO286" s="732"/>
      <c r="KYP286" s="732"/>
      <c r="KYQ286" s="732"/>
      <c r="KYR286" s="732"/>
      <c r="KYS286" s="733"/>
      <c r="KYT286" s="733"/>
      <c r="KYU286" s="732"/>
      <c r="KYV286" s="732"/>
      <c r="KYW286" s="733"/>
      <c r="KYX286" s="733"/>
      <c r="KYY286" s="732"/>
      <c r="KYZ286" s="732"/>
      <c r="KZA286" s="732"/>
      <c r="KZB286" s="732"/>
      <c r="KZC286" s="732"/>
      <c r="KZD286" s="731"/>
      <c r="KZE286" s="734"/>
      <c r="KZF286" s="732"/>
      <c r="KZG286" s="732"/>
      <c r="KZH286" s="732"/>
      <c r="KZI286" s="732"/>
      <c r="KZJ286" s="732"/>
      <c r="KZK286" s="732"/>
      <c r="KZL286" s="732"/>
      <c r="KZM286" s="735"/>
      <c r="KZN286" s="735"/>
      <c r="KZO286" s="735"/>
      <c r="KZP286" s="735"/>
      <c r="KZQ286" s="735"/>
      <c r="KZR286" s="735"/>
      <c r="KZS286" s="735"/>
      <c r="KZT286" s="735"/>
      <c r="KZU286" s="735"/>
      <c r="KZV286" s="735"/>
      <c r="KZW286" s="735"/>
      <c r="KZX286" s="735"/>
      <c r="KZY286" s="735"/>
      <c r="KZZ286" s="735"/>
      <c r="LAA286" s="735"/>
      <c r="LAB286" s="735"/>
      <c r="LAC286" s="735"/>
      <c r="LAD286" s="735"/>
      <c r="LAE286" s="735"/>
      <c r="LAF286" s="735"/>
      <c r="LAG286" s="735"/>
      <c r="LAH286" s="735"/>
      <c r="LAI286" s="735"/>
      <c r="LAJ286" s="735"/>
      <c r="LAK286" s="735"/>
      <c r="LAL286" s="735"/>
      <c r="LAM286" s="735"/>
      <c r="LAN286" s="735"/>
      <c r="LAO286" s="735"/>
      <c r="LAP286" s="735"/>
      <c r="LAQ286" s="735"/>
      <c r="LAR286" s="735"/>
      <c r="LAS286" s="735"/>
      <c r="LAT286" s="735"/>
      <c r="LAU286" s="735"/>
      <c r="LAV286" s="735"/>
      <c r="LAW286" s="735"/>
      <c r="LAX286" s="735"/>
      <c r="LAY286" s="735"/>
      <c r="LAZ286" s="735"/>
      <c r="LBA286" s="735"/>
      <c r="LBB286" s="735"/>
      <c r="LBC286" s="735"/>
      <c r="LBD286" s="735"/>
      <c r="LBE286" s="732"/>
      <c r="LBF286" s="732"/>
      <c r="LBG286" s="732"/>
      <c r="LBH286" s="732"/>
      <c r="LBI286" s="732"/>
      <c r="LBJ286" s="732"/>
      <c r="LBK286" s="732"/>
      <c r="LBL286" s="732"/>
      <c r="LBM286" s="732"/>
      <c r="LBN286" s="732"/>
      <c r="LBO286" s="732"/>
      <c r="LBP286" s="732"/>
      <c r="LBQ286" s="732"/>
      <c r="LBR286" s="732"/>
      <c r="LBS286" s="732"/>
      <c r="LBT286" s="732"/>
      <c r="LBU286" s="732"/>
      <c r="LBV286" s="732"/>
      <c r="LBW286" s="732"/>
      <c r="LBX286" s="732"/>
      <c r="LBY286" s="732"/>
      <c r="LBZ286" s="732"/>
      <c r="LCA286" s="732"/>
      <c r="LCB286" s="732"/>
      <c r="LCC286" s="733"/>
      <c r="LCD286" s="733"/>
      <c r="LCE286" s="733"/>
      <c r="LCF286" s="733"/>
      <c r="LCG286" s="733"/>
      <c r="LCH286" s="732"/>
      <c r="LCI286" s="732"/>
      <c r="LCJ286" s="733"/>
      <c r="LCK286" s="733"/>
      <c r="LCL286" s="732"/>
      <c r="LCM286" s="732"/>
      <c r="LCN286" s="733"/>
      <c r="LCO286" s="733"/>
      <c r="LCP286" s="732"/>
      <c r="LCQ286" s="732"/>
      <c r="LCR286" s="732"/>
      <c r="LCS286" s="732"/>
      <c r="LCT286" s="732"/>
      <c r="LCU286" s="732"/>
      <c r="LCV286" s="732"/>
      <c r="LCW286" s="733"/>
      <c r="LCX286" s="733"/>
      <c r="LCY286" s="732"/>
      <c r="LCZ286" s="732"/>
      <c r="LDA286" s="733"/>
      <c r="LDB286" s="733"/>
      <c r="LDC286" s="732"/>
      <c r="LDD286" s="732"/>
      <c r="LDE286" s="732"/>
      <c r="LDF286" s="732"/>
      <c r="LDG286" s="732"/>
      <c r="LDH286" s="731"/>
      <c r="LDI286" s="734"/>
      <c r="LDJ286" s="732"/>
      <c r="LDK286" s="732"/>
      <c r="LDL286" s="732"/>
      <c r="LDM286" s="732"/>
      <c r="LDN286" s="732"/>
      <c r="LDO286" s="732"/>
      <c r="LDP286" s="732"/>
      <c r="LDQ286" s="735"/>
      <c r="LDR286" s="735"/>
      <c r="LDS286" s="735"/>
      <c r="LDT286" s="735"/>
      <c r="LDU286" s="735"/>
      <c r="LDV286" s="735"/>
      <c r="LDW286" s="735"/>
      <c r="LDX286" s="735"/>
      <c r="LDY286" s="735"/>
      <c r="LDZ286" s="735"/>
      <c r="LEA286" s="735"/>
      <c r="LEB286" s="735"/>
      <c r="LEC286" s="735"/>
      <c r="LED286" s="735"/>
      <c r="LEE286" s="735"/>
      <c r="LEF286" s="735"/>
      <c r="LEG286" s="735"/>
      <c r="LEH286" s="735"/>
      <c r="LEI286" s="735"/>
      <c r="LEJ286" s="735"/>
      <c r="LEK286" s="735"/>
      <c r="LEL286" s="735"/>
      <c r="LEM286" s="735"/>
      <c r="LEN286" s="735"/>
      <c r="LEO286" s="735"/>
      <c r="LEP286" s="735"/>
      <c r="LEQ286" s="735"/>
      <c r="LER286" s="735"/>
      <c r="LES286" s="735"/>
      <c r="LET286" s="735"/>
      <c r="LEU286" s="735"/>
      <c r="LEV286" s="735"/>
      <c r="LEW286" s="735"/>
      <c r="LEX286" s="735"/>
      <c r="LEY286" s="735"/>
      <c r="LEZ286" s="735"/>
      <c r="LFA286" s="735"/>
      <c r="LFB286" s="735"/>
      <c r="LFC286" s="735"/>
      <c r="LFD286" s="735"/>
      <c r="LFE286" s="735"/>
      <c r="LFF286" s="735"/>
      <c r="LFG286" s="735"/>
      <c r="LFH286" s="735"/>
      <c r="LFI286" s="732"/>
      <c r="LFJ286" s="732"/>
      <c r="LFK286" s="732"/>
      <c r="LFL286" s="732"/>
      <c r="LFM286" s="732"/>
      <c r="LFN286" s="732"/>
      <c r="LFO286" s="732"/>
      <c r="LFP286" s="732"/>
      <c r="LFQ286" s="732"/>
      <c r="LFR286" s="732"/>
      <c r="LFS286" s="732"/>
      <c r="LFT286" s="732"/>
      <c r="LFU286" s="732"/>
      <c r="LFV286" s="732"/>
      <c r="LFW286" s="732"/>
      <c r="LFX286" s="732"/>
      <c r="LFY286" s="732"/>
      <c r="LFZ286" s="732"/>
      <c r="LGA286" s="732"/>
      <c r="LGB286" s="732"/>
      <c r="LGC286" s="732"/>
      <c r="LGD286" s="732"/>
      <c r="LGE286" s="732"/>
      <c r="LGF286" s="732"/>
      <c r="LGG286" s="733"/>
      <c r="LGH286" s="733"/>
      <c r="LGI286" s="733"/>
      <c r="LGJ286" s="733"/>
      <c r="LGK286" s="733"/>
      <c r="LGL286" s="732"/>
      <c r="LGM286" s="732"/>
      <c r="LGN286" s="733"/>
      <c r="LGO286" s="733"/>
      <c r="LGP286" s="732"/>
      <c r="LGQ286" s="732"/>
      <c r="LGR286" s="733"/>
      <c r="LGS286" s="733"/>
      <c r="LGT286" s="732"/>
      <c r="LGU286" s="732"/>
      <c r="LGV286" s="732"/>
      <c r="LGW286" s="732"/>
      <c r="LGX286" s="732"/>
      <c r="LGY286" s="732"/>
      <c r="LGZ286" s="732"/>
      <c r="LHA286" s="733"/>
      <c r="LHB286" s="733"/>
      <c r="LHC286" s="732"/>
      <c r="LHD286" s="732"/>
      <c r="LHE286" s="733"/>
      <c r="LHF286" s="733"/>
      <c r="LHG286" s="732"/>
      <c r="LHH286" s="732"/>
      <c r="LHI286" s="732"/>
      <c r="LHJ286" s="732"/>
      <c r="LHK286" s="732"/>
      <c r="LHL286" s="731"/>
      <c r="LHM286" s="734"/>
      <c r="LHN286" s="732"/>
      <c r="LHO286" s="732"/>
      <c r="LHP286" s="732"/>
      <c r="LHQ286" s="732"/>
      <c r="LHR286" s="732"/>
      <c r="LHS286" s="732"/>
      <c r="LHT286" s="732"/>
      <c r="LHU286" s="735"/>
      <c r="LHV286" s="735"/>
      <c r="LHW286" s="735"/>
      <c r="LHX286" s="735"/>
      <c r="LHY286" s="735"/>
      <c r="LHZ286" s="735"/>
      <c r="LIA286" s="735"/>
      <c r="LIB286" s="735"/>
      <c r="LIC286" s="735"/>
      <c r="LID286" s="735"/>
      <c r="LIE286" s="735"/>
      <c r="LIF286" s="735"/>
      <c r="LIG286" s="735"/>
      <c r="LIH286" s="735"/>
      <c r="LII286" s="735"/>
      <c r="LIJ286" s="735"/>
      <c r="LIK286" s="735"/>
      <c r="LIL286" s="735"/>
      <c r="LIM286" s="735"/>
      <c r="LIN286" s="735"/>
      <c r="LIO286" s="735"/>
      <c r="LIP286" s="735"/>
      <c r="LIQ286" s="735"/>
      <c r="LIR286" s="735"/>
      <c r="LIS286" s="735"/>
      <c r="LIT286" s="735"/>
      <c r="LIU286" s="735"/>
      <c r="LIV286" s="735"/>
      <c r="LIW286" s="735"/>
      <c r="LIX286" s="735"/>
      <c r="LIY286" s="735"/>
      <c r="LIZ286" s="735"/>
      <c r="LJA286" s="735"/>
      <c r="LJB286" s="735"/>
      <c r="LJC286" s="735"/>
      <c r="LJD286" s="735"/>
      <c r="LJE286" s="735"/>
      <c r="LJF286" s="735"/>
      <c r="LJG286" s="735"/>
      <c r="LJH286" s="735"/>
      <c r="LJI286" s="735"/>
      <c r="LJJ286" s="735"/>
      <c r="LJK286" s="735"/>
      <c r="LJL286" s="735"/>
      <c r="LJM286" s="732"/>
      <c r="LJN286" s="732"/>
      <c r="LJO286" s="732"/>
      <c r="LJP286" s="732"/>
      <c r="LJQ286" s="732"/>
      <c r="LJR286" s="732"/>
      <c r="LJS286" s="732"/>
      <c r="LJT286" s="732"/>
      <c r="LJU286" s="732"/>
      <c r="LJV286" s="732"/>
      <c r="LJW286" s="732"/>
      <c r="LJX286" s="732"/>
      <c r="LJY286" s="732"/>
      <c r="LJZ286" s="732"/>
      <c r="LKA286" s="732"/>
      <c r="LKB286" s="732"/>
      <c r="LKC286" s="732"/>
      <c r="LKD286" s="732"/>
      <c r="LKE286" s="732"/>
      <c r="LKF286" s="732"/>
      <c r="LKG286" s="732"/>
      <c r="LKH286" s="732"/>
      <c r="LKI286" s="732"/>
      <c r="LKJ286" s="732"/>
      <c r="LKK286" s="733"/>
      <c r="LKL286" s="733"/>
      <c r="LKM286" s="733"/>
      <c r="LKN286" s="733"/>
      <c r="LKO286" s="733"/>
      <c r="LKP286" s="732"/>
      <c r="LKQ286" s="732"/>
      <c r="LKR286" s="733"/>
      <c r="LKS286" s="733"/>
      <c r="LKT286" s="732"/>
      <c r="LKU286" s="732"/>
      <c r="LKV286" s="733"/>
      <c r="LKW286" s="733"/>
      <c r="LKX286" s="732"/>
      <c r="LKY286" s="732"/>
      <c r="LKZ286" s="732"/>
      <c r="LLA286" s="732"/>
      <c r="LLB286" s="732"/>
      <c r="LLC286" s="732"/>
      <c r="LLD286" s="732"/>
      <c r="LLE286" s="733"/>
      <c r="LLF286" s="733"/>
      <c r="LLG286" s="732"/>
      <c r="LLH286" s="732"/>
      <c r="LLI286" s="733"/>
      <c r="LLJ286" s="733"/>
      <c r="LLK286" s="732"/>
      <c r="LLL286" s="732"/>
      <c r="LLM286" s="732"/>
      <c r="LLN286" s="732"/>
      <c r="LLO286" s="732"/>
      <c r="LLP286" s="731"/>
      <c r="LLQ286" s="734"/>
      <c r="LLR286" s="732"/>
      <c r="LLS286" s="732"/>
      <c r="LLT286" s="732"/>
      <c r="LLU286" s="732"/>
      <c r="LLV286" s="732"/>
      <c r="LLW286" s="732"/>
      <c r="LLX286" s="732"/>
      <c r="LLY286" s="735"/>
      <c r="LLZ286" s="735"/>
      <c r="LMA286" s="735"/>
      <c r="LMB286" s="735"/>
      <c r="LMC286" s="735"/>
      <c r="LMD286" s="735"/>
      <c r="LME286" s="735"/>
      <c r="LMF286" s="735"/>
      <c r="LMG286" s="735"/>
      <c r="LMH286" s="735"/>
      <c r="LMI286" s="735"/>
      <c r="LMJ286" s="735"/>
      <c r="LMK286" s="735"/>
      <c r="LML286" s="735"/>
      <c r="LMM286" s="735"/>
      <c r="LMN286" s="735"/>
      <c r="LMO286" s="735"/>
      <c r="LMP286" s="735"/>
      <c r="LMQ286" s="735"/>
      <c r="LMR286" s="735"/>
      <c r="LMS286" s="735"/>
      <c r="LMT286" s="735"/>
      <c r="LMU286" s="735"/>
      <c r="LMV286" s="735"/>
      <c r="LMW286" s="735"/>
      <c r="LMX286" s="735"/>
      <c r="LMY286" s="735"/>
      <c r="LMZ286" s="735"/>
      <c r="LNA286" s="735"/>
      <c r="LNB286" s="735"/>
      <c r="LNC286" s="735"/>
      <c r="LND286" s="735"/>
      <c r="LNE286" s="735"/>
      <c r="LNF286" s="735"/>
      <c r="LNG286" s="735"/>
      <c r="LNH286" s="735"/>
      <c r="LNI286" s="735"/>
      <c r="LNJ286" s="735"/>
      <c r="LNK286" s="735"/>
      <c r="LNL286" s="735"/>
      <c r="LNM286" s="735"/>
      <c r="LNN286" s="735"/>
      <c r="LNO286" s="735"/>
      <c r="LNP286" s="735"/>
      <c r="LNQ286" s="732"/>
      <c r="LNR286" s="732"/>
      <c r="LNS286" s="732"/>
      <c r="LNT286" s="732"/>
      <c r="LNU286" s="732"/>
      <c r="LNV286" s="732"/>
      <c r="LNW286" s="732"/>
      <c r="LNX286" s="732"/>
      <c r="LNY286" s="732"/>
      <c r="LNZ286" s="732"/>
      <c r="LOA286" s="732"/>
      <c r="LOB286" s="732"/>
      <c r="LOC286" s="732"/>
      <c r="LOD286" s="732"/>
      <c r="LOE286" s="732"/>
      <c r="LOF286" s="732"/>
      <c r="LOG286" s="732"/>
      <c r="LOH286" s="732"/>
      <c r="LOI286" s="732"/>
      <c r="LOJ286" s="732"/>
      <c r="LOK286" s="732"/>
      <c r="LOL286" s="732"/>
      <c r="LOM286" s="732"/>
      <c r="LON286" s="732"/>
      <c r="LOO286" s="733"/>
      <c r="LOP286" s="733"/>
      <c r="LOQ286" s="733"/>
      <c r="LOR286" s="733"/>
      <c r="LOS286" s="733"/>
      <c r="LOT286" s="732"/>
      <c r="LOU286" s="732"/>
      <c r="LOV286" s="733"/>
      <c r="LOW286" s="733"/>
      <c r="LOX286" s="732"/>
      <c r="LOY286" s="732"/>
      <c r="LOZ286" s="733"/>
      <c r="LPA286" s="733"/>
      <c r="LPB286" s="732"/>
      <c r="LPC286" s="732"/>
      <c r="LPD286" s="732"/>
      <c r="LPE286" s="732"/>
      <c r="LPF286" s="732"/>
      <c r="LPG286" s="732"/>
      <c r="LPH286" s="732"/>
      <c r="LPI286" s="733"/>
      <c r="LPJ286" s="733"/>
      <c r="LPK286" s="732"/>
      <c r="LPL286" s="732"/>
      <c r="LPM286" s="733"/>
      <c r="LPN286" s="733"/>
      <c r="LPO286" s="732"/>
      <c r="LPP286" s="732"/>
      <c r="LPQ286" s="732"/>
      <c r="LPR286" s="732"/>
      <c r="LPS286" s="732"/>
      <c r="LPT286" s="731"/>
      <c r="LPU286" s="734"/>
      <c r="LPV286" s="732"/>
      <c r="LPW286" s="732"/>
      <c r="LPX286" s="732"/>
      <c r="LPY286" s="732"/>
      <c r="LPZ286" s="732"/>
      <c r="LQA286" s="732"/>
      <c r="LQB286" s="732"/>
      <c r="LQC286" s="735"/>
      <c r="LQD286" s="735"/>
      <c r="LQE286" s="735"/>
      <c r="LQF286" s="735"/>
      <c r="LQG286" s="735"/>
      <c r="LQH286" s="735"/>
      <c r="LQI286" s="735"/>
      <c r="LQJ286" s="735"/>
      <c r="LQK286" s="735"/>
      <c r="LQL286" s="735"/>
      <c r="LQM286" s="735"/>
      <c r="LQN286" s="735"/>
      <c r="LQO286" s="735"/>
      <c r="LQP286" s="735"/>
      <c r="LQQ286" s="735"/>
      <c r="LQR286" s="735"/>
      <c r="LQS286" s="735"/>
      <c r="LQT286" s="735"/>
      <c r="LQU286" s="735"/>
      <c r="LQV286" s="735"/>
      <c r="LQW286" s="735"/>
      <c r="LQX286" s="735"/>
      <c r="LQY286" s="735"/>
      <c r="LQZ286" s="735"/>
      <c r="LRA286" s="735"/>
      <c r="LRB286" s="735"/>
      <c r="LRC286" s="735"/>
      <c r="LRD286" s="735"/>
      <c r="LRE286" s="735"/>
      <c r="LRF286" s="735"/>
      <c r="LRG286" s="735"/>
      <c r="LRH286" s="735"/>
      <c r="LRI286" s="735"/>
      <c r="LRJ286" s="735"/>
      <c r="LRK286" s="735"/>
      <c r="LRL286" s="735"/>
      <c r="LRM286" s="735"/>
      <c r="LRN286" s="735"/>
      <c r="LRO286" s="735"/>
      <c r="LRP286" s="735"/>
      <c r="LRQ286" s="735"/>
      <c r="LRR286" s="735"/>
      <c r="LRS286" s="735"/>
      <c r="LRT286" s="735"/>
      <c r="LRU286" s="732"/>
      <c r="LRV286" s="732"/>
      <c r="LRW286" s="732"/>
      <c r="LRX286" s="732"/>
      <c r="LRY286" s="732"/>
      <c r="LRZ286" s="732"/>
      <c r="LSA286" s="732"/>
      <c r="LSB286" s="732"/>
      <c r="LSC286" s="732"/>
      <c r="LSD286" s="732"/>
      <c r="LSE286" s="732"/>
      <c r="LSF286" s="732"/>
      <c r="LSG286" s="732"/>
      <c r="LSH286" s="732"/>
      <c r="LSI286" s="732"/>
      <c r="LSJ286" s="732"/>
      <c r="LSK286" s="732"/>
      <c r="LSL286" s="732"/>
      <c r="LSM286" s="732"/>
      <c r="LSN286" s="732"/>
      <c r="LSO286" s="732"/>
      <c r="LSP286" s="732"/>
      <c r="LSQ286" s="732"/>
      <c r="LSR286" s="732"/>
      <c r="LSS286" s="733"/>
      <c r="LST286" s="733"/>
      <c r="LSU286" s="733"/>
      <c r="LSV286" s="733"/>
      <c r="LSW286" s="733"/>
      <c r="LSX286" s="732"/>
      <c r="LSY286" s="732"/>
      <c r="LSZ286" s="733"/>
      <c r="LTA286" s="733"/>
      <c r="LTB286" s="732"/>
      <c r="LTC286" s="732"/>
      <c r="LTD286" s="733"/>
      <c r="LTE286" s="733"/>
      <c r="LTF286" s="732"/>
      <c r="LTG286" s="732"/>
      <c r="LTH286" s="732"/>
      <c r="LTI286" s="732"/>
      <c r="LTJ286" s="732"/>
      <c r="LTK286" s="732"/>
      <c r="LTL286" s="732"/>
      <c r="LTM286" s="733"/>
      <c r="LTN286" s="733"/>
      <c r="LTO286" s="732"/>
      <c r="LTP286" s="732"/>
      <c r="LTQ286" s="733"/>
      <c r="LTR286" s="733"/>
      <c r="LTS286" s="732"/>
      <c r="LTT286" s="732"/>
      <c r="LTU286" s="732"/>
      <c r="LTV286" s="732"/>
      <c r="LTW286" s="732"/>
      <c r="LTX286" s="731"/>
      <c r="LTY286" s="734"/>
      <c r="LTZ286" s="732"/>
      <c r="LUA286" s="732"/>
      <c r="LUB286" s="732"/>
      <c r="LUC286" s="732"/>
      <c r="LUD286" s="732"/>
      <c r="LUE286" s="732"/>
      <c r="LUF286" s="732"/>
      <c r="LUG286" s="735"/>
      <c r="LUH286" s="735"/>
      <c r="LUI286" s="735"/>
      <c r="LUJ286" s="735"/>
      <c r="LUK286" s="735"/>
      <c r="LUL286" s="735"/>
      <c r="LUM286" s="735"/>
      <c r="LUN286" s="735"/>
      <c r="LUO286" s="735"/>
      <c r="LUP286" s="735"/>
      <c r="LUQ286" s="735"/>
      <c r="LUR286" s="735"/>
      <c r="LUS286" s="735"/>
      <c r="LUT286" s="735"/>
      <c r="LUU286" s="735"/>
      <c r="LUV286" s="735"/>
      <c r="LUW286" s="735"/>
      <c r="LUX286" s="735"/>
      <c r="LUY286" s="735"/>
      <c r="LUZ286" s="735"/>
      <c r="LVA286" s="735"/>
      <c r="LVB286" s="735"/>
      <c r="LVC286" s="735"/>
      <c r="LVD286" s="735"/>
      <c r="LVE286" s="735"/>
      <c r="LVF286" s="735"/>
      <c r="LVG286" s="735"/>
      <c r="LVH286" s="735"/>
      <c r="LVI286" s="735"/>
      <c r="LVJ286" s="735"/>
      <c r="LVK286" s="735"/>
      <c r="LVL286" s="735"/>
      <c r="LVM286" s="735"/>
      <c r="LVN286" s="735"/>
      <c r="LVO286" s="735"/>
      <c r="LVP286" s="735"/>
      <c r="LVQ286" s="735"/>
      <c r="LVR286" s="735"/>
      <c r="LVS286" s="735"/>
      <c r="LVT286" s="735"/>
      <c r="LVU286" s="735"/>
      <c r="LVV286" s="735"/>
      <c r="LVW286" s="735"/>
      <c r="LVX286" s="735"/>
      <c r="LVY286" s="732"/>
      <c r="LVZ286" s="732"/>
      <c r="LWA286" s="732"/>
      <c r="LWB286" s="732"/>
      <c r="LWC286" s="732"/>
      <c r="LWD286" s="732"/>
      <c r="LWE286" s="732"/>
      <c r="LWF286" s="732"/>
      <c r="LWG286" s="732"/>
      <c r="LWH286" s="732"/>
      <c r="LWI286" s="732"/>
      <c r="LWJ286" s="732"/>
      <c r="LWK286" s="732"/>
      <c r="LWL286" s="732"/>
      <c r="LWM286" s="732"/>
      <c r="LWN286" s="732"/>
      <c r="LWO286" s="732"/>
      <c r="LWP286" s="732"/>
      <c r="LWQ286" s="732"/>
      <c r="LWR286" s="732"/>
      <c r="LWS286" s="732"/>
      <c r="LWT286" s="732"/>
      <c r="LWU286" s="732"/>
      <c r="LWV286" s="732"/>
      <c r="LWW286" s="733"/>
      <c r="LWX286" s="733"/>
      <c r="LWY286" s="733"/>
      <c r="LWZ286" s="733"/>
      <c r="LXA286" s="733"/>
      <c r="LXB286" s="732"/>
      <c r="LXC286" s="732"/>
      <c r="LXD286" s="733"/>
      <c r="LXE286" s="733"/>
      <c r="LXF286" s="732"/>
      <c r="LXG286" s="732"/>
      <c r="LXH286" s="733"/>
      <c r="LXI286" s="733"/>
      <c r="LXJ286" s="732"/>
      <c r="LXK286" s="732"/>
      <c r="LXL286" s="732"/>
      <c r="LXM286" s="732"/>
      <c r="LXN286" s="732"/>
      <c r="LXO286" s="732"/>
      <c r="LXP286" s="732"/>
      <c r="LXQ286" s="733"/>
      <c r="LXR286" s="733"/>
      <c r="LXS286" s="732"/>
      <c r="LXT286" s="732"/>
      <c r="LXU286" s="733"/>
      <c r="LXV286" s="733"/>
      <c r="LXW286" s="732"/>
      <c r="LXX286" s="732"/>
      <c r="LXY286" s="732"/>
      <c r="LXZ286" s="732"/>
      <c r="LYA286" s="732"/>
      <c r="LYB286" s="731"/>
      <c r="LYC286" s="734"/>
      <c r="LYD286" s="732"/>
      <c r="LYE286" s="732"/>
      <c r="LYF286" s="732"/>
      <c r="LYG286" s="732"/>
      <c r="LYH286" s="732"/>
      <c r="LYI286" s="732"/>
      <c r="LYJ286" s="732"/>
      <c r="LYK286" s="735"/>
      <c r="LYL286" s="735"/>
      <c r="LYM286" s="735"/>
      <c r="LYN286" s="735"/>
      <c r="LYO286" s="735"/>
      <c r="LYP286" s="735"/>
      <c r="LYQ286" s="735"/>
      <c r="LYR286" s="735"/>
      <c r="LYS286" s="735"/>
      <c r="LYT286" s="735"/>
      <c r="LYU286" s="735"/>
      <c r="LYV286" s="735"/>
      <c r="LYW286" s="735"/>
      <c r="LYX286" s="735"/>
      <c r="LYY286" s="735"/>
      <c r="LYZ286" s="735"/>
      <c r="LZA286" s="735"/>
      <c r="LZB286" s="735"/>
      <c r="LZC286" s="735"/>
      <c r="LZD286" s="735"/>
      <c r="LZE286" s="735"/>
      <c r="LZF286" s="735"/>
      <c r="LZG286" s="735"/>
      <c r="LZH286" s="735"/>
      <c r="LZI286" s="735"/>
      <c r="LZJ286" s="735"/>
      <c r="LZK286" s="735"/>
      <c r="LZL286" s="735"/>
      <c r="LZM286" s="735"/>
      <c r="LZN286" s="735"/>
      <c r="LZO286" s="735"/>
      <c r="LZP286" s="735"/>
      <c r="LZQ286" s="735"/>
      <c r="LZR286" s="735"/>
      <c r="LZS286" s="735"/>
      <c r="LZT286" s="735"/>
      <c r="LZU286" s="735"/>
      <c r="LZV286" s="735"/>
      <c r="LZW286" s="735"/>
      <c r="LZX286" s="735"/>
      <c r="LZY286" s="735"/>
      <c r="LZZ286" s="735"/>
      <c r="MAA286" s="735"/>
      <c r="MAB286" s="735"/>
      <c r="MAC286" s="732"/>
      <c r="MAD286" s="732"/>
      <c r="MAE286" s="732"/>
      <c r="MAF286" s="732"/>
      <c r="MAG286" s="732"/>
      <c r="MAH286" s="732"/>
      <c r="MAI286" s="732"/>
      <c r="MAJ286" s="732"/>
      <c r="MAK286" s="732"/>
      <c r="MAL286" s="732"/>
      <c r="MAM286" s="732"/>
      <c r="MAN286" s="732"/>
      <c r="MAO286" s="732"/>
      <c r="MAP286" s="732"/>
      <c r="MAQ286" s="732"/>
      <c r="MAR286" s="732"/>
      <c r="MAS286" s="732"/>
      <c r="MAT286" s="732"/>
      <c r="MAU286" s="732"/>
      <c r="MAV286" s="732"/>
      <c r="MAW286" s="732"/>
      <c r="MAX286" s="732"/>
      <c r="MAY286" s="732"/>
      <c r="MAZ286" s="732"/>
      <c r="MBA286" s="733"/>
      <c r="MBB286" s="733"/>
      <c r="MBC286" s="733"/>
      <c r="MBD286" s="733"/>
      <c r="MBE286" s="733"/>
      <c r="MBF286" s="732"/>
      <c r="MBG286" s="732"/>
      <c r="MBH286" s="733"/>
      <c r="MBI286" s="733"/>
      <c r="MBJ286" s="732"/>
      <c r="MBK286" s="732"/>
      <c r="MBL286" s="733"/>
      <c r="MBM286" s="733"/>
      <c r="MBN286" s="732"/>
      <c r="MBO286" s="732"/>
      <c r="MBP286" s="732"/>
      <c r="MBQ286" s="732"/>
      <c r="MBR286" s="732"/>
      <c r="MBS286" s="732"/>
      <c r="MBT286" s="732"/>
      <c r="MBU286" s="733"/>
      <c r="MBV286" s="733"/>
      <c r="MBW286" s="732"/>
      <c r="MBX286" s="732"/>
      <c r="MBY286" s="733"/>
      <c r="MBZ286" s="733"/>
      <c r="MCA286" s="732"/>
      <c r="MCB286" s="732"/>
      <c r="MCC286" s="732"/>
      <c r="MCD286" s="732"/>
      <c r="MCE286" s="732"/>
      <c r="MCF286" s="731"/>
      <c r="MCG286" s="734"/>
      <c r="MCH286" s="732"/>
      <c r="MCI286" s="732"/>
      <c r="MCJ286" s="732"/>
      <c r="MCK286" s="732"/>
      <c r="MCL286" s="732"/>
      <c r="MCM286" s="732"/>
      <c r="MCN286" s="732"/>
      <c r="MCO286" s="735"/>
      <c r="MCP286" s="735"/>
      <c r="MCQ286" s="735"/>
      <c r="MCR286" s="735"/>
      <c r="MCS286" s="735"/>
      <c r="MCT286" s="735"/>
      <c r="MCU286" s="735"/>
      <c r="MCV286" s="735"/>
      <c r="MCW286" s="735"/>
      <c r="MCX286" s="735"/>
      <c r="MCY286" s="735"/>
      <c r="MCZ286" s="735"/>
      <c r="MDA286" s="735"/>
      <c r="MDB286" s="735"/>
      <c r="MDC286" s="735"/>
      <c r="MDD286" s="735"/>
      <c r="MDE286" s="735"/>
      <c r="MDF286" s="735"/>
      <c r="MDG286" s="735"/>
      <c r="MDH286" s="735"/>
      <c r="MDI286" s="735"/>
      <c r="MDJ286" s="735"/>
      <c r="MDK286" s="735"/>
      <c r="MDL286" s="735"/>
      <c r="MDM286" s="735"/>
      <c r="MDN286" s="735"/>
      <c r="MDO286" s="735"/>
      <c r="MDP286" s="735"/>
      <c r="MDQ286" s="735"/>
      <c r="MDR286" s="735"/>
      <c r="MDS286" s="735"/>
      <c r="MDT286" s="735"/>
      <c r="MDU286" s="735"/>
      <c r="MDV286" s="735"/>
      <c r="MDW286" s="735"/>
      <c r="MDX286" s="735"/>
      <c r="MDY286" s="735"/>
      <c r="MDZ286" s="735"/>
      <c r="MEA286" s="735"/>
      <c r="MEB286" s="735"/>
      <c r="MEC286" s="735"/>
      <c r="MED286" s="735"/>
      <c r="MEE286" s="735"/>
      <c r="MEF286" s="735"/>
      <c r="MEG286" s="732"/>
      <c r="MEH286" s="732"/>
      <c r="MEI286" s="732"/>
      <c r="MEJ286" s="732"/>
      <c r="MEK286" s="732"/>
      <c r="MEL286" s="732"/>
      <c r="MEM286" s="732"/>
      <c r="MEN286" s="732"/>
      <c r="MEO286" s="732"/>
      <c r="MEP286" s="732"/>
      <c r="MEQ286" s="732"/>
      <c r="MER286" s="732"/>
      <c r="MES286" s="732"/>
      <c r="MET286" s="732"/>
      <c r="MEU286" s="732"/>
      <c r="MEV286" s="732"/>
      <c r="MEW286" s="732"/>
      <c r="MEX286" s="732"/>
      <c r="MEY286" s="732"/>
      <c r="MEZ286" s="732"/>
      <c r="MFA286" s="732"/>
      <c r="MFB286" s="732"/>
      <c r="MFC286" s="732"/>
      <c r="MFD286" s="732"/>
      <c r="MFE286" s="733"/>
      <c r="MFF286" s="733"/>
      <c r="MFG286" s="733"/>
      <c r="MFH286" s="733"/>
      <c r="MFI286" s="733"/>
      <c r="MFJ286" s="732"/>
      <c r="MFK286" s="732"/>
      <c r="MFL286" s="733"/>
      <c r="MFM286" s="733"/>
      <c r="MFN286" s="732"/>
      <c r="MFO286" s="732"/>
      <c r="MFP286" s="733"/>
      <c r="MFQ286" s="733"/>
      <c r="MFR286" s="732"/>
      <c r="MFS286" s="732"/>
      <c r="MFT286" s="732"/>
      <c r="MFU286" s="732"/>
      <c r="MFV286" s="732"/>
      <c r="MFW286" s="732"/>
      <c r="MFX286" s="732"/>
      <c r="MFY286" s="733"/>
      <c r="MFZ286" s="733"/>
      <c r="MGA286" s="732"/>
      <c r="MGB286" s="732"/>
      <c r="MGC286" s="733"/>
      <c r="MGD286" s="733"/>
      <c r="MGE286" s="732"/>
      <c r="MGF286" s="732"/>
      <c r="MGG286" s="732"/>
      <c r="MGH286" s="732"/>
      <c r="MGI286" s="732"/>
      <c r="MGJ286" s="731"/>
      <c r="MGK286" s="734"/>
      <c r="MGL286" s="732"/>
      <c r="MGM286" s="732"/>
      <c r="MGN286" s="732"/>
      <c r="MGO286" s="732"/>
      <c r="MGP286" s="732"/>
      <c r="MGQ286" s="732"/>
      <c r="MGR286" s="732"/>
      <c r="MGS286" s="735"/>
      <c r="MGT286" s="735"/>
      <c r="MGU286" s="735"/>
      <c r="MGV286" s="735"/>
      <c r="MGW286" s="735"/>
      <c r="MGX286" s="735"/>
      <c r="MGY286" s="735"/>
      <c r="MGZ286" s="735"/>
      <c r="MHA286" s="735"/>
      <c r="MHB286" s="735"/>
      <c r="MHC286" s="735"/>
      <c r="MHD286" s="735"/>
      <c r="MHE286" s="735"/>
      <c r="MHF286" s="735"/>
      <c r="MHG286" s="735"/>
      <c r="MHH286" s="735"/>
      <c r="MHI286" s="735"/>
      <c r="MHJ286" s="735"/>
      <c r="MHK286" s="735"/>
      <c r="MHL286" s="735"/>
      <c r="MHM286" s="735"/>
      <c r="MHN286" s="735"/>
      <c r="MHO286" s="735"/>
      <c r="MHP286" s="735"/>
      <c r="MHQ286" s="735"/>
      <c r="MHR286" s="735"/>
      <c r="MHS286" s="735"/>
      <c r="MHT286" s="735"/>
      <c r="MHU286" s="735"/>
      <c r="MHV286" s="735"/>
      <c r="MHW286" s="735"/>
      <c r="MHX286" s="735"/>
      <c r="MHY286" s="735"/>
      <c r="MHZ286" s="735"/>
      <c r="MIA286" s="735"/>
      <c r="MIB286" s="735"/>
      <c r="MIC286" s="735"/>
      <c r="MID286" s="735"/>
      <c r="MIE286" s="735"/>
      <c r="MIF286" s="735"/>
      <c r="MIG286" s="735"/>
      <c r="MIH286" s="735"/>
      <c r="MII286" s="735"/>
      <c r="MIJ286" s="735"/>
      <c r="MIK286" s="732"/>
      <c r="MIL286" s="732"/>
      <c r="MIM286" s="732"/>
      <c r="MIN286" s="732"/>
      <c r="MIO286" s="732"/>
      <c r="MIP286" s="732"/>
      <c r="MIQ286" s="732"/>
      <c r="MIR286" s="732"/>
      <c r="MIS286" s="732"/>
      <c r="MIT286" s="732"/>
      <c r="MIU286" s="732"/>
      <c r="MIV286" s="732"/>
      <c r="MIW286" s="732"/>
      <c r="MIX286" s="732"/>
      <c r="MIY286" s="732"/>
      <c r="MIZ286" s="732"/>
      <c r="MJA286" s="732"/>
      <c r="MJB286" s="732"/>
      <c r="MJC286" s="732"/>
      <c r="MJD286" s="732"/>
      <c r="MJE286" s="732"/>
      <c r="MJF286" s="732"/>
      <c r="MJG286" s="732"/>
      <c r="MJH286" s="732"/>
      <c r="MJI286" s="733"/>
      <c r="MJJ286" s="733"/>
      <c r="MJK286" s="733"/>
      <c r="MJL286" s="733"/>
      <c r="MJM286" s="733"/>
      <c r="MJN286" s="732"/>
      <c r="MJO286" s="732"/>
      <c r="MJP286" s="733"/>
      <c r="MJQ286" s="733"/>
      <c r="MJR286" s="732"/>
      <c r="MJS286" s="732"/>
      <c r="MJT286" s="733"/>
      <c r="MJU286" s="733"/>
      <c r="MJV286" s="732"/>
      <c r="MJW286" s="732"/>
      <c r="MJX286" s="732"/>
      <c r="MJY286" s="732"/>
      <c r="MJZ286" s="732"/>
      <c r="MKA286" s="732"/>
      <c r="MKB286" s="732"/>
      <c r="MKC286" s="733"/>
      <c r="MKD286" s="733"/>
      <c r="MKE286" s="732"/>
      <c r="MKF286" s="732"/>
      <c r="MKG286" s="733"/>
      <c r="MKH286" s="733"/>
      <c r="MKI286" s="732"/>
      <c r="MKJ286" s="732"/>
      <c r="MKK286" s="732"/>
      <c r="MKL286" s="732"/>
      <c r="MKM286" s="732"/>
      <c r="MKN286" s="731"/>
      <c r="MKO286" s="734"/>
      <c r="MKP286" s="732"/>
      <c r="MKQ286" s="732"/>
      <c r="MKR286" s="732"/>
      <c r="MKS286" s="732"/>
      <c r="MKT286" s="732"/>
      <c r="MKU286" s="732"/>
      <c r="MKV286" s="732"/>
      <c r="MKW286" s="735"/>
      <c r="MKX286" s="735"/>
      <c r="MKY286" s="735"/>
      <c r="MKZ286" s="735"/>
      <c r="MLA286" s="735"/>
      <c r="MLB286" s="735"/>
      <c r="MLC286" s="735"/>
      <c r="MLD286" s="735"/>
      <c r="MLE286" s="735"/>
      <c r="MLF286" s="735"/>
      <c r="MLG286" s="735"/>
      <c r="MLH286" s="735"/>
      <c r="MLI286" s="735"/>
      <c r="MLJ286" s="735"/>
      <c r="MLK286" s="735"/>
      <c r="MLL286" s="735"/>
      <c r="MLM286" s="735"/>
      <c r="MLN286" s="735"/>
      <c r="MLO286" s="735"/>
      <c r="MLP286" s="735"/>
      <c r="MLQ286" s="735"/>
      <c r="MLR286" s="735"/>
      <c r="MLS286" s="735"/>
      <c r="MLT286" s="735"/>
      <c r="MLU286" s="735"/>
      <c r="MLV286" s="735"/>
      <c r="MLW286" s="735"/>
      <c r="MLX286" s="735"/>
      <c r="MLY286" s="735"/>
      <c r="MLZ286" s="735"/>
      <c r="MMA286" s="735"/>
      <c r="MMB286" s="735"/>
      <c r="MMC286" s="735"/>
      <c r="MMD286" s="735"/>
      <c r="MME286" s="735"/>
      <c r="MMF286" s="735"/>
      <c r="MMG286" s="735"/>
      <c r="MMH286" s="735"/>
      <c r="MMI286" s="735"/>
      <c r="MMJ286" s="735"/>
      <c r="MMK286" s="735"/>
      <c r="MML286" s="735"/>
      <c r="MMM286" s="735"/>
      <c r="MMN286" s="735"/>
      <c r="MMO286" s="732"/>
      <c r="MMP286" s="732"/>
      <c r="MMQ286" s="732"/>
      <c r="MMR286" s="732"/>
      <c r="MMS286" s="732"/>
      <c r="MMT286" s="732"/>
      <c r="MMU286" s="732"/>
      <c r="MMV286" s="732"/>
      <c r="MMW286" s="732"/>
      <c r="MMX286" s="732"/>
      <c r="MMY286" s="732"/>
      <c r="MMZ286" s="732"/>
      <c r="MNA286" s="732"/>
      <c r="MNB286" s="732"/>
      <c r="MNC286" s="732"/>
      <c r="MND286" s="732"/>
      <c r="MNE286" s="732"/>
      <c r="MNF286" s="732"/>
      <c r="MNG286" s="732"/>
      <c r="MNH286" s="732"/>
      <c r="MNI286" s="732"/>
      <c r="MNJ286" s="732"/>
      <c r="MNK286" s="732"/>
      <c r="MNL286" s="732"/>
      <c r="MNM286" s="733"/>
      <c r="MNN286" s="733"/>
      <c r="MNO286" s="733"/>
      <c r="MNP286" s="733"/>
      <c r="MNQ286" s="733"/>
      <c r="MNR286" s="732"/>
      <c r="MNS286" s="732"/>
      <c r="MNT286" s="733"/>
      <c r="MNU286" s="733"/>
      <c r="MNV286" s="732"/>
      <c r="MNW286" s="732"/>
      <c r="MNX286" s="733"/>
      <c r="MNY286" s="733"/>
      <c r="MNZ286" s="732"/>
      <c r="MOA286" s="732"/>
      <c r="MOB286" s="732"/>
      <c r="MOC286" s="732"/>
      <c r="MOD286" s="732"/>
      <c r="MOE286" s="732"/>
      <c r="MOF286" s="732"/>
      <c r="MOG286" s="733"/>
      <c r="MOH286" s="733"/>
      <c r="MOI286" s="732"/>
      <c r="MOJ286" s="732"/>
      <c r="MOK286" s="733"/>
      <c r="MOL286" s="733"/>
      <c r="MOM286" s="732"/>
      <c r="MON286" s="732"/>
      <c r="MOO286" s="732"/>
      <c r="MOP286" s="732"/>
      <c r="MOQ286" s="732"/>
      <c r="MOR286" s="731"/>
      <c r="MOS286" s="734"/>
      <c r="MOT286" s="732"/>
      <c r="MOU286" s="732"/>
      <c r="MOV286" s="732"/>
      <c r="MOW286" s="732"/>
      <c r="MOX286" s="732"/>
      <c r="MOY286" s="732"/>
      <c r="MOZ286" s="732"/>
      <c r="MPA286" s="735"/>
      <c r="MPB286" s="735"/>
      <c r="MPC286" s="735"/>
      <c r="MPD286" s="735"/>
      <c r="MPE286" s="735"/>
      <c r="MPF286" s="735"/>
      <c r="MPG286" s="735"/>
      <c r="MPH286" s="735"/>
      <c r="MPI286" s="735"/>
      <c r="MPJ286" s="735"/>
      <c r="MPK286" s="735"/>
      <c r="MPL286" s="735"/>
      <c r="MPM286" s="735"/>
      <c r="MPN286" s="735"/>
      <c r="MPO286" s="735"/>
      <c r="MPP286" s="735"/>
      <c r="MPQ286" s="735"/>
      <c r="MPR286" s="735"/>
      <c r="MPS286" s="735"/>
      <c r="MPT286" s="735"/>
      <c r="MPU286" s="735"/>
      <c r="MPV286" s="735"/>
      <c r="MPW286" s="735"/>
      <c r="MPX286" s="735"/>
      <c r="MPY286" s="735"/>
      <c r="MPZ286" s="735"/>
      <c r="MQA286" s="735"/>
      <c r="MQB286" s="735"/>
      <c r="MQC286" s="735"/>
      <c r="MQD286" s="735"/>
      <c r="MQE286" s="735"/>
      <c r="MQF286" s="735"/>
      <c r="MQG286" s="735"/>
      <c r="MQH286" s="735"/>
      <c r="MQI286" s="735"/>
      <c r="MQJ286" s="735"/>
      <c r="MQK286" s="735"/>
      <c r="MQL286" s="735"/>
      <c r="MQM286" s="735"/>
      <c r="MQN286" s="735"/>
      <c r="MQO286" s="735"/>
      <c r="MQP286" s="735"/>
      <c r="MQQ286" s="735"/>
      <c r="MQR286" s="735"/>
      <c r="MQS286" s="732"/>
      <c r="MQT286" s="732"/>
      <c r="MQU286" s="732"/>
      <c r="MQV286" s="732"/>
      <c r="MQW286" s="732"/>
      <c r="MQX286" s="732"/>
      <c r="MQY286" s="732"/>
      <c r="MQZ286" s="732"/>
      <c r="MRA286" s="732"/>
      <c r="MRB286" s="732"/>
      <c r="MRC286" s="732"/>
      <c r="MRD286" s="732"/>
      <c r="MRE286" s="732"/>
      <c r="MRF286" s="732"/>
      <c r="MRG286" s="732"/>
      <c r="MRH286" s="732"/>
      <c r="MRI286" s="732"/>
      <c r="MRJ286" s="732"/>
      <c r="MRK286" s="732"/>
      <c r="MRL286" s="732"/>
      <c r="MRM286" s="732"/>
      <c r="MRN286" s="732"/>
      <c r="MRO286" s="732"/>
      <c r="MRP286" s="732"/>
      <c r="MRQ286" s="733"/>
      <c r="MRR286" s="733"/>
      <c r="MRS286" s="733"/>
      <c r="MRT286" s="733"/>
      <c r="MRU286" s="733"/>
      <c r="MRV286" s="732"/>
      <c r="MRW286" s="732"/>
      <c r="MRX286" s="733"/>
      <c r="MRY286" s="733"/>
      <c r="MRZ286" s="732"/>
      <c r="MSA286" s="732"/>
      <c r="MSB286" s="733"/>
      <c r="MSC286" s="733"/>
      <c r="MSD286" s="732"/>
      <c r="MSE286" s="732"/>
      <c r="MSF286" s="732"/>
      <c r="MSG286" s="732"/>
      <c r="MSH286" s="732"/>
      <c r="MSI286" s="732"/>
      <c r="MSJ286" s="732"/>
      <c r="MSK286" s="733"/>
      <c r="MSL286" s="733"/>
      <c r="MSM286" s="732"/>
      <c r="MSN286" s="732"/>
      <c r="MSO286" s="733"/>
      <c r="MSP286" s="733"/>
      <c r="MSQ286" s="732"/>
      <c r="MSR286" s="732"/>
      <c r="MSS286" s="732"/>
      <c r="MST286" s="732"/>
      <c r="MSU286" s="732"/>
      <c r="MSV286" s="731"/>
      <c r="MSW286" s="734"/>
      <c r="MSX286" s="732"/>
      <c r="MSY286" s="732"/>
      <c r="MSZ286" s="732"/>
      <c r="MTA286" s="732"/>
      <c r="MTB286" s="732"/>
      <c r="MTC286" s="732"/>
      <c r="MTD286" s="732"/>
      <c r="MTE286" s="735"/>
      <c r="MTF286" s="735"/>
      <c r="MTG286" s="735"/>
      <c r="MTH286" s="735"/>
      <c r="MTI286" s="735"/>
      <c r="MTJ286" s="735"/>
      <c r="MTK286" s="735"/>
      <c r="MTL286" s="735"/>
      <c r="MTM286" s="735"/>
      <c r="MTN286" s="735"/>
      <c r="MTO286" s="735"/>
      <c r="MTP286" s="735"/>
      <c r="MTQ286" s="735"/>
      <c r="MTR286" s="735"/>
      <c r="MTS286" s="735"/>
      <c r="MTT286" s="735"/>
      <c r="MTU286" s="735"/>
      <c r="MTV286" s="735"/>
      <c r="MTW286" s="735"/>
      <c r="MTX286" s="735"/>
      <c r="MTY286" s="735"/>
      <c r="MTZ286" s="735"/>
      <c r="MUA286" s="735"/>
      <c r="MUB286" s="735"/>
      <c r="MUC286" s="735"/>
      <c r="MUD286" s="735"/>
      <c r="MUE286" s="735"/>
      <c r="MUF286" s="735"/>
      <c r="MUG286" s="735"/>
      <c r="MUH286" s="735"/>
      <c r="MUI286" s="735"/>
      <c r="MUJ286" s="735"/>
      <c r="MUK286" s="735"/>
      <c r="MUL286" s="735"/>
      <c r="MUM286" s="735"/>
      <c r="MUN286" s="735"/>
      <c r="MUO286" s="735"/>
      <c r="MUP286" s="735"/>
      <c r="MUQ286" s="735"/>
      <c r="MUR286" s="735"/>
      <c r="MUS286" s="735"/>
      <c r="MUT286" s="735"/>
      <c r="MUU286" s="735"/>
      <c r="MUV286" s="735"/>
      <c r="MUW286" s="732"/>
      <c r="MUX286" s="732"/>
      <c r="MUY286" s="732"/>
      <c r="MUZ286" s="732"/>
      <c r="MVA286" s="732"/>
      <c r="MVB286" s="732"/>
      <c r="MVC286" s="732"/>
      <c r="MVD286" s="732"/>
      <c r="MVE286" s="732"/>
      <c r="MVF286" s="732"/>
      <c r="MVG286" s="732"/>
      <c r="MVH286" s="732"/>
      <c r="MVI286" s="732"/>
      <c r="MVJ286" s="732"/>
      <c r="MVK286" s="732"/>
      <c r="MVL286" s="732"/>
      <c r="MVM286" s="732"/>
      <c r="MVN286" s="732"/>
      <c r="MVO286" s="732"/>
      <c r="MVP286" s="732"/>
      <c r="MVQ286" s="732"/>
      <c r="MVR286" s="732"/>
      <c r="MVS286" s="732"/>
      <c r="MVT286" s="732"/>
      <c r="MVU286" s="733"/>
      <c r="MVV286" s="733"/>
      <c r="MVW286" s="733"/>
      <c r="MVX286" s="733"/>
      <c r="MVY286" s="733"/>
      <c r="MVZ286" s="732"/>
      <c r="MWA286" s="732"/>
      <c r="MWB286" s="733"/>
      <c r="MWC286" s="733"/>
      <c r="MWD286" s="732"/>
      <c r="MWE286" s="732"/>
      <c r="MWF286" s="733"/>
      <c r="MWG286" s="733"/>
      <c r="MWH286" s="732"/>
      <c r="MWI286" s="732"/>
      <c r="MWJ286" s="732"/>
      <c r="MWK286" s="732"/>
      <c r="MWL286" s="732"/>
      <c r="MWM286" s="732"/>
      <c r="MWN286" s="732"/>
      <c r="MWO286" s="733"/>
      <c r="MWP286" s="733"/>
      <c r="MWQ286" s="732"/>
      <c r="MWR286" s="732"/>
      <c r="MWS286" s="733"/>
      <c r="MWT286" s="733"/>
      <c r="MWU286" s="732"/>
      <c r="MWV286" s="732"/>
      <c r="MWW286" s="732"/>
      <c r="MWX286" s="732"/>
      <c r="MWY286" s="732"/>
      <c r="MWZ286" s="731"/>
      <c r="MXA286" s="734"/>
      <c r="MXB286" s="732"/>
      <c r="MXC286" s="732"/>
      <c r="MXD286" s="732"/>
      <c r="MXE286" s="732"/>
      <c r="MXF286" s="732"/>
      <c r="MXG286" s="732"/>
      <c r="MXH286" s="732"/>
      <c r="MXI286" s="735"/>
      <c r="MXJ286" s="735"/>
      <c r="MXK286" s="735"/>
      <c r="MXL286" s="735"/>
      <c r="MXM286" s="735"/>
      <c r="MXN286" s="735"/>
      <c r="MXO286" s="735"/>
      <c r="MXP286" s="735"/>
      <c r="MXQ286" s="735"/>
      <c r="MXR286" s="735"/>
      <c r="MXS286" s="735"/>
      <c r="MXT286" s="735"/>
      <c r="MXU286" s="735"/>
      <c r="MXV286" s="735"/>
      <c r="MXW286" s="735"/>
      <c r="MXX286" s="735"/>
      <c r="MXY286" s="735"/>
      <c r="MXZ286" s="735"/>
      <c r="MYA286" s="735"/>
      <c r="MYB286" s="735"/>
      <c r="MYC286" s="735"/>
      <c r="MYD286" s="735"/>
      <c r="MYE286" s="735"/>
      <c r="MYF286" s="735"/>
      <c r="MYG286" s="735"/>
      <c r="MYH286" s="735"/>
      <c r="MYI286" s="735"/>
      <c r="MYJ286" s="735"/>
      <c r="MYK286" s="735"/>
      <c r="MYL286" s="735"/>
      <c r="MYM286" s="735"/>
      <c r="MYN286" s="735"/>
      <c r="MYO286" s="735"/>
      <c r="MYP286" s="735"/>
      <c r="MYQ286" s="735"/>
      <c r="MYR286" s="735"/>
      <c r="MYS286" s="735"/>
      <c r="MYT286" s="735"/>
      <c r="MYU286" s="735"/>
      <c r="MYV286" s="735"/>
      <c r="MYW286" s="735"/>
      <c r="MYX286" s="735"/>
      <c r="MYY286" s="735"/>
      <c r="MYZ286" s="735"/>
      <c r="MZA286" s="732"/>
      <c r="MZB286" s="732"/>
      <c r="MZC286" s="732"/>
      <c r="MZD286" s="732"/>
      <c r="MZE286" s="732"/>
      <c r="MZF286" s="732"/>
      <c r="MZG286" s="732"/>
      <c r="MZH286" s="732"/>
      <c r="MZI286" s="732"/>
      <c r="MZJ286" s="732"/>
      <c r="MZK286" s="732"/>
      <c r="MZL286" s="732"/>
      <c r="MZM286" s="732"/>
      <c r="MZN286" s="732"/>
      <c r="MZO286" s="732"/>
      <c r="MZP286" s="732"/>
      <c r="MZQ286" s="732"/>
      <c r="MZR286" s="732"/>
      <c r="MZS286" s="732"/>
      <c r="MZT286" s="732"/>
      <c r="MZU286" s="732"/>
      <c r="MZV286" s="732"/>
      <c r="MZW286" s="732"/>
      <c r="MZX286" s="732"/>
      <c r="MZY286" s="733"/>
      <c r="MZZ286" s="733"/>
      <c r="NAA286" s="733"/>
      <c r="NAB286" s="733"/>
      <c r="NAC286" s="733"/>
      <c r="NAD286" s="732"/>
      <c r="NAE286" s="732"/>
      <c r="NAF286" s="733"/>
      <c r="NAG286" s="733"/>
      <c r="NAH286" s="732"/>
      <c r="NAI286" s="732"/>
      <c r="NAJ286" s="733"/>
      <c r="NAK286" s="733"/>
      <c r="NAL286" s="732"/>
      <c r="NAM286" s="732"/>
      <c r="NAN286" s="732"/>
      <c r="NAO286" s="732"/>
      <c r="NAP286" s="732"/>
      <c r="NAQ286" s="732"/>
      <c r="NAR286" s="732"/>
      <c r="NAS286" s="733"/>
      <c r="NAT286" s="733"/>
      <c r="NAU286" s="732"/>
      <c r="NAV286" s="732"/>
      <c r="NAW286" s="733"/>
      <c r="NAX286" s="733"/>
      <c r="NAY286" s="732"/>
      <c r="NAZ286" s="732"/>
      <c r="NBA286" s="732"/>
      <c r="NBB286" s="732"/>
      <c r="NBC286" s="732"/>
      <c r="NBD286" s="731"/>
      <c r="NBE286" s="734"/>
      <c r="NBF286" s="732"/>
      <c r="NBG286" s="732"/>
      <c r="NBH286" s="732"/>
      <c r="NBI286" s="732"/>
      <c r="NBJ286" s="732"/>
      <c r="NBK286" s="732"/>
      <c r="NBL286" s="732"/>
      <c r="NBM286" s="735"/>
      <c r="NBN286" s="735"/>
      <c r="NBO286" s="735"/>
      <c r="NBP286" s="735"/>
      <c r="NBQ286" s="735"/>
      <c r="NBR286" s="735"/>
      <c r="NBS286" s="735"/>
      <c r="NBT286" s="735"/>
      <c r="NBU286" s="735"/>
      <c r="NBV286" s="735"/>
      <c r="NBW286" s="735"/>
      <c r="NBX286" s="735"/>
      <c r="NBY286" s="735"/>
      <c r="NBZ286" s="735"/>
      <c r="NCA286" s="735"/>
      <c r="NCB286" s="735"/>
      <c r="NCC286" s="735"/>
      <c r="NCD286" s="735"/>
      <c r="NCE286" s="735"/>
      <c r="NCF286" s="735"/>
      <c r="NCG286" s="735"/>
      <c r="NCH286" s="735"/>
      <c r="NCI286" s="735"/>
      <c r="NCJ286" s="735"/>
      <c r="NCK286" s="735"/>
      <c r="NCL286" s="735"/>
      <c r="NCM286" s="735"/>
      <c r="NCN286" s="735"/>
      <c r="NCO286" s="735"/>
      <c r="NCP286" s="735"/>
      <c r="NCQ286" s="735"/>
      <c r="NCR286" s="735"/>
      <c r="NCS286" s="735"/>
      <c r="NCT286" s="735"/>
      <c r="NCU286" s="735"/>
      <c r="NCV286" s="735"/>
      <c r="NCW286" s="735"/>
      <c r="NCX286" s="735"/>
      <c r="NCY286" s="735"/>
      <c r="NCZ286" s="735"/>
      <c r="NDA286" s="735"/>
      <c r="NDB286" s="735"/>
      <c r="NDC286" s="735"/>
      <c r="NDD286" s="735"/>
      <c r="NDE286" s="732"/>
      <c r="NDF286" s="732"/>
      <c r="NDG286" s="732"/>
      <c r="NDH286" s="732"/>
      <c r="NDI286" s="732"/>
      <c r="NDJ286" s="732"/>
      <c r="NDK286" s="732"/>
      <c r="NDL286" s="732"/>
      <c r="NDM286" s="732"/>
      <c r="NDN286" s="732"/>
      <c r="NDO286" s="732"/>
      <c r="NDP286" s="732"/>
      <c r="NDQ286" s="732"/>
      <c r="NDR286" s="732"/>
      <c r="NDS286" s="732"/>
      <c r="NDT286" s="732"/>
      <c r="NDU286" s="732"/>
      <c r="NDV286" s="732"/>
      <c r="NDW286" s="732"/>
      <c r="NDX286" s="732"/>
      <c r="NDY286" s="732"/>
      <c r="NDZ286" s="732"/>
      <c r="NEA286" s="732"/>
      <c r="NEB286" s="732"/>
      <c r="NEC286" s="733"/>
      <c r="NED286" s="733"/>
      <c r="NEE286" s="733"/>
      <c r="NEF286" s="733"/>
      <c r="NEG286" s="733"/>
      <c r="NEH286" s="732"/>
      <c r="NEI286" s="732"/>
      <c r="NEJ286" s="733"/>
      <c r="NEK286" s="733"/>
      <c r="NEL286" s="732"/>
      <c r="NEM286" s="732"/>
      <c r="NEN286" s="733"/>
      <c r="NEO286" s="733"/>
      <c r="NEP286" s="732"/>
      <c r="NEQ286" s="732"/>
      <c r="NER286" s="732"/>
      <c r="NES286" s="732"/>
      <c r="NET286" s="732"/>
      <c r="NEU286" s="732"/>
      <c r="NEV286" s="732"/>
      <c r="NEW286" s="733"/>
      <c r="NEX286" s="733"/>
      <c r="NEY286" s="732"/>
      <c r="NEZ286" s="732"/>
      <c r="NFA286" s="733"/>
      <c r="NFB286" s="733"/>
      <c r="NFC286" s="732"/>
      <c r="NFD286" s="732"/>
      <c r="NFE286" s="732"/>
      <c r="NFF286" s="732"/>
      <c r="NFG286" s="732"/>
      <c r="NFH286" s="731"/>
      <c r="NFI286" s="734"/>
      <c r="NFJ286" s="732"/>
      <c r="NFK286" s="732"/>
      <c r="NFL286" s="732"/>
      <c r="NFM286" s="732"/>
      <c r="NFN286" s="732"/>
      <c r="NFO286" s="732"/>
      <c r="NFP286" s="732"/>
      <c r="NFQ286" s="735"/>
      <c r="NFR286" s="735"/>
      <c r="NFS286" s="735"/>
      <c r="NFT286" s="735"/>
      <c r="NFU286" s="735"/>
      <c r="NFV286" s="735"/>
      <c r="NFW286" s="735"/>
      <c r="NFX286" s="735"/>
      <c r="NFY286" s="735"/>
      <c r="NFZ286" s="735"/>
      <c r="NGA286" s="735"/>
      <c r="NGB286" s="735"/>
      <c r="NGC286" s="735"/>
      <c r="NGD286" s="735"/>
      <c r="NGE286" s="735"/>
      <c r="NGF286" s="735"/>
      <c r="NGG286" s="735"/>
      <c r="NGH286" s="735"/>
      <c r="NGI286" s="735"/>
      <c r="NGJ286" s="735"/>
      <c r="NGK286" s="735"/>
      <c r="NGL286" s="735"/>
      <c r="NGM286" s="735"/>
      <c r="NGN286" s="735"/>
      <c r="NGO286" s="735"/>
      <c r="NGP286" s="735"/>
      <c r="NGQ286" s="735"/>
      <c r="NGR286" s="735"/>
      <c r="NGS286" s="735"/>
      <c r="NGT286" s="735"/>
      <c r="NGU286" s="735"/>
      <c r="NGV286" s="735"/>
      <c r="NGW286" s="735"/>
      <c r="NGX286" s="735"/>
      <c r="NGY286" s="735"/>
      <c r="NGZ286" s="735"/>
      <c r="NHA286" s="735"/>
      <c r="NHB286" s="735"/>
      <c r="NHC286" s="735"/>
      <c r="NHD286" s="735"/>
      <c r="NHE286" s="735"/>
      <c r="NHF286" s="735"/>
      <c r="NHG286" s="735"/>
      <c r="NHH286" s="735"/>
      <c r="NHI286" s="732"/>
      <c r="NHJ286" s="732"/>
      <c r="NHK286" s="732"/>
      <c r="NHL286" s="732"/>
      <c r="NHM286" s="732"/>
      <c r="NHN286" s="732"/>
      <c r="NHO286" s="732"/>
      <c r="NHP286" s="732"/>
      <c r="NHQ286" s="732"/>
      <c r="NHR286" s="732"/>
      <c r="NHS286" s="732"/>
      <c r="NHT286" s="732"/>
      <c r="NHU286" s="732"/>
      <c r="NHV286" s="732"/>
      <c r="NHW286" s="732"/>
      <c r="NHX286" s="732"/>
      <c r="NHY286" s="732"/>
      <c r="NHZ286" s="732"/>
      <c r="NIA286" s="732"/>
      <c r="NIB286" s="732"/>
      <c r="NIC286" s="732"/>
      <c r="NID286" s="732"/>
      <c r="NIE286" s="732"/>
      <c r="NIF286" s="732"/>
      <c r="NIG286" s="733"/>
      <c r="NIH286" s="733"/>
      <c r="NII286" s="733"/>
      <c r="NIJ286" s="733"/>
      <c r="NIK286" s="733"/>
      <c r="NIL286" s="732"/>
      <c r="NIM286" s="732"/>
      <c r="NIN286" s="733"/>
      <c r="NIO286" s="733"/>
      <c r="NIP286" s="732"/>
      <c r="NIQ286" s="732"/>
      <c r="NIR286" s="733"/>
      <c r="NIS286" s="733"/>
      <c r="NIT286" s="732"/>
      <c r="NIU286" s="732"/>
      <c r="NIV286" s="732"/>
      <c r="NIW286" s="732"/>
      <c r="NIX286" s="732"/>
      <c r="NIY286" s="732"/>
      <c r="NIZ286" s="732"/>
      <c r="NJA286" s="733"/>
      <c r="NJB286" s="733"/>
      <c r="NJC286" s="732"/>
      <c r="NJD286" s="732"/>
      <c r="NJE286" s="733"/>
      <c r="NJF286" s="733"/>
      <c r="NJG286" s="732"/>
      <c r="NJH286" s="732"/>
      <c r="NJI286" s="732"/>
      <c r="NJJ286" s="732"/>
      <c r="NJK286" s="732"/>
      <c r="NJL286" s="731"/>
      <c r="NJM286" s="734"/>
      <c r="NJN286" s="732"/>
      <c r="NJO286" s="732"/>
      <c r="NJP286" s="732"/>
      <c r="NJQ286" s="732"/>
      <c r="NJR286" s="732"/>
      <c r="NJS286" s="732"/>
      <c r="NJT286" s="732"/>
      <c r="NJU286" s="735"/>
      <c r="NJV286" s="735"/>
      <c r="NJW286" s="735"/>
      <c r="NJX286" s="735"/>
      <c r="NJY286" s="735"/>
      <c r="NJZ286" s="735"/>
      <c r="NKA286" s="735"/>
      <c r="NKB286" s="735"/>
      <c r="NKC286" s="735"/>
      <c r="NKD286" s="735"/>
      <c r="NKE286" s="735"/>
      <c r="NKF286" s="735"/>
      <c r="NKG286" s="735"/>
      <c r="NKH286" s="735"/>
      <c r="NKI286" s="735"/>
      <c r="NKJ286" s="735"/>
      <c r="NKK286" s="735"/>
      <c r="NKL286" s="735"/>
      <c r="NKM286" s="735"/>
      <c r="NKN286" s="735"/>
      <c r="NKO286" s="735"/>
      <c r="NKP286" s="735"/>
      <c r="NKQ286" s="735"/>
      <c r="NKR286" s="735"/>
      <c r="NKS286" s="735"/>
      <c r="NKT286" s="735"/>
      <c r="NKU286" s="735"/>
      <c r="NKV286" s="735"/>
      <c r="NKW286" s="735"/>
      <c r="NKX286" s="735"/>
      <c r="NKY286" s="735"/>
      <c r="NKZ286" s="735"/>
      <c r="NLA286" s="735"/>
      <c r="NLB286" s="735"/>
      <c r="NLC286" s="735"/>
      <c r="NLD286" s="735"/>
      <c r="NLE286" s="735"/>
      <c r="NLF286" s="735"/>
      <c r="NLG286" s="735"/>
      <c r="NLH286" s="735"/>
      <c r="NLI286" s="735"/>
      <c r="NLJ286" s="735"/>
      <c r="NLK286" s="735"/>
      <c r="NLL286" s="735"/>
      <c r="NLM286" s="732"/>
      <c r="NLN286" s="732"/>
      <c r="NLO286" s="732"/>
      <c r="NLP286" s="732"/>
      <c r="NLQ286" s="732"/>
      <c r="NLR286" s="732"/>
      <c r="NLS286" s="732"/>
      <c r="NLT286" s="732"/>
      <c r="NLU286" s="732"/>
      <c r="NLV286" s="732"/>
      <c r="NLW286" s="732"/>
      <c r="NLX286" s="732"/>
      <c r="NLY286" s="732"/>
      <c r="NLZ286" s="732"/>
      <c r="NMA286" s="732"/>
      <c r="NMB286" s="732"/>
      <c r="NMC286" s="732"/>
      <c r="NMD286" s="732"/>
      <c r="NME286" s="732"/>
      <c r="NMF286" s="732"/>
      <c r="NMG286" s="732"/>
      <c r="NMH286" s="732"/>
      <c r="NMI286" s="732"/>
      <c r="NMJ286" s="732"/>
      <c r="NMK286" s="733"/>
      <c r="NML286" s="733"/>
      <c r="NMM286" s="733"/>
      <c r="NMN286" s="733"/>
      <c r="NMO286" s="733"/>
      <c r="NMP286" s="732"/>
      <c r="NMQ286" s="732"/>
      <c r="NMR286" s="733"/>
      <c r="NMS286" s="733"/>
      <c r="NMT286" s="732"/>
      <c r="NMU286" s="732"/>
      <c r="NMV286" s="733"/>
      <c r="NMW286" s="733"/>
      <c r="NMX286" s="732"/>
      <c r="NMY286" s="732"/>
      <c r="NMZ286" s="732"/>
      <c r="NNA286" s="732"/>
      <c r="NNB286" s="732"/>
      <c r="NNC286" s="732"/>
      <c r="NND286" s="732"/>
      <c r="NNE286" s="733"/>
      <c r="NNF286" s="733"/>
      <c r="NNG286" s="732"/>
      <c r="NNH286" s="732"/>
      <c r="NNI286" s="733"/>
      <c r="NNJ286" s="733"/>
      <c r="NNK286" s="732"/>
      <c r="NNL286" s="732"/>
      <c r="NNM286" s="732"/>
      <c r="NNN286" s="732"/>
      <c r="NNO286" s="732"/>
      <c r="NNP286" s="731"/>
      <c r="NNQ286" s="734"/>
      <c r="NNR286" s="732"/>
      <c r="NNS286" s="732"/>
      <c r="NNT286" s="732"/>
      <c r="NNU286" s="732"/>
      <c r="NNV286" s="732"/>
      <c r="NNW286" s="732"/>
      <c r="NNX286" s="732"/>
      <c r="NNY286" s="735"/>
      <c r="NNZ286" s="735"/>
      <c r="NOA286" s="735"/>
      <c r="NOB286" s="735"/>
      <c r="NOC286" s="735"/>
      <c r="NOD286" s="735"/>
      <c r="NOE286" s="735"/>
      <c r="NOF286" s="735"/>
      <c r="NOG286" s="735"/>
      <c r="NOH286" s="735"/>
      <c r="NOI286" s="735"/>
      <c r="NOJ286" s="735"/>
      <c r="NOK286" s="735"/>
      <c r="NOL286" s="735"/>
      <c r="NOM286" s="735"/>
      <c r="NON286" s="735"/>
      <c r="NOO286" s="735"/>
      <c r="NOP286" s="735"/>
      <c r="NOQ286" s="735"/>
      <c r="NOR286" s="735"/>
      <c r="NOS286" s="735"/>
      <c r="NOT286" s="735"/>
      <c r="NOU286" s="735"/>
      <c r="NOV286" s="735"/>
      <c r="NOW286" s="735"/>
      <c r="NOX286" s="735"/>
      <c r="NOY286" s="735"/>
      <c r="NOZ286" s="735"/>
      <c r="NPA286" s="735"/>
      <c r="NPB286" s="735"/>
      <c r="NPC286" s="735"/>
      <c r="NPD286" s="735"/>
      <c r="NPE286" s="735"/>
      <c r="NPF286" s="735"/>
      <c r="NPG286" s="735"/>
      <c r="NPH286" s="735"/>
      <c r="NPI286" s="735"/>
      <c r="NPJ286" s="735"/>
      <c r="NPK286" s="735"/>
      <c r="NPL286" s="735"/>
      <c r="NPM286" s="735"/>
      <c r="NPN286" s="735"/>
      <c r="NPO286" s="735"/>
      <c r="NPP286" s="735"/>
      <c r="NPQ286" s="732"/>
      <c r="NPR286" s="732"/>
      <c r="NPS286" s="732"/>
      <c r="NPT286" s="732"/>
      <c r="NPU286" s="732"/>
      <c r="NPV286" s="732"/>
      <c r="NPW286" s="732"/>
      <c r="NPX286" s="732"/>
      <c r="NPY286" s="732"/>
      <c r="NPZ286" s="732"/>
      <c r="NQA286" s="732"/>
      <c r="NQB286" s="732"/>
      <c r="NQC286" s="732"/>
      <c r="NQD286" s="732"/>
      <c r="NQE286" s="732"/>
      <c r="NQF286" s="732"/>
      <c r="NQG286" s="732"/>
      <c r="NQH286" s="732"/>
      <c r="NQI286" s="732"/>
      <c r="NQJ286" s="732"/>
      <c r="NQK286" s="732"/>
      <c r="NQL286" s="732"/>
      <c r="NQM286" s="732"/>
      <c r="NQN286" s="732"/>
      <c r="NQO286" s="733"/>
      <c r="NQP286" s="733"/>
      <c r="NQQ286" s="733"/>
      <c r="NQR286" s="733"/>
      <c r="NQS286" s="733"/>
      <c r="NQT286" s="732"/>
      <c r="NQU286" s="732"/>
      <c r="NQV286" s="733"/>
      <c r="NQW286" s="733"/>
      <c r="NQX286" s="732"/>
      <c r="NQY286" s="732"/>
      <c r="NQZ286" s="733"/>
      <c r="NRA286" s="733"/>
      <c r="NRB286" s="732"/>
      <c r="NRC286" s="732"/>
      <c r="NRD286" s="732"/>
      <c r="NRE286" s="732"/>
      <c r="NRF286" s="732"/>
      <c r="NRG286" s="732"/>
      <c r="NRH286" s="732"/>
      <c r="NRI286" s="733"/>
      <c r="NRJ286" s="733"/>
      <c r="NRK286" s="732"/>
      <c r="NRL286" s="732"/>
      <c r="NRM286" s="733"/>
      <c r="NRN286" s="733"/>
      <c r="NRO286" s="732"/>
      <c r="NRP286" s="732"/>
      <c r="NRQ286" s="732"/>
      <c r="NRR286" s="732"/>
      <c r="NRS286" s="732"/>
      <c r="NRT286" s="731"/>
      <c r="NRU286" s="734"/>
      <c r="NRV286" s="732"/>
      <c r="NRW286" s="732"/>
      <c r="NRX286" s="732"/>
      <c r="NRY286" s="732"/>
      <c r="NRZ286" s="732"/>
      <c r="NSA286" s="732"/>
      <c r="NSB286" s="732"/>
      <c r="NSC286" s="735"/>
      <c r="NSD286" s="735"/>
      <c r="NSE286" s="735"/>
      <c r="NSF286" s="735"/>
      <c r="NSG286" s="735"/>
      <c r="NSH286" s="735"/>
      <c r="NSI286" s="735"/>
      <c r="NSJ286" s="735"/>
      <c r="NSK286" s="735"/>
      <c r="NSL286" s="735"/>
      <c r="NSM286" s="735"/>
      <c r="NSN286" s="735"/>
      <c r="NSO286" s="735"/>
      <c r="NSP286" s="735"/>
      <c r="NSQ286" s="735"/>
      <c r="NSR286" s="735"/>
      <c r="NSS286" s="735"/>
      <c r="NST286" s="735"/>
      <c r="NSU286" s="735"/>
      <c r="NSV286" s="735"/>
      <c r="NSW286" s="735"/>
      <c r="NSX286" s="735"/>
      <c r="NSY286" s="735"/>
      <c r="NSZ286" s="735"/>
      <c r="NTA286" s="735"/>
      <c r="NTB286" s="735"/>
      <c r="NTC286" s="735"/>
      <c r="NTD286" s="735"/>
      <c r="NTE286" s="735"/>
      <c r="NTF286" s="735"/>
      <c r="NTG286" s="735"/>
      <c r="NTH286" s="735"/>
      <c r="NTI286" s="735"/>
      <c r="NTJ286" s="735"/>
      <c r="NTK286" s="735"/>
      <c r="NTL286" s="735"/>
      <c r="NTM286" s="735"/>
      <c r="NTN286" s="735"/>
      <c r="NTO286" s="735"/>
      <c r="NTP286" s="735"/>
      <c r="NTQ286" s="735"/>
      <c r="NTR286" s="735"/>
      <c r="NTS286" s="735"/>
      <c r="NTT286" s="735"/>
      <c r="NTU286" s="732"/>
      <c r="NTV286" s="732"/>
      <c r="NTW286" s="732"/>
      <c r="NTX286" s="732"/>
      <c r="NTY286" s="732"/>
      <c r="NTZ286" s="732"/>
      <c r="NUA286" s="732"/>
      <c r="NUB286" s="732"/>
      <c r="NUC286" s="732"/>
      <c r="NUD286" s="732"/>
      <c r="NUE286" s="732"/>
      <c r="NUF286" s="732"/>
      <c r="NUG286" s="732"/>
      <c r="NUH286" s="732"/>
      <c r="NUI286" s="732"/>
      <c r="NUJ286" s="732"/>
      <c r="NUK286" s="732"/>
      <c r="NUL286" s="732"/>
      <c r="NUM286" s="732"/>
      <c r="NUN286" s="732"/>
      <c r="NUO286" s="732"/>
      <c r="NUP286" s="732"/>
      <c r="NUQ286" s="732"/>
      <c r="NUR286" s="732"/>
      <c r="NUS286" s="733"/>
      <c r="NUT286" s="733"/>
      <c r="NUU286" s="733"/>
      <c r="NUV286" s="733"/>
      <c r="NUW286" s="733"/>
      <c r="NUX286" s="732"/>
      <c r="NUY286" s="732"/>
      <c r="NUZ286" s="733"/>
      <c r="NVA286" s="733"/>
      <c r="NVB286" s="732"/>
      <c r="NVC286" s="732"/>
      <c r="NVD286" s="733"/>
      <c r="NVE286" s="733"/>
      <c r="NVF286" s="732"/>
      <c r="NVG286" s="732"/>
      <c r="NVH286" s="732"/>
      <c r="NVI286" s="732"/>
      <c r="NVJ286" s="732"/>
      <c r="NVK286" s="732"/>
      <c r="NVL286" s="732"/>
      <c r="NVM286" s="733"/>
      <c r="NVN286" s="733"/>
      <c r="NVO286" s="732"/>
      <c r="NVP286" s="732"/>
      <c r="NVQ286" s="733"/>
      <c r="NVR286" s="733"/>
      <c r="NVS286" s="732"/>
      <c r="NVT286" s="732"/>
      <c r="NVU286" s="732"/>
      <c r="NVV286" s="732"/>
      <c r="NVW286" s="732"/>
      <c r="NVX286" s="731"/>
      <c r="NVY286" s="734"/>
      <c r="NVZ286" s="732"/>
      <c r="NWA286" s="732"/>
      <c r="NWB286" s="732"/>
      <c r="NWC286" s="732"/>
      <c r="NWD286" s="732"/>
      <c r="NWE286" s="732"/>
      <c r="NWF286" s="732"/>
      <c r="NWG286" s="735"/>
      <c r="NWH286" s="735"/>
      <c r="NWI286" s="735"/>
      <c r="NWJ286" s="735"/>
      <c r="NWK286" s="735"/>
      <c r="NWL286" s="735"/>
      <c r="NWM286" s="735"/>
      <c r="NWN286" s="735"/>
      <c r="NWO286" s="735"/>
      <c r="NWP286" s="735"/>
      <c r="NWQ286" s="735"/>
      <c r="NWR286" s="735"/>
      <c r="NWS286" s="735"/>
      <c r="NWT286" s="735"/>
      <c r="NWU286" s="735"/>
      <c r="NWV286" s="735"/>
      <c r="NWW286" s="735"/>
      <c r="NWX286" s="735"/>
      <c r="NWY286" s="735"/>
      <c r="NWZ286" s="735"/>
      <c r="NXA286" s="735"/>
      <c r="NXB286" s="735"/>
      <c r="NXC286" s="735"/>
      <c r="NXD286" s="735"/>
      <c r="NXE286" s="735"/>
      <c r="NXF286" s="735"/>
      <c r="NXG286" s="735"/>
      <c r="NXH286" s="735"/>
      <c r="NXI286" s="735"/>
      <c r="NXJ286" s="735"/>
      <c r="NXK286" s="735"/>
      <c r="NXL286" s="735"/>
      <c r="NXM286" s="735"/>
      <c r="NXN286" s="735"/>
      <c r="NXO286" s="735"/>
      <c r="NXP286" s="735"/>
      <c r="NXQ286" s="735"/>
      <c r="NXR286" s="735"/>
      <c r="NXS286" s="735"/>
      <c r="NXT286" s="735"/>
      <c r="NXU286" s="735"/>
      <c r="NXV286" s="735"/>
      <c r="NXW286" s="735"/>
      <c r="NXX286" s="735"/>
      <c r="NXY286" s="732"/>
      <c r="NXZ286" s="732"/>
      <c r="NYA286" s="732"/>
      <c r="NYB286" s="732"/>
      <c r="NYC286" s="732"/>
      <c r="NYD286" s="732"/>
      <c r="NYE286" s="732"/>
      <c r="NYF286" s="732"/>
      <c r="NYG286" s="732"/>
      <c r="NYH286" s="732"/>
      <c r="NYI286" s="732"/>
      <c r="NYJ286" s="732"/>
      <c r="NYK286" s="732"/>
      <c r="NYL286" s="732"/>
      <c r="NYM286" s="732"/>
      <c r="NYN286" s="732"/>
      <c r="NYO286" s="732"/>
      <c r="NYP286" s="732"/>
      <c r="NYQ286" s="732"/>
      <c r="NYR286" s="732"/>
      <c r="NYS286" s="732"/>
      <c r="NYT286" s="732"/>
      <c r="NYU286" s="732"/>
      <c r="NYV286" s="732"/>
      <c r="NYW286" s="733"/>
      <c r="NYX286" s="733"/>
      <c r="NYY286" s="733"/>
      <c r="NYZ286" s="733"/>
      <c r="NZA286" s="733"/>
      <c r="NZB286" s="732"/>
      <c r="NZC286" s="732"/>
      <c r="NZD286" s="733"/>
      <c r="NZE286" s="733"/>
      <c r="NZF286" s="732"/>
      <c r="NZG286" s="732"/>
      <c r="NZH286" s="733"/>
      <c r="NZI286" s="733"/>
      <c r="NZJ286" s="732"/>
      <c r="NZK286" s="732"/>
      <c r="NZL286" s="732"/>
      <c r="NZM286" s="732"/>
      <c r="NZN286" s="732"/>
      <c r="NZO286" s="732"/>
      <c r="NZP286" s="732"/>
      <c r="NZQ286" s="733"/>
      <c r="NZR286" s="733"/>
      <c r="NZS286" s="732"/>
      <c r="NZT286" s="732"/>
      <c r="NZU286" s="733"/>
      <c r="NZV286" s="733"/>
      <c r="NZW286" s="732"/>
      <c r="NZX286" s="732"/>
      <c r="NZY286" s="732"/>
      <c r="NZZ286" s="732"/>
      <c r="OAA286" s="732"/>
      <c r="OAB286" s="731"/>
      <c r="OAC286" s="734"/>
      <c r="OAD286" s="732"/>
      <c r="OAE286" s="732"/>
      <c r="OAF286" s="732"/>
      <c r="OAG286" s="732"/>
      <c r="OAH286" s="732"/>
      <c r="OAI286" s="732"/>
      <c r="OAJ286" s="732"/>
      <c r="OAK286" s="735"/>
      <c r="OAL286" s="735"/>
      <c r="OAM286" s="735"/>
      <c r="OAN286" s="735"/>
      <c r="OAO286" s="735"/>
      <c r="OAP286" s="735"/>
      <c r="OAQ286" s="735"/>
      <c r="OAR286" s="735"/>
      <c r="OAS286" s="735"/>
      <c r="OAT286" s="735"/>
      <c r="OAU286" s="735"/>
      <c r="OAV286" s="735"/>
      <c r="OAW286" s="735"/>
      <c r="OAX286" s="735"/>
      <c r="OAY286" s="735"/>
      <c r="OAZ286" s="735"/>
      <c r="OBA286" s="735"/>
      <c r="OBB286" s="735"/>
      <c r="OBC286" s="735"/>
      <c r="OBD286" s="735"/>
      <c r="OBE286" s="735"/>
      <c r="OBF286" s="735"/>
      <c r="OBG286" s="735"/>
      <c r="OBH286" s="735"/>
      <c r="OBI286" s="735"/>
      <c r="OBJ286" s="735"/>
      <c r="OBK286" s="735"/>
      <c r="OBL286" s="735"/>
      <c r="OBM286" s="735"/>
      <c r="OBN286" s="735"/>
      <c r="OBO286" s="735"/>
      <c r="OBP286" s="735"/>
      <c r="OBQ286" s="735"/>
      <c r="OBR286" s="735"/>
      <c r="OBS286" s="735"/>
      <c r="OBT286" s="735"/>
      <c r="OBU286" s="735"/>
      <c r="OBV286" s="735"/>
      <c r="OBW286" s="735"/>
      <c r="OBX286" s="735"/>
      <c r="OBY286" s="735"/>
      <c r="OBZ286" s="735"/>
      <c r="OCA286" s="735"/>
      <c r="OCB286" s="735"/>
      <c r="OCC286" s="732"/>
      <c r="OCD286" s="732"/>
      <c r="OCE286" s="732"/>
      <c r="OCF286" s="732"/>
      <c r="OCG286" s="732"/>
      <c r="OCH286" s="732"/>
      <c r="OCI286" s="732"/>
      <c r="OCJ286" s="732"/>
      <c r="OCK286" s="732"/>
      <c r="OCL286" s="732"/>
      <c r="OCM286" s="732"/>
      <c r="OCN286" s="732"/>
      <c r="OCO286" s="732"/>
      <c r="OCP286" s="732"/>
      <c r="OCQ286" s="732"/>
      <c r="OCR286" s="732"/>
      <c r="OCS286" s="732"/>
      <c r="OCT286" s="732"/>
      <c r="OCU286" s="732"/>
      <c r="OCV286" s="732"/>
      <c r="OCW286" s="732"/>
      <c r="OCX286" s="732"/>
      <c r="OCY286" s="732"/>
      <c r="OCZ286" s="732"/>
      <c r="ODA286" s="733"/>
      <c r="ODB286" s="733"/>
      <c r="ODC286" s="733"/>
      <c r="ODD286" s="733"/>
      <c r="ODE286" s="733"/>
      <c r="ODF286" s="732"/>
      <c r="ODG286" s="732"/>
      <c r="ODH286" s="733"/>
      <c r="ODI286" s="733"/>
      <c r="ODJ286" s="732"/>
      <c r="ODK286" s="732"/>
      <c r="ODL286" s="733"/>
      <c r="ODM286" s="733"/>
      <c r="ODN286" s="732"/>
      <c r="ODO286" s="732"/>
      <c r="ODP286" s="732"/>
      <c r="ODQ286" s="732"/>
      <c r="ODR286" s="732"/>
      <c r="ODS286" s="732"/>
      <c r="ODT286" s="732"/>
      <c r="ODU286" s="733"/>
      <c r="ODV286" s="733"/>
      <c r="ODW286" s="732"/>
      <c r="ODX286" s="732"/>
      <c r="ODY286" s="733"/>
      <c r="ODZ286" s="733"/>
      <c r="OEA286" s="732"/>
      <c r="OEB286" s="732"/>
      <c r="OEC286" s="732"/>
      <c r="OED286" s="732"/>
      <c r="OEE286" s="732"/>
      <c r="OEF286" s="731"/>
      <c r="OEG286" s="734"/>
      <c r="OEH286" s="732"/>
      <c r="OEI286" s="732"/>
      <c r="OEJ286" s="732"/>
      <c r="OEK286" s="732"/>
      <c r="OEL286" s="732"/>
      <c r="OEM286" s="732"/>
      <c r="OEN286" s="732"/>
      <c r="OEO286" s="735"/>
      <c r="OEP286" s="735"/>
      <c r="OEQ286" s="735"/>
      <c r="OER286" s="735"/>
      <c r="OES286" s="735"/>
      <c r="OET286" s="735"/>
      <c r="OEU286" s="735"/>
      <c r="OEV286" s="735"/>
      <c r="OEW286" s="735"/>
      <c r="OEX286" s="735"/>
      <c r="OEY286" s="735"/>
      <c r="OEZ286" s="735"/>
      <c r="OFA286" s="735"/>
      <c r="OFB286" s="735"/>
      <c r="OFC286" s="735"/>
      <c r="OFD286" s="735"/>
      <c r="OFE286" s="735"/>
      <c r="OFF286" s="735"/>
      <c r="OFG286" s="735"/>
      <c r="OFH286" s="735"/>
      <c r="OFI286" s="735"/>
      <c r="OFJ286" s="735"/>
      <c r="OFK286" s="735"/>
      <c r="OFL286" s="735"/>
      <c r="OFM286" s="735"/>
      <c r="OFN286" s="735"/>
      <c r="OFO286" s="735"/>
      <c r="OFP286" s="735"/>
      <c r="OFQ286" s="735"/>
      <c r="OFR286" s="735"/>
      <c r="OFS286" s="735"/>
      <c r="OFT286" s="735"/>
      <c r="OFU286" s="735"/>
      <c r="OFV286" s="735"/>
      <c r="OFW286" s="735"/>
      <c r="OFX286" s="735"/>
      <c r="OFY286" s="735"/>
      <c r="OFZ286" s="735"/>
      <c r="OGA286" s="735"/>
      <c r="OGB286" s="735"/>
      <c r="OGC286" s="735"/>
      <c r="OGD286" s="735"/>
      <c r="OGE286" s="735"/>
      <c r="OGF286" s="735"/>
      <c r="OGG286" s="732"/>
      <c r="OGH286" s="732"/>
      <c r="OGI286" s="732"/>
      <c r="OGJ286" s="732"/>
      <c r="OGK286" s="732"/>
      <c r="OGL286" s="732"/>
      <c r="OGM286" s="732"/>
      <c r="OGN286" s="732"/>
      <c r="OGO286" s="732"/>
      <c r="OGP286" s="732"/>
      <c r="OGQ286" s="732"/>
      <c r="OGR286" s="732"/>
      <c r="OGS286" s="732"/>
      <c r="OGT286" s="732"/>
      <c r="OGU286" s="732"/>
      <c r="OGV286" s="732"/>
      <c r="OGW286" s="732"/>
      <c r="OGX286" s="732"/>
      <c r="OGY286" s="732"/>
      <c r="OGZ286" s="732"/>
      <c r="OHA286" s="732"/>
      <c r="OHB286" s="732"/>
      <c r="OHC286" s="732"/>
      <c r="OHD286" s="732"/>
      <c r="OHE286" s="733"/>
      <c r="OHF286" s="733"/>
      <c r="OHG286" s="733"/>
      <c r="OHH286" s="733"/>
      <c r="OHI286" s="733"/>
      <c r="OHJ286" s="732"/>
      <c r="OHK286" s="732"/>
      <c r="OHL286" s="733"/>
      <c r="OHM286" s="733"/>
      <c r="OHN286" s="732"/>
      <c r="OHO286" s="732"/>
      <c r="OHP286" s="733"/>
      <c r="OHQ286" s="733"/>
      <c r="OHR286" s="732"/>
      <c r="OHS286" s="732"/>
      <c r="OHT286" s="732"/>
      <c r="OHU286" s="732"/>
      <c r="OHV286" s="732"/>
      <c r="OHW286" s="732"/>
      <c r="OHX286" s="732"/>
      <c r="OHY286" s="733"/>
      <c r="OHZ286" s="733"/>
      <c r="OIA286" s="732"/>
      <c r="OIB286" s="732"/>
      <c r="OIC286" s="733"/>
      <c r="OID286" s="733"/>
      <c r="OIE286" s="732"/>
      <c r="OIF286" s="732"/>
      <c r="OIG286" s="732"/>
      <c r="OIH286" s="732"/>
      <c r="OII286" s="732"/>
      <c r="OIJ286" s="731"/>
      <c r="OIK286" s="734"/>
      <c r="OIL286" s="732"/>
      <c r="OIM286" s="732"/>
      <c r="OIN286" s="732"/>
      <c r="OIO286" s="732"/>
      <c r="OIP286" s="732"/>
      <c r="OIQ286" s="732"/>
      <c r="OIR286" s="732"/>
      <c r="OIS286" s="735"/>
      <c r="OIT286" s="735"/>
      <c r="OIU286" s="735"/>
      <c r="OIV286" s="735"/>
      <c r="OIW286" s="735"/>
      <c r="OIX286" s="735"/>
      <c r="OIY286" s="735"/>
      <c r="OIZ286" s="735"/>
      <c r="OJA286" s="735"/>
      <c r="OJB286" s="735"/>
      <c r="OJC286" s="735"/>
      <c r="OJD286" s="735"/>
      <c r="OJE286" s="735"/>
      <c r="OJF286" s="735"/>
      <c r="OJG286" s="735"/>
      <c r="OJH286" s="735"/>
      <c r="OJI286" s="735"/>
      <c r="OJJ286" s="735"/>
      <c r="OJK286" s="735"/>
      <c r="OJL286" s="735"/>
      <c r="OJM286" s="735"/>
      <c r="OJN286" s="735"/>
      <c r="OJO286" s="735"/>
      <c r="OJP286" s="735"/>
      <c r="OJQ286" s="735"/>
      <c r="OJR286" s="735"/>
      <c r="OJS286" s="735"/>
      <c r="OJT286" s="735"/>
      <c r="OJU286" s="735"/>
      <c r="OJV286" s="735"/>
      <c r="OJW286" s="735"/>
      <c r="OJX286" s="735"/>
      <c r="OJY286" s="735"/>
      <c r="OJZ286" s="735"/>
      <c r="OKA286" s="735"/>
      <c r="OKB286" s="735"/>
      <c r="OKC286" s="735"/>
      <c r="OKD286" s="735"/>
      <c r="OKE286" s="735"/>
      <c r="OKF286" s="735"/>
      <c r="OKG286" s="735"/>
      <c r="OKH286" s="735"/>
      <c r="OKI286" s="735"/>
      <c r="OKJ286" s="735"/>
      <c r="OKK286" s="732"/>
      <c r="OKL286" s="732"/>
      <c r="OKM286" s="732"/>
      <c r="OKN286" s="732"/>
      <c r="OKO286" s="732"/>
      <c r="OKP286" s="732"/>
      <c r="OKQ286" s="732"/>
      <c r="OKR286" s="732"/>
      <c r="OKS286" s="732"/>
      <c r="OKT286" s="732"/>
      <c r="OKU286" s="732"/>
      <c r="OKV286" s="732"/>
      <c r="OKW286" s="732"/>
      <c r="OKX286" s="732"/>
      <c r="OKY286" s="732"/>
      <c r="OKZ286" s="732"/>
      <c r="OLA286" s="732"/>
      <c r="OLB286" s="732"/>
      <c r="OLC286" s="732"/>
      <c r="OLD286" s="732"/>
      <c r="OLE286" s="732"/>
      <c r="OLF286" s="732"/>
      <c r="OLG286" s="732"/>
      <c r="OLH286" s="732"/>
      <c r="OLI286" s="733"/>
      <c r="OLJ286" s="733"/>
      <c r="OLK286" s="733"/>
      <c r="OLL286" s="733"/>
      <c r="OLM286" s="733"/>
      <c r="OLN286" s="732"/>
      <c r="OLO286" s="732"/>
      <c r="OLP286" s="733"/>
      <c r="OLQ286" s="733"/>
      <c r="OLR286" s="732"/>
      <c r="OLS286" s="732"/>
      <c r="OLT286" s="733"/>
      <c r="OLU286" s="733"/>
      <c r="OLV286" s="732"/>
      <c r="OLW286" s="732"/>
      <c r="OLX286" s="732"/>
      <c r="OLY286" s="732"/>
      <c r="OLZ286" s="732"/>
      <c r="OMA286" s="732"/>
      <c r="OMB286" s="732"/>
      <c r="OMC286" s="733"/>
      <c r="OMD286" s="733"/>
      <c r="OME286" s="732"/>
      <c r="OMF286" s="732"/>
      <c r="OMG286" s="733"/>
      <c r="OMH286" s="733"/>
      <c r="OMI286" s="732"/>
      <c r="OMJ286" s="732"/>
      <c r="OMK286" s="732"/>
      <c r="OML286" s="732"/>
      <c r="OMM286" s="732"/>
      <c r="OMN286" s="731"/>
      <c r="OMO286" s="734"/>
      <c r="OMP286" s="732"/>
      <c r="OMQ286" s="732"/>
      <c r="OMR286" s="732"/>
      <c r="OMS286" s="732"/>
      <c r="OMT286" s="732"/>
      <c r="OMU286" s="732"/>
      <c r="OMV286" s="732"/>
      <c r="OMW286" s="735"/>
      <c r="OMX286" s="735"/>
      <c r="OMY286" s="735"/>
      <c r="OMZ286" s="735"/>
      <c r="ONA286" s="735"/>
      <c r="ONB286" s="735"/>
      <c r="ONC286" s="735"/>
      <c r="OND286" s="735"/>
      <c r="ONE286" s="735"/>
      <c r="ONF286" s="735"/>
      <c r="ONG286" s="735"/>
      <c r="ONH286" s="735"/>
      <c r="ONI286" s="735"/>
      <c r="ONJ286" s="735"/>
      <c r="ONK286" s="735"/>
      <c r="ONL286" s="735"/>
      <c r="ONM286" s="735"/>
      <c r="ONN286" s="735"/>
      <c r="ONO286" s="735"/>
      <c r="ONP286" s="735"/>
      <c r="ONQ286" s="735"/>
      <c r="ONR286" s="735"/>
      <c r="ONS286" s="735"/>
      <c r="ONT286" s="735"/>
      <c r="ONU286" s="735"/>
      <c r="ONV286" s="735"/>
      <c r="ONW286" s="735"/>
      <c r="ONX286" s="735"/>
      <c r="ONY286" s="735"/>
      <c r="ONZ286" s="735"/>
      <c r="OOA286" s="735"/>
      <c r="OOB286" s="735"/>
      <c r="OOC286" s="735"/>
      <c r="OOD286" s="735"/>
      <c r="OOE286" s="735"/>
      <c r="OOF286" s="735"/>
      <c r="OOG286" s="735"/>
      <c r="OOH286" s="735"/>
      <c r="OOI286" s="735"/>
      <c r="OOJ286" s="735"/>
      <c r="OOK286" s="735"/>
      <c r="OOL286" s="735"/>
      <c r="OOM286" s="735"/>
      <c r="OON286" s="735"/>
      <c r="OOO286" s="732"/>
      <c r="OOP286" s="732"/>
      <c r="OOQ286" s="732"/>
      <c r="OOR286" s="732"/>
      <c r="OOS286" s="732"/>
      <c r="OOT286" s="732"/>
      <c r="OOU286" s="732"/>
      <c r="OOV286" s="732"/>
      <c r="OOW286" s="732"/>
      <c r="OOX286" s="732"/>
      <c r="OOY286" s="732"/>
      <c r="OOZ286" s="732"/>
      <c r="OPA286" s="732"/>
      <c r="OPB286" s="732"/>
      <c r="OPC286" s="732"/>
      <c r="OPD286" s="732"/>
      <c r="OPE286" s="732"/>
      <c r="OPF286" s="732"/>
      <c r="OPG286" s="732"/>
      <c r="OPH286" s="732"/>
      <c r="OPI286" s="732"/>
      <c r="OPJ286" s="732"/>
      <c r="OPK286" s="732"/>
      <c r="OPL286" s="732"/>
      <c r="OPM286" s="733"/>
      <c r="OPN286" s="733"/>
      <c r="OPO286" s="733"/>
      <c r="OPP286" s="733"/>
      <c r="OPQ286" s="733"/>
      <c r="OPR286" s="732"/>
      <c r="OPS286" s="732"/>
      <c r="OPT286" s="733"/>
      <c r="OPU286" s="733"/>
      <c r="OPV286" s="732"/>
      <c r="OPW286" s="732"/>
      <c r="OPX286" s="733"/>
      <c r="OPY286" s="733"/>
      <c r="OPZ286" s="732"/>
      <c r="OQA286" s="732"/>
      <c r="OQB286" s="732"/>
      <c r="OQC286" s="732"/>
      <c r="OQD286" s="732"/>
      <c r="OQE286" s="732"/>
      <c r="OQF286" s="732"/>
      <c r="OQG286" s="733"/>
      <c r="OQH286" s="733"/>
      <c r="OQI286" s="732"/>
      <c r="OQJ286" s="732"/>
      <c r="OQK286" s="733"/>
      <c r="OQL286" s="733"/>
      <c r="OQM286" s="732"/>
      <c r="OQN286" s="732"/>
      <c r="OQO286" s="732"/>
      <c r="OQP286" s="732"/>
      <c r="OQQ286" s="732"/>
      <c r="OQR286" s="731"/>
      <c r="OQS286" s="734"/>
      <c r="OQT286" s="732"/>
      <c r="OQU286" s="732"/>
      <c r="OQV286" s="732"/>
      <c r="OQW286" s="732"/>
      <c r="OQX286" s="732"/>
      <c r="OQY286" s="732"/>
      <c r="OQZ286" s="732"/>
      <c r="ORA286" s="735"/>
      <c r="ORB286" s="735"/>
      <c r="ORC286" s="735"/>
      <c r="ORD286" s="735"/>
      <c r="ORE286" s="735"/>
      <c r="ORF286" s="735"/>
      <c r="ORG286" s="735"/>
      <c r="ORH286" s="735"/>
      <c r="ORI286" s="735"/>
      <c r="ORJ286" s="735"/>
      <c r="ORK286" s="735"/>
      <c r="ORL286" s="735"/>
      <c r="ORM286" s="735"/>
      <c r="ORN286" s="735"/>
      <c r="ORO286" s="735"/>
      <c r="ORP286" s="735"/>
      <c r="ORQ286" s="735"/>
      <c r="ORR286" s="735"/>
      <c r="ORS286" s="735"/>
      <c r="ORT286" s="735"/>
      <c r="ORU286" s="735"/>
      <c r="ORV286" s="735"/>
      <c r="ORW286" s="735"/>
      <c r="ORX286" s="735"/>
      <c r="ORY286" s="735"/>
      <c r="ORZ286" s="735"/>
      <c r="OSA286" s="735"/>
      <c r="OSB286" s="735"/>
      <c r="OSC286" s="735"/>
      <c r="OSD286" s="735"/>
      <c r="OSE286" s="735"/>
      <c r="OSF286" s="735"/>
      <c r="OSG286" s="735"/>
      <c r="OSH286" s="735"/>
      <c r="OSI286" s="735"/>
      <c r="OSJ286" s="735"/>
      <c r="OSK286" s="735"/>
      <c r="OSL286" s="735"/>
      <c r="OSM286" s="735"/>
      <c r="OSN286" s="735"/>
      <c r="OSO286" s="735"/>
      <c r="OSP286" s="735"/>
      <c r="OSQ286" s="735"/>
      <c r="OSR286" s="735"/>
      <c r="OSS286" s="732"/>
      <c r="OST286" s="732"/>
      <c r="OSU286" s="732"/>
      <c r="OSV286" s="732"/>
      <c r="OSW286" s="732"/>
      <c r="OSX286" s="732"/>
      <c r="OSY286" s="732"/>
      <c r="OSZ286" s="732"/>
      <c r="OTA286" s="732"/>
      <c r="OTB286" s="732"/>
      <c r="OTC286" s="732"/>
      <c r="OTD286" s="732"/>
      <c r="OTE286" s="732"/>
      <c r="OTF286" s="732"/>
      <c r="OTG286" s="732"/>
      <c r="OTH286" s="732"/>
      <c r="OTI286" s="732"/>
      <c r="OTJ286" s="732"/>
      <c r="OTK286" s="732"/>
      <c r="OTL286" s="732"/>
      <c r="OTM286" s="732"/>
      <c r="OTN286" s="732"/>
      <c r="OTO286" s="732"/>
      <c r="OTP286" s="732"/>
      <c r="OTQ286" s="733"/>
      <c r="OTR286" s="733"/>
      <c r="OTS286" s="733"/>
      <c r="OTT286" s="733"/>
      <c r="OTU286" s="733"/>
      <c r="OTV286" s="732"/>
      <c r="OTW286" s="732"/>
      <c r="OTX286" s="733"/>
      <c r="OTY286" s="733"/>
      <c r="OTZ286" s="732"/>
      <c r="OUA286" s="732"/>
      <c r="OUB286" s="733"/>
      <c r="OUC286" s="733"/>
      <c r="OUD286" s="732"/>
      <c r="OUE286" s="732"/>
      <c r="OUF286" s="732"/>
      <c r="OUG286" s="732"/>
      <c r="OUH286" s="732"/>
      <c r="OUI286" s="732"/>
      <c r="OUJ286" s="732"/>
      <c r="OUK286" s="733"/>
      <c r="OUL286" s="733"/>
      <c r="OUM286" s="732"/>
      <c r="OUN286" s="732"/>
      <c r="OUO286" s="733"/>
      <c r="OUP286" s="733"/>
      <c r="OUQ286" s="732"/>
      <c r="OUR286" s="732"/>
      <c r="OUS286" s="732"/>
      <c r="OUT286" s="732"/>
      <c r="OUU286" s="732"/>
      <c r="OUV286" s="731"/>
      <c r="OUW286" s="734"/>
      <c r="OUX286" s="732"/>
      <c r="OUY286" s="732"/>
      <c r="OUZ286" s="732"/>
      <c r="OVA286" s="732"/>
      <c r="OVB286" s="732"/>
      <c r="OVC286" s="732"/>
      <c r="OVD286" s="732"/>
      <c r="OVE286" s="735"/>
      <c r="OVF286" s="735"/>
      <c r="OVG286" s="735"/>
      <c r="OVH286" s="735"/>
      <c r="OVI286" s="735"/>
      <c r="OVJ286" s="735"/>
      <c r="OVK286" s="735"/>
      <c r="OVL286" s="735"/>
      <c r="OVM286" s="735"/>
      <c r="OVN286" s="735"/>
      <c r="OVO286" s="735"/>
      <c r="OVP286" s="735"/>
      <c r="OVQ286" s="735"/>
      <c r="OVR286" s="735"/>
      <c r="OVS286" s="735"/>
      <c r="OVT286" s="735"/>
      <c r="OVU286" s="735"/>
      <c r="OVV286" s="735"/>
      <c r="OVW286" s="735"/>
      <c r="OVX286" s="735"/>
      <c r="OVY286" s="735"/>
      <c r="OVZ286" s="735"/>
      <c r="OWA286" s="735"/>
      <c r="OWB286" s="735"/>
      <c r="OWC286" s="735"/>
      <c r="OWD286" s="735"/>
      <c r="OWE286" s="735"/>
      <c r="OWF286" s="735"/>
      <c r="OWG286" s="735"/>
      <c r="OWH286" s="735"/>
      <c r="OWI286" s="735"/>
      <c r="OWJ286" s="735"/>
      <c r="OWK286" s="735"/>
      <c r="OWL286" s="735"/>
      <c r="OWM286" s="735"/>
      <c r="OWN286" s="735"/>
      <c r="OWO286" s="735"/>
      <c r="OWP286" s="735"/>
      <c r="OWQ286" s="735"/>
      <c r="OWR286" s="735"/>
      <c r="OWS286" s="735"/>
      <c r="OWT286" s="735"/>
      <c r="OWU286" s="735"/>
      <c r="OWV286" s="735"/>
      <c r="OWW286" s="732"/>
      <c r="OWX286" s="732"/>
      <c r="OWY286" s="732"/>
      <c r="OWZ286" s="732"/>
      <c r="OXA286" s="732"/>
      <c r="OXB286" s="732"/>
      <c r="OXC286" s="732"/>
      <c r="OXD286" s="732"/>
      <c r="OXE286" s="732"/>
      <c r="OXF286" s="732"/>
      <c r="OXG286" s="732"/>
      <c r="OXH286" s="732"/>
      <c r="OXI286" s="732"/>
      <c r="OXJ286" s="732"/>
      <c r="OXK286" s="732"/>
      <c r="OXL286" s="732"/>
      <c r="OXM286" s="732"/>
      <c r="OXN286" s="732"/>
      <c r="OXO286" s="732"/>
      <c r="OXP286" s="732"/>
      <c r="OXQ286" s="732"/>
      <c r="OXR286" s="732"/>
      <c r="OXS286" s="732"/>
      <c r="OXT286" s="732"/>
      <c r="OXU286" s="733"/>
      <c r="OXV286" s="733"/>
      <c r="OXW286" s="733"/>
      <c r="OXX286" s="733"/>
      <c r="OXY286" s="733"/>
      <c r="OXZ286" s="732"/>
      <c r="OYA286" s="732"/>
      <c r="OYB286" s="733"/>
      <c r="OYC286" s="733"/>
      <c r="OYD286" s="732"/>
      <c r="OYE286" s="732"/>
      <c r="OYF286" s="733"/>
      <c r="OYG286" s="733"/>
      <c r="OYH286" s="732"/>
      <c r="OYI286" s="732"/>
      <c r="OYJ286" s="732"/>
      <c r="OYK286" s="732"/>
      <c r="OYL286" s="732"/>
      <c r="OYM286" s="732"/>
      <c r="OYN286" s="732"/>
      <c r="OYO286" s="733"/>
      <c r="OYP286" s="733"/>
      <c r="OYQ286" s="732"/>
      <c r="OYR286" s="732"/>
      <c r="OYS286" s="733"/>
      <c r="OYT286" s="733"/>
      <c r="OYU286" s="732"/>
      <c r="OYV286" s="732"/>
      <c r="OYW286" s="732"/>
      <c r="OYX286" s="732"/>
      <c r="OYY286" s="732"/>
      <c r="OYZ286" s="731"/>
      <c r="OZA286" s="734"/>
      <c r="OZB286" s="732"/>
      <c r="OZC286" s="732"/>
      <c r="OZD286" s="732"/>
      <c r="OZE286" s="732"/>
      <c r="OZF286" s="732"/>
      <c r="OZG286" s="732"/>
      <c r="OZH286" s="732"/>
      <c r="OZI286" s="735"/>
      <c r="OZJ286" s="735"/>
      <c r="OZK286" s="735"/>
      <c r="OZL286" s="735"/>
      <c r="OZM286" s="735"/>
      <c r="OZN286" s="735"/>
      <c r="OZO286" s="735"/>
      <c r="OZP286" s="735"/>
      <c r="OZQ286" s="735"/>
      <c r="OZR286" s="735"/>
      <c r="OZS286" s="735"/>
      <c r="OZT286" s="735"/>
      <c r="OZU286" s="735"/>
      <c r="OZV286" s="735"/>
      <c r="OZW286" s="735"/>
      <c r="OZX286" s="735"/>
      <c r="OZY286" s="735"/>
      <c r="OZZ286" s="735"/>
      <c r="PAA286" s="735"/>
      <c r="PAB286" s="735"/>
      <c r="PAC286" s="735"/>
      <c r="PAD286" s="735"/>
      <c r="PAE286" s="735"/>
      <c r="PAF286" s="735"/>
      <c r="PAG286" s="735"/>
      <c r="PAH286" s="735"/>
      <c r="PAI286" s="735"/>
      <c r="PAJ286" s="735"/>
      <c r="PAK286" s="735"/>
      <c r="PAL286" s="735"/>
      <c r="PAM286" s="735"/>
      <c r="PAN286" s="735"/>
      <c r="PAO286" s="735"/>
      <c r="PAP286" s="735"/>
      <c r="PAQ286" s="735"/>
      <c r="PAR286" s="735"/>
      <c r="PAS286" s="735"/>
      <c r="PAT286" s="735"/>
      <c r="PAU286" s="735"/>
      <c r="PAV286" s="735"/>
      <c r="PAW286" s="735"/>
      <c r="PAX286" s="735"/>
      <c r="PAY286" s="735"/>
      <c r="PAZ286" s="735"/>
      <c r="PBA286" s="732"/>
      <c r="PBB286" s="732"/>
      <c r="PBC286" s="732"/>
      <c r="PBD286" s="732"/>
      <c r="PBE286" s="732"/>
      <c r="PBF286" s="732"/>
      <c r="PBG286" s="732"/>
      <c r="PBH286" s="732"/>
      <c r="PBI286" s="732"/>
      <c r="PBJ286" s="732"/>
      <c r="PBK286" s="732"/>
      <c r="PBL286" s="732"/>
      <c r="PBM286" s="732"/>
      <c r="PBN286" s="732"/>
      <c r="PBO286" s="732"/>
      <c r="PBP286" s="732"/>
      <c r="PBQ286" s="732"/>
      <c r="PBR286" s="732"/>
      <c r="PBS286" s="732"/>
      <c r="PBT286" s="732"/>
      <c r="PBU286" s="732"/>
      <c r="PBV286" s="732"/>
      <c r="PBW286" s="732"/>
      <c r="PBX286" s="732"/>
      <c r="PBY286" s="733"/>
      <c r="PBZ286" s="733"/>
      <c r="PCA286" s="733"/>
      <c r="PCB286" s="733"/>
      <c r="PCC286" s="733"/>
      <c r="PCD286" s="732"/>
      <c r="PCE286" s="732"/>
      <c r="PCF286" s="733"/>
      <c r="PCG286" s="733"/>
      <c r="PCH286" s="732"/>
      <c r="PCI286" s="732"/>
      <c r="PCJ286" s="733"/>
      <c r="PCK286" s="733"/>
      <c r="PCL286" s="732"/>
      <c r="PCM286" s="732"/>
      <c r="PCN286" s="732"/>
      <c r="PCO286" s="732"/>
      <c r="PCP286" s="732"/>
      <c r="PCQ286" s="732"/>
      <c r="PCR286" s="732"/>
      <c r="PCS286" s="733"/>
      <c r="PCT286" s="733"/>
      <c r="PCU286" s="732"/>
      <c r="PCV286" s="732"/>
      <c r="PCW286" s="733"/>
      <c r="PCX286" s="733"/>
      <c r="PCY286" s="732"/>
      <c r="PCZ286" s="732"/>
      <c r="PDA286" s="732"/>
      <c r="PDB286" s="732"/>
      <c r="PDC286" s="732"/>
      <c r="PDD286" s="731"/>
      <c r="PDE286" s="734"/>
      <c r="PDF286" s="732"/>
      <c r="PDG286" s="732"/>
      <c r="PDH286" s="732"/>
      <c r="PDI286" s="732"/>
      <c r="PDJ286" s="732"/>
      <c r="PDK286" s="732"/>
      <c r="PDL286" s="732"/>
      <c r="PDM286" s="735"/>
      <c r="PDN286" s="735"/>
      <c r="PDO286" s="735"/>
      <c r="PDP286" s="735"/>
      <c r="PDQ286" s="735"/>
      <c r="PDR286" s="735"/>
      <c r="PDS286" s="735"/>
      <c r="PDT286" s="735"/>
      <c r="PDU286" s="735"/>
      <c r="PDV286" s="735"/>
      <c r="PDW286" s="735"/>
      <c r="PDX286" s="735"/>
      <c r="PDY286" s="735"/>
      <c r="PDZ286" s="735"/>
      <c r="PEA286" s="735"/>
      <c r="PEB286" s="735"/>
      <c r="PEC286" s="735"/>
      <c r="PED286" s="735"/>
      <c r="PEE286" s="735"/>
      <c r="PEF286" s="735"/>
      <c r="PEG286" s="735"/>
      <c r="PEH286" s="735"/>
      <c r="PEI286" s="735"/>
      <c r="PEJ286" s="735"/>
      <c r="PEK286" s="735"/>
      <c r="PEL286" s="735"/>
      <c r="PEM286" s="735"/>
      <c r="PEN286" s="735"/>
      <c r="PEO286" s="735"/>
      <c r="PEP286" s="735"/>
      <c r="PEQ286" s="735"/>
      <c r="PER286" s="735"/>
      <c r="PES286" s="735"/>
      <c r="PET286" s="735"/>
      <c r="PEU286" s="735"/>
      <c r="PEV286" s="735"/>
      <c r="PEW286" s="735"/>
      <c r="PEX286" s="735"/>
      <c r="PEY286" s="735"/>
      <c r="PEZ286" s="735"/>
      <c r="PFA286" s="735"/>
      <c r="PFB286" s="735"/>
      <c r="PFC286" s="735"/>
      <c r="PFD286" s="735"/>
      <c r="PFE286" s="732"/>
      <c r="PFF286" s="732"/>
      <c r="PFG286" s="732"/>
      <c r="PFH286" s="732"/>
      <c r="PFI286" s="732"/>
      <c r="PFJ286" s="732"/>
      <c r="PFK286" s="732"/>
      <c r="PFL286" s="732"/>
      <c r="PFM286" s="732"/>
      <c r="PFN286" s="732"/>
      <c r="PFO286" s="732"/>
      <c r="PFP286" s="732"/>
      <c r="PFQ286" s="732"/>
      <c r="PFR286" s="732"/>
      <c r="PFS286" s="732"/>
      <c r="PFT286" s="732"/>
      <c r="PFU286" s="732"/>
      <c r="PFV286" s="732"/>
      <c r="PFW286" s="732"/>
      <c r="PFX286" s="732"/>
      <c r="PFY286" s="732"/>
      <c r="PFZ286" s="732"/>
      <c r="PGA286" s="732"/>
      <c r="PGB286" s="732"/>
      <c r="PGC286" s="733"/>
      <c r="PGD286" s="733"/>
      <c r="PGE286" s="733"/>
      <c r="PGF286" s="733"/>
      <c r="PGG286" s="733"/>
      <c r="PGH286" s="732"/>
      <c r="PGI286" s="732"/>
      <c r="PGJ286" s="733"/>
      <c r="PGK286" s="733"/>
      <c r="PGL286" s="732"/>
      <c r="PGM286" s="732"/>
      <c r="PGN286" s="733"/>
      <c r="PGO286" s="733"/>
      <c r="PGP286" s="732"/>
      <c r="PGQ286" s="732"/>
      <c r="PGR286" s="732"/>
      <c r="PGS286" s="732"/>
      <c r="PGT286" s="732"/>
      <c r="PGU286" s="732"/>
      <c r="PGV286" s="732"/>
      <c r="PGW286" s="733"/>
      <c r="PGX286" s="733"/>
      <c r="PGY286" s="732"/>
      <c r="PGZ286" s="732"/>
      <c r="PHA286" s="733"/>
      <c r="PHB286" s="733"/>
      <c r="PHC286" s="732"/>
      <c r="PHD286" s="732"/>
      <c r="PHE286" s="732"/>
      <c r="PHF286" s="732"/>
      <c r="PHG286" s="732"/>
      <c r="PHH286" s="731"/>
      <c r="PHI286" s="734"/>
      <c r="PHJ286" s="732"/>
      <c r="PHK286" s="732"/>
      <c r="PHL286" s="732"/>
      <c r="PHM286" s="732"/>
      <c r="PHN286" s="732"/>
      <c r="PHO286" s="732"/>
      <c r="PHP286" s="732"/>
      <c r="PHQ286" s="735"/>
      <c r="PHR286" s="735"/>
      <c r="PHS286" s="735"/>
      <c r="PHT286" s="735"/>
      <c r="PHU286" s="735"/>
      <c r="PHV286" s="735"/>
      <c r="PHW286" s="735"/>
      <c r="PHX286" s="735"/>
      <c r="PHY286" s="735"/>
      <c r="PHZ286" s="735"/>
      <c r="PIA286" s="735"/>
      <c r="PIB286" s="735"/>
      <c r="PIC286" s="735"/>
      <c r="PID286" s="735"/>
      <c r="PIE286" s="735"/>
      <c r="PIF286" s="735"/>
      <c r="PIG286" s="735"/>
      <c r="PIH286" s="735"/>
      <c r="PII286" s="735"/>
      <c r="PIJ286" s="735"/>
      <c r="PIK286" s="735"/>
      <c r="PIL286" s="735"/>
      <c r="PIM286" s="735"/>
      <c r="PIN286" s="735"/>
      <c r="PIO286" s="735"/>
      <c r="PIP286" s="735"/>
      <c r="PIQ286" s="735"/>
      <c r="PIR286" s="735"/>
      <c r="PIS286" s="735"/>
      <c r="PIT286" s="735"/>
      <c r="PIU286" s="735"/>
      <c r="PIV286" s="735"/>
      <c r="PIW286" s="735"/>
      <c r="PIX286" s="735"/>
      <c r="PIY286" s="735"/>
      <c r="PIZ286" s="735"/>
      <c r="PJA286" s="735"/>
      <c r="PJB286" s="735"/>
      <c r="PJC286" s="735"/>
      <c r="PJD286" s="735"/>
      <c r="PJE286" s="735"/>
      <c r="PJF286" s="735"/>
      <c r="PJG286" s="735"/>
      <c r="PJH286" s="735"/>
      <c r="PJI286" s="732"/>
      <c r="PJJ286" s="732"/>
      <c r="PJK286" s="732"/>
      <c r="PJL286" s="732"/>
      <c r="PJM286" s="732"/>
      <c r="PJN286" s="732"/>
      <c r="PJO286" s="732"/>
      <c r="PJP286" s="732"/>
      <c r="PJQ286" s="732"/>
      <c r="PJR286" s="732"/>
      <c r="PJS286" s="732"/>
      <c r="PJT286" s="732"/>
      <c r="PJU286" s="732"/>
      <c r="PJV286" s="732"/>
      <c r="PJW286" s="732"/>
      <c r="PJX286" s="732"/>
      <c r="PJY286" s="732"/>
      <c r="PJZ286" s="732"/>
      <c r="PKA286" s="732"/>
      <c r="PKB286" s="732"/>
      <c r="PKC286" s="732"/>
      <c r="PKD286" s="732"/>
      <c r="PKE286" s="732"/>
      <c r="PKF286" s="732"/>
      <c r="PKG286" s="733"/>
      <c r="PKH286" s="733"/>
      <c r="PKI286" s="733"/>
      <c r="PKJ286" s="733"/>
      <c r="PKK286" s="733"/>
      <c r="PKL286" s="732"/>
      <c r="PKM286" s="732"/>
      <c r="PKN286" s="733"/>
      <c r="PKO286" s="733"/>
      <c r="PKP286" s="732"/>
      <c r="PKQ286" s="732"/>
      <c r="PKR286" s="733"/>
      <c r="PKS286" s="733"/>
      <c r="PKT286" s="732"/>
      <c r="PKU286" s="732"/>
      <c r="PKV286" s="732"/>
      <c r="PKW286" s="732"/>
      <c r="PKX286" s="732"/>
      <c r="PKY286" s="732"/>
      <c r="PKZ286" s="732"/>
      <c r="PLA286" s="733"/>
      <c r="PLB286" s="733"/>
      <c r="PLC286" s="732"/>
      <c r="PLD286" s="732"/>
      <c r="PLE286" s="733"/>
      <c r="PLF286" s="733"/>
      <c r="PLG286" s="732"/>
      <c r="PLH286" s="732"/>
      <c r="PLI286" s="732"/>
      <c r="PLJ286" s="732"/>
      <c r="PLK286" s="732"/>
      <c r="PLL286" s="731"/>
      <c r="PLM286" s="734"/>
      <c r="PLN286" s="732"/>
      <c r="PLO286" s="732"/>
      <c r="PLP286" s="732"/>
      <c r="PLQ286" s="732"/>
      <c r="PLR286" s="732"/>
      <c r="PLS286" s="732"/>
      <c r="PLT286" s="732"/>
      <c r="PLU286" s="735"/>
      <c r="PLV286" s="735"/>
      <c r="PLW286" s="735"/>
      <c r="PLX286" s="735"/>
      <c r="PLY286" s="735"/>
      <c r="PLZ286" s="735"/>
      <c r="PMA286" s="735"/>
      <c r="PMB286" s="735"/>
      <c r="PMC286" s="735"/>
      <c r="PMD286" s="735"/>
      <c r="PME286" s="735"/>
      <c r="PMF286" s="735"/>
      <c r="PMG286" s="735"/>
      <c r="PMH286" s="735"/>
      <c r="PMI286" s="735"/>
      <c r="PMJ286" s="735"/>
      <c r="PMK286" s="735"/>
      <c r="PML286" s="735"/>
      <c r="PMM286" s="735"/>
      <c r="PMN286" s="735"/>
      <c r="PMO286" s="735"/>
      <c r="PMP286" s="735"/>
      <c r="PMQ286" s="735"/>
      <c r="PMR286" s="735"/>
      <c r="PMS286" s="735"/>
      <c r="PMT286" s="735"/>
      <c r="PMU286" s="735"/>
      <c r="PMV286" s="735"/>
      <c r="PMW286" s="735"/>
      <c r="PMX286" s="735"/>
      <c r="PMY286" s="735"/>
      <c r="PMZ286" s="735"/>
      <c r="PNA286" s="735"/>
      <c r="PNB286" s="735"/>
      <c r="PNC286" s="735"/>
      <c r="PND286" s="735"/>
      <c r="PNE286" s="735"/>
      <c r="PNF286" s="735"/>
      <c r="PNG286" s="735"/>
      <c r="PNH286" s="735"/>
      <c r="PNI286" s="735"/>
      <c r="PNJ286" s="735"/>
      <c r="PNK286" s="735"/>
      <c r="PNL286" s="735"/>
      <c r="PNM286" s="732"/>
      <c r="PNN286" s="732"/>
      <c r="PNO286" s="732"/>
      <c r="PNP286" s="732"/>
      <c r="PNQ286" s="732"/>
      <c r="PNR286" s="732"/>
      <c r="PNS286" s="732"/>
      <c r="PNT286" s="732"/>
      <c r="PNU286" s="732"/>
      <c r="PNV286" s="732"/>
      <c r="PNW286" s="732"/>
      <c r="PNX286" s="732"/>
      <c r="PNY286" s="732"/>
      <c r="PNZ286" s="732"/>
      <c r="POA286" s="732"/>
      <c r="POB286" s="732"/>
      <c r="POC286" s="732"/>
      <c r="POD286" s="732"/>
      <c r="POE286" s="732"/>
      <c r="POF286" s="732"/>
      <c r="POG286" s="732"/>
      <c r="POH286" s="732"/>
      <c r="POI286" s="732"/>
      <c r="POJ286" s="732"/>
      <c r="POK286" s="733"/>
      <c r="POL286" s="733"/>
      <c r="POM286" s="733"/>
      <c r="PON286" s="733"/>
      <c r="POO286" s="733"/>
      <c r="POP286" s="732"/>
      <c r="POQ286" s="732"/>
      <c r="POR286" s="733"/>
      <c r="POS286" s="733"/>
      <c r="POT286" s="732"/>
      <c r="POU286" s="732"/>
      <c r="POV286" s="733"/>
      <c r="POW286" s="733"/>
      <c r="POX286" s="732"/>
      <c r="POY286" s="732"/>
      <c r="POZ286" s="732"/>
      <c r="PPA286" s="732"/>
      <c r="PPB286" s="732"/>
      <c r="PPC286" s="732"/>
      <c r="PPD286" s="732"/>
      <c r="PPE286" s="733"/>
      <c r="PPF286" s="733"/>
      <c r="PPG286" s="732"/>
      <c r="PPH286" s="732"/>
      <c r="PPI286" s="733"/>
      <c r="PPJ286" s="733"/>
      <c r="PPK286" s="732"/>
      <c r="PPL286" s="732"/>
      <c r="PPM286" s="732"/>
      <c r="PPN286" s="732"/>
      <c r="PPO286" s="732"/>
      <c r="PPP286" s="731"/>
      <c r="PPQ286" s="734"/>
      <c r="PPR286" s="732"/>
      <c r="PPS286" s="732"/>
      <c r="PPT286" s="732"/>
      <c r="PPU286" s="732"/>
      <c r="PPV286" s="732"/>
      <c r="PPW286" s="732"/>
      <c r="PPX286" s="732"/>
      <c r="PPY286" s="735"/>
      <c r="PPZ286" s="735"/>
      <c r="PQA286" s="735"/>
      <c r="PQB286" s="735"/>
      <c r="PQC286" s="735"/>
      <c r="PQD286" s="735"/>
      <c r="PQE286" s="735"/>
      <c r="PQF286" s="735"/>
      <c r="PQG286" s="735"/>
      <c r="PQH286" s="735"/>
      <c r="PQI286" s="735"/>
      <c r="PQJ286" s="735"/>
      <c r="PQK286" s="735"/>
      <c r="PQL286" s="735"/>
      <c r="PQM286" s="735"/>
      <c r="PQN286" s="735"/>
      <c r="PQO286" s="735"/>
      <c r="PQP286" s="735"/>
      <c r="PQQ286" s="735"/>
      <c r="PQR286" s="735"/>
      <c r="PQS286" s="735"/>
      <c r="PQT286" s="735"/>
      <c r="PQU286" s="735"/>
      <c r="PQV286" s="735"/>
      <c r="PQW286" s="735"/>
      <c r="PQX286" s="735"/>
      <c r="PQY286" s="735"/>
      <c r="PQZ286" s="735"/>
      <c r="PRA286" s="735"/>
      <c r="PRB286" s="735"/>
      <c r="PRC286" s="735"/>
      <c r="PRD286" s="735"/>
      <c r="PRE286" s="735"/>
      <c r="PRF286" s="735"/>
      <c r="PRG286" s="735"/>
      <c r="PRH286" s="735"/>
      <c r="PRI286" s="735"/>
      <c r="PRJ286" s="735"/>
      <c r="PRK286" s="735"/>
      <c r="PRL286" s="735"/>
      <c r="PRM286" s="735"/>
      <c r="PRN286" s="735"/>
      <c r="PRO286" s="735"/>
      <c r="PRP286" s="735"/>
      <c r="PRQ286" s="732"/>
      <c r="PRR286" s="732"/>
      <c r="PRS286" s="732"/>
      <c r="PRT286" s="732"/>
      <c r="PRU286" s="732"/>
      <c r="PRV286" s="732"/>
      <c r="PRW286" s="732"/>
      <c r="PRX286" s="732"/>
      <c r="PRY286" s="732"/>
      <c r="PRZ286" s="732"/>
      <c r="PSA286" s="732"/>
      <c r="PSB286" s="732"/>
      <c r="PSC286" s="732"/>
      <c r="PSD286" s="732"/>
      <c r="PSE286" s="732"/>
      <c r="PSF286" s="732"/>
      <c r="PSG286" s="732"/>
      <c r="PSH286" s="732"/>
      <c r="PSI286" s="732"/>
      <c r="PSJ286" s="732"/>
      <c r="PSK286" s="732"/>
      <c r="PSL286" s="732"/>
      <c r="PSM286" s="732"/>
      <c r="PSN286" s="732"/>
      <c r="PSO286" s="733"/>
      <c r="PSP286" s="733"/>
      <c r="PSQ286" s="733"/>
      <c r="PSR286" s="733"/>
      <c r="PSS286" s="733"/>
      <c r="PST286" s="732"/>
      <c r="PSU286" s="732"/>
      <c r="PSV286" s="733"/>
      <c r="PSW286" s="733"/>
      <c r="PSX286" s="732"/>
      <c r="PSY286" s="732"/>
      <c r="PSZ286" s="733"/>
      <c r="PTA286" s="733"/>
      <c r="PTB286" s="732"/>
      <c r="PTC286" s="732"/>
      <c r="PTD286" s="732"/>
      <c r="PTE286" s="732"/>
      <c r="PTF286" s="732"/>
      <c r="PTG286" s="732"/>
      <c r="PTH286" s="732"/>
      <c r="PTI286" s="733"/>
      <c r="PTJ286" s="733"/>
      <c r="PTK286" s="732"/>
      <c r="PTL286" s="732"/>
      <c r="PTM286" s="733"/>
      <c r="PTN286" s="733"/>
      <c r="PTO286" s="732"/>
      <c r="PTP286" s="732"/>
      <c r="PTQ286" s="732"/>
      <c r="PTR286" s="732"/>
      <c r="PTS286" s="732"/>
      <c r="PTT286" s="731"/>
      <c r="PTU286" s="734"/>
      <c r="PTV286" s="732"/>
      <c r="PTW286" s="732"/>
      <c r="PTX286" s="732"/>
      <c r="PTY286" s="732"/>
      <c r="PTZ286" s="732"/>
      <c r="PUA286" s="732"/>
      <c r="PUB286" s="732"/>
      <c r="PUC286" s="735"/>
      <c r="PUD286" s="735"/>
      <c r="PUE286" s="735"/>
      <c r="PUF286" s="735"/>
      <c r="PUG286" s="735"/>
      <c r="PUH286" s="735"/>
      <c r="PUI286" s="735"/>
      <c r="PUJ286" s="735"/>
      <c r="PUK286" s="735"/>
      <c r="PUL286" s="735"/>
      <c r="PUM286" s="735"/>
      <c r="PUN286" s="735"/>
      <c r="PUO286" s="735"/>
      <c r="PUP286" s="735"/>
      <c r="PUQ286" s="735"/>
      <c r="PUR286" s="735"/>
      <c r="PUS286" s="735"/>
      <c r="PUT286" s="735"/>
      <c r="PUU286" s="735"/>
      <c r="PUV286" s="735"/>
      <c r="PUW286" s="735"/>
      <c r="PUX286" s="735"/>
      <c r="PUY286" s="735"/>
      <c r="PUZ286" s="735"/>
      <c r="PVA286" s="735"/>
      <c r="PVB286" s="735"/>
      <c r="PVC286" s="735"/>
      <c r="PVD286" s="735"/>
      <c r="PVE286" s="735"/>
      <c r="PVF286" s="735"/>
      <c r="PVG286" s="735"/>
      <c r="PVH286" s="735"/>
      <c r="PVI286" s="735"/>
      <c r="PVJ286" s="735"/>
      <c r="PVK286" s="735"/>
      <c r="PVL286" s="735"/>
      <c r="PVM286" s="735"/>
      <c r="PVN286" s="735"/>
      <c r="PVO286" s="735"/>
      <c r="PVP286" s="735"/>
      <c r="PVQ286" s="735"/>
      <c r="PVR286" s="735"/>
      <c r="PVS286" s="735"/>
      <c r="PVT286" s="735"/>
      <c r="PVU286" s="732"/>
      <c r="PVV286" s="732"/>
      <c r="PVW286" s="732"/>
      <c r="PVX286" s="732"/>
      <c r="PVY286" s="732"/>
      <c r="PVZ286" s="732"/>
      <c r="PWA286" s="732"/>
      <c r="PWB286" s="732"/>
      <c r="PWC286" s="732"/>
      <c r="PWD286" s="732"/>
      <c r="PWE286" s="732"/>
      <c r="PWF286" s="732"/>
      <c r="PWG286" s="732"/>
      <c r="PWH286" s="732"/>
      <c r="PWI286" s="732"/>
      <c r="PWJ286" s="732"/>
      <c r="PWK286" s="732"/>
      <c r="PWL286" s="732"/>
      <c r="PWM286" s="732"/>
      <c r="PWN286" s="732"/>
      <c r="PWO286" s="732"/>
      <c r="PWP286" s="732"/>
      <c r="PWQ286" s="732"/>
      <c r="PWR286" s="732"/>
      <c r="PWS286" s="733"/>
      <c r="PWT286" s="733"/>
      <c r="PWU286" s="733"/>
      <c r="PWV286" s="733"/>
      <c r="PWW286" s="733"/>
      <c r="PWX286" s="732"/>
      <c r="PWY286" s="732"/>
      <c r="PWZ286" s="733"/>
      <c r="PXA286" s="733"/>
      <c r="PXB286" s="732"/>
      <c r="PXC286" s="732"/>
      <c r="PXD286" s="733"/>
      <c r="PXE286" s="733"/>
      <c r="PXF286" s="732"/>
      <c r="PXG286" s="732"/>
      <c r="PXH286" s="732"/>
      <c r="PXI286" s="732"/>
      <c r="PXJ286" s="732"/>
      <c r="PXK286" s="732"/>
      <c r="PXL286" s="732"/>
      <c r="PXM286" s="733"/>
      <c r="PXN286" s="733"/>
      <c r="PXO286" s="732"/>
      <c r="PXP286" s="732"/>
      <c r="PXQ286" s="733"/>
      <c r="PXR286" s="733"/>
      <c r="PXS286" s="732"/>
      <c r="PXT286" s="732"/>
      <c r="PXU286" s="732"/>
      <c r="PXV286" s="732"/>
      <c r="PXW286" s="732"/>
      <c r="PXX286" s="731"/>
      <c r="PXY286" s="734"/>
      <c r="PXZ286" s="732"/>
      <c r="PYA286" s="732"/>
      <c r="PYB286" s="732"/>
      <c r="PYC286" s="732"/>
      <c r="PYD286" s="732"/>
      <c r="PYE286" s="732"/>
      <c r="PYF286" s="732"/>
      <c r="PYG286" s="735"/>
      <c r="PYH286" s="735"/>
      <c r="PYI286" s="735"/>
      <c r="PYJ286" s="735"/>
      <c r="PYK286" s="735"/>
      <c r="PYL286" s="735"/>
      <c r="PYM286" s="735"/>
      <c r="PYN286" s="735"/>
      <c r="PYO286" s="735"/>
      <c r="PYP286" s="735"/>
      <c r="PYQ286" s="735"/>
      <c r="PYR286" s="735"/>
      <c r="PYS286" s="735"/>
      <c r="PYT286" s="735"/>
      <c r="PYU286" s="735"/>
      <c r="PYV286" s="735"/>
      <c r="PYW286" s="735"/>
      <c r="PYX286" s="735"/>
      <c r="PYY286" s="735"/>
      <c r="PYZ286" s="735"/>
      <c r="PZA286" s="735"/>
      <c r="PZB286" s="735"/>
      <c r="PZC286" s="735"/>
      <c r="PZD286" s="735"/>
      <c r="PZE286" s="735"/>
      <c r="PZF286" s="735"/>
      <c r="PZG286" s="735"/>
      <c r="PZH286" s="735"/>
      <c r="PZI286" s="735"/>
      <c r="PZJ286" s="735"/>
      <c r="PZK286" s="735"/>
      <c r="PZL286" s="735"/>
      <c r="PZM286" s="735"/>
      <c r="PZN286" s="735"/>
      <c r="PZO286" s="735"/>
      <c r="PZP286" s="735"/>
      <c r="PZQ286" s="735"/>
      <c r="PZR286" s="735"/>
      <c r="PZS286" s="735"/>
      <c r="PZT286" s="735"/>
      <c r="PZU286" s="735"/>
      <c r="PZV286" s="735"/>
      <c r="PZW286" s="735"/>
      <c r="PZX286" s="735"/>
      <c r="PZY286" s="732"/>
      <c r="PZZ286" s="732"/>
      <c r="QAA286" s="732"/>
      <c r="QAB286" s="732"/>
      <c r="QAC286" s="732"/>
      <c r="QAD286" s="732"/>
      <c r="QAE286" s="732"/>
      <c r="QAF286" s="732"/>
      <c r="QAG286" s="732"/>
      <c r="QAH286" s="732"/>
      <c r="QAI286" s="732"/>
      <c r="QAJ286" s="732"/>
      <c r="QAK286" s="732"/>
      <c r="QAL286" s="732"/>
      <c r="QAM286" s="732"/>
      <c r="QAN286" s="732"/>
      <c r="QAO286" s="732"/>
      <c r="QAP286" s="732"/>
      <c r="QAQ286" s="732"/>
      <c r="QAR286" s="732"/>
      <c r="QAS286" s="732"/>
      <c r="QAT286" s="732"/>
      <c r="QAU286" s="732"/>
      <c r="QAV286" s="732"/>
      <c r="QAW286" s="733"/>
      <c r="QAX286" s="733"/>
      <c r="QAY286" s="733"/>
      <c r="QAZ286" s="733"/>
      <c r="QBA286" s="733"/>
      <c r="QBB286" s="732"/>
      <c r="QBC286" s="732"/>
      <c r="QBD286" s="733"/>
      <c r="QBE286" s="733"/>
      <c r="QBF286" s="732"/>
      <c r="QBG286" s="732"/>
      <c r="QBH286" s="733"/>
      <c r="QBI286" s="733"/>
      <c r="QBJ286" s="732"/>
      <c r="QBK286" s="732"/>
      <c r="QBL286" s="732"/>
      <c r="QBM286" s="732"/>
      <c r="QBN286" s="732"/>
      <c r="QBO286" s="732"/>
      <c r="QBP286" s="732"/>
      <c r="QBQ286" s="733"/>
      <c r="QBR286" s="733"/>
      <c r="QBS286" s="732"/>
      <c r="QBT286" s="732"/>
      <c r="QBU286" s="733"/>
      <c r="QBV286" s="733"/>
      <c r="QBW286" s="732"/>
      <c r="QBX286" s="732"/>
      <c r="QBY286" s="732"/>
      <c r="QBZ286" s="732"/>
      <c r="QCA286" s="732"/>
      <c r="QCB286" s="731"/>
      <c r="QCC286" s="734"/>
      <c r="QCD286" s="732"/>
      <c r="QCE286" s="732"/>
      <c r="QCF286" s="732"/>
      <c r="QCG286" s="732"/>
      <c r="QCH286" s="732"/>
      <c r="QCI286" s="732"/>
      <c r="QCJ286" s="732"/>
      <c r="QCK286" s="735"/>
      <c r="QCL286" s="735"/>
      <c r="QCM286" s="735"/>
      <c r="QCN286" s="735"/>
      <c r="QCO286" s="735"/>
      <c r="QCP286" s="735"/>
      <c r="QCQ286" s="735"/>
      <c r="QCR286" s="735"/>
      <c r="QCS286" s="735"/>
      <c r="QCT286" s="735"/>
      <c r="QCU286" s="735"/>
      <c r="QCV286" s="735"/>
      <c r="QCW286" s="735"/>
      <c r="QCX286" s="735"/>
      <c r="QCY286" s="735"/>
      <c r="QCZ286" s="735"/>
      <c r="QDA286" s="735"/>
      <c r="QDB286" s="735"/>
      <c r="QDC286" s="735"/>
      <c r="QDD286" s="735"/>
      <c r="QDE286" s="735"/>
      <c r="QDF286" s="735"/>
      <c r="QDG286" s="735"/>
      <c r="QDH286" s="735"/>
      <c r="QDI286" s="735"/>
      <c r="QDJ286" s="735"/>
      <c r="QDK286" s="735"/>
      <c r="QDL286" s="735"/>
      <c r="QDM286" s="735"/>
      <c r="QDN286" s="735"/>
      <c r="QDO286" s="735"/>
      <c r="QDP286" s="735"/>
      <c r="QDQ286" s="735"/>
      <c r="QDR286" s="735"/>
      <c r="QDS286" s="735"/>
      <c r="QDT286" s="735"/>
      <c r="QDU286" s="735"/>
      <c r="QDV286" s="735"/>
      <c r="QDW286" s="735"/>
      <c r="QDX286" s="735"/>
      <c r="QDY286" s="735"/>
      <c r="QDZ286" s="735"/>
      <c r="QEA286" s="735"/>
      <c r="QEB286" s="735"/>
      <c r="QEC286" s="732"/>
      <c r="QED286" s="732"/>
      <c r="QEE286" s="732"/>
      <c r="QEF286" s="732"/>
      <c r="QEG286" s="732"/>
      <c r="QEH286" s="732"/>
      <c r="QEI286" s="732"/>
      <c r="QEJ286" s="732"/>
      <c r="QEK286" s="732"/>
      <c r="QEL286" s="732"/>
      <c r="QEM286" s="732"/>
      <c r="QEN286" s="732"/>
      <c r="QEO286" s="732"/>
      <c r="QEP286" s="732"/>
      <c r="QEQ286" s="732"/>
      <c r="QER286" s="732"/>
      <c r="QES286" s="732"/>
      <c r="QET286" s="732"/>
      <c r="QEU286" s="732"/>
      <c r="QEV286" s="732"/>
      <c r="QEW286" s="732"/>
      <c r="QEX286" s="732"/>
      <c r="QEY286" s="732"/>
      <c r="QEZ286" s="732"/>
      <c r="QFA286" s="733"/>
      <c r="QFB286" s="733"/>
      <c r="QFC286" s="733"/>
      <c r="QFD286" s="733"/>
      <c r="QFE286" s="733"/>
      <c r="QFF286" s="732"/>
      <c r="QFG286" s="732"/>
      <c r="QFH286" s="733"/>
      <c r="QFI286" s="733"/>
      <c r="QFJ286" s="732"/>
      <c r="QFK286" s="732"/>
      <c r="QFL286" s="733"/>
      <c r="QFM286" s="733"/>
      <c r="QFN286" s="732"/>
      <c r="QFO286" s="732"/>
      <c r="QFP286" s="732"/>
      <c r="QFQ286" s="732"/>
      <c r="QFR286" s="732"/>
      <c r="QFS286" s="732"/>
      <c r="QFT286" s="732"/>
      <c r="QFU286" s="733"/>
      <c r="QFV286" s="733"/>
      <c r="QFW286" s="732"/>
      <c r="QFX286" s="732"/>
      <c r="QFY286" s="733"/>
      <c r="QFZ286" s="733"/>
      <c r="QGA286" s="732"/>
      <c r="QGB286" s="732"/>
      <c r="QGC286" s="732"/>
      <c r="QGD286" s="732"/>
      <c r="QGE286" s="732"/>
      <c r="QGF286" s="731"/>
      <c r="QGG286" s="734"/>
      <c r="QGH286" s="732"/>
      <c r="QGI286" s="732"/>
      <c r="QGJ286" s="732"/>
      <c r="QGK286" s="732"/>
      <c r="QGL286" s="732"/>
      <c r="QGM286" s="732"/>
      <c r="QGN286" s="732"/>
      <c r="QGO286" s="735"/>
      <c r="QGP286" s="735"/>
      <c r="QGQ286" s="735"/>
      <c r="QGR286" s="735"/>
      <c r="QGS286" s="735"/>
      <c r="QGT286" s="735"/>
      <c r="QGU286" s="735"/>
      <c r="QGV286" s="735"/>
      <c r="QGW286" s="735"/>
      <c r="QGX286" s="735"/>
      <c r="QGY286" s="735"/>
      <c r="QGZ286" s="735"/>
      <c r="QHA286" s="735"/>
      <c r="QHB286" s="735"/>
      <c r="QHC286" s="735"/>
      <c r="QHD286" s="735"/>
      <c r="QHE286" s="735"/>
      <c r="QHF286" s="735"/>
      <c r="QHG286" s="735"/>
      <c r="QHH286" s="735"/>
      <c r="QHI286" s="735"/>
      <c r="QHJ286" s="735"/>
      <c r="QHK286" s="735"/>
      <c r="QHL286" s="735"/>
      <c r="QHM286" s="735"/>
      <c r="QHN286" s="735"/>
      <c r="QHO286" s="735"/>
      <c r="QHP286" s="735"/>
      <c r="QHQ286" s="735"/>
      <c r="QHR286" s="735"/>
      <c r="QHS286" s="735"/>
      <c r="QHT286" s="735"/>
      <c r="QHU286" s="735"/>
      <c r="QHV286" s="735"/>
      <c r="QHW286" s="735"/>
      <c r="QHX286" s="735"/>
      <c r="QHY286" s="735"/>
      <c r="QHZ286" s="735"/>
      <c r="QIA286" s="735"/>
      <c r="QIB286" s="735"/>
      <c r="QIC286" s="735"/>
      <c r="QID286" s="735"/>
      <c r="QIE286" s="735"/>
      <c r="QIF286" s="735"/>
      <c r="QIG286" s="732"/>
      <c r="QIH286" s="732"/>
      <c r="QII286" s="732"/>
      <c r="QIJ286" s="732"/>
      <c r="QIK286" s="732"/>
      <c r="QIL286" s="732"/>
      <c r="QIM286" s="732"/>
      <c r="QIN286" s="732"/>
      <c r="QIO286" s="732"/>
      <c r="QIP286" s="732"/>
      <c r="QIQ286" s="732"/>
      <c r="QIR286" s="732"/>
      <c r="QIS286" s="732"/>
      <c r="QIT286" s="732"/>
      <c r="QIU286" s="732"/>
      <c r="QIV286" s="732"/>
      <c r="QIW286" s="732"/>
      <c r="QIX286" s="732"/>
      <c r="QIY286" s="732"/>
      <c r="QIZ286" s="732"/>
      <c r="QJA286" s="732"/>
      <c r="QJB286" s="732"/>
      <c r="QJC286" s="732"/>
      <c r="QJD286" s="732"/>
      <c r="QJE286" s="733"/>
      <c r="QJF286" s="733"/>
      <c r="QJG286" s="733"/>
      <c r="QJH286" s="733"/>
      <c r="QJI286" s="733"/>
      <c r="QJJ286" s="732"/>
      <c r="QJK286" s="732"/>
      <c r="QJL286" s="733"/>
      <c r="QJM286" s="733"/>
      <c r="QJN286" s="732"/>
      <c r="QJO286" s="732"/>
      <c r="QJP286" s="733"/>
      <c r="QJQ286" s="733"/>
      <c r="QJR286" s="732"/>
      <c r="QJS286" s="732"/>
      <c r="QJT286" s="732"/>
      <c r="QJU286" s="732"/>
      <c r="QJV286" s="732"/>
      <c r="QJW286" s="732"/>
      <c r="QJX286" s="732"/>
      <c r="QJY286" s="733"/>
      <c r="QJZ286" s="733"/>
      <c r="QKA286" s="732"/>
      <c r="QKB286" s="732"/>
      <c r="QKC286" s="733"/>
      <c r="QKD286" s="733"/>
      <c r="QKE286" s="732"/>
      <c r="QKF286" s="732"/>
      <c r="QKG286" s="732"/>
      <c r="QKH286" s="732"/>
      <c r="QKI286" s="732"/>
      <c r="QKJ286" s="731"/>
      <c r="QKK286" s="734"/>
      <c r="QKL286" s="732"/>
      <c r="QKM286" s="732"/>
      <c r="QKN286" s="732"/>
      <c r="QKO286" s="732"/>
      <c r="QKP286" s="732"/>
      <c r="QKQ286" s="732"/>
      <c r="QKR286" s="732"/>
      <c r="QKS286" s="735"/>
      <c r="QKT286" s="735"/>
      <c r="QKU286" s="735"/>
      <c r="QKV286" s="735"/>
      <c r="QKW286" s="735"/>
      <c r="QKX286" s="735"/>
      <c r="QKY286" s="735"/>
      <c r="QKZ286" s="735"/>
      <c r="QLA286" s="735"/>
      <c r="QLB286" s="735"/>
      <c r="QLC286" s="735"/>
      <c r="QLD286" s="735"/>
      <c r="QLE286" s="735"/>
      <c r="QLF286" s="735"/>
      <c r="QLG286" s="735"/>
      <c r="QLH286" s="735"/>
      <c r="QLI286" s="735"/>
      <c r="QLJ286" s="735"/>
      <c r="QLK286" s="735"/>
      <c r="QLL286" s="735"/>
      <c r="QLM286" s="735"/>
      <c r="QLN286" s="735"/>
      <c r="QLO286" s="735"/>
      <c r="QLP286" s="735"/>
      <c r="QLQ286" s="735"/>
      <c r="QLR286" s="735"/>
      <c r="QLS286" s="735"/>
      <c r="QLT286" s="735"/>
      <c r="QLU286" s="735"/>
      <c r="QLV286" s="735"/>
      <c r="QLW286" s="735"/>
      <c r="QLX286" s="735"/>
      <c r="QLY286" s="735"/>
      <c r="QLZ286" s="735"/>
      <c r="QMA286" s="735"/>
      <c r="QMB286" s="735"/>
      <c r="QMC286" s="735"/>
      <c r="QMD286" s="735"/>
      <c r="QME286" s="735"/>
      <c r="QMF286" s="735"/>
      <c r="QMG286" s="735"/>
      <c r="QMH286" s="735"/>
      <c r="QMI286" s="735"/>
      <c r="QMJ286" s="735"/>
      <c r="QMK286" s="732"/>
      <c r="QML286" s="732"/>
      <c r="QMM286" s="732"/>
      <c r="QMN286" s="732"/>
      <c r="QMO286" s="732"/>
      <c r="QMP286" s="732"/>
      <c r="QMQ286" s="732"/>
      <c r="QMR286" s="732"/>
      <c r="QMS286" s="732"/>
      <c r="QMT286" s="732"/>
      <c r="QMU286" s="732"/>
      <c r="QMV286" s="732"/>
      <c r="QMW286" s="732"/>
      <c r="QMX286" s="732"/>
      <c r="QMY286" s="732"/>
      <c r="QMZ286" s="732"/>
      <c r="QNA286" s="732"/>
      <c r="QNB286" s="732"/>
      <c r="QNC286" s="732"/>
      <c r="QND286" s="732"/>
      <c r="QNE286" s="732"/>
      <c r="QNF286" s="732"/>
      <c r="QNG286" s="732"/>
      <c r="QNH286" s="732"/>
      <c r="QNI286" s="733"/>
      <c r="QNJ286" s="733"/>
      <c r="QNK286" s="733"/>
      <c r="QNL286" s="733"/>
      <c r="QNM286" s="733"/>
      <c r="QNN286" s="732"/>
      <c r="QNO286" s="732"/>
      <c r="QNP286" s="733"/>
      <c r="QNQ286" s="733"/>
      <c r="QNR286" s="732"/>
      <c r="QNS286" s="732"/>
      <c r="QNT286" s="733"/>
      <c r="QNU286" s="733"/>
      <c r="QNV286" s="732"/>
      <c r="QNW286" s="732"/>
      <c r="QNX286" s="732"/>
      <c r="QNY286" s="732"/>
      <c r="QNZ286" s="732"/>
      <c r="QOA286" s="732"/>
      <c r="QOB286" s="732"/>
      <c r="QOC286" s="733"/>
      <c r="QOD286" s="733"/>
      <c r="QOE286" s="732"/>
      <c r="QOF286" s="732"/>
      <c r="QOG286" s="733"/>
      <c r="QOH286" s="733"/>
      <c r="QOI286" s="732"/>
      <c r="QOJ286" s="732"/>
      <c r="QOK286" s="732"/>
      <c r="QOL286" s="732"/>
      <c r="QOM286" s="732"/>
      <c r="QON286" s="731"/>
      <c r="QOO286" s="734"/>
      <c r="QOP286" s="732"/>
      <c r="QOQ286" s="732"/>
      <c r="QOR286" s="732"/>
      <c r="QOS286" s="732"/>
      <c r="QOT286" s="732"/>
      <c r="QOU286" s="732"/>
      <c r="QOV286" s="732"/>
      <c r="QOW286" s="735"/>
      <c r="QOX286" s="735"/>
      <c r="QOY286" s="735"/>
      <c r="QOZ286" s="735"/>
      <c r="QPA286" s="735"/>
      <c r="QPB286" s="735"/>
      <c r="QPC286" s="735"/>
      <c r="QPD286" s="735"/>
      <c r="QPE286" s="735"/>
      <c r="QPF286" s="735"/>
      <c r="QPG286" s="735"/>
      <c r="QPH286" s="735"/>
      <c r="QPI286" s="735"/>
      <c r="QPJ286" s="735"/>
      <c r="QPK286" s="735"/>
      <c r="QPL286" s="735"/>
      <c r="QPM286" s="735"/>
      <c r="QPN286" s="735"/>
      <c r="QPO286" s="735"/>
      <c r="QPP286" s="735"/>
      <c r="QPQ286" s="735"/>
      <c r="QPR286" s="735"/>
      <c r="QPS286" s="735"/>
      <c r="QPT286" s="735"/>
      <c r="QPU286" s="735"/>
      <c r="QPV286" s="735"/>
      <c r="QPW286" s="735"/>
      <c r="QPX286" s="735"/>
      <c r="QPY286" s="735"/>
      <c r="QPZ286" s="735"/>
      <c r="QQA286" s="735"/>
      <c r="QQB286" s="735"/>
      <c r="QQC286" s="735"/>
      <c r="QQD286" s="735"/>
      <c r="QQE286" s="735"/>
      <c r="QQF286" s="735"/>
      <c r="QQG286" s="735"/>
      <c r="QQH286" s="735"/>
      <c r="QQI286" s="735"/>
      <c r="QQJ286" s="735"/>
      <c r="QQK286" s="735"/>
      <c r="QQL286" s="735"/>
      <c r="QQM286" s="735"/>
      <c r="QQN286" s="735"/>
      <c r="QQO286" s="732"/>
      <c r="QQP286" s="732"/>
      <c r="QQQ286" s="732"/>
      <c r="QQR286" s="732"/>
      <c r="QQS286" s="732"/>
      <c r="QQT286" s="732"/>
      <c r="QQU286" s="732"/>
      <c r="QQV286" s="732"/>
      <c r="QQW286" s="732"/>
      <c r="QQX286" s="732"/>
      <c r="QQY286" s="732"/>
      <c r="QQZ286" s="732"/>
      <c r="QRA286" s="732"/>
      <c r="QRB286" s="732"/>
      <c r="QRC286" s="732"/>
      <c r="QRD286" s="732"/>
      <c r="QRE286" s="732"/>
      <c r="QRF286" s="732"/>
      <c r="QRG286" s="732"/>
      <c r="QRH286" s="732"/>
      <c r="QRI286" s="732"/>
      <c r="QRJ286" s="732"/>
      <c r="QRK286" s="732"/>
      <c r="QRL286" s="732"/>
      <c r="QRM286" s="733"/>
      <c r="QRN286" s="733"/>
      <c r="QRO286" s="733"/>
      <c r="QRP286" s="733"/>
      <c r="QRQ286" s="733"/>
      <c r="QRR286" s="732"/>
      <c r="QRS286" s="732"/>
      <c r="QRT286" s="733"/>
      <c r="QRU286" s="733"/>
      <c r="QRV286" s="732"/>
      <c r="QRW286" s="732"/>
      <c r="QRX286" s="733"/>
      <c r="QRY286" s="733"/>
      <c r="QRZ286" s="732"/>
      <c r="QSA286" s="732"/>
      <c r="QSB286" s="732"/>
      <c r="QSC286" s="732"/>
      <c r="QSD286" s="732"/>
      <c r="QSE286" s="732"/>
      <c r="QSF286" s="732"/>
      <c r="QSG286" s="733"/>
      <c r="QSH286" s="733"/>
      <c r="QSI286" s="732"/>
      <c r="QSJ286" s="732"/>
      <c r="QSK286" s="733"/>
      <c r="QSL286" s="733"/>
      <c r="QSM286" s="732"/>
      <c r="QSN286" s="732"/>
      <c r="QSO286" s="732"/>
      <c r="QSP286" s="732"/>
      <c r="QSQ286" s="732"/>
      <c r="QSR286" s="731"/>
      <c r="QSS286" s="734"/>
      <c r="QST286" s="732"/>
      <c r="QSU286" s="732"/>
      <c r="QSV286" s="732"/>
      <c r="QSW286" s="732"/>
      <c r="QSX286" s="732"/>
      <c r="QSY286" s="732"/>
      <c r="QSZ286" s="732"/>
      <c r="QTA286" s="735"/>
      <c r="QTB286" s="735"/>
      <c r="QTC286" s="735"/>
      <c r="QTD286" s="735"/>
      <c r="QTE286" s="735"/>
      <c r="QTF286" s="735"/>
      <c r="QTG286" s="735"/>
      <c r="QTH286" s="735"/>
      <c r="QTI286" s="735"/>
      <c r="QTJ286" s="735"/>
      <c r="QTK286" s="735"/>
      <c r="QTL286" s="735"/>
      <c r="QTM286" s="735"/>
      <c r="QTN286" s="735"/>
      <c r="QTO286" s="735"/>
      <c r="QTP286" s="735"/>
      <c r="QTQ286" s="735"/>
      <c r="QTR286" s="735"/>
      <c r="QTS286" s="735"/>
      <c r="QTT286" s="735"/>
      <c r="QTU286" s="735"/>
      <c r="QTV286" s="735"/>
      <c r="QTW286" s="735"/>
      <c r="QTX286" s="735"/>
      <c r="QTY286" s="735"/>
      <c r="QTZ286" s="735"/>
      <c r="QUA286" s="735"/>
      <c r="QUB286" s="735"/>
      <c r="QUC286" s="735"/>
      <c r="QUD286" s="735"/>
      <c r="QUE286" s="735"/>
      <c r="QUF286" s="735"/>
      <c r="QUG286" s="735"/>
      <c r="QUH286" s="735"/>
      <c r="QUI286" s="735"/>
      <c r="QUJ286" s="735"/>
      <c r="QUK286" s="735"/>
      <c r="QUL286" s="735"/>
      <c r="QUM286" s="735"/>
      <c r="QUN286" s="735"/>
      <c r="QUO286" s="735"/>
      <c r="QUP286" s="735"/>
      <c r="QUQ286" s="735"/>
      <c r="QUR286" s="735"/>
      <c r="QUS286" s="732"/>
      <c r="QUT286" s="732"/>
      <c r="QUU286" s="732"/>
      <c r="QUV286" s="732"/>
      <c r="QUW286" s="732"/>
      <c r="QUX286" s="732"/>
      <c r="QUY286" s="732"/>
      <c r="QUZ286" s="732"/>
      <c r="QVA286" s="732"/>
      <c r="QVB286" s="732"/>
      <c r="QVC286" s="732"/>
      <c r="QVD286" s="732"/>
      <c r="QVE286" s="732"/>
      <c r="QVF286" s="732"/>
      <c r="QVG286" s="732"/>
      <c r="QVH286" s="732"/>
      <c r="QVI286" s="732"/>
      <c r="QVJ286" s="732"/>
      <c r="QVK286" s="732"/>
      <c r="QVL286" s="732"/>
      <c r="QVM286" s="732"/>
      <c r="QVN286" s="732"/>
      <c r="QVO286" s="732"/>
      <c r="QVP286" s="732"/>
      <c r="QVQ286" s="733"/>
      <c r="QVR286" s="733"/>
      <c r="QVS286" s="733"/>
      <c r="QVT286" s="733"/>
      <c r="QVU286" s="733"/>
      <c r="QVV286" s="732"/>
      <c r="QVW286" s="732"/>
      <c r="QVX286" s="733"/>
      <c r="QVY286" s="733"/>
      <c r="QVZ286" s="732"/>
      <c r="QWA286" s="732"/>
      <c r="QWB286" s="733"/>
      <c r="QWC286" s="733"/>
      <c r="QWD286" s="732"/>
      <c r="QWE286" s="732"/>
      <c r="QWF286" s="732"/>
      <c r="QWG286" s="732"/>
      <c r="QWH286" s="732"/>
      <c r="QWI286" s="732"/>
      <c r="QWJ286" s="732"/>
      <c r="QWK286" s="733"/>
      <c r="QWL286" s="733"/>
      <c r="QWM286" s="732"/>
      <c r="QWN286" s="732"/>
      <c r="QWO286" s="733"/>
      <c r="QWP286" s="733"/>
      <c r="QWQ286" s="732"/>
      <c r="QWR286" s="732"/>
      <c r="QWS286" s="732"/>
      <c r="QWT286" s="732"/>
      <c r="QWU286" s="732"/>
      <c r="QWV286" s="731"/>
      <c r="QWW286" s="734"/>
      <c r="QWX286" s="732"/>
      <c r="QWY286" s="732"/>
      <c r="QWZ286" s="732"/>
      <c r="QXA286" s="732"/>
      <c r="QXB286" s="732"/>
      <c r="QXC286" s="732"/>
      <c r="QXD286" s="732"/>
      <c r="QXE286" s="735"/>
      <c r="QXF286" s="735"/>
      <c r="QXG286" s="735"/>
      <c r="QXH286" s="735"/>
      <c r="QXI286" s="735"/>
      <c r="QXJ286" s="735"/>
      <c r="QXK286" s="735"/>
      <c r="QXL286" s="735"/>
      <c r="QXM286" s="735"/>
      <c r="QXN286" s="735"/>
      <c r="QXO286" s="735"/>
      <c r="QXP286" s="735"/>
      <c r="QXQ286" s="735"/>
      <c r="QXR286" s="735"/>
      <c r="QXS286" s="735"/>
      <c r="QXT286" s="735"/>
      <c r="QXU286" s="735"/>
      <c r="QXV286" s="735"/>
      <c r="QXW286" s="735"/>
      <c r="QXX286" s="735"/>
      <c r="QXY286" s="735"/>
      <c r="QXZ286" s="735"/>
      <c r="QYA286" s="735"/>
      <c r="QYB286" s="735"/>
      <c r="QYC286" s="735"/>
      <c r="QYD286" s="735"/>
      <c r="QYE286" s="735"/>
      <c r="QYF286" s="735"/>
      <c r="QYG286" s="735"/>
      <c r="QYH286" s="735"/>
      <c r="QYI286" s="735"/>
      <c r="QYJ286" s="735"/>
      <c r="QYK286" s="735"/>
      <c r="QYL286" s="735"/>
      <c r="QYM286" s="735"/>
      <c r="QYN286" s="735"/>
      <c r="QYO286" s="735"/>
      <c r="QYP286" s="735"/>
      <c r="QYQ286" s="735"/>
      <c r="QYR286" s="735"/>
      <c r="QYS286" s="735"/>
      <c r="QYT286" s="735"/>
      <c r="QYU286" s="735"/>
      <c r="QYV286" s="735"/>
      <c r="QYW286" s="732"/>
      <c r="QYX286" s="732"/>
      <c r="QYY286" s="732"/>
      <c r="QYZ286" s="732"/>
      <c r="QZA286" s="732"/>
      <c r="QZB286" s="732"/>
      <c r="QZC286" s="732"/>
      <c r="QZD286" s="732"/>
      <c r="QZE286" s="732"/>
      <c r="QZF286" s="732"/>
      <c r="QZG286" s="732"/>
      <c r="QZH286" s="732"/>
      <c r="QZI286" s="732"/>
      <c r="QZJ286" s="732"/>
      <c r="QZK286" s="732"/>
      <c r="QZL286" s="732"/>
      <c r="QZM286" s="732"/>
      <c r="QZN286" s="732"/>
      <c r="QZO286" s="732"/>
      <c r="QZP286" s="732"/>
      <c r="QZQ286" s="732"/>
      <c r="QZR286" s="732"/>
      <c r="QZS286" s="732"/>
      <c r="QZT286" s="732"/>
      <c r="QZU286" s="733"/>
      <c r="QZV286" s="733"/>
      <c r="QZW286" s="733"/>
      <c r="QZX286" s="733"/>
      <c r="QZY286" s="733"/>
      <c r="QZZ286" s="732"/>
      <c r="RAA286" s="732"/>
      <c r="RAB286" s="733"/>
      <c r="RAC286" s="733"/>
      <c r="RAD286" s="732"/>
      <c r="RAE286" s="732"/>
      <c r="RAF286" s="733"/>
      <c r="RAG286" s="733"/>
      <c r="RAH286" s="732"/>
      <c r="RAI286" s="732"/>
      <c r="RAJ286" s="732"/>
      <c r="RAK286" s="732"/>
      <c r="RAL286" s="732"/>
      <c r="RAM286" s="732"/>
      <c r="RAN286" s="732"/>
      <c r="RAO286" s="733"/>
      <c r="RAP286" s="733"/>
      <c r="RAQ286" s="732"/>
      <c r="RAR286" s="732"/>
      <c r="RAS286" s="733"/>
      <c r="RAT286" s="733"/>
      <c r="RAU286" s="732"/>
      <c r="RAV286" s="732"/>
      <c r="RAW286" s="732"/>
      <c r="RAX286" s="732"/>
      <c r="RAY286" s="732"/>
      <c r="RAZ286" s="731"/>
      <c r="RBA286" s="734"/>
      <c r="RBB286" s="732"/>
      <c r="RBC286" s="732"/>
      <c r="RBD286" s="732"/>
      <c r="RBE286" s="732"/>
      <c r="RBF286" s="732"/>
      <c r="RBG286" s="732"/>
      <c r="RBH286" s="732"/>
      <c r="RBI286" s="735"/>
      <c r="RBJ286" s="735"/>
      <c r="RBK286" s="735"/>
      <c r="RBL286" s="735"/>
      <c r="RBM286" s="735"/>
      <c r="RBN286" s="735"/>
      <c r="RBO286" s="735"/>
      <c r="RBP286" s="735"/>
      <c r="RBQ286" s="735"/>
      <c r="RBR286" s="735"/>
      <c r="RBS286" s="735"/>
      <c r="RBT286" s="735"/>
      <c r="RBU286" s="735"/>
      <c r="RBV286" s="735"/>
      <c r="RBW286" s="735"/>
      <c r="RBX286" s="735"/>
      <c r="RBY286" s="735"/>
      <c r="RBZ286" s="735"/>
      <c r="RCA286" s="735"/>
      <c r="RCB286" s="735"/>
      <c r="RCC286" s="735"/>
      <c r="RCD286" s="735"/>
      <c r="RCE286" s="735"/>
      <c r="RCF286" s="735"/>
      <c r="RCG286" s="735"/>
      <c r="RCH286" s="735"/>
      <c r="RCI286" s="735"/>
      <c r="RCJ286" s="735"/>
      <c r="RCK286" s="735"/>
      <c r="RCL286" s="735"/>
      <c r="RCM286" s="735"/>
      <c r="RCN286" s="735"/>
      <c r="RCO286" s="735"/>
      <c r="RCP286" s="735"/>
      <c r="RCQ286" s="735"/>
      <c r="RCR286" s="735"/>
      <c r="RCS286" s="735"/>
      <c r="RCT286" s="735"/>
      <c r="RCU286" s="735"/>
      <c r="RCV286" s="735"/>
      <c r="RCW286" s="735"/>
      <c r="RCX286" s="735"/>
      <c r="RCY286" s="735"/>
      <c r="RCZ286" s="735"/>
      <c r="RDA286" s="732"/>
      <c r="RDB286" s="732"/>
      <c r="RDC286" s="732"/>
      <c r="RDD286" s="732"/>
      <c r="RDE286" s="732"/>
      <c r="RDF286" s="732"/>
      <c r="RDG286" s="732"/>
      <c r="RDH286" s="732"/>
      <c r="RDI286" s="732"/>
      <c r="RDJ286" s="732"/>
      <c r="RDK286" s="732"/>
      <c r="RDL286" s="732"/>
      <c r="RDM286" s="732"/>
      <c r="RDN286" s="732"/>
      <c r="RDO286" s="732"/>
      <c r="RDP286" s="732"/>
      <c r="RDQ286" s="732"/>
      <c r="RDR286" s="732"/>
      <c r="RDS286" s="732"/>
      <c r="RDT286" s="732"/>
      <c r="RDU286" s="732"/>
      <c r="RDV286" s="732"/>
      <c r="RDW286" s="732"/>
    </row>
    <row r="287" spans="1:12295" s="70" customFormat="1" ht="48" hidden="1" customHeight="1" x14ac:dyDescent="0.3">
      <c r="A287" s="731"/>
      <c r="B287" s="688"/>
      <c r="C287" s="688" t="s">
        <v>254</v>
      </c>
      <c r="D287" s="166">
        <f>G287</f>
        <v>1039.6032399999999</v>
      </c>
      <c r="E287" s="166"/>
      <c r="F287" s="166"/>
      <c r="G287" s="166">
        <f>'[8]2 вариант'!$C$175</f>
        <v>1039.6032399999999</v>
      </c>
      <c r="H287" s="166"/>
      <c r="I287" s="166"/>
      <c r="J287" s="166"/>
      <c r="K287" s="166">
        <f>Q287</f>
        <v>433.04813999999999</v>
      </c>
      <c r="L287" s="695">
        <f t="shared" si="874"/>
        <v>0.41655135665025439</v>
      </c>
      <c r="M287" s="166"/>
      <c r="N287" s="683"/>
      <c r="O287" s="683"/>
      <c r="P287" s="683"/>
      <c r="Q287" s="683">
        <f>'[8]2 вариант'!$F$175</f>
        <v>433.04813999999999</v>
      </c>
      <c r="R287" s="695">
        <f>Q287/G287</f>
        <v>0.41655135665025439</v>
      </c>
      <c r="S287" s="683"/>
      <c r="T287" s="683"/>
      <c r="U287" s="683"/>
      <c r="V287" s="683"/>
      <c r="W287" s="683"/>
      <c r="X287" s="683"/>
      <c r="Y287" s="683"/>
      <c r="Z287" s="683"/>
      <c r="AA287" s="683"/>
      <c r="AB287" s="683"/>
      <c r="AC287" s="683"/>
      <c r="AD287" s="683"/>
      <c r="AE287" s="166">
        <f>AK287</f>
        <v>433.04813999999999</v>
      </c>
      <c r="AF287" s="695">
        <f>AE287/D287</f>
        <v>0.41655135665025439</v>
      </c>
      <c r="AG287" s="166"/>
      <c r="AH287" s="695"/>
      <c r="AI287" s="683"/>
      <c r="AJ287" s="683"/>
      <c r="AK287" s="760">
        <f>'[8]2 вариант'!$D$175</f>
        <v>433.04813999999999</v>
      </c>
      <c r="AL287" s="695">
        <f>AK287/D287</f>
        <v>0.41655135665025439</v>
      </c>
      <c r="AM287" s="683"/>
      <c r="AN287" s="683"/>
      <c r="AO287" s="683"/>
      <c r="AP287" s="683"/>
      <c r="AQ287" s="683"/>
      <c r="AR287" s="166">
        <f t="shared" si="882"/>
        <v>433.04813999999999</v>
      </c>
      <c r="AS287" s="695">
        <f t="shared" si="824"/>
        <v>0.41655135665025439</v>
      </c>
      <c r="AT287" s="166"/>
      <c r="AU287" s="695"/>
      <c r="AV287" s="683"/>
      <c r="AW287" s="695"/>
      <c r="AX287" s="166">
        <f>'[8]2 вариант'!$I$175</f>
        <v>433.04813999999999</v>
      </c>
      <c r="AY287" s="695">
        <f t="shared" ref="AY287:AY292" si="883">AX287/D287</f>
        <v>0.41655135665025439</v>
      </c>
      <c r="AZ287" s="683"/>
      <c r="BA287" s="695"/>
      <c r="BB287" s="683"/>
      <c r="BC287" s="683"/>
      <c r="BD287" s="683"/>
      <c r="BE287" s="683"/>
      <c r="BF287" s="683"/>
      <c r="BG287" s="683"/>
      <c r="BH287" s="683"/>
      <c r="BI287" s="683"/>
      <c r="BJ287" s="683"/>
      <c r="BK287" s="683"/>
      <c r="BL287" s="683"/>
      <c r="BM287" s="683"/>
      <c r="BN287" s="683"/>
      <c r="BO287" s="683"/>
      <c r="BP287" s="683"/>
      <c r="BQ287" s="683"/>
      <c r="BR287" s="683"/>
      <c r="BS287" s="683"/>
      <c r="BT287" s="683"/>
      <c r="BU287" s="683"/>
      <c r="BV287" s="683"/>
      <c r="BW287" s="683"/>
      <c r="BX287" s="683"/>
      <c r="BY287" s="683"/>
      <c r="BZ287" s="200"/>
      <c r="CA287" s="732"/>
      <c r="CB287" s="732"/>
      <c r="CC287" s="732"/>
      <c r="CD287" s="732"/>
      <c r="CE287" s="695"/>
      <c r="CF287" s="732"/>
      <c r="CG287" s="732"/>
      <c r="CH287" s="732"/>
      <c r="CI287" s="732"/>
      <c r="CJ287" s="732"/>
      <c r="CK287" s="732"/>
      <c r="CL287" s="732"/>
      <c r="CM287" s="732"/>
      <c r="CN287" s="732"/>
      <c r="CO287" s="733"/>
      <c r="CP287" s="733"/>
      <c r="CQ287" s="733"/>
      <c r="CR287" s="733"/>
      <c r="CS287" s="733"/>
      <c r="CT287" s="732"/>
      <c r="CU287" s="732"/>
      <c r="CV287" s="733"/>
      <c r="CW287" s="733"/>
      <c r="CX287" s="732"/>
      <c r="CY287" s="732"/>
      <c r="CZ287" s="733"/>
      <c r="DA287" s="733"/>
      <c r="DB287" s="732"/>
      <c r="DC287" s="732"/>
      <c r="DD287" s="732"/>
      <c r="DE287" s="732"/>
      <c r="DF287" s="732"/>
      <c r="DG287" s="732"/>
      <c r="DH287" s="732"/>
      <c r="DI287" s="733"/>
      <c r="DJ287" s="733"/>
      <c r="DK287" s="732"/>
      <c r="DL287" s="732"/>
      <c r="DM287" s="733"/>
      <c r="DN287" s="733"/>
      <c r="DO287" s="732"/>
      <c r="DP287" s="732"/>
      <c r="DQ287" s="732"/>
      <c r="DR287" s="732"/>
      <c r="DS287" s="732"/>
      <c r="DT287" s="731"/>
      <c r="DU287" s="734"/>
      <c r="DV287" s="732"/>
      <c r="DW287" s="732"/>
      <c r="DX287" s="732"/>
      <c r="DY287" s="732"/>
      <c r="DZ287" s="732"/>
      <c r="EA287" s="732"/>
      <c r="EB287" s="732"/>
      <c r="EC287" s="735"/>
      <c r="ED287" s="735"/>
      <c r="EE287" s="735"/>
      <c r="EF287" s="735"/>
      <c r="EG287" s="735"/>
      <c r="EH287" s="735"/>
      <c r="EI287" s="735"/>
      <c r="EJ287" s="735"/>
      <c r="EK287" s="735"/>
      <c r="EL287" s="735"/>
      <c r="EM287" s="735"/>
      <c r="EN287" s="735"/>
      <c r="EO287" s="735"/>
      <c r="EP287" s="735"/>
      <c r="EQ287" s="735"/>
      <c r="ER287" s="735"/>
      <c r="ES287" s="735"/>
      <c r="ET287" s="735"/>
      <c r="EU287" s="735"/>
      <c r="EV287" s="735"/>
      <c r="EW287" s="735"/>
      <c r="EX287" s="735"/>
      <c r="EY287" s="735"/>
      <c r="EZ287" s="735"/>
      <c r="FA287" s="735"/>
      <c r="FB287" s="735"/>
      <c r="FC287" s="735"/>
      <c r="FD287" s="735"/>
      <c r="FE287" s="735"/>
      <c r="FF287" s="735"/>
      <c r="FG287" s="735"/>
      <c r="FH287" s="735"/>
      <c r="FI287" s="735"/>
      <c r="FJ287" s="735"/>
      <c r="FK287" s="735"/>
      <c r="FL287" s="735"/>
      <c r="FM287" s="735"/>
      <c r="FN287" s="735"/>
      <c r="FO287" s="735"/>
      <c r="FP287" s="735"/>
      <c r="FQ287" s="735"/>
      <c r="FR287" s="735"/>
      <c r="FS287" s="735"/>
      <c r="FT287" s="735"/>
      <c r="FU287" s="732"/>
      <c r="FV287" s="732"/>
      <c r="FW287" s="732"/>
      <c r="FX287" s="732"/>
      <c r="FY287" s="732"/>
      <c r="FZ287" s="732"/>
      <c r="GA287" s="732"/>
      <c r="GB287" s="732"/>
      <c r="GC287" s="732"/>
      <c r="GD287" s="732"/>
      <c r="GE287" s="732"/>
      <c r="GF287" s="732"/>
      <c r="GG287" s="732"/>
      <c r="GH287" s="732"/>
      <c r="GI287" s="732"/>
      <c r="GJ287" s="732"/>
      <c r="GK287" s="732"/>
      <c r="GL287" s="732"/>
      <c r="GM287" s="732"/>
      <c r="GN287" s="732"/>
      <c r="GO287" s="732"/>
      <c r="GP287" s="732"/>
      <c r="GQ287" s="732"/>
      <c r="GR287" s="732"/>
      <c r="GS287" s="733"/>
      <c r="GT287" s="733"/>
      <c r="GU287" s="733"/>
      <c r="GV287" s="733"/>
      <c r="GW287" s="733"/>
      <c r="GX287" s="732"/>
      <c r="GY287" s="732"/>
      <c r="GZ287" s="733"/>
      <c r="HA287" s="733"/>
      <c r="HB287" s="732"/>
      <c r="HC287" s="732"/>
      <c r="HD287" s="733"/>
      <c r="HE287" s="733"/>
      <c r="HF287" s="732"/>
      <c r="HG287" s="732"/>
      <c r="HH287" s="732"/>
      <c r="HI287" s="732"/>
      <c r="HJ287" s="732"/>
      <c r="HK287" s="732"/>
      <c r="HL287" s="732"/>
      <c r="HM287" s="733"/>
      <c r="HN287" s="733"/>
      <c r="HO287" s="732"/>
      <c r="HP287" s="732"/>
      <c r="HQ287" s="733"/>
      <c r="HR287" s="733"/>
      <c r="HS287" s="732"/>
      <c r="HT287" s="732"/>
      <c r="HU287" s="732"/>
      <c r="HV287" s="732"/>
      <c r="HW287" s="732"/>
      <c r="HX287" s="731"/>
      <c r="HY287" s="734"/>
      <c r="HZ287" s="732"/>
      <c r="IA287" s="732"/>
      <c r="IB287" s="732"/>
      <c r="IC287" s="732"/>
      <c r="ID287" s="732"/>
      <c r="IE287" s="732"/>
      <c r="IF287" s="732"/>
      <c r="IG287" s="735"/>
      <c r="IH287" s="735"/>
      <c r="II287" s="735"/>
      <c r="IJ287" s="735"/>
      <c r="IK287" s="735"/>
      <c r="IL287" s="735"/>
      <c r="IM287" s="735"/>
      <c r="IN287" s="735"/>
      <c r="IO287" s="735"/>
      <c r="IP287" s="735"/>
      <c r="IQ287" s="735"/>
      <c r="IR287" s="735"/>
      <c r="IS287" s="735"/>
      <c r="IT287" s="735"/>
      <c r="IU287" s="735"/>
      <c r="IV287" s="735"/>
      <c r="IW287" s="735"/>
      <c r="IX287" s="735"/>
      <c r="IY287" s="735"/>
      <c r="IZ287" s="735"/>
      <c r="JA287" s="735"/>
      <c r="JB287" s="735"/>
      <c r="JC287" s="735"/>
      <c r="JD287" s="735"/>
      <c r="JE287" s="735"/>
      <c r="JF287" s="735"/>
      <c r="JG287" s="735"/>
      <c r="JH287" s="735"/>
      <c r="JI287" s="735"/>
      <c r="JJ287" s="735"/>
      <c r="JK287" s="735"/>
      <c r="JL287" s="735"/>
      <c r="JM287" s="735"/>
      <c r="JN287" s="735"/>
      <c r="JO287" s="735"/>
      <c r="JP287" s="735"/>
      <c r="JQ287" s="735"/>
      <c r="JR287" s="735"/>
      <c r="JS287" s="735"/>
      <c r="JT287" s="735"/>
      <c r="JU287" s="735"/>
      <c r="JV287" s="735"/>
      <c r="JW287" s="735"/>
      <c r="JX287" s="735"/>
      <c r="JY287" s="732"/>
      <c r="JZ287" s="732"/>
      <c r="KA287" s="732"/>
      <c r="KB287" s="732"/>
      <c r="KC287" s="732"/>
      <c r="KD287" s="732"/>
      <c r="KE287" s="732"/>
      <c r="KF287" s="732"/>
      <c r="KG287" s="732"/>
      <c r="KH287" s="732"/>
      <c r="KI287" s="732"/>
      <c r="KJ287" s="732"/>
      <c r="KK287" s="732"/>
      <c r="KL287" s="732"/>
      <c r="KM287" s="732"/>
      <c r="KN287" s="732"/>
      <c r="KO287" s="732"/>
      <c r="KP287" s="732"/>
      <c r="KQ287" s="732"/>
      <c r="KR287" s="732"/>
      <c r="KS287" s="732"/>
      <c r="KT287" s="732"/>
      <c r="KU287" s="732"/>
      <c r="KV287" s="732"/>
      <c r="KW287" s="733"/>
      <c r="KX287" s="733"/>
      <c r="KY287" s="733"/>
      <c r="KZ287" s="733"/>
      <c r="LA287" s="733"/>
      <c r="LB287" s="732"/>
      <c r="LC287" s="732"/>
      <c r="LD287" s="733"/>
      <c r="LE287" s="733"/>
      <c r="LF287" s="732"/>
      <c r="LG287" s="732"/>
      <c r="LH287" s="733"/>
      <c r="LI287" s="733"/>
      <c r="LJ287" s="732"/>
      <c r="LK287" s="732"/>
      <c r="LL287" s="732"/>
      <c r="LM287" s="732"/>
      <c r="LN287" s="732"/>
      <c r="LO287" s="732"/>
      <c r="LP287" s="732"/>
      <c r="LQ287" s="733"/>
      <c r="LR287" s="733"/>
      <c r="LS287" s="732"/>
      <c r="LT287" s="732"/>
      <c r="LU287" s="733"/>
      <c r="LV287" s="733"/>
      <c r="LW287" s="732"/>
      <c r="LX287" s="732"/>
      <c r="LY287" s="732"/>
      <c r="LZ287" s="732"/>
      <c r="MA287" s="732"/>
      <c r="MB287" s="731"/>
      <c r="MC287" s="734"/>
      <c r="MD287" s="732"/>
      <c r="ME287" s="732"/>
      <c r="MF287" s="732"/>
      <c r="MG287" s="732"/>
      <c r="MH287" s="732"/>
      <c r="MI287" s="732"/>
      <c r="MJ287" s="732"/>
      <c r="MK287" s="735"/>
      <c r="ML287" s="735"/>
      <c r="MM287" s="735"/>
      <c r="MN287" s="735"/>
      <c r="MO287" s="735"/>
      <c r="MP287" s="735"/>
      <c r="MQ287" s="735"/>
      <c r="MR287" s="735"/>
      <c r="MS287" s="735"/>
      <c r="MT287" s="735"/>
      <c r="MU287" s="735"/>
      <c r="MV287" s="735"/>
      <c r="MW287" s="735"/>
      <c r="MX287" s="735"/>
      <c r="MY287" s="735"/>
      <c r="MZ287" s="735"/>
      <c r="NA287" s="735"/>
      <c r="NB287" s="735"/>
      <c r="NC287" s="735"/>
      <c r="ND287" s="735"/>
      <c r="NE287" s="735"/>
      <c r="NF287" s="735"/>
      <c r="NG287" s="735"/>
      <c r="NH287" s="735"/>
      <c r="NI287" s="735"/>
      <c r="NJ287" s="735"/>
      <c r="NK287" s="735"/>
      <c r="NL287" s="735"/>
      <c r="NM287" s="735"/>
      <c r="NN287" s="735"/>
      <c r="NO287" s="735"/>
      <c r="NP287" s="735"/>
      <c r="NQ287" s="735"/>
      <c r="NR287" s="735"/>
      <c r="NS287" s="735"/>
      <c r="NT287" s="735"/>
      <c r="NU287" s="735"/>
      <c r="NV287" s="735"/>
      <c r="NW287" s="735"/>
      <c r="NX287" s="735"/>
      <c r="NY287" s="735"/>
      <c r="NZ287" s="735"/>
      <c r="OA287" s="735"/>
      <c r="OB287" s="735"/>
      <c r="OC287" s="732"/>
      <c r="OD287" s="732"/>
      <c r="OE287" s="732"/>
      <c r="OF287" s="732"/>
      <c r="OG287" s="732"/>
      <c r="OH287" s="732"/>
      <c r="OI287" s="732"/>
      <c r="OJ287" s="732"/>
      <c r="OK287" s="732"/>
      <c r="OL287" s="732"/>
      <c r="OM287" s="732"/>
      <c r="ON287" s="732"/>
      <c r="OO287" s="732"/>
      <c r="OP287" s="732"/>
      <c r="OQ287" s="732"/>
      <c r="OR287" s="732"/>
      <c r="OS287" s="732"/>
      <c r="OT287" s="732"/>
      <c r="OU287" s="732"/>
      <c r="OV287" s="732"/>
      <c r="OW287" s="732"/>
      <c r="OX287" s="732"/>
      <c r="OY287" s="732"/>
      <c r="OZ287" s="732"/>
      <c r="PA287" s="733"/>
      <c r="PB287" s="733"/>
      <c r="PC287" s="733"/>
      <c r="PD287" s="733"/>
      <c r="PE287" s="733"/>
      <c r="PF287" s="732"/>
      <c r="PG287" s="732"/>
      <c r="PH287" s="733"/>
      <c r="PI287" s="733"/>
      <c r="PJ287" s="732"/>
      <c r="PK287" s="732"/>
      <c r="PL287" s="733"/>
      <c r="PM287" s="733"/>
      <c r="PN287" s="732"/>
      <c r="PO287" s="732"/>
      <c r="PP287" s="732"/>
      <c r="PQ287" s="732"/>
      <c r="PR287" s="732"/>
      <c r="PS287" s="732"/>
      <c r="PT287" s="732"/>
      <c r="PU287" s="733"/>
      <c r="PV287" s="733"/>
      <c r="PW287" s="732"/>
      <c r="PX287" s="732"/>
      <c r="PY287" s="733"/>
      <c r="PZ287" s="733"/>
      <c r="QA287" s="732"/>
      <c r="QB287" s="732"/>
      <c r="QC287" s="732"/>
      <c r="QD287" s="732"/>
      <c r="QE287" s="732"/>
      <c r="QF287" s="731"/>
      <c r="QG287" s="734"/>
      <c r="QH287" s="732"/>
      <c r="QI287" s="732"/>
      <c r="QJ287" s="732"/>
      <c r="QK287" s="732"/>
      <c r="QL287" s="732"/>
      <c r="QM287" s="732"/>
      <c r="QN287" s="732"/>
      <c r="QO287" s="735"/>
      <c r="QP287" s="735"/>
      <c r="QQ287" s="735"/>
      <c r="QR287" s="735"/>
      <c r="QS287" s="735"/>
      <c r="QT287" s="735"/>
      <c r="QU287" s="735"/>
      <c r="QV287" s="735"/>
      <c r="QW287" s="735"/>
      <c r="QX287" s="735"/>
      <c r="QY287" s="735"/>
      <c r="QZ287" s="735"/>
      <c r="RA287" s="735"/>
      <c r="RB287" s="735"/>
      <c r="RC287" s="735"/>
      <c r="RD287" s="735"/>
      <c r="RE287" s="735"/>
      <c r="RF287" s="735"/>
      <c r="RG287" s="735"/>
      <c r="RH287" s="735"/>
      <c r="RI287" s="735"/>
      <c r="RJ287" s="735"/>
      <c r="RK287" s="735"/>
      <c r="RL287" s="735"/>
      <c r="RM287" s="735"/>
      <c r="RN287" s="735"/>
      <c r="RO287" s="735"/>
      <c r="RP287" s="735"/>
      <c r="RQ287" s="735"/>
      <c r="RR287" s="735"/>
      <c r="RS287" s="735"/>
      <c r="RT287" s="735"/>
      <c r="RU287" s="735"/>
      <c r="RV287" s="735"/>
      <c r="RW287" s="735"/>
      <c r="RX287" s="735"/>
      <c r="RY287" s="735"/>
      <c r="RZ287" s="735"/>
      <c r="SA287" s="735"/>
      <c r="SB287" s="735"/>
      <c r="SC287" s="735"/>
      <c r="SD287" s="735"/>
      <c r="SE287" s="735"/>
      <c r="SF287" s="735"/>
      <c r="SG287" s="732"/>
      <c r="SH287" s="732"/>
      <c r="SI287" s="732"/>
      <c r="SJ287" s="732"/>
      <c r="SK287" s="732"/>
      <c r="SL287" s="732"/>
      <c r="SM287" s="732"/>
      <c r="SN287" s="732"/>
      <c r="SO287" s="732"/>
      <c r="SP287" s="732"/>
      <c r="SQ287" s="732"/>
      <c r="SR287" s="732"/>
      <c r="SS287" s="732"/>
      <c r="ST287" s="732"/>
      <c r="SU287" s="732"/>
      <c r="SV287" s="732"/>
      <c r="SW287" s="732"/>
      <c r="SX287" s="732"/>
      <c r="SY287" s="732"/>
      <c r="SZ287" s="732"/>
      <c r="TA287" s="732"/>
      <c r="TB287" s="732"/>
      <c r="TC287" s="732"/>
      <c r="TD287" s="732"/>
      <c r="TE287" s="733"/>
      <c r="TF287" s="733"/>
      <c r="TG287" s="733"/>
      <c r="TH287" s="733"/>
      <c r="TI287" s="733"/>
      <c r="TJ287" s="732"/>
      <c r="TK287" s="732"/>
      <c r="TL287" s="733"/>
      <c r="TM287" s="733"/>
      <c r="TN287" s="732"/>
      <c r="TO287" s="732"/>
      <c r="TP287" s="733"/>
      <c r="TQ287" s="733"/>
      <c r="TR287" s="732"/>
      <c r="TS287" s="732"/>
      <c r="TT287" s="732"/>
      <c r="TU287" s="732"/>
      <c r="TV287" s="732"/>
      <c r="TW287" s="732"/>
      <c r="TX287" s="732"/>
      <c r="TY287" s="733"/>
      <c r="TZ287" s="733"/>
      <c r="UA287" s="732"/>
      <c r="UB287" s="732"/>
      <c r="UC287" s="733"/>
      <c r="UD287" s="733"/>
      <c r="UE287" s="732"/>
      <c r="UF287" s="732"/>
      <c r="UG287" s="732"/>
      <c r="UH287" s="732"/>
      <c r="UI287" s="732"/>
      <c r="UJ287" s="731"/>
      <c r="UK287" s="734"/>
      <c r="UL287" s="732"/>
      <c r="UM287" s="732"/>
      <c r="UN287" s="732"/>
      <c r="UO287" s="732"/>
      <c r="UP287" s="732"/>
      <c r="UQ287" s="732"/>
      <c r="UR287" s="732"/>
      <c r="US287" s="735"/>
      <c r="UT287" s="735"/>
      <c r="UU287" s="735"/>
      <c r="UV287" s="735"/>
      <c r="UW287" s="735"/>
      <c r="UX287" s="735"/>
      <c r="UY287" s="735"/>
      <c r="UZ287" s="735"/>
      <c r="VA287" s="735"/>
      <c r="VB287" s="735"/>
      <c r="VC287" s="735"/>
      <c r="VD287" s="735"/>
      <c r="VE287" s="735"/>
      <c r="VF287" s="735"/>
      <c r="VG287" s="735"/>
      <c r="VH287" s="735"/>
      <c r="VI287" s="735"/>
      <c r="VJ287" s="735"/>
      <c r="VK287" s="735"/>
      <c r="VL287" s="735"/>
      <c r="VM287" s="735"/>
      <c r="VN287" s="735"/>
      <c r="VO287" s="735"/>
      <c r="VP287" s="735"/>
      <c r="VQ287" s="735"/>
      <c r="VR287" s="735"/>
      <c r="VS287" s="735"/>
      <c r="VT287" s="735"/>
      <c r="VU287" s="735"/>
      <c r="VV287" s="735"/>
      <c r="VW287" s="735"/>
      <c r="VX287" s="735"/>
      <c r="VY287" s="735"/>
      <c r="VZ287" s="735"/>
      <c r="WA287" s="735"/>
      <c r="WB287" s="735"/>
      <c r="WC287" s="735"/>
      <c r="WD287" s="735"/>
      <c r="WE287" s="735"/>
      <c r="WF287" s="735"/>
      <c r="WG287" s="735"/>
      <c r="WH287" s="735"/>
      <c r="WI287" s="735"/>
      <c r="WJ287" s="735"/>
      <c r="WK287" s="732"/>
      <c r="WL287" s="732"/>
      <c r="WM287" s="732"/>
      <c r="WN287" s="732"/>
      <c r="WO287" s="732"/>
      <c r="WP287" s="732"/>
      <c r="WQ287" s="732"/>
      <c r="WR287" s="732"/>
      <c r="WS287" s="732"/>
      <c r="WT287" s="732"/>
      <c r="WU287" s="732"/>
      <c r="WV287" s="732"/>
      <c r="WW287" s="732"/>
      <c r="WX287" s="732"/>
      <c r="WY287" s="732"/>
      <c r="WZ287" s="732"/>
      <c r="XA287" s="732"/>
      <c r="XB287" s="732"/>
      <c r="XC287" s="732"/>
      <c r="XD287" s="732"/>
      <c r="XE287" s="732"/>
      <c r="XF287" s="732"/>
      <c r="XG287" s="732"/>
      <c r="XH287" s="732"/>
      <c r="XI287" s="733"/>
      <c r="XJ287" s="733"/>
      <c r="XK287" s="733"/>
      <c r="XL287" s="733"/>
      <c r="XM287" s="733"/>
      <c r="XN287" s="732"/>
      <c r="XO287" s="732"/>
      <c r="XP287" s="733"/>
      <c r="XQ287" s="733"/>
      <c r="XR287" s="732"/>
      <c r="XS287" s="732"/>
      <c r="XT287" s="733"/>
      <c r="XU287" s="733"/>
      <c r="XV287" s="732"/>
      <c r="XW287" s="732"/>
      <c r="XX287" s="732"/>
      <c r="XY287" s="732"/>
      <c r="XZ287" s="732"/>
      <c r="YA287" s="732"/>
      <c r="YB287" s="732"/>
      <c r="YC287" s="733"/>
      <c r="YD287" s="733"/>
      <c r="YE287" s="732"/>
      <c r="YF287" s="732"/>
      <c r="YG287" s="733"/>
      <c r="YH287" s="733"/>
      <c r="YI287" s="732"/>
      <c r="YJ287" s="732"/>
      <c r="YK287" s="732"/>
      <c r="YL287" s="732"/>
      <c r="YM287" s="732"/>
      <c r="YN287" s="731"/>
      <c r="YO287" s="734"/>
      <c r="YP287" s="732"/>
      <c r="YQ287" s="732"/>
      <c r="YR287" s="732"/>
      <c r="YS287" s="732"/>
      <c r="YT287" s="732"/>
      <c r="YU287" s="732"/>
      <c r="YV287" s="732"/>
      <c r="YW287" s="735"/>
      <c r="YX287" s="735"/>
      <c r="YY287" s="735"/>
      <c r="YZ287" s="735"/>
      <c r="ZA287" s="735"/>
      <c r="ZB287" s="735"/>
      <c r="ZC287" s="735"/>
      <c r="ZD287" s="735"/>
      <c r="ZE287" s="735"/>
      <c r="ZF287" s="735"/>
      <c r="ZG287" s="735"/>
      <c r="ZH287" s="735"/>
      <c r="ZI287" s="735"/>
      <c r="ZJ287" s="735"/>
      <c r="ZK287" s="735"/>
      <c r="ZL287" s="735"/>
      <c r="ZM287" s="735"/>
      <c r="ZN287" s="735"/>
      <c r="ZO287" s="735"/>
      <c r="ZP287" s="735"/>
      <c r="ZQ287" s="735"/>
      <c r="ZR287" s="735"/>
      <c r="ZS287" s="735"/>
      <c r="ZT287" s="735"/>
      <c r="ZU287" s="735"/>
      <c r="ZV287" s="735"/>
      <c r="ZW287" s="735"/>
      <c r="ZX287" s="735"/>
      <c r="ZY287" s="735"/>
      <c r="ZZ287" s="735"/>
      <c r="AAA287" s="735"/>
      <c r="AAB287" s="735"/>
      <c r="AAC287" s="735"/>
      <c r="AAD287" s="735"/>
      <c r="AAE287" s="735"/>
      <c r="AAF287" s="735"/>
      <c r="AAG287" s="735"/>
      <c r="AAH287" s="735"/>
      <c r="AAI287" s="735"/>
      <c r="AAJ287" s="735"/>
      <c r="AAK287" s="735"/>
      <c r="AAL287" s="735"/>
      <c r="AAM287" s="735"/>
      <c r="AAN287" s="735"/>
      <c r="AAO287" s="732"/>
      <c r="AAP287" s="732"/>
      <c r="AAQ287" s="732"/>
      <c r="AAR287" s="732"/>
      <c r="AAS287" s="732"/>
      <c r="AAT287" s="732"/>
      <c r="AAU287" s="732"/>
      <c r="AAV287" s="732"/>
      <c r="AAW287" s="732"/>
      <c r="AAX287" s="732"/>
      <c r="AAY287" s="732"/>
      <c r="AAZ287" s="732"/>
      <c r="ABA287" s="732"/>
      <c r="ABB287" s="732"/>
      <c r="ABC287" s="732"/>
      <c r="ABD287" s="732"/>
      <c r="ABE287" s="732"/>
      <c r="ABF287" s="732"/>
      <c r="ABG287" s="732"/>
      <c r="ABH287" s="732"/>
      <c r="ABI287" s="732"/>
      <c r="ABJ287" s="732"/>
      <c r="ABK287" s="732"/>
      <c r="ABL287" s="732"/>
      <c r="ABM287" s="733"/>
      <c r="ABN287" s="733"/>
      <c r="ABO287" s="733"/>
      <c r="ABP287" s="733"/>
      <c r="ABQ287" s="733"/>
      <c r="ABR287" s="732"/>
      <c r="ABS287" s="732"/>
      <c r="ABT287" s="733"/>
      <c r="ABU287" s="733"/>
      <c r="ABV287" s="732"/>
      <c r="ABW287" s="732"/>
      <c r="ABX287" s="733"/>
      <c r="ABY287" s="733"/>
      <c r="ABZ287" s="732"/>
      <c r="ACA287" s="732"/>
      <c r="ACB287" s="732"/>
      <c r="ACC287" s="732"/>
      <c r="ACD287" s="732"/>
      <c r="ACE287" s="732"/>
      <c r="ACF287" s="732"/>
      <c r="ACG287" s="733"/>
      <c r="ACH287" s="733"/>
      <c r="ACI287" s="732"/>
      <c r="ACJ287" s="732"/>
      <c r="ACK287" s="733"/>
      <c r="ACL287" s="733"/>
      <c r="ACM287" s="732"/>
      <c r="ACN287" s="732"/>
      <c r="ACO287" s="732"/>
      <c r="ACP287" s="732"/>
      <c r="ACQ287" s="732"/>
      <c r="ACR287" s="731"/>
      <c r="ACS287" s="734"/>
      <c r="ACT287" s="732"/>
      <c r="ACU287" s="732"/>
      <c r="ACV287" s="732"/>
      <c r="ACW287" s="732"/>
      <c r="ACX287" s="732"/>
      <c r="ACY287" s="732"/>
      <c r="ACZ287" s="732"/>
      <c r="ADA287" s="735"/>
      <c r="ADB287" s="735"/>
      <c r="ADC287" s="735"/>
      <c r="ADD287" s="735"/>
      <c r="ADE287" s="735"/>
      <c r="ADF287" s="735"/>
      <c r="ADG287" s="735"/>
      <c r="ADH287" s="735"/>
      <c r="ADI287" s="735"/>
      <c r="ADJ287" s="735"/>
      <c r="ADK287" s="735"/>
      <c r="ADL287" s="735"/>
      <c r="ADM287" s="735"/>
      <c r="ADN287" s="735"/>
      <c r="ADO287" s="735"/>
      <c r="ADP287" s="735"/>
      <c r="ADQ287" s="735"/>
      <c r="ADR287" s="735"/>
      <c r="ADS287" s="735"/>
      <c r="ADT287" s="735"/>
      <c r="ADU287" s="735"/>
      <c r="ADV287" s="735"/>
      <c r="ADW287" s="735"/>
      <c r="ADX287" s="735"/>
      <c r="ADY287" s="735"/>
      <c r="ADZ287" s="735"/>
      <c r="AEA287" s="735"/>
      <c r="AEB287" s="735"/>
      <c r="AEC287" s="735"/>
      <c r="AED287" s="735"/>
      <c r="AEE287" s="735"/>
      <c r="AEF287" s="735"/>
      <c r="AEG287" s="735"/>
      <c r="AEH287" s="735"/>
      <c r="AEI287" s="735"/>
      <c r="AEJ287" s="735"/>
      <c r="AEK287" s="735"/>
      <c r="AEL287" s="735"/>
      <c r="AEM287" s="735"/>
      <c r="AEN287" s="735"/>
      <c r="AEO287" s="735"/>
      <c r="AEP287" s="735"/>
      <c r="AEQ287" s="735"/>
      <c r="AER287" s="735"/>
      <c r="AES287" s="732"/>
      <c r="AET287" s="732"/>
      <c r="AEU287" s="732"/>
      <c r="AEV287" s="732"/>
      <c r="AEW287" s="732"/>
      <c r="AEX287" s="732"/>
      <c r="AEY287" s="732"/>
      <c r="AEZ287" s="732"/>
      <c r="AFA287" s="732"/>
      <c r="AFB287" s="732"/>
      <c r="AFC287" s="732"/>
      <c r="AFD287" s="732"/>
      <c r="AFE287" s="732"/>
      <c r="AFF287" s="732"/>
      <c r="AFG287" s="732"/>
      <c r="AFH287" s="732"/>
      <c r="AFI287" s="732"/>
      <c r="AFJ287" s="732"/>
      <c r="AFK287" s="732"/>
      <c r="AFL287" s="732"/>
      <c r="AFM287" s="732"/>
      <c r="AFN287" s="732"/>
      <c r="AFO287" s="732"/>
      <c r="AFP287" s="732"/>
      <c r="AFQ287" s="733"/>
      <c r="AFR287" s="733"/>
      <c r="AFS287" s="733"/>
      <c r="AFT287" s="733"/>
      <c r="AFU287" s="733"/>
      <c r="AFV287" s="732"/>
      <c r="AFW287" s="732"/>
      <c r="AFX287" s="733"/>
      <c r="AFY287" s="733"/>
      <c r="AFZ287" s="732"/>
      <c r="AGA287" s="732"/>
      <c r="AGB287" s="733"/>
      <c r="AGC287" s="733"/>
      <c r="AGD287" s="732"/>
      <c r="AGE287" s="732"/>
      <c r="AGF287" s="732"/>
      <c r="AGG287" s="732"/>
      <c r="AGH287" s="732"/>
      <c r="AGI287" s="732"/>
      <c r="AGJ287" s="732"/>
      <c r="AGK287" s="733"/>
      <c r="AGL287" s="733"/>
      <c r="AGM287" s="732"/>
      <c r="AGN287" s="732"/>
      <c r="AGO287" s="733"/>
      <c r="AGP287" s="733"/>
      <c r="AGQ287" s="732"/>
      <c r="AGR287" s="732"/>
      <c r="AGS287" s="732"/>
      <c r="AGT287" s="732"/>
      <c r="AGU287" s="732"/>
      <c r="AGV287" s="731"/>
      <c r="AGW287" s="734"/>
      <c r="AGX287" s="732"/>
      <c r="AGY287" s="732"/>
      <c r="AGZ287" s="732"/>
      <c r="AHA287" s="732"/>
      <c r="AHB287" s="732"/>
      <c r="AHC287" s="732"/>
      <c r="AHD287" s="732"/>
      <c r="AHE287" s="735"/>
      <c r="AHF287" s="735"/>
      <c r="AHG287" s="735"/>
      <c r="AHH287" s="735"/>
      <c r="AHI287" s="735"/>
      <c r="AHJ287" s="735"/>
      <c r="AHK287" s="735"/>
      <c r="AHL287" s="735"/>
      <c r="AHM287" s="735"/>
      <c r="AHN287" s="735"/>
      <c r="AHO287" s="735"/>
      <c r="AHP287" s="735"/>
      <c r="AHQ287" s="735"/>
      <c r="AHR287" s="735"/>
      <c r="AHS287" s="735"/>
      <c r="AHT287" s="735"/>
      <c r="AHU287" s="735"/>
      <c r="AHV287" s="735"/>
      <c r="AHW287" s="735"/>
      <c r="AHX287" s="735"/>
      <c r="AHY287" s="735"/>
      <c r="AHZ287" s="735"/>
      <c r="AIA287" s="735"/>
      <c r="AIB287" s="735"/>
      <c r="AIC287" s="735"/>
      <c r="AID287" s="735"/>
      <c r="AIE287" s="735"/>
      <c r="AIF287" s="735"/>
      <c r="AIG287" s="735"/>
      <c r="AIH287" s="735"/>
      <c r="AII287" s="735"/>
      <c r="AIJ287" s="735"/>
      <c r="AIK287" s="735"/>
      <c r="AIL287" s="735"/>
      <c r="AIM287" s="735"/>
      <c r="AIN287" s="735"/>
      <c r="AIO287" s="735"/>
      <c r="AIP287" s="735"/>
      <c r="AIQ287" s="735"/>
      <c r="AIR287" s="735"/>
      <c r="AIS287" s="735"/>
      <c r="AIT287" s="735"/>
      <c r="AIU287" s="735"/>
      <c r="AIV287" s="735"/>
      <c r="AIW287" s="732"/>
      <c r="AIX287" s="732"/>
      <c r="AIY287" s="732"/>
      <c r="AIZ287" s="732"/>
      <c r="AJA287" s="732"/>
      <c r="AJB287" s="732"/>
      <c r="AJC287" s="732"/>
      <c r="AJD287" s="732"/>
      <c r="AJE287" s="732"/>
      <c r="AJF287" s="732"/>
      <c r="AJG287" s="732"/>
      <c r="AJH287" s="732"/>
      <c r="AJI287" s="732"/>
      <c r="AJJ287" s="732"/>
      <c r="AJK287" s="732"/>
      <c r="AJL287" s="732"/>
      <c r="AJM287" s="732"/>
      <c r="AJN287" s="732"/>
      <c r="AJO287" s="732"/>
      <c r="AJP287" s="732"/>
      <c r="AJQ287" s="732"/>
      <c r="AJR287" s="732"/>
      <c r="AJS287" s="732"/>
      <c r="AJT287" s="732"/>
      <c r="AJU287" s="733"/>
      <c r="AJV287" s="733"/>
      <c r="AJW287" s="733"/>
      <c r="AJX287" s="733"/>
      <c r="AJY287" s="733"/>
      <c r="AJZ287" s="732"/>
      <c r="AKA287" s="732"/>
      <c r="AKB287" s="733"/>
      <c r="AKC287" s="733"/>
      <c r="AKD287" s="732"/>
      <c r="AKE287" s="732"/>
      <c r="AKF287" s="733"/>
      <c r="AKG287" s="733"/>
      <c r="AKH287" s="732"/>
      <c r="AKI287" s="732"/>
      <c r="AKJ287" s="732"/>
      <c r="AKK287" s="732"/>
      <c r="AKL287" s="732"/>
      <c r="AKM287" s="732"/>
      <c r="AKN287" s="732"/>
      <c r="AKO287" s="733"/>
      <c r="AKP287" s="733"/>
      <c r="AKQ287" s="732"/>
      <c r="AKR287" s="732"/>
      <c r="AKS287" s="733"/>
      <c r="AKT287" s="733"/>
      <c r="AKU287" s="732"/>
      <c r="AKV287" s="732"/>
      <c r="AKW287" s="732"/>
      <c r="AKX287" s="732"/>
      <c r="AKY287" s="732"/>
      <c r="AKZ287" s="731"/>
      <c r="ALA287" s="734"/>
      <c r="ALB287" s="732"/>
      <c r="ALC287" s="732"/>
      <c r="ALD287" s="732"/>
      <c r="ALE287" s="732"/>
      <c r="ALF287" s="732"/>
      <c r="ALG287" s="732"/>
      <c r="ALH287" s="732"/>
      <c r="ALI287" s="735"/>
      <c r="ALJ287" s="735"/>
      <c r="ALK287" s="735"/>
      <c r="ALL287" s="735"/>
      <c r="ALM287" s="735"/>
      <c r="ALN287" s="735"/>
      <c r="ALO287" s="735"/>
      <c r="ALP287" s="735"/>
      <c r="ALQ287" s="735"/>
      <c r="ALR287" s="735"/>
      <c r="ALS287" s="735"/>
      <c r="ALT287" s="735"/>
      <c r="ALU287" s="735"/>
      <c r="ALV287" s="735"/>
      <c r="ALW287" s="735"/>
      <c r="ALX287" s="735"/>
      <c r="ALY287" s="735"/>
      <c r="ALZ287" s="735"/>
      <c r="AMA287" s="735"/>
      <c r="AMB287" s="735"/>
      <c r="AMC287" s="735"/>
      <c r="AMD287" s="735"/>
      <c r="AME287" s="735"/>
      <c r="AMF287" s="735"/>
      <c r="AMG287" s="735"/>
      <c r="AMH287" s="735"/>
      <c r="AMI287" s="735"/>
      <c r="AMJ287" s="735"/>
      <c r="AMK287" s="735"/>
      <c r="AML287" s="735"/>
      <c r="AMM287" s="735"/>
      <c r="AMN287" s="735"/>
      <c r="AMO287" s="735"/>
      <c r="AMP287" s="735"/>
      <c r="AMQ287" s="735"/>
      <c r="AMR287" s="735"/>
      <c r="AMS287" s="735"/>
      <c r="AMT287" s="735"/>
      <c r="AMU287" s="735"/>
      <c r="AMV287" s="735"/>
      <c r="AMW287" s="735"/>
      <c r="AMX287" s="735"/>
      <c r="AMY287" s="735"/>
      <c r="AMZ287" s="735"/>
      <c r="ANA287" s="732"/>
      <c r="ANB287" s="732"/>
      <c r="ANC287" s="732"/>
      <c r="AND287" s="732"/>
      <c r="ANE287" s="732"/>
      <c r="ANF287" s="732"/>
      <c r="ANG287" s="732"/>
      <c r="ANH287" s="732"/>
      <c r="ANI287" s="732"/>
      <c r="ANJ287" s="732"/>
      <c r="ANK287" s="732"/>
      <c r="ANL287" s="732"/>
      <c r="ANM287" s="732"/>
      <c r="ANN287" s="732"/>
      <c r="ANO287" s="732"/>
      <c r="ANP287" s="732"/>
      <c r="ANQ287" s="732"/>
      <c r="ANR287" s="732"/>
      <c r="ANS287" s="732"/>
      <c r="ANT287" s="732"/>
      <c r="ANU287" s="732"/>
      <c r="ANV287" s="732"/>
      <c r="ANW287" s="732"/>
      <c r="ANX287" s="732"/>
      <c r="ANY287" s="733"/>
      <c r="ANZ287" s="733"/>
      <c r="AOA287" s="733"/>
      <c r="AOB287" s="733"/>
      <c r="AOC287" s="733"/>
      <c r="AOD287" s="732"/>
      <c r="AOE287" s="732"/>
      <c r="AOF287" s="733"/>
      <c r="AOG287" s="733"/>
      <c r="AOH287" s="732"/>
      <c r="AOI287" s="732"/>
      <c r="AOJ287" s="733"/>
      <c r="AOK287" s="733"/>
      <c r="AOL287" s="732"/>
      <c r="AOM287" s="732"/>
      <c r="AON287" s="732"/>
      <c r="AOO287" s="732"/>
      <c r="AOP287" s="732"/>
      <c r="AOQ287" s="732"/>
      <c r="AOR287" s="732"/>
      <c r="AOS287" s="733"/>
      <c r="AOT287" s="733"/>
      <c r="AOU287" s="732"/>
      <c r="AOV287" s="732"/>
      <c r="AOW287" s="733"/>
      <c r="AOX287" s="733"/>
      <c r="AOY287" s="732"/>
      <c r="AOZ287" s="732"/>
      <c r="APA287" s="732"/>
      <c r="APB287" s="732"/>
      <c r="APC287" s="732"/>
      <c r="APD287" s="731"/>
      <c r="APE287" s="734"/>
      <c r="APF287" s="732"/>
      <c r="APG287" s="732"/>
      <c r="APH287" s="732"/>
      <c r="API287" s="732"/>
      <c r="APJ287" s="732"/>
      <c r="APK287" s="732"/>
      <c r="APL287" s="732"/>
      <c r="APM287" s="735"/>
      <c r="APN287" s="735"/>
      <c r="APO287" s="735"/>
      <c r="APP287" s="735"/>
      <c r="APQ287" s="735"/>
      <c r="APR287" s="735"/>
      <c r="APS287" s="735"/>
      <c r="APT287" s="735"/>
      <c r="APU287" s="735"/>
      <c r="APV287" s="735"/>
      <c r="APW287" s="735"/>
      <c r="APX287" s="735"/>
      <c r="APY287" s="735"/>
      <c r="APZ287" s="735"/>
      <c r="AQA287" s="735"/>
      <c r="AQB287" s="735"/>
      <c r="AQC287" s="735"/>
      <c r="AQD287" s="735"/>
      <c r="AQE287" s="735"/>
      <c r="AQF287" s="735"/>
      <c r="AQG287" s="735"/>
      <c r="AQH287" s="735"/>
      <c r="AQI287" s="735"/>
      <c r="AQJ287" s="735"/>
      <c r="AQK287" s="735"/>
      <c r="AQL287" s="735"/>
      <c r="AQM287" s="735"/>
      <c r="AQN287" s="735"/>
      <c r="AQO287" s="735"/>
      <c r="AQP287" s="735"/>
      <c r="AQQ287" s="735"/>
      <c r="AQR287" s="735"/>
      <c r="AQS287" s="735"/>
      <c r="AQT287" s="735"/>
      <c r="AQU287" s="735"/>
      <c r="AQV287" s="735"/>
      <c r="AQW287" s="735"/>
      <c r="AQX287" s="735"/>
      <c r="AQY287" s="735"/>
      <c r="AQZ287" s="735"/>
      <c r="ARA287" s="735"/>
      <c r="ARB287" s="735"/>
      <c r="ARC287" s="735"/>
      <c r="ARD287" s="735"/>
      <c r="ARE287" s="732"/>
      <c r="ARF287" s="732"/>
      <c r="ARG287" s="732"/>
      <c r="ARH287" s="732"/>
      <c r="ARI287" s="732"/>
      <c r="ARJ287" s="732"/>
      <c r="ARK287" s="732"/>
      <c r="ARL287" s="732"/>
      <c r="ARM287" s="732"/>
      <c r="ARN287" s="732"/>
      <c r="ARO287" s="732"/>
      <c r="ARP287" s="732"/>
      <c r="ARQ287" s="732"/>
      <c r="ARR287" s="732"/>
      <c r="ARS287" s="732"/>
      <c r="ART287" s="732"/>
      <c r="ARU287" s="732"/>
      <c r="ARV287" s="732"/>
      <c r="ARW287" s="732"/>
      <c r="ARX287" s="732"/>
      <c r="ARY287" s="732"/>
      <c r="ARZ287" s="732"/>
      <c r="ASA287" s="732"/>
      <c r="ASB287" s="732"/>
      <c r="ASC287" s="733"/>
      <c r="ASD287" s="733"/>
      <c r="ASE287" s="733"/>
      <c r="ASF287" s="733"/>
      <c r="ASG287" s="733"/>
      <c r="ASH287" s="732"/>
      <c r="ASI287" s="732"/>
      <c r="ASJ287" s="733"/>
      <c r="ASK287" s="733"/>
      <c r="ASL287" s="732"/>
      <c r="ASM287" s="732"/>
      <c r="ASN287" s="733"/>
      <c r="ASO287" s="733"/>
      <c r="ASP287" s="732"/>
      <c r="ASQ287" s="732"/>
      <c r="ASR287" s="732"/>
      <c r="ASS287" s="732"/>
      <c r="AST287" s="732"/>
      <c r="ASU287" s="732"/>
      <c r="ASV287" s="732"/>
      <c r="ASW287" s="733"/>
      <c r="ASX287" s="733"/>
      <c r="ASY287" s="732"/>
      <c r="ASZ287" s="732"/>
      <c r="ATA287" s="733"/>
      <c r="ATB287" s="733"/>
      <c r="ATC287" s="732"/>
      <c r="ATD287" s="732"/>
      <c r="ATE287" s="732"/>
      <c r="ATF287" s="732"/>
      <c r="ATG287" s="732"/>
      <c r="ATH287" s="731"/>
      <c r="ATI287" s="734"/>
      <c r="ATJ287" s="732"/>
      <c r="ATK287" s="732"/>
      <c r="ATL287" s="732"/>
      <c r="ATM287" s="732"/>
      <c r="ATN287" s="732"/>
      <c r="ATO287" s="732"/>
      <c r="ATP287" s="732"/>
      <c r="ATQ287" s="735"/>
      <c r="ATR287" s="735"/>
      <c r="ATS287" s="735"/>
      <c r="ATT287" s="735"/>
      <c r="ATU287" s="735"/>
      <c r="ATV287" s="735"/>
      <c r="ATW287" s="735"/>
      <c r="ATX287" s="735"/>
      <c r="ATY287" s="735"/>
      <c r="ATZ287" s="735"/>
      <c r="AUA287" s="735"/>
      <c r="AUB287" s="735"/>
      <c r="AUC287" s="735"/>
      <c r="AUD287" s="735"/>
      <c r="AUE287" s="735"/>
      <c r="AUF287" s="735"/>
      <c r="AUG287" s="735"/>
      <c r="AUH287" s="735"/>
      <c r="AUI287" s="735"/>
      <c r="AUJ287" s="735"/>
      <c r="AUK287" s="735"/>
      <c r="AUL287" s="735"/>
      <c r="AUM287" s="735"/>
      <c r="AUN287" s="735"/>
      <c r="AUO287" s="735"/>
      <c r="AUP287" s="735"/>
      <c r="AUQ287" s="735"/>
      <c r="AUR287" s="735"/>
      <c r="AUS287" s="735"/>
      <c r="AUT287" s="735"/>
      <c r="AUU287" s="735"/>
      <c r="AUV287" s="735"/>
      <c r="AUW287" s="735"/>
      <c r="AUX287" s="735"/>
      <c r="AUY287" s="735"/>
      <c r="AUZ287" s="735"/>
      <c r="AVA287" s="735"/>
      <c r="AVB287" s="735"/>
      <c r="AVC287" s="735"/>
      <c r="AVD287" s="735"/>
      <c r="AVE287" s="735"/>
      <c r="AVF287" s="735"/>
      <c r="AVG287" s="735"/>
      <c r="AVH287" s="735"/>
      <c r="AVI287" s="732"/>
      <c r="AVJ287" s="732"/>
      <c r="AVK287" s="732"/>
      <c r="AVL287" s="732"/>
      <c r="AVM287" s="732"/>
      <c r="AVN287" s="732"/>
      <c r="AVO287" s="732"/>
      <c r="AVP287" s="732"/>
      <c r="AVQ287" s="732"/>
      <c r="AVR287" s="732"/>
      <c r="AVS287" s="732"/>
      <c r="AVT287" s="732"/>
      <c r="AVU287" s="732"/>
      <c r="AVV287" s="732"/>
      <c r="AVW287" s="732"/>
      <c r="AVX287" s="732"/>
      <c r="AVY287" s="732"/>
      <c r="AVZ287" s="732"/>
      <c r="AWA287" s="732"/>
      <c r="AWB287" s="732"/>
      <c r="AWC287" s="732"/>
      <c r="AWD287" s="732"/>
      <c r="AWE287" s="732"/>
      <c r="AWF287" s="732"/>
      <c r="AWG287" s="733"/>
      <c r="AWH287" s="733"/>
      <c r="AWI287" s="733"/>
      <c r="AWJ287" s="733"/>
      <c r="AWK287" s="733"/>
      <c r="AWL287" s="732"/>
      <c r="AWM287" s="732"/>
      <c r="AWN287" s="733"/>
      <c r="AWO287" s="733"/>
      <c r="AWP287" s="732"/>
      <c r="AWQ287" s="732"/>
      <c r="AWR287" s="733"/>
      <c r="AWS287" s="733"/>
      <c r="AWT287" s="732"/>
      <c r="AWU287" s="732"/>
      <c r="AWV287" s="732"/>
      <c r="AWW287" s="732"/>
      <c r="AWX287" s="732"/>
      <c r="AWY287" s="732"/>
      <c r="AWZ287" s="732"/>
      <c r="AXA287" s="733"/>
      <c r="AXB287" s="733"/>
      <c r="AXC287" s="732"/>
      <c r="AXD287" s="732"/>
      <c r="AXE287" s="733"/>
      <c r="AXF287" s="733"/>
      <c r="AXG287" s="732"/>
      <c r="AXH287" s="732"/>
      <c r="AXI287" s="732"/>
      <c r="AXJ287" s="732"/>
      <c r="AXK287" s="732"/>
      <c r="AXL287" s="731"/>
      <c r="AXM287" s="734"/>
      <c r="AXN287" s="732"/>
      <c r="AXO287" s="732"/>
      <c r="AXP287" s="732"/>
      <c r="AXQ287" s="732"/>
      <c r="AXR287" s="732"/>
      <c r="AXS287" s="732"/>
      <c r="AXT287" s="732"/>
      <c r="AXU287" s="735"/>
      <c r="AXV287" s="735"/>
      <c r="AXW287" s="735"/>
      <c r="AXX287" s="735"/>
      <c r="AXY287" s="735"/>
      <c r="AXZ287" s="735"/>
      <c r="AYA287" s="735"/>
      <c r="AYB287" s="735"/>
      <c r="AYC287" s="735"/>
      <c r="AYD287" s="735"/>
      <c r="AYE287" s="735"/>
      <c r="AYF287" s="735"/>
      <c r="AYG287" s="735"/>
      <c r="AYH287" s="735"/>
      <c r="AYI287" s="735"/>
      <c r="AYJ287" s="735"/>
      <c r="AYK287" s="735"/>
      <c r="AYL287" s="735"/>
      <c r="AYM287" s="735"/>
      <c r="AYN287" s="735"/>
      <c r="AYO287" s="735"/>
      <c r="AYP287" s="735"/>
      <c r="AYQ287" s="735"/>
      <c r="AYR287" s="735"/>
      <c r="AYS287" s="735"/>
      <c r="AYT287" s="735"/>
      <c r="AYU287" s="735"/>
      <c r="AYV287" s="735"/>
      <c r="AYW287" s="735"/>
      <c r="AYX287" s="735"/>
      <c r="AYY287" s="735"/>
      <c r="AYZ287" s="735"/>
      <c r="AZA287" s="735"/>
      <c r="AZB287" s="735"/>
      <c r="AZC287" s="735"/>
      <c r="AZD287" s="735"/>
      <c r="AZE287" s="735"/>
      <c r="AZF287" s="735"/>
      <c r="AZG287" s="735"/>
      <c r="AZH287" s="735"/>
      <c r="AZI287" s="735"/>
      <c r="AZJ287" s="735"/>
      <c r="AZK287" s="735"/>
      <c r="AZL287" s="735"/>
      <c r="AZM287" s="732"/>
      <c r="AZN287" s="732"/>
      <c r="AZO287" s="732"/>
      <c r="AZP287" s="732"/>
      <c r="AZQ287" s="732"/>
      <c r="AZR287" s="732"/>
      <c r="AZS287" s="732"/>
      <c r="AZT287" s="732"/>
      <c r="AZU287" s="732"/>
      <c r="AZV287" s="732"/>
      <c r="AZW287" s="732"/>
      <c r="AZX287" s="732"/>
      <c r="AZY287" s="732"/>
      <c r="AZZ287" s="732"/>
      <c r="BAA287" s="732"/>
      <c r="BAB287" s="732"/>
      <c r="BAC287" s="732"/>
      <c r="BAD287" s="732"/>
      <c r="BAE287" s="732"/>
      <c r="BAF287" s="732"/>
      <c r="BAG287" s="732"/>
      <c r="BAH287" s="732"/>
      <c r="BAI287" s="732"/>
      <c r="BAJ287" s="732"/>
      <c r="BAK287" s="733"/>
      <c r="BAL287" s="733"/>
      <c r="BAM287" s="733"/>
      <c r="BAN287" s="733"/>
      <c r="BAO287" s="733"/>
      <c r="BAP287" s="732"/>
      <c r="BAQ287" s="732"/>
      <c r="BAR287" s="733"/>
      <c r="BAS287" s="733"/>
      <c r="BAT287" s="732"/>
      <c r="BAU287" s="732"/>
      <c r="BAV287" s="733"/>
      <c r="BAW287" s="733"/>
      <c r="BAX287" s="732"/>
      <c r="BAY287" s="732"/>
      <c r="BAZ287" s="732"/>
      <c r="BBA287" s="732"/>
      <c r="BBB287" s="732"/>
      <c r="BBC287" s="732"/>
      <c r="BBD287" s="732"/>
      <c r="BBE287" s="733"/>
      <c r="BBF287" s="733"/>
      <c r="BBG287" s="732"/>
      <c r="BBH287" s="732"/>
      <c r="BBI287" s="733"/>
      <c r="BBJ287" s="733"/>
      <c r="BBK287" s="732"/>
      <c r="BBL287" s="732"/>
      <c r="BBM287" s="732"/>
      <c r="BBN287" s="732"/>
      <c r="BBO287" s="732"/>
      <c r="BBP287" s="731"/>
      <c r="BBQ287" s="734"/>
      <c r="BBR287" s="732"/>
      <c r="BBS287" s="732"/>
      <c r="BBT287" s="732"/>
      <c r="BBU287" s="732"/>
      <c r="BBV287" s="732"/>
      <c r="BBW287" s="732"/>
      <c r="BBX287" s="732"/>
      <c r="BBY287" s="735"/>
      <c r="BBZ287" s="735"/>
      <c r="BCA287" s="735"/>
      <c r="BCB287" s="735"/>
      <c r="BCC287" s="735"/>
      <c r="BCD287" s="735"/>
      <c r="BCE287" s="735"/>
      <c r="BCF287" s="735"/>
      <c r="BCG287" s="735"/>
      <c r="BCH287" s="735"/>
      <c r="BCI287" s="735"/>
      <c r="BCJ287" s="735"/>
      <c r="BCK287" s="735"/>
      <c r="BCL287" s="735"/>
      <c r="BCM287" s="735"/>
      <c r="BCN287" s="735"/>
      <c r="BCO287" s="735"/>
      <c r="BCP287" s="735"/>
      <c r="BCQ287" s="735"/>
      <c r="BCR287" s="735"/>
      <c r="BCS287" s="735"/>
      <c r="BCT287" s="735"/>
      <c r="BCU287" s="735"/>
      <c r="BCV287" s="735"/>
      <c r="BCW287" s="735"/>
      <c r="BCX287" s="735"/>
      <c r="BCY287" s="735"/>
      <c r="BCZ287" s="735"/>
      <c r="BDA287" s="735"/>
      <c r="BDB287" s="735"/>
      <c r="BDC287" s="735"/>
      <c r="BDD287" s="735"/>
      <c r="BDE287" s="735"/>
      <c r="BDF287" s="735"/>
      <c r="BDG287" s="735"/>
      <c r="BDH287" s="735"/>
      <c r="BDI287" s="735"/>
      <c r="BDJ287" s="735"/>
      <c r="BDK287" s="735"/>
      <c r="BDL287" s="735"/>
      <c r="BDM287" s="735"/>
      <c r="BDN287" s="735"/>
      <c r="BDO287" s="735"/>
      <c r="BDP287" s="735"/>
      <c r="BDQ287" s="732"/>
      <c r="BDR287" s="732"/>
      <c r="BDS287" s="732"/>
      <c r="BDT287" s="732"/>
      <c r="BDU287" s="732"/>
      <c r="BDV287" s="732"/>
      <c r="BDW287" s="732"/>
      <c r="BDX287" s="732"/>
      <c r="BDY287" s="732"/>
      <c r="BDZ287" s="732"/>
      <c r="BEA287" s="732"/>
      <c r="BEB287" s="732"/>
      <c r="BEC287" s="732"/>
      <c r="BED287" s="732"/>
      <c r="BEE287" s="732"/>
      <c r="BEF287" s="732"/>
      <c r="BEG287" s="732"/>
      <c r="BEH287" s="732"/>
      <c r="BEI287" s="732"/>
      <c r="BEJ287" s="732"/>
      <c r="BEK287" s="732"/>
      <c r="BEL287" s="732"/>
      <c r="BEM287" s="732"/>
      <c r="BEN287" s="732"/>
      <c r="BEO287" s="733"/>
      <c r="BEP287" s="733"/>
      <c r="BEQ287" s="733"/>
      <c r="BER287" s="733"/>
      <c r="BES287" s="733"/>
      <c r="BET287" s="732"/>
      <c r="BEU287" s="732"/>
      <c r="BEV287" s="733"/>
      <c r="BEW287" s="733"/>
      <c r="BEX287" s="732"/>
      <c r="BEY287" s="732"/>
      <c r="BEZ287" s="733"/>
      <c r="BFA287" s="733"/>
      <c r="BFB287" s="732"/>
      <c r="BFC287" s="732"/>
      <c r="BFD287" s="732"/>
      <c r="BFE287" s="732"/>
      <c r="BFF287" s="732"/>
      <c r="BFG287" s="732"/>
      <c r="BFH287" s="732"/>
      <c r="BFI287" s="733"/>
      <c r="BFJ287" s="733"/>
      <c r="BFK287" s="732"/>
      <c r="BFL287" s="732"/>
      <c r="BFM287" s="733"/>
      <c r="BFN287" s="733"/>
      <c r="BFO287" s="732"/>
      <c r="BFP287" s="732"/>
      <c r="BFQ287" s="732"/>
      <c r="BFR287" s="732"/>
      <c r="BFS287" s="732"/>
      <c r="BFT287" s="731"/>
      <c r="BFU287" s="734"/>
      <c r="BFV287" s="732"/>
      <c r="BFW287" s="732"/>
      <c r="BFX287" s="732"/>
      <c r="BFY287" s="732"/>
      <c r="BFZ287" s="732"/>
      <c r="BGA287" s="732"/>
      <c r="BGB287" s="732"/>
      <c r="BGC287" s="735"/>
      <c r="BGD287" s="735"/>
      <c r="BGE287" s="735"/>
      <c r="BGF287" s="735"/>
      <c r="BGG287" s="735"/>
      <c r="BGH287" s="735"/>
      <c r="BGI287" s="735"/>
      <c r="BGJ287" s="735"/>
      <c r="BGK287" s="735"/>
      <c r="BGL287" s="735"/>
      <c r="BGM287" s="735"/>
      <c r="BGN287" s="735"/>
      <c r="BGO287" s="735"/>
      <c r="BGP287" s="735"/>
      <c r="BGQ287" s="735"/>
      <c r="BGR287" s="735"/>
      <c r="BGS287" s="735"/>
      <c r="BGT287" s="735"/>
      <c r="BGU287" s="735"/>
      <c r="BGV287" s="735"/>
      <c r="BGW287" s="735"/>
      <c r="BGX287" s="735"/>
      <c r="BGY287" s="735"/>
      <c r="BGZ287" s="735"/>
      <c r="BHA287" s="735"/>
      <c r="BHB287" s="735"/>
      <c r="BHC287" s="735"/>
      <c r="BHD287" s="735"/>
      <c r="BHE287" s="735"/>
      <c r="BHF287" s="735"/>
      <c r="BHG287" s="735"/>
      <c r="BHH287" s="735"/>
      <c r="BHI287" s="735"/>
      <c r="BHJ287" s="735"/>
      <c r="BHK287" s="735"/>
      <c r="BHL287" s="735"/>
      <c r="BHM287" s="735"/>
      <c r="BHN287" s="735"/>
      <c r="BHO287" s="735"/>
      <c r="BHP287" s="735"/>
      <c r="BHQ287" s="735"/>
      <c r="BHR287" s="735"/>
      <c r="BHS287" s="735"/>
      <c r="BHT287" s="735"/>
      <c r="BHU287" s="732"/>
      <c r="BHV287" s="732"/>
      <c r="BHW287" s="732"/>
      <c r="BHX287" s="732"/>
      <c r="BHY287" s="732"/>
      <c r="BHZ287" s="732"/>
      <c r="BIA287" s="732"/>
      <c r="BIB287" s="732"/>
      <c r="BIC287" s="732"/>
      <c r="BID287" s="732"/>
      <c r="BIE287" s="732"/>
      <c r="BIF287" s="732"/>
      <c r="BIG287" s="732"/>
      <c r="BIH287" s="732"/>
      <c r="BII287" s="732"/>
      <c r="BIJ287" s="732"/>
      <c r="BIK287" s="732"/>
      <c r="BIL287" s="732"/>
      <c r="BIM287" s="732"/>
      <c r="BIN287" s="732"/>
      <c r="BIO287" s="732"/>
      <c r="BIP287" s="732"/>
      <c r="BIQ287" s="732"/>
      <c r="BIR287" s="732"/>
      <c r="BIS287" s="733"/>
      <c r="BIT287" s="733"/>
      <c r="BIU287" s="733"/>
      <c r="BIV287" s="733"/>
      <c r="BIW287" s="733"/>
      <c r="BIX287" s="732"/>
      <c r="BIY287" s="732"/>
      <c r="BIZ287" s="733"/>
      <c r="BJA287" s="733"/>
      <c r="BJB287" s="732"/>
      <c r="BJC287" s="732"/>
      <c r="BJD287" s="733"/>
      <c r="BJE287" s="733"/>
      <c r="BJF287" s="732"/>
      <c r="BJG287" s="732"/>
      <c r="BJH287" s="732"/>
      <c r="BJI287" s="732"/>
      <c r="BJJ287" s="732"/>
      <c r="BJK287" s="732"/>
      <c r="BJL287" s="732"/>
      <c r="BJM287" s="733"/>
      <c r="BJN287" s="733"/>
      <c r="BJO287" s="732"/>
      <c r="BJP287" s="732"/>
      <c r="BJQ287" s="733"/>
      <c r="BJR287" s="733"/>
      <c r="BJS287" s="732"/>
      <c r="BJT287" s="732"/>
      <c r="BJU287" s="732"/>
      <c r="BJV287" s="732"/>
      <c r="BJW287" s="732"/>
      <c r="BJX287" s="731"/>
      <c r="BJY287" s="734"/>
      <c r="BJZ287" s="732"/>
      <c r="BKA287" s="732"/>
      <c r="BKB287" s="732"/>
      <c r="BKC287" s="732"/>
      <c r="BKD287" s="732"/>
      <c r="BKE287" s="732"/>
      <c r="BKF287" s="732"/>
      <c r="BKG287" s="735"/>
      <c r="BKH287" s="735"/>
      <c r="BKI287" s="735"/>
      <c r="BKJ287" s="735"/>
      <c r="BKK287" s="735"/>
      <c r="BKL287" s="735"/>
      <c r="BKM287" s="735"/>
      <c r="BKN287" s="735"/>
      <c r="BKO287" s="735"/>
      <c r="BKP287" s="735"/>
      <c r="BKQ287" s="735"/>
      <c r="BKR287" s="735"/>
      <c r="BKS287" s="735"/>
      <c r="BKT287" s="735"/>
      <c r="BKU287" s="735"/>
      <c r="BKV287" s="735"/>
      <c r="BKW287" s="735"/>
      <c r="BKX287" s="735"/>
      <c r="BKY287" s="735"/>
      <c r="BKZ287" s="735"/>
      <c r="BLA287" s="735"/>
      <c r="BLB287" s="735"/>
      <c r="BLC287" s="735"/>
      <c r="BLD287" s="735"/>
      <c r="BLE287" s="735"/>
      <c r="BLF287" s="735"/>
      <c r="BLG287" s="735"/>
      <c r="BLH287" s="735"/>
      <c r="BLI287" s="735"/>
      <c r="BLJ287" s="735"/>
      <c r="BLK287" s="735"/>
      <c r="BLL287" s="735"/>
      <c r="BLM287" s="735"/>
      <c r="BLN287" s="735"/>
      <c r="BLO287" s="735"/>
      <c r="BLP287" s="735"/>
      <c r="BLQ287" s="735"/>
      <c r="BLR287" s="735"/>
      <c r="BLS287" s="735"/>
      <c r="BLT287" s="735"/>
      <c r="BLU287" s="735"/>
      <c r="BLV287" s="735"/>
      <c r="BLW287" s="735"/>
      <c r="BLX287" s="735"/>
      <c r="BLY287" s="732"/>
      <c r="BLZ287" s="732"/>
      <c r="BMA287" s="732"/>
      <c r="BMB287" s="732"/>
      <c r="BMC287" s="732"/>
      <c r="BMD287" s="732"/>
      <c r="BME287" s="732"/>
      <c r="BMF287" s="732"/>
      <c r="BMG287" s="732"/>
      <c r="BMH287" s="732"/>
      <c r="BMI287" s="732"/>
      <c r="BMJ287" s="732"/>
      <c r="BMK287" s="732"/>
      <c r="BML287" s="732"/>
      <c r="BMM287" s="732"/>
      <c r="BMN287" s="732"/>
      <c r="BMO287" s="732"/>
      <c r="BMP287" s="732"/>
      <c r="BMQ287" s="732"/>
      <c r="BMR287" s="732"/>
      <c r="BMS287" s="732"/>
      <c r="BMT287" s="732"/>
      <c r="BMU287" s="732"/>
      <c r="BMV287" s="732"/>
      <c r="BMW287" s="733"/>
      <c r="BMX287" s="733"/>
      <c r="BMY287" s="733"/>
      <c r="BMZ287" s="733"/>
      <c r="BNA287" s="733"/>
      <c r="BNB287" s="732"/>
      <c r="BNC287" s="732"/>
      <c r="BND287" s="733"/>
      <c r="BNE287" s="733"/>
      <c r="BNF287" s="732"/>
      <c r="BNG287" s="732"/>
      <c r="BNH287" s="733"/>
      <c r="BNI287" s="733"/>
      <c r="BNJ287" s="732"/>
      <c r="BNK287" s="732"/>
      <c r="BNL287" s="732"/>
      <c r="BNM287" s="732"/>
      <c r="BNN287" s="732"/>
      <c r="BNO287" s="732"/>
      <c r="BNP287" s="732"/>
      <c r="BNQ287" s="733"/>
      <c r="BNR287" s="733"/>
      <c r="BNS287" s="732"/>
      <c r="BNT287" s="732"/>
      <c r="BNU287" s="733"/>
      <c r="BNV287" s="733"/>
      <c r="BNW287" s="732"/>
      <c r="BNX287" s="732"/>
      <c r="BNY287" s="732"/>
      <c r="BNZ287" s="732"/>
      <c r="BOA287" s="732"/>
      <c r="BOB287" s="731"/>
      <c r="BOC287" s="734"/>
      <c r="BOD287" s="732"/>
      <c r="BOE287" s="732"/>
      <c r="BOF287" s="732"/>
      <c r="BOG287" s="732"/>
      <c r="BOH287" s="732"/>
      <c r="BOI287" s="732"/>
      <c r="BOJ287" s="732"/>
      <c r="BOK287" s="735"/>
      <c r="BOL287" s="735"/>
      <c r="BOM287" s="735"/>
      <c r="BON287" s="735"/>
      <c r="BOO287" s="735"/>
      <c r="BOP287" s="735"/>
      <c r="BOQ287" s="735"/>
      <c r="BOR287" s="735"/>
      <c r="BOS287" s="735"/>
      <c r="BOT287" s="735"/>
      <c r="BOU287" s="735"/>
      <c r="BOV287" s="735"/>
      <c r="BOW287" s="735"/>
      <c r="BOX287" s="735"/>
      <c r="BOY287" s="735"/>
      <c r="BOZ287" s="735"/>
      <c r="BPA287" s="735"/>
      <c r="BPB287" s="735"/>
      <c r="BPC287" s="735"/>
      <c r="BPD287" s="735"/>
      <c r="BPE287" s="735"/>
      <c r="BPF287" s="735"/>
      <c r="BPG287" s="735"/>
      <c r="BPH287" s="735"/>
      <c r="BPI287" s="735"/>
      <c r="BPJ287" s="735"/>
      <c r="BPK287" s="735"/>
      <c r="BPL287" s="735"/>
      <c r="BPM287" s="735"/>
      <c r="BPN287" s="735"/>
      <c r="BPO287" s="735"/>
      <c r="BPP287" s="735"/>
      <c r="BPQ287" s="735"/>
      <c r="BPR287" s="735"/>
      <c r="BPS287" s="735"/>
      <c r="BPT287" s="735"/>
      <c r="BPU287" s="735"/>
      <c r="BPV287" s="735"/>
      <c r="BPW287" s="735"/>
      <c r="BPX287" s="735"/>
      <c r="BPY287" s="735"/>
      <c r="BPZ287" s="735"/>
      <c r="BQA287" s="735"/>
      <c r="BQB287" s="735"/>
      <c r="BQC287" s="732"/>
      <c r="BQD287" s="732"/>
      <c r="BQE287" s="732"/>
      <c r="BQF287" s="732"/>
      <c r="BQG287" s="732"/>
      <c r="BQH287" s="732"/>
      <c r="BQI287" s="732"/>
      <c r="BQJ287" s="732"/>
      <c r="BQK287" s="732"/>
      <c r="BQL287" s="732"/>
      <c r="BQM287" s="732"/>
      <c r="BQN287" s="732"/>
      <c r="BQO287" s="732"/>
      <c r="BQP287" s="732"/>
      <c r="BQQ287" s="732"/>
      <c r="BQR287" s="732"/>
      <c r="BQS287" s="732"/>
      <c r="BQT287" s="732"/>
      <c r="BQU287" s="732"/>
      <c r="BQV287" s="732"/>
      <c r="BQW287" s="732"/>
      <c r="BQX287" s="732"/>
      <c r="BQY287" s="732"/>
      <c r="BQZ287" s="732"/>
      <c r="BRA287" s="733"/>
      <c r="BRB287" s="733"/>
      <c r="BRC287" s="733"/>
      <c r="BRD287" s="733"/>
      <c r="BRE287" s="733"/>
      <c r="BRF287" s="732"/>
      <c r="BRG287" s="732"/>
      <c r="BRH287" s="733"/>
      <c r="BRI287" s="733"/>
      <c r="BRJ287" s="732"/>
      <c r="BRK287" s="732"/>
      <c r="BRL287" s="733"/>
      <c r="BRM287" s="733"/>
      <c r="BRN287" s="732"/>
      <c r="BRO287" s="732"/>
      <c r="BRP287" s="732"/>
      <c r="BRQ287" s="732"/>
      <c r="BRR287" s="732"/>
      <c r="BRS287" s="732"/>
      <c r="BRT287" s="732"/>
      <c r="BRU287" s="733"/>
      <c r="BRV287" s="733"/>
      <c r="BRW287" s="732"/>
      <c r="BRX287" s="732"/>
      <c r="BRY287" s="733"/>
      <c r="BRZ287" s="733"/>
      <c r="BSA287" s="732"/>
      <c r="BSB287" s="732"/>
      <c r="BSC287" s="732"/>
      <c r="BSD287" s="732"/>
      <c r="BSE287" s="732"/>
      <c r="BSF287" s="731"/>
      <c r="BSG287" s="734"/>
      <c r="BSH287" s="732"/>
      <c r="BSI287" s="732"/>
      <c r="BSJ287" s="732"/>
      <c r="BSK287" s="732"/>
      <c r="BSL287" s="732"/>
      <c r="BSM287" s="732"/>
      <c r="BSN287" s="732"/>
      <c r="BSO287" s="735"/>
      <c r="BSP287" s="735"/>
      <c r="BSQ287" s="735"/>
      <c r="BSR287" s="735"/>
      <c r="BSS287" s="735"/>
      <c r="BST287" s="735"/>
      <c r="BSU287" s="735"/>
      <c r="BSV287" s="735"/>
      <c r="BSW287" s="735"/>
      <c r="BSX287" s="735"/>
      <c r="BSY287" s="735"/>
      <c r="BSZ287" s="735"/>
      <c r="BTA287" s="735"/>
      <c r="BTB287" s="735"/>
      <c r="BTC287" s="735"/>
      <c r="BTD287" s="735"/>
      <c r="BTE287" s="735"/>
      <c r="BTF287" s="735"/>
      <c r="BTG287" s="735"/>
      <c r="BTH287" s="735"/>
      <c r="BTI287" s="735"/>
      <c r="BTJ287" s="735"/>
      <c r="BTK287" s="735"/>
      <c r="BTL287" s="735"/>
      <c r="BTM287" s="735"/>
      <c r="BTN287" s="735"/>
      <c r="BTO287" s="735"/>
      <c r="BTP287" s="735"/>
      <c r="BTQ287" s="735"/>
      <c r="BTR287" s="735"/>
      <c r="BTS287" s="735"/>
      <c r="BTT287" s="735"/>
      <c r="BTU287" s="735"/>
      <c r="BTV287" s="735"/>
      <c r="BTW287" s="735"/>
      <c r="BTX287" s="735"/>
      <c r="BTY287" s="735"/>
      <c r="BTZ287" s="735"/>
      <c r="BUA287" s="735"/>
      <c r="BUB287" s="735"/>
      <c r="BUC287" s="735"/>
      <c r="BUD287" s="735"/>
      <c r="BUE287" s="735"/>
      <c r="BUF287" s="735"/>
      <c r="BUG287" s="732"/>
      <c r="BUH287" s="732"/>
      <c r="BUI287" s="732"/>
      <c r="BUJ287" s="732"/>
      <c r="BUK287" s="732"/>
      <c r="BUL287" s="732"/>
      <c r="BUM287" s="732"/>
      <c r="BUN287" s="732"/>
      <c r="BUO287" s="732"/>
      <c r="BUP287" s="732"/>
      <c r="BUQ287" s="732"/>
      <c r="BUR287" s="732"/>
      <c r="BUS287" s="732"/>
      <c r="BUT287" s="732"/>
      <c r="BUU287" s="732"/>
      <c r="BUV287" s="732"/>
      <c r="BUW287" s="732"/>
      <c r="BUX287" s="732"/>
      <c r="BUY287" s="732"/>
      <c r="BUZ287" s="732"/>
      <c r="BVA287" s="732"/>
      <c r="BVB287" s="732"/>
      <c r="BVC287" s="732"/>
      <c r="BVD287" s="732"/>
      <c r="BVE287" s="733"/>
      <c r="BVF287" s="733"/>
      <c r="BVG287" s="733"/>
      <c r="BVH287" s="733"/>
      <c r="BVI287" s="733"/>
      <c r="BVJ287" s="732"/>
      <c r="BVK287" s="732"/>
      <c r="BVL287" s="733"/>
      <c r="BVM287" s="733"/>
      <c r="BVN287" s="732"/>
      <c r="BVO287" s="732"/>
      <c r="BVP287" s="733"/>
      <c r="BVQ287" s="733"/>
      <c r="BVR287" s="732"/>
      <c r="BVS287" s="732"/>
      <c r="BVT287" s="732"/>
      <c r="BVU287" s="732"/>
      <c r="BVV287" s="732"/>
      <c r="BVW287" s="732"/>
      <c r="BVX287" s="732"/>
      <c r="BVY287" s="733"/>
      <c r="BVZ287" s="733"/>
      <c r="BWA287" s="732"/>
      <c r="BWB287" s="732"/>
      <c r="BWC287" s="733"/>
      <c r="BWD287" s="733"/>
      <c r="BWE287" s="732"/>
      <c r="BWF287" s="732"/>
      <c r="BWG287" s="732"/>
      <c r="BWH287" s="732"/>
      <c r="BWI287" s="732"/>
      <c r="BWJ287" s="731"/>
      <c r="BWK287" s="734"/>
      <c r="BWL287" s="732"/>
      <c r="BWM287" s="732"/>
      <c r="BWN287" s="732"/>
      <c r="BWO287" s="732"/>
      <c r="BWP287" s="732"/>
      <c r="BWQ287" s="732"/>
      <c r="BWR287" s="732"/>
      <c r="BWS287" s="735"/>
      <c r="BWT287" s="735"/>
      <c r="BWU287" s="735"/>
      <c r="BWV287" s="735"/>
      <c r="BWW287" s="735"/>
      <c r="BWX287" s="735"/>
      <c r="BWY287" s="735"/>
      <c r="BWZ287" s="735"/>
      <c r="BXA287" s="735"/>
      <c r="BXB287" s="735"/>
      <c r="BXC287" s="735"/>
      <c r="BXD287" s="735"/>
      <c r="BXE287" s="735"/>
      <c r="BXF287" s="735"/>
      <c r="BXG287" s="735"/>
      <c r="BXH287" s="735"/>
      <c r="BXI287" s="735"/>
      <c r="BXJ287" s="735"/>
      <c r="BXK287" s="735"/>
      <c r="BXL287" s="735"/>
      <c r="BXM287" s="735"/>
      <c r="BXN287" s="735"/>
      <c r="BXO287" s="735"/>
      <c r="BXP287" s="735"/>
      <c r="BXQ287" s="735"/>
      <c r="BXR287" s="735"/>
      <c r="BXS287" s="735"/>
      <c r="BXT287" s="735"/>
      <c r="BXU287" s="735"/>
      <c r="BXV287" s="735"/>
      <c r="BXW287" s="735"/>
      <c r="BXX287" s="735"/>
      <c r="BXY287" s="735"/>
      <c r="BXZ287" s="735"/>
      <c r="BYA287" s="735"/>
      <c r="BYB287" s="735"/>
      <c r="BYC287" s="735"/>
      <c r="BYD287" s="735"/>
      <c r="BYE287" s="735"/>
      <c r="BYF287" s="735"/>
      <c r="BYG287" s="735"/>
      <c r="BYH287" s="735"/>
      <c r="BYI287" s="735"/>
      <c r="BYJ287" s="735"/>
      <c r="BYK287" s="732"/>
      <c r="BYL287" s="732"/>
      <c r="BYM287" s="732"/>
      <c r="BYN287" s="732"/>
      <c r="BYO287" s="732"/>
      <c r="BYP287" s="732"/>
      <c r="BYQ287" s="732"/>
      <c r="BYR287" s="732"/>
      <c r="BYS287" s="732"/>
      <c r="BYT287" s="732"/>
      <c r="BYU287" s="732"/>
      <c r="BYV287" s="732"/>
      <c r="BYW287" s="732"/>
      <c r="BYX287" s="732"/>
      <c r="BYY287" s="732"/>
      <c r="BYZ287" s="732"/>
      <c r="BZA287" s="732"/>
      <c r="BZB287" s="732"/>
      <c r="BZC287" s="732"/>
      <c r="BZD287" s="732"/>
      <c r="BZE287" s="732"/>
      <c r="BZF287" s="732"/>
      <c r="BZG287" s="732"/>
      <c r="BZH287" s="732"/>
      <c r="BZI287" s="733"/>
      <c r="BZJ287" s="733"/>
      <c r="BZK287" s="733"/>
      <c r="BZL287" s="733"/>
      <c r="BZM287" s="733"/>
      <c r="BZN287" s="732"/>
      <c r="BZO287" s="732"/>
      <c r="BZP287" s="733"/>
      <c r="BZQ287" s="733"/>
      <c r="BZR287" s="732"/>
      <c r="BZS287" s="732"/>
      <c r="BZT287" s="733"/>
      <c r="BZU287" s="733"/>
      <c r="BZV287" s="732"/>
      <c r="BZW287" s="732"/>
      <c r="BZX287" s="732"/>
      <c r="BZY287" s="732"/>
      <c r="BZZ287" s="732"/>
      <c r="CAA287" s="732"/>
      <c r="CAB287" s="732"/>
      <c r="CAC287" s="733"/>
      <c r="CAD287" s="733"/>
      <c r="CAE287" s="732"/>
      <c r="CAF287" s="732"/>
      <c r="CAG287" s="733"/>
      <c r="CAH287" s="733"/>
      <c r="CAI287" s="732"/>
      <c r="CAJ287" s="732"/>
      <c r="CAK287" s="732"/>
      <c r="CAL287" s="732"/>
      <c r="CAM287" s="732"/>
      <c r="CAN287" s="731"/>
      <c r="CAO287" s="734"/>
      <c r="CAP287" s="732"/>
      <c r="CAQ287" s="732"/>
      <c r="CAR287" s="732"/>
      <c r="CAS287" s="732"/>
      <c r="CAT287" s="732"/>
      <c r="CAU287" s="732"/>
      <c r="CAV287" s="732"/>
      <c r="CAW287" s="735"/>
      <c r="CAX287" s="735"/>
      <c r="CAY287" s="735"/>
      <c r="CAZ287" s="735"/>
      <c r="CBA287" s="735"/>
      <c r="CBB287" s="735"/>
      <c r="CBC287" s="735"/>
      <c r="CBD287" s="735"/>
      <c r="CBE287" s="735"/>
      <c r="CBF287" s="735"/>
      <c r="CBG287" s="735"/>
      <c r="CBH287" s="735"/>
      <c r="CBI287" s="735"/>
      <c r="CBJ287" s="735"/>
      <c r="CBK287" s="735"/>
      <c r="CBL287" s="735"/>
      <c r="CBM287" s="735"/>
      <c r="CBN287" s="735"/>
      <c r="CBO287" s="735"/>
      <c r="CBP287" s="735"/>
      <c r="CBQ287" s="735"/>
      <c r="CBR287" s="735"/>
      <c r="CBS287" s="735"/>
      <c r="CBT287" s="735"/>
      <c r="CBU287" s="735"/>
      <c r="CBV287" s="735"/>
      <c r="CBW287" s="735"/>
      <c r="CBX287" s="735"/>
      <c r="CBY287" s="735"/>
      <c r="CBZ287" s="735"/>
      <c r="CCA287" s="735"/>
      <c r="CCB287" s="735"/>
      <c r="CCC287" s="735"/>
      <c r="CCD287" s="735"/>
      <c r="CCE287" s="735"/>
      <c r="CCF287" s="735"/>
      <c r="CCG287" s="735"/>
      <c r="CCH287" s="735"/>
      <c r="CCI287" s="735"/>
      <c r="CCJ287" s="735"/>
      <c r="CCK287" s="735"/>
      <c r="CCL287" s="735"/>
      <c r="CCM287" s="735"/>
      <c r="CCN287" s="735"/>
      <c r="CCO287" s="732"/>
      <c r="CCP287" s="732"/>
      <c r="CCQ287" s="732"/>
      <c r="CCR287" s="732"/>
      <c r="CCS287" s="732"/>
      <c r="CCT287" s="732"/>
      <c r="CCU287" s="732"/>
      <c r="CCV287" s="732"/>
      <c r="CCW287" s="732"/>
      <c r="CCX287" s="732"/>
      <c r="CCY287" s="732"/>
      <c r="CCZ287" s="732"/>
      <c r="CDA287" s="732"/>
      <c r="CDB287" s="732"/>
      <c r="CDC287" s="732"/>
      <c r="CDD287" s="732"/>
      <c r="CDE287" s="732"/>
      <c r="CDF287" s="732"/>
      <c r="CDG287" s="732"/>
      <c r="CDH287" s="732"/>
      <c r="CDI287" s="732"/>
      <c r="CDJ287" s="732"/>
      <c r="CDK287" s="732"/>
      <c r="CDL287" s="732"/>
      <c r="CDM287" s="733"/>
      <c r="CDN287" s="733"/>
      <c r="CDO287" s="733"/>
      <c r="CDP287" s="733"/>
      <c r="CDQ287" s="733"/>
      <c r="CDR287" s="732"/>
      <c r="CDS287" s="732"/>
      <c r="CDT287" s="733"/>
      <c r="CDU287" s="733"/>
      <c r="CDV287" s="732"/>
      <c r="CDW287" s="732"/>
      <c r="CDX287" s="733"/>
      <c r="CDY287" s="733"/>
      <c r="CDZ287" s="732"/>
      <c r="CEA287" s="732"/>
      <c r="CEB287" s="732"/>
      <c r="CEC287" s="732"/>
      <c r="CED287" s="732"/>
      <c r="CEE287" s="732"/>
      <c r="CEF287" s="732"/>
      <c r="CEG287" s="733"/>
      <c r="CEH287" s="733"/>
      <c r="CEI287" s="732"/>
      <c r="CEJ287" s="732"/>
      <c r="CEK287" s="733"/>
      <c r="CEL287" s="733"/>
      <c r="CEM287" s="732"/>
      <c r="CEN287" s="732"/>
      <c r="CEO287" s="732"/>
      <c r="CEP287" s="732"/>
      <c r="CEQ287" s="732"/>
      <c r="CER287" s="731"/>
      <c r="CES287" s="734"/>
      <c r="CET287" s="732"/>
      <c r="CEU287" s="732"/>
      <c r="CEV287" s="732"/>
      <c r="CEW287" s="732"/>
      <c r="CEX287" s="732"/>
      <c r="CEY287" s="732"/>
      <c r="CEZ287" s="732"/>
      <c r="CFA287" s="735"/>
      <c r="CFB287" s="735"/>
      <c r="CFC287" s="735"/>
      <c r="CFD287" s="735"/>
      <c r="CFE287" s="735"/>
      <c r="CFF287" s="735"/>
      <c r="CFG287" s="735"/>
      <c r="CFH287" s="735"/>
      <c r="CFI287" s="735"/>
      <c r="CFJ287" s="735"/>
      <c r="CFK287" s="735"/>
      <c r="CFL287" s="735"/>
      <c r="CFM287" s="735"/>
      <c r="CFN287" s="735"/>
      <c r="CFO287" s="735"/>
      <c r="CFP287" s="735"/>
      <c r="CFQ287" s="735"/>
      <c r="CFR287" s="735"/>
      <c r="CFS287" s="735"/>
      <c r="CFT287" s="735"/>
      <c r="CFU287" s="735"/>
      <c r="CFV287" s="735"/>
      <c r="CFW287" s="735"/>
      <c r="CFX287" s="735"/>
      <c r="CFY287" s="735"/>
      <c r="CFZ287" s="735"/>
      <c r="CGA287" s="735"/>
      <c r="CGB287" s="735"/>
      <c r="CGC287" s="735"/>
      <c r="CGD287" s="735"/>
      <c r="CGE287" s="735"/>
      <c r="CGF287" s="735"/>
      <c r="CGG287" s="735"/>
      <c r="CGH287" s="735"/>
      <c r="CGI287" s="735"/>
      <c r="CGJ287" s="735"/>
      <c r="CGK287" s="735"/>
      <c r="CGL287" s="735"/>
      <c r="CGM287" s="735"/>
      <c r="CGN287" s="735"/>
      <c r="CGO287" s="735"/>
      <c r="CGP287" s="735"/>
      <c r="CGQ287" s="735"/>
      <c r="CGR287" s="735"/>
      <c r="CGS287" s="732"/>
      <c r="CGT287" s="732"/>
      <c r="CGU287" s="732"/>
      <c r="CGV287" s="732"/>
      <c r="CGW287" s="732"/>
      <c r="CGX287" s="732"/>
      <c r="CGY287" s="732"/>
      <c r="CGZ287" s="732"/>
      <c r="CHA287" s="732"/>
      <c r="CHB287" s="732"/>
      <c r="CHC287" s="732"/>
      <c r="CHD287" s="732"/>
      <c r="CHE287" s="732"/>
      <c r="CHF287" s="732"/>
      <c r="CHG287" s="732"/>
      <c r="CHH287" s="732"/>
      <c r="CHI287" s="732"/>
      <c r="CHJ287" s="732"/>
      <c r="CHK287" s="732"/>
      <c r="CHL287" s="732"/>
      <c r="CHM287" s="732"/>
      <c r="CHN287" s="732"/>
      <c r="CHO287" s="732"/>
      <c r="CHP287" s="732"/>
      <c r="CHQ287" s="733"/>
      <c r="CHR287" s="733"/>
      <c r="CHS287" s="733"/>
      <c r="CHT287" s="733"/>
      <c r="CHU287" s="733"/>
      <c r="CHV287" s="732"/>
      <c r="CHW287" s="732"/>
      <c r="CHX287" s="733"/>
      <c r="CHY287" s="733"/>
      <c r="CHZ287" s="732"/>
      <c r="CIA287" s="732"/>
      <c r="CIB287" s="733"/>
      <c r="CIC287" s="733"/>
      <c r="CID287" s="732"/>
      <c r="CIE287" s="732"/>
      <c r="CIF287" s="732"/>
      <c r="CIG287" s="732"/>
      <c r="CIH287" s="732"/>
      <c r="CII287" s="732"/>
      <c r="CIJ287" s="732"/>
      <c r="CIK287" s="733"/>
      <c r="CIL287" s="733"/>
      <c r="CIM287" s="732"/>
      <c r="CIN287" s="732"/>
      <c r="CIO287" s="733"/>
      <c r="CIP287" s="733"/>
      <c r="CIQ287" s="732"/>
      <c r="CIR287" s="732"/>
      <c r="CIS287" s="732"/>
      <c r="CIT287" s="732"/>
      <c r="CIU287" s="732"/>
      <c r="CIV287" s="731"/>
      <c r="CIW287" s="734"/>
      <c r="CIX287" s="732"/>
      <c r="CIY287" s="732"/>
      <c r="CIZ287" s="732"/>
      <c r="CJA287" s="732"/>
      <c r="CJB287" s="732"/>
      <c r="CJC287" s="732"/>
      <c r="CJD287" s="732"/>
      <c r="CJE287" s="735"/>
      <c r="CJF287" s="735"/>
      <c r="CJG287" s="735"/>
      <c r="CJH287" s="735"/>
      <c r="CJI287" s="735"/>
      <c r="CJJ287" s="735"/>
      <c r="CJK287" s="735"/>
      <c r="CJL287" s="735"/>
      <c r="CJM287" s="735"/>
      <c r="CJN287" s="735"/>
      <c r="CJO287" s="735"/>
      <c r="CJP287" s="735"/>
      <c r="CJQ287" s="735"/>
      <c r="CJR287" s="735"/>
      <c r="CJS287" s="735"/>
      <c r="CJT287" s="735"/>
      <c r="CJU287" s="735"/>
      <c r="CJV287" s="735"/>
      <c r="CJW287" s="735"/>
      <c r="CJX287" s="735"/>
      <c r="CJY287" s="735"/>
      <c r="CJZ287" s="735"/>
      <c r="CKA287" s="735"/>
      <c r="CKB287" s="735"/>
      <c r="CKC287" s="735"/>
      <c r="CKD287" s="735"/>
      <c r="CKE287" s="735"/>
      <c r="CKF287" s="735"/>
      <c r="CKG287" s="735"/>
      <c r="CKH287" s="735"/>
      <c r="CKI287" s="735"/>
      <c r="CKJ287" s="735"/>
      <c r="CKK287" s="735"/>
      <c r="CKL287" s="735"/>
      <c r="CKM287" s="735"/>
      <c r="CKN287" s="735"/>
      <c r="CKO287" s="735"/>
      <c r="CKP287" s="735"/>
      <c r="CKQ287" s="735"/>
      <c r="CKR287" s="735"/>
      <c r="CKS287" s="735"/>
      <c r="CKT287" s="735"/>
      <c r="CKU287" s="735"/>
      <c r="CKV287" s="735"/>
      <c r="CKW287" s="732"/>
      <c r="CKX287" s="732"/>
      <c r="CKY287" s="732"/>
      <c r="CKZ287" s="732"/>
      <c r="CLA287" s="732"/>
      <c r="CLB287" s="732"/>
      <c r="CLC287" s="732"/>
      <c r="CLD287" s="732"/>
      <c r="CLE287" s="732"/>
      <c r="CLF287" s="732"/>
      <c r="CLG287" s="732"/>
      <c r="CLH287" s="732"/>
      <c r="CLI287" s="732"/>
      <c r="CLJ287" s="732"/>
      <c r="CLK287" s="732"/>
      <c r="CLL287" s="732"/>
      <c r="CLM287" s="732"/>
      <c r="CLN287" s="732"/>
      <c r="CLO287" s="732"/>
      <c r="CLP287" s="732"/>
      <c r="CLQ287" s="732"/>
      <c r="CLR287" s="732"/>
      <c r="CLS287" s="732"/>
      <c r="CLT287" s="732"/>
      <c r="CLU287" s="733"/>
      <c r="CLV287" s="733"/>
      <c r="CLW287" s="733"/>
      <c r="CLX287" s="733"/>
      <c r="CLY287" s="733"/>
      <c r="CLZ287" s="732"/>
      <c r="CMA287" s="732"/>
      <c r="CMB287" s="733"/>
      <c r="CMC287" s="733"/>
      <c r="CMD287" s="732"/>
      <c r="CME287" s="732"/>
      <c r="CMF287" s="733"/>
      <c r="CMG287" s="733"/>
      <c r="CMH287" s="732"/>
      <c r="CMI287" s="732"/>
      <c r="CMJ287" s="732"/>
      <c r="CMK287" s="732"/>
      <c r="CML287" s="732"/>
      <c r="CMM287" s="732"/>
      <c r="CMN287" s="732"/>
      <c r="CMO287" s="733"/>
      <c r="CMP287" s="733"/>
      <c r="CMQ287" s="732"/>
      <c r="CMR287" s="732"/>
      <c r="CMS287" s="733"/>
      <c r="CMT287" s="733"/>
      <c r="CMU287" s="732"/>
      <c r="CMV287" s="732"/>
      <c r="CMW287" s="732"/>
      <c r="CMX287" s="732"/>
      <c r="CMY287" s="732"/>
      <c r="CMZ287" s="731"/>
      <c r="CNA287" s="734"/>
      <c r="CNB287" s="732"/>
      <c r="CNC287" s="732"/>
      <c r="CND287" s="732"/>
      <c r="CNE287" s="732"/>
      <c r="CNF287" s="732"/>
      <c r="CNG287" s="732"/>
      <c r="CNH287" s="732"/>
      <c r="CNI287" s="735"/>
      <c r="CNJ287" s="735"/>
      <c r="CNK287" s="735"/>
      <c r="CNL287" s="735"/>
      <c r="CNM287" s="735"/>
      <c r="CNN287" s="735"/>
      <c r="CNO287" s="735"/>
      <c r="CNP287" s="735"/>
      <c r="CNQ287" s="735"/>
      <c r="CNR287" s="735"/>
      <c r="CNS287" s="735"/>
      <c r="CNT287" s="735"/>
      <c r="CNU287" s="735"/>
      <c r="CNV287" s="735"/>
      <c r="CNW287" s="735"/>
      <c r="CNX287" s="735"/>
      <c r="CNY287" s="735"/>
      <c r="CNZ287" s="735"/>
      <c r="COA287" s="735"/>
      <c r="COB287" s="735"/>
      <c r="COC287" s="735"/>
      <c r="COD287" s="735"/>
      <c r="COE287" s="735"/>
      <c r="COF287" s="735"/>
      <c r="COG287" s="735"/>
      <c r="COH287" s="735"/>
      <c r="COI287" s="735"/>
      <c r="COJ287" s="735"/>
      <c r="COK287" s="735"/>
      <c r="COL287" s="735"/>
      <c r="COM287" s="735"/>
      <c r="CON287" s="735"/>
      <c r="COO287" s="735"/>
      <c r="COP287" s="735"/>
      <c r="COQ287" s="735"/>
      <c r="COR287" s="735"/>
      <c r="COS287" s="735"/>
      <c r="COT287" s="735"/>
      <c r="COU287" s="735"/>
      <c r="COV287" s="735"/>
      <c r="COW287" s="735"/>
      <c r="COX287" s="735"/>
      <c r="COY287" s="735"/>
      <c r="COZ287" s="735"/>
      <c r="CPA287" s="732"/>
      <c r="CPB287" s="732"/>
      <c r="CPC287" s="732"/>
      <c r="CPD287" s="732"/>
      <c r="CPE287" s="732"/>
      <c r="CPF287" s="732"/>
      <c r="CPG287" s="732"/>
      <c r="CPH287" s="732"/>
      <c r="CPI287" s="732"/>
      <c r="CPJ287" s="732"/>
      <c r="CPK287" s="732"/>
      <c r="CPL287" s="732"/>
      <c r="CPM287" s="732"/>
      <c r="CPN287" s="732"/>
      <c r="CPO287" s="732"/>
      <c r="CPP287" s="732"/>
      <c r="CPQ287" s="732"/>
      <c r="CPR287" s="732"/>
      <c r="CPS287" s="732"/>
      <c r="CPT287" s="732"/>
      <c r="CPU287" s="732"/>
      <c r="CPV287" s="732"/>
      <c r="CPW287" s="732"/>
      <c r="CPX287" s="732"/>
      <c r="CPY287" s="733"/>
      <c r="CPZ287" s="733"/>
      <c r="CQA287" s="733"/>
      <c r="CQB287" s="733"/>
      <c r="CQC287" s="733"/>
      <c r="CQD287" s="732"/>
      <c r="CQE287" s="732"/>
      <c r="CQF287" s="733"/>
      <c r="CQG287" s="733"/>
      <c r="CQH287" s="732"/>
      <c r="CQI287" s="732"/>
      <c r="CQJ287" s="733"/>
      <c r="CQK287" s="733"/>
      <c r="CQL287" s="732"/>
      <c r="CQM287" s="732"/>
      <c r="CQN287" s="732"/>
      <c r="CQO287" s="732"/>
      <c r="CQP287" s="732"/>
      <c r="CQQ287" s="732"/>
      <c r="CQR287" s="732"/>
      <c r="CQS287" s="733"/>
      <c r="CQT287" s="733"/>
      <c r="CQU287" s="732"/>
      <c r="CQV287" s="732"/>
      <c r="CQW287" s="733"/>
      <c r="CQX287" s="733"/>
      <c r="CQY287" s="732"/>
      <c r="CQZ287" s="732"/>
      <c r="CRA287" s="732"/>
      <c r="CRB287" s="732"/>
      <c r="CRC287" s="732"/>
      <c r="CRD287" s="731"/>
      <c r="CRE287" s="734"/>
      <c r="CRF287" s="732"/>
      <c r="CRG287" s="732"/>
      <c r="CRH287" s="732"/>
      <c r="CRI287" s="732"/>
      <c r="CRJ287" s="732"/>
      <c r="CRK287" s="732"/>
      <c r="CRL287" s="732"/>
      <c r="CRM287" s="735"/>
      <c r="CRN287" s="735"/>
      <c r="CRO287" s="735"/>
      <c r="CRP287" s="735"/>
      <c r="CRQ287" s="735"/>
      <c r="CRR287" s="735"/>
      <c r="CRS287" s="735"/>
      <c r="CRT287" s="735"/>
      <c r="CRU287" s="735"/>
      <c r="CRV287" s="735"/>
      <c r="CRW287" s="735"/>
      <c r="CRX287" s="735"/>
      <c r="CRY287" s="735"/>
      <c r="CRZ287" s="735"/>
      <c r="CSA287" s="735"/>
      <c r="CSB287" s="735"/>
      <c r="CSC287" s="735"/>
      <c r="CSD287" s="735"/>
      <c r="CSE287" s="735"/>
      <c r="CSF287" s="735"/>
      <c r="CSG287" s="735"/>
      <c r="CSH287" s="735"/>
      <c r="CSI287" s="735"/>
      <c r="CSJ287" s="735"/>
      <c r="CSK287" s="735"/>
      <c r="CSL287" s="735"/>
      <c r="CSM287" s="735"/>
      <c r="CSN287" s="735"/>
      <c r="CSO287" s="735"/>
      <c r="CSP287" s="735"/>
      <c r="CSQ287" s="735"/>
      <c r="CSR287" s="735"/>
      <c r="CSS287" s="735"/>
      <c r="CST287" s="735"/>
      <c r="CSU287" s="735"/>
      <c r="CSV287" s="735"/>
      <c r="CSW287" s="735"/>
      <c r="CSX287" s="735"/>
      <c r="CSY287" s="735"/>
      <c r="CSZ287" s="735"/>
      <c r="CTA287" s="735"/>
      <c r="CTB287" s="735"/>
      <c r="CTC287" s="735"/>
      <c r="CTD287" s="735"/>
      <c r="CTE287" s="732"/>
      <c r="CTF287" s="732"/>
      <c r="CTG287" s="732"/>
      <c r="CTH287" s="732"/>
      <c r="CTI287" s="732"/>
      <c r="CTJ287" s="732"/>
      <c r="CTK287" s="732"/>
      <c r="CTL287" s="732"/>
      <c r="CTM287" s="732"/>
      <c r="CTN287" s="732"/>
      <c r="CTO287" s="732"/>
      <c r="CTP287" s="732"/>
      <c r="CTQ287" s="732"/>
      <c r="CTR287" s="732"/>
      <c r="CTS287" s="732"/>
      <c r="CTT287" s="732"/>
      <c r="CTU287" s="732"/>
      <c r="CTV287" s="732"/>
      <c r="CTW287" s="732"/>
      <c r="CTX287" s="732"/>
      <c r="CTY287" s="732"/>
      <c r="CTZ287" s="732"/>
      <c r="CUA287" s="732"/>
      <c r="CUB287" s="732"/>
      <c r="CUC287" s="733"/>
      <c r="CUD287" s="733"/>
      <c r="CUE287" s="733"/>
      <c r="CUF287" s="733"/>
      <c r="CUG287" s="733"/>
      <c r="CUH287" s="732"/>
      <c r="CUI287" s="732"/>
      <c r="CUJ287" s="733"/>
      <c r="CUK287" s="733"/>
      <c r="CUL287" s="732"/>
      <c r="CUM287" s="732"/>
      <c r="CUN287" s="733"/>
      <c r="CUO287" s="733"/>
      <c r="CUP287" s="732"/>
      <c r="CUQ287" s="732"/>
      <c r="CUR287" s="732"/>
      <c r="CUS287" s="732"/>
      <c r="CUT287" s="732"/>
      <c r="CUU287" s="732"/>
      <c r="CUV287" s="732"/>
      <c r="CUW287" s="733"/>
      <c r="CUX287" s="733"/>
      <c r="CUY287" s="732"/>
      <c r="CUZ287" s="732"/>
      <c r="CVA287" s="733"/>
      <c r="CVB287" s="733"/>
      <c r="CVC287" s="732"/>
      <c r="CVD287" s="732"/>
      <c r="CVE287" s="732"/>
      <c r="CVF287" s="732"/>
      <c r="CVG287" s="732"/>
      <c r="CVH287" s="731"/>
      <c r="CVI287" s="734"/>
      <c r="CVJ287" s="732"/>
      <c r="CVK287" s="732"/>
      <c r="CVL287" s="732"/>
      <c r="CVM287" s="732"/>
      <c r="CVN287" s="732"/>
      <c r="CVO287" s="732"/>
      <c r="CVP287" s="732"/>
      <c r="CVQ287" s="735"/>
      <c r="CVR287" s="735"/>
      <c r="CVS287" s="735"/>
      <c r="CVT287" s="735"/>
      <c r="CVU287" s="735"/>
      <c r="CVV287" s="735"/>
      <c r="CVW287" s="735"/>
      <c r="CVX287" s="735"/>
      <c r="CVY287" s="735"/>
      <c r="CVZ287" s="735"/>
      <c r="CWA287" s="735"/>
      <c r="CWB287" s="735"/>
      <c r="CWC287" s="735"/>
      <c r="CWD287" s="735"/>
      <c r="CWE287" s="735"/>
      <c r="CWF287" s="735"/>
      <c r="CWG287" s="735"/>
      <c r="CWH287" s="735"/>
      <c r="CWI287" s="735"/>
      <c r="CWJ287" s="735"/>
      <c r="CWK287" s="735"/>
      <c r="CWL287" s="735"/>
      <c r="CWM287" s="735"/>
      <c r="CWN287" s="735"/>
      <c r="CWO287" s="735"/>
      <c r="CWP287" s="735"/>
      <c r="CWQ287" s="735"/>
      <c r="CWR287" s="735"/>
      <c r="CWS287" s="735"/>
      <c r="CWT287" s="735"/>
      <c r="CWU287" s="735"/>
      <c r="CWV287" s="735"/>
      <c r="CWW287" s="735"/>
      <c r="CWX287" s="735"/>
      <c r="CWY287" s="735"/>
      <c r="CWZ287" s="735"/>
      <c r="CXA287" s="735"/>
      <c r="CXB287" s="735"/>
      <c r="CXC287" s="735"/>
      <c r="CXD287" s="735"/>
      <c r="CXE287" s="735"/>
      <c r="CXF287" s="735"/>
      <c r="CXG287" s="735"/>
      <c r="CXH287" s="735"/>
      <c r="CXI287" s="732"/>
      <c r="CXJ287" s="732"/>
      <c r="CXK287" s="732"/>
      <c r="CXL287" s="732"/>
      <c r="CXM287" s="732"/>
      <c r="CXN287" s="732"/>
      <c r="CXO287" s="732"/>
      <c r="CXP287" s="732"/>
      <c r="CXQ287" s="732"/>
      <c r="CXR287" s="732"/>
      <c r="CXS287" s="732"/>
      <c r="CXT287" s="732"/>
      <c r="CXU287" s="732"/>
      <c r="CXV287" s="732"/>
      <c r="CXW287" s="732"/>
      <c r="CXX287" s="732"/>
      <c r="CXY287" s="732"/>
      <c r="CXZ287" s="732"/>
      <c r="CYA287" s="732"/>
      <c r="CYB287" s="732"/>
      <c r="CYC287" s="732"/>
      <c r="CYD287" s="732"/>
      <c r="CYE287" s="732"/>
      <c r="CYF287" s="732"/>
      <c r="CYG287" s="733"/>
      <c r="CYH287" s="733"/>
      <c r="CYI287" s="733"/>
      <c r="CYJ287" s="733"/>
      <c r="CYK287" s="733"/>
      <c r="CYL287" s="732"/>
      <c r="CYM287" s="732"/>
      <c r="CYN287" s="733"/>
      <c r="CYO287" s="733"/>
      <c r="CYP287" s="732"/>
      <c r="CYQ287" s="732"/>
      <c r="CYR287" s="733"/>
      <c r="CYS287" s="733"/>
      <c r="CYT287" s="732"/>
      <c r="CYU287" s="732"/>
      <c r="CYV287" s="732"/>
      <c r="CYW287" s="732"/>
      <c r="CYX287" s="732"/>
      <c r="CYY287" s="732"/>
      <c r="CYZ287" s="732"/>
      <c r="CZA287" s="733"/>
      <c r="CZB287" s="733"/>
      <c r="CZC287" s="732"/>
      <c r="CZD287" s="732"/>
      <c r="CZE287" s="733"/>
      <c r="CZF287" s="733"/>
      <c r="CZG287" s="732"/>
      <c r="CZH287" s="732"/>
      <c r="CZI287" s="732"/>
      <c r="CZJ287" s="732"/>
      <c r="CZK287" s="732"/>
      <c r="CZL287" s="731"/>
      <c r="CZM287" s="734"/>
      <c r="CZN287" s="732"/>
      <c r="CZO287" s="732"/>
      <c r="CZP287" s="732"/>
      <c r="CZQ287" s="732"/>
      <c r="CZR287" s="732"/>
      <c r="CZS287" s="732"/>
      <c r="CZT287" s="732"/>
      <c r="CZU287" s="735"/>
      <c r="CZV287" s="735"/>
      <c r="CZW287" s="735"/>
      <c r="CZX287" s="735"/>
      <c r="CZY287" s="735"/>
      <c r="CZZ287" s="735"/>
      <c r="DAA287" s="735"/>
      <c r="DAB287" s="735"/>
      <c r="DAC287" s="735"/>
      <c r="DAD287" s="735"/>
      <c r="DAE287" s="735"/>
      <c r="DAF287" s="735"/>
      <c r="DAG287" s="735"/>
      <c r="DAH287" s="735"/>
      <c r="DAI287" s="735"/>
      <c r="DAJ287" s="735"/>
      <c r="DAK287" s="735"/>
      <c r="DAL287" s="735"/>
      <c r="DAM287" s="735"/>
      <c r="DAN287" s="735"/>
      <c r="DAO287" s="735"/>
      <c r="DAP287" s="735"/>
      <c r="DAQ287" s="735"/>
      <c r="DAR287" s="735"/>
      <c r="DAS287" s="735"/>
      <c r="DAT287" s="735"/>
      <c r="DAU287" s="735"/>
      <c r="DAV287" s="735"/>
      <c r="DAW287" s="735"/>
      <c r="DAX287" s="735"/>
      <c r="DAY287" s="735"/>
      <c r="DAZ287" s="735"/>
      <c r="DBA287" s="735"/>
      <c r="DBB287" s="735"/>
      <c r="DBC287" s="735"/>
      <c r="DBD287" s="735"/>
      <c r="DBE287" s="735"/>
      <c r="DBF287" s="735"/>
      <c r="DBG287" s="735"/>
      <c r="DBH287" s="735"/>
      <c r="DBI287" s="735"/>
      <c r="DBJ287" s="735"/>
      <c r="DBK287" s="735"/>
      <c r="DBL287" s="735"/>
      <c r="DBM287" s="732"/>
      <c r="DBN287" s="732"/>
      <c r="DBO287" s="732"/>
      <c r="DBP287" s="732"/>
      <c r="DBQ287" s="732"/>
      <c r="DBR287" s="732"/>
      <c r="DBS287" s="732"/>
      <c r="DBT287" s="732"/>
      <c r="DBU287" s="732"/>
      <c r="DBV287" s="732"/>
      <c r="DBW287" s="732"/>
      <c r="DBX287" s="732"/>
      <c r="DBY287" s="732"/>
      <c r="DBZ287" s="732"/>
      <c r="DCA287" s="732"/>
      <c r="DCB287" s="732"/>
      <c r="DCC287" s="732"/>
      <c r="DCD287" s="732"/>
      <c r="DCE287" s="732"/>
      <c r="DCF287" s="732"/>
      <c r="DCG287" s="732"/>
      <c r="DCH287" s="732"/>
      <c r="DCI287" s="732"/>
      <c r="DCJ287" s="732"/>
      <c r="DCK287" s="733"/>
      <c r="DCL287" s="733"/>
      <c r="DCM287" s="733"/>
      <c r="DCN287" s="733"/>
      <c r="DCO287" s="733"/>
      <c r="DCP287" s="732"/>
      <c r="DCQ287" s="732"/>
      <c r="DCR287" s="733"/>
      <c r="DCS287" s="733"/>
      <c r="DCT287" s="732"/>
      <c r="DCU287" s="732"/>
      <c r="DCV287" s="733"/>
      <c r="DCW287" s="733"/>
      <c r="DCX287" s="732"/>
      <c r="DCY287" s="732"/>
      <c r="DCZ287" s="732"/>
      <c r="DDA287" s="732"/>
      <c r="DDB287" s="732"/>
      <c r="DDC287" s="732"/>
      <c r="DDD287" s="732"/>
      <c r="DDE287" s="733"/>
      <c r="DDF287" s="733"/>
      <c r="DDG287" s="732"/>
      <c r="DDH287" s="732"/>
      <c r="DDI287" s="733"/>
      <c r="DDJ287" s="733"/>
      <c r="DDK287" s="732"/>
      <c r="DDL287" s="732"/>
      <c r="DDM287" s="732"/>
      <c r="DDN287" s="732"/>
      <c r="DDO287" s="732"/>
      <c r="DDP287" s="731"/>
      <c r="DDQ287" s="734"/>
      <c r="DDR287" s="732"/>
      <c r="DDS287" s="732"/>
      <c r="DDT287" s="732"/>
      <c r="DDU287" s="732"/>
      <c r="DDV287" s="732"/>
      <c r="DDW287" s="732"/>
      <c r="DDX287" s="732"/>
      <c r="DDY287" s="735"/>
      <c r="DDZ287" s="735"/>
      <c r="DEA287" s="735"/>
      <c r="DEB287" s="735"/>
      <c r="DEC287" s="735"/>
      <c r="DED287" s="735"/>
      <c r="DEE287" s="735"/>
      <c r="DEF287" s="735"/>
      <c r="DEG287" s="735"/>
      <c r="DEH287" s="735"/>
      <c r="DEI287" s="735"/>
      <c r="DEJ287" s="735"/>
      <c r="DEK287" s="735"/>
      <c r="DEL287" s="735"/>
      <c r="DEM287" s="735"/>
      <c r="DEN287" s="735"/>
      <c r="DEO287" s="735"/>
      <c r="DEP287" s="735"/>
      <c r="DEQ287" s="735"/>
      <c r="DER287" s="735"/>
      <c r="DES287" s="735"/>
      <c r="DET287" s="735"/>
      <c r="DEU287" s="735"/>
      <c r="DEV287" s="735"/>
      <c r="DEW287" s="735"/>
      <c r="DEX287" s="735"/>
      <c r="DEY287" s="735"/>
      <c r="DEZ287" s="735"/>
      <c r="DFA287" s="735"/>
      <c r="DFB287" s="735"/>
      <c r="DFC287" s="735"/>
      <c r="DFD287" s="735"/>
      <c r="DFE287" s="735"/>
      <c r="DFF287" s="735"/>
      <c r="DFG287" s="735"/>
      <c r="DFH287" s="735"/>
      <c r="DFI287" s="735"/>
      <c r="DFJ287" s="735"/>
      <c r="DFK287" s="735"/>
      <c r="DFL287" s="735"/>
      <c r="DFM287" s="735"/>
      <c r="DFN287" s="735"/>
      <c r="DFO287" s="735"/>
      <c r="DFP287" s="735"/>
      <c r="DFQ287" s="732"/>
      <c r="DFR287" s="732"/>
      <c r="DFS287" s="732"/>
      <c r="DFT287" s="732"/>
      <c r="DFU287" s="732"/>
      <c r="DFV287" s="732"/>
      <c r="DFW287" s="732"/>
      <c r="DFX287" s="732"/>
      <c r="DFY287" s="732"/>
      <c r="DFZ287" s="732"/>
      <c r="DGA287" s="732"/>
      <c r="DGB287" s="732"/>
      <c r="DGC287" s="732"/>
      <c r="DGD287" s="732"/>
      <c r="DGE287" s="732"/>
      <c r="DGF287" s="732"/>
      <c r="DGG287" s="732"/>
      <c r="DGH287" s="732"/>
      <c r="DGI287" s="732"/>
      <c r="DGJ287" s="732"/>
      <c r="DGK287" s="732"/>
      <c r="DGL287" s="732"/>
      <c r="DGM287" s="732"/>
      <c r="DGN287" s="732"/>
      <c r="DGO287" s="733"/>
      <c r="DGP287" s="733"/>
      <c r="DGQ287" s="733"/>
      <c r="DGR287" s="733"/>
      <c r="DGS287" s="733"/>
      <c r="DGT287" s="732"/>
      <c r="DGU287" s="732"/>
      <c r="DGV287" s="733"/>
      <c r="DGW287" s="733"/>
      <c r="DGX287" s="732"/>
      <c r="DGY287" s="732"/>
      <c r="DGZ287" s="733"/>
      <c r="DHA287" s="733"/>
      <c r="DHB287" s="732"/>
      <c r="DHC287" s="732"/>
      <c r="DHD287" s="732"/>
      <c r="DHE287" s="732"/>
      <c r="DHF287" s="732"/>
      <c r="DHG287" s="732"/>
      <c r="DHH287" s="732"/>
      <c r="DHI287" s="733"/>
      <c r="DHJ287" s="733"/>
      <c r="DHK287" s="732"/>
      <c r="DHL287" s="732"/>
      <c r="DHM287" s="733"/>
      <c r="DHN287" s="733"/>
      <c r="DHO287" s="732"/>
      <c r="DHP287" s="732"/>
      <c r="DHQ287" s="732"/>
      <c r="DHR287" s="732"/>
      <c r="DHS287" s="732"/>
      <c r="DHT287" s="731"/>
      <c r="DHU287" s="734"/>
      <c r="DHV287" s="732"/>
      <c r="DHW287" s="732"/>
      <c r="DHX287" s="732"/>
      <c r="DHY287" s="732"/>
      <c r="DHZ287" s="732"/>
      <c r="DIA287" s="732"/>
      <c r="DIB287" s="732"/>
      <c r="DIC287" s="735"/>
      <c r="DID287" s="735"/>
      <c r="DIE287" s="735"/>
      <c r="DIF287" s="735"/>
      <c r="DIG287" s="735"/>
      <c r="DIH287" s="735"/>
      <c r="DII287" s="735"/>
      <c r="DIJ287" s="735"/>
      <c r="DIK287" s="735"/>
      <c r="DIL287" s="735"/>
      <c r="DIM287" s="735"/>
      <c r="DIN287" s="735"/>
      <c r="DIO287" s="735"/>
      <c r="DIP287" s="735"/>
      <c r="DIQ287" s="735"/>
      <c r="DIR287" s="735"/>
      <c r="DIS287" s="735"/>
      <c r="DIT287" s="735"/>
      <c r="DIU287" s="735"/>
      <c r="DIV287" s="735"/>
      <c r="DIW287" s="735"/>
      <c r="DIX287" s="735"/>
      <c r="DIY287" s="735"/>
      <c r="DIZ287" s="735"/>
      <c r="DJA287" s="735"/>
      <c r="DJB287" s="735"/>
      <c r="DJC287" s="735"/>
      <c r="DJD287" s="735"/>
      <c r="DJE287" s="735"/>
      <c r="DJF287" s="735"/>
      <c r="DJG287" s="735"/>
      <c r="DJH287" s="735"/>
      <c r="DJI287" s="735"/>
      <c r="DJJ287" s="735"/>
      <c r="DJK287" s="735"/>
      <c r="DJL287" s="735"/>
      <c r="DJM287" s="735"/>
      <c r="DJN287" s="735"/>
      <c r="DJO287" s="735"/>
      <c r="DJP287" s="735"/>
      <c r="DJQ287" s="735"/>
      <c r="DJR287" s="735"/>
      <c r="DJS287" s="735"/>
      <c r="DJT287" s="735"/>
      <c r="DJU287" s="732"/>
      <c r="DJV287" s="732"/>
      <c r="DJW287" s="732"/>
      <c r="DJX287" s="732"/>
      <c r="DJY287" s="732"/>
      <c r="DJZ287" s="732"/>
      <c r="DKA287" s="732"/>
      <c r="DKB287" s="732"/>
      <c r="DKC287" s="732"/>
      <c r="DKD287" s="732"/>
      <c r="DKE287" s="732"/>
      <c r="DKF287" s="732"/>
      <c r="DKG287" s="732"/>
      <c r="DKH287" s="732"/>
      <c r="DKI287" s="732"/>
      <c r="DKJ287" s="732"/>
      <c r="DKK287" s="732"/>
      <c r="DKL287" s="732"/>
      <c r="DKM287" s="732"/>
      <c r="DKN287" s="732"/>
      <c r="DKO287" s="732"/>
      <c r="DKP287" s="732"/>
      <c r="DKQ287" s="732"/>
      <c r="DKR287" s="732"/>
      <c r="DKS287" s="733"/>
      <c r="DKT287" s="733"/>
      <c r="DKU287" s="733"/>
      <c r="DKV287" s="733"/>
      <c r="DKW287" s="733"/>
      <c r="DKX287" s="732"/>
      <c r="DKY287" s="732"/>
      <c r="DKZ287" s="733"/>
      <c r="DLA287" s="733"/>
      <c r="DLB287" s="732"/>
      <c r="DLC287" s="732"/>
      <c r="DLD287" s="733"/>
      <c r="DLE287" s="733"/>
      <c r="DLF287" s="732"/>
      <c r="DLG287" s="732"/>
      <c r="DLH287" s="732"/>
      <c r="DLI287" s="732"/>
      <c r="DLJ287" s="732"/>
      <c r="DLK287" s="732"/>
      <c r="DLL287" s="732"/>
      <c r="DLM287" s="733"/>
      <c r="DLN287" s="733"/>
      <c r="DLO287" s="732"/>
      <c r="DLP287" s="732"/>
      <c r="DLQ287" s="733"/>
      <c r="DLR287" s="733"/>
      <c r="DLS287" s="732"/>
      <c r="DLT287" s="732"/>
      <c r="DLU287" s="732"/>
      <c r="DLV287" s="732"/>
      <c r="DLW287" s="732"/>
      <c r="DLX287" s="731"/>
      <c r="DLY287" s="734"/>
      <c r="DLZ287" s="732"/>
      <c r="DMA287" s="732"/>
      <c r="DMB287" s="732"/>
      <c r="DMC287" s="732"/>
      <c r="DMD287" s="732"/>
      <c r="DME287" s="732"/>
      <c r="DMF287" s="732"/>
      <c r="DMG287" s="735"/>
      <c r="DMH287" s="735"/>
      <c r="DMI287" s="735"/>
      <c r="DMJ287" s="735"/>
      <c r="DMK287" s="735"/>
      <c r="DML287" s="735"/>
      <c r="DMM287" s="735"/>
      <c r="DMN287" s="735"/>
      <c r="DMO287" s="735"/>
      <c r="DMP287" s="735"/>
      <c r="DMQ287" s="735"/>
      <c r="DMR287" s="735"/>
      <c r="DMS287" s="735"/>
      <c r="DMT287" s="735"/>
      <c r="DMU287" s="735"/>
      <c r="DMV287" s="735"/>
      <c r="DMW287" s="735"/>
      <c r="DMX287" s="735"/>
      <c r="DMY287" s="735"/>
      <c r="DMZ287" s="735"/>
      <c r="DNA287" s="735"/>
      <c r="DNB287" s="735"/>
      <c r="DNC287" s="735"/>
      <c r="DND287" s="735"/>
      <c r="DNE287" s="735"/>
      <c r="DNF287" s="735"/>
      <c r="DNG287" s="735"/>
      <c r="DNH287" s="735"/>
      <c r="DNI287" s="735"/>
      <c r="DNJ287" s="735"/>
      <c r="DNK287" s="735"/>
      <c r="DNL287" s="735"/>
      <c r="DNM287" s="735"/>
      <c r="DNN287" s="735"/>
      <c r="DNO287" s="735"/>
      <c r="DNP287" s="735"/>
      <c r="DNQ287" s="735"/>
      <c r="DNR287" s="735"/>
      <c r="DNS287" s="735"/>
      <c r="DNT287" s="735"/>
      <c r="DNU287" s="735"/>
      <c r="DNV287" s="735"/>
      <c r="DNW287" s="735"/>
      <c r="DNX287" s="735"/>
      <c r="DNY287" s="732"/>
      <c r="DNZ287" s="732"/>
      <c r="DOA287" s="732"/>
      <c r="DOB287" s="732"/>
      <c r="DOC287" s="732"/>
      <c r="DOD287" s="732"/>
      <c r="DOE287" s="732"/>
      <c r="DOF287" s="732"/>
      <c r="DOG287" s="732"/>
      <c r="DOH287" s="732"/>
      <c r="DOI287" s="732"/>
      <c r="DOJ287" s="732"/>
      <c r="DOK287" s="732"/>
      <c r="DOL287" s="732"/>
      <c r="DOM287" s="732"/>
      <c r="DON287" s="732"/>
      <c r="DOO287" s="732"/>
      <c r="DOP287" s="732"/>
      <c r="DOQ287" s="732"/>
      <c r="DOR287" s="732"/>
      <c r="DOS287" s="732"/>
      <c r="DOT287" s="732"/>
      <c r="DOU287" s="732"/>
      <c r="DOV287" s="732"/>
      <c r="DOW287" s="733"/>
      <c r="DOX287" s="733"/>
      <c r="DOY287" s="733"/>
      <c r="DOZ287" s="733"/>
      <c r="DPA287" s="733"/>
      <c r="DPB287" s="732"/>
      <c r="DPC287" s="732"/>
      <c r="DPD287" s="733"/>
      <c r="DPE287" s="733"/>
      <c r="DPF287" s="732"/>
      <c r="DPG287" s="732"/>
      <c r="DPH287" s="733"/>
      <c r="DPI287" s="733"/>
      <c r="DPJ287" s="732"/>
      <c r="DPK287" s="732"/>
      <c r="DPL287" s="732"/>
      <c r="DPM287" s="732"/>
      <c r="DPN287" s="732"/>
      <c r="DPO287" s="732"/>
      <c r="DPP287" s="732"/>
      <c r="DPQ287" s="733"/>
      <c r="DPR287" s="733"/>
      <c r="DPS287" s="732"/>
      <c r="DPT287" s="732"/>
      <c r="DPU287" s="733"/>
      <c r="DPV287" s="733"/>
      <c r="DPW287" s="732"/>
      <c r="DPX287" s="732"/>
      <c r="DPY287" s="732"/>
      <c r="DPZ287" s="732"/>
      <c r="DQA287" s="732"/>
      <c r="DQB287" s="731"/>
      <c r="DQC287" s="734"/>
      <c r="DQD287" s="732"/>
      <c r="DQE287" s="732"/>
      <c r="DQF287" s="732"/>
      <c r="DQG287" s="732"/>
      <c r="DQH287" s="732"/>
      <c r="DQI287" s="732"/>
      <c r="DQJ287" s="732"/>
      <c r="DQK287" s="735"/>
      <c r="DQL287" s="735"/>
      <c r="DQM287" s="735"/>
      <c r="DQN287" s="735"/>
      <c r="DQO287" s="735"/>
      <c r="DQP287" s="735"/>
      <c r="DQQ287" s="735"/>
      <c r="DQR287" s="735"/>
      <c r="DQS287" s="735"/>
      <c r="DQT287" s="735"/>
      <c r="DQU287" s="735"/>
      <c r="DQV287" s="735"/>
      <c r="DQW287" s="735"/>
      <c r="DQX287" s="735"/>
      <c r="DQY287" s="735"/>
      <c r="DQZ287" s="735"/>
      <c r="DRA287" s="735"/>
      <c r="DRB287" s="735"/>
      <c r="DRC287" s="735"/>
      <c r="DRD287" s="735"/>
      <c r="DRE287" s="735"/>
      <c r="DRF287" s="735"/>
      <c r="DRG287" s="735"/>
      <c r="DRH287" s="735"/>
      <c r="DRI287" s="735"/>
      <c r="DRJ287" s="735"/>
      <c r="DRK287" s="735"/>
      <c r="DRL287" s="735"/>
      <c r="DRM287" s="735"/>
      <c r="DRN287" s="735"/>
      <c r="DRO287" s="735"/>
      <c r="DRP287" s="735"/>
      <c r="DRQ287" s="735"/>
      <c r="DRR287" s="735"/>
      <c r="DRS287" s="735"/>
      <c r="DRT287" s="735"/>
      <c r="DRU287" s="735"/>
      <c r="DRV287" s="735"/>
      <c r="DRW287" s="735"/>
      <c r="DRX287" s="735"/>
      <c r="DRY287" s="735"/>
      <c r="DRZ287" s="735"/>
      <c r="DSA287" s="735"/>
      <c r="DSB287" s="735"/>
      <c r="DSC287" s="732"/>
      <c r="DSD287" s="732"/>
      <c r="DSE287" s="732"/>
      <c r="DSF287" s="732"/>
      <c r="DSG287" s="732"/>
      <c r="DSH287" s="732"/>
      <c r="DSI287" s="732"/>
      <c r="DSJ287" s="732"/>
      <c r="DSK287" s="732"/>
      <c r="DSL287" s="732"/>
      <c r="DSM287" s="732"/>
      <c r="DSN287" s="732"/>
      <c r="DSO287" s="732"/>
      <c r="DSP287" s="732"/>
      <c r="DSQ287" s="732"/>
      <c r="DSR287" s="732"/>
      <c r="DSS287" s="732"/>
      <c r="DST287" s="732"/>
      <c r="DSU287" s="732"/>
      <c r="DSV287" s="732"/>
      <c r="DSW287" s="732"/>
      <c r="DSX287" s="732"/>
      <c r="DSY287" s="732"/>
      <c r="DSZ287" s="732"/>
      <c r="DTA287" s="733"/>
      <c r="DTB287" s="733"/>
      <c r="DTC287" s="733"/>
      <c r="DTD287" s="733"/>
      <c r="DTE287" s="733"/>
      <c r="DTF287" s="732"/>
      <c r="DTG287" s="732"/>
      <c r="DTH287" s="733"/>
      <c r="DTI287" s="733"/>
      <c r="DTJ287" s="732"/>
      <c r="DTK287" s="732"/>
      <c r="DTL287" s="733"/>
      <c r="DTM287" s="733"/>
      <c r="DTN287" s="732"/>
      <c r="DTO287" s="732"/>
      <c r="DTP287" s="732"/>
      <c r="DTQ287" s="732"/>
      <c r="DTR287" s="732"/>
      <c r="DTS287" s="732"/>
      <c r="DTT287" s="732"/>
      <c r="DTU287" s="733"/>
      <c r="DTV287" s="733"/>
      <c r="DTW287" s="732"/>
      <c r="DTX287" s="732"/>
      <c r="DTY287" s="733"/>
      <c r="DTZ287" s="733"/>
      <c r="DUA287" s="732"/>
      <c r="DUB287" s="732"/>
      <c r="DUC287" s="732"/>
      <c r="DUD287" s="732"/>
      <c r="DUE287" s="732"/>
      <c r="DUF287" s="731"/>
      <c r="DUG287" s="734"/>
      <c r="DUH287" s="732"/>
      <c r="DUI287" s="732"/>
      <c r="DUJ287" s="732"/>
      <c r="DUK287" s="732"/>
      <c r="DUL287" s="732"/>
      <c r="DUM287" s="732"/>
      <c r="DUN287" s="732"/>
      <c r="DUO287" s="735"/>
      <c r="DUP287" s="735"/>
      <c r="DUQ287" s="735"/>
      <c r="DUR287" s="735"/>
      <c r="DUS287" s="735"/>
      <c r="DUT287" s="735"/>
      <c r="DUU287" s="735"/>
      <c r="DUV287" s="735"/>
      <c r="DUW287" s="735"/>
      <c r="DUX287" s="735"/>
      <c r="DUY287" s="735"/>
      <c r="DUZ287" s="735"/>
      <c r="DVA287" s="735"/>
      <c r="DVB287" s="735"/>
      <c r="DVC287" s="735"/>
      <c r="DVD287" s="735"/>
      <c r="DVE287" s="735"/>
      <c r="DVF287" s="735"/>
      <c r="DVG287" s="735"/>
      <c r="DVH287" s="735"/>
      <c r="DVI287" s="735"/>
      <c r="DVJ287" s="735"/>
      <c r="DVK287" s="735"/>
      <c r="DVL287" s="735"/>
      <c r="DVM287" s="735"/>
      <c r="DVN287" s="735"/>
      <c r="DVO287" s="735"/>
      <c r="DVP287" s="735"/>
      <c r="DVQ287" s="735"/>
      <c r="DVR287" s="735"/>
      <c r="DVS287" s="735"/>
      <c r="DVT287" s="735"/>
      <c r="DVU287" s="735"/>
      <c r="DVV287" s="735"/>
      <c r="DVW287" s="735"/>
      <c r="DVX287" s="735"/>
      <c r="DVY287" s="735"/>
      <c r="DVZ287" s="735"/>
      <c r="DWA287" s="735"/>
      <c r="DWB287" s="735"/>
      <c r="DWC287" s="735"/>
      <c r="DWD287" s="735"/>
      <c r="DWE287" s="735"/>
      <c r="DWF287" s="735"/>
      <c r="DWG287" s="732"/>
      <c r="DWH287" s="732"/>
      <c r="DWI287" s="732"/>
      <c r="DWJ287" s="732"/>
      <c r="DWK287" s="732"/>
      <c r="DWL287" s="732"/>
      <c r="DWM287" s="732"/>
      <c r="DWN287" s="732"/>
      <c r="DWO287" s="732"/>
      <c r="DWP287" s="732"/>
      <c r="DWQ287" s="732"/>
      <c r="DWR287" s="732"/>
      <c r="DWS287" s="732"/>
      <c r="DWT287" s="732"/>
      <c r="DWU287" s="732"/>
      <c r="DWV287" s="732"/>
      <c r="DWW287" s="732"/>
      <c r="DWX287" s="732"/>
      <c r="DWY287" s="732"/>
      <c r="DWZ287" s="732"/>
      <c r="DXA287" s="732"/>
      <c r="DXB287" s="732"/>
      <c r="DXC287" s="732"/>
      <c r="DXD287" s="732"/>
      <c r="DXE287" s="733"/>
      <c r="DXF287" s="733"/>
      <c r="DXG287" s="733"/>
      <c r="DXH287" s="733"/>
      <c r="DXI287" s="733"/>
      <c r="DXJ287" s="732"/>
      <c r="DXK287" s="732"/>
      <c r="DXL287" s="733"/>
      <c r="DXM287" s="733"/>
      <c r="DXN287" s="732"/>
      <c r="DXO287" s="732"/>
      <c r="DXP287" s="733"/>
      <c r="DXQ287" s="733"/>
      <c r="DXR287" s="732"/>
      <c r="DXS287" s="732"/>
      <c r="DXT287" s="732"/>
      <c r="DXU287" s="732"/>
      <c r="DXV287" s="732"/>
      <c r="DXW287" s="732"/>
      <c r="DXX287" s="732"/>
      <c r="DXY287" s="733"/>
      <c r="DXZ287" s="733"/>
      <c r="DYA287" s="732"/>
      <c r="DYB287" s="732"/>
      <c r="DYC287" s="733"/>
      <c r="DYD287" s="733"/>
      <c r="DYE287" s="732"/>
      <c r="DYF287" s="732"/>
      <c r="DYG287" s="732"/>
      <c r="DYH287" s="732"/>
      <c r="DYI287" s="732"/>
      <c r="DYJ287" s="731"/>
      <c r="DYK287" s="734"/>
      <c r="DYL287" s="732"/>
      <c r="DYM287" s="732"/>
      <c r="DYN287" s="732"/>
      <c r="DYO287" s="732"/>
      <c r="DYP287" s="732"/>
      <c r="DYQ287" s="732"/>
      <c r="DYR287" s="732"/>
      <c r="DYS287" s="735"/>
      <c r="DYT287" s="735"/>
      <c r="DYU287" s="735"/>
      <c r="DYV287" s="735"/>
      <c r="DYW287" s="735"/>
      <c r="DYX287" s="735"/>
      <c r="DYY287" s="735"/>
      <c r="DYZ287" s="735"/>
      <c r="DZA287" s="735"/>
      <c r="DZB287" s="735"/>
      <c r="DZC287" s="735"/>
      <c r="DZD287" s="735"/>
      <c r="DZE287" s="735"/>
      <c r="DZF287" s="735"/>
      <c r="DZG287" s="735"/>
      <c r="DZH287" s="735"/>
      <c r="DZI287" s="735"/>
      <c r="DZJ287" s="735"/>
      <c r="DZK287" s="735"/>
      <c r="DZL287" s="735"/>
      <c r="DZM287" s="735"/>
      <c r="DZN287" s="735"/>
      <c r="DZO287" s="735"/>
      <c r="DZP287" s="735"/>
      <c r="DZQ287" s="735"/>
      <c r="DZR287" s="735"/>
      <c r="DZS287" s="735"/>
      <c r="DZT287" s="735"/>
      <c r="DZU287" s="735"/>
      <c r="DZV287" s="735"/>
      <c r="DZW287" s="735"/>
      <c r="DZX287" s="735"/>
      <c r="DZY287" s="735"/>
      <c r="DZZ287" s="735"/>
      <c r="EAA287" s="735"/>
      <c r="EAB287" s="735"/>
      <c r="EAC287" s="735"/>
      <c r="EAD287" s="735"/>
      <c r="EAE287" s="735"/>
      <c r="EAF287" s="735"/>
      <c r="EAG287" s="735"/>
      <c r="EAH287" s="735"/>
      <c r="EAI287" s="735"/>
      <c r="EAJ287" s="735"/>
      <c r="EAK287" s="732"/>
      <c r="EAL287" s="732"/>
      <c r="EAM287" s="732"/>
      <c r="EAN287" s="732"/>
      <c r="EAO287" s="732"/>
      <c r="EAP287" s="732"/>
      <c r="EAQ287" s="732"/>
      <c r="EAR287" s="732"/>
      <c r="EAS287" s="732"/>
      <c r="EAT287" s="732"/>
      <c r="EAU287" s="732"/>
      <c r="EAV287" s="732"/>
      <c r="EAW287" s="732"/>
      <c r="EAX287" s="732"/>
      <c r="EAY287" s="732"/>
      <c r="EAZ287" s="732"/>
      <c r="EBA287" s="732"/>
      <c r="EBB287" s="732"/>
      <c r="EBC287" s="732"/>
      <c r="EBD287" s="732"/>
      <c r="EBE287" s="732"/>
      <c r="EBF287" s="732"/>
      <c r="EBG287" s="732"/>
      <c r="EBH287" s="732"/>
      <c r="EBI287" s="733"/>
      <c r="EBJ287" s="733"/>
      <c r="EBK287" s="733"/>
      <c r="EBL287" s="733"/>
      <c r="EBM287" s="733"/>
      <c r="EBN287" s="732"/>
      <c r="EBO287" s="732"/>
      <c r="EBP287" s="733"/>
      <c r="EBQ287" s="733"/>
      <c r="EBR287" s="732"/>
      <c r="EBS287" s="732"/>
      <c r="EBT287" s="733"/>
      <c r="EBU287" s="733"/>
      <c r="EBV287" s="732"/>
      <c r="EBW287" s="732"/>
      <c r="EBX287" s="732"/>
      <c r="EBY287" s="732"/>
      <c r="EBZ287" s="732"/>
      <c r="ECA287" s="732"/>
      <c r="ECB287" s="732"/>
      <c r="ECC287" s="733"/>
      <c r="ECD287" s="733"/>
      <c r="ECE287" s="732"/>
      <c r="ECF287" s="732"/>
      <c r="ECG287" s="733"/>
      <c r="ECH287" s="733"/>
      <c r="ECI287" s="732"/>
      <c r="ECJ287" s="732"/>
      <c r="ECK287" s="732"/>
      <c r="ECL287" s="732"/>
      <c r="ECM287" s="732"/>
      <c r="ECN287" s="731"/>
      <c r="ECO287" s="734"/>
      <c r="ECP287" s="732"/>
      <c r="ECQ287" s="732"/>
      <c r="ECR287" s="732"/>
      <c r="ECS287" s="732"/>
      <c r="ECT287" s="732"/>
      <c r="ECU287" s="732"/>
      <c r="ECV287" s="732"/>
      <c r="ECW287" s="735"/>
      <c r="ECX287" s="735"/>
      <c r="ECY287" s="735"/>
      <c r="ECZ287" s="735"/>
      <c r="EDA287" s="735"/>
      <c r="EDB287" s="735"/>
      <c r="EDC287" s="735"/>
      <c r="EDD287" s="735"/>
      <c r="EDE287" s="735"/>
      <c r="EDF287" s="735"/>
      <c r="EDG287" s="735"/>
      <c r="EDH287" s="735"/>
      <c r="EDI287" s="735"/>
      <c r="EDJ287" s="735"/>
      <c r="EDK287" s="735"/>
      <c r="EDL287" s="735"/>
      <c r="EDM287" s="735"/>
      <c r="EDN287" s="735"/>
      <c r="EDO287" s="735"/>
      <c r="EDP287" s="735"/>
      <c r="EDQ287" s="735"/>
      <c r="EDR287" s="735"/>
      <c r="EDS287" s="735"/>
      <c r="EDT287" s="735"/>
      <c r="EDU287" s="735"/>
      <c r="EDV287" s="735"/>
      <c r="EDW287" s="735"/>
      <c r="EDX287" s="735"/>
      <c r="EDY287" s="735"/>
      <c r="EDZ287" s="735"/>
      <c r="EEA287" s="735"/>
      <c r="EEB287" s="735"/>
      <c r="EEC287" s="735"/>
      <c r="EED287" s="735"/>
      <c r="EEE287" s="735"/>
      <c r="EEF287" s="735"/>
      <c r="EEG287" s="735"/>
      <c r="EEH287" s="735"/>
      <c r="EEI287" s="735"/>
      <c r="EEJ287" s="735"/>
      <c r="EEK287" s="735"/>
      <c r="EEL287" s="735"/>
      <c r="EEM287" s="735"/>
      <c r="EEN287" s="735"/>
      <c r="EEO287" s="732"/>
      <c r="EEP287" s="732"/>
      <c r="EEQ287" s="732"/>
      <c r="EER287" s="732"/>
      <c r="EES287" s="732"/>
      <c r="EET287" s="732"/>
      <c r="EEU287" s="732"/>
      <c r="EEV287" s="732"/>
      <c r="EEW287" s="732"/>
      <c r="EEX287" s="732"/>
      <c r="EEY287" s="732"/>
      <c r="EEZ287" s="732"/>
      <c r="EFA287" s="732"/>
      <c r="EFB287" s="732"/>
      <c r="EFC287" s="732"/>
      <c r="EFD287" s="732"/>
      <c r="EFE287" s="732"/>
      <c r="EFF287" s="732"/>
      <c r="EFG287" s="732"/>
      <c r="EFH287" s="732"/>
      <c r="EFI287" s="732"/>
      <c r="EFJ287" s="732"/>
      <c r="EFK287" s="732"/>
      <c r="EFL287" s="732"/>
      <c r="EFM287" s="733"/>
      <c r="EFN287" s="733"/>
      <c r="EFO287" s="733"/>
      <c r="EFP287" s="733"/>
      <c r="EFQ287" s="733"/>
      <c r="EFR287" s="732"/>
      <c r="EFS287" s="732"/>
      <c r="EFT287" s="733"/>
      <c r="EFU287" s="733"/>
      <c r="EFV287" s="732"/>
      <c r="EFW287" s="732"/>
      <c r="EFX287" s="733"/>
      <c r="EFY287" s="733"/>
      <c r="EFZ287" s="732"/>
      <c r="EGA287" s="732"/>
      <c r="EGB287" s="732"/>
      <c r="EGC287" s="732"/>
      <c r="EGD287" s="732"/>
      <c r="EGE287" s="732"/>
      <c r="EGF287" s="732"/>
      <c r="EGG287" s="733"/>
      <c r="EGH287" s="733"/>
      <c r="EGI287" s="732"/>
      <c r="EGJ287" s="732"/>
      <c r="EGK287" s="733"/>
      <c r="EGL287" s="733"/>
      <c r="EGM287" s="732"/>
      <c r="EGN287" s="732"/>
      <c r="EGO287" s="732"/>
      <c r="EGP287" s="732"/>
      <c r="EGQ287" s="732"/>
      <c r="EGR287" s="731"/>
      <c r="EGS287" s="734"/>
      <c r="EGT287" s="732"/>
      <c r="EGU287" s="732"/>
      <c r="EGV287" s="732"/>
      <c r="EGW287" s="732"/>
      <c r="EGX287" s="732"/>
      <c r="EGY287" s="732"/>
      <c r="EGZ287" s="732"/>
      <c r="EHA287" s="735"/>
      <c r="EHB287" s="735"/>
      <c r="EHC287" s="735"/>
      <c r="EHD287" s="735"/>
      <c r="EHE287" s="735"/>
      <c r="EHF287" s="735"/>
      <c r="EHG287" s="735"/>
      <c r="EHH287" s="735"/>
      <c r="EHI287" s="735"/>
      <c r="EHJ287" s="735"/>
      <c r="EHK287" s="735"/>
      <c r="EHL287" s="735"/>
      <c r="EHM287" s="735"/>
      <c r="EHN287" s="735"/>
      <c r="EHO287" s="735"/>
      <c r="EHP287" s="735"/>
      <c r="EHQ287" s="735"/>
      <c r="EHR287" s="735"/>
      <c r="EHS287" s="735"/>
      <c r="EHT287" s="735"/>
      <c r="EHU287" s="735"/>
      <c r="EHV287" s="735"/>
      <c r="EHW287" s="735"/>
      <c r="EHX287" s="735"/>
      <c r="EHY287" s="735"/>
      <c r="EHZ287" s="735"/>
      <c r="EIA287" s="735"/>
      <c r="EIB287" s="735"/>
      <c r="EIC287" s="735"/>
      <c r="EID287" s="735"/>
      <c r="EIE287" s="735"/>
      <c r="EIF287" s="735"/>
      <c r="EIG287" s="735"/>
      <c r="EIH287" s="735"/>
      <c r="EII287" s="735"/>
      <c r="EIJ287" s="735"/>
      <c r="EIK287" s="735"/>
      <c r="EIL287" s="735"/>
      <c r="EIM287" s="735"/>
      <c r="EIN287" s="735"/>
      <c r="EIO287" s="735"/>
      <c r="EIP287" s="735"/>
      <c r="EIQ287" s="735"/>
      <c r="EIR287" s="735"/>
      <c r="EIS287" s="732"/>
      <c r="EIT287" s="732"/>
      <c r="EIU287" s="732"/>
      <c r="EIV287" s="732"/>
      <c r="EIW287" s="732"/>
      <c r="EIX287" s="732"/>
      <c r="EIY287" s="732"/>
      <c r="EIZ287" s="732"/>
      <c r="EJA287" s="732"/>
      <c r="EJB287" s="732"/>
      <c r="EJC287" s="732"/>
      <c r="EJD287" s="732"/>
      <c r="EJE287" s="732"/>
      <c r="EJF287" s="732"/>
      <c r="EJG287" s="732"/>
      <c r="EJH287" s="732"/>
      <c r="EJI287" s="732"/>
      <c r="EJJ287" s="732"/>
      <c r="EJK287" s="732"/>
      <c r="EJL287" s="732"/>
      <c r="EJM287" s="732"/>
      <c r="EJN287" s="732"/>
      <c r="EJO287" s="732"/>
      <c r="EJP287" s="732"/>
      <c r="EJQ287" s="733"/>
      <c r="EJR287" s="733"/>
      <c r="EJS287" s="733"/>
      <c r="EJT287" s="733"/>
      <c r="EJU287" s="733"/>
      <c r="EJV287" s="732"/>
      <c r="EJW287" s="732"/>
      <c r="EJX287" s="733"/>
      <c r="EJY287" s="733"/>
      <c r="EJZ287" s="732"/>
      <c r="EKA287" s="732"/>
      <c r="EKB287" s="733"/>
      <c r="EKC287" s="733"/>
      <c r="EKD287" s="732"/>
      <c r="EKE287" s="732"/>
      <c r="EKF287" s="732"/>
      <c r="EKG287" s="732"/>
      <c r="EKH287" s="732"/>
      <c r="EKI287" s="732"/>
      <c r="EKJ287" s="732"/>
      <c r="EKK287" s="733"/>
      <c r="EKL287" s="733"/>
      <c r="EKM287" s="732"/>
      <c r="EKN287" s="732"/>
      <c r="EKO287" s="733"/>
      <c r="EKP287" s="733"/>
      <c r="EKQ287" s="732"/>
      <c r="EKR287" s="732"/>
      <c r="EKS287" s="732"/>
      <c r="EKT287" s="732"/>
      <c r="EKU287" s="732"/>
      <c r="EKV287" s="731"/>
      <c r="EKW287" s="734"/>
      <c r="EKX287" s="732"/>
      <c r="EKY287" s="732"/>
      <c r="EKZ287" s="732"/>
      <c r="ELA287" s="732"/>
      <c r="ELB287" s="732"/>
      <c r="ELC287" s="732"/>
      <c r="ELD287" s="732"/>
      <c r="ELE287" s="735"/>
      <c r="ELF287" s="735"/>
      <c r="ELG287" s="735"/>
      <c r="ELH287" s="735"/>
      <c r="ELI287" s="735"/>
      <c r="ELJ287" s="735"/>
      <c r="ELK287" s="735"/>
      <c r="ELL287" s="735"/>
      <c r="ELM287" s="735"/>
      <c r="ELN287" s="735"/>
      <c r="ELO287" s="735"/>
      <c r="ELP287" s="735"/>
      <c r="ELQ287" s="735"/>
      <c r="ELR287" s="735"/>
      <c r="ELS287" s="735"/>
      <c r="ELT287" s="735"/>
      <c r="ELU287" s="735"/>
      <c r="ELV287" s="735"/>
      <c r="ELW287" s="735"/>
      <c r="ELX287" s="735"/>
      <c r="ELY287" s="735"/>
      <c r="ELZ287" s="735"/>
      <c r="EMA287" s="735"/>
      <c r="EMB287" s="735"/>
      <c r="EMC287" s="735"/>
      <c r="EMD287" s="735"/>
      <c r="EME287" s="735"/>
      <c r="EMF287" s="735"/>
      <c r="EMG287" s="735"/>
      <c r="EMH287" s="735"/>
      <c r="EMI287" s="735"/>
      <c r="EMJ287" s="735"/>
      <c r="EMK287" s="735"/>
      <c r="EML287" s="735"/>
      <c r="EMM287" s="735"/>
      <c r="EMN287" s="735"/>
      <c r="EMO287" s="735"/>
      <c r="EMP287" s="735"/>
      <c r="EMQ287" s="735"/>
      <c r="EMR287" s="735"/>
      <c r="EMS287" s="735"/>
      <c r="EMT287" s="735"/>
      <c r="EMU287" s="735"/>
      <c r="EMV287" s="735"/>
      <c r="EMW287" s="732"/>
      <c r="EMX287" s="732"/>
      <c r="EMY287" s="732"/>
      <c r="EMZ287" s="732"/>
      <c r="ENA287" s="732"/>
      <c r="ENB287" s="732"/>
      <c r="ENC287" s="732"/>
      <c r="END287" s="732"/>
      <c r="ENE287" s="732"/>
      <c r="ENF287" s="732"/>
      <c r="ENG287" s="732"/>
      <c r="ENH287" s="732"/>
      <c r="ENI287" s="732"/>
      <c r="ENJ287" s="732"/>
      <c r="ENK287" s="732"/>
      <c r="ENL287" s="732"/>
      <c r="ENM287" s="732"/>
      <c r="ENN287" s="732"/>
      <c r="ENO287" s="732"/>
      <c r="ENP287" s="732"/>
      <c r="ENQ287" s="732"/>
      <c r="ENR287" s="732"/>
      <c r="ENS287" s="732"/>
      <c r="ENT287" s="732"/>
      <c r="ENU287" s="733"/>
      <c r="ENV287" s="733"/>
      <c r="ENW287" s="733"/>
      <c r="ENX287" s="733"/>
      <c r="ENY287" s="733"/>
      <c r="ENZ287" s="732"/>
      <c r="EOA287" s="732"/>
      <c r="EOB287" s="733"/>
      <c r="EOC287" s="733"/>
      <c r="EOD287" s="732"/>
      <c r="EOE287" s="732"/>
      <c r="EOF287" s="733"/>
      <c r="EOG287" s="733"/>
      <c r="EOH287" s="732"/>
      <c r="EOI287" s="732"/>
      <c r="EOJ287" s="732"/>
      <c r="EOK287" s="732"/>
      <c r="EOL287" s="732"/>
      <c r="EOM287" s="732"/>
      <c r="EON287" s="732"/>
      <c r="EOO287" s="733"/>
      <c r="EOP287" s="733"/>
      <c r="EOQ287" s="732"/>
      <c r="EOR287" s="732"/>
      <c r="EOS287" s="733"/>
      <c r="EOT287" s="733"/>
      <c r="EOU287" s="732"/>
      <c r="EOV287" s="732"/>
      <c r="EOW287" s="732"/>
      <c r="EOX287" s="732"/>
      <c r="EOY287" s="732"/>
      <c r="EOZ287" s="731"/>
      <c r="EPA287" s="734"/>
      <c r="EPB287" s="732"/>
      <c r="EPC287" s="732"/>
      <c r="EPD287" s="732"/>
      <c r="EPE287" s="732"/>
      <c r="EPF287" s="732"/>
      <c r="EPG287" s="732"/>
      <c r="EPH287" s="732"/>
      <c r="EPI287" s="735"/>
      <c r="EPJ287" s="735"/>
      <c r="EPK287" s="735"/>
      <c r="EPL287" s="735"/>
      <c r="EPM287" s="735"/>
      <c r="EPN287" s="735"/>
      <c r="EPO287" s="735"/>
      <c r="EPP287" s="735"/>
      <c r="EPQ287" s="735"/>
      <c r="EPR287" s="735"/>
      <c r="EPS287" s="735"/>
      <c r="EPT287" s="735"/>
      <c r="EPU287" s="735"/>
      <c r="EPV287" s="735"/>
      <c r="EPW287" s="735"/>
      <c r="EPX287" s="735"/>
      <c r="EPY287" s="735"/>
      <c r="EPZ287" s="735"/>
      <c r="EQA287" s="735"/>
      <c r="EQB287" s="735"/>
      <c r="EQC287" s="735"/>
      <c r="EQD287" s="735"/>
      <c r="EQE287" s="735"/>
      <c r="EQF287" s="735"/>
      <c r="EQG287" s="735"/>
      <c r="EQH287" s="735"/>
      <c r="EQI287" s="735"/>
      <c r="EQJ287" s="735"/>
      <c r="EQK287" s="735"/>
      <c r="EQL287" s="735"/>
      <c r="EQM287" s="735"/>
      <c r="EQN287" s="735"/>
      <c r="EQO287" s="735"/>
      <c r="EQP287" s="735"/>
      <c r="EQQ287" s="735"/>
      <c r="EQR287" s="735"/>
      <c r="EQS287" s="735"/>
      <c r="EQT287" s="735"/>
      <c r="EQU287" s="735"/>
      <c r="EQV287" s="735"/>
      <c r="EQW287" s="735"/>
      <c r="EQX287" s="735"/>
      <c r="EQY287" s="735"/>
      <c r="EQZ287" s="735"/>
      <c r="ERA287" s="732"/>
      <c r="ERB287" s="732"/>
      <c r="ERC287" s="732"/>
      <c r="ERD287" s="732"/>
      <c r="ERE287" s="732"/>
      <c r="ERF287" s="732"/>
      <c r="ERG287" s="732"/>
      <c r="ERH287" s="732"/>
      <c r="ERI287" s="732"/>
      <c r="ERJ287" s="732"/>
      <c r="ERK287" s="732"/>
      <c r="ERL287" s="732"/>
      <c r="ERM287" s="732"/>
      <c r="ERN287" s="732"/>
      <c r="ERO287" s="732"/>
      <c r="ERP287" s="732"/>
      <c r="ERQ287" s="732"/>
      <c r="ERR287" s="732"/>
      <c r="ERS287" s="732"/>
      <c r="ERT287" s="732"/>
      <c r="ERU287" s="732"/>
      <c r="ERV287" s="732"/>
      <c r="ERW287" s="732"/>
      <c r="ERX287" s="732"/>
      <c r="ERY287" s="733"/>
      <c r="ERZ287" s="733"/>
      <c r="ESA287" s="733"/>
      <c r="ESB287" s="733"/>
      <c r="ESC287" s="733"/>
      <c r="ESD287" s="732"/>
      <c r="ESE287" s="732"/>
      <c r="ESF287" s="733"/>
      <c r="ESG287" s="733"/>
      <c r="ESH287" s="732"/>
      <c r="ESI287" s="732"/>
      <c r="ESJ287" s="733"/>
      <c r="ESK287" s="733"/>
      <c r="ESL287" s="732"/>
      <c r="ESM287" s="732"/>
      <c r="ESN287" s="732"/>
      <c r="ESO287" s="732"/>
      <c r="ESP287" s="732"/>
      <c r="ESQ287" s="732"/>
      <c r="ESR287" s="732"/>
      <c r="ESS287" s="733"/>
      <c r="EST287" s="733"/>
      <c r="ESU287" s="732"/>
      <c r="ESV287" s="732"/>
      <c r="ESW287" s="733"/>
      <c r="ESX287" s="733"/>
      <c r="ESY287" s="732"/>
      <c r="ESZ287" s="732"/>
      <c r="ETA287" s="732"/>
      <c r="ETB287" s="732"/>
      <c r="ETC287" s="732"/>
      <c r="ETD287" s="731"/>
      <c r="ETE287" s="734"/>
      <c r="ETF287" s="732"/>
      <c r="ETG287" s="732"/>
      <c r="ETH287" s="732"/>
      <c r="ETI287" s="732"/>
      <c r="ETJ287" s="732"/>
      <c r="ETK287" s="732"/>
      <c r="ETL287" s="732"/>
      <c r="ETM287" s="735"/>
      <c r="ETN287" s="735"/>
      <c r="ETO287" s="735"/>
      <c r="ETP287" s="735"/>
      <c r="ETQ287" s="735"/>
      <c r="ETR287" s="735"/>
      <c r="ETS287" s="735"/>
      <c r="ETT287" s="735"/>
      <c r="ETU287" s="735"/>
      <c r="ETV287" s="735"/>
      <c r="ETW287" s="735"/>
      <c r="ETX287" s="735"/>
      <c r="ETY287" s="735"/>
      <c r="ETZ287" s="735"/>
      <c r="EUA287" s="735"/>
      <c r="EUB287" s="735"/>
      <c r="EUC287" s="735"/>
      <c r="EUD287" s="735"/>
      <c r="EUE287" s="735"/>
      <c r="EUF287" s="735"/>
      <c r="EUG287" s="735"/>
      <c r="EUH287" s="735"/>
      <c r="EUI287" s="735"/>
      <c r="EUJ287" s="735"/>
      <c r="EUK287" s="735"/>
      <c r="EUL287" s="735"/>
      <c r="EUM287" s="735"/>
      <c r="EUN287" s="735"/>
      <c r="EUO287" s="735"/>
      <c r="EUP287" s="735"/>
      <c r="EUQ287" s="735"/>
      <c r="EUR287" s="735"/>
      <c r="EUS287" s="735"/>
      <c r="EUT287" s="735"/>
      <c r="EUU287" s="735"/>
      <c r="EUV287" s="735"/>
      <c r="EUW287" s="735"/>
      <c r="EUX287" s="735"/>
      <c r="EUY287" s="735"/>
      <c r="EUZ287" s="735"/>
      <c r="EVA287" s="735"/>
      <c r="EVB287" s="735"/>
      <c r="EVC287" s="735"/>
      <c r="EVD287" s="735"/>
      <c r="EVE287" s="732"/>
      <c r="EVF287" s="732"/>
      <c r="EVG287" s="732"/>
      <c r="EVH287" s="732"/>
      <c r="EVI287" s="732"/>
      <c r="EVJ287" s="732"/>
      <c r="EVK287" s="732"/>
      <c r="EVL287" s="732"/>
      <c r="EVM287" s="732"/>
      <c r="EVN287" s="732"/>
      <c r="EVO287" s="732"/>
      <c r="EVP287" s="732"/>
      <c r="EVQ287" s="732"/>
      <c r="EVR287" s="732"/>
      <c r="EVS287" s="732"/>
      <c r="EVT287" s="732"/>
      <c r="EVU287" s="732"/>
      <c r="EVV287" s="732"/>
      <c r="EVW287" s="732"/>
      <c r="EVX287" s="732"/>
      <c r="EVY287" s="732"/>
      <c r="EVZ287" s="732"/>
      <c r="EWA287" s="732"/>
      <c r="EWB287" s="732"/>
      <c r="EWC287" s="733"/>
      <c r="EWD287" s="733"/>
      <c r="EWE287" s="733"/>
      <c r="EWF287" s="733"/>
      <c r="EWG287" s="733"/>
      <c r="EWH287" s="732"/>
      <c r="EWI287" s="732"/>
      <c r="EWJ287" s="733"/>
      <c r="EWK287" s="733"/>
      <c r="EWL287" s="732"/>
      <c r="EWM287" s="732"/>
      <c r="EWN287" s="733"/>
      <c r="EWO287" s="733"/>
      <c r="EWP287" s="732"/>
      <c r="EWQ287" s="732"/>
      <c r="EWR287" s="732"/>
      <c r="EWS287" s="732"/>
      <c r="EWT287" s="732"/>
      <c r="EWU287" s="732"/>
      <c r="EWV287" s="732"/>
      <c r="EWW287" s="733"/>
      <c r="EWX287" s="733"/>
      <c r="EWY287" s="732"/>
      <c r="EWZ287" s="732"/>
      <c r="EXA287" s="733"/>
      <c r="EXB287" s="733"/>
      <c r="EXC287" s="732"/>
      <c r="EXD287" s="732"/>
      <c r="EXE287" s="732"/>
      <c r="EXF287" s="732"/>
      <c r="EXG287" s="732"/>
      <c r="EXH287" s="731"/>
      <c r="EXI287" s="734"/>
      <c r="EXJ287" s="732"/>
      <c r="EXK287" s="732"/>
      <c r="EXL287" s="732"/>
      <c r="EXM287" s="732"/>
      <c r="EXN287" s="732"/>
      <c r="EXO287" s="732"/>
      <c r="EXP287" s="732"/>
      <c r="EXQ287" s="735"/>
      <c r="EXR287" s="735"/>
      <c r="EXS287" s="735"/>
      <c r="EXT287" s="735"/>
      <c r="EXU287" s="735"/>
      <c r="EXV287" s="735"/>
      <c r="EXW287" s="735"/>
      <c r="EXX287" s="735"/>
      <c r="EXY287" s="735"/>
      <c r="EXZ287" s="735"/>
      <c r="EYA287" s="735"/>
      <c r="EYB287" s="735"/>
      <c r="EYC287" s="735"/>
      <c r="EYD287" s="735"/>
      <c r="EYE287" s="735"/>
      <c r="EYF287" s="735"/>
      <c r="EYG287" s="735"/>
      <c r="EYH287" s="735"/>
      <c r="EYI287" s="735"/>
      <c r="EYJ287" s="735"/>
      <c r="EYK287" s="735"/>
      <c r="EYL287" s="735"/>
      <c r="EYM287" s="735"/>
      <c r="EYN287" s="735"/>
      <c r="EYO287" s="735"/>
      <c r="EYP287" s="735"/>
      <c r="EYQ287" s="735"/>
      <c r="EYR287" s="735"/>
      <c r="EYS287" s="735"/>
      <c r="EYT287" s="735"/>
      <c r="EYU287" s="735"/>
      <c r="EYV287" s="735"/>
      <c r="EYW287" s="735"/>
      <c r="EYX287" s="735"/>
      <c r="EYY287" s="735"/>
      <c r="EYZ287" s="735"/>
      <c r="EZA287" s="735"/>
      <c r="EZB287" s="735"/>
      <c r="EZC287" s="735"/>
      <c r="EZD287" s="735"/>
      <c r="EZE287" s="735"/>
      <c r="EZF287" s="735"/>
      <c r="EZG287" s="735"/>
      <c r="EZH287" s="735"/>
      <c r="EZI287" s="732"/>
      <c r="EZJ287" s="732"/>
      <c r="EZK287" s="732"/>
      <c r="EZL287" s="732"/>
      <c r="EZM287" s="732"/>
      <c r="EZN287" s="732"/>
      <c r="EZO287" s="732"/>
      <c r="EZP287" s="732"/>
      <c r="EZQ287" s="732"/>
      <c r="EZR287" s="732"/>
      <c r="EZS287" s="732"/>
      <c r="EZT287" s="732"/>
      <c r="EZU287" s="732"/>
      <c r="EZV287" s="732"/>
      <c r="EZW287" s="732"/>
      <c r="EZX287" s="732"/>
      <c r="EZY287" s="732"/>
      <c r="EZZ287" s="732"/>
      <c r="FAA287" s="732"/>
      <c r="FAB287" s="732"/>
      <c r="FAC287" s="732"/>
      <c r="FAD287" s="732"/>
      <c r="FAE287" s="732"/>
      <c r="FAF287" s="732"/>
      <c r="FAG287" s="733"/>
      <c r="FAH287" s="733"/>
      <c r="FAI287" s="733"/>
      <c r="FAJ287" s="733"/>
      <c r="FAK287" s="733"/>
      <c r="FAL287" s="732"/>
      <c r="FAM287" s="732"/>
      <c r="FAN287" s="733"/>
      <c r="FAO287" s="733"/>
      <c r="FAP287" s="732"/>
      <c r="FAQ287" s="732"/>
      <c r="FAR287" s="733"/>
      <c r="FAS287" s="733"/>
      <c r="FAT287" s="732"/>
      <c r="FAU287" s="732"/>
      <c r="FAV287" s="732"/>
      <c r="FAW287" s="732"/>
      <c r="FAX287" s="732"/>
      <c r="FAY287" s="732"/>
      <c r="FAZ287" s="732"/>
      <c r="FBA287" s="733"/>
      <c r="FBB287" s="733"/>
      <c r="FBC287" s="732"/>
      <c r="FBD287" s="732"/>
      <c r="FBE287" s="733"/>
      <c r="FBF287" s="733"/>
      <c r="FBG287" s="732"/>
      <c r="FBH287" s="732"/>
      <c r="FBI287" s="732"/>
      <c r="FBJ287" s="732"/>
      <c r="FBK287" s="732"/>
      <c r="FBL287" s="731"/>
      <c r="FBM287" s="734"/>
      <c r="FBN287" s="732"/>
      <c r="FBO287" s="732"/>
      <c r="FBP287" s="732"/>
      <c r="FBQ287" s="732"/>
      <c r="FBR287" s="732"/>
      <c r="FBS287" s="732"/>
      <c r="FBT287" s="732"/>
      <c r="FBU287" s="735"/>
      <c r="FBV287" s="735"/>
      <c r="FBW287" s="735"/>
      <c r="FBX287" s="735"/>
      <c r="FBY287" s="735"/>
      <c r="FBZ287" s="735"/>
      <c r="FCA287" s="735"/>
      <c r="FCB287" s="735"/>
      <c r="FCC287" s="735"/>
      <c r="FCD287" s="735"/>
      <c r="FCE287" s="735"/>
      <c r="FCF287" s="735"/>
      <c r="FCG287" s="735"/>
      <c r="FCH287" s="735"/>
      <c r="FCI287" s="735"/>
      <c r="FCJ287" s="735"/>
      <c r="FCK287" s="735"/>
      <c r="FCL287" s="735"/>
      <c r="FCM287" s="735"/>
      <c r="FCN287" s="735"/>
      <c r="FCO287" s="735"/>
      <c r="FCP287" s="735"/>
      <c r="FCQ287" s="735"/>
      <c r="FCR287" s="735"/>
      <c r="FCS287" s="735"/>
      <c r="FCT287" s="735"/>
      <c r="FCU287" s="735"/>
      <c r="FCV287" s="735"/>
      <c r="FCW287" s="735"/>
      <c r="FCX287" s="735"/>
      <c r="FCY287" s="735"/>
      <c r="FCZ287" s="735"/>
      <c r="FDA287" s="735"/>
      <c r="FDB287" s="735"/>
      <c r="FDC287" s="735"/>
      <c r="FDD287" s="735"/>
      <c r="FDE287" s="735"/>
      <c r="FDF287" s="735"/>
      <c r="FDG287" s="735"/>
      <c r="FDH287" s="735"/>
      <c r="FDI287" s="735"/>
      <c r="FDJ287" s="735"/>
      <c r="FDK287" s="735"/>
      <c r="FDL287" s="735"/>
      <c r="FDM287" s="732"/>
      <c r="FDN287" s="732"/>
      <c r="FDO287" s="732"/>
      <c r="FDP287" s="732"/>
      <c r="FDQ287" s="732"/>
      <c r="FDR287" s="732"/>
      <c r="FDS287" s="732"/>
      <c r="FDT287" s="732"/>
      <c r="FDU287" s="732"/>
      <c r="FDV287" s="732"/>
      <c r="FDW287" s="732"/>
      <c r="FDX287" s="732"/>
      <c r="FDY287" s="732"/>
      <c r="FDZ287" s="732"/>
      <c r="FEA287" s="732"/>
      <c r="FEB287" s="732"/>
      <c r="FEC287" s="732"/>
      <c r="FED287" s="732"/>
      <c r="FEE287" s="732"/>
      <c r="FEF287" s="732"/>
      <c r="FEG287" s="732"/>
      <c r="FEH287" s="732"/>
      <c r="FEI287" s="732"/>
      <c r="FEJ287" s="732"/>
      <c r="FEK287" s="733"/>
      <c r="FEL287" s="733"/>
      <c r="FEM287" s="733"/>
      <c r="FEN287" s="733"/>
      <c r="FEO287" s="733"/>
      <c r="FEP287" s="732"/>
      <c r="FEQ287" s="732"/>
      <c r="FER287" s="733"/>
      <c r="FES287" s="733"/>
      <c r="FET287" s="732"/>
      <c r="FEU287" s="732"/>
      <c r="FEV287" s="733"/>
      <c r="FEW287" s="733"/>
      <c r="FEX287" s="732"/>
      <c r="FEY287" s="732"/>
      <c r="FEZ287" s="732"/>
      <c r="FFA287" s="732"/>
      <c r="FFB287" s="732"/>
      <c r="FFC287" s="732"/>
      <c r="FFD287" s="732"/>
      <c r="FFE287" s="733"/>
      <c r="FFF287" s="733"/>
      <c r="FFG287" s="732"/>
      <c r="FFH287" s="732"/>
      <c r="FFI287" s="733"/>
      <c r="FFJ287" s="733"/>
      <c r="FFK287" s="732"/>
      <c r="FFL287" s="732"/>
      <c r="FFM287" s="732"/>
      <c r="FFN287" s="732"/>
      <c r="FFO287" s="732"/>
      <c r="FFP287" s="731"/>
      <c r="FFQ287" s="734"/>
      <c r="FFR287" s="732"/>
      <c r="FFS287" s="732"/>
      <c r="FFT287" s="732"/>
      <c r="FFU287" s="732"/>
      <c r="FFV287" s="732"/>
      <c r="FFW287" s="732"/>
      <c r="FFX287" s="732"/>
      <c r="FFY287" s="735"/>
      <c r="FFZ287" s="735"/>
      <c r="FGA287" s="735"/>
      <c r="FGB287" s="735"/>
      <c r="FGC287" s="735"/>
      <c r="FGD287" s="735"/>
      <c r="FGE287" s="735"/>
      <c r="FGF287" s="735"/>
      <c r="FGG287" s="735"/>
      <c r="FGH287" s="735"/>
      <c r="FGI287" s="735"/>
      <c r="FGJ287" s="735"/>
      <c r="FGK287" s="735"/>
      <c r="FGL287" s="735"/>
      <c r="FGM287" s="735"/>
      <c r="FGN287" s="735"/>
      <c r="FGO287" s="735"/>
      <c r="FGP287" s="735"/>
      <c r="FGQ287" s="735"/>
      <c r="FGR287" s="735"/>
      <c r="FGS287" s="735"/>
      <c r="FGT287" s="735"/>
      <c r="FGU287" s="735"/>
      <c r="FGV287" s="735"/>
      <c r="FGW287" s="735"/>
      <c r="FGX287" s="735"/>
      <c r="FGY287" s="735"/>
      <c r="FGZ287" s="735"/>
      <c r="FHA287" s="735"/>
      <c r="FHB287" s="735"/>
      <c r="FHC287" s="735"/>
      <c r="FHD287" s="735"/>
      <c r="FHE287" s="735"/>
      <c r="FHF287" s="735"/>
      <c r="FHG287" s="735"/>
      <c r="FHH287" s="735"/>
      <c r="FHI287" s="735"/>
      <c r="FHJ287" s="735"/>
      <c r="FHK287" s="735"/>
      <c r="FHL287" s="735"/>
      <c r="FHM287" s="735"/>
      <c r="FHN287" s="735"/>
      <c r="FHO287" s="735"/>
      <c r="FHP287" s="735"/>
      <c r="FHQ287" s="732"/>
      <c r="FHR287" s="732"/>
      <c r="FHS287" s="732"/>
      <c r="FHT287" s="732"/>
      <c r="FHU287" s="732"/>
      <c r="FHV287" s="732"/>
      <c r="FHW287" s="732"/>
      <c r="FHX287" s="732"/>
      <c r="FHY287" s="732"/>
      <c r="FHZ287" s="732"/>
      <c r="FIA287" s="732"/>
      <c r="FIB287" s="732"/>
      <c r="FIC287" s="732"/>
      <c r="FID287" s="732"/>
      <c r="FIE287" s="732"/>
      <c r="FIF287" s="732"/>
      <c r="FIG287" s="732"/>
      <c r="FIH287" s="732"/>
      <c r="FII287" s="732"/>
      <c r="FIJ287" s="732"/>
      <c r="FIK287" s="732"/>
      <c r="FIL287" s="732"/>
      <c r="FIM287" s="732"/>
      <c r="FIN287" s="732"/>
      <c r="FIO287" s="733"/>
      <c r="FIP287" s="733"/>
      <c r="FIQ287" s="733"/>
      <c r="FIR287" s="733"/>
      <c r="FIS287" s="733"/>
      <c r="FIT287" s="732"/>
      <c r="FIU287" s="732"/>
      <c r="FIV287" s="733"/>
      <c r="FIW287" s="733"/>
      <c r="FIX287" s="732"/>
      <c r="FIY287" s="732"/>
      <c r="FIZ287" s="733"/>
      <c r="FJA287" s="733"/>
      <c r="FJB287" s="732"/>
      <c r="FJC287" s="732"/>
      <c r="FJD287" s="732"/>
      <c r="FJE287" s="732"/>
      <c r="FJF287" s="732"/>
      <c r="FJG287" s="732"/>
      <c r="FJH287" s="732"/>
      <c r="FJI287" s="733"/>
      <c r="FJJ287" s="733"/>
      <c r="FJK287" s="732"/>
      <c r="FJL287" s="732"/>
      <c r="FJM287" s="733"/>
      <c r="FJN287" s="733"/>
      <c r="FJO287" s="732"/>
      <c r="FJP287" s="732"/>
      <c r="FJQ287" s="732"/>
      <c r="FJR287" s="732"/>
      <c r="FJS287" s="732"/>
      <c r="FJT287" s="731"/>
      <c r="FJU287" s="734"/>
      <c r="FJV287" s="732"/>
      <c r="FJW287" s="732"/>
      <c r="FJX287" s="732"/>
      <c r="FJY287" s="732"/>
      <c r="FJZ287" s="732"/>
      <c r="FKA287" s="732"/>
      <c r="FKB287" s="732"/>
      <c r="FKC287" s="735"/>
      <c r="FKD287" s="735"/>
      <c r="FKE287" s="735"/>
      <c r="FKF287" s="735"/>
      <c r="FKG287" s="735"/>
      <c r="FKH287" s="735"/>
      <c r="FKI287" s="735"/>
      <c r="FKJ287" s="735"/>
      <c r="FKK287" s="735"/>
      <c r="FKL287" s="735"/>
      <c r="FKM287" s="735"/>
      <c r="FKN287" s="735"/>
      <c r="FKO287" s="735"/>
      <c r="FKP287" s="735"/>
      <c r="FKQ287" s="735"/>
      <c r="FKR287" s="735"/>
      <c r="FKS287" s="735"/>
      <c r="FKT287" s="735"/>
      <c r="FKU287" s="735"/>
      <c r="FKV287" s="735"/>
      <c r="FKW287" s="735"/>
      <c r="FKX287" s="735"/>
      <c r="FKY287" s="735"/>
      <c r="FKZ287" s="735"/>
      <c r="FLA287" s="735"/>
      <c r="FLB287" s="735"/>
      <c r="FLC287" s="735"/>
      <c r="FLD287" s="735"/>
      <c r="FLE287" s="735"/>
      <c r="FLF287" s="735"/>
      <c r="FLG287" s="735"/>
      <c r="FLH287" s="735"/>
      <c r="FLI287" s="735"/>
      <c r="FLJ287" s="735"/>
      <c r="FLK287" s="735"/>
      <c r="FLL287" s="735"/>
      <c r="FLM287" s="735"/>
      <c r="FLN287" s="735"/>
      <c r="FLO287" s="735"/>
      <c r="FLP287" s="735"/>
      <c r="FLQ287" s="735"/>
      <c r="FLR287" s="735"/>
      <c r="FLS287" s="735"/>
      <c r="FLT287" s="735"/>
      <c r="FLU287" s="732"/>
      <c r="FLV287" s="732"/>
      <c r="FLW287" s="732"/>
      <c r="FLX287" s="732"/>
      <c r="FLY287" s="732"/>
      <c r="FLZ287" s="732"/>
      <c r="FMA287" s="732"/>
      <c r="FMB287" s="732"/>
      <c r="FMC287" s="732"/>
      <c r="FMD287" s="732"/>
      <c r="FME287" s="732"/>
      <c r="FMF287" s="732"/>
      <c r="FMG287" s="732"/>
      <c r="FMH287" s="732"/>
      <c r="FMI287" s="732"/>
      <c r="FMJ287" s="732"/>
      <c r="FMK287" s="732"/>
      <c r="FML287" s="732"/>
      <c r="FMM287" s="732"/>
      <c r="FMN287" s="732"/>
      <c r="FMO287" s="732"/>
      <c r="FMP287" s="732"/>
      <c r="FMQ287" s="732"/>
      <c r="FMR287" s="732"/>
      <c r="FMS287" s="733"/>
      <c r="FMT287" s="733"/>
      <c r="FMU287" s="733"/>
      <c r="FMV287" s="733"/>
      <c r="FMW287" s="733"/>
      <c r="FMX287" s="732"/>
      <c r="FMY287" s="732"/>
      <c r="FMZ287" s="733"/>
      <c r="FNA287" s="733"/>
      <c r="FNB287" s="732"/>
      <c r="FNC287" s="732"/>
      <c r="FND287" s="733"/>
      <c r="FNE287" s="733"/>
      <c r="FNF287" s="732"/>
      <c r="FNG287" s="732"/>
      <c r="FNH287" s="732"/>
      <c r="FNI287" s="732"/>
      <c r="FNJ287" s="732"/>
      <c r="FNK287" s="732"/>
      <c r="FNL287" s="732"/>
      <c r="FNM287" s="733"/>
      <c r="FNN287" s="733"/>
      <c r="FNO287" s="732"/>
      <c r="FNP287" s="732"/>
      <c r="FNQ287" s="733"/>
      <c r="FNR287" s="733"/>
      <c r="FNS287" s="732"/>
      <c r="FNT287" s="732"/>
      <c r="FNU287" s="732"/>
      <c r="FNV287" s="732"/>
      <c r="FNW287" s="732"/>
      <c r="FNX287" s="731"/>
      <c r="FNY287" s="734"/>
      <c r="FNZ287" s="732"/>
      <c r="FOA287" s="732"/>
      <c r="FOB287" s="732"/>
      <c r="FOC287" s="732"/>
      <c r="FOD287" s="732"/>
      <c r="FOE287" s="732"/>
      <c r="FOF287" s="732"/>
      <c r="FOG287" s="735"/>
      <c r="FOH287" s="735"/>
      <c r="FOI287" s="735"/>
      <c r="FOJ287" s="735"/>
      <c r="FOK287" s="735"/>
      <c r="FOL287" s="735"/>
      <c r="FOM287" s="735"/>
      <c r="FON287" s="735"/>
      <c r="FOO287" s="735"/>
      <c r="FOP287" s="735"/>
      <c r="FOQ287" s="735"/>
      <c r="FOR287" s="735"/>
      <c r="FOS287" s="735"/>
      <c r="FOT287" s="735"/>
      <c r="FOU287" s="735"/>
      <c r="FOV287" s="735"/>
      <c r="FOW287" s="735"/>
      <c r="FOX287" s="735"/>
      <c r="FOY287" s="735"/>
      <c r="FOZ287" s="735"/>
      <c r="FPA287" s="735"/>
      <c r="FPB287" s="735"/>
      <c r="FPC287" s="735"/>
      <c r="FPD287" s="735"/>
      <c r="FPE287" s="735"/>
      <c r="FPF287" s="735"/>
      <c r="FPG287" s="735"/>
      <c r="FPH287" s="735"/>
      <c r="FPI287" s="735"/>
      <c r="FPJ287" s="735"/>
      <c r="FPK287" s="735"/>
      <c r="FPL287" s="735"/>
      <c r="FPM287" s="735"/>
      <c r="FPN287" s="735"/>
      <c r="FPO287" s="735"/>
      <c r="FPP287" s="735"/>
      <c r="FPQ287" s="735"/>
      <c r="FPR287" s="735"/>
      <c r="FPS287" s="735"/>
      <c r="FPT287" s="735"/>
      <c r="FPU287" s="735"/>
      <c r="FPV287" s="735"/>
      <c r="FPW287" s="735"/>
      <c r="FPX287" s="735"/>
      <c r="FPY287" s="732"/>
      <c r="FPZ287" s="732"/>
      <c r="FQA287" s="732"/>
      <c r="FQB287" s="732"/>
      <c r="FQC287" s="732"/>
      <c r="FQD287" s="732"/>
      <c r="FQE287" s="732"/>
      <c r="FQF287" s="732"/>
      <c r="FQG287" s="732"/>
      <c r="FQH287" s="732"/>
      <c r="FQI287" s="732"/>
      <c r="FQJ287" s="732"/>
      <c r="FQK287" s="732"/>
      <c r="FQL287" s="732"/>
      <c r="FQM287" s="732"/>
      <c r="FQN287" s="732"/>
      <c r="FQO287" s="732"/>
      <c r="FQP287" s="732"/>
      <c r="FQQ287" s="732"/>
      <c r="FQR287" s="732"/>
      <c r="FQS287" s="732"/>
      <c r="FQT287" s="732"/>
      <c r="FQU287" s="732"/>
      <c r="FQV287" s="732"/>
      <c r="FQW287" s="733"/>
      <c r="FQX287" s="733"/>
      <c r="FQY287" s="733"/>
      <c r="FQZ287" s="733"/>
      <c r="FRA287" s="733"/>
      <c r="FRB287" s="732"/>
      <c r="FRC287" s="732"/>
      <c r="FRD287" s="733"/>
      <c r="FRE287" s="733"/>
      <c r="FRF287" s="732"/>
      <c r="FRG287" s="732"/>
      <c r="FRH287" s="733"/>
      <c r="FRI287" s="733"/>
      <c r="FRJ287" s="732"/>
      <c r="FRK287" s="732"/>
      <c r="FRL287" s="732"/>
      <c r="FRM287" s="732"/>
      <c r="FRN287" s="732"/>
      <c r="FRO287" s="732"/>
      <c r="FRP287" s="732"/>
      <c r="FRQ287" s="733"/>
      <c r="FRR287" s="733"/>
      <c r="FRS287" s="732"/>
      <c r="FRT287" s="732"/>
      <c r="FRU287" s="733"/>
      <c r="FRV287" s="733"/>
      <c r="FRW287" s="732"/>
      <c r="FRX287" s="732"/>
      <c r="FRY287" s="732"/>
      <c r="FRZ287" s="732"/>
      <c r="FSA287" s="732"/>
      <c r="FSB287" s="731"/>
      <c r="FSC287" s="734"/>
      <c r="FSD287" s="732"/>
      <c r="FSE287" s="732"/>
      <c r="FSF287" s="732"/>
      <c r="FSG287" s="732"/>
      <c r="FSH287" s="732"/>
      <c r="FSI287" s="732"/>
      <c r="FSJ287" s="732"/>
      <c r="FSK287" s="735"/>
      <c r="FSL287" s="735"/>
      <c r="FSM287" s="735"/>
      <c r="FSN287" s="735"/>
      <c r="FSO287" s="735"/>
      <c r="FSP287" s="735"/>
      <c r="FSQ287" s="735"/>
      <c r="FSR287" s="735"/>
      <c r="FSS287" s="735"/>
      <c r="FST287" s="735"/>
      <c r="FSU287" s="735"/>
      <c r="FSV287" s="735"/>
      <c r="FSW287" s="735"/>
      <c r="FSX287" s="735"/>
      <c r="FSY287" s="735"/>
      <c r="FSZ287" s="735"/>
      <c r="FTA287" s="735"/>
      <c r="FTB287" s="735"/>
      <c r="FTC287" s="735"/>
      <c r="FTD287" s="735"/>
      <c r="FTE287" s="735"/>
      <c r="FTF287" s="735"/>
      <c r="FTG287" s="735"/>
      <c r="FTH287" s="735"/>
      <c r="FTI287" s="735"/>
      <c r="FTJ287" s="735"/>
      <c r="FTK287" s="735"/>
      <c r="FTL287" s="735"/>
      <c r="FTM287" s="735"/>
      <c r="FTN287" s="735"/>
      <c r="FTO287" s="735"/>
      <c r="FTP287" s="735"/>
      <c r="FTQ287" s="735"/>
      <c r="FTR287" s="735"/>
      <c r="FTS287" s="735"/>
      <c r="FTT287" s="735"/>
      <c r="FTU287" s="735"/>
      <c r="FTV287" s="735"/>
      <c r="FTW287" s="735"/>
      <c r="FTX287" s="735"/>
      <c r="FTY287" s="735"/>
      <c r="FTZ287" s="735"/>
      <c r="FUA287" s="735"/>
      <c r="FUB287" s="735"/>
      <c r="FUC287" s="732"/>
      <c r="FUD287" s="732"/>
      <c r="FUE287" s="732"/>
      <c r="FUF287" s="732"/>
      <c r="FUG287" s="732"/>
      <c r="FUH287" s="732"/>
      <c r="FUI287" s="732"/>
      <c r="FUJ287" s="732"/>
      <c r="FUK287" s="732"/>
      <c r="FUL287" s="732"/>
      <c r="FUM287" s="732"/>
      <c r="FUN287" s="732"/>
      <c r="FUO287" s="732"/>
      <c r="FUP287" s="732"/>
      <c r="FUQ287" s="732"/>
      <c r="FUR287" s="732"/>
      <c r="FUS287" s="732"/>
      <c r="FUT287" s="732"/>
      <c r="FUU287" s="732"/>
      <c r="FUV287" s="732"/>
      <c r="FUW287" s="732"/>
      <c r="FUX287" s="732"/>
      <c r="FUY287" s="732"/>
      <c r="FUZ287" s="732"/>
      <c r="FVA287" s="733"/>
      <c r="FVB287" s="733"/>
      <c r="FVC287" s="733"/>
      <c r="FVD287" s="733"/>
      <c r="FVE287" s="733"/>
      <c r="FVF287" s="732"/>
      <c r="FVG287" s="732"/>
      <c r="FVH287" s="733"/>
      <c r="FVI287" s="733"/>
      <c r="FVJ287" s="732"/>
      <c r="FVK287" s="732"/>
      <c r="FVL287" s="733"/>
      <c r="FVM287" s="733"/>
      <c r="FVN287" s="732"/>
      <c r="FVO287" s="732"/>
      <c r="FVP287" s="732"/>
      <c r="FVQ287" s="732"/>
      <c r="FVR287" s="732"/>
      <c r="FVS287" s="732"/>
      <c r="FVT287" s="732"/>
      <c r="FVU287" s="733"/>
      <c r="FVV287" s="733"/>
      <c r="FVW287" s="732"/>
      <c r="FVX287" s="732"/>
      <c r="FVY287" s="733"/>
      <c r="FVZ287" s="733"/>
      <c r="FWA287" s="732"/>
      <c r="FWB287" s="732"/>
      <c r="FWC287" s="732"/>
      <c r="FWD287" s="732"/>
      <c r="FWE287" s="732"/>
      <c r="FWF287" s="731"/>
      <c r="FWG287" s="734"/>
      <c r="FWH287" s="732"/>
      <c r="FWI287" s="732"/>
      <c r="FWJ287" s="732"/>
      <c r="FWK287" s="732"/>
      <c r="FWL287" s="732"/>
      <c r="FWM287" s="732"/>
      <c r="FWN287" s="732"/>
      <c r="FWO287" s="735"/>
      <c r="FWP287" s="735"/>
      <c r="FWQ287" s="735"/>
      <c r="FWR287" s="735"/>
      <c r="FWS287" s="735"/>
      <c r="FWT287" s="735"/>
      <c r="FWU287" s="735"/>
      <c r="FWV287" s="735"/>
      <c r="FWW287" s="735"/>
      <c r="FWX287" s="735"/>
      <c r="FWY287" s="735"/>
      <c r="FWZ287" s="735"/>
      <c r="FXA287" s="735"/>
      <c r="FXB287" s="735"/>
      <c r="FXC287" s="735"/>
      <c r="FXD287" s="735"/>
      <c r="FXE287" s="735"/>
      <c r="FXF287" s="735"/>
      <c r="FXG287" s="735"/>
      <c r="FXH287" s="735"/>
      <c r="FXI287" s="735"/>
      <c r="FXJ287" s="735"/>
      <c r="FXK287" s="735"/>
      <c r="FXL287" s="735"/>
      <c r="FXM287" s="735"/>
      <c r="FXN287" s="735"/>
      <c r="FXO287" s="735"/>
      <c r="FXP287" s="735"/>
      <c r="FXQ287" s="735"/>
      <c r="FXR287" s="735"/>
      <c r="FXS287" s="735"/>
      <c r="FXT287" s="735"/>
      <c r="FXU287" s="735"/>
      <c r="FXV287" s="735"/>
      <c r="FXW287" s="735"/>
      <c r="FXX287" s="735"/>
      <c r="FXY287" s="735"/>
      <c r="FXZ287" s="735"/>
      <c r="FYA287" s="735"/>
      <c r="FYB287" s="735"/>
      <c r="FYC287" s="735"/>
      <c r="FYD287" s="735"/>
      <c r="FYE287" s="735"/>
      <c r="FYF287" s="735"/>
      <c r="FYG287" s="732"/>
      <c r="FYH287" s="732"/>
      <c r="FYI287" s="732"/>
      <c r="FYJ287" s="732"/>
      <c r="FYK287" s="732"/>
      <c r="FYL287" s="732"/>
      <c r="FYM287" s="732"/>
      <c r="FYN287" s="732"/>
      <c r="FYO287" s="732"/>
      <c r="FYP287" s="732"/>
      <c r="FYQ287" s="732"/>
      <c r="FYR287" s="732"/>
      <c r="FYS287" s="732"/>
      <c r="FYT287" s="732"/>
      <c r="FYU287" s="732"/>
      <c r="FYV287" s="732"/>
      <c r="FYW287" s="732"/>
      <c r="FYX287" s="732"/>
      <c r="FYY287" s="732"/>
      <c r="FYZ287" s="732"/>
      <c r="FZA287" s="732"/>
      <c r="FZB287" s="732"/>
      <c r="FZC287" s="732"/>
      <c r="FZD287" s="732"/>
      <c r="FZE287" s="733"/>
      <c r="FZF287" s="733"/>
      <c r="FZG287" s="733"/>
      <c r="FZH287" s="733"/>
      <c r="FZI287" s="733"/>
      <c r="FZJ287" s="732"/>
      <c r="FZK287" s="732"/>
      <c r="FZL287" s="733"/>
      <c r="FZM287" s="733"/>
      <c r="FZN287" s="732"/>
      <c r="FZO287" s="732"/>
      <c r="FZP287" s="733"/>
      <c r="FZQ287" s="733"/>
      <c r="FZR287" s="732"/>
      <c r="FZS287" s="732"/>
      <c r="FZT287" s="732"/>
      <c r="FZU287" s="732"/>
      <c r="FZV287" s="732"/>
      <c r="FZW287" s="732"/>
      <c r="FZX287" s="732"/>
      <c r="FZY287" s="733"/>
      <c r="FZZ287" s="733"/>
      <c r="GAA287" s="732"/>
      <c r="GAB287" s="732"/>
      <c r="GAC287" s="733"/>
      <c r="GAD287" s="733"/>
      <c r="GAE287" s="732"/>
      <c r="GAF287" s="732"/>
      <c r="GAG287" s="732"/>
      <c r="GAH287" s="732"/>
      <c r="GAI287" s="732"/>
      <c r="GAJ287" s="731"/>
      <c r="GAK287" s="734"/>
      <c r="GAL287" s="732"/>
      <c r="GAM287" s="732"/>
      <c r="GAN287" s="732"/>
      <c r="GAO287" s="732"/>
      <c r="GAP287" s="732"/>
      <c r="GAQ287" s="732"/>
      <c r="GAR287" s="732"/>
      <c r="GAS287" s="735"/>
      <c r="GAT287" s="735"/>
      <c r="GAU287" s="735"/>
      <c r="GAV287" s="735"/>
      <c r="GAW287" s="735"/>
      <c r="GAX287" s="735"/>
      <c r="GAY287" s="735"/>
      <c r="GAZ287" s="735"/>
      <c r="GBA287" s="735"/>
      <c r="GBB287" s="735"/>
      <c r="GBC287" s="735"/>
      <c r="GBD287" s="735"/>
      <c r="GBE287" s="735"/>
      <c r="GBF287" s="735"/>
      <c r="GBG287" s="735"/>
      <c r="GBH287" s="735"/>
      <c r="GBI287" s="735"/>
      <c r="GBJ287" s="735"/>
      <c r="GBK287" s="735"/>
      <c r="GBL287" s="735"/>
      <c r="GBM287" s="735"/>
      <c r="GBN287" s="735"/>
      <c r="GBO287" s="735"/>
      <c r="GBP287" s="735"/>
      <c r="GBQ287" s="735"/>
      <c r="GBR287" s="735"/>
      <c r="GBS287" s="735"/>
      <c r="GBT287" s="735"/>
      <c r="GBU287" s="735"/>
      <c r="GBV287" s="735"/>
      <c r="GBW287" s="735"/>
      <c r="GBX287" s="735"/>
      <c r="GBY287" s="735"/>
      <c r="GBZ287" s="735"/>
      <c r="GCA287" s="735"/>
      <c r="GCB287" s="735"/>
      <c r="GCC287" s="735"/>
      <c r="GCD287" s="735"/>
      <c r="GCE287" s="735"/>
      <c r="GCF287" s="735"/>
      <c r="GCG287" s="735"/>
      <c r="GCH287" s="735"/>
      <c r="GCI287" s="735"/>
      <c r="GCJ287" s="735"/>
      <c r="GCK287" s="732"/>
      <c r="GCL287" s="732"/>
      <c r="GCM287" s="732"/>
      <c r="GCN287" s="732"/>
      <c r="GCO287" s="732"/>
      <c r="GCP287" s="732"/>
      <c r="GCQ287" s="732"/>
      <c r="GCR287" s="732"/>
      <c r="GCS287" s="732"/>
      <c r="GCT287" s="732"/>
      <c r="GCU287" s="732"/>
      <c r="GCV287" s="732"/>
      <c r="GCW287" s="732"/>
      <c r="GCX287" s="732"/>
      <c r="GCY287" s="732"/>
      <c r="GCZ287" s="732"/>
      <c r="GDA287" s="732"/>
      <c r="GDB287" s="732"/>
      <c r="GDC287" s="732"/>
      <c r="GDD287" s="732"/>
      <c r="GDE287" s="732"/>
      <c r="GDF287" s="732"/>
      <c r="GDG287" s="732"/>
      <c r="GDH287" s="732"/>
      <c r="GDI287" s="733"/>
      <c r="GDJ287" s="733"/>
      <c r="GDK287" s="733"/>
      <c r="GDL287" s="733"/>
      <c r="GDM287" s="733"/>
      <c r="GDN287" s="732"/>
      <c r="GDO287" s="732"/>
      <c r="GDP287" s="733"/>
      <c r="GDQ287" s="733"/>
      <c r="GDR287" s="732"/>
      <c r="GDS287" s="732"/>
      <c r="GDT287" s="733"/>
      <c r="GDU287" s="733"/>
      <c r="GDV287" s="732"/>
      <c r="GDW287" s="732"/>
      <c r="GDX287" s="732"/>
      <c r="GDY287" s="732"/>
      <c r="GDZ287" s="732"/>
      <c r="GEA287" s="732"/>
      <c r="GEB287" s="732"/>
      <c r="GEC287" s="733"/>
      <c r="GED287" s="733"/>
      <c r="GEE287" s="732"/>
      <c r="GEF287" s="732"/>
      <c r="GEG287" s="733"/>
      <c r="GEH287" s="733"/>
      <c r="GEI287" s="732"/>
      <c r="GEJ287" s="732"/>
      <c r="GEK287" s="732"/>
      <c r="GEL287" s="732"/>
      <c r="GEM287" s="732"/>
      <c r="GEN287" s="731"/>
      <c r="GEO287" s="734"/>
      <c r="GEP287" s="732"/>
      <c r="GEQ287" s="732"/>
      <c r="GER287" s="732"/>
      <c r="GES287" s="732"/>
      <c r="GET287" s="732"/>
      <c r="GEU287" s="732"/>
      <c r="GEV287" s="732"/>
      <c r="GEW287" s="735"/>
      <c r="GEX287" s="735"/>
      <c r="GEY287" s="735"/>
      <c r="GEZ287" s="735"/>
      <c r="GFA287" s="735"/>
      <c r="GFB287" s="735"/>
      <c r="GFC287" s="735"/>
      <c r="GFD287" s="735"/>
      <c r="GFE287" s="735"/>
      <c r="GFF287" s="735"/>
      <c r="GFG287" s="735"/>
      <c r="GFH287" s="735"/>
      <c r="GFI287" s="735"/>
      <c r="GFJ287" s="735"/>
      <c r="GFK287" s="735"/>
      <c r="GFL287" s="735"/>
      <c r="GFM287" s="735"/>
      <c r="GFN287" s="735"/>
      <c r="GFO287" s="735"/>
      <c r="GFP287" s="735"/>
      <c r="GFQ287" s="735"/>
      <c r="GFR287" s="735"/>
      <c r="GFS287" s="735"/>
      <c r="GFT287" s="735"/>
      <c r="GFU287" s="735"/>
      <c r="GFV287" s="735"/>
      <c r="GFW287" s="735"/>
      <c r="GFX287" s="735"/>
      <c r="GFY287" s="735"/>
      <c r="GFZ287" s="735"/>
      <c r="GGA287" s="735"/>
      <c r="GGB287" s="735"/>
      <c r="GGC287" s="735"/>
      <c r="GGD287" s="735"/>
      <c r="GGE287" s="735"/>
      <c r="GGF287" s="735"/>
      <c r="GGG287" s="735"/>
      <c r="GGH287" s="735"/>
      <c r="GGI287" s="735"/>
      <c r="GGJ287" s="735"/>
      <c r="GGK287" s="735"/>
      <c r="GGL287" s="735"/>
      <c r="GGM287" s="735"/>
      <c r="GGN287" s="735"/>
      <c r="GGO287" s="732"/>
      <c r="GGP287" s="732"/>
      <c r="GGQ287" s="732"/>
      <c r="GGR287" s="732"/>
      <c r="GGS287" s="732"/>
      <c r="GGT287" s="732"/>
      <c r="GGU287" s="732"/>
      <c r="GGV287" s="732"/>
      <c r="GGW287" s="732"/>
      <c r="GGX287" s="732"/>
      <c r="GGY287" s="732"/>
      <c r="GGZ287" s="732"/>
      <c r="GHA287" s="732"/>
      <c r="GHB287" s="732"/>
      <c r="GHC287" s="732"/>
      <c r="GHD287" s="732"/>
      <c r="GHE287" s="732"/>
      <c r="GHF287" s="732"/>
      <c r="GHG287" s="732"/>
      <c r="GHH287" s="732"/>
      <c r="GHI287" s="732"/>
      <c r="GHJ287" s="732"/>
      <c r="GHK287" s="732"/>
      <c r="GHL287" s="732"/>
      <c r="GHM287" s="733"/>
      <c r="GHN287" s="733"/>
      <c r="GHO287" s="733"/>
      <c r="GHP287" s="733"/>
      <c r="GHQ287" s="733"/>
      <c r="GHR287" s="732"/>
      <c r="GHS287" s="732"/>
      <c r="GHT287" s="733"/>
      <c r="GHU287" s="733"/>
      <c r="GHV287" s="732"/>
      <c r="GHW287" s="732"/>
      <c r="GHX287" s="733"/>
      <c r="GHY287" s="733"/>
      <c r="GHZ287" s="732"/>
      <c r="GIA287" s="732"/>
      <c r="GIB287" s="732"/>
      <c r="GIC287" s="732"/>
      <c r="GID287" s="732"/>
      <c r="GIE287" s="732"/>
      <c r="GIF287" s="732"/>
      <c r="GIG287" s="733"/>
      <c r="GIH287" s="733"/>
      <c r="GII287" s="732"/>
      <c r="GIJ287" s="732"/>
      <c r="GIK287" s="733"/>
      <c r="GIL287" s="733"/>
      <c r="GIM287" s="732"/>
      <c r="GIN287" s="732"/>
      <c r="GIO287" s="732"/>
      <c r="GIP287" s="732"/>
      <c r="GIQ287" s="732"/>
      <c r="GIR287" s="731"/>
      <c r="GIS287" s="734"/>
      <c r="GIT287" s="732"/>
      <c r="GIU287" s="732"/>
      <c r="GIV287" s="732"/>
      <c r="GIW287" s="732"/>
      <c r="GIX287" s="732"/>
      <c r="GIY287" s="732"/>
      <c r="GIZ287" s="732"/>
      <c r="GJA287" s="735"/>
      <c r="GJB287" s="735"/>
      <c r="GJC287" s="735"/>
      <c r="GJD287" s="735"/>
      <c r="GJE287" s="735"/>
      <c r="GJF287" s="735"/>
      <c r="GJG287" s="735"/>
      <c r="GJH287" s="735"/>
      <c r="GJI287" s="735"/>
      <c r="GJJ287" s="735"/>
      <c r="GJK287" s="735"/>
      <c r="GJL287" s="735"/>
      <c r="GJM287" s="735"/>
      <c r="GJN287" s="735"/>
      <c r="GJO287" s="735"/>
      <c r="GJP287" s="735"/>
      <c r="GJQ287" s="735"/>
      <c r="GJR287" s="735"/>
      <c r="GJS287" s="735"/>
      <c r="GJT287" s="735"/>
      <c r="GJU287" s="735"/>
      <c r="GJV287" s="735"/>
      <c r="GJW287" s="735"/>
      <c r="GJX287" s="735"/>
      <c r="GJY287" s="735"/>
      <c r="GJZ287" s="735"/>
      <c r="GKA287" s="735"/>
      <c r="GKB287" s="735"/>
      <c r="GKC287" s="735"/>
      <c r="GKD287" s="735"/>
      <c r="GKE287" s="735"/>
      <c r="GKF287" s="735"/>
      <c r="GKG287" s="735"/>
      <c r="GKH287" s="735"/>
      <c r="GKI287" s="735"/>
      <c r="GKJ287" s="735"/>
      <c r="GKK287" s="735"/>
      <c r="GKL287" s="735"/>
      <c r="GKM287" s="735"/>
      <c r="GKN287" s="735"/>
      <c r="GKO287" s="735"/>
      <c r="GKP287" s="735"/>
      <c r="GKQ287" s="735"/>
      <c r="GKR287" s="735"/>
      <c r="GKS287" s="732"/>
      <c r="GKT287" s="732"/>
      <c r="GKU287" s="732"/>
      <c r="GKV287" s="732"/>
      <c r="GKW287" s="732"/>
      <c r="GKX287" s="732"/>
      <c r="GKY287" s="732"/>
      <c r="GKZ287" s="732"/>
      <c r="GLA287" s="732"/>
      <c r="GLB287" s="732"/>
      <c r="GLC287" s="732"/>
      <c r="GLD287" s="732"/>
      <c r="GLE287" s="732"/>
      <c r="GLF287" s="732"/>
      <c r="GLG287" s="732"/>
      <c r="GLH287" s="732"/>
      <c r="GLI287" s="732"/>
      <c r="GLJ287" s="732"/>
      <c r="GLK287" s="732"/>
      <c r="GLL287" s="732"/>
      <c r="GLM287" s="732"/>
      <c r="GLN287" s="732"/>
      <c r="GLO287" s="732"/>
      <c r="GLP287" s="732"/>
      <c r="GLQ287" s="733"/>
      <c r="GLR287" s="733"/>
      <c r="GLS287" s="733"/>
      <c r="GLT287" s="733"/>
      <c r="GLU287" s="733"/>
      <c r="GLV287" s="732"/>
      <c r="GLW287" s="732"/>
      <c r="GLX287" s="733"/>
      <c r="GLY287" s="733"/>
      <c r="GLZ287" s="732"/>
      <c r="GMA287" s="732"/>
      <c r="GMB287" s="733"/>
      <c r="GMC287" s="733"/>
      <c r="GMD287" s="732"/>
      <c r="GME287" s="732"/>
      <c r="GMF287" s="732"/>
      <c r="GMG287" s="732"/>
      <c r="GMH287" s="732"/>
      <c r="GMI287" s="732"/>
      <c r="GMJ287" s="732"/>
      <c r="GMK287" s="733"/>
      <c r="GML287" s="733"/>
      <c r="GMM287" s="732"/>
      <c r="GMN287" s="732"/>
      <c r="GMO287" s="733"/>
      <c r="GMP287" s="733"/>
      <c r="GMQ287" s="732"/>
      <c r="GMR287" s="732"/>
      <c r="GMS287" s="732"/>
      <c r="GMT287" s="732"/>
      <c r="GMU287" s="732"/>
      <c r="GMV287" s="731"/>
      <c r="GMW287" s="734"/>
      <c r="GMX287" s="732"/>
      <c r="GMY287" s="732"/>
      <c r="GMZ287" s="732"/>
      <c r="GNA287" s="732"/>
      <c r="GNB287" s="732"/>
      <c r="GNC287" s="732"/>
      <c r="GND287" s="732"/>
      <c r="GNE287" s="735"/>
      <c r="GNF287" s="735"/>
      <c r="GNG287" s="735"/>
      <c r="GNH287" s="735"/>
      <c r="GNI287" s="735"/>
      <c r="GNJ287" s="735"/>
      <c r="GNK287" s="735"/>
      <c r="GNL287" s="735"/>
      <c r="GNM287" s="735"/>
      <c r="GNN287" s="735"/>
      <c r="GNO287" s="735"/>
      <c r="GNP287" s="735"/>
      <c r="GNQ287" s="735"/>
      <c r="GNR287" s="735"/>
      <c r="GNS287" s="735"/>
      <c r="GNT287" s="735"/>
      <c r="GNU287" s="735"/>
      <c r="GNV287" s="735"/>
      <c r="GNW287" s="735"/>
      <c r="GNX287" s="735"/>
      <c r="GNY287" s="735"/>
      <c r="GNZ287" s="735"/>
      <c r="GOA287" s="735"/>
      <c r="GOB287" s="735"/>
      <c r="GOC287" s="735"/>
      <c r="GOD287" s="735"/>
      <c r="GOE287" s="735"/>
      <c r="GOF287" s="735"/>
      <c r="GOG287" s="735"/>
      <c r="GOH287" s="735"/>
      <c r="GOI287" s="735"/>
      <c r="GOJ287" s="735"/>
      <c r="GOK287" s="735"/>
      <c r="GOL287" s="735"/>
      <c r="GOM287" s="735"/>
      <c r="GON287" s="735"/>
      <c r="GOO287" s="735"/>
      <c r="GOP287" s="735"/>
      <c r="GOQ287" s="735"/>
      <c r="GOR287" s="735"/>
      <c r="GOS287" s="735"/>
      <c r="GOT287" s="735"/>
      <c r="GOU287" s="735"/>
      <c r="GOV287" s="735"/>
      <c r="GOW287" s="732"/>
      <c r="GOX287" s="732"/>
      <c r="GOY287" s="732"/>
      <c r="GOZ287" s="732"/>
      <c r="GPA287" s="732"/>
      <c r="GPB287" s="732"/>
      <c r="GPC287" s="732"/>
      <c r="GPD287" s="732"/>
      <c r="GPE287" s="732"/>
      <c r="GPF287" s="732"/>
      <c r="GPG287" s="732"/>
      <c r="GPH287" s="732"/>
      <c r="GPI287" s="732"/>
      <c r="GPJ287" s="732"/>
      <c r="GPK287" s="732"/>
      <c r="GPL287" s="732"/>
      <c r="GPM287" s="732"/>
      <c r="GPN287" s="732"/>
      <c r="GPO287" s="732"/>
      <c r="GPP287" s="732"/>
      <c r="GPQ287" s="732"/>
      <c r="GPR287" s="732"/>
      <c r="GPS287" s="732"/>
      <c r="GPT287" s="732"/>
      <c r="GPU287" s="733"/>
      <c r="GPV287" s="733"/>
      <c r="GPW287" s="733"/>
      <c r="GPX287" s="733"/>
      <c r="GPY287" s="733"/>
      <c r="GPZ287" s="732"/>
      <c r="GQA287" s="732"/>
      <c r="GQB287" s="733"/>
      <c r="GQC287" s="733"/>
      <c r="GQD287" s="732"/>
      <c r="GQE287" s="732"/>
      <c r="GQF287" s="733"/>
      <c r="GQG287" s="733"/>
      <c r="GQH287" s="732"/>
      <c r="GQI287" s="732"/>
      <c r="GQJ287" s="732"/>
      <c r="GQK287" s="732"/>
      <c r="GQL287" s="732"/>
      <c r="GQM287" s="732"/>
      <c r="GQN287" s="732"/>
      <c r="GQO287" s="733"/>
      <c r="GQP287" s="733"/>
      <c r="GQQ287" s="732"/>
      <c r="GQR287" s="732"/>
      <c r="GQS287" s="733"/>
      <c r="GQT287" s="733"/>
      <c r="GQU287" s="732"/>
      <c r="GQV287" s="732"/>
      <c r="GQW287" s="732"/>
      <c r="GQX287" s="732"/>
      <c r="GQY287" s="732"/>
      <c r="GQZ287" s="731"/>
      <c r="GRA287" s="734"/>
      <c r="GRB287" s="732"/>
      <c r="GRC287" s="732"/>
      <c r="GRD287" s="732"/>
      <c r="GRE287" s="732"/>
      <c r="GRF287" s="732"/>
      <c r="GRG287" s="732"/>
      <c r="GRH287" s="732"/>
      <c r="GRI287" s="735"/>
      <c r="GRJ287" s="735"/>
      <c r="GRK287" s="735"/>
      <c r="GRL287" s="735"/>
      <c r="GRM287" s="735"/>
      <c r="GRN287" s="735"/>
      <c r="GRO287" s="735"/>
      <c r="GRP287" s="735"/>
      <c r="GRQ287" s="735"/>
      <c r="GRR287" s="735"/>
      <c r="GRS287" s="735"/>
      <c r="GRT287" s="735"/>
      <c r="GRU287" s="735"/>
      <c r="GRV287" s="735"/>
      <c r="GRW287" s="735"/>
      <c r="GRX287" s="735"/>
      <c r="GRY287" s="735"/>
      <c r="GRZ287" s="735"/>
      <c r="GSA287" s="735"/>
      <c r="GSB287" s="735"/>
      <c r="GSC287" s="735"/>
      <c r="GSD287" s="735"/>
      <c r="GSE287" s="735"/>
      <c r="GSF287" s="735"/>
      <c r="GSG287" s="735"/>
      <c r="GSH287" s="735"/>
      <c r="GSI287" s="735"/>
      <c r="GSJ287" s="735"/>
      <c r="GSK287" s="735"/>
      <c r="GSL287" s="735"/>
      <c r="GSM287" s="735"/>
      <c r="GSN287" s="735"/>
      <c r="GSO287" s="735"/>
      <c r="GSP287" s="735"/>
      <c r="GSQ287" s="735"/>
      <c r="GSR287" s="735"/>
      <c r="GSS287" s="735"/>
      <c r="GST287" s="735"/>
      <c r="GSU287" s="735"/>
      <c r="GSV287" s="735"/>
      <c r="GSW287" s="735"/>
      <c r="GSX287" s="735"/>
      <c r="GSY287" s="735"/>
      <c r="GSZ287" s="735"/>
      <c r="GTA287" s="732"/>
      <c r="GTB287" s="732"/>
      <c r="GTC287" s="732"/>
      <c r="GTD287" s="732"/>
      <c r="GTE287" s="732"/>
      <c r="GTF287" s="732"/>
      <c r="GTG287" s="732"/>
      <c r="GTH287" s="732"/>
      <c r="GTI287" s="732"/>
      <c r="GTJ287" s="732"/>
      <c r="GTK287" s="732"/>
      <c r="GTL287" s="732"/>
      <c r="GTM287" s="732"/>
      <c r="GTN287" s="732"/>
      <c r="GTO287" s="732"/>
      <c r="GTP287" s="732"/>
      <c r="GTQ287" s="732"/>
      <c r="GTR287" s="732"/>
      <c r="GTS287" s="732"/>
      <c r="GTT287" s="732"/>
      <c r="GTU287" s="732"/>
      <c r="GTV287" s="732"/>
      <c r="GTW287" s="732"/>
      <c r="GTX287" s="732"/>
      <c r="GTY287" s="733"/>
      <c r="GTZ287" s="733"/>
      <c r="GUA287" s="733"/>
      <c r="GUB287" s="733"/>
      <c r="GUC287" s="733"/>
      <c r="GUD287" s="732"/>
      <c r="GUE287" s="732"/>
      <c r="GUF287" s="733"/>
      <c r="GUG287" s="733"/>
      <c r="GUH287" s="732"/>
      <c r="GUI287" s="732"/>
      <c r="GUJ287" s="733"/>
      <c r="GUK287" s="733"/>
      <c r="GUL287" s="732"/>
      <c r="GUM287" s="732"/>
      <c r="GUN287" s="732"/>
      <c r="GUO287" s="732"/>
      <c r="GUP287" s="732"/>
      <c r="GUQ287" s="732"/>
      <c r="GUR287" s="732"/>
      <c r="GUS287" s="733"/>
      <c r="GUT287" s="733"/>
      <c r="GUU287" s="732"/>
      <c r="GUV287" s="732"/>
      <c r="GUW287" s="733"/>
      <c r="GUX287" s="733"/>
      <c r="GUY287" s="732"/>
      <c r="GUZ287" s="732"/>
      <c r="GVA287" s="732"/>
      <c r="GVB287" s="732"/>
      <c r="GVC287" s="732"/>
      <c r="GVD287" s="731"/>
      <c r="GVE287" s="734"/>
      <c r="GVF287" s="732"/>
      <c r="GVG287" s="732"/>
      <c r="GVH287" s="732"/>
      <c r="GVI287" s="732"/>
      <c r="GVJ287" s="732"/>
      <c r="GVK287" s="732"/>
      <c r="GVL287" s="732"/>
      <c r="GVM287" s="735"/>
      <c r="GVN287" s="735"/>
      <c r="GVO287" s="735"/>
      <c r="GVP287" s="735"/>
      <c r="GVQ287" s="735"/>
      <c r="GVR287" s="735"/>
      <c r="GVS287" s="735"/>
      <c r="GVT287" s="735"/>
      <c r="GVU287" s="735"/>
      <c r="GVV287" s="735"/>
      <c r="GVW287" s="735"/>
      <c r="GVX287" s="735"/>
      <c r="GVY287" s="735"/>
      <c r="GVZ287" s="735"/>
      <c r="GWA287" s="735"/>
      <c r="GWB287" s="735"/>
      <c r="GWC287" s="735"/>
      <c r="GWD287" s="735"/>
      <c r="GWE287" s="735"/>
      <c r="GWF287" s="735"/>
      <c r="GWG287" s="735"/>
      <c r="GWH287" s="735"/>
      <c r="GWI287" s="735"/>
      <c r="GWJ287" s="735"/>
      <c r="GWK287" s="735"/>
      <c r="GWL287" s="735"/>
      <c r="GWM287" s="735"/>
      <c r="GWN287" s="735"/>
      <c r="GWO287" s="735"/>
      <c r="GWP287" s="735"/>
      <c r="GWQ287" s="735"/>
      <c r="GWR287" s="735"/>
      <c r="GWS287" s="735"/>
      <c r="GWT287" s="735"/>
      <c r="GWU287" s="735"/>
      <c r="GWV287" s="735"/>
      <c r="GWW287" s="735"/>
      <c r="GWX287" s="735"/>
      <c r="GWY287" s="735"/>
      <c r="GWZ287" s="735"/>
      <c r="GXA287" s="735"/>
      <c r="GXB287" s="735"/>
      <c r="GXC287" s="735"/>
      <c r="GXD287" s="735"/>
      <c r="GXE287" s="732"/>
      <c r="GXF287" s="732"/>
      <c r="GXG287" s="732"/>
      <c r="GXH287" s="732"/>
      <c r="GXI287" s="732"/>
      <c r="GXJ287" s="732"/>
      <c r="GXK287" s="732"/>
      <c r="GXL287" s="732"/>
      <c r="GXM287" s="732"/>
      <c r="GXN287" s="732"/>
      <c r="GXO287" s="732"/>
      <c r="GXP287" s="732"/>
      <c r="GXQ287" s="732"/>
      <c r="GXR287" s="732"/>
      <c r="GXS287" s="732"/>
      <c r="GXT287" s="732"/>
      <c r="GXU287" s="732"/>
      <c r="GXV287" s="732"/>
      <c r="GXW287" s="732"/>
      <c r="GXX287" s="732"/>
      <c r="GXY287" s="732"/>
      <c r="GXZ287" s="732"/>
      <c r="GYA287" s="732"/>
      <c r="GYB287" s="732"/>
      <c r="GYC287" s="733"/>
      <c r="GYD287" s="733"/>
      <c r="GYE287" s="733"/>
      <c r="GYF287" s="733"/>
      <c r="GYG287" s="733"/>
      <c r="GYH287" s="732"/>
      <c r="GYI287" s="732"/>
      <c r="GYJ287" s="733"/>
      <c r="GYK287" s="733"/>
      <c r="GYL287" s="732"/>
      <c r="GYM287" s="732"/>
      <c r="GYN287" s="733"/>
      <c r="GYO287" s="733"/>
      <c r="GYP287" s="732"/>
      <c r="GYQ287" s="732"/>
      <c r="GYR287" s="732"/>
      <c r="GYS287" s="732"/>
      <c r="GYT287" s="732"/>
      <c r="GYU287" s="732"/>
      <c r="GYV287" s="732"/>
      <c r="GYW287" s="733"/>
      <c r="GYX287" s="733"/>
      <c r="GYY287" s="732"/>
      <c r="GYZ287" s="732"/>
      <c r="GZA287" s="733"/>
      <c r="GZB287" s="733"/>
      <c r="GZC287" s="732"/>
      <c r="GZD287" s="732"/>
      <c r="GZE287" s="732"/>
      <c r="GZF287" s="732"/>
      <c r="GZG287" s="732"/>
      <c r="GZH287" s="731"/>
      <c r="GZI287" s="734"/>
      <c r="GZJ287" s="732"/>
      <c r="GZK287" s="732"/>
      <c r="GZL287" s="732"/>
      <c r="GZM287" s="732"/>
      <c r="GZN287" s="732"/>
      <c r="GZO287" s="732"/>
      <c r="GZP287" s="732"/>
      <c r="GZQ287" s="735"/>
      <c r="GZR287" s="735"/>
      <c r="GZS287" s="735"/>
      <c r="GZT287" s="735"/>
      <c r="GZU287" s="735"/>
      <c r="GZV287" s="735"/>
      <c r="GZW287" s="735"/>
      <c r="GZX287" s="735"/>
      <c r="GZY287" s="735"/>
      <c r="GZZ287" s="735"/>
      <c r="HAA287" s="735"/>
      <c r="HAB287" s="735"/>
      <c r="HAC287" s="735"/>
      <c r="HAD287" s="735"/>
      <c r="HAE287" s="735"/>
      <c r="HAF287" s="735"/>
      <c r="HAG287" s="735"/>
      <c r="HAH287" s="735"/>
      <c r="HAI287" s="735"/>
      <c r="HAJ287" s="735"/>
      <c r="HAK287" s="735"/>
      <c r="HAL287" s="735"/>
      <c r="HAM287" s="735"/>
      <c r="HAN287" s="735"/>
      <c r="HAO287" s="735"/>
      <c r="HAP287" s="735"/>
      <c r="HAQ287" s="735"/>
      <c r="HAR287" s="735"/>
      <c r="HAS287" s="735"/>
      <c r="HAT287" s="735"/>
      <c r="HAU287" s="735"/>
      <c r="HAV287" s="735"/>
      <c r="HAW287" s="735"/>
      <c r="HAX287" s="735"/>
      <c r="HAY287" s="735"/>
      <c r="HAZ287" s="735"/>
      <c r="HBA287" s="735"/>
      <c r="HBB287" s="735"/>
      <c r="HBC287" s="735"/>
      <c r="HBD287" s="735"/>
      <c r="HBE287" s="735"/>
      <c r="HBF287" s="735"/>
      <c r="HBG287" s="735"/>
      <c r="HBH287" s="735"/>
      <c r="HBI287" s="732"/>
      <c r="HBJ287" s="732"/>
      <c r="HBK287" s="732"/>
      <c r="HBL287" s="732"/>
      <c r="HBM287" s="732"/>
      <c r="HBN287" s="732"/>
      <c r="HBO287" s="732"/>
      <c r="HBP287" s="732"/>
      <c r="HBQ287" s="732"/>
      <c r="HBR287" s="732"/>
      <c r="HBS287" s="732"/>
      <c r="HBT287" s="732"/>
      <c r="HBU287" s="732"/>
      <c r="HBV287" s="732"/>
      <c r="HBW287" s="732"/>
      <c r="HBX287" s="732"/>
      <c r="HBY287" s="732"/>
      <c r="HBZ287" s="732"/>
      <c r="HCA287" s="732"/>
      <c r="HCB287" s="732"/>
      <c r="HCC287" s="732"/>
      <c r="HCD287" s="732"/>
      <c r="HCE287" s="732"/>
      <c r="HCF287" s="732"/>
      <c r="HCG287" s="733"/>
      <c r="HCH287" s="733"/>
      <c r="HCI287" s="733"/>
      <c r="HCJ287" s="733"/>
      <c r="HCK287" s="733"/>
      <c r="HCL287" s="732"/>
      <c r="HCM287" s="732"/>
      <c r="HCN287" s="733"/>
      <c r="HCO287" s="733"/>
      <c r="HCP287" s="732"/>
      <c r="HCQ287" s="732"/>
      <c r="HCR287" s="733"/>
      <c r="HCS287" s="733"/>
      <c r="HCT287" s="732"/>
      <c r="HCU287" s="732"/>
      <c r="HCV287" s="732"/>
      <c r="HCW287" s="732"/>
      <c r="HCX287" s="732"/>
      <c r="HCY287" s="732"/>
      <c r="HCZ287" s="732"/>
      <c r="HDA287" s="733"/>
      <c r="HDB287" s="733"/>
      <c r="HDC287" s="732"/>
      <c r="HDD287" s="732"/>
      <c r="HDE287" s="733"/>
      <c r="HDF287" s="733"/>
      <c r="HDG287" s="732"/>
      <c r="HDH287" s="732"/>
      <c r="HDI287" s="732"/>
      <c r="HDJ287" s="732"/>
      <c r="HDK287" s="732"/>
      <c r="HDL287" s="731"/>
      <c r="HDM287" s="734"/>
      <c r="HDN287" s="732"/>
      <c r="HDO287" s="732"/>
      <c r="HDP287" s="732"/>
      <c r="HDQ287" s="732"/>
      <c r="HDR287" s="732"/>
      <c r="HDS287" s="732"/>
      <c r="HDT287" s="732"/>
      <c r="HDU287" s="735"/>
      <c r="HDV287" s="735"/>
      <c r="HDW287" s="735"/>
      <c r="HDX287" s="735"/>
      <c r="HDY287" s="735"/>
      <c r="HDZ287" s="735"/>
      <c r="HEA287" s="735"/>
      <c r="HEB287" s="735"/>
      <c r="HEC287" s="735"/>
      <c r="HED287" s="735"/>
      <c r="HEE287" s="735"/>
      <c r="HEF287" s="735"/>
      <c r="HEG287" s="735"/>
      <c r="HEH287" s="735"/>
      <c r="HEI287" s="735"/>
      <c r="HEJ287" s="735"/>
      <c r="HEK287" s="735"/>
      <c r="HEL287" s="735"/>
      <c r="HEM287" s="735"/>
      <c r="HEN287" s="735"/>
      <c r="HEO287" s="735"/>
      <c r="HEP287" s="735"/>
      <c r="HEQ287" s="735"/>
      <c r="HER287" s="735"/>
      <c r="HES287" s="735"/>
      <c r="HET287" s="735"/>
      <c r="HEU287" s="735"/>
      <c r="HEV287" s="735"/>
      <c r="HEW287" s="735"/>
      <c r="HEX287" s="735"/>
      <c r="HEY287" s="735"/>
      <c r="HEZ287" s="735"/>
      <c r="HFA287" s="735"/>
      <c r="HFB287" s="735"/>
      <c r="HFC287" s="735"/>
      <c r="HFD287" s="735"/>
      <c r="HFE287" s="735"/>
      <c r="HFF287" s="735"/>
      <c r="HFG287" s="735"/>
      <c r="HFH287" s="735"/>
      <c r="HFI287" s="735"/>
      <c r="HFJ287" s="735"/>
      <c r="HFK287" s="735"/>
      <c r="HFL287" s="735"/>
      <c r="HFM287" s="732"/>
      <c r="HFN287" s="732"/>
      <c r="HFO287" s="732"/>
      <c r="HFP287" s="732"/>
      <c r="HFQ287" s="732"/>
      <c r="HFR287" s="732"/>
      <c r="HFS287" s="732"/>
      <c r="HFT287" s="732"/>
      <c r="HFU287" s="732"/>
      <c r="HFV287" s="732"/>
      <c r="HFW287" s="732"/>
      <c r="HFX287" s="732"/>
      <c r="HFY287" s="732"/>
      <c r="HFZ287" s="732"/>
      <c r="HGA287" s="732"/>
      <c r="HGB287" s="732"/>
      <c r="HGC287" s="732"/>
      <c r="HGD287" s="732"/>
      <c r="HGE287" s="732"/>
      <c r="HGF287" s="732"/>
      <c r="HGG287" s="732"/>
      <c r="HGH287" s="732"/>
      <c r="HGI287" s="732"/>
      <c r="HGJ287" s="732"/>
      <c r="HGK287" s="733"/>
      <c r="HGL287" s="733"/>
      <c r="HGM287" s="733"/>
      <c r="HGN287" s="733"/>
      <c r="HGO287" s="733"/>
      <c r="HGP287" s="732"/>
      <c r="HGQ287" s="732"/>
      <c r="HGR287" s="733"/>
      <c r="HGS287" s="733"/>
      <c r="HGT287" s="732"/>
      <c r="HGU287" s="732"/>
      <c r="HGV287" s="733"/>
      <c r="HGW287" s="733"/>
      <c r="HGX287" s="732"/>
      <c r="HGY287" s="732"/>
      <c r="HGZ287" s="732"/>
      <c r="HHA287" s="732"/>
      <c r="HHB287" s="732"/>
      <c r="HHC287" s="732"/>
      <c r="HHD287" s="732"/>
      <c r="HHE287" s="733"/>
      <c r="HHF287" s="733"/>
      <c r="HHG287" s="732"/>
      <c r="HHH287" s="732"/>
      <c r="HHI287" s="733"/>
      <c r="HHJ287" s="733"/>
      <c r="HHK287" s="732"/>
      <c r="HHL287" s="732"/>
      <c r="HHM287" s="732"/>
      <c r="HHN287" s="732"/>
      <c r="HHO287" s="732"/>
      <c r="HHP287" s="731"/>
      <c r="HHQ287" s="734"/>
      <c r="HHR287" s="732"/>
      <c r="HHS287" s="732"/>
      <c r="HHT287" s="732"/>
      <c r="HHU287" s="732"/>
      <c r="HHV287" s="732"/>
      <c r="HHW287" s="732"/>
      <c r="HHX287" s="732"/>
      <c r="HHY287" s="735"/>
      <c r="HHZ287" s="735"/>
      <c r="HIA287" s="735"/>
      <c r="HIB287" s="735"/>
      <c r="HIC287" s="735"/>
      <c r="HID287" s="735"/>
      <c r="HIE287" s="735"/>
      <c r="HIF287" s="735"/>
      <c r="HIG287" s="735"/>
      <c r="HIH287" s="735"/>
      <c r="HII287" s="735"/>
      <c r="HIJ287" s="735"/>
      <c r="HIK287" s="735"/>
      <c r="HIL287" s="735"/>
      <c r="HIM287" s="735"/>
      <c r="HIN287" s="735"/>
      <c r="HIO287" s="735"/>
      <c r="HIP287" s="735"/>
      <c r="HIQ287" s="735"/>
      <c r="HIR287" s="735"/>
      <c r="HIS287" s="735"/>
      <c r="HIT287" s="735"/>
      <c r="HIU287" s="735"/>
      <c r="HIV287" s="735"/>
      <c r="HIW287" s="735"/>
      <c r="HIX287" s="735"/>
      <c r="HIY287" s="735"/>
      <c r="HIZ287" s="735"/>
      <c r="HJA287" s="735"/>
      <c r="HJB287" s="735"/>
      <c r="HJC287" s="735"/>
      <c r="HJD287" s="735"/>
      <c r="HJE287" s="735"/>
      <c r="HJF287" s="735"/>
      <c r="HJG287" s="735"/>
      <c r="HJH287" s="735"/>
      <c r="HJI287" s="735"/>
      <c r="HJJ287" s="735"/>
      <c r="HJK287" s="735"/>
      <c r="HJL287" s="735"/>
      <c r="HJM287" s="735"/>
      <c r="HJN287" s="735"/>
      <c r="HJO287" s="735"/>
      <c r="HJP287" s="735"/>
      <c r="HJQ287" s="732"/>
      <c r="HJR287" s="732"/>
      <c r="HJS287" s="732"/>
      <c r="HJT287" s="732"/>
      <c r="HJU287" s="732"/>
      <c r="HJV287" s="732"/>
      <c r="HJW287" s="732"/>
      <c r="HJX287" s="732"/>
      <c r="HJY287" s="732"/>
      <c r="HJZ287" s="732"/>
      <c r="HKA287" s="732"/>
      <c r="HKB287" s="732"/>
      <c r="HKC287" s="732"/>
      <c r="HKD287" s="732"/>
      <c r="HKE287" s="732"/>
      <c r="HKF287" s="732"/>
      <c r="HKG287" s="732"/>
      <c r="HKH287" s="732"/>
      <c r="HKI287" s="732"/>
      <c r="HKJ287" s="732"/>
      <c r="HKK287" s="732"/>
      <c r="HKL287" s="732"/>
      <c r="HKM287" s="732"/>
      <c r="HKN287" s="732"/>
      <c r="HKO287" s="733"/>
      <c r="HKP287" s="733"/>
      <c r="HKQ287" s="733"/>
      <c r="HKR287" s="733"/>
      <c r="HKS287" s="733"/>
      <c r="HKT287" s="732"/>
      <c r="HKU287" s="732"/>
      <c r="HKV287" s="733"/>
      <c r="HKW287" s="733"/>
      <c r="HKX287" s="732"/>
      <c r="HKY287" s="732"/>
      <c r="HKZ287" s="733"/>
      <c r="HLA287" s="733"/>
      <c r="HLB287" s="732"/>
      <c r="HLC287" s="732"/>
      <c r="HLD287" s="732"/>
      <c r="HLE287" s="732"/>
      <c r="HLF287" s="732"/>
      <c r="HLG287" s="732"/>
      <c r="HLH287" s="732"/>
      <c r="HLI287" s="733"/>
      <c r="HLJ287" s="733"/>
      <c r="HLK287" s="732"/>
      <c r="HLL287" s="732"/>
      <c r="HLM287" s="733"/>
      <c r="HLN287" s="733"/>
      <c r="HLO287" s="732"/>
      <c r="HLP287" s="732"/>
      <c r="HLQ287" s="732"/>
      <c r="HLR287" s="732"/>
      <c r="HLS287" s="732"/>
      <c r="HLT287" s="731"/>
      <c r="HLU287" s="734"/>
      <c r="HLV287" s="732"/>
      <c r="HLW287" s="732"/>
      <c r="HLX287" s="732"/>
      <c r="HLY287" s="732"/>
      <c r="HLZ287" s="732"/>
      <c r="HMA287" s="732"/>
      <c r="HMB287" s="732"/>
      <c r="HMC287" s="735"/>
      <c r="HMD287" s="735"/>
      <c r="HME287" s="735"/>
      <c r="HMF287" s="735"/>
      <c r="HMG287" s="735"/>
      <c r="HMH287" s="735"/>
      <c r="HMI287" s="735"/>
      <c r="HMJ287" s="735"/>
      <c r="HMK287" s="735"/>
      <c r="HML287" s="735"/>
      <c r="HMM287" s="735"/>
      <c r="HMN287" s="735"/>
      <c r="HMO287" s="735"/>
      <c r="HMP287" s="735"/>
      <c r="HMQ287" s="735"/>
      <c r="HMR287" s="735"/>
      <c r="HMS287" s="735"/>
      <c r="HMT287" s="735"/>
      <c r="HMU287" s="735"/>
      <c r="HMV287" s="735"/>
      <c r="HMW287" s="735"/>
      <c r="HMX287" s="735"/>
      <c r="HMY287" s="735"/>
      <c r="HMZ287" s="735"/>
      <c r="HNA287" s="735"/>
      <c r="HNB287" s="735"/>
      <c r="HNC287" s="735"/>
      <c r="HND287" s="735"/>
      <c r="HNE287" s="735"/>
      <c r="HNF287" s="735"/>
      <c r="HNG287" s="735"/>
      <c r="HNH287" s="735"/>
      <c r="HNI287" s="735"/>
      <c r="HNJ287" s="735"/>
      <c r="HNK287" s="735"/>
      <c r="HNL287" s="735"/>
      <c r="HNM287" s="735"/>
      <c r="HNN287" s="735"/>
      <c r="HNO287" s="735"/>
      <c r="HNP287" s="735"/>
      <c r="HNQ287" s="735"/>
      <c r="HNR287" s="735"/>
      <c r="HNS287" s="735"/>
      <c r="HNT287" s="735"/>
      <c r="HNU287" s="732"/>
      <c r="HNV287" s="732"/>
      <c r="HNW287" s="732"/>
      <c r="HNX287" s="732"/>
      <c r="HNY287" s="732"/>
      <c r="HNZ287" s="732"/>
      <c r="HOA287" s="732"/>
      <c r="HOB287" s="732"/>
      <c r="HOC287" s="732"/>
      <c r="HOD287" s="732"/>
      <c r="HOE287" s="732"/>
      <c r="HOF287" s="732"/>
      <c r="HOG287" s="732"/>
      <c r="HOH287" s="732"/>
      <c r="HOI287" s="732"/>
      <c r="HOJ287" s="732"/>
      <c r="HOK287" s="732"/>
      <c r="HOL287" s="732"/>
      <c r="HOM287" s="732"/>
      <c r="HON287" s="732"/>
      <c r="HOO287" s="732"/>
      <c r="HOP287" s="732"/>
      <c r="HOQ287" s="732"/>
      <c r="HOR287" s="732"/>
      <c r="HOS287" s="733"/>
      <c r="HOT287" s="733"/>
      <c r="HOU287" s="733"/>
      <c r="HOV287" s="733"/>
      <c r="HOW287" s="733"/>
      <c r="HOX287" s="732"/>
      <c r="HOY287" s="732"/>
      <c r="HOZ287" s="733"/>
      <c r="HPA287" s="733"/>
      <c r="HPB287" s="732"/>
      <c r="HPC287" s="732"/>
      <c r="HPD287" s="733"/>
      <c r="HPE287" s="733"/>
      <c r="HPF287" s="732"/>
      <c r="HPG287" s="732"/>
      <c r="HPH287" s="732"/>
      <c r="HPI287" s="732"/>
      <c r="HPJ287" s="732"/>
      <c r="HPK287" s="732"/>
      <c r="HPL287" s="732"/>
      <c r="HPM287" s="733"/>
      <c r="HPN287" s="733"/>
      <c r="HPO287" s="732"/>
      <c r="HPP287" s="732"/>
      <c r="HPQ287" s="733"/>
      <c r="HPR287" s="733"/>
      <c r="HPS287" s="732"/>
      <c r="HPT287" s="732"/>
      <c r="HPU287" s="732"/>
      <c r="HPV287" s="732"/>
      <c r="HPW287" s="732"/>
      <c r="HPX287" s="731"/>
      <c r="HPY287" s="734"/>
      <c r="HPZ287" s="732"/>
      <c r="HQA287" s="732"/>
      <c r="HQB287" s="732"/>
      <c r="HQC287" s="732"/>
      <c r="HQD287" s="732"/>
      <c r="HQE287" s="732"/>
      <c r="HQF287" s="732"/>
      <c r="HQG287" s="735"/>
      <c r="HQH287" s="735"/>
      <c r="HQI287" s="735"/>
      <c r="HQJ287" s="735"/>
      <c r="HQK287" s="735"/>
      <c r="HQL287" s="735"/>
      <c r="HQM287" s="735"/>
      <c r="HQN287" s="735"/>
      <c r="HQO287" s="735"/>
      <c r="HQP287" s="735"/>
      <c r="HQQ287" s="735"/>
      <c r="HQR287" s="735"/>
      <c r="HQS287" s="735"/>
      <c r="HQT287" s="735"/>
      <c r="HQU287" s="735"/>
      <c r="HQV287" s="735"/>
      <c r="HQW287" s="735"/>
      <c r="HQX287" s="735"/>
      <c r="HQY287" s="735"/>
      <c r="HQZ287" s="735"/>
      <c r="HRA287" s="735"/>
      <c r="HRB287" s="735"/>
      <c r="HRC287" s="735"/>
      <c r="HRD287" s="735"/>
      <c r="HRE287" s="735"/>
      <c r="HRF287" s="735"/>
      <c r="HRG287" s="735"/>
      <c r="HRH287" s="735"/>
      <c r="HRI287" s="735"/>
      <c r="HRJ287" s="735"/>
      <c r="HRK287" s="735"/>
      <c r="HRL287" s="735"/>
      <c r="HRM287" s="735"/>
      <c r="HRN287" s="735"/>
      <c r="HRO287" s="735"/>
      <c r="HRP287" s="735"/>
      <c r="HRQ287" s="735"/>
      <c r="HRR287" s="735"/>
      <c r="HRS287" s="735"/>
      <c r="HRT287" s="735"/>
      <c r="HRU287" s="735"/>
      <c r="HRV287" s="735"/>
      <c r="HRW287" s="735"/>
      <c r="HRX287" s="735"/>
      <c r="HRY287" s="732"/>
      <c r="HRZ287" s="732"/>
      <c r="HSA287" s="732"/>
      <c r="HSB287" s="732"/>
      <c r="HSC287" s="732"/>
      <c r="HSD287" s="732"/>
      <c r="HSE287" s="732"/>
      <c r="HSF287" s="732"/>
      <c r="HSG287" s="732"/>
      <c r="HSH287" s="732"/>
      <c r="HSI287" s="732"/>
      <c r="HSJ287" s="732"/>
      <c r="HSK287" s="732"/>
      <c r="HSL287" s="732"/>
      <c r="HSM287" s="732"/>
      <c r="HSN287" s="732"/>
      <c r="HSO287" s="732"/>
      <c r="HSP287" s="732"/>
      <c r="HSQ287" s="732"/>
      <c r="HSR287" s="732"/>
      <c r="HSS287" s="732"/>
      <c r="HST287" s="732"/>
      <c r="HSU287" s="732"/>
      <c r="HSV287" s="732"/>
      <c r="HSW287" s="733"/>
      <c r="HSX287" s="733"/>
      <c r="HSY287" s="733"/>
      <c r="HSZ287" s="733"/>
      <c r="HTA287" s="733"/>
      <c r="HTB287" s="732"/>
      <c r="HTC287" s="732"/>
      <c r="HTD287" s="733"/>
      <c r="HTE287" s="733"/>
      <c r="HTF287" s="732"/>
      <c r="HTG287" s="732"/>
      <c r="HTH287" s="733"/>
      <c r="HTI287" s="733"/>
      <c r="HTJ287" s="732"/>
      <c r="HTK287" s="732"/>
      <c r="HTL287" s="732"/>
      <c r="HTM287" s="732"/>
      <c r="HTN287" s="732"/>
      <c r="HTO287" s="732"/>
      <c r="HTP287" s="732"/>
      <c r="HTQ287" s="733"/>
      <c r="HTR287" s="733"/>
      <c r="HTS287" s="732"/>
      <c r="HTT287" s="732"/>
      <c r="HTU287" s="733"/>
      <c r="HTV287" s="733"/>
      <c r="HTW287" s="732"/>
      <c r="HTX287" s="732"/>
      <c r="HTY287" s="732"/>
      <c r="HTZ287" s="732"/>
      <c r="HUA287" s="732"/>
      <c r="HUB287" s="731"/>
      <c r="HUC287" s="734"/>
      <c r="HUD287" s="732"/>
      <c r="HUE287" s="732"/>
      <c r="HUF287" s="732"/>
      <c r="HUG287" s="732"/>
      <c r="HUH287" s="732"/>
      <c r="HUI287" s="732"/>
      <c r="HUJ287" s="732"/>
      <c r="HUK287" s="735"/>
      <c r="HUL287" s="735"/>
      <c r="HUM287" s="735"/>
      <c r="HUN287" s="735"/>
      <c r="HUO287" s="735"/>
      <c r="HUP287" s="735"/>
      <c r="HUQ287" s="735"/>
      <c r="HUR287" s="735"/>
      <c r="HUS287" s="735"/>
      <c r="HUT287" s="735"/>
      <c r="HUU287" s="735"/>
      <c r="HUV287" s="735"/>
      <c r="HUW287" s="735"/>
      <c r="HUX287" s="735"/>
      <c r="HUY287" s="735"/>
      <c r="HUZ287" s="735"/>
      <c r="HVA287" s="735"/>
      <c r="HVB287" s="735"/>
      <c r="HVC287" s="735"/>
      <c r="HVD287" s="735"/>
      <c r="HVE287" s="735"/>
      <c r="HVF287" s="735"/>
      <c r="HVG287" s="735"/>
      <c r="HVH287" s="735"/>
      <c r="HVI287" s="735"/>
      <c r="HVJ287" s="735"/>
      <c r="HVK287" s="735"/>
      <c r="HVL287" s="735"/>
      <c r="HVM287" s="735"/>
      <c r="HVN287" s="735"/>
      <c r="HVO287" s="735"/>
      <c r="HVP287" s="735"/>
      <c r="HVQ287" s="735"/>
      <c r="HVR287" s="735"/>
      <c r="HVS287" s="735"/>
      <c r="HVT287" s="735"/>
      <c r="HVU287" s="735"/>
      <c r="HVV287" s="735"/>
      <c r="HVW287" s="735"/>
      <c r="HVX287" s="735"/>
      <c r="HVY287" s="735"/>
      <c r="HVZ287" s="735"/>
      <c r="HWA287" s="735"/>
      <c r="HWB287" s="735"/>
      <c r="HWC287" s="732"/>
      <c r="HWD287" s="732"/>
      <c r="HWE287" s="732"/>
      <c r="HWF287" s="732"/>
      <c r="HWG287" s="732"/>
      <c r="HWH287" s="732"/>
      <c r="HWI287" s="732"/>
      <c r="HWJ287" s="732"/>
      <c r="HWK287" s="732"/>
      <c r="HWL287" s="732"/>
      <c r="HWM287" s="732"/>
      <c r="HWN287" s="732"/>
      <c r="HWO287" s="732"/>
      <c r="HWP287" s="732"/>
      <c r="HWQ287" s="732"/>
      <c r="HWR287" s="732"/>
      <c r="HWS287" s="732"/>
      <c r="HWT287" s="732"/>
      <c r="HWU287" s="732"/>
      <c r="HWV287" s="732"/>
      <c r="HWW287" s="732"/>
      <c r="HWX287" s="732"/>
      <c r="HWY287" s="732"/>
      <c r="HWZ287" s="732"/>
      <c r="HXA287" s="733"/>
      <c r="HXB287" s="733"/>
      <c r="HXC287" s="733"/>
      <c r="HXD287" s="733"/>
      <c r="HXE287" s="733"/>
      <c r="HXF287" s="732"/>
      <c r="HXG287" s="732"/>
      <c r="HXH287" s="733"/>
      <c r="HXI287" s="733"/>
      <c r="HXJ287" s="732"/>
      <c r="HXK287" s="732"/>
      <c r="HXL287" s="733"/>
      <c r="HXM287" s="733"/>
      <c r="HXN287" s="732"/>
      <c r="HXO287" s="732"/>
      <c r="HXP287" s="732"/>
      <c r="HXQ287" s="732"/>
      <c r="HXR287" s="732"/>
      <c r="HXS287" s="732"/>
      <c r="HXT287" s="732"/>
      <c r="HXU287" s="733"/>
      <c r="HXV287" s="733"/>
      <c r="HXW287" s="732"/>
      <c r="HXX287" s="732"/>
      <c r="HXY287" s="733"/>
      <c r="HXZ287" s="733"/>
      <c r="HYA287" s="732"/>
      <c r="HYB287" s="732"/>
      <c r="HYC287" s="732"/>
      <c r="HYD287" s="732"/>
      <c r="HYE287" s="732"/>
      <c r="HYF287" s="731"/>
      <c r="HYG287" s="734"/>
      <c r="HYH287" s="732"/>
      <c r="HYI287" s="732"/>
      <c r="HYJ287" s="732"/>
      <c r="HYK287" s="732"/>
      <c r="HYL287" s="732"/>
      <c r="HYM287" s="732"/>
      <c r="HYN287" s="732"/>
      <c r="HYO287" s="735"/>
      <c r="HYP287" s="735"/>
      <c r="HYQ287" s="735"/>
      <c r="HYR287" s="735"/>
      <c r="HYS287" s="735"/>
      <c r="HYT287" s="735"/>
      <c r="HYU287" s="735"/>
      <c r="HYV287" s="735"/>
      <c r="HYW287" s="735"/>
      <c r="HYX287" s="735"/>
      <c r="HYY287" s="735"/>
      <c r="HYZ287" s="735"/>
      <c r="HZA287" s="735"/>
      <c r="HZB287" s="735"/>
      <c r="HZC287" s="735"/>
      <c r="HZD287" s="735"/>
      <c r="HZE287" s="735"/>
      <c r="HZF287" s="735"/>
      <c r="HZG287" s="735"/>
      <c r="HZH287" s="735"/>
      <c r="HZI287" s="735"/>
      <c r="HZJ287" s="735"/>
      <c r="HZK287" s="735"/>
      <c r="HZL287" s="735"/>
      <c r="HZM287" s="735"/>
      <c r="HZN287" s="735"/>
      <c r="HZO287" s="735"/>
      <c r="HZP287" s="735"/>
      <c r="HZQ287" s="735"/>
      <c r="HZR287" s="735"/>
      <c r="HZS287" s="735"/>
      <c r="HZT287" s="735"/>
      <c r="HZU287" s="735"/>
      <c r="HZV287" s="735"/>
      <c r="HZW287" s="735"/>
      <c r="HZX287" s="735"/>
      <c r="HZY287" s="735"/>
      <c r="HZZ287" s="735"/>
      <c r="IAA287" s="735"/>
      <c r="IAB287" s="735"/>
      <c r="IAC287" s="735"/>
      <c r="IAD287" s="735"/>
      <c r="IAE287" s="735"/>
      <c r="IAF287" s="735"/>
      <c r="IAG287" s="732"/>
      <c r="IAH287" s="732"/>
      <c r="IAI287" s="732"/>
      <c r="IAJ287" s="732"/>
      <c r="IAK287" s="732"/>
      <c r="IAL287" s="732"/>
      <c r="IAM287" s="732"/>
      <c r="IAN287" s="732"/>
      <c r="IAO287" s="732"/>
      <c r="IAP287" s="732"/>
      <c r="IAQ287" s="732"/>
      <c r="IAR287" s="732"/>
      <c r="IAS287" s="732"/>
      <c r="IAT287" s="732"/>
      <c r="IAU287" s="732"/>
      <c r="IAV287" s="732"/>
      <c r="IAW287" s="732"/>
      <c r="IAX287" s="732"/>
      <c r="IAY287" s="732"/>
      <c r="IAZ287" s="732"/>
      <c r="IBA287" s="732"/>
      <c r="IBB287" s="732"/>
      <c r="IBC287" s="732"/>
      <c r="IBD287" s="732"/>
      <c r="IBE287" s="733"/>
      <c r="IBF287" s="733"/>
      <c r="IBG287" s="733"/>
      <c r="IBH287" s="733"/>
      <c r="IBI287" s="733"/>
      <c r="IBJ287" s="732"/>
      <c r="IBK287" s="732"/>
      <c r="IBL287" s="733"/>
      <c r="IBM287" s="733"/>
      <c r="IBN287" s="732"/>
      <c r="IBO287" s="732"/>
      <c r="IBP287" s="733"/>
      <c r="IBQ287" s="733"/>
      <c r="IBR287" s="732"/>
      <c r="IBS287" s="732"/>
      <c r="IBT287" s="732"/>
      <c r="IBU287" s="732"/>
      <c r="IBV287" s="732"/>
      <c r="IBW287" s="732"/>
      <c r="IBX287" s="732"/>
      <c r="IBY287" s="733"/>
      <c r="IBZ287" s="733"/>
      <c r="ICA287" s="732"/>
      <c r="ICB287" s="732"/>
      <c r="ICC287" s="733"/>
      <c r="ICD287" s="733"/>
      <c r="ICE287" s="732"/>
      <c r="ICF287" s="732"/>
      <c r="ICG287" s="732"/>
      <c r="ICH287" s="732"/>
      <c r="ICI287" s="732"/>
      <c r="ICJ287" s="731"/>
      <c r="ICK287" s="734"/>
      <c r="ICL287" s="732"/>
      <c r="ICM287" s="732"/>
      <c r="ICN287" s="732"/>
      <c r="ICO287" s="732"/>
      <c r="ICP287" s="732"/>
      <c r="ICQ287" s="732"/>
      <c r="ICR287" s="732"/>
      <c r="ICS287" s="735"/>
      <c r="ICT287" s="735"/>
      <c r="ICU287" s="735"/>
      <c r="ICV287" s="735"/>
      <c r="ICW287" s="735"/>
      <c r="ICX287" s="735"/>
      <c r="ICY287" s="735"/>
      <c r="ICZ287" s="735"/>
      <c r="IDA287" s="735"/>
      <c r="IDB287" s="735"/>
      <c r="IDC287" s="735"/>
      <c r="IDD287" s="735"/>
      <c r="IDE287" s="735"/>
      <c r="IDF287" s="735"/>
      <c r="IDG287" s="735"/>
      <c r="IDH287" s="735"/>
      <c r="IDI287" s="735"/>
      <c r="IDJ287" s="735"/>
      <c r="IDK287" s="735"/>
      <c r="IDL287" s="735"/>
      <c r="IDM287" s="735"/>
      <c r="IDN287" s="735"/>
      <c r="IDO287" s="735"/>
      <c r="IDP287" s="735"/>
      <c r="IDQ287" s="735"/>
      <c r="IDR287" s="735"/>
      <c r="IDS287" s="735"/>
      <c r="IDT287" s="735"/>
      <c r="IDU287" s="735"/>
      <c r="IDV287" s="735"/>
      <c r="IDW287" s="735"/>
      <c r="IDX287" s="735"/>
      <c r="IDY287" s="735"/>
      <c r="IDZ287" s="735"/>
      <c r="IEA287" s="735"/>
      <c r="IEB287" s="735"/>
      <c r="IEC287" s="735"/>
      <c r="IED287" s="735"/>
      <c r="IEE287" s="735"/>
      <c r="IEF287" s="735"/>
      <c r="IEG287" s="735"/>
      <c r="IEH287" s="735"/>
      <c r="IEI287" s="735"/>
      <c r="IEJ287" s="735"/>
      <c r="IEK287" s="732"/>
      <c r="IEL287" s="732"/>
      <c r="IEM287" s="732"/>
      <c r="IEN287" s="732"/>
      <c r="IEO287" s="732"/>
      <c r="IEP287" s="732"/>
      <c r="IEQ287" s="732"/>
      <c r="IER287" s="732"/>
      <c r="IES287" s="732"/>
      <c r="IET287" s="732"/>
      <c r="IEU287" s="732"/>
      <c r="IEV287" s="732"/>
      <c r="IEW287" s="732"/>
      <c r="IEX287" s="732"/>
      <c r="IEY287" s="732"/>
      <c r="IEZ287" s="732"/>
      <c r="IFA287" s="732"/>
      <c r="IFB287" s="732"/>
      <c r="IFC287" s="732"/>
      <c r="IFD287" s="732"/>
      <c r="IFE287" s="732"/>
      <c r="IFF287" s="732"/>
      <c r="IFG287" s="732"/>
      <c r="IFH287" s="732"/>
      <c r="IFI287" s="733"/>
      <c r="IFJ287" s="733"/>
      <c r="IFK287" s="733"/>
      <c r="IFL287" s="733"/>
      <c r="IFM287" s="733"/>
      <c r="IFN287" s="732"/>
      <c r="IFO287" s="732"/>
      <c r="IFP287" s="733"/>
      <c r="IFQ287" s="733"/>
      <c r="IFR287" s="732"/>
      <c r="IFS287" s="732"/>
      <c r="IFT287" s="733"/>
      <c r="IFU287" s="733"/>
      <c r="IFV287" s="732"/>
      <c r="IFW287" s="732"/>
      <c r="IFX287" s="732"/>
      <c r="IFY287" s="732"/>
      <c r="IFZ287" s="732"/>
      <c r="IGA287" s="732"/>
      <c r="IGB287" s="732"/>
      <c r="IGC287" s="733"/>
      <c r="IGD287" s="733"/>
      <c r="IGE287" s="732"/>
      <c r="IGF287" s="732"/>
      <c r="IGG287" s="733"/>
      <c r="IGH287" s="733"/>
      <c r="IGI287" s="732"/>
      <c r="IGJ287" s="732"/>
      <c r="IGK287" s="732"/>
      <c r="IGL287" s="732"/>
      <c r="IGM287" s="732"/>
      <c r="IGN287" s="731"/>
      <c r="IGO287" s="734"/>
      <c r="IGP287" s="732"/>
      <c r="IGQ287" s="732"/>
      <c r="IGR287" s="732"/>
      <c r="IGS287" s="732"/>
      <c r="IGT287" s="732"/>
      <c r="IGU287" s="732"/>
      <c r="IGV287" s="732"/>
      <c r="IGW287" s="735"/>
      <c r="IGX287" s="735"/>
      <c r="IGY287" s="735"/>
      <c r="IGZ287" s="735"/>
      <c r="IHA287" s="735"/>
      <c r="IHB287" s="735"/>
      <c r="IHC287" s="735"/>
      <c r="IHD287" s="735"/>
      <c r="IHE287" s="735"/>
      <c r="IHF287" s="735"/>
      <c r="IHG287" s="735"/>
      <c r="IHH287" s="735"/>
      <c r="IHI287" s="735"/>
      <c r="IHJ287" s="735"/>
      <c r="IHK287" s="735"/>
      <c r="IHL287" s="735"/>
      <c r="IHM287" s="735"/>
      <c r="IHN287" s="735"/>
      <c r="IHO287" s="735"/>
      <c r="IHP287" s="735"/>
      <c r="IHQ287" s="735"/>
      <c r="IHR287" s="735"/>
      <c r="IHS287" s="735"/>
      <c r="IHT287" s="735"/>
      <c r="IHU287" s="735"/>
      <c r="IHV287" s="735"/>
      <c r="IHW287" s="735"/>
      <c r="IHX287" s="735"/>
      <c r="IHY287" s="735"/>
      <c r="IHZ287" s="735"/>
      <c r="IIA287" s="735"/>
      <c r="IIB287" s="735"/>
      <c r="IIC287" s="735"/>
      <c r="IID287" s="735"/>
      <c r="IIE287" s="735"/>
      <c r="IIF287" s="735"/>
      <c r="IIG287" s="735"/>
      <c r="IIH287" s="735"/>
      <c r="III287" s="735"/>
      <c r="IIJ287" s="735"/>
      <c r="IIK287" s="735"/>
      <c r="IIL287" s="735"/>
      <c r="IIM287" s="735"/>
      <c r="IIN287" s="735"/>
      <c r="IIO287" s="732"/>
      <c r="IIP287" s="732"/>
      <c r="IIQ287" s="732"/>
      <c r="IIR287" s="732"/>
      <c r="IIS287" s="732"/>
      <c r="IIT287" s="732"/>
      <c r="IIU287" s="732"/>
      <c r="IIV287" s="732"/>
      <c r="IIW287" s="732"/>
      <c r="IIX287" s="732"/>
      <c r="IIY287" s="732"/>
      <c r="IIZ287" s="732"/>
      <c r="IJA287" s="732"/>
      <c r="IJB287" s="732"/>
      <c r="IJC287" s="732"/>
      <c r="IJD287" s="732"/>
      <c r="IJE287" s="732"/>
      <c r="IJF287" s="732"/>
      <c r="IJG287" s="732"/>
      <c r="IJH287" s="732"/>
      <c r="IJI287" s="732"/>
      <c r="IJJ287" s="732"/>
      <c r="IJK287" s="732"/>
      <c r="IJL287" s="732"/>
      <c r="IJM287" s="733"/>
      <c r="IJN287" s="733"/>
      <c r="IJO287" s="733"/>
      <c r="IJP287" s="733"/>
      <c r="IJQ287" s="733"/>
      <c r="IJR287" s="732"/>
      <c r="IJS287" s="732"/>
      <c r="IJT287" s="733"/>
      <c r="IJU287" s="733"/>
      <c r="IJV287" s="732"/>
      <c r="IJW287" s="732"/>
      <c r="IJX287" s="733"/>
      <c r="IJY287" s="733"/>
      <c r="IJZ287" s="732"/>
      <c r="IKA287" s="732"/>
      <c r="IKB287" s="732"/>
      <c r="IKC287" s="732"/>
      <c r="IKD287" s="732"/>
      <c r="IKE287" s="732"/>
      <c r="IKF287" s="732"/>
      <c r="IKG287" s="733"/>
      <c r="IKH287" s="733"/>
      <c r="IKI287" s="732"/>
      <c r="IKJ287" s="732"/>
      <c r="IKK287" s="733"/>
      <c r="IKL287" s="733"/>
      <c r="IKM287" s="732"/>
      <c r="IKN287" s="732"/>
      <c r="IKO287" s="732"/>
      <c r="IKP287" s="732"/>
      <c r="IKQ287" s="732"/>
      <c r="IKR287" s="731"/>
      <c r="IKS287" s="734"/>
      <c r="IKT287" s="732"/>
      <c r="IKU287" s="732"/>
      <c r="IKV287" s="732"/>
      <c r="IKW287" s="732"/>
      <c r="IKX287" s="732"/>
      <c r="IKY287" s="732"/>
      <c r="IKZ287" s="732"/>
      <c r="ILA287" s="735"/>
      <c r="ILB287" s="735"/>
      <c r="ILC287" s="735"/>
      <c r="ILD287" s="735"/>
      <c r="ILE287" s="735"/>
      <c r="ILF287" s="735"/>
      <c r="ILG287" s="735"/>
      <c r="ILH287" s="735"/>
      <c r="ILI287" s="735"/>
      <c r="ILJ287" s="735"/>
      <c r="ILK287" s="735"/>
      <c r="ILL287" s="735"/>
      <c r="ILM287" s="735"/>
      <c r="ILN287" s="735"/>
      <c r="ILO287" s="735"/>
      <c r="ILP287" s="735"/>
      <c r="ILQ287" s="735"/>
      <c r="ILR287" s="735"/>
      <c r="ILS287" s="735"/>
      <c r="ILT287" s="735"/>
      <c r="ILU287" s="735"/>
      <c r="ILV287" s="735"/>
      <c r="ILW287" s="735"/>
      <c r="ILX287" s="735"/>
      <c r="ILY287" s="735"/>
      <c r="ILZ287" s="735"/>
      <c r="IMA287" s="735"/>
      <c r="IMB287" s="735"/>
      <c r="IMC287" s="735"/>
      <c r="IMD287" s="735"/>
      <c r="IME287" s="735"/>
      <c r="IMF287" s="735"/>
      <c r="IMG287" s="735"/>
      <c r="IMH287" s="735"/>
      <c r="IMI287" s="735"/>
      <c r="IMJ287" s="735"/>
      <c r="IMK287" s="735"/>
      <c r="IML287" s="735"/>
      <c r="IMM287" s="735"/>
      <c r="IMN287" s="735"/>
      <c r="IMO287" s="735"/>
      <c r="IMP287" s="735"/>
      <c r="IMQ287" s="735"/>
      <c r="IMR287" s="735"/>
      <c r="IMS287" s="732"/>
      <c r="IMT287" s="732"/>
      <c r="IMU287" s="732"/>
      <c r="IMV287" s="732"/>
      <c r="IMW287" s="732"/>
      <c r="IMX287" s="732"/>
      <c r="IMY287" s="732"/>
      <c r="IMZ287" s="732"/>
      <c r="INA287" s="732"/>
      <c r="INB287" s="732"/>
      <c r="INC287" s="732"/>
      <c r="IND287" s="732"/>
      <c r="INE287" s="732"/>
      <c r="INF287" s="732"/>
      <c r="ING287" s="732"/>
      <c r="INH287" s="732"/>
      <c r="INI287" s="732"/>
      <c r="INJ287" s="732"/>
      <c r="INK287" s="732"/>
      <c r="INL287" s="732"/>
      <c r="INM287" s="732"/>
      <c r="INN287" s="732"/>
      <c r="INO287" s="732"/>
      <c r="INP287" s="732"/>
      <c r="INQ287" s="733"/>
      <c r="INR287" s="733"/>
      <c r="INS287" s="733"/>
      <c r="INT287" s="733"/>
      <c r="INU287" s="733"/>
      <c r="INV287" s="732"/>
      <c r="INW287" s="732"/>
      <c r="INX287" s="733"/>
      <c r="INY287" s="733"/>
      <c r="INZ287" s="732"/>
      <c r="IOA287" s="732"/>
      <c r="IOB287" s="733"/>
      <c r="IOC287" s="733"/>
      <c r="IOD287" s="732"/>
      <c r="IOE287" s="732"/>
      <c r="IOF287" s="732"/>
      <c r="IOG287" s="732"/>
      <c r="IOH287" s="732"/>
      <c r="IOI287" s="732"/>
      <c r="IOJ287" s="732"/>
      <c r="IOK287" s="733"/>
      <c r="IOL287" s="733"/>
      <c r="IOM287" s="732"/>
      <c r="ION287" s="732"/>
      <c r="IOO287" s="733"/>
      <c r="IOP287" s="733"/>
      <c r="IOQ287" s="732"/>
      <c r="IOR287" s="732"/>
      <c r="IOS287" s="732"/>
      <c r="IOT287" s="732"/>
      <c r="IOU287" s="732"/>
      <c r="IOV287" s="731"/>
      <c r="IOW287" s="734"/>
      <c r="IOX287" s="732"/>
      <c r="IOY287" s="732"/>
      <c r="IOZ287" s="732"/>
      <c r="IPA287" s="732"/>
      <c r="IPB287" s="732"/>
      <c r="IPC287" s="732"/>
      <c r="IPD287" s="732"/>
      <c r="IPE287" s="735"/>
      <c r="IPF287" s="735"/>
      <c r="IPG287" s="735"/>
      <c r="IPH287" s="735"/>
      <c r="IPI287" s="735"/>
      <c r="IPJ287" s="735"/>
      <c r="IPK287" s="735"/>
      <c r="IPL287" s="735"/>
      <c r="IPM287" s="735"/>
      <c r="IPN287" s="735"/>
      <c r="IPO287" s="735"/>
      <c r="IPP287" s="735"/>
      <c r="IPQ287" s="735"/>
      <c r="IPR287" s="735"/>
      <c r="IPS287" s="735"/>
      <c r="IPT287" s="735"/>
      <c r="IPU287" s="735"/>
      <c r="IPV287" s="735"/>
      <c r="IPW287" s="735"/>
      <c r="IPX287" s="735"/>
      <c r="IPY287" s="735"/>
      <c r="IPZ287" s="735"/>
      <c r="IQA287" s="735"/>
      <c r="IQB287" s="735"/>
      <c r="IQC287" s="735"/>
      <c r="IQD287" s="735"/>
      <c r="IQE287" s="735"/>
      <c r="IQF287" s="735"/>
      <c r="IQG287" s="735"/>
      <c r="IQH287" s="735"/>
      <c r="IQI287" s="735"/>
      <c r="IQJ287" s="735"/>
      <c r="IQK287" s="735"/>
      <c r="IQL287" s="735"/>
      <c r="IQM287" s="735"/>
      <c r="IQN287" s="735"/>
      <c r="IQO287" s="735"/>
      <c r="IQP287" s="735"/>
      <c r="IQQ287" s="735"/>
      <c r="IQR287" s="735"/>
      <c r="IQS287" s="735"/>
      <c r="IQT287" s="735"/>
      <c r="IQU287" s="735"/>
      <c r="IQV287" s="735"/>
      <c r="IQW287" s="732"/>
      <c r="IQX287" s="732"/>
      <c r="IQY287" s="732"/>
      <c r="IQZ287" s="732"/>
      <c r="IRA287" s="732"/>
      <c r="IRB287" s="732"/>
      <c r="IRC287" s="732"/>
      <c r="IRD287" s="732"/>
      <c r="IRE287" s="732"/>
      <c r="IRF287" s="732"/>
      <c r="IRG287" s="732"/>
      <c r="IRH287" s="732"/>
      <c r="IRI287" s="732"/>
      <c r="IRJ287" s="732"/>
      <c r="IRK287" s="732"/>
      <c r="IRL287" s="732"/>
      <c r="IRM287" s="732"/>
      <c r="IRN287" s="732"/>
      <c r="IRO287" s="732"/>
      <c r="IRP287" s="732"/>
      <c r="IRQ287" s="732"/>
      <c r="IRR287" s="732"/>
      <c r="IRS287" s="732"/>
      <c r="IRT287" s="732"/>
      <c r="IRU287" s="733"/>
      <c r="IRV287" s="733"/>
      <c r="IRW287" s="733"/>
      <c r="IRX287" s="733"/>
      <c r="IRY287" s="733"/>
      <c r="IRZ287" s="732"/>
      <c r="ISA287" s="732"/>
      <c r="ISB287" s="733"/>
      <c r="ISC287" s="733"/>
      <c r="ISD287" s="732"/>
      <c r="ISE287" s="732"/>
      <c r="ISF287" s="733"/>
      <c r="ISG287" s="733"/>
      <c r="ISH287" s="732"/>
      <c r="ISI287" s="732"/>
      <c r="ISJ287" s="732"/>
      <c r="ISK287" s="732"/>
      <c r="ISL287" s="732"/>
      <c r="ISM287" s="732"/>
      <c r="ISN287" s="732"/>
      <c r="ISO287" s="733"/>
      <c r="ISP287" s="733"/>
      <c r="ISQ287" s="732"/>
      <c r="ISR287" s="732"/>
      <c r="ISS287" s="733"/>
      <c r="IST287" s="733"/>
      <c r="ISU287" s="732"/>
      <c r="ISV287" s="732"/>
      <c r="ISW287" s="732"/>
      <c r="ISX287" s="732"/>
      <c r="ISY287" s="732"/>
      <c r="ISZ287" s="731"/>
      <c r="ITA287" s="734"/>
      <c r="ITB287" s="732"/>
      <c r="ITC287" s="732"/>
      <c r="ITD287" s="732"/>
      <c r="ITE287" s="732"/>
      <c r="ITF287" s="732"/>
      <c r="ITG287" s="732"/>
      <c r="ITH287" s="732"/>
      <c r="ITI287" s="735"/>
      <c r="ITJ287" s="735"/>
      <c r="ITK287" s="735"/>
      <c r="ITL287" s="735"/>
      <c r="ITM287" s="735"/>
      <c r="ITN287" s="735"/>
      <c r="ITO287" s="735"/>
      <c r="ITP287" s="735"/>
      <c r="ITQ287" s="735"/>
      <c r="ITR287" s="735"/>
      <c r="ITS287" s="735"/>
      <c r="ITT287" s="735"/>
      <c r="ITU287" s="735"/>
      <c r="ITV287" s="735"/>
      <c r="ITW287" s="735"/>
      <c r="ITX287" s="735"/>
      <c r="ITY287" s="735"/>
      <c r="ITZ287" s="735"/>
      <c r="IUA287" s="735"/>
      <c r="IUB287" s="735"/>
      <c r="IUC287" s="735"/>
      <c r="IUD287" s="735"/>
      <c r="IUE287" s="735"/>
      <c r="IUF287" s="735"/>
      <c r="IUG287" s="735"/>
      <c r="IUH287" s="735"/>
      <c r="IUI287" s="735"/>
      <c r="IUJ287" s="735"/>
      <c r="IUK287" s="735"/>
      <c r="IUL287" s="735"/>
      <c r="IUM287" s="735"/>
      <c r="IUN287" s="735"/>
      <c r="IUO287" s="735"/>
      <c r="IUP287" s="735"/>
      <c r="IUQ287" s="735"/>
      <c r="IUR287" s="735"/>
      <c r="IUS287" s="735"/>
      <c r="IUT287" s="735"/>
      <c r="IUU287" s="735"/>
      <c r="IUV287" s="735"/>
      <c r="IUW287" s="735"/>
      <c r="IUX287" s="735"/>
      <c r="IUY287" s="735"/>
      <c r="IUZ287" s="735"/>
      <c r="IVA287" s="732"/>
      <c r="IVB287" s="732"/>
      <c r="IVC287" s="732"/>
      <c r="IVD287" s="732"/>
      <c r="IVE287" s="732"/>
      <c r="IVF287" s="732"/>
      <c r="IVG287" s="732"/>
      <c r="IVH287" s="732"/>
      <c r="IVI287" s="732"/>
      <c r="IVJ287" s="732"/>
      <c r="IVK287" s="732"/>
      <c r="IVL287" s="732"/>
      <c r="IVM287" s="732"/>
      <c r="IVN287" s="732"/>
      <c r="IVO287" s="732"/>
      <c r="IVP287" s="732"/>
      <c r="IVQ287" s="732"/>
      <c r="IVR287" s="732"/>
      <c r="IVS287" s="732"/>
      <c r="IVT287" s="732"/>
      <c r="IVU287" s="732"/>
      <c r="IVV287" s="732"/>
      <c r="IVW287" s="732"/>
      <c r="IVX287" s="732"/>
      <c r="IVY287" s="733"/>
      <c r="IVZ287" s="733"/>
      <c r="IWA287" s="733"/>
      <c r="IWB287" s="733"/>
      <c r="IWC287" s="733"/>
      <c r="IWD287" s="732"/>
      <c r="IWE287" s="732"/>
      <c r="IWF287" s="733"/>
      <c r="IWG287" s="733"/>
      <c r="IWH287" s="732"/>
      <c r="IWI287" s="732"/>
      <c r="IWJ287" s="733"/>
      <c r="IWK287" s="733"/>
      <c r="IWL287" s="732"/>
      <c r="IWM287" s="732"/>
      <c r="IWN287" s="732"/>
      <c r="IWO287" s="732"/>
      <c r="IWP287" s="732"/>
      <c r="IWQ287" s="732"/>
      <c r="IWR287" s="732"/>
      <c r="IWS287" s="733"/>
      <c r="IWT287" s="733"/>
      <c r="IWU287" s="732"/>
      <c r="IWV287" s="732"/>
      <c r="IWW287" s="733"/>
      <c r="IWX287" s="733"/>
      <c r="IWY287" s="732"/>
      <c r="IWZ287" s="732"/>
      <c r="IXA287" s="732"/>
      <c r="IXB287" s="732"/>
      <c r="IXC287" s="732"/>
      <c r="IXD287" s="731"/>
      <c r="IXE287" s="734"/>
      <c r="IXF287" s="732"/>
      <c r="IXG287" s="732"/>
      <c r="IXH287" s="732"/>
      <c r="IXI287" s="732"/>
      <c r="IXJ287" s="732"/>
      <c r="IXK287" s="732"/>
      <c r="IXL287" s="732"/>
      <c r="IXM287" s="735"/>
      <c r="IXN287" s="735"/>
      <c r="IXO287" s="735"/>
      <c r="IXP287" s="735"/>
      <c r="IXQ287" s="735"/>
      <c r="IXR287" s="735"/>
      <c r="IXS287" s="735"/>
      <c r="IXT287" s="735"/>
      <c r="IXU287" s="735"/>
      <c r="IXV287" s="735"/>
      <c r="IXW287" s="735"/>
      <c r="IXX287" s="735"/>
      <c r="IXY287" s="735"/>
      <c r="IXZ287" s="735"/>
      <c r="IYA287" s="735"/>
      <c r="IYB287" s="735"/>
      <c r="IYC287" s="735"/>
      <c r="IYD287" s="735"/>
      <c r="IYE287" s="735"/>
      <c r="IYF287" s="735"/>
      <c r="IYG287" s="735"/>
      <c r="IYH287" s="735"/>
      <c r="IYI287" s="735"/>
      <c r="IYJ287" s="735"/>
      <c r="IYK287" s="735"/>
      <c r="IYL287" s="735"/>
      <c r="IYM287" s="735"/>
      <c r="IYN287" s="735"/>
      <c r="IYO287" s="735"/>
      <c r="IYP287" s="735"/>
      <c r="IYQ287" s="735"/>
      <c r="IYR287" s="735"/>
      <c r="IYS287" s="735"/>
      <c r="IYT287" s="735"/>
      <c r="IYU287" s="735"/>
      <c r="IYV287" s="735"/>
      <c r="IYW287" s="735"/>
      <c r="IYX287" s="735"/>
      <c r="IYY287" s="735"/>
      <c r="IYZ287" s="735"/>
      <c r="IZA287" s="735"/>
      <c r="IZB287" s="735"/>
      <c r="IZC287" s="735"/>
      <c r="IZD287" s="735"/>
      <c r="IZE287" s="732"/>
      <c r="IZF287" s="732"/>
      <c r="IZG287" s="732"/>
      <c r="IZH287" s="732"/>
      <c r="IZI287" s="732"/>
      <c r="IZJ287" s="732"/>
      <c r="IZK287" s="732"/>
      <c r="IZL287" s="732"/>
      <c r="IZM287" s="732"/>
      <c r="IZN287" s="732"/>
      <c r="IZO287" s="732"/>
      <c r="IZP287" s="732"/>
      <c r="IZQ287" s="732"/>
      <c r="IZR287" s="732"/>
      <c r="IZS287" s="732"/>
      <c r="IZT287" s="732"/>
      <c r="IZU287" s="732"/>
      <c r="IZV287" s="732"/>
      <c r="IZW287" s="732"/>
      <c r="IZX287" s="732"/>
      <c r="IZY287" s="732"/>
      <c r="IZZ287" s="732"/>
      <c r="JAA287" s="732"/>
      <c r="JAB287" s="732"/>
      <c r="JAC287" s="733"/>
      <c r="JAD287" s="733"/>
      <c r="JAE287" s="733"/>
      <c r="JAF287" s="733"/>
      <c r="JAG287" s="733"/>
      <c r="JAH287" s="732"/>
      <c r="JAI287" s="732"/>
      <c r="JAJ287" s="733"/>
      <c r="JAK287" s="733"/>
      <c r="JAL287" s="732"/>
      <c r="JAM287" s="732"/>
      <c r="JAN287" s="733"/>
      <c r="JAO287" s="733"/>
      <c r="JAP287" s="732"/>
      <c r="JAQ287" s="732"/>
      <c r="JAR287" s="732"/>
      <c r="JAS287" s="732"/>
      <c r="JAT287" s="732"/>
      <c r="JAU287" s="732"/>
      <c r="JAV287" s="732"/>
      <c r="JAW287" s="733"/>
      <c r="JAX287" s="733"/>
      <c r="JAY287" s="732"/>
      <c r="JAZ287" s="732"/>
      <c r="JBA287" s="733"/>
      <c r="JBB287" s="733"/>
      <c r="JBC287" s="732"/>
      <c r="JBD287" s="732"/>
      <c r="JBE287" s="732"/>
      <c r="JBF287" s="732"/>
      <c r="JBG287" s="732"/>
      <c r="JBH287" s="731"/>
      <c r="JBI287" s="734"/>
      <c r="JBJ287" s="732"/>
      <c r="JBK287" s="732"/>
      <c r="JBL287" s="732"/>
      <c r="JBM287" s="732"/>
      <c r="JBN287" s="732"/>
      <c r="JBO287" s="732"/>
      <c r="JBP287" s="732"/>
      <c r="JBQ287" s="735"/>
      <c r="JBR287" s="735"/>
      <c r="JBS287" s="735"/>
      <c r="JBT287" s="735"/>
      <c r="JBU287" s="735"/>
      <c r="JBV287" s="735"/>
      <c r="JBW287" s="735"/>
      <c r="JBX287" s="735"/>
      <c r="JBY287" s="735"/>
      <c r="JBZ287" s="735"/>
      <c r="JCA287" s="735"/>
      <c r="JCB287" s="735"/>
      <c r="JCC287" s="735"/>
      <c r="JCD287" s="735"/>
      <c r="JCE287" s="735"/>
      <c r="JCF287" s="735"/>
      <c r="JCG287" s="735"/>
      <c r="JCH287" s="735"/>
      <c r="JCI287" s="735"/>
      <c r="JCJ287" s="735"/>
      <c r="JCK287" s="735"/>
      <c r="JCL287" s="735"/>
      <c r="JCM287" s="735"/>
      <c r="JCN287" s="735"/>
      <c r="JCO287" s="735"/>
      <c r="JCP287" s="735"/>
      <c r="JCQ287" s="735"/>
      <c r="JCR287" s="735"/>
      <c r="JCS287" s="735"/>
      <c r="JCT287" s="735"/>
      <c r="JCU287" s="735"/>
      <c r="JCV287" s="735"/>
      <c r="JCW287" s="735"/>
      <c r="JCX287" s="735"/>
      <c r="JCY287" s="735"/>
      <c r="JCZ287" s="735"/>
      <c r="JDA287" s="735"/>
      <c r="JDB287" s="735"/>
      <c r="JDC287" s="735"/>
      <c r="JDD287" s="735"/>
      <c r="JDE287" s="735"/>
      <c r="JDF287" s="735"/>
      <c r="JDG287" s="735"/>
      <c r="JDH287" s="735"/>
      <c r="JDI287" s="732"/>
      <c r="JDJ287" s="732"/>
      <c r="JDK287" s="732"/>
      <c r="JDL287" s="732"/>
      <c r="JDM287" s="732"/>
      <c r="JDN287" s="732"/>
      <c r="JDO287" s="732"/>
      <c r="JDP287" s="732"/>
      <c r="JDQ287" s="732"/>
      <c r="JDR287" s="732"/>
      <c r="JDS287" s="732"/>
      <c r="JDT287" s="732"/>
      <c r="JDU287" s="732"/>
      <c r="JDV287" s="732"/>
      <c r="JDW287" s="732"/>
      <c r="JDX287" s="732"/>
      <c r="JDY287" s="732"/>
      <c r="JDZ287" s="732"/>
      <c r="JEA287" s="732"/>
      <c r="JEB287" s="732"/>
      <c r="JEC287" s="732"/>
      <c r="JED287" s="732"/>
      <c r="JEE287" s="732"/>
      <c r="JEF287" s="732"/>
      <c r="JEG287" s="733"/>
      <c r="JEH287" s="733"/>
      <c r="JEI287" s="733"/>
      <c r="JEJ287" s="733"/>
      <c r="JEK287" s="733"/>
      <c r="JEL287" s="732"/>
      <c r="JEM287" s="732"/>
      <c r="JEN287" s="733"/>
      <c r="JEO287" s="733"/>
      <c r="JEP287" s="732"/>
      <c r="JEQ287" s="732"/>
      <c r="JER287" s="733"/>
      <c r="JES287" s="733"/>
      <c r="JET287" s="732"/>
      <c r="JEU287" s="732"/>
      <c r="JEV287" s="732"/>
      <c r="JEW287" s="732"/>
      <c r="JEX287" s="732"/>
      <c r="JEY287" s="732"/>
      <c r="JEZ287" s="732"/>
      <c r="JFA287" s="733"/>
      <c r="JFB287" s="733"/>
      <c r="JFC287" s="732"/>
      <c r="JFD287" s="732"/>
      <c r="JFE287" s="733"/>
      <c r="JFF287" s="733"/>
      <c r="JFG287" s="732"/>
      <c r="JFH287" s="732"/>
      <c r="JFI287" s="732"/>
      <c r="JFJ287" s="732"/>
      <c r="JFK287" s="732"/>
      <c r="JFL287" s="731"/>
      <c r="JFM287" s="734"/>
      <c r="JFN287" s="732"/>
      <c r="JFO287" s="732"/>
      <c r="JFP287" s="732"/>
      <c r="JFQ287" s="732"/>
      <c r="JFR287" s="732"/>
      <c r="JFS287" s="732"/>
      <c r="JFT287" s="732"/>
      <c r="JFU287" s="735"/>
      <c r="JFV287" s="735"/>
      <c r="JFW287" s="735"/>
      <c r="JFX287" s="735"/>
      <c r="JFY287" s="735"/>
      <c r="JFZ287" s="735"/>
      <c r="JGA287" s="735"/>
      <c r="JGB287" s="735"/>
      <c r="JGC287" s="735"/>
      <c r="JGD287" s="735"/>
      <c r="JGE287" s="735"/>
      <c r="JGF287" s="735"/>
      <c r="JGG287" s="735"/>
      <c r="JGH287" s="735"/>
      <c r="JGI287" s="735"/>
      <c r="JGJ287" s="735"/>
      <c r="JGK287" s="735"/>
      <c r="JGL287" s="735"/>
      <c r="JGM287" s="735"/>
      <c r="JGN287" s="735"/>
      <c r="JGO287" s="735"/>
      <c r="JGP287" s="735"/>
      <c r="JGQ287" s="735"/>
      <c r="JGR287" s="735"/>
      <c r="JGS287" s="735"/>
      <c r="JGT287" s="735"/>
      <c r="JGU287" s="735"/>
      <c r="JGV287" s="735"/>
      <c r="JGW287" s="735"/>
      <c r="JGX287" s="735"/>
      <c r="JGY287" s="735"/>
      <c r="JGZ287" s="735"/>
      <c r="JHA287" s="735"/>
      <c r="JHB287" s="735"/>
      <c r="JHC287" s="735"/>
      <c r="JHD287" s="735"/>
      <c r="JHE287" s="735"/>
      <c r="JHF287" s="735"/>
      <c r="JHG287" s="735"/>
      <c r="JHH287" s="735"/>
      <c r="JHI287" s="735"/>
      <c r="JHJ287" s="735"/>
      <c r="JHK287" s="735"/>
      <c r="JHL287" s="735"/>
      <c r="JHM287" s="732"/>
      <c r="JHN287" s="732"/>
      <c r="JHO287" s="732"/>
      <c r="JHP287" s="732"/>
      <c r="JHQ287" s="732"/>
      <c r="JHR287" s="732"/>
      <c r="JHS287" s="732"/>
      <c r="JHT287" s="732"/>
      <c r="JHU287" s="732"/>
      <c r="JHV287" s="732"/>
      <c r="JHW287" s="732"/>
      <c r="JHX287" s="732"/>
      <c r="JHY287" s="732"/>
      <c r="JHZ287" s="732"/>
      <c r="JIA287" s="732"/>
      <c r="JIB287" s="732"/>
      <c r="JIC287" s="732"/>
      <c r="JID287" s="732"/>
      <c r="JIE287" s="732"/>
      <c r="JIF287" s="732"/>
      <c r="JIG287" s="732"/>
      <c r="JIH287" s="732"/>
      <c r="JII287" s="732"/>
      <c r="JIJ287" s="732"/>
      <c r="JIK287" s="733"/>
      <c r="JIL287" s="733"/>
      <c r="JIM287" s="733"/>
      <c r="JIN287" s="733"/>
      <c r="JIO287" s="733"/>
      <c r="JIP287" s="732"/>
      <c r="JIQ287" s="732"/>
      <c r="JIR287" s="733"/>
      <c r="JIS287" s="733"/>
      <c r="JIT287" s="732"/>
      <c r="JIU287" s="732"/>
      <c r="JIV287" s="733"/>
      <c r="JIW287" s="733"/>
      <c r="JIX287" s="732"/>
      <c r="JIY287" s="732"/>
      <c r="JIZ287" s="732"/>
      <c r="JJA287" s="732"/>
      <c r="JJB287" s="732"/>
      <c r="JJC287" s="732"/>
      <c r="JJD287" s="732"/>
      <c r="JJE287" s="733"/>
      <c r="JJF287" s="733"/>
      <c r="JJG287" s="732"/>
      <c r="JJH287" s="732"/>
      <c r="JJI287" s="733"/>
      <c r="JJJ287" s="733"/>
      <c r="JJK287" s="732"/>
      <c r="JJL287" s="732"/>
      <c r="JJM287" s="732"/>
      <c r="JJN287" s="732"/>
      <c r="JJO287" s="732"/>
      <c r="JJP287" s="731"/>
      <c r="JJQ287" s="734"/>
      <c r="JJR287" s="732"/>
      <c r="JJS287" s="732"/>
      <c r="JJT287" s="732"/>
      <c r="JJU287" s="732"/>
      <c r="JJV287" s="732"/>
      <c r="JJW287" s="732"/>
      <c r="JJX287" s="732"/>
      <c r="JJY287" s="735"/>
      <c r="JJZ287" s="735"/>
      <c r="JKA287" s="735"/>
      <c r="JKB287" s="735"/>
      <c r="JKC287" s="735"/>
      <c r="JKD287" s="735"/>
      <c r="JKE287" s="735"/>
      <c r="JKF287" s="735"/>
      <c r="JKG287" s="735"/>
      <c r="JKH287" s="735"/>
      <c r="JKI287" s="735"/>
      <c r="JKJ287" s="735"/>
      <c r="JKK287" s="735"/>
      <c r="JKL287" s="735"/>
      <c r="JKM287" s="735"/>
      <c r="JKN287" s="735"/>
      <c r="JKO287" s="735"/>
      <c r="JKP287" s="735"/>
      <c r="JKQ287" s="735"/>
      <c r="JKR287" s="735"/>
      <c r="JKS287" s="735"/>
      <c r="JKT287" s="735"/>
      <c r="JKU287" s="735"/>
      <c r="JKV287" s="735"/>
      <c r="JKW287" s="735"/>
      <c r="JKX287" s="735"/>
      <c r="JKY287" s="735"/>
      <c r="JKZ287" s="735"/>
      <c r="JLA287" s="735"/>
      <c r="JLB287" s="735"/>
      <c r="JLC287" s="735"/>
      <c r="JLD287" s="735"/>
      <c r="JLE287" s="735"/>
      <c r="JLF287" s="735"/>
      <c r="JLG287" s="735"/>
      <c r="JLH287" s="735"/>
      <c r="JLI287" s="735"/>
      <c r="JLJ287" s="735"/>
      <c r="JLK287" s="735"/>
      <c r="JLL287" s="735"/>
      <c r="JLM287" s="735"/>
      <c r="JLN287" s="735"/>
      <c r="JLO287" s="735"/>
      <c r="JLP287" s="735"/>
      <c r="JLQ287" s="732"/>
      <c r="JLR287" s="732"/>
      <c r="JLS287" s="732"/>
      <c r="JLT287" s="732"/>
      <c r="JLU287" s="732"/>
      <c r="JLV287" s="732"/>
      <c r="JLW287" s="732"/>
      <c r="JLX287" s="732"/>
      <c r="JLY287" s="732"/>
      <c r="JLZ287" s="732"/>
      <c r="JMA287" s="732"/>
      <c r="JMB287" s="732"/>
      <c r="JMC287" s="732"/>
      <c r="JMD287" s="732"/>
      <c r="JME287" s="732"/>
      <c r="JMF287" s="732"/>
      <c r="JMG287" s="732"/>
      <c r="JMH287" s="732"/>
      <c r="JMI287" s="732"/>
      <c r="JMJ287" s="732"/>
      <c r="JMK287" s="732"/>
      <c r="JML287" s="732"/>
      <c r="JMM287" s="732"/>
      <c r="JMN287" s="732"/>
      <c r="JMO287" s="733"/>
      <c r="JMP287" s="733"/>
      <c r="JMQ287" s="733"/>
      <c r="JMR287" s="733"/>
      <c r="JMS287" s="733"/>
      <c r="JMT287" s="732"/>
      <c r="JMU287" s="732"/>
      <c r="JMV287" s="733"/>
      <c r="JMW287" s="733"/>
      <c r="JMX287" s="732"/>
      <c r="JMY287" s="732"/>
      <c r="JMZ287" s="733"/>
      <c r="JNA287" s="733"/>
      <c r="JNB287" s="732"/>
      <c r="JNC287" s="732"/>
      <c r="JND287" s="732"/>
      <c r="JNE287" s="732"/>
      <c r="JNF287" s="732"/>
      <c r="JNG287" s="732"/>
      <c r="JNH287" s="732"/>
      <c r="JNI287" s="733"/>
      <c r="JNJ287" s="733"/>
      <c r="JNK287" s="732"/>
      <c r="JNL287" s="732"/>
      <c r="JNM287" s="733"/>
      <c r="JNN287" s="733"/>
      <c r="JNO287" s="732"/>
      <c r="JNP287" s="732"/>
      <c r="JNQ287" s="732"/>
      <c r="JNR287" s="732"/>
      <c r="JNS287" s="732"/>
      <c r="JNT287" s="731"/>
      <c r="JNU287" s="734"/>
      <c r="JNV287" s="732"/>
      <c r="JNW287" s="732"/>
      <c r="JNX287" s="732"/>
      <c r="JNY287" s="732"/>
      <c r="JNZ287" s="732"/>
      <c r="JOA287" s="732"/>
      <c r="JOB287" s="732"/>
      <c r="JOC287" s="735"/>
      <c r="JOD287" s="735"/>
      <c r="JOE287" s="735"/>
      <c r="JOF287" s="735"/>
      <c r="JOG287" s="735"/>
      <c r="JOH287" s="735"/>
      <c r="JOI287" s="735"/>
      <c r="JOJ287" s="735"/>
      <c r="JOK287" s="735"/>
      <c r="JOL287" s="735"/>
      <c r="JOM287" s="735"/>
      <c r="JON287" s="735"/>
      <c r="JOO287" s="735"/>
      <c r="JOP287" s="735"/>
      <c r="JOQ287" s="735"/>
      <c r="JOR287" s="735"/>
      <c r="JOS287" s="735"/>
      <c r="JOT287" s="735"/>
      <c r="JOU287" s="735"/>
      <c r="JOV287" s="735"/>
      <c r="JOW287" s="735"/>
      <c r="JOX287" s="735"/>
      <c r="JOY287" s="735"/>
      <c r="JOZ287" s="735"/>
      <c r="JPA287" s="735"/>
      <c r="JPB287" s="735"/>
      <c r="JPC287" s="735"/>
      <c r="JPD287" s="735"/>
      <c r="JPE287" s="735"/>
      <c r="JPF287" s="735"/>
      <c r="JPG287" s="735"/>
      <c r="JPH287" s="735"/>
      <c r="JPI287" s="735"/>
      <c r="JPJ287" s="735"/>
      <c r="JPK287" s="735"/>
      <c r="JPL287" s="735"/>
      <c r="JPM287" s="735"/>
      <c r="JPN287" s="735"/>
      <c r="JPO287" s="735"/>
      <c r="JPP287" s="735"/>
      <c r="JPQ287" s="735"/>
      <c r="JPR287" s="735"/>
      <c r="JPS287" s="735"/>
      <c r="JPT287" s="735"/>
      <c r="JPU287" s="732"/>
      <c r="JPV287" s="732"/>
      <c r="JPW287" s="732"/>
      <c r="JPX287" s="732"/>
      <c r="JPY287" s="732"/>
      <c r="JPZ287" s="732"/>
      <c r="JQA287" s="732"/>
      <c r="JQB287" s="732"/>
      <c r="JQC287" s="732"/>
      <c r="JQD287" s="732"/>
      <c r="JQE287" s="732"/>
      <c r="JQF287" s="732"/>
      <c r="JQG287" s="732"/>
      <c r="JQH287" s="732"/>
      <c r="JQI287" s="732"/>
      <c r="JQJ287" s="732"/>
      <c r="JQK287" s="732"/>
      <c r="JQL287" s="732"/>
      <c r="JQM287" s="732"/>
      <c r="JQN287" s="732"/>
      <c r="JQO287" s="732"/>
      <c r="JQP287" s="732"/>
      <c r="JQQ287" s="732"/>
      <c r="JQR287" s="732"/>
      <c r="JQS287" s="733"/>
      <c r="JQT287" s="733"/>
      <c r="JQU287" s="733"/>
      <c r="JQV287" s="733"/>
      <c r="JQW287" s="733"/>
      <c r="JQX287" s="732"/>
      <c r="JQY287" s="732"/>
      <c r="JQZ287" s="733"/>
      <c r="JRA287" s="733"/>
      <c r="JRB287" s="732"/>
      <c r="JRC287" s="732"/>
      <c r="JRD287" s="733"/>
      <c r="JRE287" s="733"/>
      <c r="JRF287" s="732"/>
      <c r="JRG287" s="732"/>
      <c r="JRH287" s="732"/>
      <c r="JRI287" s="732"/>
      <c r="JRJ287" s="732"/>
      <c r="JRK287" s="732"/>
      <c r="JRL287" s="732"/>
      <c r="JRM287" s="733"/>
      <c r="JRN287" s="733"/>
      <c r="JRO287" s="732"/>
      <c r="JRP287" s="732"/>
      <c r="JRQ287" s="733"/>
      <c r="JRR287" s="733"/>
      <c r="JRS287" s="732"/>
      <c r="JRT287" s="732"/>
      <c r="JRU287" s="732"/>
      <c r="JRV287" s="732"/>
      <c r="JRW287" s="732"/>
      <c r="JRX287" s="731"/>
      <c r="JRY287" s="734"/>
      <c r="JRZ287" s="732"/>
      <c r="JSA287" s="732"/>
      <c r="JSB287" s="732"/>
      <c r="JSC287" s="732"/>
      <c r="JSD287" s="732"/>
      <c r="JSE287" s="732"/>
      <c r="JSF287" s="732"/>
      <c r="JSG287" s="735"/>
      <c r="JSH287" s="735"/>
      <c r="JSI287" s="735"/>
      <c r="JSJ287" s="735"/>
      <c r="JSK287" s="735"/>
      <c r="JSL287" s="735"/>
      <c r="JSM287" s="735"/>
      <c r="JSN287" s="735"/>
      <c r="JSO287" s="735"/>
      <c r="JSP287" s="735"/>
      <c r="JSQ287" s="735"/>
      <c r="JSR287" s="735"/>
      <c r="JSS287" s="735"/>
      <c r="JST287" s="735"/>
      <c r="JSU287" s="735"/>
      <c r="JSV287" s="735"/>
      <c r="JSW287" s="735"/>
      <c r="JSX287" s="735"/>
      <c r="JSY287" s="735"/>
      <c r="JSZ287" s="735"/>
      <c r="JTA287" s="735"/>
      <c r="JTB287" s="735"/>
      <c r="JTC287" s="735"/>
      <c r="JTD287" s="735"/>
      <c r="JTE287" s="735"/>
      <c r="JTF287" s="735"/>
      <c r="JTG287" s="735"/>
      <c r="JTH287" s="735"/>
      <c r="JTI287" s="735"/>
      <c r="JTJ287" s="735"/>
      <c r="JTK287" s="735"/>
      <c r="JTL287" s="735"/>
      <c r="JTM287" s="735"/>
      <c r="JTN287" s="735"/>
      <c r="JTO287" s="735"/>
      <c r="JTP287" s="735"/>
      <c r="JTQ287" s="735"/>
      <c r="JTR287" s="735"/>
      <c r="JTS287" s="735"/>
      <c r="JTT287" s="735"/>
      <c r="JTU287" s="735"/>
      <c r="JTV287" s="735"/>
      <c r="JTW287" s="735"/>
      <c r="JTX287" s="735"/>
      <c r="JTY287" s="732"/>
      <c r="JTZ287" s="732"/>
      <c r="JUA287" s="732"/>
      <c r="JUB287" s="732"/>
      <c r="JUC287" s="732"/>
      <c r="JUD287" s="732"/>
      <c r="JUE287" s="732"/>
      <c r="JUF287" s="732"/>
      <c r="JUG287" s="732"/>
      <c r="JUH287" s="732"/>
      <c r="JUI287" s="732"/>
      <c r="JUJ287" s="732"/>
      <c r="JUK287" s="732"/>
      <c r="JUL287" s="732"/>
      <c r="JUM287" s="732"/>
      <c r="JUN287" s="732"/>
      <c r="JUO287" s="732"/>
      <c r="JUP287" s="732"/>
      <c r="JUQ287" s="732"/>
      <c r="JUR287" s="732"/>
      <c r="JUS287" s="732"/>
      <c r="JUT287" s="732"/>
      <c r="JUU287" s="732"/>
      <c r="JUV287" s="732"/>
      <c r="JUW287" s="733"/>
      <c r="JUX287" s="733"/>
      <c r="JUY287" s="733"/>
      <c r="JUZ287" s="733"/>
      <c r="JVA287" s="733"/>
      <c r="JVB287" s="732"/>
      <c r="JVC287" s="732"/>
      <c r="JVD287" s="733"/>
      <c r="JVE287" s="733"/>
      <c r="JVF287" s="732"/>
      <c r="JVG287" s="732"/>
      <c r="JVH287" s="733"/>
      <c r="JVI287" s="733"/>
      <c r="JVJ287" s="732"/>
      <c r="JVK287" s="732"/>
      <c r="JVL287" s="732"/>
      <c r="JVM287" s="732"/>
      <c r="JVN287" s="732"/>
      <c r="JVO287" s="732"/>
      <c r="JVP287" s="732"/>
      <c r="JVQ287" s="733"/>
      <c r="JVR287" s="733"/>
      <c r="JVS287" s="732"/>
      <c r="JVT287" s="732"/>
      <c r="JVU287" s="733"/>
      <c r="JVV287" s="733"/>
      <c r="JVW287" s="732"/>
      <c r="JVX287" s="732"/>
      <c r="JVY287" s="732"/>
      <c r="JVZ287" s="732"/>
      <c r="JWA287" s="732"/>
      <c r="JWB287" s="731"/>
      <c r="JWC287" s="734"/>
      <c r="JWD287" s="732"/>
      <c r="JWE287" s="732"/>
      <c r="JWF287" s="732"/>
      <c r="JWG287" s="732"/>
      <c r="JWH287" s="732"/>
      <c r="JWI287" s="732"/>
      <c r="JWJ287" s="732"/>
      <c r="JWK287" s="735"/>
      <c r="JWL287" s="735"/>
      <c r="JWM287" s="735"/>
      <c r="JWN287" s="735"/>
      <c r="JWO287" s="735"/>
      <c r="JWP287" s="735"/>
      <c r="JWQ287" s="735"/>
      <c r="JWR287" s="735"/>
      <c r="JWS287" s="735"/>
      <c r="JWT287" s="735"/>
      <c r="JWU287" s="735"/>
      <c r="JWV287" s="735"/>
      <c r="JWW287" s="735"/>
      <c r="JWX287" s="735"/>
      <c r="JWY287" s="735"/>
      <c r="JWZ287" s="735"/>
      <c r="JXA287" s="735"/>
      <c r="JXB287" s="735"/>
      <c r="JXC287" s="735"/>
      <c r="JXD287" s="735"/>
      <c r="JXE287" s="735"/>
      <c r="JXF287" s="735"/>
      <c r="JXG287" s="735"/>
      <c r="JXH287" s="735"/>
      <c r="JXI287" s="735"/>
      <c r="JXJ287" s="735"/>
      <c r="JXK287" s="735"/>
      <c r="JXL287" s="735"/>
      <c r="JXM287" s="735"/>
      <c r="JXN287" s="735"/>
      <c r="JXO287" s="735"/>
      <c r="JXP287" s="735"/>
      <c r="JXQ287" s="735"/>
      <c r="JXR287" s="735"/>
      <c r="JXS287" s="735"/>
      <c r="JXT287" s="735"/>
      <c r="JXU287" s="735"/>
      <c r="JXV287" s="735"/>
      <c r="JXW287" s="735"/>
      <c r="JXX287" s="735"/>
      <c r="JXY287" s="735"/>
      <c r="JXZ287" s="735"/>
      <c r="JYA287" s="735"/>
      <c r="JYB287" s="735"/>
      <c r="JYC287" s="732"/>
      <c r="JYD287" s="732"/>
      <c r="JYE287" s="732"/>
      <c r="JYF287" s="732"/>
      <c r="JYG287" s="732"/>
      <c r="JYH287" s="732"/>
      <c r="JYI287" s="732"/>
      <c r="JYJ287" s="732"/>
      <c r="JYK287" s="732"/>
      <c r="JYL287" s="732"/>
      <c r="JYM287" s="732"/>
      <c r="JYN287" s="732"/>
      <c r="JYO287" s="732"/>
      <c r="JYP287" s="732"/>
      <c r="JYQ287" s="732"/>
      <c r="JYR287" s="732"/>
      <c r="JYS287" s="732"/>
      <c r="JYT287" s="732"/>
      <c r="JYU287" s="732"/>
      <c r="JYV287" s="732"/>
      <c r="JYW287" s="732"/>
      <c r="JYX287" s="732"/>
      <c r="JYY287" s="732"/>
      <c r="JYZ287" s="732"/>
      <c r="JZA287" s="733"/>
      <c r="JZB287" s="733"/>
      <c r="JZC287" s="733"/>
      <c r="JZD287" s="733"/>
      <c r="JZE287" s="733"/>
      <c r="JZF287" s="732"/>
      <c r="JZG287" s="732"/>
      <c r="JZH287" s="733"/>
      <c r="JZI287" s="733"/>
      <c r="JZJ287" s="732"/>
      <c r="JZK287" s="732"/>
      <c r="JZL287" s="733"/>
      <c r="JZM287" s="733"/>
      <c r="JZN287" s="732"/>
      <c r="JZO287" s="732"/>
      <c r="JZP287" s="732"/>
      <c r="JZQ287" s="732"/>
      <c r="JZR287" s="732"/>
      <c r="JZS287" s="732"/>
      <c r="JZT287" s="732"/>
      <c r="JZU287" s="733"/>
      <c r="JZV287" s="733"/>
      <c r="JZW287" s="732"/>
      <c r="JZX287" s="732"/>
      <c r="JZY287" s="733"/>
      <c r="JZZ287" s="733"/>
      <c r="KAA287" s="732"/>
      <c r="KAB287" s="732"/>
      <c r="KAC287" s="732"/>
      <c r="KAD287" s="732"/>
      <c r="KAE287" s="732"/>
      <c r="KAF287" s="731"/>
      <c r="KAG287" s="734"/>
      <c r="KAH287" s="732"/>
      <c r="KAI287" s="732"/>
      <c r="KAJ287" s="732"/>
      <c r="KAK287" s="732"/>
      <c r="KAL287" s="732"/>
      <c r="KAM287" s="732"/>
      <c r="KAN287" s="732"/>
      <c r="KAO287" s="735"/>
      <c r="KAP287" s="735"/>
      <c r="KAQ287" s="735"/>
      <c r="KAR287" s="735"/>
      <c r="KAS287" s="735"/>
      <c r="KAT287" s="735"/>
      <c r="KAU287" s="735"/>
      <c r="KAV287" s="735"/>
      <c r="KAW287" s="735"/>
      <c r="KAX287" s="735"/>
      <c r="KAY287" s="735"/>
      <c r="KAZ287" s="735"/>
      <c r="KBA287" s="735"/>
      <c r="KBB287" s="735"/>
      <c r="KBC287" s="735"/>
      <c r="KBD287" s="735"/>
      <c r="KBE287" s="735"/>
      <c r="KBF287" s="735"/>
      <c r="KBG287" s="735"/>
      <c r="KBH287" s="735"/>
      <c r="KBI287" s="735"/>
      <c r="KBJ287" s="735"/>
      <c r="KBK287" s="735"/>
      <c r="KBL287" s="735"/>
      <c r="KBM287" s="735"/>
      <c r="KBN287" s="735"/>
      <c r="KBO287" s="735"/>
      <c r="KBP287" s="735"/>
      <c r="KBQ287" s="735"/>
      <c r="KBR287" s="735"/>
      <c r="KBS287" s="735"/>
      <c r="KBT287" s="735"/>
      <c r="KBU287" s="735"/>
      <c r="KBV287" s="735"/>
      <c r="KBW287" s="735"/>
      <c r="KBX287" s="735"/>
      <c r="KBY287" s="735"/>
      <c r="KBZ287" s="735"/>
      <c r="KCA287" s="735"/>
      <c r="KCB287" s="735"/>
      <c r="KCC287" s="735"/>
      <c r="KCD287" s="735"/>
      <c r="KCE287" s="735"/>
      <c r="KCF287" s="735"/>
      <c r="KCG287" s="732"/>
      <c r="KCH287" s="732"/>
      <c r="KCI287" s="732"/>
      <c r="KCJ287" s="732"/>
      <c r="KCK287" s="732"/>
      <c r="KCL287" s="732"/>
      <c r="KCM287" s="732"/>
      <c r="KCN287" s="732"/>
      <c r="KCO287" s="732"/>
      <c r="KCP287" s="732"/>
      <c r="KCQ287" s="732"/>
      <c r="KCR287" s="732"/>
      <c r="KCS287" s="732"/>
      <c r="KCT287" s="732"/>
      <c r="KCU287" s="732"/>
      <c r="KCV287" s="732"/>
      <c r="KCW287" s="732"/>
      <c r="KCX287" s="732"/>
      <c r="KCY287" s="732"/>
      <c r="KCZ287" s="732"/>
      <c r="KDA287" s="732"/>
      <c r="KDB287" s="732"/>
      <c r="KDC287" s="732"/>
      <c r="KDD287" s="732"/>
      <c r="KDE287" s="733"/>
      <c r="KDF287" s="733"/>
      <c r="KDG287" s="733"/>
      <c r="KDH287" s="733"/>
      <c r="KDI287" s="733"/>
      <c r="KDJ287" s="732"/>
      <c r="KDK287" s="732"/>
      <c r="KDL287" s="733"/>
      <c r="KDM287" s="733"/>
      <c r="KDN287" s="732"/>
      <c r="KDO287" s="732"/>
      <c r="KDP287" s="733"/>
      <c r="KDQ287" s="733"/>
      <c r="KDR287" s="732"/>
      <c r="KDS287" s="732"/>
      <c r="KDT287" s="732"/>
      <c r="KDU287" s="732"/>
      <c r="KDV287" s="732"/>
      <c r="KDW287" s="732"/>
      <c r="KDX287" s="732"/>
      <c r="KDY287" s="733"/>
      <c r="KDZ287" s="733"/>
      <c r="KEA287" s="732"/>
      <c r="KEB287" s="732"/>
      <c r="KEC287" s="733"/>
      <c r="KED287" s="733"/>
      <c r="KEE287" s="732"/>
      <c r="KEF287" s="732"/>
      <c r="KEG287" s="732"/>
      <c r="KEH287" s="732"/>
      <c r="KEI287" s="732"/>
      <c r="KEJ287" s="731"/>
      <c r="KEK287" s="734"/>
      <c r="KEL287" s="732"/>
      <c r="KEM287" s="732"/>
      <c r="KEN287" s="732"/>
      <c r="KEO287" s="732"/>
      <c r="KEP287" s="732"/>
      <c r="KEQ287" s="732"/>
      <c r="KER287" s="732"/>
      <c r="KES287" s="735"/>
      <c r="KET287" s="735"/>
      <c r="KEU287" s="735"/>
      <c r="KEV287" s="735"/>
      <c r="KEW287" s="735"/>
      <c r="KEX287" s="735"/>
      <c r="KEY287" s="735"/>
      <c r="KEZ287" s="735"/>
      <c r="KFA287" s="735"/>
      <c r="KFB287" s="735"/>
      <c r="KFC287" s="735"/>
      <c r="KFD287" s="735"/>
      <c r="KFE287" s="735"/>
      <c r="KFF287" s="735"/>
      <c r="KFG287" s="735"/>
      <c r="KFH287" s="735"/>
      <c r="KFI287" s="735"/>
      <c r="KFJ287" s="735"/>
      <c r="KFK287" s="735"/>
      <c r="KFL287" s="735"/>
      <c r="KFM287" s="735"/>
      <c r="KFN287" s="735"/>
      <c r="KFO287" s="735"/>
      <c r="KFP287" s="735"/>
      <c r="KFQ287" s="735"/>
      <c r="KFR287" s="735"/>
      <c r="KFS287" s="735"/>
      <c r="KFT287" s="735"/>
      <c r="KFU287" s="735"/>
      <c r="KFV287" s="735"/>
      <c r="KFW287" s="735"/>
      <c r="KFX287" s="735"/>
      <c r="KFY287" s="735"/>
      <c r="KFZ287" s="735"/>
      <c r="KGA287" s="735"/>
      <c r="KGB287" s="735"/>
      <c r="KGC287" s="735"/>
      <c r="KGD287" s="735"/>
      <c r="KGE287" s="735"/>
      <c r="KGF287" s="735"/>
      <c r="KGG287" s="735"/>
      <c r="KGH287" s="735"/>
      <c r="KGI287" s="735"/>
      <c r="KGJ287" s="735"/>
      <c r="KGK287" s="732"/>
      <c r="KGL287" s="732"/>
      <c r="KGM287" s="732"/>
      <c r="KGN287" s="732"/>
      <c r="KGO287" s="732"/>
      <c r="KGP287" s="732"/>
      <c r="KGQ287" s="732"/>
      <c r="KGR287" s="732"/>
      <c r="KGS287" s="732"/>
      <c r="KGT287" s="732"/>
      <c r="KGU287" s="732"/>
      <c r="KGV287" s="732"/>
      <c r="KGW287" s="732"/>
      <c r="KGX287" s="732"/>
      <c r="KGY287" s="732"/>
      <c r="KGZ287" s="732"/>
      <c r="KHA287" s="732"/>
      <c r="KHB287" s="732"/>
      <c r="KHC287" s="732"/>
      <c r="KHD287" s="732"/>
      <c r="KHE287" s="732"/>
      <c r="KHF287" s="732"/>
      <c r="KHG287" s="732"/>
      <c r="KHH287" s="732"/>
      <c r="KHI287" s="733"/>
      <c r="KHJ287" s="733"/>
      <c r="KHK287" s="733"/>
      <c r="KHL287" s="733"/>
      <c r="KHM287" s="733"/>
      <c r="KHN287" s="732"/>
      <c r="KHO287" s="732"/>
      <c r="KHP287" s="733"/>
      <c r="KHQ287" s="733"/>
      <c r="KHR287" s="732"/>
      <c r="KHS287" s="732"/>
      <c r="KHT287" s="733"/>
      <c r="KHU287" s="733"/>
      <c r="KHV287" s="732"/>
      <c r="KHW287" s="732"/>
      <c r="KHX287" s="732"/>
      <c r="KHY287" s="732"/>
      <c r="KHZ287" s="732"/>
      <c r="KIA287" s="732"/>
      <c r="KIB287" s="732"/>
      <c r="KIC287" s="733"/>
      <c r="KID287" s="733"/>
      <c r="KIE287" s="732"/>
      <c r="KIF287" s="732"/>
      <c r="KIG287" s="733"/>
      <c r="KIH287" s="733"/>
      <c r="KII287" s="732"/>
      <c r="KIJ287" s="732"/>
      <c r="KIK287" s="732"/>
      <c r="KIL287" s="732"/>
      <c r="KIM287" s="732"/>
      <c r="KIN287" s="731"/>
      <c r="KIO287" s="734"/>
      <c r="KIP287" s="732"/>
      <c r="KIQ287" s="732"/>
      <c r="KIR287" s="732"/>
      <c r="KIS287" s="732"/>
      <c r="KIT287" s="732"/>
      <c r="KIU287" s="732"/>
      <c r="KIV287" s="732"/>
      <c r="KIW287" s="735"/>
      <c r="KIX287" s="735"/>
      <c r="KIY287" s="735"/>
      <c r="KIZ287" s="735"/>
      <c r="KJA287" s="735"/>
      <c r="KJB287" s="735"/>
      <c r="KJC287" s="735"/>
      <c r="KJD287" s="735"/>
      <c r="KJE287" s="735"/>
      <c r="KJF287" s="735"/>
      <c r="KJG287" s="735"/>
      <c r="KJH287" s="735"/>
      <c r="KJI287" s="735"/>
      <c r="KJJ287" s="735"/>
      <c r="KJK287" s="735"/>
      <c r="KJL287" s="735"/>
      <c r="KJM287" s="735"/>
      <c r="KJN287" s="735"/>
      <c r="KJO287" s="735"/>
      <c r="KJP287" s="735"/>
      <c r="KJQ287" s="735"/>
      <c r="KJR287" s="735"/>
      <c r="KJS287" s="735"/>
      <c r="KJT287" s="735"/>
      <c r="KJU287" s="735"/>
      <c r="KJV287" s="735"/>
      <c r="KJW287" s="735"/>
      <c r="KJX287" s="735"/>
      <c r="KJY287" s="735"/>
      <c r="KJZ287" s="735"/>
      <c r="KKA287" s="735"/>
      <c r="KKB287" s="735"/>
      <c r="KKC287" s="735"/>
      <c r="KKD287" s="735"/>
      <c r="KKE287" s="735"/>
      <c r="KKF287" s="735"/>
      <c r="KKG287" s="735"/>
      <c r="KKH287" s="735"/>
      <c r="KKI287" s="735"/>
      <c r="KKJ287" s="735"/>
      <c r="KKK287" s="735"/>
      <c r="KKL287" s="735"/>
      <c r="KKM287" s="735"/>
      <c r="KKN287" s="735"/>
      <c r="KKO287" s="732"/>
      <c r="KKP287" s="732"/>
      <c r="KKQ287" s="732"/>
      <c r="KKR287" s="732"/>
      <c r="KKS287" s="732"/>
      <c r="KKT287" s="732"/>
      <c r="KKU287" s="732"/>
      <c r="KKV287" s="732"/>
      <c r="KKW287" s="732"/>
      <c r="KKX287" s="732"/>
      <c r="KKY287" s="732"/>
      <c r="KKZ287" s="732"/>
      <c r="KLA287" s="732"/>
      <c r="KLB287" s="732"/>
      <c r="KLC287" s="732"/>
      <c r="KLD287" s="732"/>
      <c r="KLE287" s="732"/>
      <c r="KLF287" s="732"/>
      <c r="KLG287" s="732"/>
      <c r="KLH287" s="732"/>
      <c r="KLI287" s="732"/>
      <c r="KLJ287" s="732"/>
      <c r="KLK287" s="732"/>
      <c r="KLL287" s="732"/>
      <c r="KLM287" s="733"/>
      <c r="KLN287" s="733"/>
      <c r="KLO287" s="733"/>
      <c r="KLP287" s="733"/>
      <c r="KLQ287" s="733"/>
      <c r="KLR287" s="732"/>
      <c r="KLS287" s="732"/>
      <c r="KLT287" s="733"/>
      <c r="KLU287" s="733"/>
      <c r="KLV287" s="732"/>
      <c r="KLW287" s="732"/>
      <c r="KLX287" s="733"/>
      <c r="KLY287" s="733"/>
      <c r="KLZ287" s="732"/>
      <c r="KMA287" s="732"/>
      <c r="KMB287" s="732"/>
      <c r="KMC287" s="732"/>
      <c r="KMD287" s="732"/>
      <c r="KME287" s="732"/>
      <c r="KMF287" s="732"/>
      <c r="KMG287" s="733"/>
      <c r="KMH287" s="733"/>
      <c r="KMI287" s="732"/>
      <c r="KMJ287" s="732"/>
      <c r="KMK287" s="733"/>
      <c r="KML287" s="733"/>
      <c r="KMM287" s="732"/>
      <c r="KMN287" s="732"/>
      <c r="KMO287" s="732"/>
      <c r="KMP287" s="732"/>
      <c r="KMQ287" s="732"/>
      <c r="KMR287" s="731"/>
      <c r="KMS287" s="734"/>
      <c r="KMT287" s="732"/>
      <c r="KMU287" s="732"/>
      <c r="KMV287" s="732"/>
      <c r="KMW287" s="732"/>
      <c r="KMX287" s="732"/>
      <c r="KMY287" s="732"/>
      <c r="KMZ287" s="732"/>
      <c r="KNA287" s="735"/>
      <c r="KNB287" s="735"/>
      <c r="KNC287" s="735"/>
      <c r="KND287" s="735"/>
      <c r="KNE287" s="735"/>
      <c r="KNF287" s="735"/>
      <c r="KNG287" s="735"/>
      <c r="KNH287" s="735"/>
      <c r="KNI287" s="735"/>
      <c r="KNJ287" s="735"/>
      <c r="KNK287" s="735"/>
      <c r="KNL287" s="735"/>
      <c r="KNM287" s="735"/>
      <c r="KNN287" s="735"/>
      <c r="KNO287" s="735"/>
      <c r="KNP287" s="735"/>
      <c r="KNQ287" s="735"/>
      <c r="KNR287" s="735"/>
      <c r="KNS287" s="735"/>
      <c r="KNT287" s="735"/>
      <c r="KNU287" s="735"/>
      <c r="KNV287" s="735"/>
      <c r="KNW287" s="735"/>
      <c r="KNX287" s="735"/>
      <c r="KNY287" s="735"/>
      <c r="KNZ287" s="735"/>
      <c r="KOA287" s="735"/>
      <c r="KOB287" s="735"/>
      <c r="KOC287" s="735"/>
      <c r="KOD287" s="735"/>
      <c r="KOE287" s="735"/>
      <c r="KOF287" s="735"/>
      <c r="KOG287" s="735"/>
      <c r="KOH287" s="735"/>
      <c r="KOI287" s="735"/>
      <c r="KOJ287" s="735"/>
      <c r="KOK287" s="735"/>
      <c r="KOL287" s="735"/>
      <c r="KOM287" s="735"/>
      <c r="KON287" s="735"/>
      <c r="KOO287" s="735"/>
      <c r="KOP287" s="735"/>
      <c r="KOQ287" s="735"/>
      <c r="KOR287" s="735"/>
      <c r="KOS287" s="732"/>
      <c r="KOT287" s="732"/>
      <c r="KOU287" s="732"/>
      <c r="KOV287" s="732"/>
      <c r="KOW287" s="732"/>
      <c r="KOX287" s="732"/>
      <c r="KOY287" s="732"/>
      <c r="KOZ287" s="732"/>
      <c r="KPA287" s="732"/>
      <c r="KPB287" s="732"/>
      <c r="KPC287" s="732"/>
      <c r="KPD287" s="732"/>
      <c r="KPE287" s="732"/>
      <c r="KPF287" s="732"/>
      <c r="KPG287" s="732"/>
      <c r="KPH287" s="732"/>
      <c r="KPI287" s="732"/>
      <c r="KPJ287" s="732"/>
      <c r="KPK287" s="732"/>
      <c r="KPL287" s="732"/>
      <c r="KPM287" s="732"/>
      <c r="KPN287" s="732"/>
      <c r="KPO287" s="732"/>
      <c r="KPP287" s="732"/>
      <c r="KPQ287" s="733"/>
      <c r="KPR287" s="733"/>
      <c r="KPS287" s="733"/>
      <c r="KPT287" s="733"/>
      <c r="KPU287" s="733"/>
      <c r="KPV287" s="732"/>
      <c r="KPW287" s="732"/>
      <c r="KPX287" s="733"/>
      <c r="KPY287" s="733"/>
      <c r="KPZ287" s="732"/>
      <c r="KQA287" s="732"/>
      <c r="KQB287" s="733"/>
      <c r="KQC287" s="733"/>
      <c r="KQD287" s="732"/>
      <c r="KQE287" s="732"/>
      <c r="KQF287" s="732"/>
      <c r="KQG287" s="732"/>
      <c r="KQH287" s="732"/>
      <c r="KQI287" s="732"/>
      <c r="KQJ287" s="732"/>
      <c r="KQK287" s="733"/>
      <c r="KQL287" s="733"/>
      <c r="KQM287" s="732"/>
      <c r="KQN287" s="732"/>
      <c r="KQO287" s="733"/>
      <c r="KQP287" s="733"/>
      <c r="KQQ287" s="732"/>
      <c r="KQR287" s="732"/>
      <c r="KQS287" s="732"/>
      <c r="KQT287" s="732"/>
      <c r="KQU287" s="732"/>
      <c r="KQV287" s="731"/>
      <c r="KQW287" s="734"/>
      <c r="KQX287" s="732"/>
      <c r="KQY287" s="732"/>
      <c r="KQZ287" s="732"/>
      <c r="KRA287" s="732"/>
      <c r="KRB287" s="732"/>
      <c r="KRC287" s="732"/>
      <c r="KRD287" s="732"/>
      <c r="KRE287" s="735"/>
      <c r="KRF287" s="735"/>
      <c r="KRG287" s="735"/>
      <c r="KRH287" s="735"/>
      <c r="KRI287" s="735"/>
      <c r="KRJ287" s="735"/>
      <c r="KRK287" s="735"/>
      <c r="KRL287" s="735"/>
      <c r="KRM287" s="735"/>
      <c r="KRN287" s="735"/>
      <c r="KRO287" s="735"/>
      <c r="KRP287" s="735"/>
      <c r="KRQ287" s="735"/>
      <c r="KRR287" s="735"/>
      <c r="KRS287" s="735"/>
      <c r="KRT287" s="735"/>
      <c r="KRU287" s="735"/>
      <c r="KRV287" s="735"/>
      <c r="KRW287" s="735"/>
      <c r="KRX287" s="735"/>
      <c r="KRY287" s="735"/>
      <c r="KRZ287" s="735"/>
      <c r="KSA287" s="735"/>
      <c r="KSB287" s="735"/>
      <c r="KSC287" s="735"/>
      <c r="KSD287" s="735"/>
      <c r="KSE287" s="735"/>
      <c r="KSF287" s="735"/>
      <c r="KSG287" s="735"/>
      <c r="KSH287" s="735"/>
      <c r="KSI287" s="735"/>
      <c r="KSJ287" s="735"/>
      <c r="KSK287" s="735"/>
      <c r="KSL287" s="735"/>
      <c r="KSM287" s="735"/>
      <c r="KSN287" s="735"/>
      <c r="KSO287" s="735"/>
      <c r="KSP287" s="735"/>
      <c r="KSQ287" s="735"/>
      <c r="KSR287" s="735"/>
      <c r="KSS287" s="735"/>
      <c r="KST287" s="735"/>
      <c r="KSU287" s="735"/>
      <c r="KSV287" s="735"/>
      <c r="KSW287" s="732"/>
      <c r="KSX287" s="732"/>
      <c r="KSY287" s="732"/>
      <c r="KSZ287" s="732"/>
      <c r="KTA287" s="732"/>
      <c r="KTB287" s="732"/>
      <c r="KTC287" s="732"/>
      <c r="KTD287" s="732"/>
      <c r="KTE287" s="732"/>
      <c r="KTF287" s="732"/>
      <c r="KTG287" s="732"/>
      <c r="KTH287" s="732"/>
      <c r="KTI287" s="732"/>
      <c r="KTJ287" s="732"/>
      <c r="KTK287" s="732"/>
      <c r="KTL287" s="732"/>
      <c r="KTM287" s="732"/>
      <c r="KTN287" s="732"/>
      <c r="KTO287" s="732"/>
      <c r="KTP287" s="732"/>
      <c r="KTQ287" s="732"/>
      <c r="KTR287" s="732"/>
      <c r="KTS287" s="732"/>
      <c r="KTT287" s="732"/>
      <c r="KTU287" s="733"/>
      <c r="KTV287" s="733"/>
      <c r="KTW287" s="733"/>
      <c r="KTX287" s="733"/>
      <c r="KTY287" s="733"/>
      <c r="KTZ287" s="732"/>
      <c r="KUA287" s="732"/>
      <c r="KUB287" s="733"/>
      <c r="KUC287" s="733"/>
      <c r="KUD287" s="732"/>
      <c r="KUE287" s="732"/>
      <c r="KUF287" s="733"/>
      <c r="KUG287" s="733"/>
      <c r="KUH287" s="732"/>
      <c r="KUI287" s="732"/>
      <c r="KUJ287" s="732"/>
      <c r="KUK287" s="732"/>
      <c r="KUL287" s="732"/>
      <c r="KUM287" s="732"/>
      <c r="KUN287" s="732"/>
      <c r="KUO287" s="733"/>
      <c r="KUP287" s="733"/>
      <c r="KUQ287" s="732"/>
      <c r="KUR287" s="732"/>
      <c r="KUS287" s="733"/>
      <c r="KUT287" s="733"/>
      <c r="KUU287" s="732"/>
      <c r="KUV287" s="732"/>
      <c r="KUW287" s="732"/>
      <c r="KUX287" s="732"/>
      <c r="KUY287" s="732"/>
      <c r="KUZ287" s="731"/>
      <c r="KVA287" s="734"/>
      <c r="KVB287" s="732"/>
      <c r="KVC287" s="732"/>
      <c r="KVD287" s="732"/>
      <c r="KVE287" s="732"/>
      <c r="KVF287" s="732"/>
      <c r="KVG287" s="732"/>
      <c r="KVH287" s="732"/>
      <c r="KVI287" s="735"/>
      <c r="KVJ287" s="735"/>
      <c r="KVK287" s="735"/>
      <c r="KVL287" s="735"/>
      <c r="KVM287" s="735"/>
      <c r="KVN287" s="735"/>
      <c r="KVO287" s="735"/>
      <c r="KVP287" s="735"/>
      <c r="KVQ287" s="735"/>
      <c r="KVR287" s="735"/>
      <c r="KVS287" s="735"/>
      <c r="KVT287" s="735"/>
      <c r="KVU287" s="735"/>
      <c r="KVV287" s="735"/>
      <c r="KVW287" s="735"/>
      <c r="KVX287" s="735"/>
      <c r="KVY287" s="735"/>
      <c r="KVZ287" s="735"/>
      <c r="KWA287" s="735"/>
      <c r="KWB287" s="735"/>
      <c r="KWC287" s="735"/>
      <c r="KWD287" s="735"/>
      <c r="KWE287" s="735"/>
      <c r="KWF287" s="735"/>
      <c r="KWG287" s="735"/>
      <c r="KWH287" s="735"/>
      <c r="KWI287" s="735"/>
      <c r="KWJ287" s="735"/>
      <c r="KWK287" s="735"/>
      <c r="KWL287" s="735"/>
      <c r="KWM287" s="735"/>
      <c r="KWN287" s="735"/>
      <c r="KWO287" s="735"/>
      <c r="KWP287" s="735"/>
      <c r="KWQ287" s="735"/>
      <c r="KWR287" s="735"/>
      <c r="KWS287" s="735"/>
      <c r="KWT287" s="735"/>
      <c r="KWU287" s="735"/>
      <c r="KWV287" s="735"/>
      <c r="KWW287" s="735"/>
      <c r="KWX287" s="735"/>
      <c r="KWY287" s="735"/>
      <c r="KWZ287" s="735"/>
      <c r="KXA287" s="732"/>
      <c r="KXB287" s="732"/>
      <c r="KXC287" s="732"/>
      <c r="KXD287" s="732"/>
      <c r="KXE287" s="732"/>
      <c r="KXF287" s="732"/>
      <c r="KXG287" s="732"/>
      <c r="KXH287" s="732"/>
      <c r="KXI287" s="732"/>
      <c r="KXJ287" s="732"/>
      <c r="KXK287" s="732"/>
      <c r="KXL287" s="732"/>
      <c r="KXM287" s="732"/>
      <c r="KXN287" s="732"/>
      <c r="KXO287" s="732"/>
      <c r="KXP287" s="732"/>
      <c r="KXQ287" s="732"/>
      <c r="KXR287" s="732"/>
      <c r="KXS287" s="732"/>
      <c r="KXT287" s="732"/>
      <c r="KXU287" s="732"/>
      <c r="KXV287" s="732"/>
      <c r="KXW287" s="732"/>
      <c r="KXX287" s="732"/>
      <c r="KXY287" s="733"/>
      <c r="KXZ287" s="733"/>
      <c r="KYA287" s="733"/>
      <c r="KYB287" s="733"/>
      <c r="KYC287" s="733"/>
      <c r="KYD287" s="732"/>
      <c r="KYE287" s="732"/>
      <c r="KYF287" s="733"/>
      <c r="KYG287" s="733"/>
      <c r="KYH287" s="732"/>
      <c r="KYI287" s="732"/>
      <c r="KYJ287" s="733"/>
      <c r="KYK287" s="733"/>
      <c r="KYL287" s="732"/>
      <c r="KYM287" s="732"/>
      <c r="KYN287" s="732"/>
      <c r="KYO287" s="732"/>
      <c r="KYP287" s="732"/>
      <c r="KYQ287" s="732"/>
      <c r="KYR287" s="732"/>
      <c r="KYS287" s="733"/>
      <c r="KYT287" s="733"/>
      <c r="KYU287" s="732"/>
      <c r="KYV287" s="732"/>
      <c r="KYW287" s="733"/>
      <c r="KYX287" s="733"/>
      <c r="KYY287" s="732"/>
      <c r="KYZ287" s="732"/>
      <c r="KZA287" s="732"/>
      <c r="KZB287" s="732"/>
      <c r="KZC287" s="732"/>
      <c r="KZD287" s="731"/>
      <c r="KZE287" s="734"/>
      <c r="KZF287" s="732"/>
      <c r="KZG287" s="732"/>
      <c r="KZH287" s="732"/>
      <c r="KZI287" s="732"/>
      <c r="KZJ287" s="732"/>
      <c r="KZK287" s="732"/>
      <c r="KZL287" s="732"/>
      <c r="KZM287" s="735"/>
      <c r="KZN287" s="735"/>
      <c r="KZO287" s="735"/>
      <c r="KZP287" s="735"/>
      <c r="KZQ287" s="735"/>
      <c r="KZR287" s="735"/>
      <c r="KZS287" s="735"/>
      <c r="KZT287" s="735"/>
      <c r="KZU287" s="735"/>
      <c r="KZV287" s="735"/>
      <c r="KZW287" s="735"/>
      <c r="KZX287" s="735"/>
      <c r="KZY287" s="735"/>
      <c r="KZZ287" s="735"/>
      <c r="LAA287" s="735"/>
      <c r="LAB287" s="735"/>
      <c r="LAC287" s="735"/>
      <c r="LAD287" s="735"/>
      <c r="LAE287" s="735"/>
      <c r="LAF287" s="735"/>
      <c r="LAG287" s="735"/>
      <c r="LAH287" s="735"/>
      <c r="LAI287" s="735"/>
      <c r="LAJ287" s="735"/>
      <c r="LAK287" s="735"/>
      <c r="LAL287" s="735"/>
      <c r="LAM287" s="735"/>
      <c r="LAN287" s="735"/>
      <c r="LAO287" s="735"/>
      <c r="LAP287" s="735"/>
      <c r="LAQ287" s="735"/>
      <c r="LAR287" s="735"/>
      <c r="LAS287" s="735"/>
      <c r="LAT287" s="735"/>
      <c r="LAU287" s="735"/>
      <c r="LAV287" s="735"/>
      <c r="LAW287" s="735"/>
      <c r="LAX287" s="735"/>
      <c r="LAY287" s="735"/>
      <c r="LAZ287" s="735"/>
      <c r="LBA287" s="735"/>
      <c r="LBB287" s="735"/>
      <c r="LBC287" s="735"/>
      <c r="LBD287" s="735"/>
      <c r="LBE287" s="732"/>
      <c r="LBF287" s="732"/>
      <c r="LBG287" s="732"/>
      <c r="LBH287" s="732"/>
      <c r="LBI287" s="732"/>
      <c r="LBJ287" s="732"/>
      <c r="LBK287" s="732"/>
      <c r="LBL287" s="732"/>
      <c r="LBM287" s="732"/>
      <c r="LBN287" s="732"/>
      <c r="LBO287" s="732"/>
      <c r="LBP287" s="732"/>
      <c r="LBQ287" s="732"/>
      <c r="LBR287" s="732"/>
      <c r="LBS287" s="732"/>
      <c r="LBT287" s="732"/>
      <c r="LBU287" s="732"/>
      <c r="LBV287" s="732"/>
      <c r="LBW287" s="732"/>
      <c r="LBX287" s="732"/>
      <c r="LBY287" s="732"/>
      <c r="LBZ287" s="732"/>
      <c r="LCA287" s="732"/>
      <c r="LCB287" s="732"/>
      <c r="LCC287" s="733"/>
      <c r="LCD287" s="733"/>
      <c r="LCE287" s="733"/>
      <c r="LCF287" s="733"/>
      <c r="LCG287" s="733"/>
      <c r="LCH287" s="732"/>
      <c r="LCI287" s="732"/>
      <c r="LCJ287" s="733"/>
      <c r="LCK287" s="733"/>
      <c r="LCL287" s="732"/>
      <c r="LCM287" s="732"/>
      <c r="LCN287" s="733"/>
      <c r="LCO287" s="733"/>
      <c r="LCP287" s="732"/>
      <c r="LCQ287" s="732"/>
      <c r="LCR287" s="732"/>
      <c r="LCS287" s="732"/>
      <c r="LCT287" s="732"/>
      <c r="LCU287" s="732"/>
      <c r="LCV287" s="732"/>
      <c r="LCW287" s="733"/>
      <c r="LCX287" s="733"/>
      <c r="LCY287" s="732"/>
      <c r="LCZ287" s="732"/>
      <c r="LDA287" s="733"/>
      <c r="LDB287" s="733"/>
      <c r="LDC287" s="732"/>
      <c r="LDD287" s="732"/>
      <c r="LDE287" s="732"/>
      <c r="LDF287" s="732"/>
      <c r="LDG287" s="732"/>
      <c r="LDH287" s="731"/>
      <c r="LDI287" s="734"/>
      <c r="LDJ287" s="732"/>
      <c r="LDK287" s="732"/>
      <c r="LDL287" s="732"/>
      <c r="LDM287" s="732"/>
      <c r="LDN287" s="732"/>
      <c r="LDO287" s="732"/>
      <c r="LDP287" s="732"/>
      <c r="LDQ287" s="735"/>
      <c r="LDR287" s="735"/>
      <c r="LDS287" s="735"/>
      <c r="LDT287" s="735"/>
      <c r="LDU287" s="735"/>
      <c r="LDV287" s="735"/>
      <c r="LDW287" s="735"/>
      <c r="LDX287" s="735"/>
      <c r="LDY287" s="735"/>
      <c r="LDZ287" s="735"/>
      <c r="LEA287" s="735"/>
      <c r="LEB287" s="735"/>
      <c r="LEC287" s="735"/>
      <c r="LED287" s="735"/>
      <c r="LEE287" s="735"/>
      <c r="LEF287" s="735"/>
      <c r="LEG287" s="735"/>
      <c r="LEH287" s="735"/>
      <c r="LEI287" s="735"/>
      <c r="LEJ287" s="735"/>
      <c r="LEK287" s="735"/>
      <c r="LEL287" s="735"/>
      <c r="LEM287" s="735"/>
      <c r="LEN287" s="735"/>
      <c r="LEO287" s="735"/>
      <c r="LEP287" s="735"/>
      <c r="LEQ287" s="735"/>
      <c r="LER287" s="735"/>
      <c r="LES287" s="735"/>
      <c r="LET287" s="735"/>
      <c r="LEU287" s="735"/>
      <c r="LEV287" s="735"/>
      <c r="LEW287" s="735"/>
      <c r="LEX287" s="735"/>
      <c r="LEY287" s="735"/>
      <c r="LEZ287" s="735"/>
      <c r="LFA287" s="735"/>
      <c r="LFB287" s="735"/>
      <c r="LFC287" s="735"/>
      <c r="LFD287" s="735"/>
      <c r="LFE287" s="735"/>
      <c r="LFF287" s="735"/>
      <c r="LFG287" s="735"/>
      <c r="LFH287" s="735"/>
      <c r="LFI287" s="732"/>
      <c r="LFJ287" s="732"/>
      <c r="LFK287" s="732"/>
      <c r="LFL287" s="732"/>
      <c r="LFM287" s="732"/>
      <c r="LFN287" s="732"/>
      <c r="LFO287" s="732"/>
      <c r="LFP287" s="732"/>
      <c r="LFQ287" s="732"/>
      <c r="LFR287" s="732"/>
      <c r="LFS287" s="732"/>
      <c r="LFT287" s="732"/>
      <c r="LFU287" s="732"/>
      <c r="LFV287" s="732"/>
      <c r="LFW287" s="732"/>
      <c r="LFX287" s="732"/>
      <c r="LFY287" s="732"/>
      <c r="LFZ287" s="732"/>
      <c r="LGA287" s="732"/>
      <c r="LGB287" s="732"/>
      <c r="LGC287" s="732"/>
      <c r="LGD287" s="732"/>
      <c r="LGE287" s="732"/>
      <c r="LGF287" s="732"/>
      <c r="LGG287" s="733"/>
      <c r="LGH287" s="733"/>
      <c r="LGI287" s="733"/>
      <c r="LGJ287" s="733"/>
      <c r="LGK287" s="733"/>
      <c r="LGL287" s="732"/>
      <c r="LGM287" s="732"/>
      <c r="LGN287" s="733"/>
      <c r="LGO287" s="733"/>
      <c r="LGP287" s="732"/>
      <c r="LGQ287" s="732"/>
      <c r="LGR287" s="733"/>
      <c r="LGS287" s="733"/>
      <c r="LGT287" s="732"/>
      <c r="LGU287" s="732"/>
      <c r="LGV287" s="732"/>
      <c r="LGW287" s="732"/>
      <c r="LGX287" s="732"/>
      <c r="LGY287" s="732"/>
      <c r="LGZ287" s="732"/>
      <c r="LHA287" s="733"/>
      <c r="LHB287" s="733"/>
      <c r="LHC287" s="732"/>
      <c r="LHD287" s="732"/>
      <c r="LHE287" s="733"/>
      <c r="LHF287" s="733"/>
      <c r="LHG287" s="732"/>
      <c r="LHH287" s="732"/>
      <c r="LHI287" s="732"/>
      <c r="LHJ287" s="732"/>
      <c r="LHK287" s="732"/>
      <c r="LHL287" s="731"/>
      <c r="LHM287" s="734"/>
      <c r="LHN287" s="732"/>
      <c r="LHO287" s="732"/>
      <c r="LHP287" s="732"/>
      <c r="LHQ287" s="732"/>
      <c r="LHR287" s="732"/>
      <c r="LHS287" s="732"/>
      <c r="LHT287" s="732"/>
      <c r="LHU287" s="735"/>
      <c r="LHV287" s="735"/>
      <c r="LHW287" s="735"/>
      <c r="LHX287" s="735"/>
      <c r="LHY287" s="735"/>
      <c r="LHZ287" s="735"/>
      <c r="LIA287" s="735"/>
      <c r="LIB287" s="735"/>
      <c r="LIC287" s="735"/>
      <c r="LID287" s="735"/>
      <c r="LIE287" s="735"/>
      <c r="LIF287" s="735"/>
      <c r="LIG287" s="735"/>
      <c r="LIH287" s="735"/>
      <c r="LII287" s="735"/>
      <c r="LIJ287" s="735"/>
      <c r="LIK287" s="735"/>
      <c r="LIL287" s="735"/>
      <c r="LIM287" s="735"/>
      <c r="LIN287" s="735"/>
      <c r="LIO287" s="735"/>
      <c r="LIP287" s="735"/>
      <c r="LIQ287" s="735"/>
      <c r="LIR287" s="735"/>
      <c r="LIS287" s="735"/>
      <c r="LIT287" s="735"/>
      <c r="LIU287" s="735"/>
      <c r="LIV287" s="735"/>
      <c r="LIW287" s="735"/>
      <c r="LIX287" s="735"/>
      <c r="LIY287" s="735"/>
      <c r="LIZ287" s="735"/>
      <c r="LJA287" s="735"/>
      <c r="LJB287" s="735"/>
      <c r="LJC287" s="735"/>
      <c r="LJD287" s="735"/>
      <c r="LJE287" s="735"/>
      <c r="LJF287" s="735"/>
      <c r="LJG287" s="735"/>
      <c r="LJH287" s="735"/>
      <c r="LJI287" s="735"/>
      <c r="LJJ287" s="735"/>
      <c r="LJK287" s="735"/>
      <c r="LJL287" s="735"/>
      <c r="LJM287" s="732"/>
      <c r="LJN287" s="732"/>
      <c r="LJO287" s="732"/>
      <c r="LJP287" s="732"/>
      <c r="LJQ287" s="732"/>
      <c r="LJR287" s="732"/>
      <c r="LJS287" s="732"/>
      <c r="LJT287" s="732"/>
      <c r="LJU287" s="732"/>
      <c r="LJV287" s="732"/>
      <c r="LJW287" s="732"/>
      <c r="LJX287" s="732"/>
      <c r="LJY287" s="732"/>
      <c r="LJZ287" s="732"/>
      <c r="LKA287" s="732"/>
      <c r="LKB287" s="732"/>
      <c r="LKC287" s="732"/>
      <c r="LKD287" s="732"/>
      <c r="LKE287" s="732"/>
      <c r="LKF287" s="732"/>
      <c r="LKG287" s="732"/>
      <c r="LKH287" s="732"/>
      <c r="LKI287" s="732"/>
      <c r="LKJ287" s="732"/>
      <c r="LKK287" s="733"/>
      <c r="LKL287" s="733"/>
      <c r="LKM287" s="733"/>
      <c r="LKN287" s="733"/>
      <c r="LKO287" s="733"/>
      <c r="LKP287" s="732"/>
      <c r="LKQ287" s="732"/>
      <c r="LKR287" s="733"/>
      <c r="LKS287" s="733"/>
      <c r="LKT287" s="732"/>
      <c r="LKU287" s="732"/>
      <c r="LKV287" s="733"/>
      <c r="LKW287" s="733"/>
      <c r="LKX287" s="732"/>
      <c r="LKY287" s="732"/>
      <c r="LKZ287" s="732"/>
      <c r="LLA287" s="732"/>
      <c r="LLB287" s="732"/>
      <c r="LLC287" s="732"/>
      <c r="LLD287" s="732"/>
      <c r="LLE287" s="733"/>
      <c r="LLF287" s="733"/>
      <c r="LLG287" s="732"/>
      <c r="LLH287" s="732"/>
      <c r="LLI287" s="733"/>
      <c r="LLJ287" s="733"/>
      <c r="LLK287" s="732"/>
      <c r="LLL287" s="732"/>
      <c r="LLM287" s="732"/>
      <c r="LLN287" s="732"/>
      <c r="LLO287" s="732"/>
      <c r="LLP287" s="731"/>
      <c r="LLQ287" s="734"/>
      <c r="LLR287" s="732"/>
      <c r="LLS287" s="732"/>
      <c r="LLT287" s="732"/>
      <c r="LLU287" s="732"/>
      <c r="LLV287" s="732"/>
      <c r="LLW287" s="732"/>
      <c r="LLX287" s="732"/>
      <c r="LLY287" s="735"/>
      <c r="LLZ287" s="735"/>
      <c r="LMA287" s="735"/>
      <c r="LMB287" s="735"/>
      <c r="LMC287" s="735"/>
      <c r="LMD287" s="735"/>
      <c r="LME287" s="735"/>
      <c r="LMF287" s="735"/>
      <c r="LMG287" s="735"/>
      <c r="LMH287" s="735"/>
      <c r="LMI287" s="735"/>
      <c r="LMJ287" s="735"/>
      <c r="LMK287" s="735"/>
      <c r="LML287" s="735"/>
      <c r="LMM287" s="735"/>
      <c r="LMN287" s="735"/>
      <c r="LMO287" s="735"/>
      <c r="LMP287" s="735"/>
      <c r="LMQ287" s="735"/>
      <c r="LMR287" s="735"/>
      <c r="LMS287" s="735"/>
      <c r="LMT287" s="735"/>
      <c r="LMU287" s="735"/>
      <c r="LMV287" s="735"/>
      <c r="LMW287" s="735"/>
      <c r="LMX287" s="735"/>
      <c r="LMY287" s="735"/>
      <c r="LMZ287" s="735"/>
      <c r="LNA287" s="735"/>
      <c r="LNB287" s="735"/>
      <c r="LNC287" s="735"/>
      <c r="LND287" s="735"/>
      <c r="LNE287" s="735"/>
      <c r="LNF287" s="735"/>
      <c r="LNG287" s="735"/>
      <c r="LNH287" s="735"/>
      <c r="LNI287" s="735"/>
      <c r="LNJ287" s="735"/>
      <c r="LNK287" s="735"/>
      <c r="LNL287" s="735"/>
      <c r="LNM287" s="735"/>
      <c r="LNN287" s="735"/>
      <c r="LNO287" s="735"/>
      <c r="LNP287" s="735"/>
      <c r="LNQ287" s="732"/>
      <c r="LNR287" s="732"/>
      <c r="LNS287" s="732"/>
      <c r="LNT287" s="732"/>
      <c r="LNU287" s="732"/>
      <c r="LNV287" s="732"/>
      <c r="LNW287" s="732"/>
      <c r="LNX287" s="732"/>
      <c r="LNY287" s="732"/>
      <c r="LNZ287" s="732"/>
      <c r="LOA287" s="732"/>
      <c r="LOB287" s="732"/>
      <c r="LOC287" s="732"/>
      <c r="LOD287" s="732"/>
      <c r="LOE287" s="732"/>
      <c r="LOF287" s="732"/>
      <c r="LOG287" s="732"/>
      <c r="LOH287" s="732"/>
      <c r="LOI287" s="732"/>
      <c r="LOJ287" s="732"/>
      <c r="LOK287" s="732"/>
      <c r="LOL287" s="732"/>
      <c r="LOM287" s="732"/>
      <c r="LON287" s="732"/>
      <c r="LOO287" s="733"/>
      <c r="LOP287" s="733"/>
      <c r="LOQ287" s="733"/>
      <c r="LOR287" s="733"/>
      <c r="LOS287" s="733"/>
      <c r="LOT287" s="732"/>
      <c r="LOU287" s="732"/>
      <c r="LOV287" s="733"/>
      <c r="LOW287" s="733"/>
      <c r="LOX287" s="732"/>
      <c r="LOY287" s="732"/>
      <c r="LOZ287" s="733"/>
      <c r="LPA287" s="733"/>
      <c r="LPB287" s="732"/>
      <c r="LPC287" s="732"/>
      <c r="LPD287" s="732"/>
      <c r="LPE287" s="732"/>
      <c r="LPF287" s="732"/>
      <c r="LPG287" s="732"/>
      <c r="LPH287" s="732"/>
      <c r="LPI287" s="733"/>
      <c r="LPJ287" s="733"/>
      <c r="LPK287" s="732"/>
      <c r="LPL287" s="732"/>
      <c r="LPM287" s="733"/>
      <c r="LPN287" s="733"/>
      <c r="LPO287" s="732"/>
      <c r="LPP287" s="732"/>
      <c r="LPQ287" s="732"/>
      <c r="LPR287" s="732"/>
      <c r="LPS287" s="732"/>
      <c r="LPT287" s="731"/>
      <c r="LPU287" s="734"/>
      <c r="LPV287" s="732"/>
      <c r="LPW287" s="732"/>
      <c r="LPX287" s="732"/>
      <c r="LPY287" s="732"/>
      <c r="LPZ287" s="732"/>
      <c r="LQA287" s="732"/>
      <c r="LQB287" s="732"/>
      <c r="LQC287" s="735"/>
      <c r="LQD287" s="735"/>
      <c r="LQE287" s="735"/>
      <c r="LQF287" s="735"/>
      <c r="LQG287" s="735"/>
      <c r="LQH287" s="735"/>
      <c r="LQI287" s="735"/>
      <c r="LQJ287" s="735"/>
      <c r="LQK287" s="735"/>
      <c r="LQL287" s="735"/>
      <c r="LQM287" s="735"/>
      <c r="LQN287" s="735"/>
      <c r="LQO287" s="735"/>
      <c r="LQP287" s="735"/>
      <c r="LQQ287" s="735"/>
      <c r="LQR287" s="735"/>
      <c r="LQS287" s="735"/>
      <c r="LQT287" s="735"/>
      <c r="LQU287" s="735"/>
      <c r="LQV287" s="735"/>
      <c r="LQW287" s="735"/>
      <c r="LQX287" s="735"/>
      <c r="LQY287" s="735"/>
      <c r="LQZ287" s="735"/>
      <c r="LRA287" s="735"/>
      <c r="LRB287" s="735"/>
      <c r="LRC287" s="735"/>
      <c r="LRD287" s="735"/>
      <c r="LRE287" s="735"/>
      <c r="LRF287" s="735"/>
      <c r="LRG287" s="735"/>
      <c r="LRH287" s="735"/>
      <c r="LRI287" s="735"/>
      <c r="LRJ287" s="735"/>
      <c r="LRK287" s="735"/>
      <c r="LRL287" s="735"/>
      <c r="LRM287" s="735"/>
      <c r="LRN287" s="735"/>
      <c r="LRO287" s="735"/>
      <c r="LRP287" s="735"/>
      <c r="LRQ287" s="735"/>
      <c r="LRR287" s="735"/>
      <c r="LRS287" s="735"/>
      <c r="LRT287" s="735"/>
      <c r="LRU287" s="732"/>
      <c r="LRV287" s="732"/>
      <c r="LRW287" s="732"/>
      <c r="LRX287" s="732"/>
      <c r="LRY287" s="732"/>
      <c r="LRZ287" s="732"/>
      <c r="LSA287" s="732"/>
      <c r="LSB287" s="732"/>
      <c r="LSC287" s="732"/>
      <c r="LSD287" s="732"/>
      <c r="LSE287" s="732"/>
      <c r="LSF287" s="732"/>
      <c r="LSG287" s="732"/>
      <c r="LSH287" s="732"/>
      <c r="LSI287" s="732"/>
      <c r="LSJ287" s="732"/>
      <c r="LSK287" s="732"/>
      <c r="LSL287" s="732"/>
      <c r="LSM287" s="732"/>
      <c r="LSN287" s="732"/>
      <c r="LSO287" s="732"/>
      <c r="LSP287" s="732"/>
      <c r="LSQ287" s="732"/>
      <c r="LSR287" s="732"/>
      <c r="LSS287" s="733"/>
      <c r="LST287" s="733"/>
      <c r="LSU287" s="733"/>
      <c r="LSV287" s="733"/>
      <c r="LSW287" s="733"/>
      <c r="LSX287" s="732"/>
      <c r="LSY287" s="732"/>
      <c r="LSZ287" s="733"/>
      <c r="LTA287" s="733"/>
      <c r="LTB287" s="732"/>
      <c r="LTC287" s="732"/>
      <c r="LTD287" s="733"/>
      <c r="LTE287" s="733"/>
      <c r="LTF287" s="732"/>
      <c r="LTG287" s="732"/>
      <c r="LTH287" s="732"/>
      <c r="LTI287" s="732"/>
      <c r="LTJ287" s="732"/>
      <c r="LTK287" s="732"/>
      <c r="LTL287" s="732"/>
      <c r="LTM287" s="733"/>
      <c r="LTN287" s="733"/>
      <c r="LTO287" s="732"/>
      <c r="LTP287" s="732"/>
      <c r="LTQ287" s="733"/>
      <c r="LTR287" s="733"/>
      <c r="LTS287" s="732"/>
      <c r="LTT287" s="732"/>
      <c r="LTU287" s="732"/>
      <c r="LTV287" s="732"/>
      <c r="LTW287" s="732"/>
      <c r="LTX287" s="731"/>
      <c r="LTY287" s="734"/>
      <c r="LTZ287" s="732"/>
      <c r="LUA287" s="732"/>
      <c r="LUB287" s="732"/>
      <c r="LUC287" s="732"/>
      <c r="LUD287" s="732"/>
      <c r="LUE287" s="732"/>
      <c r="LUF287" s="732"/>
      <c r="LUG287" s="735"/>
      <c r="LUH287" s="735"/>
      <c r="LUI287" s="735"/>
      <c r="LUJ287" s="735"/>
      <c r="LUK287" s="735"/>
      <c r="LUL287" s="735"/>
      <c r="LUM287" s="735"/>
      <c r="LUN287" s="735"/>
      <c r="LUO287" s="735"/>
      <c r="LUP287" s="735"/>
      <c r="LUQ287" s="735"/>
      <c r="LUR287" s="735"/>
      <c r="LUS287" s="735"/>
      <c r="LUT287" s="735"/>
      <c r="LUU287" s="735"/>
      <c r="LUV287" s="735"/>
      <c r="LUW287" s="735"/>
      <c r="LUX287" s="735"/>
      <c r="LUY287" s="735"/>
      <c r="LUZ287" s="735"/>
      <c r="LVA287" s="735"/>
      <c r="LVB287" s="735"/>
      <c r="LVC287" s="735"/>
      <c r="LVD287" s="735"/>
      <c r="LVE287" s="735"/>
      <c r="LVF287" s="735"/>
      <c r="LVG287" s="735"/>
      <c r="LVH287" s="735"/>
      <c r="LVI287" s="735"/>
      <c r="LVJ287" s="735"/>
      <c r="LVK287" s="735"/>
      <c r="LVL287" s="735"/>
      <c r="LVM287" s="735"/>
      <c r="LVN287" s="735"/>
      <c r="LVO287" s="735"/>
      <c r="LVP287" s="735"/>
      <c r="LVQ287" s="735"/>
      <c r="LVR287" s="735"/>
      <c r="LVS287" s="735"/>
      <c r="LVT287" s="735"/>
      <c r="LVU287" s="735"/>
      <c r="LVV287" s="735"/>
      <c r="LVW287" s="735"/>
      <c r="LVX287" s="735"/>
      <c r="LVY287" s="732"/>
      <c r="LVZ287" s="732"/>
      <c r="LWA287" s="732"/>
      <c r="LWB287" s="732"/>
      <c r="LWC287" s="732"/>
      <c r="LWD287" s="732"/>
      <c r="LWE287" s="732"/>
      <c r="LWF287" s="732"/>
      <c r="LWG287" s="732"/>
      <c r="LWH287" s="732"/>
      <c r="LWI287" s="732"/>
      <c r="LWJ287" s="732"/>
      <c r="LWK287" s="732"/>
      <c r="LWL287" s="732"/>
      <c r="LWM287" s="732"/>
      <c r="LWN287" s="732"/>
      <c r="LWO287" s="732"/>
      <c r="LWP287" s="732"/>
      <c r="LWQ287" s="732"/>
      <c r="LWR287" s="732"/>
      <c r="LWS287" s="732"/>
      <c r="LWT287" s="732"/>
      <c r="LWU287" s="732"/>
      <c r="LWV287" s="732"/>
      <c r="LWW287" s="733"/>
      <c r="LWX287" s="733"/>
      <c r="LWY287" s="733"/>
      <c r="LWZ287" s="733"/>
      <c r="LXA287" s="733"/>
      <c r="LXB287" s="732"/>
      <c r="LXC287" s="732"/>
      <c r="LXD287" s="733"/>
      <c r="LXE287" s="733"/>
      <c r="LXF287" s="732"/>
      <c r="LXG287" s="732"/>
      <c r="LXH287" s="733"/>
      <c r="LXI287" s="733"/>
      <c r="LXJ287" s="732"/>
      <c r="LXK287" s="732"/>
      <c r="LXL287" s="732"/>
      <c r="LXM287" s="732"/>
      <c r="LXN287" s="732"/>
      <c r="LXO287" s="732"/>
      <c r="LXP287" s="732"/>
      <c r="LXQ287" s="733"/>
      <c r="LXR287" s="733"/>
      <c r="LXS287" s="732"/>
      <c r="LXT287" s="732"/>
      <c r="LXU287" s="733"/>
      <c r="LXV287" s="733"/>
      <c r="LXW287" s="732"/>
      <c r="LXX287" s="732"/>
      <c r="LXY287" s="732"/>
      <c r="LXZ287" s="732"/>
      <c r="LYA287" s="732"/>
      <c r="LYB287" s="731"/>
      <c r="LYC287" s="734"/>
      <c r="LYD287" s="732"/>
      <c r="LYE287" s="732"/>
      <c r="LYF287" s="732"/>
      <c r="LYG287" s="732"/>
      <c r="LYH287" s="732"/>
      <c r="LYI287" s="732"/>
      <c r="LYJ287" s="732"/>
      <c r="LYK287" s="735"/>
      <c r="LYL287" s="735"/>
      <c r="LYM287" s="735"/>
      <c r="LYN287" s="735"/>
      <c r="LYO287" s="735"/>
      <c r="LYP287" s="735"/>
      <c r="LYQ287" s="735"/>
      <c r="LYR287" s="735"/>
      <c r="LYS287" s="735"/>
      <c r="LYT287" s="735"/>
      <c r="LYU287" s="735"/>
      <c r="LYV287" s="735"/>
      <c r="LYW287" s="735"/>
      <c r="LYX287" s="735"/>
      <c r="LYY287" s="735"/>
      <c r="LYZ287" s="735"/>
      <c r="LZA287" s="735"/>
      <c r="LZB287" s="735"/>
      <c r="LZC287" s="735"/>
      <c r="LZD287" s="735"/>
      <c r="LZE287" s="735"/>
      <c r="LZF287" s="735"/>
      <c r="LZG287" s="735"/>
      <c r="LZH287" s="735"/>
      <c r="LZI287" s="735"/>
      <c r="LZJ287" s="735"/>
      <c r="LZK287" s="735"/>
      <c r="LZL287" s="735"/>
      <c r="LZM287" s="735"/>
      <c r="LZN287" s="735"/>
      <c r="LZO287" s="735"/>
      <c r="LZP287" s="735"/>
      <c r="LZQ287" s="735"/>
      <c r="LZR287" s="735"/>
      <c r="LZS287" s="735"/>
      <c r="LZT287" s="735"/>
      <c r="LZU287" s="735"/>
      <c r="LZV287" s="735"/>
      <c r="LZW287" s="735"/>
      <c r="LZX287" s="735"/>
      <c r="LZY287" s="735"/>
      <c r="LZZ287" s="735"/>
      <c r="MAA287" s="735"/>
      <c r="MAB287" s="735"/>
      <c r="MAC287" s="732"/>
      <c r="MAD287" s="732"/>
      <c r="MAE287" s="732"/>
      <c r="MAF287" s="732"/>
      <c r="MAG287" s="732"/>
      <c r="MAH287" s="732"/>
      <c r="MAI287" s="732"/>
      <c r="MAJ287" s="732"/>
      <c r="MAK287" s="732"/>
      <c r="MAL287" s="732"/>
      <c r="MAM287" s="732"/>
      <c r="MAN287" s="732"/>
      <c r="MAO287" s="732"/>
      <c r="MAP287" s="732"/>
      <c r="MAQ287" s="732"/>
      <c r="MAR287" s="732"/>
      <c r="MAS287" s="732"/>
      <c r="MAT287" s="732"/>
      <c r="MAU287" s="732"/>
      <c r="MAV287" s="732"/>
      <c r="MAW287" s="732"/>
      <c r="MAX287" s="732"/>
      <c r="MAY287" s="732"/>
      <c r="MAZ287" s="732"/>
      <c r="MBA287" s="733"/>
      <c r="MBB287" s="733"/>
      <c r="MBC287" s="733"/>
      <c r="MBD287" s="733"/>
      <c r="MBE287" s="733"/>
      <c r="MBF287" s="732"/>
      <c r="MBG287" s="732"/>
      <c r="MBH287" s="733"/>
      <c r="MBI287" s="733"/>
      <c r="MBJ287" s="732"/>
      <c r="MBK287" s="732"/>
      <c r="MBL287" s="733"/>
      <c r="MBM287" s="733"/>
      <c r="MBN287" s="732"/>
      <c r="MBO287" s="732"/>
      <c r="MBP287" s="732"/>
      <c r="MBQ287" s="732"/>
      <c r="MBR287" s="732"/>
      <c r="MBS287" s="732"/>
      <c r="MBT287" s="732"/>
      <c r="MBU287" s="733"/>
      <c r="MBV287" s="733"/>
      <c r="MBW287" s="732"/>
      <c r="MBX287" s="732"/>
      <c r="MBY287" s="733"/>
      <c r="MBZ287" s="733"/>
      <c r="MCA287" s="732"/>
      <c r="MCB287" s="732"/>
      <c r="MCC287" s="732"/>
      <c r="MCD287" s="732"/>
      <c r="MCE287" s="732"/>
      <c r="MCF287" s="731"/>
      <c r="MCG287" s="734"/>
      <c r="MCH287" s="732"/>
      <c r="MCI287" s="732"/>
      <c r="MCJ287" s="732"/>
      <c r="MCK287" s="732"/>
      <c r="MCL287" s="732"/>
      <c r="MCM287" s="732"/>
      <c r="MCN287" s="732"/>
      <c r="MCO287" s="735"/>
      <c r="MCP287" s="735"/>
      <c r="MCQ287" s="735"/>
      <c r="MCR287" s="735"/>
      <c r="MCS287" s="735"/>
      <c r="MCT287" s="735"/>
      <c r="MCU287" s="735"/>
      <c r="MCV287" s="735"/>
      <c r="MCW287" s="735"/>
      <c r="MCX287" s="735"/>
      <c r="MCY287" s="735"/>
      <c r="MCZ287" s="735"/>
      <c r="MDA287" s="735"/>
      <c r="MDB287" s="735"/>
      <c r="MDC287" s="735"/>
      <c r="MDD287" s="735"/>
      <c r="MDE287" s="735"/>
      <c r="MDF287" s="735"/>
      <c r="MDG287" s="735"/>
      <c r="MDH287" s="735"/>
      <c r="MDI287" s="735"/>
      <c r="MDJ287" s="735"/>
      <c r="MDK287" s="735"/>
      <c r="MDL287" s="735"/>
      <c r="MDM287" s="735"/>
      <c r="MDN287" s="735"/>
      <c r="MDO287" s="735"/>
      <c r="MDP287" s="735"/>
      <c r="MDQ287" s="735"/>
      <c r="MDR287" s="735"/>
      <c r="MDS287" s="735"/>
      <c r="MDT287" s="735"/>
      <c r="MDU287" s="735"/>
      <c r="MDV287" s="735"/>
      <c r="MDW287" s="735"/>
      <c r="MDX287" s="735"/>
      <c r="MDY287" s="735"/>
      <c r="MDZ287" s="735"/>
      <c r="MEA287" s="735"/>
      <c r="MEB287" s="735"/>
      <c r="MEC287" s="735"/>
      <c r="MED287" s="735"/>
      <c r="MEE287" s="735"/>
      <c r="MEF287" s="735"/>
      <c r="MEG287" s="732"/>
      <c r="MEH287" s="732"/>
      <c r="MEI287" s="732"/>
      <c r="MEJ287" s="732"/>
      <c r="MEK287" s="732"/>
      <c r="MEL287" s="732"/>
      <c r="MEM287" s="732"/>
      <c r="MEN287" s="732"/>
      <c r="MEO287" s="732"/>
      <c r="MEP287" s="732"/>
      <c r="MEQ287" s="732"/>
      <c r="MER287" s="732"/>
      <c r="MES287" s="732"/>
      <c r="MET287" s="732"/>
      <c r="MEU287" s="732"/>
      <c r="MEV287" s="732"/>
      <c r="MEW287" s="732"/>
      <c r="MEX287" s="732"/>
      <c r="MEY287" s="732"/>
      <c r="MEZ287" s="732"/>
      <c r="MFA287" s="732"/>
      <c r="MFB287" s="732"/>
      <c r="MFC287" s="732"/>
      <c r="MFD287" s="732"/>
      <c r="MFE287" s="733"/>
      <c r="MFF287" s="733"/>
      <c r="MFG287" s="733"/>
      <c r="MFH287" s="733"/>
      <c r="MFI287" s="733"/>
      <c r="MFJ287" s="732"/>
      <c r="MFK287" s="732"/>
      <c r="MFL287" s="733"/>
      <c r="MFM287" s="733"/>
      <c r="MFN287" s="732"/>
      <c r="MFO287" s="732"/>
      <c r="MFP287" s="733"/>
      <c r="MFQ287" s="733"/>
      <c r="MFR287" s="732"/>
      <c r="MFS287" s="732"/>
      <c r="MFT287" s="732"/>
      <c r="MFU287" s="732"/>
      <c r="MFV287" s="732"/>
      <c r="MFW287" s="732"/>
      <c r="MFX287" s="732"/>
      <c r="MFY287" s="733"/>
      <c r="MFZ287" s="733"/>
      <c r="MGA287" s="732"/>
      <c r="MGB287" s="732"/>
      <c r="MGC287" s="733"/>
      <c r="MGD287" s="733"/>
      <c r="MGE287" s="732"/>
      <c r="MGF287" s="732"/>
      <c r="MGG287" s="732"/>
      <c r="MGH287" s="732"/>
      <c r="MGI287" s="732"/>
      <c r="MGJ287" s="731"/>
      <c r="MGK287" s="734"/>
      <c r="MGL287" s="732"/>
      <c r="MGM287" s="732"/>
      <c r="MGN287" s="732"/>
      <c r="MGO287" s="732"/>
      <c r="MGP287" s="732"/>
      <c r="MGQ287" s="732"/>
      <c r="MGR287" s="732"/>
      <c r="MGS287" s="735"/>
      <c r="MGT287" s="735"/>
      <c r="MGU287" s="735"/>
      <c r="MGV287" s="735"/>
      <c r="MGW287" s="735"/>
      <c r="MGX287" s="735"/>
      <c r="MGY287" s="735"/>
      <c r="MGZ287" s="735"/>
      <c r="MHA287" s="735"/>
      <c r="MHB287" s="735"/>
      <c r="MHC287" s="735"/>
      <c r="MHD287" s="735"/>
      <c r="MHE287" s="735"/>
      <c r="MHF287" s="735"/>
      <c r="MHG287" s="735"/>
      <c r="MHH287" s="735"/>
      <c r="MHI287" s="735"/>
      <c r="MHJ287" s="735"/>
      <c r="MHK287" s="735"/>
      <c r="MHL287" s="735"/>
      <c r="MHM287" s="735"/>
      <c r="MHN287" s="735"/>
      <c r="MHO287" s="735"/>
      <c r="MHP287" s="735"/>
      <c r="MHQ287" s="735"/>
      <c r="MHR287" s="735"/>
      <c r="MHS287" s="735"/>
      <c r="MHT287" s="735"/>
      <c r="MHU287" s="735"/>
      <c r="MHV287" s="735"/>
      <c r="MHW287" s="735"/>
      <c r="MHX287" s="735"/>
      <c r="MHY287" s="735"/>
      <c r="MHZ287" s="735"/>
      <c r="MIA287" s="735"/>
      <c r="MIB287" s="735"/>
      <c r="MIC287" s="735"/>
      <c r="MID287" s="735"/>
      <c r="MIE287" s="735"/>
      <c r="MIF287" s="735"/>
      <c r="MIG287" s="735"/>
      <c r="MIH287" s="735"/>
      <c r="MII287" s="735"/>
      <c r="MIJ287" s="735"/>
      <c r="MIK287" s="732"/>
      <c r="MIL287" s="732"/>
      <c r="MIM287" s="732"/>
      <c r="MIN287" s="732"/>
      <c r="MIO287" s="732"/>
      <c r="MIP287" s="732"/>
      <c r="MIQ287" s="732"/>
      <c r="MIR287" s="732"/>
      <c r="MIS287" s="732"/>
      <c r="MIT287" s="732"/>
      <c r="MIU287" s="732"/>
      <c r="MIV287" s="732"/>
      <c r="MIW287" s="732"/>
      <c r="MIX287" s="732"/>
      <c r="MIY287" s="732"/>
      <c r="MIZ287" s="732"/>
      <c r="MJA287" s="732"/>
      <c r="MJB287" s="732"/>
      <c r="MJC287" s="732"/>
      <c r="MJD287" s="732"/>
      <c r="MJE287" s="732"/>
      <c r="MJF287" s="732"/>
      <c r="MJG287" s="732"/>
      <c r="MJH287" s="732"/>
      <c r="MJI287" s="733"/>
      <c r="MJJ287" s="733"/>
      <c r="MJK287" s="733"/>
      <c r="MJL287" s="733"/>
      <c r="MJM287" s="733"/>
      <c r="MJN287" s="732"/>
      <c r="MJO287" s="732"/>
      <c r="MJP287" s="733"/>
      <c r="MJQ287" s="733"/>
      <c r="MJR287" s="732"/>
      <c r="MJS287" s="732"/>
      <c r="MJT287" s="733"/>
      <c r="MJU287" s="733"/>
      <c r="MJV287" s="732"/>
      <c r="MJW287" s="732"/>
      <c r="MJX287" s="732"/>
      <c r="MJY287" s="732"/>
      <c r="MJZ287" s="732"/>
      <c r="MKA287" s="732"/>
      <c r="MKB287" s="732"/>
      <c r="MKC287" s="733"/>
      <c r="MKD287" s="733"/>
      <c r="MKE287" s="732"/>
      <c r="MKF287" s="732"/>
      <c r="MKG287" s="733"/>
      <c r="MKH287" s="733"/>
      <c r="MKI287" s="732"/>
      <c r="MKJ287" s="732"/>
      <c r="MKK287" s="732"/>
      <c r="MKL287" s="732"/>
      <c r="MKM287" s="732"/>
      <c r="MKN287" s="731"/>
      <c r="MKO287" s="734"/>
      <c r="MKP287" s="732"/>
      <c r="MKQ287" s="732"/>
      <c r="MKR287" s="732"/>
      <c r="MKS287" s="732"/>
      <c r="MKT287" s="732"/>
      <c r="MKU287" s="732"/>
      <c r="MKV287" s="732"/>
      <c r="MKW287" s="735"/>
      <c r="MKX287" s="735"/>
      <c r="MKY287" s="735"/>
      <c r="MKZ287" s="735"/>
      <c r="MLA287" s="735"/>
      <c r="MLB287" s="735"/>
      <c r="MLC287" s="735"/>
      <c r="MLD287" s="735"/>
      <c r="MLE287" s="735"/>
      <c r="MLF287" s="735"/>
      <c r="MLG287" s="735"/>
      <c r="MLH287" s="735"/>
      <c r="MLI287" s="735"/>
      <c r="MLJ287" s="735"/>
      <c r="MLK287" s="735"/>
      <c r="MLL287" s="735"/>
      <c r="MLM287" s="735"/>
      <c r="MLN287" s="735"/>
      <c r="MLO287" s="735"/>
      <c r="MLP287" s="735"/>
      <c r="MLQ287" s="735"/>
      <c r="MLR287" s="735"/>
      <c r="MLS287" s="735"/>
      <c r="MLT287" s="735"/>
      <c r="MLU287" s="735"/>
      <c r="MLV287" s="735"/>
      <c r="MLW287" s="735"/>
      <c r="MLX287" s="735"/>
      <c r="MLY287" s="735"/>
      <c r="MLZ287" s="735"/>
      <c r="MMA287" s="735"/>
      <c r="MMB287" s="735"/>
      <c r="MMC287" s="735"/>
      <c r="MMD287" s="735"/>
      <c r="MME287" s="735"/>
      <c r="MMF287" s="735"/>
      <c r="MMG287" s="735"/>
      <c r="MMH287" s="735"/>
      <c r="MMI287" s="735"/>
      <c r="MMJ287" s="735"/>
      <c r="MMK287" s="735"/>
      <c r="MML287" s="735"/>
      <c r="MMM287" s="735"/>
      <c r="MMN287" s="735"/>
      <c r="MMO287" s="732"/>
      <c r="MMP287" s="732"/>
      <c r="MMQ287" s="732"/>
      <c r="MMR287" s="732"/>
      <c r="MMS287" s="732"/>
      <c r="MMT287" s="732"/>
      <c r="MMU287" s="732"/>
      <c r="MMV287" s="732"/>
      <c r="MMW287" s="732"/>
      <c r="MMX287" s="732"/>
      <c r="MMY287" s="732"/>
      <c r="MMZ287" s="732"/>
      <c r="MNA287" s="732"/>
      <c r="MNB287" s="732"/>
      <c r="MNC287" s="732"/>
      <c r="MND287" s="732"/>
      <c r="MNE287" s="732"/>
      <c r="MNF287" s="732"/>
      <c r="MNG287" s="732"/>
      <c r="MNH287" s="732"/>
      <c r="MNI287" s="732"/>
      <c r="MNJ287" s="732"/>
      <c r="MNK287" s="732"/>
      <c r="MNL287" s="732"/>
      <c r="MNM287" s="733"/>
      <c r="MNN287" s="733"/>
      <c r="MNO287" s="733"/>
      <c r="MNP287" s="733"/>
      <c r="MNQ287" s="733"/>
      <c r="MNR287" s="732"/>
      <c r="MNS287" s="732"/>
      <c r="MNT287" s="733"/>
      <c r="MNU287" s="733"/>
      <c r="MNV287" s="732"/>
      <c r="MNW287" s="732"/>
      <c r="MNX287" s="733"/>
      <c r="MNY287" s="733"/>
      <c r="MNZ287" s="732"/>
      <c r="MOA287" s="732"/>
      <c r="MOB287" s="732"/>
      <c r="MOC287" s="732"/>
      <c r="MOD287" s="732"/>
      <c r="MOE287" s="732"/>
      <c r="MOF287" s="732"/>
      <c r="MOG287" s="733"/>
      <c r="MOH287" s="733"/>
      <c r="MOI287" s="732"/>
      <c r="MOJ287" s="732"/>
      <c r="MOK287" s="733"/>
      <c r="MOL287" s="733"/>
      <c r="MOM287" s="732"/>
      <c r="MON287" s="732"/>
      <c r="MOO287" s="732"/>
      <c r="MOP287" s="732"/>
      <c r="MOQ287" s="732"/>
      <c r="MOR287" s="731"/>
      <c r="MOS287" s="734"/>
      <c r="MOT287" s="732"/>
      <c r="MOU287" s="732"/>
      <c r="MOV287" s="732"/>
      <c r="MOW287" s="732"/>
      <c r="MOX287" s="732"/>
      <c r="MOY287" s="732"/>
      <c r="MOZ287" s="732"/>
      <c r="MPA287" s="735"/>
      <c r="MPB287" s="735"/>
      <c r="MPC287" s="735"/>
      <c r="MPD287" s="735"/>
      <c r="MPE287" s="735"/>
      <c r="MPF287" s="735"/>
      <c r="MPG287" s="735"/>
      <c r="MPH287" s="735"/>
      <c r="MPI287" s="735"/>
      <c r="MPJ287" s="735"/>
      <c r="MPK287" s="735"/>
      <c r="MPL287" s="735"/>
      <c r="MPM287" s="735"/>
      <c r="MPN287" s="735"/>
      <c r="MPO287" s="735"/>
      <c r="MPP287" s="735"/>
      <c r="MPQ287" s="735"/>
      <c r="MPR287" s="735"/>
      <c r="MPS287" s="735"/>
      <c r="MPT287" s="735"/>
      <c r="MPU287" s="735"/>
      <c r="MPV287" s="735"/>
      <c r="MPW287" s="735"/>
      <c r="MPX287" s="735"/>
      <c r="MPY287" s="735"/>
      <c r="MPZ287" s="735"/>
      <c r="MQA287" s="735"/>
      <c r="MQB287" s="735"/>
      <c r="MQC287" s="735"/>
      <c r="MQD287" s="735"/>
      <c r="MQE287" s="735"/>
      <c r="MQF287" s="735"/>
      <c r="MQG287" s="735"/>
      <c r="MQH287" s="735"/>
      <c r="MQI287" s="735"/>
      <c r="MQJ287" s="735"/>
      <c r="MQK287" s="735"/>
      <c r="MQL287" s="735"/>
      <c r="MQM287" s="735"/>
      <c r="MQN287" s="735"/>
      <c r="MQO287" s="735"/>
      <c r="MQP287" s="735"/>
      <c r="MQQ287" s="735"/>
      <c r="MQR287" s="735"/>
      <c r="MQS287" s="732"/>
      <c r="MQT287" s="732"/>
      <c r="MQU287" s="732"/>
      <c r="MQV287" s="732"/>
      <c r="MQW287" s="732"/>
      <c r="MQX287" s="732"/>
      <c r="MQY287" s="732"/>
      <c r="MQZ287" s="732"/>
      <c r="MRA287" s="732"/>
      <c r="MRB287" s="732"/>
      <c r="MRC287" s="732"/>
      <c r="MRD287" s="732"/>
      <c r="MRE287" s="732"/>
      <c r="MRF287" s="732"/>
      <c r="MRG287" s="732"/>
      <c r="MRH287" s="732"/>
      <c r="MRI287" s="732"/>
      <c r="MRJ287" s="732"/>
      <c r="MRK287" s="732"/>
      <c r="MRL287" s="732"/>
      <c r="MRM287" s="732"/>
      <c r="MRN287" s="732"/>
      <c r="MRO287" s="732"/>
      <c r="MRP287" s="732"/>
      <c r="MRQ287" s="733"/>
      <c r="MRR287" s="733"/>
      <c r="MRS287" s="733"/>
      <c r="MRT287" s="733"/>
      <c r="MRU287" s="733"/>
      <c r="MRV287" s="732"/>
      <c r="MRW287" s="732"/>
      <c r="MRX287" s="733"/>
      <c r="MRY287" s="733"/>
      <c r="MRZ287" s="732"/>
      <c r="MSA287" s="732"/>
      <c r="MSB287" s="733"/>
      <c r="MSC287" s="733"/>
      <c r="MSD287" s="732"/>
      <c r="MSE287" s="732"/>
      <c r="MSF287" s="732"/>
      <c r="MSG287" s="732"/>
      <c r="MSH287" s="732"/>
      <c r="MSI287" s="732"/>
      <c r="MSJ287" s="732"/>
      <c r="MSK287" s="733"/>
      <c r="MSL287" s="733"/>
      <c r="MSM287" s="732"/>
      <c r="MSN287" s="732"/>
      <c r="MSO287" s="733"/>
      <c r="MSP287" s="733"/>
      <c r="MSQ287" s="732"/>
      <c r="MSR287" s="732"/>
      <c r="MSS287" s="732"/>
      <c r="MST287" s="732"/>
      <c r="MSU287" s="732"/>
      <c r="MSV287" s="731"/>
      <c r="MSW287" s="734"/>
      <c r="MSX287" s="732"/>
      <c r="MSY287" s="732"/>
      <c r="MSZ287" s="732"/>
      <c r="MTA287" s="732"/>
      <c r="MTB287" s="732"/>
      <c r="MTC287" s="732"/>
      <c r="MTD287" s="732"/>
      <c r="MTE287" s="735"/>
      <c r="MTF287" s="735"/>
      <c r="MTG287" s="735"/>
      <c r="MTH287" s="735"/>
      <c r="MTI287" s="735"/>
      <c r="MTJ287" s="735"/>
      <c r="MTK287" s="735"/>
      <c r="MTL287" s="735"/>
      <c r="MTM287" s="735"/>
      <c r="MTN287" s="735"/>
      <c r="MTO287" s="735"/>
      <c r="MTP287" s="735"/>
      <c r="MTQ287" s="735"/>
      <c r="MTR287" s="735"/>
      <c r="MTS287" s="735"/>
      <c r="MTT287" s="735"/>
      <c r="MTU287" s="735"/>
      <c r="MTV287" s="735"/>
      <c r="MTW287" s="735"/>
      <c r="MTX287" s="735"/>
      <c r="MTY287" s="735"/>
      <c r="MTZ287" s="735"/>
      <c r="MUA287" s="735"/>
      <c r="MUB287" s="735"/>
      <c r="MUC287" s="735"/>
      <c r="MUD287" s="735"/>
      <c r="MUE287" s="735"/>
      <c r="MUF287" s="735"/>
      <c r="MUG287" s="735"/>
      <c r="MUH287" s="735"/>
      <c r="MUI287" s="735"/>
      <c r="MUJ287" s="735"/>
      <c r="MUK287" s="735"/>
      <c r="MUL287" s="735"/>
      <c r="MUM287" s="735"/>
      <c r="MUN287" s="735"/>
      <c r="MUO287" s="735"/>
      <c r="MUP287" s="735"/>
      <c r="MUQ287" s="735"/>
      <c r="MUR287" s="735"/>
      <c r="MUS287" s="735"/>
      <c r="MUT287" s="735"/>
      <c r="MUU287" s="735"/>
      <c r="MUV287" s="735"/>
      <c r="MUW287" s="732"/>
      <c r="MUX287" s="732"/>
      <c r="MUY287" s="732"/>
      <c r="MUZ287" s="732"/>
      <c r="MVA287" s="732"/>
      <c r="MVB287" s="732"/>
      <c r="MVC287" s="732"/>
      <c r="MVD287" s="732"/>
      <c r="MVE287" s="732"/>
      <c r="MVF287" s="732"/>
      <c r="MVG287" s="732"/>
      <c r="MVH287" s="732"/>
      <c r="MVI287" s="732"/>
      <c r="MVJ287" s="732"/>
      <c r="MVK287" s="732"/>
      <c r="MVL287" s="732"/>
      <c r="MVM287" s="732"/>
      <c r="MVN287" s="732"/>
      <c r="MVO287" s="732"/>
      <c r="MVP287" s="732"/>
      <c r="MVQ287" s="732"/>
      <c r="MVR287" s="732"/>
      <c r="MVS287" s="732"/>
      <c r="MVT287" s="732"/>
      <c r="MVU287" s="733"/>
      <c r="MVV287" s="733"/>
      <c r="MVW287" s="733"/>
      <c r="MVX287" s="733"/>
      <c r="MVY287" s="733"/>
      <c r="MVZ287" s="732"/>
      <c r="MWA287" s="732"/>
      <c r="MWB287" s="733"/>
      <c r="MWC287" s="733"/>
      <c r="MWD287" s="732"/>
      <c r="MWE287" s="732"/>
      <c r="MWF287" s="733"/>
      <c r="MWG287" s="733"/>
      <c r="MWH287" s="732"/>
      <c r="MWI287" s="732"/>
      <c r="MWJ287" s="732"/>
      <c r="MWK287" s="732"/>
      <c r="MWL287" s="732"/>
      <c r="MWM287" s="732"/>
      <c r="MWN287" s="732"/>
      <c r="MWO287" s="733"/>
      <c r="MWP287" s="733"/>
      <c r="MWQ287" s="732"/>
      <c r="MWR287" s="732"/>
      <c r="MWS287" s="733"/>
      <c r="MWT287" s="733"/>
      <c r="MWU287" s="732"/>
      <c r="MWV287" s="732"/>
      <c r="MWW287" s="732"/>
      <c r="MWX287" s="732"/>
      <c r="MWY287" s="732"/>
      <c r="MWZ287" s="731"/>
      <c r="MXA287" s="734"/>
      <c r="MXB287" s="732"/>
      <c r="MXC287" s="732"/>
      <c r="MXD287" s="732"/>
      <c r="MXE287" s="732"/>
      <c r="MXF287" s="732"/>
      <c r="MXG287" s="732"/>
      <c r="MXH287" s="732"/>
      <c r="MXI287" s="735"/>
      <c r="MXJ287" s="735"/>
      <c r="MXK287" s="735"/>
      <c r="MXL287" s="735"/>
      <c r="MXM287" s="735"/>
      <c r="MXN287" s="735"/>
      <c r="MXO287" s="735"/>
      <c r="MXP287" s="735"/>
      <c r="MXQ287" s="735"/>
      <c r="MXR287" s="735"/>
      <c r="MXS287" s="735"/>
      <c r="MXT287" s="735"/>
      <c r="MXU287" s="735"/>
      <c r="MXV287" s="735"/>
      <c r="MXW287" s="735"/>
      <c r="MXX287" s="735"/>
      <c r="MXY287" s="735"/>
      <c r="MXZ287" s="735"/>
      <c r="MYA287" s="735"/>
      <c r="MYB287" s="735"/>
      <c r="MYC287" s="735"/>
      <c r="MYD287" s="735"/>
      <c r="MYE287" s="735"/>
      <c r="MYF287" s="735"/>
      <c r="MYG287" s="735"/>
      <c r="MYH287" s="735"/>
      <c r="MYI287" s="735"/>
      <c r="MYJ287" s="735"/>
      <c r="MYK287" s="735"/>
      <c r="MYL287" s="735"/>
      <c r="MYM287" s="735"/>
      <c r="MYN287" s="735"/>
      <c r="MYO287" s="735"/>
      <c r="MYP287" s="735"/>
      <c r="MYQ287" s="735"/>
      <c r="MYR287" s="735"/>
      <c r="MYS287" s="735"/>
      <c r="MYT287" s="735"/>
      <c r="MYU287" s="735"/>
      <c r="MYV287" s="735"/>
      <c r="MYW287" s="735"/>
      <c r="MYX287" s="735"/>
      <c r="MYY287" s="735"/>
      <c r="MYZ287" s="735"/>
      <c r="MZA287" s="732"/>
      <c r="MZB287" s="732"/>
      <c r="MZC287" s="732"/>
      <c r="MZD287" s="732"/>
      <c r="MZE287" s="732"/>
      <c r="MZF287" s="732"/>
      <c r="MZG287" s="732"/>
      <c r="MZH287" s="732"/>
      <c r="MZI287" s="732"/>
      <c r="MZJ287" s="732"/>
      <c r="MZK287" s="732"/>
      <c r="MZL287" s="732"/>
      <c r="MZM287" s="732"/>
      <c r="MZN287" s="732"/>
      <c r="MZO287" s="732"/>
      <c r="MZP287" s="732"/>
      <c r="MZQ287" s="732"/>
      <c r="MZR287" s="732"/>
      <c r="MZS287" s="732"/>
      <c r="MZT287" s="732"/>
      <c r="MZU287" s="732"/>
      <c r="MZV287" s="732"/>
      <c r="MZW287" s="732"/>
      <c r="MZX287" s="732"/>
      <c r="MZY287" s="733"/>
      <c r="MZZ287" s="733"/>
      <c r="NAA287" s="733"/>
      <c r="NAB287" s="733"/>
      <c r="NAC287" s="733"/>
      <c r="NAD287" s="732"/>
      <c r="NAE287" s="732"/>
      <c r="NAF287" s="733"/>
      <c r="NAG287" s="733"/>
      <c r="NAH287" s="732"/>
      <c r="NAI287" s="732"/>
      <c r="NAJ287" s="733"/>
      <c r="NAK287" s="733"/>
      <c r="NAL287" s="732"/>
      <c r="NAM287" s="732"/>
      <c r="NAN287" s="732"/>
      <c r="NAO287" s="732"/>
      <c r="NAP287" s="732"/>
      <c r="NAQ287" s="732"/>
      <c r="NAR287" s="732"/>
      <c r="NAS287" s="733"/>
      <c r="NAT287" s="733"/>
      <c r="NAU287" s="732"/>
      <c r="NAV287" s="732"/>
      <c r="NAW287" s="733"/>
      <c r="NAX287" s="733"/>
      <c r="NAY287" s="732"/>
      <c r="NAZ287" s="732"/>
      <c r="NBA287" s="732"/>
      <c r="NBB287" s="732"/>
      <c r="NBC287" s="732"/>
      <c r="NBD287" s="731"/>
      <c r="NBE287" s="734"/>
      <c r="NBF287" s="732"/>
      <c r="NBG287" s="732"/>
      <c r="NBH287" s="732"/>
      <c r="NBI287" s="732"/>
      <c r="NBJ287" s="732"/>
      <c r="NBK287" s="732"/>
      <c r="NBL287" s="732"/>
      <c r="NBM287" s="735"/>
      <c r="NBN287" s="735"/>
      <c r="NBO287" s="735"/>
      <c r="NBP287" s="735"/>
      <c r="NBQ287" s="735"/>
      <c r="NBR287" s="735"/>
      <c r="NBS287" s="735"/>
      <c r="NBT287" s="735"/>
      <c r="NBU287" s="735"/>
      <c r="NBV287" s="735"/>
      <c r="NBW287" s="735"/>
      <c r="NBX287" s="735"/>
      <c r="NBY287" s="735"/>
      <c r="NBZ287" s="735"/>
      <c r="NCA287" s="735"/>
      <c r="NCB287" s="735"/>
      <c r="NCC287" s="735"/>
      <c r="NCD287" s="735"/>
      <c r="NCE287" s="735"/>
      <c r="NCF287" s="735"/>
      <c r="NCG287" s="735"/>
      <c r="NCH287" s="735"/>
      <c r="NCI287" s="735"/>
      <c r="NCJ287" s="735"/>
      <c r="NCK287" s="735"/>
      <c r="NCL287" s="735"/>
      <c r="NCM287" s="735"/>
      <c r="NCN287" s="735"/>
      <c r="NCO287" s="735"/>
      <c r="NCP287" s="735"/>
      <c r="NCQ287" s="735"/>
      <c r="NCR287" s="735"/>
      <c r="NCS287" s="735"/>
      <c r="NCT287" s="735"/>
      <c r="NCU287" s="735"/>
      <c r="NCV287" s="735"/>
      <c r="NCW287" s="735"/>
      <c r="NCX287" s="735"/>
      <c r="NCY287" s="735"/>
      <c r="NCZ287" s="735"/>
      <c r="NDA287" s="735"/>
      <c r="NDB287" s="735"/>
      <c r="NDC287" s="735"/>
      <c r="NDD287" s="735"/>
      <c r="NDE287" s="732"/>
      <c r="NDF287" s="732"/>
      <c r="NDG287" s="732"/>
      <c r="NDH287" s="732"/>
      <c r="NDI287" s="732"/>
      <c r="NDJ287" s="732"/>
      <c r="NDK287" s="732"/>
      <c r="NDL287" s="732"/>
      <c r="NDM287" s="732"/>
      <c r="NDN287" s="732"/>
      <c r="NDO287" s="732"/>
      <c r="NDP287" s="732"/>
      <c r="NDQ287" s="732"/>
      <c r="NDR287" s="732"/>
      <c r="NDS287" s="732"/>
      <c r="NDT287" s="732"/>
      <c r="NDU287" s="732"/>
      <c r="NDV287" s="732"/>
      <c r="NDW287" s="732"/>
      <c r="NDX287" s="732"/>
      <c r="NDY287" s="732"/>
      <c r="NDZ287" s="732"/>
      <c r="NEA287" s="732"/>
      <c r="NEB287" s="732"/>
      <c r="NEC287" s="733"/>
      <c r="NED287" s="733"/>
      <c r="NEE287" s="733"/>
      <c r="NEF287" s="733"/>
      <c r="NEG287" s="733"/>
      <c r="NEH287" s="732"/>
      <c r="NEI287" s="732"/>
      <c r="NEJ287" s="733"/>
      <c r="NEK287" s="733"/>
      <c r="NEL287" s="732"/>
      <c r="NEM287" s="732"/>
      <c r="NEN287" s="733"/>
      <c r="NEO287" s="733"/>
      <c r="NEP287" s="732"/>
      <c r="NEQ287" s="732"/>
      <c r="NER287" s="732"/>
      <c r="NES287" s="732"/>
      <c r="NET287" s="732"/>
      <c r="NEU287" s="732"/>
      <c r="NEV287" s="732"/>
      <c r="NEW287" s="733"/>
      <c r="NEX287" s="733"/>
      <c r="NEY287" s="732"/>
      <c r="NEZ287" s="732"/>
      <c r="NFA287" s="733"/>
      <c r="NFB287" s="733"/>
      <c r="NFC287" s="732"/>
      <c r="NFD287" s="732"/>
      <c r="NFE287" s="732"/>
      <c r="NFF287" s="732"/>
      <c r="NFG287" s="732"/>
      <c r="NFH287" s="731"/>
      <c r="NFI287" s="734"/>
      <c r="NFJ287" s="732"/>
      <c r="NFK287" s="732"/>
      <c r="NFL287" s="732"/>
      <c r="NFM287" s="732"/>
      <c r="NFN287" s="732"/>
      <c r="NFO287" s="732"/>
      <c r="NFP287" s="732"/>
      <c r="NFQ287" s="735"/>
      <c r="NFR287" s="735"/>
      <c r="NFS287" s="735"/>
      <c r="NFT287" s="735"/>
      <c r="NFU287" s="735"/>
      <c r="NFV287" s="735"/>
      <c r="NFW287" s="735"/>
      <c r="NFX287" s="735"/>
      <c r="NFY287" s="735"/>
      <c r="NFZ287" s="735"/>
      <c r="NGA287" s="735"/>
      <c r="NGB287" s="735"/>
      <c r="NGC287" s="735"/>
      <c r="NGD287" s="735"/>
      <c r="NGE287" s="735"/>
      <c r="NGF287" s="735"/>
      <c r="NGG287" s="735"/>
      <c r="NGH287" s="735"/>
      <c r="NGI287" s="735"/>
      <c r="NGJ287" s="735"/>
      <c r="NGK287" s="735"/>
      <c r="NGL287" s="735"/>
      <c r="NGM287" s="735"/>
      <c r="NGN287" s="735"/>
      <c r="NGO287" s="735"/>
      <c r="NGP287" s="735"/>
      <c r="NGQ287" s="735"/>
      <c r="NGR287" s="735"/>
      <c r="NGS287" s="735"/>
      <c r="NGT287" s="735"/>
      <c r="NGU287" s="735"/>
      <c r="NGV287" s="735"/>
      <c r="NGW287" s="735"/>
      <c r="NGX287" s="735"/>
      <c r="NGY287" s="735"/>
      <c r="NGZ287" s="735"/>
      <c r="NHA287" s="735"/>
      <c r="NHB287" s="735"/>
      <c r="NHC287" s="735"/>
      <c r="NHD287" s="735"/>
      <c r="NHE287" s="735"/>
      <c r="NHF287" s="735"/>
      <c r="NHG287" s="735"/>
      <c r="NHH287" s="735"/>
      <c r="NHI287" s="732"/>
      <c r="NHJ287" s="732"/>
      <c r="NHK287" s="732"/>
      <c r="NHL287" s="732"/>
      <c r="NHM287" s="732"/>
      <c r="NHN287" s="732"/>
      <c r="NHO287" s="732"/>
      <c r="NHP287" s="732"/>
      <c r="NHQ287" s="732"/>
      <c r="NHR287" s="732"/>
      <c r="NHS287" s="732"/>
      <c r="NHT287" s="732"/>
      <c r="NHU287" s="732"/>
      <c r="NHV287" s="732"/>
      <c r="NHW287" s="732"/>
      <c r="NHX287" s="732"/>
      <c r="NHY287" s="732"/>
      <c r="NHZ287" s="732"/>
      <c r="NIA287" s="732"/>
      <c r="NIB287" s="732"/>
      <c r="NIC287" s="732"/>
      <c r="NID287" s="732"/>
      <c r="NIE287" s="732"/>
      <c r="NIF287" s="732"/>
      <c r="NIG287" s="733"/>
      <c r="NIH287" s="733"/>
      <c r="NII287" s="733"/>
      <c r="NIJ287" s="733"/>
      <c r="NIK287" s="733"/>
      <c r="NIL287" s="732"/>
      <c r="NIM287" s="732"/>
      <c r="NIN287" s="733"/>
      <c r="NIO287" s="733"/>
      <c r="NIP287" s="732"/>
      <c r="NIQ287" s="732"/>
      <c r="NIR287" s="733"/>
      <c r="NIS287" s="733"/>
      <c r="NIT287" s="732"/>
      <c r="NIU287" s="732"/>
      <c r="NIV287" s="732"/>
      <c r="NIW287" s="732"/>
      <c r="NIX287" s="732"/>
      <c r="NIY287" s="732"/>
      <c r="NIZ287" s="732"/>
      <c r="NJA287" s="733"/>
      <c r="NJB287" s="733"/>
      <c r="NJC287" s="732"/>
      <c r="NJD287" s="732"/>
      <c r="NJE287" s="733"/>
      <c r="NJF287" s="733"/>
      <c r="NJG287" s="732"/>
      <c r="NJH287" s="732"/>
      <c r="NJI287" s="732"/>
      <c r="NJJ287" s="732"/>
      <c r="NJK287" s="732"/>
      <c r="NJL287" s="731"/>
      <c r="NJM287" s="734"/>
      <c r="NJN287" s="732"/>
      <c r="NJO287" s="732"/>
      <c r="NJP287" s="732"/>
      <c r="NJQ287" s="732"/>
      <c r="NJR287" s="732"/>
      <c r="NJS287" s="732"/>
      <c r="NJT287" s="732"/>
      <c r="NJU287" s="735"/>
      <c r="NJV287" s="735"/>
      <c r="NJW287" s="735"/>
      <c r="NJX287" s="735"/>
      <c r="NJY287" s="735"/>
      <c r="NJZ287" s="735"/>
      <c r="NKA287" s="735"/>
      <c r="NKB287" s="735"/>
      <c r="NKC287" s="735"/>
      <c r="NKD287" s="735"/>
      <c r="NKE287" s="735"/>
      <c r="NKF287" s="735"/>
      <c r="NKG287" s="735"/>
      <c r="NKH287" s="735"/>
      <c r="NKI287" s="735"/>
      <c r="NKJ287" s="735"/>
      <c r="NKK287" s="735"/>
      <c r="NKL287" s="735"/>
      <c r="NKM287" s="735"/>
      <c r="NKN287" s="735"/>
      <c r="NKO287" s="735"/>
      <c r="NKP287" s="735"/>
      <c r="NKQ287" s="735"/>
      <c r="NKR287" s="735"/>
      <c r="NKS287" s="735"/>
      <c r="NKT287" s="735"/>
      <c r="NKU287" s="735"/>
      <c r="NKV287" s="735"/>
      <c r="NKW287" s="735"/>
      <c r="NKX287" s="735"/>
      <c r="NKY287" s="735"/>
      <c r="NKZ287" s="735"/>
      <c r="NLA287" s="735"/>
      <c r="NLB287" s="735"/>
      <c r="NLC287" s="735"/>
      <c r="NLD287" s="735"/>
      <c r="NLE287" s="735"/>
      <c r="NLF287" s="735"/>
      <c r="NLG287" s="735"/>
      <c r="NLH287" s="735"/>
      <c r="NLI287" s="735"/>
      <c r="NLJ287" s="735"/>
      <c r="NLK287" s="735"/>
      <c r="NLL287" s="735"/>
      <c r="NLM287" s="732"/>
      <c r="NLN287" s="732"/>
      <c r="NLO287" s="732"/>
      <c r="NLP287" s="732"/>
      <c r="NLQ287" s="732"/>
      <c r="NLR287" s="732"/>
      <c r="NLS287" s="732"/>
      <c r="NLT287" s="732"/>
      <c r="NLU287" s="732"/>
      <c r="NLV287" s="732"/>
      <c r="NLW287" s="732"/>
      <c r="NLX287" s="732"/>
      <c r="NLY287" s="732"/>
      <c r="NLZ287" s="732"/>
      <c r="NMA287" s="732"/>
      <c r="NMB287" s="732"/>
      <c r="NMC287" s="732"/>
      <c r="NMD287" s="732"/>
      <c r="NME287" s="732"/>
      <c r="NMF287" s="732"/>
      <c r="NMG287" s="732"/>
      <c r="NMH287" s="732"/>
      <c r="NMI287" s="732"/>
      <c r="NMJ287" s="732"/>
      <c r="NMK287" s="733"/>
      <c r="NML287" s="733"/>
      <c r="NMM287" s="733"/>
      <c r="NMN287" s="733"/>
      <c r="NMO287" s="733"/>
      <c r="NMP287" s="732"/>
      <c r="NMQ287" s="732"/>
      <c r="NMR287" s="733"/>
      <c r="NMS287" s="733"/>
      <c r="NMT287" s="732"/>
      <c r="NMU287" s="732"/>
      <c r="NMV287" s="733"/>
      <c r="NMW287" s="733"/>
      <c r="NMX287" s="732"/>
      <c r="NMY287" s="732"/>
      <c r="NMZ287" s="732"/>
      <c r="NNA287" s="732"/>
      <c r="NNB287" s="732"/>
      <c r="NNC287" s="732"/>
      <c r="NND287" s="732"/>
      <c r="NNE287" s="733"/>
      <c r="NNF287" s="733"/>
      <c r="NNG287" s="732"/>
      <c r="NNH287" s="732"/>
      <c r="NNI287" s="733"/>
      <c r="NNJ287" s="733"/>
      <c r="NNK287" s="732"/>
      <c r="NNL287" s="732"/>
      <c r="NNM287" s="732"/>
      <c r="NNN287" s="732"/>
      <c r="NNO287" s="732"/>
      <c r="NNP287" s="731"/>
      <c r="NNQ287" s="734"/>
      <c r="NNR287" s="732"/>
      <c r="NNS287" s="732"/>
      <c r="NNT287" s="732"/>
      <c r="NNU287" s="732"/>
      <c r="NNV287" s="732"/>
      <c r="NNW287" s="732"/>
      <c r="NNX287" s="732"/>
      <c r="NNY287" s="735"/>
      <c r="NNZ287" s="735"/>
      <c r="NOA287" s="735"/>
      <c r="NOB287" s="735"/>
      <c r="NOC287" s="735"/>
      <c r="NOD287" s="735"/>
      <c r="NOE287" s="735"/>
      <c r="NOF287" s="735"/>
      <c r="NOG287" s="735"/>
      <c r="NOH287" s="735"/>
      <c r="NOI287" s="735"/>
      <c r="NOJ287" s="735"/>
      <c r="NOK287" s="735"/>
      <c r="NOL287" s="735"/>
      <c r="NOM287" s="735"/>
      <c r="NON287" s="735"/>
      <c r="NOO287" s="735"/>
      <c r="NOP287" s="735"/>
      <c r="NOQ287" s="735"/>
      <c r="NOR287" s="735"/>
      <c r="NOS287" s="735"/>
      <c r="NOT287" s="735"/>
      <c r="NOU287" s="735"/>
      <c r="NOV287" s="735"/>
      <c r="NOW287" s="735"/>
      <c r="NOX287" s="735"/>
      <c r="NOY287" s="735"/>
      <c r="NOZ287" s="735"/>
      <c r="NPA287" s="735"/>
      <c r="NPB287" s="735"/>
      <c r="NPC287" s="735"/>
      <c r="NPD287" s="735"/>
      <c r="NPE287" s="735"/>
      <c r="NPF287" s="735"/>
      <c r="NPG287" s="735"/>
      <c r="NPH287" s="735"/>
      <c r="NPI287" s="735"/>
      <c r="NPJ287" s="735"/>
      <c r="NPK287" s="735"/>
      <c r="NPL287" s="735"/>
      <c r="NPM287" s="735"/>
      <c r="NPN287" s="735"/>
      <c r="NPO287" s="735"/>
      <c r="NPP287" s="735"/>
      <c r="NPQ287" s="732"/>
      <c r="NPR287" s="732"/>
      <c r="NPS287" s="732"/>
      <c r="NPT287" s="732"/>
      <c r="NPU287" s="732"/>
      <c r="NPV287" s="732"/>
      <c r="NPW287" s="732"/>
      <c r="NPX287" s="732"/>
      <c r="NPY287" s="732"/>
      <c r="NPZ287" s="732"/>
      <c r="NQA287" s="732"/>
      <c r="NQB287" s="732"/>
      <c r="NQC287" s="732"/>
      <c r="NQD287" s="732"/>
      <c r="NQE287" s="732"/>
      <c r="NQF287" s="732"/>
      <c r="NQG287" s="732"/>
      <c r="NQH287" s="732"/>
      <c r="NQI287" s="732"/>
      <c r="NQJ287" s="732"/>
      <c r="NQK287" s="732"/>
      <c r="NQL287" s="732"/>
      <c r="NQM287" s="732"/>
      <c r="NQN287" s="732"/>
      <c r="NQO287" s="733"/>
      <c r="NQP287" s="733"/>
      <c r="NQQ287" s="733"/>
      <c r="NQR287" s="733"/>
      <c r="NQS287" s="733"/>
      <c r="NQT287" s="732"/>
      <c r="NQU287" s="732"/>
      <c r="NQV287" s="733"/>
      <c r="NQW287" s="733"/>
      <c r="NQX287" s="732"/>
      <c r="NQY287" s="732"/>
      <c r="NQZ287" s="733"/>
      <c r="NRA287" s="733"/>
      <c r="NRB287" s="732"/>
      <c r="NRC287" s="732"/>
      <c r="NRD287" s="732"/>
      <c r="NRE287" s="732"/>
      <c r="NRF287" s="732"/>
      <c r="NRG287" s="732"/>
      <c r="NRH287" s="732"/>
      <c r="NRI287" s="733"/>
      <c r="NRJ287" s="733"/>
      <c r="NRK287" s="732"/>
      <c r="NRL287" s="732"/>
      <c r="NRM287" s="733"/>
      <c r="NRN287" s="733"/>
      <c r="NRO287" s="732"/>
      <c r="NRP287" s="732"/>
      <c r="NRQ287" s="732"/>
      <c r="NRR287" s="732"/>
      <c r="NRS287" s="732"/>
      <c r="NRT287" s="731"/>
      <c r="NRU287" s="734"/>
      <c r="NRV287" s="732"/>
      <c r="NRW287" s="732"/>
      <c r="NRX287" s="732"/>
      <c r="NRY287" s="732"/>
      <c r="NRZ287" s="732"/>
      <c r="NSA287" s="732"/>
      <c r="NSB287" s="732"/>
      <c r="NSC287" s="735"/>
      <c r="NSD287" s="735"/>
      <c r="NSE287" s="735"/>
      <c r="NSF287" s="735"/>
      <c r="NSG287" s="735"/>
      <c r="NSH287" s="735"/>
      <c r="NSI287" s="735"/>
      <c r="NSJ287" s="735"/>
      <c r="NSK287" s="735"/>
      <c r="NSL287" s="735"/>
      <c r="NSM287" s="735"/>
      <c r="NSN287" s="735"/>
      <c r="NSO287" s="735"/>
      <c r="NSP287" s="735"/>
      <c r="NSQ287" s="735"/>
      <c r="NSR287" s="735"/>
      <c r="NSS287" s="735"/>
      <c r="NST287" s="735"/>
      <c r="NSU287" s="735"/>
      <c r="NSV287" s="735"/>
      <c r="NSW287" s="735"/>
      <c r="NSX287" s="735"/>
      <c r="NSY287" s="735"/>
      <c r="NSZ287" s="735"/>
      <c r="NTA287" s="735"/>
      <c r="NTB287" s="735"/>
      <c r="NTC287" s="735"/>
      <c r="NTD287" s="735"/>
      <c r="NTE287" s="735"/>
      <c r="NTF287" s="735"/>
      <c r="NTG287" s="735"/>
      <c r="NTH287" s="735"/>
      <c r="NTI287" s="735"/>
      <c r="NTJ287" s="735"/>
      <c r="NTK287" s="735"/>
      <c r="NTL287" s="735"/>
      <c r="NTM287" s="735"/>
      <c r="NTN287" s="735"/>
      <c r="NTO287" s="735"/>
      <c r="NTP287" s="735"/>
      <c r="NTQ287" s="735"/>
      <c r="NTR287" s="735"/>
      <c r="NTS287" s="735"/>
      <c r="NTT287" s="735"/>
      <c r="NTU287" s="732"/>
      <c r="NTV287" s="732"/>
      <c r="NTW287" s="732"/>
      <c r="NTX287" s="732"/>
      <c r="NTY287" s="732"/>
      <c r="NTZ287" s="732"/>
      <c r="NUA287" s="732"/>
      <c r="NUB287" s="732"/>
      <c r="NUC287" s="732"/>
      <c r="NUD287" s="732"/>
      <c r="NUE287" s="732"/>
      <c r="NUF287" s="732"/>
      <c r="NUG287" s="732"/>
      <c r="NUH287" s="732"/>
      <c r="NUI287" s="732"/>
      <c r="NUJ287" s="732"/>
      <c r="NUK287" s="732"/>
      <c r="NUL287" s="732"/>
      <c r="NUM287" s="732"/>
      <c r="NUN287" s="732"/>
      <c r="NUO287" s="732"/>
      <c r="NUP287" s="732"/>
      <c r="NUQ287" s="732"/>
      <c r="NUR287" s="732"/>
      <c r="NUS287" s="733"/>
      <c r="NUT287" s="733"/>
      <c r="NUU287" s="733"/>
      <c r="NUV287" s="733"/>
      <c r="NUW287" s="733"/>
      <c r="NUX287" s="732"/>
      <c r="NUY287" s="732"/>
      <c r="NUZ287" s="733"/>
      <c r="NVA287" s="733"/>
      <c r="NVB287" s="732"/>
      <c r="NVC287" s="732"/>
      <c r="NVD287" s="733"/>
      <c r="NVE287" s="733"/>
      <c r="NVF287" s="732"/>
      <c r="NVG287" s="732"/>
      <c r="NVH287" s="732"/>
      <c r="NVI287" s="732"/>
      <c r="NVJ287" s="732"/>
      <c r="NVK287" s="732"/>
      <c r="NVL287" s="732"/>
      <c r="NVM287" s="733"/>
      <c r="NVN287" s="733"/>
      <c r="NVO287" s="732"/>
      <c r="NVP287" s="732"/>
      <c r="NVQ287" s="733"/>
      <c r="NVR287" s="733"/>
      <c r="NVS287" s="732"/>
      <c r="NVT287" s="732"/>
      <c r="NVU287" s="732"/>
      <c r="NVV287" s="732"/>
      <c r="NVW287" s="732"/>
      <c r="NVX287" s="731"/>
      <c r="NVY287" s="734"/>
      <c r="NVZ287" s="732"/>
      <c r="NWA287" s="732"/>
      <c r="NWB287" s="732"/>
      <c r="NWC287" s="732"/>
      <c r="NWD287" s="732"/>
      <c r="NWE287" s="732"/>
      <c r="NWF287" s="732"/>
      <c r="NWG287" s="735"/>
      <c r="NWH287" s="735"/>
      <c r="NWI287" s="735"/>
      <c r="NWJ287" s="735"/>
      <c r="NWK287" s="735"/>
      <c r="NWL287" s="735"/>
      <c r="NWM287" s="735"/>
      <c r="NWN287" s="735"/>
      <c r="NWO287" s="735"/>
      <c r="NWP287" s="735"/>
      <c r="NWQ287" s="735"/>
      <c r="NWR287" s="735"/>
      <c r="NWS287" s="735"/>
      <c r="NWT287" s="735"/>
      <c r="NWU287" s="735"/>
      <c r="NWV287" s="735"/>
      <c r="NWW287" s="735"/>
      <c r="NWX287" s="735"/>
      <c r="NWY287" s="735"/>
      <c r="NWZ287" s="735"/>
      <c r="NXA287" s="735"/>
      <c r="NXB287" s="735"/>
      <c r="NXC287" s="735"/>
      <c r="NXD287" s="735"/>
      <c r="NXE287" s="735"/>
      <c r="NXF287" s="735"/>
      <c r="NXG287" s="735"/>
      <c r="NXH287" s="735"/>
      <c r="NXI287" s="735"/>
      <c r="NXJ287" s="735"/>
      <c r="NXK287" s="735"/>
      <c r="NXL287" s="735"/>
      <c r="NXM287" s="735"/>
      <c r="NXN287" s="735"/>
      <c r="NXO287" s="735"/>
      <c r="NXP287" s="735"/>
      <c r="NXQ287" s="735"/>
      <c r="NXR287" s="735"/>
      <c r="NXS287" s="735"/>
      <c r="NXT287" s="735"/>
      <c r="NXU287" s="735"/>
      <c r="NXV287" s="735"/>
      <c r="NXW287" s="735"/>
      <c r="NXX287" s="735"/>
      <c r="NXY287" s="732"/>
      <c r="NXZ287" s="732"/>
      <c r="NYA287" s="732"/>
      <c r="NYB287" s="732"/>
      <c r="NYC287" s="732"/>
      <c r="NYD287" s="732"/>
      <c r="NYE287" s="732"/>
      <c r="NYF287" s="732"/>
      <c r="NYG287" s="732"/>
      <c r="NYH287" s="732"/>
      <c r="NYI287" s="732"/>
      <c r="NYJ287" s="732"/>
      <c r="NYK287" s="732"/>
      <c r="NYL287" s="732"/>
      <c r="NYM287" s="732"/>
      <c r="NYN287" s="732"/>
      <c r="NYO287" s="732"/>
      <c r="NYP287" s="732"/>
      <c r="NYQ287" s="732"/>
      <c r="NYR287" s="732"/>
      <c r="NYS287" s="732"/>
      <c r="NYT287" s="732"/>
      <c r="NYU287" s="732"/>
      <c r="NYV287" s="732"/>
      <c r="NYW287" s="733"/>
      <c r="NYX287" s="733"/>
      <c r="NYY287" s="733"/>
      <c r="NYZ287" s="733"/>
      <c r="NZA287" s="733"/>
      <c r="NZB287" s="732"/>
      <c r="NZC287" s="732"/>
      <c r="NZD287" s="733"/>
      <c r="NZE287" s="733"/>
      <c r="NZF287" s="732"/>
      <c r="NZG287" s="732"/>
      <c r="NZH287" s="733"/>
      <c r="NZI287" s="733"/>
      <c r="NZJ287" s="732"/>
      <c r="NZK287" s="732"/>
      <c r="NZL287" s="732"/>
      <c r="NZM287" s="732"/>
      <c r="NZN287" s="732"/>
      <c r="NZO287" s="732"/>
      <c r="NZP287" s="732"/>
      <c r="NZQ287" s="733"/>
      <c r="NZR287" s="733"/>
      <c r="NZS287" s="732"/>
      <c r="NZT287" s="732"/>
      <c r="NZU287" s="733"/>
      <c r="NZV287" s="733"/>
      <c r="NZW287" s="732"/>
      <c r="NZX287" s="732"/>
      <c r="NZY287" s="732"/>
      <c r="NZZ287" s="732"/>
      <c r="OAA287" s="732"/>
      <c r="OAB287" s="731"/>
      <c r="OAC287" s="734"/>
      <c r="OAD287" s="732"/>
      <c r="OAE287" s="732"/>
      <c r="OAF287" s="732"/>
      <c r="OAG287" s="732"/>
      <c r="OAH287" s="732"/>
      <c r="OAI287" s="732"/>
      <c r="OAJ287" s="732"/>
      <c r="OAK287" s="735"/>
      <c r="OAL287" s="735"/>
      <c r="OAM287" s="735"/>
      <c r="OAN287" s="735"/>
      <c r="OAO287" s="735"/>
      <c r="OAP287" s="735"/>
      <c r="OAQ287" s="735"/>
      <c r="OAR287" s="735"/>
      <c r="OAS287" s="735"/>
      <c r="OAT287" s="735"/>
      <c r="OAU287" s="735"/>
      <c r="OAV287" s="735"/>
      <c r="OAW287" s="735"/>
      <c r="OAX287" s="735"/>
      <c r="OAY287" s="735"/>
      <c r="OAZ287" s="735"/>
      <c r="OBA287" s="735"/>
      <c r="OBB287" s="735"/>
      <c r="OBC287" s="735"/>
      <c r="OBD287" s="735"/>
      <c r="OBE287" s="735"/>
      <c r="OBF287" s="735"/>
      <c r="OBG287" s="735"/>
      <c r="OBH287" s="735"/>
      <c r="OBI287" s="735"/>
      <c r="OBJ287" s="735"/>
      <c r="OBK287" s="735"/>
      <c r="OBL287" s="735"/>
      <c r="OBM287" s="735"/>
      <c r="OBN287" s="735"/>
      <c r="OBO287" s="735"/>
      <c r="OBP287" s="735"/>
      <c r="OBQ287" s="735"/>
      <c r="OBR287" s="735"/>
      <c r="OBS287" s="735"/>
      <c r="OBT287" s="735"/>
      <c r="OBU287" s="735"/>
      <c r="OBV287" s="735"/>
      <c r="OBW287" s="735"/>
      <c r="OBX287" s="735"/>
      <c r="OBY287" s="735"/>
      <c r="OBZ287" s="735"/>
      <c r="OCA287" s="735"/>
      <c r="OCB287" s="735"/>
      <c r="OCC287" s="732"/>
      <c r="OCD287" s="732"/>
      <c r="OCE287" s="732"/>
      <c r="OCF287" s="732"/>
      <c r="OCG287" s="732"/>
      <c r="OCH287" s="732"/>
      <c r="OCI287" s="732"/>
      <c r="OCJ287" s="732"/>
      <c r="OCK287" s="732"/>
      <c r="OCL287" s="732"/>
      <c r="OCM287" s="732"/>
      <c r="OCN287" s="732"/>
      <c r="OCO287" s="732"/>
      <c r="OCP287" s="732"/>
      <c r="OCQ287" s="732"/>
      <c r="OCR287" s="732"/>
      <c r="OCS287" s="732"/>
      <c r="OCT287" s="732"/>
      <c r="OCU287" s="732"/>
      <c r="OCV287" s="732"/>
      <c r="OCW287" s="732"/>
      <c r="OCX287" s="732"/>
      <c r="OCY287" s="732"/>
      <c r="OCZ287" s="732"/>
      <c r="ODA287" s="733"/>
      <c r="ODB287" s="733"/>
      <c r="ODC287" s="733"/>
      <c r="ODD287" s="733"/>
      <c r="ODE287" s="733"/>
      <c r="ODF287" s="732"/>
      <c r="ODG287" s="732"/>
      <c r="ODH287" s="733"/>
      <c r="ODI287" s="733"/>
      <c r="ODJ287" s="732"/>
      <c r="ODK287" s="732"/>
      <c r="ODL287" s="733"/>
      <c r="ODM287" s="733"/>
      <c r="ODN287" s="732"/>
      <c r="ODO287" s="732"/>
      <c r="ODP287" s="732"/>
      <c r="ODQ287" s="732"/>
      <c r="ODR287" s="732"/>
      <c r="ODS287" s="732"/>
      <c r="ODT287" s="732"/>
      <c r="ODU287" s="733"/>
      <c r="ODV287" s="733"/>
      <c r="ODW287" s="732"/>
      <c r="ODX287" s="732"/>
      <c r="ODY287" s="733"/>
      <c r="ODZ287" s="733"/>
      <c r="OEA287" s="732"/>
      <c r="OEB287" s="732"/>
      <c r="OEC287" s="732"/>
      <c r="OED287" s="732"/>
      <c r="OEE287" s="732"/>
      <c r="OEF287" s="731"/>
      <c r="OEG287" s="734"/>
      <c r="OEH287" s="732"/>
      <c r="OEI287" s="732"/>
      <c r="OEJ287" s="732"/>
      <c r="OEK287" s="732"/>
      <c r="OEL287" s="732"/>
      <c r="OEM287" s="732"/>
      <c r="OEN287" s="732"/>
      <c r="OEO287" s="735"/>
      <c r="OEP287" s="735"/>
      <c r="OEQ287" s="735"/>
      <c r="OER287" s="735"/>
      <c r="OES287" s="735"/>
      <c r="OET287" s="735"/>
      <c r="OEU287" s="735"/>
      <c r="OEV287" s="735"/>
      <c r="OEW287" s="735"/>
      <c r="OEX287" s="735"/>
      <c r="OEY287" s="735"/>
      <c r="OEZ287" s="735"/>
      <c r="OFA287" s="735"/>
      <c r="OFB287" s="735"/>
      <c r="OFC287" s="735"/>
      <c r="OFD287" s="735"/>
      <c r="OFE287" s="735"/>
      <c r="OFF287" s="735"/>
      <c r="OFG287" s="735"/>
      <c r="OFH287" s="735"/>
      <c r="OFI287" s="735"/>
      <c r="OFJ287" s="735"/>
      <c r="OFK287" s="735"/>
      <c r="OFL287" s="735"/>
      <c r="OFM287" s="735"/>
      <c r="OFN287" s="735"/>
      <c r="OFO287" s="735"/>
      <c r="OFP287" s="735"/>
      <c r="OFQ287" s="735"/>
      <c r="OFR287" s="735"/>
      <c r="OFS287" s="735"/>
      <c r="OFT287" s="735"/>
      <c r="OFU287" s="735"/>
      <c r="OFV287" s="735"/>
      <c r="OFW287" s="735"/>
      <c r="OFX287" s="735"/>
      <c r="OFY287" s="735"/>
      <c r="OFZ287" s="735"/>
      <c r="OGA287" s="735"/>
      <c r="OGB287" s="735"/>
      <c r="OGC287" s="735"/>
      <c r="OGD287" s="735"/>
      <c r="OGE287" s="735"/>
      <c r="OGF287" s="735"/>
      <c r="OGG287" s="732"/>
      <c r="OGH287" s="732"/>
      <c r="OGI287" s="732"/>
      <c r="OGJ287" s="732"/>
      <c r="OGK287" s="732"/>
      <c r="OGL287" s="732"/>
      <c r="OGM287" s="732"/>
      <c r="OGN287" s="732"/>
      <c r="OGO287" s="732"/>
      <c r="OGP287" s="732"/>
      <c r="OGQ287" s="732"/>
      <c r="OGR287" s="732"/>
      <c r="OGS287" s="732"/>
      <c r="OGT287" s="732"/>
      <c r="OGU287" s="732"/>
      <c r="OGV287" s="732"/>
      <c r="OGW287" s="732"/>
      <c r="OGX287" s="732"/>
      <c r="OGY287" s="732"/>
      <c r="OGZ287" s="732"/>
      <c r="OHA287" s="732"/>
      <c r="OHB287" s="732"/>
      <c r="OHC287" s="732"/>
      <c r="OHD287" s="732"/>
      <c r="OHE287" s="733"/>
      <c r="OHF287" s="733"/>
      <c r="OHG287" s="733"/>
      <c r="OHH287" s="733"/>
      <c r="OHI287" s="733"/>
      <c r="OHJ287" s="732"/>
      <c r="OHK287" s="732"/>
      <c r="OHL287" s="733"/>
      <c r="OHM287" s="733"/>
      <c r="OHN287" s="732"/>
      <c r="OHO287" s="732"/>
      <c r="OHP287" s="733"/>
      <c r="OHQ287" s="733"/>
      <c r="OHR287" s="732"/>
      <c r="OHS287" s="732"/>
      <c r="OHT287" s="732"/>
      <c r="OHU287" s="732"/>
      <c r="OHV287" s="732"/>
      <c r="OHW287" s="732"/>
      <c r="OHX287" s="732"/>
      <c r="OHY287" s="733"/>
      <c r="OHZ287" s="733"/>
      <c r="OIA287" s="732"/>
      <c r="OIB287" s="732"/>
      <c r="OIC287" s="733"/>
      <c r="OID287" s="733"/>
      <c r="OIE287" s="732"/>
      <c r="OIF287" s="732"/>
      <c r="OIG287" s="732"/>
      <c r="OIH287" s="732"/>
      <c r="OII287" s="732"/>
      <c r="OIJ287" s="731"/>
      <c r="OIK287" s="734"/>
      <c r="OIL287" s="732"/>
      <c r="OIM287" s="732"/>
      <c r="OIN287" s="732"/>
      <c r="OIO287" s="732"/>
      <c r="OIP287" s="732"/>
      <c r="OIQ287" s="732"/>
      <c r="OIR287" s="732"/>
      <c r="OIS287" s="735"/>
      <c r="OIT287" s="735"/>
      <c r="OIU287" s="735"/>
      <c r="OIV287" s="735"/>
      <c r="OIW287" s="735"/>
      <c r="OIX287" s="735"/>
      <c r="OIY287" s="735"/>
      <c r="OIZ287" s="735"/>
      <c r="OJA287" s="735"/>
      <c r="OJB287" s="735"/>
      <c r="OJC287" s="735"/>
      <c r="OJD287" s="735"/>
      <c r="OJE287" s="735"/>
      <c r="OJF287" s="735"/>
      <c r="OJG287" s="735"/>
      <c r="OJH287" s="735"/>
      <c r="OJI287" s="735"/>
      <c r="OJJ287" s="735"/>
      <c r="OJK287" s="735"/>
      <c r="OJL287" s="735"/>
      <c r="OJM287" s="735"/>
      <c r="OJN287" s="735"/>
      <c r="OJO287" s="735"/>
      <c r="OJP287" s="735"/>
      <c r="OJQ287" s="735"/>
      <c r="OJR287" s="735"/>
      <c r="OJS287" s="735"/>
      <c r="OJT287" s="735"/>
      <c r="OJU287" s="735"/>
      <c r="OJV287" s="735"/>
      <c r="OJW287" s="735"/>
      <c r="OJX287" s="735"/>
      <c r="OJY287" s="735"/>
      <c r="OJZ287" s="735"/>
      <c r="OKA287" s="735"/>
      <c r="OKB287" s="735"/>
      <c r="OKC287" s="735"/>
      <c r="OKD287" s="735"/>
      <c r="OKE287" s="735"/>
      <c r="OKF287" s="735"/>
      <c r="OKG287" s="735"/>
      <c r="OKH287" s="735"/>
      <c r="OKI287" s="735"/>
      <c r="OKJ287" s="735"/>
      <c r="OKK287" s="732"/>
      <c r="OKL287" s="732"/>
      <c r="OKM287" s="732"/>
      <c r="OKN287" s="732"/>
      <c r="OKO287" s="732"/>
      <c r="OKP287" s="732"/>
      <c r="OKQ287" s="732"/>
      <c r="OKR287" s="732"/>
      <c r="OKS287" s="732"/>
      <c r="OKT287" s="732"/>
      <c r="OKU287" s="732"/>
      <c r="OKV287" s="732"/>
      <c r="OKW287" s="732"/>
      <c r="OKX287" s="732"/>
      <c r="OKY287" s="732"/>
      <c r="OKZ287" s="732"/>
      <c r="OLA287" s="732"/>
      <c r="OLB287" s="732"/>
      <c r="OLC287" s="732"/>
      <c r="OLD287" s="732"/>
      <c r="OLE287" s="732"/>
      <c r="OLF287" s="732"/>
      <c r="OLG287" s="732"/>
      <c r="OLH287" s="732"/>
      <c r="OLI287" s="733"/>
      <c r="OLJ287" s="733"/>
      <c r="OLK287" s="733"/>
      <c r="OLL287" s="733"/>
      <c r="OLM287" s="733"/>
      <c r="OLN287" s="732"/>
      <c r="OLO287" s="732"/>
      <c r="OLP287" s="733"/>
      <c r="OLQ287" s="733"/>
      <c r="OLR287" s="732"/>
      <c r="OLS287" s="732"/>
      <c r="OLT287" s="733"/>
      <c r="OLU287" s="733"/>
      <c r="OLV287" s="732"/>
      <c r="OLW287" s="732"/>
      <c r="OLX287" s="732"/>
      <c r="OLY287" s="732"/>
      <c r="OLZ287" s="732"/>
      <c r="OMA287" s="732"/>
      <c r="OMB287" s="732"/>
      <c r="OMC287" s="733"/>
      <c r="OMD287" s="733"/>
      <c r="OME287" s="732"/>
      <c r="OMF287" s="732"/>
      <c r="OMG287" s="733"/>
      <c r="OMH287" s="733"/>
      <c r="OMI287" s="732"/>
      <c r="OMJ287" s="732"/>
      <c r="OMK287" s="732"/>
      <c r="OML287" s="732"/>
      <c r="OMM287" s="732"/>
      <c r="OMN287" s="731"/>
      <c r="OMO287" s="734"/>
      <c r="OMP287" s="732"/>
      <c r="OMQ287" s="732"/>
      <c r="OMR287" s="732"/>
      <c r="OMS287" s="732"/>
      <c r="OMT287" s="732"/>
      <c r="OMU287" s="732"/>
      <c r="OMV287" s="732"/>
      <c r="OMW287" s="735"/>
      <c r="OMX287" s="735"/>
      <c r="OMY287" s="735"/>
      <c r="OMZ287" s="735"/>
      <c r="ONA287" s="735"/>
      <c r="ONB287" s="735"/>
      <c r="ONC287" s="735"/>
      <c r="OND287" s="735"/>
      <c r="ONE287" s="735"/>
      <c r="ONF287" s="735"/>
      <c r="ONG287" s="735"/>
      <c r="ONH287" s="735"/>
      <c r="ONI287" s="735"/>
      <c r="ONJ287" s="735"/>
      <c r="ONK287" s="735"/>
      <c r="ONL287" s="735"/>
      <c r="ONM287" s="735"/>
      <c r="ONN287" s="735"/>
      <c r="ONO287" s="735"/>
      <c r="ONP287" s="735"/>
      <c r="ONQ287" s="735"/>
      <c r="ONR287" s="735"/>
      <c r="ONS287" s="735"/>
      <c r="ONT287" s="735"/>
      <c r="ONU287" s="735"/>
      <c r="ONV287" s="735"/>
      <c r="ONW287" s="735"/>
      <c r="ONX287" s="735"/>
      <c r="ONY287" s="735"/>
      <c r="ONZ287" s="735"/>
      <c r="OOA287" s="735"/>
      <c r="OOB287" s="735"/>
      <c r="OOC287" s="735"/>
      <c r="OOD287" s="735"/>
      <c r="OOE287" s="735"/>
      <c r="OOF287" s="735"/>
      <c r="OOG287" s="735"/>
      <c r="OOH287" s="735"/>
      <c r="OOI287" s="735"/>
      <c r="OOJ287" s="735"/>
      <c r="OOK287" s="735"/>
      <c r="OOL287" s="735"/>
      <c r="OOM287" s="735"/>
      <c r="OON287" s="735"/>
      <c r="OOO287" s="732"/>
      <c r="OOP287" s="732"/>
      <c r="OOQ287" s="732"/>
      <c r="OOR287" s="732"/>
      <c r="OOS287" s="732"/>
      <c r="OOT287" s="732"/>
      <c r="OOU287" s="732"/>
      <c r="OOV287" s="732"/>
      <c r="OOW287" s="732"/>
      <c r="OOX287" s="732"/>
      <c r="OOY287" s="732"/>
      <c r="OOZ287" s="732"/>
      <c r="OPA287" s="732"/>
      <c r="OPB287" s="732"/>
      <c r="OPC287" s="732"/>
      <c r="OPD287" s="732"/>
      <c r="OPE287" s="732"/>
      <c r="OPF287" s="732"/>
      <c r="OPG287" s="732"/>
      <c r="OPH287" s="732"/>
      <c r="OPI287" s="732"/>
      <c r="OPJ287" s="732"/>
      <c r="OPK287" s="732"/>
      <c r="OPL287" s="732"/>
      <c r="OPM287" s="733"/>
      <c r="OPN287" s="733"/>
      <c r="OPO287" s="733"/>
      <c r="OPP287" s="733"/>
      <c r="OPQ287" s="733"/>
      <c r="OPR287" s="732"/>
      <c r="OPS287" s="732"/>
      <c r="OPT287" s="733"/>
      <c r="OPU287" s="733"/>
      <c r="OPV287" s="732"/>
      <c r="OPW287" s="732"/>
      <c r="OPX287" s="733"/>
      <c r="OPY287" s="733"/>
      <c r="OPZ287" s="732"/>
      <c r="OQA287" s="732"/>
      <c r="OQB287" s="732"/>
      <c r="OQC287" s="732"/>
      <c r="OQD287" s="732"/>
      <c r="OQE287" s="732"/>
      <c r="OQF287" s="732"/>
      <c r="OQG287" s="733"/>
      <c r="OQH287" s="733"/>
      <c r="OQI287" s="732"/>
      <c r="OQJ287" s="732"/>
      <c r="OQK287" s="733"/>
      <c r="OQL287" s="733"/>
      <c r="OQM287" s="732"/>
      <c r="OQN287" s="732"/>
      <c r="OQO287" s="732"/>
      <c r="OQP287" s="732"/>
      <c r="OQQ287" s="732"/>
      <c r="OQR287" s="731"/>
      <c r="OQS287" s="734"/>
      <c r="OQT287" s="732"/>
      <c r="OQU287" s="732"/>
      <c r="OQV287" s="732"/>
      <c r="OQW287" s="732"/>
      <c r="OQX287" s="732"/>
      <c r="OQY287" s="732"/>
      <c r="OQZ287" s="732"/>
      <c r="ORA287" s="735"/>
      <c r="ORB287" s="735"/>
      <c r="ORC287" s="735"/>
      <c r="ORD287" s="735"/>
      <c r="ORE287" s="735"/>
      <c r="ORF287" s="735"/>
      <c r="ORG287" s="735"/>
      <c r="ORH287" s="735"/>
      <c r="ORI287" s="735"/>
      <c r="ORJ287" s="735"/>
      <c r="ORK287" s="735"/>
      <c r="ORL287" s="735"/>
      <c r="ORM287" s="735"/>
      <c r="ORN287" s="735"/>
      <c r="ORO287" s="735"/>
      <c r="ORP287" s="735"/>
      <c r="ORQ287" s="735"/>
      <c r="ORR287" s="735"/>
      <c r="ORS287" s="735"/>
      <c r="ORT287" s="735"/>
      <c r="ORU287" s="735"/>
      <c r="ORV287" s="735"/>
      <c r="ORW287" s="735"/>
      <c r="ORX287" s="735"/>
      <c r="ORY287" s="735"/>
      <c r="ORZ287" s="735"/>
      <c r="OSA287" s="735"/>
      <c r="OSB287" s="735"/>
      <c r="OSC287" s="735"/>
      <c r="OSD287" s="735"/>
      <c r="OSE287" s="735"/>
      <c r="OSF287" s="735"/>
      <c r="OSG287" s="735"/>
      <c r="OSH287" s="735"/>
      <c r="OSI287" s="735"/>
      <c r="OSJ287" s="735"/>
      <c r="OSK287" s="735"/>
      <c r="OSL287" s="735"/>
      <c r="OSM287" s="735"/>
      <c r="OSN287" s="735"/>
      <c r="OSO287" s="735"/>
      <c r="OSP287" s="735"/>
      <c r="OSQ287" s="735"/>
      <c r="OSR287" s="735"/>
      <c r="OSS287" s="732"/>
      <c r="OST287" s="732"/>
      <c r="OSU287" s="732"/>
      <c r="OSV287" s="732"/>
      <c r="OSW287" s="732"/>
      <c r="OSX287" s="732"/>
      <c r="OSY287" s="732"/>
      <c r="OSZ287" s="732"/>
      <c r="OTA287" s="732"/>
      <c r="OTB287" s="732"/>
      <c r="OTC287" s="732"/>
      <c r="OTD287" s="732"/>
      <c r="OTE287" s="732"/>
      <c r="OTF287" s="732"/>
      <c r="OTG287" s="732"/>
      <c r="OTH287" s="732"/>
      <c r="OTI287" s="732"/>
      <c r="OTJ287" s="732"/>
      <c r="OTK287" s="732"/>
      <c r="OTL287" s="732"/>
      <c r="OTM287" s="732"/>
      <c r="OTN287" s="732"/>
      <c r="OTO287" s="732"/>
      <c r="OTP287" s="732"/>
      <c r="OTQ287" s="733"/>
      <c r="OTR287" s="733"/>
      <c r="OTS287" s="733"/>
      <c r="OTT287" s="733"/>
      <c r="OTU287" s="733"/>
      <c r="OTV287" s="732"/>
      <c r="OTW287" s="732"/>
      <c r="OTX287" s="733"/>
      <c r="OTY287" s="733"/>
      <c r="OTZ287" s="732"/>
      <c r="OUA287" s="732"/>
      <c r="OUB287" s="733"/>
      <c r="OUC287" s="733"/>
      <c r="OUD287" s="732"/>
      <c r="OUE287" s="732"/>
      <c r="OUF287" s="732"/>
      <c r="OUG287" s="732"/>
      <c r="OUH287" s="732"/>
      <c r="OUI287" s="732"/>
      <c r="OUJ287" s="732"/>
      <c r="OUK287" s="733"/>
      <c r="OUL287" s="733"/>
      <c r="OUM287" s="732"/>
      <c r="OUN287" s="732"/>
      <c r="OUO287" s="733"/>
      <c r="OUP287" s="733"/>
      <c r="OUQ287" s="732"/>
      <c r="OUR287" s="732"/>
      <c r="OUS287" s="732"/>
      <c r="OUT287" s="732"/>
      <c r="OUU287" s="732"/>
      <c r="OUV287" s="731"/>
      <c r="OUW287" s="734"/>
      <c r="OUX287" s="732"/>
      <c r="OUY287" s="732"/>
      <c r="OUZ287" s="732"/>
      <c r="OVA287" s="732"/>
      <c r="OVB287" s="732"/>
      <c r="OVC287" s="732"/>
      <c r="OVD287" s="732"/>
      <c r="OVE287" s="735"/>
      <c r="OVF287" s="735"/>
      <c r="OVG287" s="735"/>
      <c r="OVH287" s="735"/>
      <c r="OVI287" s="735"/>
      <c r="OVJ287" s="735"/>
      <c r="OVK287" s="735"/>
      <c r="OVL287" s="735"/>
      <c r="OVM287" s="735"/>
      <c r="OVN287" s="735"/>
      <c r="OVO287" s="735"/>
      <c r="OVP287" s="735"/>
      <c r="OVQ287" s="735"/>
      <c r="OVR287" s="735"/>
      <c r="OVS287" s="735"/>
      <c r="OVT287" s="735"/>
      <c r="OVU287" s="735"/>
      <c r="OVV287" s="735"/>
      <c r="OVW287" s="735"/>
      <c r="OVX287" s="735"/>
      <c r="OVY287" s="735"/>
      <c r="OVZ287" s="735"/>
      <c r="OWA287" s="735"/>
      <c r="OWB287" s="735"/>
      <c r="OWC287" s="735"/>
      <c r="OWD287" s="735"/>
      <c r="OWE287" s="735"/>
      <c r="OWF287" s="735"/>
      <c r="OWG287" s="735"/>
      <c r="OWH287" s="735"/>
      <c r="OWI287" s="735"/>
      <c r="OWJ287" s="735"/>
      <c r="OWK287" s="735"/>
      <c r="OWL287" s="735"/>
      <c r="OWM287" s="735"/>
      <c r="OWN287" s="735"/>
      <c r="OWO287" s="735"/>
      <c r="OWP287" s="735"/>
      <c r="OWQ287" s="735"/>
      <c r="OWR287" s="735"/>
      <c r="OWS287" s="735"/>
      <c r="OWT287" s="735"/>
      <c r="OWU287" s="735"/>
      <c r="OWV287" s="735"/>
      <c r="OWW287" s="732"/>
      <c r="OWX287" s="732"/>
      <c r="OWY287" s="732"/>
      <c r="OWZ287" s="732"/>
      <c r="OXA287" s="732"/>
      <c r="OXB287" s="732"/>
      <c r="OXC287" s="732"/>
      <c r="OXD287" s="732"/>
      <c r="OXE287" s="732"/>
      <c r="OXF287" s="732"/>
      <c r="OXG287" s="732"/>
      <c r="OXH287" s="732"/>
      <c r="OXI287" s="732"/>
      <c r="OXJ287" s="732"/>
      <c r="OXK287" s="732"/>
      <c r="OXL287" s="732"/>
      <c r="OXM287" s="732"/>
      <c r="OXN287" s="732"/>
      <c r="OXO287" s="732"/>
      <c r="OXP287" s="732"/>
      <c r="OXQ287" s="732"/>
      <c r="OXR287" s="732"/>
      <c r="OXS287" s="732"/>
      <c r="OXT287" s="732"/>
      <c r="OXU287" s="733"/>
      <c r="OXV287" s="733"/>
      <c r="OXW287" s="733"/>
      <c r="OXX287" s="733"/>
      <c r="OXY287" s="733"/>
      <c r="OXZ287" s="732"/>
      <c r="OYA287" s="732"/>
      <c r="OYB287" s="733"/>
      <c r="OYC287" s="733"/>
      <c r="OYD287" s="732"/>
      <c r="OYE287" s="732"/>
      <c r="OYF287" s="733"/>
      <c r="OYG287" s="733"/>
      <c r="OYH287" s="732"/>
      <c r="OYI287" s="732"/>
      <c r="OYJ287" s="732"/>
      <c r="OYK287" s="732"/>
      <c r="OYL287" s="732"/>
      <c r="OYM287" s="732"/>
      <c r="OYN287" s="732"/>
      <c r="OYO287" s="733"/>
      <c r="OYP287" s="733"/>
      <c r="OYQ287" s="732"/>
      <c r="OYR287" s="732"/>
      <c r="OYS287" s="733"/>
      <c r="OYT287" s="733"/>
      <c r="OYU287" s="732"/>
      <c r="OYV287" s="732"/>
      <c r="OYW287" s="732"/>
      <c r="OYX287" s="732"/>
      <c r="OYY287" s="732"/>
      <c r="OYZ287" s="731"/>
      <c r="OZA287" s="734"/>
      <c r="OZB287" s="732"/>
      <c r="OZC287" s="732"/>
      <c r="OZD287" s="732"/>
      <c r="OZE287" s="732"/>
      <c r="OZF287" s="732"/>
      <c r="OZG287" s="732"/>
      <c r="OZH287" s="732"/>
      <c r="OZI287" s="735"/>
      <c r="OZJ287" s="735"/>
      <c r="OZK287" s="735"/>
      <c r="OZL287" s="735"/>
      <c r="OZM287" s="735"/>
      <c r="OZN287" s="735"/>
      <c r="OZO287" s="735"/>
      <c r="OZP287" s="735"/>
      <c r="OZQ287" s="735"/>
      <c r="OZR287" s="735"/>
      <c r="OZS287" s="735"/>
      <c r="OZT287" s="735"/>
      <c r="OZU287" s="735"/>
      <c r="OZV287" s="735"/>
      <c r="OZW287" s="735"/>
      <c r="OZX287" s="735"/>
      <c r="OZY287" s="735"/>
      <c r="OZZ287" s="735"/>
      <c r="PAA287" s="735"/>
      <c r="PAB287" s="735"/>
      <c r="PAC287" s="735"/>
      <c r="PAD287" s="735"/>
      <c r="PAE287" s="735"/>
      <c r="PAF287" s="735"/>
      <c r="PAG287" s="735"/>
      <c r="PAH287" s="735"/>
      <c r="PAI287" s="735"/>
      <c r="PAJ287" s="735"/>
      <c r="PAK287" s="735"/>
      <c r="PAL287" s="735"/>
      <c r="PAM287" s="735"/>
      <c r="PAN287" s="735"/>
      <c r="PAO287" s="735"/>
      <c r="PAP287" s="735"/>
      <c r="PAQ287" s="735"/>
      <c r="PAR287" s="735"/>
      <c r="PAS287" s="735"/>
      <c r="PAT287" s="735"/>
      <c r="PAU287" s="735"/>
      <c r="PAV287" s="735"/>
      <c r="PAW287" s="735"/>
      <c r="PAX287" s="735"/>
      <c r="PAY287" s="735"/>
      <c r="PAZ287" s="735"/>
      <c r="PBA287" s="732"/>
      <c r="PBB287" s="732"/>
      <c r="PBC287" s="732"/>
      <c r="PBD287" s="732"/>
      <c r="PBE287" s="732"/>
      <c r="PBF287" s="732"/>
      <c r="PBG287" s="732"/>
      <c r="PBH287" s="732"/>
      <c r="PBI287" s="732"/>
      <c r="PBJ287" s="732"/>
      <c r="PBK287" s="732"/>
      <c r="PBL287" s="732"/>
      <c r="PBM287" s="732"/>
      <c r="PBN287" s="732"/>
      <c r="PBO287" s="732"/>
      <c r="PBP287" s="732"/>
      <c r="PBQ287" s="732"/>
      <c r="PBR287" s="732"/>
      <c r="PBS287" s="732"/>
      <c r="PBT287" s="732"/>
      <c r="PBU287" s="732"/>
      <c r="PBV287" s="732"/>
      <c r="PBW287" s="732"/>
      <c r="PBX287" s="732"/>
      <c r="PBY287" s="733"/>
      <c r="PBZ287" s="733"/>
      <c r="PCA287" s="733"/>
      <c r="PCB287" s="733"/>
      <c r="PCC287" s="733"/>
      <c r="PCD287" s="732"/>
      <c r="PCE287" s="732"/>
      <c r="PCF287" s="733"/>
      <c r="PCG287" s="733"/>
      <c r="PCH287" s="732"/>
      <c r="PCI287" s="732"/>
      <c r="PCJ287" s="733"/>
      <c r="PCK287" s="733"/>
      <c r="PCL287" s="732"/>
      <c r="PCM287" s="732"/>
      <c r="PCN287" s="732"/>
      <c r="PCO287" s="732"/>
      <c r="PCP287" s="732"/>
      <c r="PCQ287" s="732"/>
      <c r="PCR287" s="732"/>
      <c r="PCS287" s="733"/>
      <c r="PCT287" s="733"/>
      <c r="PCU287" s="732"/>
      <c r="PCV287" s="732"/>
      <c r="PCW287" s="733"/>
      <c r="PCX287" s="733"/>
      <c r="PCY287" s="732"/>
      <c r="PCZ287" s="732"/>
      <c r="PDA287" s="732"/>
      <c r="PDB287" s="732"/>
      <c r="PDC287" s="732"/>
      <c r="PDD287" s="731"/>
      <c r="PDE287" s="734"/>
      <c r="PDF287" s="732"/>
      <c r="PDG287" s="732"/>
      <c r="PDH287" s="732"/>
      <c r="PDI287" s="732"/>
      <c r="PDJ287" s="732"/>
      <c r="PDK287" s="732"/>
      <c r="PDL287" s="732"/>
      <c r="PDM287" s="735"/>
      <c r="PDN287" s="735"/>
      <c r="PDO287" s="735"/>
      <c r="PDP287" s="735"/>
      <c r="PDQ287" s="735"/>
      <c r="PDR287" s="735"/>
      <c r="PDS287" s="735"/>
      <c r="PDT287" s="735"/>
      <c r="PDU287" s="735"/>
      <c r="PDV287" s="735"/>
      <c r="PDW287" s="735"/>
      <c r="PDX287" s="735"/>
      <c r="PDY287" s="735"/>
      <c r="PDZ287" s="735"/>
      <c r="PEA287" s="735"/>
      <c r="PEB287" s="735"/>
      <c r="PEC287" s="735"/>
      <c r="PED287" s="735"/>
      <c r="PEE287" s="735"/>
      <c r="PEF287" s="735"/>
      <c r="PEG287" s="735"/>
      <c r="PEH287" s="735"/>
      <c r="PEI287" s="735"/>
      <c r="PEJ287" s="735"/>
      <c r="PEK287" s="735"/>
      <c r="PEL287" s="735"/>
      <c r="PEM287" s="735"/>
      <c r="PEN287" s="735"/>
      <c r="PEO287" s="735"/>
      <c r="PEP287" s="735"/>
      <c r="PEQ287" s="735"/>
      <c r="PER287" s="735"/>
      <c r="PES287" s="735"/>
      <c r="PET287" s="735"/>
      <c r="PEU287" s="735"/>
      <c r="PEV287" s="735"/>
      <c r="PEW287" s="735"/>
      <c r="PEX287" s="735"/>
      <c r="PEY287" s="735"/>
      <c r="PEZ287" s="735"/>
      <c r="PFA287" s="735"/>
      <c r="PFB287" s="735"/>
      <c r="PFC287" s="735"/>
      <c r="PFD287" s="735"/>
      <c r="PFE287" s="732"/>
      <c r="PFF287" s="732"/>
      <c r="PFG287" s="732"/>
      <c r="PFH287" s="732"/>
      <c r="PFI287" s="732"/>
      <c r="PFJ287" s="732"/>
      <c r="PFK287" s="732"/>
      <c r="PFL287" s="732"/>
      <c r="PFM287" s="732"/>
      <c r="PFN287" s="732"/>
      <c r="PFO287" s="732"/>
      <c r="PFP287" s="732"/>
      <c r="PFQ287" s="732"/>
      <c r="PFR287" s="732"/>
      <c r="PFS287" s="732"/>
      <c r="PFT287" s="732"/>
      <c r="PFU287" s="732"/>
      <c r="PFV287" s="732"/>
      <c r="PFW287" s="732"/>
      <c r="PFX287" s="732"/>
      <c r="PFY287" s="732"/>
      <c r="PFZ287" s="732"/>
      <c r="PGA287" s="732"/>
      <c r="PGB287" s="732"/>
      <c r="PGC287" s="733"/>
      <c r="PGD287" s="733"/>
      <c r="PGE287" s="733"/>
      <c r="PGF287" s="733"/>
      <c r="PGG287" s="733"/>
      <c r="PGH287" s="732"/>
      <c r="PGI287" s="732"/>
      <c r="PGJ287" s="733"/>
      <c r="PGK287" s="733"/>
      <c r="PGL287" s="732"/>
      <c r="PGM287" s="732"/>
      <c r="PGN287" s="733"/>
      <c r="PGO287" s="733"/>
      <c r="PGP287" s="732"/>
      <c r="PGQ287" s="732"/>
      <c r="PGR287" s="732"/>
      <c r="PGS287" s="732"/>
      <c r="PGT287" s="732"/>
      <c r="PGU287" s="732"/>
      <c r="PGV287" s="732"/>
      <c r="PGW287" s="733"/>
      <c r="PGX287" s="733"/>
      <c r="PGY287" s="732"/>
      <c r="PGZ287" s="732"/>
      <c r="PHA287" s="733"/>
      <c r="PHB287" s="733"/>
      <c r="PHC287" s="732"/>
      <c r="PHD287" s="732"/>
      <c r="PHE287" s="732"/>
      <c r="PHF287" s="732"/>
      <c r="PHG287" s="732"/>
      <c r="PHH287" s="731"/>
      <c r="PHI287" s="734"/>
      <c r="PHJ287" s="732"/>
      <c r="PHK287" s="732"/>
      <c r="PHL287" s="732"/>
      <c r="PHM287" s="732"/>
      <c r="PHN287" s="732"/>
      <c r="PHO287" s="732"/>
      <c r="PHP287" s="732"/>
      <c r="PHQ287" s="735"/>
      <c r="PHR287" s="735"/>
      <c r="PHS287" s="735"/>
      <c r="PHT287" s="735"/>
      <c r="PHU287" s="735"/>
      <c r="PHV287" s="735"/>
      <c r="PHW287" s="735"/>
      <c r="PHX287" s="735"/>
      <c r="PHY287" s="735"/>
      <c r="PHZ287" s="735"/>
      <c r="PIA287" s="735"/>
      <c r="PIB287" s="735"/>
      <c r="PIC287" s="735"/>
      <c r="PID287" s="735"/>
      <c r="PIE287" s="735"/>
      <c r="PIF287" s="735"/>
      <c r="PIG287" s="735"/>
      <c r="PIH287" s="735"/>
      <c r="PII287" s="735"/>
      <c r="PIJ287" s="735"/>
      <c r="PIK287" s="735"/>
      <c r="PIL287" s="735"/>
      <c r="PIM287" s="735"/>
      <c r="PIN287" s="735"/>
      <c r="PIO287" s="735"/>
      <c r="PIP287" s="735"/>
      <c r="PIQ287" s="735"/>
      <c r="PIR287" s="735"/>
      <c r="PIS287" s="735"/>
      <c r="PIT287" s="735"/>
      <c r="PIU287" s="735"/>
      <c r="PIV287" s="735"/>
      <c r="PIW287" s="735"/>
      <c r="PIX287" s="735"/>
      <c r="PIY287" s="735"/>
      <c r="PIZ287" s="735"/>
      <c r="PJA287" s="735"/>
      <c r="PJB287" s="735"/>
      <c r="PJC287" s="735"/>
      <c r="PJD287" s="735"/>
      <c r="PJE287" s="735"/>
      <c r="PJF287" s="735"/>
      <c r="PJG287" s="735"/>
      <c r="PJH287" s="735"/>
      <c r="PJI287" s="732"/>
      <c r="PJJ287" s="732"/>
      <c r="PJK287" s="732"/>
      <c r="PJL287" s="732"/>
      <c r="PJM287" s="732"/>
      <c r="PJN287" s="732"/>
      <c r="PJO287" s="732"/>
      <c r="PJP287" s="732"/>
      <c r="PJQ287" s="732"/>
      <c r="PJR287" s="732"/>
      <c r="PJS287" s="732"/>
      <c r="PJT287" s="732"/>
      <c r="PJU287" s="732"/>
      <c r="PJV287" s="732"/>
      <c r="PJW287" s="732"/>
      <c r="PJX287" s="732"/>
      <c r="PJY287" s="732"/>
      <c r="PJZ287" s="732"/>
      <c r="PKA287" s="732"/>
      <c r="PKB287" s="732"/>
      <c r="PKC287" s="732"/>
      <c r="PKD287" s="732"/>
      <c r="PKE287" s="732"/>
      <c r="PKF287" s="732"/>
      <c r="PKG287" s="733"/>
      <c r="PKH287" s="733"/>
      <c r="PKI287" s="733"/>
      <c r="PKJ287" s="733"/>
      <c r="PKK287" s="733"/>
      <c r="PKL287" s="732"/>
      <c r="PKM287" s="732"/>
      <c r="PKN287" s="733"/>
      <c r="PKO287" s="733"/>
      <c r="PKP287" s="732"/>
      <c r="PKQ287" s="732"/>
      <c r="PKR287" s="733"/>
      <c r="PKS287" s="733"/>
      <c r="PKT287" s="732"/>
      <c r="PKU287" s="732"/>
      <c r="PKV287" s="732"/>
      <c r="PKW287" s="732"/>
      <c r="PKX287" s="732"/>
      <c r="PKY287" s="732"/>
      <c r="PKZ287" s="732"/>
      <c r="PLA287" s="733"/>
      <c r="PLB287" s="733"/>
      <c r="PLC287" s="732"/>
      <c r="PLD287" s="732"/>
      <c r="PLE287" s="733"/>
      <c r="PLF287" s="733"/>
      <c r="PLG287" s="732"/>
      <c r="PLH287" s="732"/>
      <c r="PLI287" s="732"/>
      <c r="PLJ287" s="732"/>
      <c r="PLK287" s="732"/>
      <c r="PLL287" s="731"/>
      <c r="PLM287" s="734"/>
      <c r="PLN287" s="732"/>
      <c r="PLO287" s="732"/>
      <c r="PLP287" s="732"/>
      <c r="PLQ287" s="732"/>
      <c r="PLR287" s="732"/>
      <c r="PLS287" s="732"/>
      <c r="PLT287" s="732"/>
      <c r="PLU287" s="735"/>
      <c r="PLV287" s="735"/>
      <c r="PLW287" s="735"/>
      <c r="PLX287" s="735"/>
      <c r="PLY287" s="735"/>
      <c r="PLZ287" s="735"/>
      <c r="PMA287" s="735"/>
      <c r="PMB287" s="735"/>
      <c r="PMC287" s="735"/>
      <c r="PMD287" s="735"/>
      <c r="PME287" s="735"/>
      <c r="PMF287" s="735"/>
      <c r="PMG287" s="735"/>
      <c r="PMH287" s="735"/>
      <c r="PMI287" s="735"/>
      <c r="PMJ287" s="735"/>
      <c r="PMK287" s="735"/>
      <c r="PML287" s="735"/>
      <c r="PMM287" s="735"/>
      <c r="PMN287" s="735"/>
      <c r="PMO287" s="735"/>
      <c r="PMP287" s="735"/>
      <c r="PMQ287" s="735"/>
      <c r="PMR287" s="735"/>
      <c r="PMS287" s="735"/>
      <c r="PMT287" s="735"/>
      <c r="PMU287" s="735"/>
      <c r="PMV287" s="735"/>
      <c r="PMW287" s="735"/>
      <c r="PMX287" s="735"/>
      <c r="PMY287" s="735"/>
      <c r="PMZ287" s="735"/>
      <c r="PNA287" s="735"/>
      <c r="PNB287" s="735"/>
      <c r="PNC287" s="735"/>
      <c r="PND287" s="735"/>
      <c r="PNE287" s="735"/>
      <c r="PNF287" s="735"/>
      <c r="PNG287" s="735"/>
      <c r="PNH287" s="735"/>
      <c r="PNI287" s="735"/>
      <c r="PNJ287" s="735"/>
      <c r="PNK287" s="735"/>
      <c r="PNL287" s="735"/>
      <c r="PNM287" s="732"/>
      <c r="PNN287" s="732"/>
      <c r="PNO287" s="732"/>
      <c r="PNP287" s="732"/>
      <c r="PNQ287" s="732"/>
      <c r="PNR287" s="732"/>
      <c r="PNS287" s="732"/>
      <c r="PNT287" s="732"/>
      <c r="PNU287" s="732"/>
      <c r="PNV287" s="732"/>
      <c r="PNW287" s="732"/>
      <c r="PNX287" s="732"/>
      <c r="PNY287" s="732"/>
      <c r="PNZ287" s="732"/>
      <c r="POA287" s="732"/>
      <c r="POB287" s="732"/>
      <c r="POC287" s="732"/>
      <c r="POD287" s="732"/>
      <c r="POE287" s="732"/>
      <c r="POF287" s="732"/>
      <c r="POG287" s="732"/>
      <c r="POH287" s="732"/>
      <c r="POI287" s="732"/>
      <c r="POJ287" s="732"/>
      <c r="POK287" s="733"/>
      <c r="POL287" s="733"/>
      <c r="POM287" s="733"/>
      <c r="PON287" s="733"/>
      <c r="POO287" s="733"/>
      <c r="POP287" s="732"/>
      <c r="POQ287" s="732"/>
      <c r="POR287" s="733"/>
      <c r="POS287" s="733"/>
      <c r="POT287" s="732"/>
      <c r="POU287" s="732"/>
      <c r="POV287" s="733"/>
      <c r="POW287" s="733"/>
      <c r="POX287" s="732"/>
      <c r="POY287" s="732"/>
      <c r="POZ287" s="732"/>
      <c r="PPA287" s="732"/>
      <c r="PPB287" s="732"/>
      <c r="PPC287" s="732"/>
      <c r="PPD287" s="732"/>
      <c r="PPE287" s="733"/>
      <c r="PPF287" s="733"/>
      <c r="PPG287" s="732"/>
      <c r="PPH287" s="732"/>
      <c r="PPI287" s="733"/>
      <c r="PPJ287" s="733"/>
      <c r="PPK287" s="732"/>
      <c r="PPL287" s="732"/>
      <c r="PPM287" s="732"/>
      <c r="PPN287" s="732"/>
      <c r="PPO287" s="732"/>
      <c r="PPP287" s="731"/>
      <c r="PPQ287" s="734"/>
      <c r="PPR287" s="732"/>
      <c r="PPS287" s="732"/>
      <c r="PPT287" s="732"/>
      <c r="PPU287" s="732"/>
      <c r="PPV287" s="732"/>
      <c r="PPW287" s="732"/>
      <c r="PPX287" s="732"/>
      <c r="PPY287" s="735"/>
      <c r="PPZ287" s="735"/>
      <c r="PQA287" s="735"/>
      <c r="PQB287" s="735"/>
      <c r="PQC287" s="735"/>
      <c r="PQD287" s="735"/>
      <c r="PQE287" s="735"/>
      <c r="PQF287" s="735"/>
      <c r="PQG287" s="735"/>
      <c r="PQH287" s="735"/>
      <c r="PQI287" s="735"/>
      <c r="PQJ287" s="735"/>
      <c r="PQK287" s="735"/>
      <c r="PQL287" s="735"/>
      <c r="PQM287" s="735"/>
      <c r="PQN287" s="735"/>
      <c r="PQO287" s="735"/>
      <c r="PQP287" s="735"/>
      <c r="PQQ287" s="735"/>
      <c r="PQR287" s="735"/>
      <c r="PQS287" s="735"/>
      <c r="PQT287" s="735"/>
      <c r="PQU287" s="735"/>
      <c r="PQV287" s="735"/>
      <c r="PQW287" s="735"/>
      <c r="PQX287" s="735"/>
      <c r="PQY287" s="735"/>
      <c r="PQZ287" s="735"/>
      <c r="PRA287" s="735"/>
      <c r="PRB287" s="735"/>
      <c r="PRC287" s="735"/>
      <c r="PRD287" s="735"/>
      <c r="PRE287" s="735"/>
      <c r="PRF287" s="735"/>
      <c r="PRG287" s="735"/>
      <c r="PRH287" s="735"/>
      <c r="PRI287" s="735"/>
      <c r="PRJ287" s="735"/>
      <c r="PRK287" s="735"/>
      <c r="PRL287" s="735"/>
      <c r="PRM287" s="735"/>
      <c r="PRN287" s="735"/>
      <c r="PRO287" s="735"/>
      <c r="PRP287" s="735"/>
      <c r="PRQ287" s="732"/>
      <c r="PRR287" s="732"/>
      <c r="PRS287" s="732"/>
      <c r="PRT287" s="732"/>
      <c r="PRU287" s="732"/>
      <c r="PRV287" s="732"/>
      <c r="PRW287" s="732"/>
      <c r="PRX287" s="732"/>
      <c r="PRY287" s="732"/>
      <c r="PRZ287" s="732"/>
      <c r="PSA287" s="732"/>
      <c r="PSB287" s="732"/>
      <c r="PSC287" s="732"/>
      <c r="PSD287" s="732"/>
      <c r="PSE287" s="732"/>
      <c r="PSF287" s="732"/>
      <c r="PSG287" s="732"/>
      <c r="PSH287" s="732"/>
      <c r="PSI287" s="732"/>
      <c r="PSJ287" s="732"/>
      <c r="PSK287" s="732"/>
      <c r="PSL287" s="732"/>
      <c r="PSM287" s="732"/>
      <c r="PSN287" s="732"/>
      <c r="PSO287" s="733"/>
      <c r="PSP287" s="733"/>
      <c r="PSQ287" s="733"/>
      <c r="PSR287" s="733"/>
      <c r="PSS287" s="733"/>
      <c r="PST287" s="732"/>
      <c r="PSU287" s="732"/>
      <c r="PSV287" s="733"/>
      <c r="PSW287" s="733"/>
      <c r="PSX287" s="732"/>
      <c r="PSY287" s="732"/>
      <c r="PSZ287" s="733"/>
      <c r="PTA287" s="733"/>
      <c r="PTB287" s="732"/>
      <c r="PTC287" s="732"/>
      <c r="PTD287" s="732"/>
      <c r="PTE287" s="732"/>
      <c r="PTF287" s="732"/>
      <c r="PTG287" s="732"/>
      <c r="PTH287" s="732"/>
      <c r="PTI287" s="733"/>
      <c r="PTJ287" s="733"/>
      <c r="PTK287" s="732"/>
      <c r="PTL287" s="732"/>
      <c r="PTM287" s="733"/>
      <c r="PTN287" s="733"/>
      <c r="PTO287" s="732"/>
      <c r="PTP287" s="732"/>
      <c r="PTQ287" s="732"/>
      <c r="PTR287" s="732"/>
      <c r="PTS287" s="732"/>
      <c r="PTT287" s="731"/>
      <c r="PTU287" s="734"/>
      <c r="PTV287" s="732"/>
      <c r="PTW287" s="732"/>
      <c r="PTX287" s="732"/>
      <c r="PTY287" s="732"/>
      <c r="PTZ287" s="732"/>
      <c r="PUA287" s="732"/>
      <c r="PUB287" s="732"/>
      <c r="PUC287" s="735"/>
      <c r="PUD287" s="735"/>
      <c r="PUE287" s="735"/>
      <c r="PUF287" s="735"/>
      <c r="PUG287" s="735"/>
      <c r="PUH287" s="735"/>
      <c r="PUI287" s="735"/>
      <c r="PUJ287" s="735"/>
      <c r="PUK287" s="735"/>
      <c r="PUL287" s="735"/>
      <c r="PUM287" s="735"/>
      <c r="PUN287" s="735"/>
      <c r="PUO287" s="735"/>
      <c r="PUP287" s="735"/>
      <c r="PUQ287" s="735"/>
      <c r="PUR287" s="735"/>
      <c r="PUS287" s="735"/>
      <c r="PUT287" s="735"/>
      <c r="PUU287" s="735"/>
      <c r="PUV287" s="735"/>
      <c r="PUW287" s="735"/>
      <c r="PUX287" s="735"/>
      <c r="PUY287" s="735"/>
      <c r="PUZ287" s="735"/>
      <c r="PVA287" s="735"/>
      <c r="PVB287" s="735"/>
      <c r="PVC287" s="735"/>
      <c r="PVD287" s="735"/>
      <c r="PVE287" s="735"/>
      <c r="PVF287" s="735"/>
      <c r="PVG287" s="735"/>
      <c r="PVH287" s="735"/>
      <c r="PVI287" s="735"/>
      <c r="PVJ287" s="735"/>
      <c r="PVK287" s="735"/>
      <c r="PVL287" s="735"/>
      <c r="PVM287" s="735"/>
      <c r="PVN287" s="735"/>
      <c r="PVO287" s="735"/>
      <c r="PVP287" s="735"/>
      <c r="PVQ287" s="735"/>
      <c r="PVR287" s="735"/>
      <c r="PVS287" s="735"/>
      <c r="PVT287" s="735"/>
      <c r="PVU287" s="732"/>
      <c r="PVV287" s="732"/>
      <c r="PVW287" s="732"/>
      <c r="PVX287" s="732"/>
      <c r="PVY287" s="732"/>
      <c r="PVZ287" s="732"/>
      <c r="PWA287" s="732"/>
      <c r="PWB287" s="732"/>
      <c r="PWC287" s="732"/>
      <c r="PWD287" s="732"/>
      <c r="PWE287" s="732"/>
      <c r="PWF287" s="732"/>
      <c r="PWG287" s="732"/>
      <c r="PWH287" s="732"/>
      <c r="PWI287" s="732"/>
      <c r="PWJ287" s="732"/>
      <c r="PWK287" s="732"/>
      <c r="PWL287" s="732"/>
      <c r="PWM287" s="732"/>
      <c r="PWN287" s="732"/>
      <c r="PWO287" s="732"/>
      <c r="PWP287" s="732"/>
      <c r="PWQ287" s="732"/>
      <c r="PWR287" s="732"/>
      <c r="PWS287" s="733"/>
      <c r="PWT287" s="733"/>
      <c r="PWU287" s="733"/>
      <c r="PWV287" s="733"/>
      <c r="PWW287" s="733"/>
      <c r="PWX287" s="732"/>
      <c r="PWY287" s="732"/>
      <c r="PWZ287" s="733"/>
      <c r="PXA287" s="733"/>
      <c r="PXB287" s="732"/>
      <c r="PXC287" s="732"/>
      <c r="PXD287" s="733"/>
      <c r="PXE287" s="733"/>
      <c r="PXF287" s="732"/>
      <c r="PXG287" s="732"/>
      <c r="PXH287" s="732"/>
      <c r="PXI287" s="732"/>
      <c r="PXJ287" s="732"/>
      <c r="PXK287" s="732"/>
      <c r="PXL287" s="732"/>
      <c r="PXM287" s="733"/>
      <c r="PXN287" s="733"/>
      <c r="PXO287" s="732"/>
      <c r="PXP287" s="732"/>
      <c r="PXQ287" s="733"/>
      <c r="PXR287" s="733"/>
      <c r="PXS287" s="732"/>
      <c r="PXT287" s="732"/>
      <c r="PXU287" s="732"/>
      <c r="PXV287" s="732"/>
      <c r="PXW287" s="732"/>
      <c r="PXX287" s="731"/>
      <c r="PXY287" s="734"/>
      <c r="PXZ287" s="732"/>
      <c r="PYA287" s="732"/>
      <c r="PYB287" s="732"/>
      <c r="PYC287" s="732"/>
      <c r="PYD287" s="732"/>
      <c r="PYE287" s="732"/>
      <c r="PYF287" s="732"/>
      <c r="PYG287" s="735"/>
      <c r="PYH287" s="735"/>
      <c r="PYI287" s="735"/>
      <c r="PYJ287" s="735"/>
      <c r="PYK287" s="735"/>
      <c r="PYL287" s="735"/>
      <c r="PYM287" s="735"/>
      <c r="PYN287" s="735"/>
      <c r="PYO287" s="735"/>
      <c r="PYP287" s="735"/>
      <c r="PYQ287" s="735"/>
      <c r="PYR287" s="735"/>
      <c r="PYS287" s="735"/>
      <c r="PYT287" s="735"/>
      <c r="PYU287" s="735"/>
      <c r="PYV287" s="735"/>
      <c r="PYW287" s="735"/>
      <c r="PYX287" s="735"/>
      <c r="PYY287" s="735"/>
      <c r="PYZ287" s="735"/>
      <c r="PZA287" s="735"/>
      <c r="PZB287" s="735"/>
      <c r="PZC287" s="735"/>
      <c r="PZD287" s="735"/>
      <c r="PZE287" s="735"/>
      <c r="PZF287" s="735"/>
      <c r="PZG287" s="735"/>
      <c r="PZH287" s="735"/>
      <c r="PZI287" s="735"/>
      <c r="PZJ287" s="735"/>
      <c r="PZK287" s="735"/>
      <c r="PZL287" s="735"/>
      <c r="PZM287" s="735"/>
      <c r="PZN287" s="735"/>
      <c r="PZO287" s="735"/>
      <c r="PZP287" s="735"/>
      <c r="PZQ287" s="735"/>
      <c r="PZR287" s="735"/>
      <c r="PZS287" s="735"/>
      <c r="PZT287" s="735"/>
      <c r="PZU287" s="735"/>
      <c r="PZV287" s="735"/>
      <c r="PZW287" s="735"/>
      <c r="PZX287" s="735"/>
      <c r="PZY287" s="732"/>
      <c r="PZZ287" s="732"/>
      <c r="QAA287" s="732"/>
      <c r="QAB287" s="732"/>
      <c r="QAC287" s="732"/>
      <c r="QAD287" s="732"/>
      <c r="QAE287" s="732"/>
      <c r="QAF287" s="732"/>
      <c r="QAG287" s="732"/>
      <c r="QAH287" s="732"/>
      <c r="QAI287" s="732"/>
      <c r="QAJ287" s="732"/>
      <c r="QAK287" s="732"/>
      <c r="QAL287" s="732"/>
      <c r="QAM287" s="732"/>
      <c r="QAN287" s="732"/>
      <c r="QAO287" s="732"/>
      <c r="QAP287" s="732"/>
      <c r="QAQ287" s="732"/>
      <c r="QAR287" s="732"/>
      <c r="QAS287" s="732"/>
      <c r="QAT287" s="732"/>
      <c r="QAU287" s="732"/>
      <c r="QAV287" s="732"/>
      <c r="QAW287" s="733"/>
      <c r="QAX287" s="733"/>
      <c r="QAY287" s="733"/>
      <c r="QAZ287" s="733"/>
      <c r="QBA287" s="733"/>
      <c r="QBB287" s="732"/>
      <c r="QBC287" s="732"/>
      <c r="QBD287" s="733"/>
      <c r="QBE287" s="733"/>
      <c r="QBF287" s="732"/>
      <c r="QBG287" s="732"/>
      <c r="QBH287" s="733"/>
      <c r="QBI287" s="733"/>
      <c r="QBJ287" s="732"/>
      <c r="QBK287" s="732"/>
      <c r="QBL287" s="732"/>
      <c r="QBM287" s="732"/>
      <c r="QBN287" s="732"/>
      <c r="QBO287" s="732"/>
      <c r="QBP287" s="732"/>
      <c r="QBQ287" s="733"/>
      <c r="QBR287" s="733"/>
      <c r="QBS287" s="732"/>
      <c r="QBT287" s="732"/>
      <c r="QBU287" s="733"/>
      <c r="QBV287" s="733"/>
      <c r="QBW287" s="732"/>
      <c r="QBX287" s="732"/>
      <c r="QBY287" s="732"/>
      <c r="QBZ287" s="732"/>
      <c r="QCA287" s="732"/>
      <c r="QCB287" s="731"/>
      <c r="QCC287" s="734"/>
      <c r="QCD287" s="732"/>
      <c r="QCE287" s="732"/>
      <c r="QCF287" s="732"/>
      <c r="QCG287" s="732"/>
      <c r="QCH287" s="732"/>
      <c r="QCI287" s="732"/>
      <c r="QCJ287" s="732"/>
      <c r="QCK287" s="735"/>
      <c r="QCL287" s="735"/>
      <c r="QCM287" s="735"/>
      <c r="QCN287" s="735"/>
      <c r="QCO287" s="735"/>
      <c r="QCP287" s="735"/>
      <c r="QCQ287" s="735"/>
      <c r="QCR287" s="735"/>
      <c r="QCS287" s="735"/>
      <c r="QCT287" s="735"/>
      <c r="QCU287" s="735"/>
      <c r="QCV287" s="735"/>
      <c r="QCW287" s="735"/>
      <c r="QCX287" s="735"/>
      <c r="QCY287" s="735"/>
      <c r="QCZ287" s="735"/>
      <c r="QDA287" s="735"/>
      <c r="QDB287" s="735"/>
      <c r="QDC287" s="735"/>
      <c r="QDD287" s="735"/>
      <c r="QDE287" s="735"/>
      <c r="QDF287" s="735"/>
      <c r="QDG287" s="735"/>
      <c r="QDH287" s="735"/>
      <c r="QDI287" s="735"/>
      <c r="QDJ287" s="735"/>
      <c r="QDK287" s="735"/>
      <c r="QDL287" s="735"/>
      <c r="QDM287" s="735"/>
      <c r="QDN287" s="735"/>
      <c r="QDO287" s="735"/>
      <c r="QDP287" s="735"/>
      <c r="QDQ287" s="735"/>
      <c r="QDR287" s="735"/>
      <c r="QDS287" s="735"/>
      <c r="QDT287" s="735"/>
      <c r="QDU287" s="735"/>
      <c r="QDV287" s="735"/>
      <c r="QDW287" s="735"/>
      <c r="QDX287" s="735"/>
      <c r="QDY287" s="735"/>
      <c r="QDZ287" s="735"/>
      <c r="QEA287" s="735"/>
      <c r="QEB287" s="735"/>
      <c r="QEC287" s="732"/>
      <c r="QED287" s="732"/>
      <c r="QEE287" s="732"/>
      <c r="QEF287" s="732"/>
      <c r="QEG287" s="732"/>
      <c r="QEH287" s="732"/>
      <c r="QEI287" s="732"/>
      <c r="QEJ287" s="732"/>
      <c r="QEK287" s="732"/>
      <c r="QEL287" s="732"/>
      <c r="QEM287" s="732"/>
      <c r="QEN287" s="732"/>
      <c r="QEO287" s="732"/>
      <c r="QEP287" s="732"/>
      <c r="QEQ287" s="732"/>
      <c r="QER287" s="732"/>
      <c r="QES287" s="732"/>
      <c r="QET287" s="732"/>
      <c r="QEU287" s="732"/>
      <c r="QEV287" s="732"/>
      <c r="QEW287" s="732"/>
      <c r="QEX287" s="732"/>
      <c r="QEY287" s="732"/>
      <c r="QEZ287" s="732"/>
      <c r="QFA287" s="733"/>
      <c r="QFB287" s="733"/>
      <c r="QFC287" s="733"/>
      <c r="QFD287" s="733"/>
      <c r="QFE287" s="733"/>
      <c r="QFF287" s="732"/>
      <c r="QFG287" s="732"/>
      <c r="QFH287" s="733"/>
      <c r="QFI287" s="733"/>
      <c r="QFJ287" s="732"/>
      <c r="QFK287" s="732"/>
      <c r="QFL287" s="733"/>
      <c r="QFM287" s="733"/>
      <c r="QFN287" s="732"/>
      <c r="QFO287" s="732"/>
      <c r="QFP287" s="732"/>
      <c r="QFQ287" s="732"/>
      <c r="QFR287" s="732"/>
      <c r="QFS287" s="732"/>
      <c r="QFT287" s="732"/>
      <c r="QFU287" s="733"/>
      <c r="QFV287" s="733"/>
      <c r="QFW287" s="732"/>
      <c r="QFX287" s="732"/>
      <c r="QFY287" s="733"/>
      <c r="QFZ287" s="733"/>
      <c r="QGA287" s="732"/>
      <c r="QGB287" s="732"/>
      <c r="QGC287" s="732"/>
      <c r="QGD287" s="732"/>
      <c r="QGE287" s="732"/>
      <c r="QGF287" s="731"/>
      <c r="QGG287" s="734"/>
      <c r="QGH287" s="732"/>
      <c r="QGI287" s="732"/>
      <c r="QGJ287" s="732"/>
      <c r="QGK287" s="732"/>
      <c r="QGL287" s="732"/>
      <c r="QGM287" s="732"/>
      <c r="QGN287" s="732"/>
      <c r="QGO287" s="735"/>
      <c r="QGP287" s="735"/>
      <c r="QGQ287" s="735"/>
      <c r="QGR287" s="735"/>
      <c r="QGS287" s="735"/>
      <c r="QGT287" s="735"/>
      <c r="QGU287" s="735"/>
      <c r="QGV287" s="735"/>
      <c r="QGW287" s="735"/>
      <c r="QGX287" s="735"/>
      <c r="QGY287" s="735"/>
      <c r="QGZ287" s="735"/>
      <c r="QHA287" s="735"/>
      <c r="QHB287" s="735"/>
      <c r="QHC287" s="735"/>
      <c r="QHD287" s="735"/>
      <c r="QHE287" s="735"/>
      <c r="QHF287" s="735"/>
      <c r="QHG287" s="735"/>
      <c r="QHH287" s="735"/>
      <c r="QHI287" s="735"/>
      <c r="QHJ287" s="735"/>
      <c r="QHK287" s="735"/>
      <c r="QHL287" s="735"/>
      <c r="QHM287" s="735"/>
      <c r="QHN287" s="735"/>
      <c r="QHO287" s="735"/>
      <c r="QHP287" s="735"/>
      <c r="QHQ287" s="735"/>
      <c r="QHR287" s="735"/>
      <c r="QHS287" s="735"/>
      <c r="QHT287" s="735"/>
      <c r="QHU287" s="735"/>
      <c r="QHV287" s="735"/>
      <c r="QHW287" s="735"/>
      <c r="QHX287" s="735"/>
      <c r="QHY287" s="735"/>
      <c r="QHZ287" s="735"/>
      <c r="QIA287" s="735"/>
      <c r="QIB287" s="735"/>
      <c r="QIC287" s="735"/>
      <c r="QID287" s="735"/>
      <c r="QIE287" s="735"/>
      <c r="QIF287" s="735"/>
      <c r="QIG287" s="732"/>
      <c r="QIH287" s="732"/>
      <c r="QII287" s="732"/>
      <c r="QIJ287" s="732"/>
      <c r="QIK287" s="732"/>
      <c r="QIL287" s="732"/>
      <c r="QIM287" s="732"/>
      <c r="QIN287" s="732"/>
      <c r="QIO287" s="732"/>
      <c r="QIP287" s="732"/>
      <c r="QIQ287" s="732"/>
      <c r="QIR287" s="732"/>
      <c r="QIS287" s="732"/>
      <c r="QIT287" s="732"/>
      <c r="QIU287" s="732"/>
      <c r="QIV287" s="732"/>
      <c r="QIW287" s="732"/>
      <c r="QIX287" s="732"/>
      <c r="QIY287" s="732"/>
      <c r="QIZ287" s="732"/>
      <c r="QJA287" s="732"/>
      <c r="QJB287" s="732"/>
      <c r="QJC287" s="732"/>
      <c r="QJD287" s="732"/>
      <c r="QJE287" s="733"/>
      <c r="QJF287" s="733"/>
      <c r="QJG287" s="733"/>
      <c r="QJH287" s="733"/>
      <c r="QJI287" s="733"/>
      <c r="QJJ287" s="732"/>
      <c r="QJK287" s="732"/>
      <c r="QJL287" s="733"/>
      <c r="QJM287" s="733"/>
      <c r="QJN287" s="732"/>
      <c r="QJO287" s="732"/>
      <c r="QJP287" s="733"/>
      <c r="QJQ287" s="733"/>
      <c r="QJR287" s="732"/>
      <c r="QJS287" s="732"/>
      <c r="QJT287" s="732"/>
      <c r="QJU287" s="732"/>
      <c r="QJV287" s="732"/>
      <c r="QJW287" s="732"/>
      <c r="QJX287" s="732"/>
      <c r="QJY287" s="733"/>
      <c r="QJZ287" s="733"/>
      <c r="QKA287" s="732"/>
      <c r="QKB287" s="732"/>
      <c r="QKC287" s="733"/>
      <c r="QKD287" s="733"/>
      <c r="QKE287" s="732"/>
      <c r="QKF287" s="732"/>
      <c r="QKG287" s="732"/>
      <c r="QKH287" s="732"/>
      <c r="QKI287" s="732"/>
      <c r="QKJ287" s="731"/>
      <c r="QKK287" s="734"/>
      <c r="QKL287" s="732"/>
      <c r="QKM287" s="732"/>
      <c r="QKN287" s="732"/>
      <c r="QKO287" s="732"/>
      <c r="QKP287" s="732"/>
      <c r="QKQ287" s="732"/>
      <c r="QKR287" s="732"/>
      <c r="QKS287" s="735"/>
      <c r="QKT287" s="735"/>
      <c r="QKU287" s="735"/>
      <c r="QKV287" s="735"/>
      <c r="QKW287" s="735"/>
      <c r="QKX287" s="735"/>
      <c r="QKY287" s="735"/>
      <c r="QKZ287" s="735"/>
      <c r="QLA287" s="735"/>
      <c r="QLB287" s="735"/>
      <c r="QLC287" s="735"/>
      <c r="QLD287" s="735"/>
      <c r="QLE287" s="735"/>
      <c r="QLF287" s="735"/>
      <c r="QLG287" s="735"/>
      <c r="QLH287" s="735"/>
      <c r="QLI287" s="735"/>
      <c r="QLJ287" s="735"/>
      <c r="QLK287" s="735"/>
      <c r="QLL287" s="735"/>
      <c r="QLM287" s="735"/>
      <c r="QLN287" s="735"/>
      <c r="QLO287" s="735"/>
      <c r="QLP287" s="735"/>
      <c r="QLQ287" s="735"/>
      <c r="QLR287" s="735"/>
      <c r="QLS287" s="735"/>
      <c r="QLT287" s="735"/>
      <c r="QLU287" s="735"/>
      <c r="QLV287" s="735"/>
      <c r="QLW287" s="735"/>
      <c r="QLX287" s="735"/>
      <c r="QLY287" s="735"/>
      <c r="QLZ287" s="735"/>
      <c r="QMA287" s="735"/>
      <c r="QMB287" s="735"/>
      <c r="QMC287" s="735"/>
      <c r="QMD287" s="735"/>
      <c r="QME287" s="735"/>
      <c r="QMF287" s="735"/>
      <c r="QMG287" s="735"/>
      <c r="QMH287" s="735"/>
      <c r="QMI287" s="735"/>
      <c r="QMJ287" s="735"/>
      <c r="QMK287" s="732"/>
      <c r="QML287" s="732"/>
      <c r="QMM287" s="732"/>
      <c r="QMN287" s="732"/>
      <c r="QMO287" s="732"/>
      <c r="QMP287" s="732"/>
      <c r="QMQ287" s="732"/>
      <c r="QMR287" s="732"/>
      <c r="QMS287" s="732"/>
      <c r="QMT287" s="732"/>
      <c r="QMU287" s="732"/>
      <c r="QMV287" s="732"/>
      <c r="QMW287" s="732"/>
      <c r="QMX287" s="732"/>
      <c r="QMY287" s="732"/>
      <c r="QMZ287" s="732"/>
      <c r="QNA287" s="732"/>
      <c r="QNB287" s="732"/>
      <c r="QNC287" s="732"/>
      <c r="QND287" s="732"/>
      <c r="QNE287" s="732"/>
      <c r="QNF287" s="732"/>
      <c r="QNG287" s="732"/>
      <c r="QNH287" s="732"/>
      <c r="QNI287" s="733"/>
      <c r="QNJ287" s="733"/>
      <c r="QNK287" s="733"/>
      <c r="QNL287" s="733"/>
      <c r="QNM287" s="733"/>
      <c r="QNN287" s="732"/>
      <c r="QNO287" s="732"/>
      <c r="QNP287" s="733"/>
      <c r="QNQ287" s="733"/>
      <c r="QNR287" s="732"/>
      <c r="QNS287" s="732"/>
      <c r="QNT287" s="733"/>
      <c r="QNU287" s="733"/>
      <c r="QNV287" s="732"/>
      <c r="QNW287" s="732"/>
      <c r="QNX287" s="732"/>
      <c r="QNY287" s="732"/>
      <c r="QNZ287" s="732"/>
      <c r="QOA287" s="732"/>
      <c r="QOB287" s="732"/>
      <c r="QOC287" s="733"/>
      <c r="QOD287" s="733"/>
      <c r="QOE287" s="732"/>
      <c r="QOF287" s="732"/>
      <c r="QOG287" s="733"/>
      <c r="QOH287" s="733"/>
      <c r="QOI287" s="732"/>
      <c r="QOJ287" s="732"/>
      <c r="QOK287" s="732"/>
      <c r="QOL287" s="732"/>
      <c r="QOM287" s="732"/>
      <c r="QON287" s="731"/>
      <c r="QOO287" s="734"/>
      <c r="QOP287" s="732"/>
      <c r="QOQ287" s="732"/>
      <c r="QOR287" s="732"/>
      <c r="QOS287" s="732"/>
      <c r="QOT287" s="732"/>
      <c r="QOU287" s="732"/>
      <c r="QOV287" s="732"/>
      <c r="QOW287" s="735"/>
      <c r="QOX287" s="735"/>
      <c r="QOY287" s="735"/>
      <c r="QOZ287" s="735"/>
      <c r="QPA287" s="735"/>
      <c r="QPB287" s="735"/>
      <c r="QPC287" s="735"/>
      <c r="QPD287" s="735"/>
      <c r="QPE287" s="735"/>
      <c r="QPF287" s="735"/>
      <c r="QPG287" s="735"/>
      <c r="QPH287" s="735"/>
      <c r="QPI287" s="735"/>
      <c r="QPJ287" s="735"/>
      <c r="QPK287" s="735"/>
      <c r="QPL287" s="735"/>
      <c r="QPM287" s="735"/>
      <c r="QPN287" s="735"/>
      <c r="QPO287" s="735"/>
      <c r="QPP287" s="735"/>
      <c r="QPQ287" s="735"/>
      <c r="QPR287" s="735"/>
      <c r="QPS287" s="735"/>
      <c r="QPT287" s="735"/>
      <c r="QPU287" s="735"/>
      <c r="QPV287" s="735"/>
      <c r="QPW287" s="735"/>
      <c r="QPX287" s="735"/>
      <c r="QPY287" s="735"/>
      <c r="QPZ287" s="735"/>
      <c r="QQA287" s="735"/>
      <c r="QQB287" s="735"/>
      <c r="QQC287" s="735"/>
      <c r="QQD287" s="735"/>
      <c r="QQE287" s="735"/>
      <c r="QQF287" s="735"/>
      <c r="QQG287" s="735"/>
      <c r="QQH287" s="735"/>
      <c r="QQI287" s="735"/>
      <c r="QQJ287" s="735"/>
      <c r="QQK287" s="735"/>
      <c r="QQL287" s="735"/>
      <c r="QQM287" s="735"/>
      <c r="QQN287" s="735"/>
      <c r="QQO287" s="732"/>
      <c r="QQP287" s="732"/>
      <c r="QQQ287" s="732"/>
      <c r="QQR287" s="732"/>
      <c r="QQS287" s="732"/>
      <c r="QQT287" s="732"/>
      <c r="QQU287" s="732"/>
      <c r="QQV287" s="732"/>
      <c r="QQW287" s="732"/>
      <c r="QQX287" s="732"/>
      <c r="QQY287" s="732"/>
      <c r="QQZ287" s="732"/>
      <c r="QRA287" s="732"/>
      <c r="QRB287" s="732"/>
      <c r="QRC287" s="732"/>
      <c r="QRD287" s="732"/>
      <c r="QRE287" s="732"/>
      <c r="QRF287" s="732"/>
      <c r="QRG287" s="732"/>
      <c r="QRH287" s="732"/>
      <c r="QRI287" s="732"/>
      <c r="QRJ287" s="732"/>
      <c r="QRK287" s="732"/>
      <c r="QRL287" s="732"/>
      <c r="QRM287" s="733"/>
      <c r="QRN287" s="733"/>
      <c r="QRO287" s="733"/>
      <c r="QRP287" s="733"/>
      <c r="QRQ287" s="733"/>
      <c r="QRR287" s="732"/>
      <c r="QRS287" s="732"/>
      <c r="QRT287" s="733"/>
      <c r="QRU287" s="733"/>
      <c r="QRV287" s="732"/>
      <c r="QRW287" s="732"/>
      <c r="QRX287" s="733"/>
      <c r="QRY287" s="733"/>
      <c r="QRZ287" s="732"/>
      <c r="QSA287" s="732"/>
      <c r="QSB287" s="732"/>
      <c r="QSC287" s="732"/>
      <c r="QSD287" s="732"/>
      <c r="QSE287" s="732"/>
      <c r="QSF287" s="732"/>
      <c r="QSG287" s="733"/>
      <c r="QSH287" s="733"/>
      <c r="QSI287" s="732"/>
      <c r="QSJ287" s="732"/>
      <c r="QSK287" s="733"/>
      <c r="QSL287" s="733"/>
      <c r="QSM287" s="732"/>
      <c r="QSN287" s="732"/>
      <c r="QSO287" s="732"/>
      <c r="QSP287" s="732"/>
      <c r="QSQ287" s="732"/>
      <c r="QSR287" s="731"/>
      <c r="QSS287" s="734"/>
      <c r="QST287" s="732"/>
      <c r="QSU287" s="732"/>
      <c r="QSV287" s="732"/>
      <c r="QSW287" s="732"/>
      <c r="QSX287" s="732"/>
      <c r="QSY287" s="732"/>
      <c r="QSZ287" s="732"/>
      <c r="QTA287" s="735"/>
      <c r="QTB287" s="735"/>
      <c r="QTC287" s="735"/>
      <c r="QTD287" s="735"/>
      <c r="QTE287" s="735"/>
      <c r="QTF287" s="735"/>
      <c r="QTG287" s="735"/>
      <c r="QTH287" s="735"/>
      <c r="QTI287" s="735"/>
      <c r="QTJ287" s="735"/>
      <c r="QTK287" s="735"/>
      <c r="QTL287" s="735"/>
      <c r="QTM287" s="735"/>
      <c r="QTN287" s="735"/>
      <c r="QTO287" s="735"/>
      <c r="QTP287" s="735"/>
      <c r="QTQ287" s="735"/>
      <c r="QTR287" s="735"/>
      <c r="QTS287" s="735"/>
      <c r="QTT287" s="735"/>
      <c r="QTU287" s="735"/>
      <c r="QTV287" s="735"/>
      <c r="QTW287" s="735"/>
      <c r="QTX287" s="735"/>
      <c r="QTY287" s="735"/>
      <c r="QTZ287" s="735"/>
      <c r="QUA287" s="735"/>
      <c r="QUB287" s="735"/>
      <c r="QUC287" s="735"/>
      <c r="QUD287" s="735"/>
      <c r="QUE287" s="735"/>
      <c r="QUF287" s="735"/>
      <c r="QUG287" s="735"/>
      <c r="QUH287" s="735"/>
      <c r="QUI287" s="735"/>
      <c r="QUJ287" s="735"/>
      <c r="QUK287" s="735"/>
      <c r="QUL287" s="735"/>
      <c r="QUM287" s="735"/>
      <c r="QUN287" s="735"/>
      <c r="QUO287" s="735"/>
      <c r="QUP287" s="735"/>
      <c r="QUQ287" s="735"/>
      <c r="QUR287" s="735"/>
      <c r="QUS287" s="732"/>
      <c r="QUT287" s="732"/>
      <c r="QUU287" s="732"/>
      <c r="QUV287" s="732"/>
      <c r="QUW287" s="732"/>
      <c r="QUX287" s="732"/>
      <c r="QUY287" s="732"/>
      <c r="QUZ287" s="732"/>
      <c r="QVA287" s="732"/>
      <c r="QVB287" s="732"/>
      <c r="QVC287" s="732"/>
      <c r="QVD287" s="732"/>
      <c r="QVE287" s="732"/>
      <c r="QVF287" s="732"/>
      <c r="QVG287" s="732"/>
      <c r="QVH287" s="732"/>
      <c r="QVI287" s="732"/>
      <c r="QVJ287" s="732"/>
      <c r="QVK287" s="732"/>
      <c r="QVL287" s="732"/>
      <c r="QVM287" s="732"/>
      <c r="QVN287" s="732"/>
      <c r="QVO287" s="732"/>
      <c r="QVP287" s="732"/>
      <c r="QVQ287" s="733"/>
      <c r="QVR287" s="733"/>
      <c r="QVS287" s="733"/>
      <c r="QVT287" s="733"/>
      <c r="QVU287" s="733"/>
      <c r="QVV287" s="732"/>
      <c r="QVW287" s="732"/>
      <c r="QVX287" s="733"/>
      <c r="QVY287" s="733"/>
      <c r="QVZ287" s="732"/>
      <c r="QWA287" s="732"/>
      <c r="QWB287" s="733"/>
      <c r="QWC287" s="733"/>
      <c r="QWD287" s="732"/>
      <c r="QWE287" s="732"/>
      <c r="QWF287" s="732"/>
      <c r="QWG287" s="732"/>
      <c r="QWH287" s="732"/>
      <c r="QWI287" s="732"/>
      <c r="QWJ287" s="732"/>
      <c r="QWK287" s="733"/>
      <c r="QWL287" s="733"/>
      <c r="QWM287" s="732"/>
      <c r="QWN287" s="732"/>
      <c r="QWO287" s="733"/>
      <c r="QWP287" s="733"/>
      <c r="QWQ287" s="732"/>
      <c r="QWR287" s="732"/>
      <c r="QWS287" s="732"/>
      <c r="QWT287" s="732"/>
      <c r="QWU287" s="732"/>
      <c r="QWV287" s="731"/>
      <c r="QWW287" s="734"/>
      <c r="QWX287" s="732"/>
      <c r="QWY287" s="732"/>
      <c r="QWZ287" s="732"/>
      <c r="QXA287" s="732"/>
      <c r="QXB287" s="732"/>
      <c r="QXC287" s="732"/>
      <c r="QXD287" s="732"/>
      <c r="QXE287" s="735"/>
      <c r="QXF287" s="735"/>
      <c r="QXG287" s="735"/>
      <c r="QXH287" s="735"/>
      <c r="QXI287" s="735"/>
      <c r="QXJ287" s="735"/>
      <c r="QXK287" s="735"/>
      <c r="QXL287" s="735"/>
      <c r="QXM287" s="735"/>
      <c r="QXN287" s="735"/>
      <c r="QXO287" s="735"/>
      <c r="QXP287" s="735"/>
      <c r="QXQ287" s="735"/>
      <c r="QXR287" s="735"/>
      <c r="QXS287" s="735"/>
      <c r="QXT287" s="735"/>
      <c r="QXU287" s="735"/>
      <c r="QXV287" s="735"/>
      <c r="QXW287" s="735"/>
      <c r="QXX287" s="735"/>
      <c r="QXY287" s="735"/>
      <c r="QXZ287" s="735"/>
      <c r="QYA287" s="735"/>
      <c r="QYB287" s="735"/>
      <c r="QYC287" s="735"/>
      <c r="QYD287" s="735"/>
      <c r="QYE287" s="735"/>
      <c r="QYF287" s="735"/>
      <c r="QYG287" s="735"/>
      <c r="QYH287" s="735"/>
      <c r="QYI287" s="735"/>
      <c r="QYJ287" s="735"/>
      <c r="QYK287" s="735"/>
      <c r="QYL287" s="735"/>
      <c r="QYM287" s="735"/>
      <c r="QYN287" s="735"/>
      <c r="QYO287" s="735"/>
      <c r="QYP287" s="735"/>
      <c r="QYQ287" s="735"/>
      <c r="QYR287" s="735"/>
      <c r="QYS287" s="735"/>
      <c r="QYT287" s="735"/>
      <c r="QYU287" s="735"/>
      <c r="QYV287" s="735"/>
      <c r="QYW287" s="732"/>
      <c r="QYX287" s="732"/>
      <c r="QYY287" s="732"/>
      <c r="QYZ287" s="732"/>
      <c r="QZA287" s="732"/>
      <c r="QZB287" s="732"/>
      <c r="QZC287" s="732"/>
      <c r="QZD287" s="732"/>
      <c r="QZE287" s="732"/>
      <c r="QZF287" s="732"/>
      <c r="QZG287" s="732"/>
      <c r="QZH287" s="732"/>
      <c r="QZI287" s="732"/>
      <c r="QZJ287" s="732"/>
      <c r="QZK287" s="732"/>
      <c r="QZL287" s="732"/>
      <c r="QZM287" s="732"/>
      <c r="QZN287" s="732"/>
      <c r="QZO287" s="732"/>
      <c r="QZP287" s="732"/>
      <c r="QZQ287" s="732"/>
      <c r="QZR287" s="732"/>
      <c r="QZS287" s="732"/>
      <c r="QZT287" s="732"/>
      <c r="QZU287" s="733"/>
      <c r="QZV287" s="733"/>
      <c r="QZW287" s="733"/>
      <c r="QZX287" s="733"/>
      <c r="QZY287" s="733"/>
      <c r="QZZ287" s="732"/>
      <c r="RAA287" s="732"/>
      <c r="RAB287" s="733"/>
      <c r="RAC287" s="733"/>
      <c r="RAD287" s="732"/>
      <c r="RAE287" s="732"/>
      <c r="RAF287" s="733"/>
      <c r="RAG287" s="733"/>
      <c r="RAH287" s="732"/>
      <c r="RAI287" s="732"/>
      <c r="RAJ287" s="732"/>
      <c r="RAK287" s="732"/>
      <c r="RAL287" s="732"/>
      <c r="RAM287" s="732"/>
      <c r="RAN287" s="732"/>
      <c r="RAO287" s="733"/>
      <c r="RAP287" s="733"/>
      <c r="RAQ287" s="732"/>
      <c r="RAR287" s="732"/>
      <c r="RAS287" s="733"/>
      <c r="RAT287" s="733"/>
      <c r="RAU287" s="732"/>
      <c r="RAV287" s="732"/>
      <c r="RAW287" s="732"/>
      <c r="RAX287" s="732"/>
      <c r="RAY287" s="732"/>
      <c r="RAZ287" s="731"/>
      <c r="RBA287" s="734"/>
      <c r="RBB287" s="732"/>
      <c r="RBC287" s="732"/>
      <c r="RBD287" s="732"/>
      <c r="RBE287" s="732"/>
      <c r="RBF287" s="732"/>
      <c r="RBG287" s="732"/>
      <c r="RBH287" s="732"/>
      <c r="RBI287" s="735"/>
      <c r="RBJ287" s="735"/>
      <c r="RBK287" s="735"/>
      <c r="RBL287" s="735"/>
      <c r="RBM287" s="735"/>
      <c r="RBN287" s="735"/>
      <c r="RBO287" s="735"/>
      <c r="RBP287" s="735"/>
      <c r="RBQ287" s="735"/>
      <c r="RBR287" s="735"/>
      <c r="RBS287" s="735"/>
      <c r="RBT287" s="735"/>
      <c r="RBU287" s="735"/>
      <c r="RBV287" s="735"/>
      <c r="RBW287" s="735"/>
      <c r="RBX287" s="735"/>
      <c r="RBY287" s="735"/>
      <c r="RBZ287" s="735"/>
      <c r="RCA287" s="735"/>
      <c r="RCB287" s="735"/>
      <c r="RCC287" s="735"/>
      <c r="RCD287" s="735"/>
      <c r="RCE287" s="735"/>
      <c r="RCF287" s="735"/>
      <c r="RCG287" s="735"/>
      <c r="RCH287" s="735"/>
      <c r="RCI287" s="735"/>
      <c r="RCJ287" s="735"/>
      <c r="RCK287" s="735"/>
      <c r="RCL287" s="735"/>
      <c r="RCM287" s="735"/>
      <c r="RCN287" s="735"/>
      <c r="RCO287" s="735"/>
      <c r="RCP287" s="735"/>
      <c r="RCQ287" s="735"/>
      <c r="RCR287" s="735"/>
      <c r="RCS287" s="735"/>
      <c r="RCT287" s="735"/>
      <c r="RCU287" s="735"/>
      <c r="RCV287" s="735"/>
      <c r="RCW287" s="735"/>
      <c r="RCX287" s="735"/>
      <c r="RCY287" s="735"/>
      <c r="RCZ287" s="735"/>
      <c r="RDA287" s="732"/>
      <c r="RDB287" s="732"/>
      <c r="RDC287" s="732"/>
      <c r="RDD287" s="732"/>
      <c r="RDE287" s="732"/>
      <c r="RDF287" s="732"/>
      <c r="RDG287" s="732"/>
      <c r="RDH287" s="732"/>
      <c r="RDI287" s="732"/>
      <c r="RDJ287" s="732"/>
      <c r="RDK287" s="732"/>
      <c r="RDL287" s="732"/>
      <c r="RDM287" s="732"/>
      <c r="RDN287" s="732"/>
      <c r="RDO287" s="732"/>
      <c r="RDP287" s="732"/>
      <c r="RDQ287" s="732"/>
      <c r="RDR287" s="732"/>
      <c r="RDS287" s="732"/>
      <c r="RDT287" s="732"/>
      <c r="RDU287" s="732"/>
      <c r="RDV287" s="732"/>
      <c r="RDW287" s="732"/>
    </row>
    <row r="288" spans="1:12295" s="355" customFormat="1" ht="75.75" customHeight="1" x14ac:dyDescent="0.3">
      <c r="B288" s="353" t="s">
        <v>339</v>
      </c>
      <c r="C288" s="350" t="s">
        <v>537</v>
      </c>
      <c r="D288" s="869">
        <f>H288</f>
        <v>278186.09600000002</v>
      </c>
      <c r="E288" s="869">
        <f>E289</f>
        <v>0</v>
      </c>
      <c r="F288" s="869"/>
      <c r="G288" s="869">
        <f>G289</f>
        <v>0</v>
      </c>
      <c r="H288" s="869">
        <f>H289</f>
        <v>278186.09600000002</v>
      </c>
      <c r="I288" s="871"/>
      <c r="J288" s="869">
        <f>J289</f>
        <v>-900</v>
      </c>
      <c r="K288" s="869">
        <f>S288</f>
        <v>277286.09600000002</v>
      </c>
      <c r="L288" s="762">
        <f t="shared" si="874"/>
        <v>0.99676475563322187</v>
      </c>
      <c r="M288" s="869">
        <f>M289</f>
        <v>0</v>
      </c>
      <c r="N288" s="696"/>
      <c r="O288" s="927"/>
      <c r="P288" s="696"/>
      <c r="Q288" s="927">
        <f>Q289</f>
        <v>0</v>
      </c>
      <c r="R288" s="696"/>
      <c r="S288" s="927">
        <f>S289</f>
        <v>277286.09600000002</v>
      </c>
      <c r="T288" s="762">
        <f>S288/H288</f>
        <v>0.99676475563322187</v>
      </c>
      <c r="U288" s="927"/>
      <c r="V288" s="927">
        <f t="shared" ref="V288" si="884">W288+X288+Y288</f>
        <v>0</v>
      </c>
      <c r="W288" s="927"/>
      <c r="X288" s="927"/>
      <c r="Y288" s="927"/>
      <c r="Z288" s="927">
        <f t="shared" ref="Z288" si="885">AA288+AB288+AC288</f>
        <v>278186.09600000002</v>
      </c>
      <c r="AA288" s="927">
        <f>E288</f>
        <v>0</v>
      </c>
      <c r="AB288" s="927">
        <f>H288</f>
        <v>278186.09600000002</v>
      </c>
      <c r="AC288" s="927"/>
      <c r="AD288" s="696"/>
      <c r="AE288" s="869">
        <f>SUM(AG288:AM288)</f>
        <v>19786.247640000001</v>
      </c>
      <c r="AF288" s="762">
        <f t="shared" si="823"/>
        <v>7.1125940241096738E-2</v>
      </c>
      <c r="AG288" s="869">
        <f>AG289</f>
        <v>0</v>
      </c>
      <c r="AH288" s="762"/>
      <c r="AI288" s="927"/>
      <c r="AJ288" s="696"/>
      <c r="AK288" s="927">
        <f>AK289</f>
        <v>0</v>
      </c>
      <c r="AL288" s="762"/>
      <c r="AM288" s="927">
        <f>AM289</f>
        <v>19786.247640000001</v>
      </c>
      <c r="AN288" s="696">
        <f>AM288/D288</f>
        <v>7.1125940241096738E-2</v>
      </c>
      <c r="AO288" s="927"/>
      <c r="AP288" s="927">
        <f>AP289</f>
        <v>258399.84836</v>
      </c>
      <c r="AQ288" s="696"/>
      <c r="AR288" s="869">
        <f>AZ288</f>
        <v>278186.09600000002</v>
      </c>
      <c r="AS288" s="762">
        <f t="shared" si="824"/>
        <v>1</v>
      </c>
      <c r="AT288" s="869">
        <f>AT289</f>
        <v>0</v>
      </c>
      <c r="AU288" s="762"/>
      <c r="AV288" s="927"/>
      <c r="AW288" s="762"/>
      <c r="AX288" s="869">
        <f>AX289</f>
        <v>0</v>
      </c>
      <c r="AY288" s="762">
        <f t="shared" si="883"/>
        <v>0</v>
      </c>
      <c r="AZ288" s="927">
        <f>AZ291</f>
        <v>278186.09600000002</v>
      </c>
      <c r="BA288" s="762">
        <f t="shared" ref="BA288:BA295" si="886">AZ288/H288</f>
        <v>1</v>
      </c>
      <c r="BB288" s="927"/>
      <c r="BC288" s="927"/>
      <c r="BD288" s="927"/>
      <c r="BE288" s="927" t="e">
        <f>BF288</f>
        <v>#REF!</v>
      </c>
      <c r="BF288" s="927" t="e">
        <f>BF291</f>
        <v>#REF!</v>
      </c>
      <c r="BG288" s="927"/>
      <c r="BH288" s="927"/>
      <c r="BI288" s="927"/>
      <c r="BJ288" s="927">
        <f t="shared" ref="BJ288" si="887">BK288+BL288+BM288</f>
        <v>0</v>
      </c>
      <c r="BK288" s="927"/>
      <c r="BL288" s="927"/>
      <c r="BM288" s="927"/>
      <c r="BN288" s="927">
        <f>SUM(BO288:BQ288)</f>
        <v>0</v>
      </c>
      <c r="BO288" s="927">
        <f>BO289</f>
        <v>0</v>
      </c>
      <c r="BP288" s="927"/>
      <c r="BQ288" s="927">
        <f>AX288</f>
        <v>0</v>
      </c>
      <c r="BR288" s="927"/>
      <c r="BS288" s="927"/>
      <c r="BT288" s="927">
        <f>BU288</f>
        <v>278186.09600000002</v>
      </c>
      <c r="BU288" s="927">
        <f>BY288</f>
        <v>278186.09600000002</v>
      </c>
      <c r="BV288" s="927">
        <f>BV289</f>
        <v>0</v>
      </c>
      <c r="BW288" s="927"/>
      <c r="BX288" s="927">
        <f>BQ288</f>
        <v>0</v>
      </c>
      <c r="BY288" s="927">
        <f>BY289</f>
        <v>278186.09600000002</v>
      </c>
      <c r="BZ288" s="354"/>
      <c r="CA288" s="762"/>
      <c r="CE288" s="762"/>
    </row>
    <row r="289" spans="1:12295" s="68" customFormat="1" ht="57.75" customHeight="1" x14ac:dyDescent="0.3">
      <c r="B289" s="200"/>
      <c r="C289" s="97" t="s">
        <v>31</v>
      </c>
      <c r="D289" s="674">
        <f>H289</f>
        <v>278186.09600000002</v>
      </c>
      <c r="E289" s="674">
        <v>0</v>
      </c>
      <c r="F289" s="674"/>
      <c r="G289" s="674">
        <f>G291</f>
        <v>0</v>
      </c>
      <c r="H289" s="674">
        <f>H291</f>
        <v>278186.09600000002</v>
      </c>
      <c r="I289" s="674"/>
      <c r="J289" s="674">
        <f>J291</f>
        <v>-900</v>
      </c>
      <c r="K289" s="674">
        <f>S289</f>
        <v>277286.09600000002</v>
      </c>
      <c r="L289" s="695">
        <f t="shared" si="874"/>
        <v>0.99676475563322187</v>
      </c>
      <c r="M289" s="166">
        <v>0</v>
      </c>
      <c r="N289" s="683"/>
      <c r="O289" s="674"/>
      <c r="P289" s="683"/>
      <c r="Q289" s="674">
        <f>Q291</f>
        <v>0</v>
      </c>
      <c r="R289" s="683"/>
      <c r="S289" s="924">
        <f>S291</f>
        <v>277286.09600000002</v>
      </c>
      <c r="T289" s="695">
        <f t="shared" ref="T289:T295" si="888">S289/H289</f>
        <v>0.99676475563322187</v>
      </c>
      <c r="U289" s="674"/>
      <c r="V289" s="674" t="e">
        <f>W289+X289+Y289</f>
        <v>#REF!</v>
      </c>
      <c r="W289" s="674" t="e">
        <f>#REF!+#REF!</f>
        <v>#REF!</v>
      </c>
      <c r="X289" s="674" t="e">
        <f>#REF!+#REF!</f>
        <v>#REF!</v>
      </c>
      <c r="Y289" s="674" t="e">
        <f>#REF!+#REF!</f>
        <v>#REF!</v>
      </c>
      <c r="Z289" s="674" t="e">
        <f>AA289+AB289+AC289</f>
        <v>#REF!</v>
      </c>
      <c r="AA289" s="674" t="e">
        <f>#REF!+#REF!</f>
        <v>#REF!</v>
      </c>
      <c r="AB289" s="674" t="e">
        <f>#REF!+#REF!</f>
        <v>#REF!</v>
      </c>
      <c r="AC289" s="674" t="e">
        <f>#REF!+#REF!</f>
        <v>#REF!</v>
      </c>
      <c r="AD289" s="683"/>
      <c r="AE289" s="166">
        <f>AM289</f>
        <v>19786.247640000001</v>
      </c>
      <c r="AF289" s="695">
        <f t="shared" si="823"/>
        <v>7.1125940241096738E-2</v>
      </c>
      <c r="AG289" s="166">
        <v>0</v>
      </c>
      <c r="AH289" s="695"/>
      <c r="AI289" s="674"/>
      <c r="AJ289" s="683"/>
      <c r="AK289" s="674">
        <f>AK291</f>
        <v>0</v>
      </c>
      <c r="AL289" s="683"/>
      <c r="AM289" s="674">
        <f>AM291</f>
        <v>19786.247640000001</v>
      </c>
      <c r="AN289" s="935">
        <f t="shared" ref="AN289:AN295" si="889">AM289/D289</f>
        <v>7.1125940241096738E-2</v>
      </c>
      <c r="AO289" s="674"/>
      <c r="AP289" s="674">
        <f>AP291</f>
        <v>258399.84836</v>
      </c>
      <c r="AQ289" s="683"/>
      <c r="AR289" s="166">
        <f>AZ289</f>
        <v>278186.09600000002</v>
      </c>
      <c r="AS289" s="695">
        <f t="shared" si="824"/>
        <v>1</v>
      </c>
      <c r="AT289" s="166">
        <f>AT291</f>
        <v>0</v>
      </c>
      <c r="AU289" s="695"/>
      <c r="AV289" s="674"/>
      <c r="AW289" s="695"/>
      <c r="AX289" s="166">
        <f>AX291</f>
        <v>0</v>
      </c>
      <c r="AY289" s="695">
        <f t="shared" si="883"/>
        <v>0</v>
      </c>
      <c r="AZ289" s="674">
        <f>AZ291</f>
        <v>278186.09600000002</v>
      </c>
      <c r="BA289" s="695">
        <f t="shared" si="886"/>
        <v>1</v>
      </c>
      <c r="BB289" s="674"/>
      <c r="BC289" s="674" t="e">
        <f>#REF!+#REF!</f>
        <v>#REF!</v>
      </c>
      <c r="BD289" s="674" t="e">
        <f>#REF!+#REF!</f>
        <v>#REF!</v>
      </c>
      <c r="BE289" s="674" t="e">
        <f>BF289+BH289+BI289</f>
        <v>#REF!</v>
      </c>
      <c r="BF289" s="674" t="e">
        <f>BF291+#REF!</f>
        <v>#REF!</v>
      </c>
      <c r="BG289" s="674"/>
      <c r="BH289" s="674" t="e">
        <f>BH291+#REF!</f>
        <v>#REF!</v>
      </c>
      <c r="BI289" s="674" t="e">
        <f>#REF!+#REF!</f>
        <v>#REF!</v>
      </c>
      <c r="BJ289" s="674" t="e">
        <f>BK289+BL289+BM289</f>
        <v>#REF!</v>
      </c>
      <c r="BK289" s="674" t="e">
        <f>BK291+#REF!</f>
        <v>#REF!</v>
      </c>
      <c r="BL289" s="674" t="e">
        <f>BL291+#REF!</f>
        <v>#REF!</v>
      </c>
      <c r="BM289" s="674" t="e">
        <f>#REF!+#REF!</f>
        <v>#REF!</v>
      </c>
      <c r="BN289" s="674">
        <f>BQ289</f>
        <v>0</v>
      </c>
      <c r="BO289" s="674"/>
      <c r="BP289" s="674"/>
      <c r="BQ289" s="674">
        <f>AX289</f>
        <v>0</v>
      </c>
      <c r="BR289" s="674"/>
      <c r="BS289" s="674"/>
      <c r="BT289" s="674">
        <f>BU289</f>
        <v>278186.09600000002</v>
      </c>
      <c r="BU289" s="674">
        <f>BY289</f>
        <v>278186.09600000002</v>
      </c>
      <c r="BV289" s="674"/>
      <c r="BW289" s="674"/>
      <c r="BX289" s="674">
        <f>BQ289</f>
        <v>0</v>
      </c>
      <c r="BY289" s="674">
        <f>BY291</f>
        <v>278186.09600000002</v>
      </c>
      <c r="BZ289" s="674"/>
      <c r="CE289" s="695"/>
    </row>
    <row r="290" spans="1:12295" s="359" customFormat="1" ht="209.25" hidden="1" customHeight="1" x14ac:dyDescent="0.3">
      <c r="B290" s="356" t="s">
        <v>7</v>
      </c>
      <c r="C290" s="357" t="s">
        <v>333</v>
      </c>
      <c r="D290" s="358">
        <f t="shared" si="873"/>
        <v>0</v>
      </c>
      <c r="E290" s="358">
        <f>E291</f>
        <v>0</v>
      </c>
      <c r="F290" s="358"/>
      <c r="G290" s="358">
        <f>G291</f>
        <v>0</v>
      </c>
      <c r="H290" s="358"/>
      <c r="I290" s="358"/>
      <c r="J290" s="358"/>
      <c r="K290" s="676">
        <f>SUM(M290:Q290)</f>
        <v>0</v>
      </c>
      <c r="L290" s="695" t="e">
        <f t="shared" si="874"/>
        <v>#DIV/0!</v>
      </c>
      <c r="M290" s="870">
        <f>M291</f>
        <v>0</v>
      </c>
      <c r="N290" s="421"/>
      <c r="O290" s="358"/>
      <c r="P290" s="421"/>
      <c r="Q290" s="358">
        <f>Q291</f>
        <v>0</v>
      </c>
      <c r="R290" s="421"/>
      <c r="S290" s="358"/>
      <c r="T290" s="695" t="e">
        <f t="shared" si="888"/>
        <v>#DIV/0!</v>
      </c>
      <c r="U290" s="358"/>
      <c r="V290" s="358"/>
      <c r="W290" s="358"/>
      <c r="X290" s="358"/>
      <c r="Y290" s="358"/>
      <c r="Z290" s="358"/>
      <c r="AA290" s="358"/>
      <c r="AB290" s="358"/>
      <c r="AC290" s="358"/>
      <c r="AD290" s="421"/>
      <c r="AE290" s="870">
        <f t="shared" si="877"/>
        <v>0</v>
      </c>
      <c r="AF290" s="695" t="e">
        <f t="shared" si="823"/>
        <v>#DIV/0!</v>
      </c>
      <c r="AG290" s="870">
        <f>AG291</f>
        <v>0</v>
      </c>
      <c r="AH290" s="695"/>
      <c r="AI290" s="358"/>
      <c r="AJ290" s="421"/>
      <c r="AK290" s="358">
        <f>AK291</f>
        <v>0</v>
      </c>
      <c r="AL290" s="421"/>
      <c r="AM290" s="358"/>
      <c r="AN290" s="696" t="e">
        <f t="shared" si="889"/>
        <v>#DIV/0!</v>
      </c>
      <c r="AO290" s="358"/>
      <c r="AP290" s="358"/>
      <c r="AQ290" s="421"/>
      <c r="AR290" s="872">
        <f>SUM(AT290:AX290)</f>
        <v>0</v>
      </c>
      <c r="AS290" s="695" t="e">
        <f t="shared" si="824"/>
        <v>#DIV/0!</v>
      </c>
      <c r="AT290" s="870">
        <f>AT291</f>
        <v>0</v>
      </c>
      <c r="AU290" s="695"/>
      <c r="AV290" s="358"/>
      <c r="AW290" s="695"/>
      <c r="AX290" s="870">
        <f>AX291</f>
        <v>0</v>
      </c>
      <c r="AY290" s="695" t="e">
        <f t="shared" si="883"/>
        <v>#DIV/0!</v>
      </c>
      <c r="AZ290" s="358"/>
      <c r="BA290" s="695" t="e">
        <f t="shared" si="886"/>
        <v>#DIV/0!</v>
      </c>
      <c r="BB290" s="358"/>
      <c r="BC290" s="358"/>
      <c r="BD290" s="358"/>
      <c r="BE290" s="676" t="e">
        <f>BF290</f>
        <v>#REF!</v>
      </c>
      <c r="BF290" s="358" t="e">
        <f>BF291</f>
        <v>#REF!</v>
      </c>
      <c r="BG290" s="358"/>
      <c r="BH290" s="358"/>
      <c r="BI290" s="358"/>
      <c r="BJ290" s="358"/>
      <c r="BK290" s="358"/>
      <c r="BL290" s="358"/>
      <c r="BM290" s="358"/>
      <c r="BN290" s="358"/>
      <c r="BO290" s="358"/>
      <c r="BP290" s="358"/>
      <c r="BQ290" s="358"/>
      <c r="BR290" s="358"/>
      <c r="BS290" s="358"/>
      <c r="BT290" s="358"/>
      <c r="BU290" s="676"/>
      <c r="BV290" s="358"/>
      <c r="BW290" s="358"/>
      <c r="BX290" s="358"/>
      <c r="BY290" s="358"/>
      <c r="BZ290" s="358"/>
      <c r="CE290" s="695"/>
    </row>
    <row r="291" spans="1:12295" s="70" customFormat="1" ht="224.25" customHeight="1" x14ac:dyDescent="0.3">
      <c r="A291" s="370"/>
      <c r="B291" s="398" t="s">
        <v>34</v>
      </c>
      <c r="C291" s="398" t="s">
        <v>483</v>
      </c>
      <c r="D291" s="375">
        <f>H291</f>
        <v>278186.09600000002</v>
      </c>
      <c r="E291" s="375">
        <v>0</v>
      </c>
      <c r="F291" s="375"/>
      <c r="G291" s="375">
        <v>0</v>
      </c>
      <c r="H291" s="375">
        <f>H292</f>
        <v>278186.09600000002</v>
      </c>
      <c r="I291" s="375"/>
      <c r="J291" s="375">
        <f>K291-D291</f>
        <v>-900</v>
      </c>
      <c r="K291" s="375">
        <f>S291</f>
        <v>277286.09600000002</v>
      </c>
      <c r="L291" s="736">
        <f t="shared" si="874"/>
        <v>0.99676475563322187</v>
      </c>
      <c r="M291" s="375"/>
      <c r="N291" s="421"/>
      <c r="O291" s="376"/>
      <c r="P291" s="421"/>
      <c r="Q291" s="376"/>
      <c r="R291" s="736"/>
      <c r="S291" s="376">
        <f>S292</f>
        <v>277286.09600000002</v>
      </c>
      <c r="T291" s="736">
        <f t="shared" si="888"/>
        <v>0.99676475563322187</v>
      </c>
      <c r="U291" s="376"/>
      <c r="V291" s="376">
        <f t="shared" ref="V291" si="890">W291+X291+Y291</f>
        <v>0</v>
      </c>
      <c r="W291" s="376"/>
      <c r="X291" s="376"/>
      <c r="Y291" s="376"/>
      <c r="Z291" s="376">
        <f t="shared" ref="Z291" si="891">AA291+AB291+AC291</f>
        <v>278186.09600000002</v>
      </c>
      <c r="AA291" s="376">
        <f t="shared" ref="AA291" si="892">E291</f>
        <v>0</v>
      </c>
      <c r="AB291" s="376">
        <f t="shared" ref="AB291" si="893">H291</f>
        <v>278186.09600000002</v>
      </c>
      <c r="AC291" s="376"/>
      <c r="AD291" s="421"/>
      <c r="AE291" s="375">
        <f>AM291</f>
        <v>19786.247640000001</v>
      </c>
      <c r="AF291" s="736">
        <f t="shared" si="823"/>
        <v>7.1125940241096738E-2</v>
      </c>
      <c r="AG291" s="375">
        <v>0</v>
      </c>
      <c r="AH291" s="736"/>
      <c r="AI291" s="376"/>
      <c r="AJ291" s="421"/>
      <c r="AK291" s="376">
        <v>0</v>
      </c>
      <c r="AL291" s="736"/>
      <c r="AM291" s="376">
        <f>AM292</f>
        <v>19786.247640000001</v>
      </c>
      <c r="AN291" s="736">
        <f t="shared" si="889"/>
        <v>7.1125940241096738E-2</v>
      </c>
      <c r="AO291" s="376"/>
      <c r="AP291" s="376">
        <f>AR291-AE291</f>
        <v>258399.84836</v>
      </c>
      <c r="AQ291" s="421"/>
      <c r="AR291" s="375">
        <f>AZ291</f>
        <v>278186.09600000002</v>
      </c>
      <c r="AS291" s="736">
        <f t="shared" si="824"/>
        <v>1</v>
      </c>
      <c r="AT291" s="375">
        <v>0</v>
      </c>
      <c r="AU291" s="736"/>
      <c r="AV291" s="376"/>
      <c r="AW291" s="736"/>
      <c r="AX291" s="375">
        <v>0</v>
      </c>
      <c r="AY291" s="736">
        <f t="shared" si="883"/>
        <v>0</v>
      </c>
      <c r="AZ291" s="376">
        <f>AZ292</f>
        <v>278186.09600000002</v>
      </c>
      <c r="BA291" s="736">
        <f t="shared" si="886"/>
        <v>1</v>
      </c>
      <c r="BB291" s="376"/>
      <c r="BC291" s="376"/>
      <c r="BD291" s="376"/>
      <c r="BE291" s="376" t="e">
        <f>BF291</f>
        <v>#REF!</v>
      </c>
      <c r="BF291" s="376" t="e">
        <f>SUM(#REF!)</f>
        <v>#REF!</v>
      </c>
      <c r="BG291" s="376"/>
      <c r="BH291" s="376"/>
      <c r="BI291" s="376"/>
      <c r="BJ291" s="376">
        <f t="shared" ref="BJ291" si="894">BK291+BL291+BM291</f>
        <v>0</v>
      </c>
      <c r="BK291" s="376"/>
      <c r="BL291" s="376"/>
      <c r="BM291" s="376"/>
      <c r="BN291" s="376">
        <f>BQ291</f>
        <v>0</v>
      </c>
      <c r="BO291" s="376"/>
      <c r="BP291" s="376"/>
      <c r="BQ291" s="376">
        <f>AX291</f>
        <v>0</v>
      </c>
      <c r="BR291" s="376"/>
      <c r="BS291" s="376"/>
      <c r="BT291" s="376">
        <f>BU291-BN291</f>
        <v>278186.09600000002</v>
      </c>
      <c r="BU291" s="376">
        <f>BY291</f>
        <v>278186.09600000002</v>
      </c>
      <c r="BV291" s="376"/>
      <c r="BW291" s="376"/>
      <c r="BX291" s="376">
        <f>BQ291</f>
        <v>0</v>
      </c>
      <c r="BY291" s="376">
        <v>278186.09600000002</v>
      </c>
      <c r="BZ291" s="736"/>
      <c r="CA291" s="376"/>
      <c r="CB291" s="376"/>
      <c r="CC291" s="376"/>
      <c r="CD291" s="376"/>
      <c r="CE291" s="736"/>
      <c r="CF291" s="376"/>
      <c r="CG291" s="376"/>
      <c r="CH291" s="376"/>
      <c r="CI291" s="376"/>
      <c r="CJ291" s="376"/>
      <c r="CK291" s="376"/>
      <c r="CL291" s="376"/>
      <c r="CM291" s="376"/>
      <c r="CN291" s="376"/>
      <c r="CO291" s="377"/>
      <c r="CP291" s="377"/>
      <c r="CQ291" s="377"/>
      <c r="CR291" s="377"/>
      <c r="CS291" s="377"/>
      <c r="CT291" s="376"/>
      <c r="CU291" s="376"/>
      <c r="CV291" s="377"/>
      <c r="CW291" s="377"/>
      <c r="CX291" s="376"/>
      <c r="CY291" s="376"/>
      <c r="CZ291" s="377"/>
      <c r="DA291" s="377"/>
      <c r="DB291" s="376"/>
      <c r="DC291" s="376"/>
      <c r="DD291" s="376"/>
      <c r="DE291" s="376"/>
      <c r="DF291" s="376"/>
      <c r="DG291" s="376"/>
      <c r="DH291" s="376"/>
      <c r="DI291" s="377"/>
      <c r="DJ291" s="377"/>
      <c r="DK291" s="376"/>
      <c r="DL291" s="376"/>
      <c r="DM291" s="377"/>
      <c r="DN291" s="377"/>
      <c r="DO291" s="376"/>
      <c r="DP291" s="376"/>
      <c r="DQ291" s="376"/>
      <c r="DR291" s="376"/>
      <c r="DS291" s="376"/>
      <c r="DT291" s="370"/>
      <c r="DU291" s="396"/>
      <c r="DV291" s="376"/>
      <c r="DW291" s="376"/>
      <c r="DX291" s="376"/>
      <c r="DY291" s="376"/>
      <c r="DZ291" s="376"/>
      <c r="EA291" s="376"/>
      <c r="EB291" s="376"/>
      <c r="EC291" s="375"/>
      <c r="ED291" s="375"/>
      <c r="EE291" s="375"/>
      <c r="EF291" s="375"/>
      <c r="EG291" s="375"/>
      <c r="EH291" s="375"/>
      <c r="EI291" s="375"/>
      <c r="EJ291" s="375"/>
      <c r="EK291" s="375"/>
      <c r="EL291" s="375"/>
      <c r="EM291" s="375"/>
      <c r="EN291" s="375"/>
      <c r="EO291" s="375"/>
      <c r="EP291" s="375"/>
      <c r="EQ291" s="375"/>
      <c r="ER291" s="375"/>
      <c r="ES291" s="375"/>
      <c r="ET291" s="375"/>
      <c r="EU291" s="375"/>
      <c r="EV291" s="375"/>
      <c r="EW291" s="375"/>
      <c r="EX291" s="375"/>
      <c r="EY291" s="375"/>
      <c r="EZ291" s="375"/>
      <c r="FA291" s="375"/>
      <c r="FB291" s="375"/>
      <c r="FC291" s="375"/>
      <c r="FD291" s="375"/>
      <c r="FE291" s="375"/>
      <c r="FF291" s="375"/>
      <c r="FG291" s="375"/>
      <c r="FH291" s="375"/>
      <c r="FI291" s="375"/>
      <c r="FJ291" s="375"/>
      <c r="FK291" s="375"/>
      <c r="FL291" s="375"/>
      <c r="FM291" s="375"/>
      <c r="FN291" s="375"/>
      <c r="FO291" s="375"/>
      <c r="FP291" s="375"/>
      <c r="FQ291" s="375"/>
      <c r="FR291" s="375"/>
      <c r="FS291" s="375"/>
      <c r="FT291" s="375"/>
      <c r="FU291" s="376"/>
      <c r="FV291" s="376"/>
      <c r="FW291" s="376"/>
      <c r="FX291" s="376"/>
      <c r="FY291" s="376"/>
      <c r="FZ291" s="376"/>
      <c r="GA291" s="376"/>
      <c r="GB291" s="376"/>
      <c r="GC291" s="376"/>
      <c r="GD291" s="376"/>
      <c r="GE291" s="376"/>
      <c r="GF291" s="376"/>
      <c r="GG291" s="376"/>
      <c r="GH291" s="376"/>
      <c r="GI291" s="376"/>
      <c r="GJ291" s="376"/>
      <c r="GK291" s="376"/>
      <c r="GL291" s="376"/>
      <c r="GM291" s="376"/>
      <c r="GN291" s="376"/>
      <c r="GO291" s="376"/>
      <c r="GP291" s="376"/>
      <c r="GQ291" s="376"/>
      <c r="GR291" s="376"/>
      <c r="GS291" s="377"/>
      <c r="GT291" s="377"/>
      <c r="GU291" s="377"/>
      <c r="GV291" s="377"/>
      <c r="GW291" s="377"/>
      <c r="GX291" s="376"/>
      <c r="GY291" s="376"/>
      <c r="GZ291" s="377"/>
      <c r="HA291" s="377"/>
      <c r="HB291" s="376"/>
      <c r="HC291" s="376"/>
      <c r="HD291" s="377"/>
      <c r="HE291" s="377"/>
      <c r="HF291" s="376"/>
      <c r="HG291" s="376"/>
      <c r="HH291" s="376"/>
      <c r="HI291" s="376"/>
      <c r="HJ291" s="376"/>
      <c r="HK291" s="376"/>
      <c r="HL291" s="376"/>
      <c r="HM291" s="377"/>
      <c r="HN291" s="377"/>
      <c r="HO291" s="376"/>
      <c r="HP291" s="376"/>
      <c r="HQ291" s="377"/>
      <c r="HR291" s="377"/>
      <c r="HS291" s="376"/>
      <c r="HT291" s="376"/>
      <c r="HU291" s="376"/>
      <c r="HV291" s="376"/>
      <c r="HW291" s="376"/>
      <c r="HX291" s="370"/>
      <c r="HY291" s="396"/>
      <c r="HZ291" s="376"/>
      <c r="IA291" s="376"/>
      <c r="IB291" s="376"/>
      <c r="IC291" s="376"/>
      <c r="ID291" s="376"/>
      <c r="IE291" s="376"/>
      <c r="IF291" s="376"/>
      <c r="IG291" s="375"/>
      <c r="IH291" s="375"/>
      <c r="II291" s="375"/>
      <c r="IJ291" s="375"/>
      <c r="IK291" s="375"/>
      <c r="IL291" s="375"/>
      <c r="IM291" s="375"/>
      <c r="IN291" s="375"/>
      <c r="IO291" s="375"/>
      <c r="IP291" s="375"/>
      <c r="IQ291" s="375"/>
      <c r="IR291" s="375"/>
      <c r="IS291" s="375"/>
      <c r="IT291" s="375"/>
      <c r="IU291" s="375"/>
      <c r="IV291" s="375"/>
      <c r="IW291" s="375"/>
      <c r="IX291" s="375"/>
      <c r="IY291" s="375"/>
      <c r="IZ291" s="375"/>
      <c r="JA291" s="375"/>
      <c r="JB291" s="375"/>
      <c r="JC291" s="375"/>
      <c r="JD291" s="375"/>
      <c r="JE291" s="375"/>
      <c r="JF291" s="375"/>
      <c r="JG291" s="375"/>
      <c r="JH291" s="375"/>
      <c r="JI291" s="375"/>
      <c r="JJ291" s="375"/>
      <c r="JK291" s="375"/>
      <c r="JL291" s="375"/>
      <c r="JM291" s="375"/>
      <c r="JN291" s="375"/>
      <c r="JO291" s="375"/>
      <c r="JP291" s="375"/>
      <c r="JQ291" s="375"/>
      <c r="JR291" s="375"/>
      <c r="JS291" s="375"/>
      <c r="JT291" s="375"/>
      <c r="JU291" s="375"/>
      <c r="JV291" s="375"/>
      <c r="JW291" s="375"/>
      <c r="JX291" s="375"/>
      <c r="JY291" s="376"/>
      <c r="JZ291" s="376"/>
      <c r="KA291" s="376"/>
      <c r="KB291" s="376"/>
      <c r="KC291" s="376"/>
      <c r="KD291" s="376"/>
      <c r="KE291" s="376"/>
      <c r="KF291" s="376"/>
      <c r="KG291" s="376"/>
      <c r="KH291" s="376"/>
      <c r="KI291" s="376"/>
      <c r="KJ291" s="376"/>
      <c r="KK291" s="376"/>
      <c r="KL291" s="376"/>
      <c r="KM291" s="376"/>
      <c r="KN291" s="376"/>
      <c r="KO291" s="376"/>
      <c r="KP291" s="376"/>
      <c r="KQ291" s="376"/>
      <c r="KR291" s="376"/>
      <c r="KS291" s="376"/>
      <c r="KT291" s="376"/>
      <c r="KU291" s="376"/>
      <c r="KV291" s="376"/>
      <c r="KW291" s="377"/>
      <c r="KX291" s="377"/>
      <c r="KY291" s="377"/>
      <c r="KZ291" s="377"/>
      <c r="LA291" s="377"/>
      <c r="LB291" s="376"/>
      <c r="LC291" s="376"/>
      <c r="LD291" s="377"/>
      <c r="LE291" s="377"/>
      <c r="LF291" s="376"/>
      <c r="LG291" s="376"/>
      <c r="LH291" s="377"/>
      <c r="LI291" s="377"/>
      <c r="LJ291" s="376"/>
      <c r="LK291" s="376"/>
      <c r="LL291" s="376"/>
      <c r="LM291" s="376"/>
      <c r="LN291" s="376"/>
      <c r="LO291" s="376"/>
      <c r="LP291" s="376"/>
      <c r="LQ291" s="377"/>
      <c r="LR291" s="377"/>
      <c r="LS291" s="376"/>
      <c r="LT291" s="376"/>
      <c r="LU291" s="377"/>
      <c r="LV291" s="377"/>
      <c r="LW291" s="376"/>
      <c r="LX291" s="376"/>
      <c r="LY291" s="376"/>
      <c r="LZ291" s="376"/>
      <c r="MA291" s="376"/>
      <c r="MB291" s="370"/>
      <c r="MC291" s="396"/>
      <c r="MD291" s="376"/>
      <c r="ME291" s="376"/>
      <c r="MF291" s="376"/>
      <c r="MG291" s="376"/>
      <c r="MH291" s="376"/>
      <c r="MI291" s="376"/>
      <c r="MJ291" s="376"/>
      <c r="MK291" s="375"/>
      <c r="ML291" s="375"/>
      <c r="MM291" s="375"/>
      <c r="MN291" s="375"/>
      <c r="MO291" s="375"/>
      <c r="MP291" s="375"/>
      <c r="MQ291" s="375"/>
      <c r="MR291" s="375"/>
      <c r="MS291" s="375"/>
      <c r="MT291" s="375"/>
      <c r="MU291" s="375"/>
      <c r="MV291" s="375"/>
      <c r="MW291" s="375"/>
      <c r="MX291" s="375"/>
      <c r="MY291" s="375"/>
      <c r="MZ291" s="375"/>
      <c r="NA291" s="375"/>
      <c r="NB291" s="375"/>
      <c r="NC291" s="375"/>
      <c r="ND291" s="375"/>
      <c r="NE291" s="375"/>
      <c r="NF291" s="375"/>
      <c r="NG291" s="375"/>
      <c r="NH291" s="375"/>
      <c r="NI291" s="375"/>
      <c r="NJ291" s="375"/>
      <c r="NK291" s="375"/>
      <c r="NL291" s="375"/>
      <c r="NM291" s="375"/>
      <c r="NN291" s="375"/>
      <c r="NO291" s="375"/>
      <c r="NP291" s="375"/>
      <c r="NQ291" s="375"/>
      <c r="NR291" s="375"/>
      <c r="NS291" s="375"/>
      <c r="NT291" s="375"/>
      <c r="NU291" s="375"/>
      <c r="NV291" s="375"/>
      <c r="NW291" s="375"/>
      <c r="NX291" s="375"/>
      <c r="NY291" s="375"/>
      <c r="NZ291" s="375"/>
      <c r="OA291" s="375"/>
      <c r="OB291" s="375"/>
      <c r="OC291" s="376"/>
      <c r="OD291" s="376"/>
      <c r="OE291" s="376"/>
      <c r="OF291" s="376"/>
      <c r="OG291" s="376"/>
      <c r="OH291" s="376"/>
      <c r="OI291" s="376"/>
      <c r="OJ291" s="376"/>
      <c r="OK291" s="376"/>
      <c r="OL291" s="376"/>
      <c r="OM291" s="376"/>
      <c r="ON291" s="376"/>
      <c r="OO291" s="376"/>
      <c r="OP291" s="376"/>
      <c r="OQ291" s="376"/>
      <c r="OR291" s="376"/>
      <c r="OS291" s="376"/>
      <c r="OT291" s="376"/>
      <c r="OU291" s="376"/>
      <c r="OV291" s="376"/>
      <c r="OW291" s="376"/>
      <c r="OX291" s="376"/>
      <c r="OY291" s="376"/>
      <c r="OZ291" s="376"/>
      <c r="PA291" s="377"/>
      <c r="PB291" s="377"/>
      <c r="PC291" s="377"/>
      <c r="PD291" s="377"/>
      <c r="PE291" s="377"/>
      <c r="PF291" s="376"/>
      <c r="PG291" s="376"/>
      <c r="PH291" s="377"/>
      <c r="PI291" s="377"/>
      <c r="PJ291" s="376"/>
      <c r="PK291" s="376"/>
      <c r="PL291" s="377"/>
      <c r="PM291" s="377"/>
      <c r="PN291" s="376"/>
      <c r="PO291" s="376"/>
      <c r="PP291" s="376"/>
      <c r="PQ291" s="376"/>
      <c r="PR291" s="376"/>
      <c r="PS291" s="376"/>
      <c r="PT291" s="376"/>
      <c r="PU291" s="377"/>
      <c r="PV291" s="377"/>
      <c r="PW291" s="376"/>
      <c r="PX291" s="376"/>
      <c r="PY291" s="377"/>
      <c r="PZ291" s="377"/>
      <c r="QA291" s="376"/>
      <c r="QB291" s="376"/>
      <c r="QC291" s="376"/>
      <c r="QD291" s="376"/>
      <c r="QE291" s="376"/>
      <c r="QF291" s="370"/>
      <c r="QG291" s="396"/>
      <c r="QH291" s="376"/>
      <c r="QI291" s="376"/>
      <c r="QJ291" s="376"/>
      <c r="QK291" s="376"/>
      <c r="QL291" s="376"/>
      <c r="QM291" s="376"/>
      <c r="QN291" s="376"/>
      <c r="QO291" s="375"/>
      <c r="QP291" s="375"/>
      <c r="QQ291" s="375"/>
      <c r="QR291" s="375"/>
      <c r="QS291" s="375"/>
      <c r="QT291" s="375"/>
      <c r="QU291" s="375"/>
      <c r="QV291" s="375"/>
      <c r="QW291" s="375"/>
      <c r="QX291" s="375"/>
      <c r="QY291" s="375"/>
      <c r="QZ291" s="375"/>
      <c r="RA291" s="375"/>
      <c r="RB291" s="375"/>
      <c r="RC291" s="375"/>
      <c r="RD291" s="375"/>
      <c r="RE291" s="375"/>
      <c r="RF291" s="375"/>
      <c r="RG291" s="375"/>
      <c r="RH291" s="375"/>
      <c r="RI291" s="375"/>
      <c r="RJ291" s="375"/>
      <c r="RK291" s="375"/>
      <c r="RL291" s="375"/>
      <c r="RM291" s="375"/>
      <c r="RN291" s="375"/>
      <c r="RO291" s="375"/>
      <c r="RP291" s="375"/>
      <c r="RQ291" s="375"/>
      <c r="RR291" s="375"/>
      <c r="RS291" s="375"/>
      <c r="RT291" s="375"/>
      <c r="RU291" s="375"/>
      <c r="RV291" s="375"/>
      <c r="RW291" s="375"/>
      <c r="RX291" s="375"/>
      <c r="RY291" s="375"/>
      <c r="RZ291" s="375"/>
      <c r="SA291" s="375"/>
      <c r="SB291" s="375"/>
      <c r="SC291" s="375"/>
      <c r="SD291" s="375"/>
      <c r="SE291" s="375"/>
      <c r="SF291" s="375"/>
      <c r="SG291" s="376"/>
      <c r="SH291" s="376"/>
      <c r="SI291" s="376"/>
      <c r="SJ291" s="376"/>
      <c r="SK291" s="376"/>
      <c r="SL291" s="376"/>
      <c r="SM291" s="376"/>
      <c r="SN291" s="376"/>
      <c r="SO291" s="376"/>
      <c r="SP291" s="376"/>
      <c r="SQ291" s="376"/>
      <c r="SR291" s="376"/>
      <c r="SS291" s="376"/>
      <c r="ST291" s="376"/>
      <c r="SU291" s="376"/>
      <c r="SV291" s="376"/>
      <c r="SW291" s="376"/>
      <c r="SX291" s="376"/>
      <c r="SY291" s="376"/>
      <c r="SZ291" s="376"/>
      <c r="TA291" s="376"/>
      <c r="TB291" s="376"/>
      <c r="TC291" s="376"/>
      <c r="TD291" s="376"/>
      <c r="TE291" s="377"/>
      <c r="TF291" s="377"/>
      <c r="TG291" s="377"/>
      <c r="TH291" s="377"/>
      <c r="TI291" s="377"/>
      <c r="TJ291" s="376"/>
      <c r="TK291" s="376"/>
      <c r="TL291" s="377"/>
      <c r="TM291" s="377"/>
      <c r="TN291" s="376"/>
      <c r="TO291" s="376"/>
      <c r="TP291" s="377"/>
      <c r="TQ291" s="377"/>
      <c r="TR291" s="376"/>
      <c r="TS291" s="376"/>
      <c r="TT291" s="376"/>
      <c r="TU291" s="376"/>
      <c r="TV291" s="376"/>
      <c r="TW291" s="376"/>
      <c r="TX291" s="376"/>
      <c r="TY291" s="377"/>
      <c r="TZ291" s="377"/>
      <c r="UA291" s="376"/>
      <c r="UB291" s="376"/>
      <c r="UC291" s="377"/>
      <c r="UD291" s="377"/>
      <c r="UE291" s="376"/>
      <c r="UF291" s="376"/>
      <c r="UG291" s="376"/>
      <c r="UH291" s="376"/>
      <c r="UI291" s="376"/>
      <c r="UJ291" s="370"/>
      <c r="UK291" s="396"/>
      <c r="UL291" s="376"/>
      <c r="UM291" s="376"/>
      <c r="UN291" s="376"/>
      <c r="UO291" s="376"/>
      <c r="UP291" s="376"/>
      <c r="UQ291" s="376"/>
      <c r="UR291" s="376"/>
      <c r="US291" s="375"/>
      <c r="UT291" s="375"/>
      <c r="UU291" s="375"/>
      <c r="UV291" s="375"/>
      <c r="UW291" s="375"/>
      <c r="UX291" s="375"/>
      <c r="UY291" s="375"/>
      <c r="UZ291" s="375"/>
      <c r="VA291" s="375"/>
      <c r="VB291" s="375"/>
      <c r="VC291" s="375"/>
      <c r="VD291" s="375"/>
      <c r="VE291" s="375"/>
      <c r="VF291" s="375"/>
      <c r="VG291" s="375"/>
      <c r="VH291" s="375"/>
      <c r="VI291" s="375"/>
      <c r="VJ291" s="375"/>
      <c r="VK291" s="375"/>
      <c r="VL291" s="375"/>
      <c r="VM291" s="375"/>
      <c r="VN291" s="375"/>
      <c r="VO291" s="375"/>
      <c r="VP291" s="375"/>
      <c r="VQ291" s="375"/>
      <c r="VR291" s="375"/>
      <c r="VS291" s="375"/>
      <c r="VT291" s="375"/>
      <c r="VU291" s="375"/>
      <c r="VV291" s="375"/>
      <c r="VW291" s="375"/>
      <c r="VX291" s="375"/>
      <c r="VY291" s="375"/>
      <c r="VZ291" s="375"/>
      <c r="WA291" s="375"/>
      <c r="WB291" s="375"/>
      <c r="WC291" s="375"/>
      <c r="WD291" s="375"/>
      <c r="WE291" s="375"/>
      <c r="WF291" s="375"/>
      <c r="WG291" s="375"/>
      <c r="WH291" s="375"/>
      <c r="WI291" s="375"/>
      <c r="WJ291" s="375"/>
      <c r="WK291" s="376"/>
      <c r="WL291" s="376"/>
      <c r="WM291" s="376"/>
      <c r="WN291" s="376"/>
      <c r="WO291" s="376"/>
      <c r="WP291" s="376"/>
      <c r="WQ291" s="376"/>
      <c r="WR291" s="376"/>
      <c r="WS291" s="376"/>
      <c r="WT291" s="376"/>
      <c r="WU291" s="376"/>
      <c r="WV291" s="376"/>
      <c r="WW291" s="376"/>
      <c r="WX291" s="376"/>
      <c r="WY291" s="376"/>
      <c r="WZ291" s="376"/>
      <c r="XA291" s="376"/>
      <c r="XB291" s="376"/>
      <c r="XC291" s="376"/>
      <c r="XD291" s="376"/>
      <c r="XE291" s="376"/>
      <c r="XF291" s="376"/>
      <c r="XG291" s="376"/>
      <c r="XH291" s="376"/>
      <c r="XI291" s="377"/>
      <c r="XJ291" s="377"/>
      <c r="XK291" s="377"/>
      <c r="XL291" s="377"/>
      <c r="XM291" s="377"/>
      <c r="XN291" s="376"/>
      <c r="XO291" s="376"/>
      <c r="XP291" s="377"/>
      <c r="XQ291" s="377"/>
      <c r="XR291" s="376"/>
      <c r="XS291" s="376"/>
      <c r="XT291" s="377"/>
      <c r="XU291" s="377"/>
      <c r="XV291" s="376"/>
      <c r="XW291" s="376"/>
      <c r="XX291" s="376"/>
      <c r="XY291" s="376"/>
      <c r="XZ291" s="376"/>
      <c r="YA291" s="376"/>
      <c r="YB291" s="376"/>
      <c r="YC291" s="377"/>
      <c r="YD291" s="377"/>
      <c r="YE291" s="376"/>
      <c r="YF291" s="376"/>
      <c r="YG291" s="377"/>
      <c r="YH291" s="377"/>
      <c r="YI291" s="376"/>
      <c r="YJ291" s="376"/>
      <c r="YK291" s="376"/>
      <c r="YL291" s="376"/>
      <c r="YM291" s="376"/>
      <c r="YN291" s="370"/>
      <c r="YO291" s="396"/>
      <c r="YP291" s="376"/>
      <c r="YQ291" s="376"/>
      <c r="YR291" s="376"/>
      <c r="YS291" s="376"/>
      <c r="YT291" s="376"/>
      <c r="YU291" s="376"/>
      <c r="YV291" s="376"/>
      <c r="YW291" s="375"/>
      <c r="YX291" s="375"/>
      <c r="YY291" s="375"/>
      <c r="YZ291" s="375"/>
      <c r="ZA291" s="375"/>
      <c r="ZB291" s="375"/>
      <c r="ZC291" s="375"/>
      <c r="ZD291" s="375"/>
      <c r="ZE291" s="375"/>
      <c r="ZF291" s="375"/>
      <c r="ZG291" s="375"/>
      <c r="ZH291" s="375"/>
      <c r="ZI291" s="375"/>
      <c r="ZJ291" s="375"/>
      <c r="ZK291" s="375"/>
      <c r="ZL291" s="375"/>
      <c r="ZM291" s="375"/>
      <c r="ZN291" s="375"/>
      <c r="ZO291" s="375"/>
      <c r="ZP291" s="375"/>
      <c r="ZQ291" s="375"/>
      <c r="ZR291" s="375"/>
      <c r="ZS291" s="375"/>
      <c r="ZT291" s="375"/>
      <c r="ZU291" s="375"/>
      <c r="ZV291" s="375"/>
      <c r="ZW291" s="375"/>
      <c r="ZX291" s="375"/>
      <c r="ZY291" s="375"/>
      <c r="ZZ291" s="375"/>
      <c r="AAA291" s="375"/>
      <c r="AAB291" s="375"/>
      <c r="AAC291" s="375"/>
      <c r="AAD291" s="375"/>
      <c r="AAE291" s="375"/>
      <c r="AAF291" s="375"/>
      <c r="AAG291" s="375"/>
      <c r="AAH291" s="375"/>
      <c r="AAI291" s="375"/>
      <c r="AAJ291" s="375"/>
      <c r="AAK291" s="375"/>
      <c r="AAL291" s="375"/>
      <c r="AAM291" s="375"/>
      <c r="AAN291" s="375"/>
      <c r="AAO291" s="376"/>
      <c r="AAP291" s="376"/>
      <c r="AAQ291" s="376"/>
      <c r="AAR291" s="376"/>
      <c r="AAS291" s="376"/>
      <c r="AAT291" s="376"/>
      <c r="AAU291" s="376"/>
      <c r="AAV291" s="376"/>
      <c r="AAW291" s="376"/>
      <c r="AAX291" s="376"/>
      <c r="AAY291" s="376"/>
      <c r="AAZ291" s="376"/>
      <c r="ABA291" s="376"/>
      <c r="ABB291" s="376"/>
      <c r="ABC291" s="376"/>
      <c r="ABD291" s="376"/>
      <c r="ABE291" s="376"/>
      <c r="ABF291" s="376"/>
      <c r="ABG291" s="376"/>
      <c r="ABH291" s="376"/>
      <c r="ABI291" s="376"/>
      <c r="ABJ291" s="376"/>
      <c r="ABK291" s="376"/>
      <c r="ABL291" s="376"/>
      <c r="ABM291" s="377"/>
      <c r="ABN291" s="377"/>
      <c r="ABO291" s="377"/>
      <c r="ABP291" s="377"/>
      <c r="ABQ291" s="377"/>
      <c r="ABR291" s="376"/>
      <c r="ABS291" s="376"/>
      <c r="ABT291" s="377"/>
      <c r="ABU291" s="377"/>
      <c r="ABV291" s="376"/>
      <c r="ABW291" s="376"/>
      <c r="ABX291" s="377"/>
      <c r="ABY291" s="377"/>
      <c r="ABZ291" s="376"/>
      <c r="ACA291" s="376"/>
      <c r="ACB291" s="376"/>
      <c r="ACC291" s="376"/>
      <c r="ACD291" s="376"/>
      <c r="ACE291" s="376"/>
      <c r="ACF291" s="376"/>
      <c r="ACG291" s="377"/>
      <c r="ACH291" s="377"/>
      <c r="ACI291" s="376"/>
      <c r="ACJ291" s="376"/>
      <c r="ACK291" s="377"/>
      <c r="ACL291" s="377"/>
      <c r="ACM291" s="376"/>
      <c r="ACN291" s="376"/>
      <c r="ACO291" s="376"/>
      <c r="ACP291" s="376"/>
      <c r="ACQ291" s="376"/>
      <c r="ACR291" s="370"/>
      <c r="ACS291" s="396"/>
      <c r="ACT291" s="376"/>
      <c r="ACU291" s="376"/>
      <c r="ACV291" s="376"/>
      <c r="ACW291" s="376"/>
      <c r="ACX291" s="376"/>
      <c r="ACY291" s="376"/>
      <c r="ACZ291" s="376"/>
      <c r="ADA291" s="375"/>
      <c r="ADB291" s="375"/>
      <c r="ADC291" s="375"/>
      <c r="ADD291" s="375"/>
      <c r="ADE291" s="375"/>
      <c r="ADF291" s="375"/>
      <c r="ADG291" s="375"/>
      <c r="ADH291" s="375"/>
      <c r="ADI291" s="375"/>
      <c r="ADJ291" s="375"/>
      <c r="ADK291" s="375"/>
      <c r="ADL291" s="375"/>
      <c r="ADM291" s="375"/>
      <c r="ADN291" s="375"/>
      <c r="ADO291" s="375"/>
      <c r="ADP291" s="375"/>
      <c r="ADQ291" s="375"/>
      <c r="ADR291" s="375"/>
      <c r="ADS291" s="375"/>
      <c r="ADT291" s="375"/>
      <c r="ADU291" s="375"/>
      <c r="ADV291" s="375"/>
      <c r="ADW291" s="375"/>
      <c r="ADX291" s="375"/>
      <c r="ADY291" s="375"/>
      <c r="ADZ291" s="375"/>
      <c r="AEA291" s="375"/>
      <c r="AEB291" s="375"/>
      <c r="AEC291" s="375"/>
      <c r="AED291" s="375"/>
      <c r="AEE291" s="375"/>
      <c r="AEF291" s="375"/>
      <c r="AEG291" s="375"/>
      <c r="AEH291" s="375"/>
      <c r="AEI291" s="375"/>
      <c r="AEJ291" s="375"/>
      <c r="AEK291" s="375"/>
      <c r="AEL291" s="375"/>
      <c r="AEM291" s="375"/>
      <c r="AEN291" s="375"/>
      <c r="AEO291" s="375"/>
      <c r="AEP291" s="375"/>
      <c r="AEQ291" s="375"/>
      <c r="AER291" s="375"/>
      <c r="AES291" s="376"/>
      <c r="AET291" s="376"/>
      <c r="AEU291" s="376"/>
      <c r="AEV291" s="376"/>
      <c r="AEW291" s="376"/>
      <c r="AEX291" s="376"/>
      <c r="AEY291" s="376"/>
      <c r="AEZ291" s="376"/>
      <c r="AFA291" s="376"/>
      <c r="AFB291" s="376"/>
      <c r="AFC291" s="376"/>
      <c r="AFD291" s="376"/>
      <c r="AFE291" s="376"/>
      <c r="AFF291" s="376"/>
      <c r="AFG291" s="376"/>
      <c r="AFH291" s="376"/>
      <c r="AFI291" s="376"/>
      <c r="AFJ291" s="376"/>
      <c r="AFK291" s="376"/>
      <c r="AFL291" s="376"/>
      <c r="AFM291" s="376"/>
      <c r="AFN291" s="376"/>
      <c r="AFO291" s="376"/>
      <c r="AFP291" s="376"/>
      <c r="AFQ291" s="377"/>
      <c r="AFR291" s="377"/>
      <c r="AFS291" s="377"/>
      <c r="AFT291" s="377"/>
      <c r="AFU291" s="377"/>
      <c r="AFV291" s="376"/>
      <c r="AFW291" s="376"/>
      <c r="AFX291" s="377"/>
      <c r="AFY291" s="377"/>
      <c r="AFZ291" s="376"/>
      <c r="AGA291" s="376"/>
      <c r="AGB291" s="377"/>
      <c r="AGC291" s="377"/>
      <c r="AGD291" s="376"/>
      <c r="AGE291" s="376"/>
      <c r="AGF291" s="376"/>
      <c r="AGG291" s="376"/>
      <c r="AGH291" s="376"/>
      <c r="AGI291" s="376"/>
      <c r="AGJ291" s="376"/>
      <c r="AGK291" s="377"/>
      <c r="AGL291" s="377"/>
      <c r="AGM291" s="376"/>
      <c r="AGN291" s="376"/>
      <c r="AGO291" s="377"/>
      <c r="AGP291" s="377"/>
      <c r="AGQ291" s="376"/>
      <c r="AGR291" s="376"/>
      <c r="AGS291" s="376"/>
      <c r="AGT291" s="376"/>
      <c r="AGU291" s="376"/>
      <c r="AGV291" s="370"/>
      <c r="AGW291" s="396"/>
      <c r="AGX291" s="376"/>
      <c r="AGY291" s="376"/>
      <c r="AGZ291" s="376"/>
      <c r="AHA291" s="376"/>
      <c r="AHB291" s="376"/>
      <c r="AHC291" s="376"/>
      <c r="AHD291" s="376"/>
      <c r="AHE291" s="375"/>
      <c r="AHF291" s="375"/>
      <c r="AHG291" s="375"/>
      <c r="AHH291" s="375"/>
      <c r="AHI291" s="375"/>
      <c r="AHJ291" s="375"/>
      <c r="AHK291" s="375"/>
      <c r="AHL291" s="375"/>
      <c r="AHM291" s="375"/>
      <c r="AHN291" s="375"/>
      <c r="AHO291" s="375"/>
      <c r="AHP291" s="375"/>
      <c r="AHQ291" s="375"/>
      <c r="AHR291" s="375"/>
      <c r="AHS291" s="375"/>
      <c r="AHT291" s="375"/>
      <c r="AHU291" s="375"/>
      <c r="AHV291" s="375"/>
      <c r="AHW291" s="375"/>
      <c r="AHX291" s="375"/>
      <c r="AHY291" s="375"/>
      <c r="AHZ291" s="375"/>
      <c r="AIA291" s="375"/>
      <c r="AIB291" s="375"/>
      <c r="AIC291" s="375"/>
      <c r="AID291" s="375"/>
      <c r="AIE291" s="375"/>
      <c r="AIF291" s="375"/>
      <c r="AIG291" s="375"/>
      <c r="AIH291" s="375"/>
      <c r="AII291" s="375"/>
      <c r="AIJ291" s="375"/>
      <c r="AIK291" s="375"/>
      <c r="AIL291" s="375"/>
      <c r="AIM291" s="375"/>
      <c r="AIN291" s="375"/>
      <c r="AIO291" s="375"/>
      <c r="AIP291" s="375"/>
      <c r="AIQ291" s="375"/>
      <c r="AIR291" s="375"/>
      <c r="AIS291" s="375"/>
      <c r="AIT291" s="375"/>
      <c r="AIU291" s="375"/>
      <c r="AIV291" s="375"/>
      <c r="AIW291" s="376"/>
      <c r="AIX291" s="376"/>
      <c r="AIY291" s="376"/>
      <c r="AIZ291" s="376"/>
      <c r="AJA291" s="376"/>
      <c r="AJB291" s="376"/>
      <c r="AJC291" s="376"/>
      <c r="AJD291" s="376"/>
      <c r="AJE291" s="376"/>
      <c r="AJF291" s="376"/>
      <c r="AJG291" s="376"/>
      <c r="AJH291" s="376"/>
      <c r="AJI291" s="376"/>
      <c r="AJJ291" s="376"/>
      <c r="AJK291" s="376"/>
      <c r="AJL291" s="376"/>
      <c r="AJM291" s="376"/>
      <c r="AJN291" s="376"/>
      <c r="AJO291" s="376"/>
      <c r="AJP291" s="376"/>
      <c r="AJQ291" s="376"/>
      <c r="AJR291" s="376"/>
      <c r="AJS291" s="376"/>
      <c r="AJT291" s="376"/>
      <c r="AJU291" s="377"/>
      <c r="AJV291" s="377"/>
      <c r="AJW291" s="377"/>
      <c r="AJX291" s="377"/>
      <c r="AJY291" s="377"/>
      <c r="AJZ291" s="376"/>
      <c r="AKA291" s="376"/>
      <c r="AKB291" s="377"/>
      <c r="AKC291" s="377"/>
      <c r="AKD291" s="376"/>
      <c r="AKE291" s="376"/>
      <c r="AKF291" s="377"/>
      <c r="AKG291" s="377"/>
      <c r="AKH291" s="376"/>
      <c r="AKI291" s="376"/>
      <c r="AKJ291" s="376"/>
      <c r="AKK291" s="376"/>
      <c r="AKL291" s="376"/>
      <c r="AKM291" s="376"/>
      <c r="AKN291" s="376"/>
      <c r="AKO291" s="377"/>
      <c r="AKP291" s="377"/>
      <c r="AKQ291" s="376"/>
      <c r="AKR291" s="376"/>
      <c r="AKS291" s="377"/>
      <c r="AKT291" s="377"/>
      <c r="AKU291" s="376"/>
      <c r="AKV291" s="376"/>
      <c r="AKW291" s="376"/>
      <c r="AKX291" s="376"/>
      <c r="AKY291" s="376"/>
      <c r="AKZ291" s="370"/>
      <c r="ALA291" s="396"/>
      <c r="ALB291" s="376"/>
      <c r="ALC291" s="376"/>
      <c r="ALD291" s="376"/>
      <c r="ALE291" s="376"/>
      <c r="ALF291" s="376"/>
      <c r="ALG291" s="376"/>
      <c r="ALH291" s="376"/>
      <c r="ALI291" s="375"/>
      <c r="ALJ291" s="375"/>
      <c r="ALK291" s="375"/>
      <c r="ALL291" s="375"/>
      <c r="ALM291" s="375"/>
      <c r="ALN291" s="375"/>
      <c r="ALO291" s="375"/>
      <c r="ALP291" s="375"/>
      <c r="ALQ291" s="375"/>
      <c r="ALR291" s="375"/>
      <c r="ALS291" s="375"/>
      <c r="ALT291" s="375"/>
      <c r="ALU291" s="375"/>
      <c r="ALV291" s="375"/>
      <c r="ALW291" s="375"/>
      <c r="ALX291" s="375"/>
      <c r="ALY291" s="375"/>
      <c r="ALZ291" s="375"/>
      <c r="AMA291" s="375"/>
      <c r="AMB291" s="375"/>
      <c r="AMC291" s="375"/>
      <c r="AMD291" s="375"/>
      <c r="AME291" s="375"/>
      <c r="AMF291" s="375"/>
      <c r="AMG291" s="375"/>
      <c r="AMH291" s="375"/>
      <c r="AMI291" s="375"/>
      <c r="AMJ291" s="375"/>
      <c r="AMK291" s="375"/>
      <c r="AML291" s="375"/>
      <c r="AMM291" s="375"/>
      <c r="AMN291" s="375"/>
      <c r="AMO291" s="375"/>
      <c r="AMP291" s="375"/>
      <c r="AMQ291" s="375"/>
      <c r="AMR291" s="375"/>
      <c r="AMS291" s="375"/>
      <c r="AMT291" s="375"/>
      <c r="AMU291" s="375"/>
      <c r="AMV291" s="375"/>
      <c r="AMW291" s="375"/>
      <c r="AMX291" s="375"/>
      <c r="AMY291" s="375"/>
      <c r="AMZ291" s="375"/>
      <c r="ANA291" s="376"/>
      <c r="ANB291" s="376"/>
      <c r="ANC291" s="376"/>
      <c r="AND291" s="376"/>
      <c r="ANE291" s="376"/>
      <c r="ANF291" s="376"/>
      <c r="ANG291" s="376"/>
      <c r="ANH291" s="376"/>
      <c r="ANI291" s="376"/>
      <c r="ANJ291" s="376"/>
      <c r="ANK291" s="376"/>
      <c r="ANL291" s="376"/>
      <c r="ANM291" s="376"/>
      <c r="ANN291" s="376"/>
      <c r="ANO291" s="376"/>
      <c r="ANP291" s="376"/>
      <c r="ANQ291" s="376"/>
      <c r="ANR291" s="376"/>
      <c r="ANS291" s="376"/>
      <c r="ANT291" s="376"/>
      <c r="ANU291" s="376"/>
      <c r="ANV291" s="376"/>
      <c r="ANW291" s="376"/>
      <c r="ANX291" s="376"/>
      <c r="ANY291" s="377"/>
      <c r="ANZ291" s="377"/>
      <c r="AOA291" s="377"/>
      <c r="AOB291" s="377"/>
      <c r="AOC291" s="377"/>
      <c r="AOD291" s="376"/>
      <c r="AOE291" s="376"/>
      <c r="AOF291" s="377"/>
      <c r="AOG291" s="377"/>
      <c r="AOH291" s="376"/>
      <c r="AOI291" s="376"/>
      <c r="AOJ291" s="377"/>
      <c r="AOK291" s="377"/>
      <c r="AOL291" s="376"/>
      <c r="AOM291" s="376"/>
      <c r="AON291" s="376"/>
      <c r="AOO291" s="376"/>
      <c r="AOP291" s="376"/>
      <c r="AOQ291" s="376"/>
      <c r="AOR291" s="376"/>
      <c r="AOS291" s="377"/>
      <c r="AOT291" s="377"/>
      <c r="AOU291" s="376"/>
      <c r="AOV291" s="376"/>
      <c r="AOW291" s="377"/>
      <c r="AOX291" s="377"/>
      <c r="AOY291" s="376"/>
      <c r="AOZ291" s="376"/>
      <c r="APA291" s="376"/>
      <c r="APB291" s="376"/>
      <c r="APC291" s="376"/>
      <c r="APD291" s="370"/>
      <c r="APE291" s="396"/>
      <c r="APF291" s="376"/>
      <c r="APG291" s="376"/>
      <c r="APH291" s="376"/>
      <c r="API291" s="376"/>
      <c r="APJ291" s="376"/>
      <c r="APK291" s="376"/>
      <c r="APL291" s="376"/>
      <c r="APM291" s="375"/>
      <c r="APN291" s="375"/>
      <c r="APO291" s="375"/>
      <c r="APP291" s="375"/>
      <c r="APQ291" s="375"/>
      <c r="APR291" s="375"/>
      <c r="APS291" s="375"/>
      <c r="APT291" s="375"/>
      <c r="APU291" s="375"/>
      <c r="APV291" s="375"/>
      <c r="APW291" s="375"/>
      <c r="APX291" s="375"/>
      <c r="APY291" s="375"/>
      <c r="APZ291" s="375"/>
      <c r="AQA291" s="375"/>
      <c r="AQB291" s="375"/>
      <c r="AQC291" s="375"/>
      <c r="AQD291" s="375"/>
      <c r="AQE291" s="375"/>
      <c r="AQF291" s="375"/>
      <c r="AQG291" s="375"/>
      <c r="AQH291" s="375"/>
      <c r="AQI291" s="375"/>
      <c r="AQJ291" s="375"/>
      <c r="AQK291" s="375"/>
      <c r="AQL291" s="375"/>
      <c r="AQM291" s="375"/>
      <c r="AQN291" s="375"/>
      <c r="AQO291" s="375"/>
      <c r="AQP291" s="375"/>
      <c r="AQQ291" s="375"/>
      <c r="AQR291" s="375"/>
      <c r="AQS291" s="375"/>
      <c r="AQT291" s="375"/>
      <c r="AQU291" s="375"/>
      <c r="AQV291" s="375"/>
      <c r="AQW291" s="375"/>
      <c r="AQX291" s="375"/>
      <c r="AQY291" s="375"/>
      <c r="AQZ291" s="375"/>
      <c r="ARA291" s="375"/>
      <c r="ARB291" s="375"/>
      <c r="ARC291" s="375"/>
      <c r="ARD291" s="375"/>
      <c r="ARE291" s="376"/>
      <c r="ARF291" s="376"/>
      <c r="ARG291" s="376"/>
      <c r="ARH291" s="376"/>
      <c r="ARI291" s="376"/>
      <c r="ARJ291" s="376"/>
      <c r="ARK291" s="376"/>
      <c r="ARL291" s="376"/>
      <c r="ARM291" s="376"/>
      <c r="ARN291" s="376"/>
      <c r="ARO291" s="376"/>
      <c r="ARP291" s="376"/>
      <c r="ARQ291" s="376"/>
      <c r="ARR291" s="376"/>
      <c r="ARS291" s="376"/>
      <c r="ART291" s="376"/>
      <c r="ARU291" s="376"/>
      <c r="ARV291" s="376"/>
      <c r="ARW291" s="376"/>
      <c r="ARX291" s="376"/>
      <c r="ARY291" s="376"/>
      <c r="ARZ291" s="376"/>
      <c r="ASA291" s="376"/>
      <c r="ASB291" s="376"/>
      <c r="ASC291" s="377"/>
      <c r="ASD291" s="377"/>
      <c r="ASE291" s="377"/>
      <c r="ASF291" s="377"/>
      <c r="ASG291" s="377"/>
      <c r="ASH291" s="376"/>
      <c r="ASI291" s="376"/>
      <c r="ASJ291" s="377"/>
      <c r="ASK291" s="377"/>
      <c r="ASL291" s="376"/>
      <c r="ASM291" s="376"/>
      <c r="ASN291" s="377"/>
      <c r="ASO291" s="377"/>
      <c r="ASP291" s="376"/>
      <c r="ASQ291" s="376"/>
      <c r="ASR291" s="376"/>
      <c r="ASS291" s="376"/>
      <c r="AST291" s="376"/>
      <c r="ASU291" s="376"/>
      <c r="ASV291" s="376"/>
      <c r="ASW291" s="377"/>
      <c r="ASX291" s="377"/>
      <c r="ASY291" s="376"/>
      <c r="ASZ291" s="376"/>
      <c r="ATA291" s="377"/>
      <c r="ATB291" s="377"/>
      <c r="ATC291" s="376"/>
      <c r="ATD291" s="376"/>
      <c r="ATE291" s="376"/>
      <c r="ATF291" s="376"/>
      <c r="ATG291" s="376"/>
      <c r="ATH291" s="370"/>
      <c r="ATI291" s="396"/>
      <c r="ATJ291" s="376"/>
      <c r="ATK291" s="376"/>
      <c r="ATL291" s="376"/>
      <c r="ATM291" s="376"/>
      <c r="ATN291" s="376"/>
      <c r="ATO291" s="376"/>
      <c r="ATP291" s="376"/>
      <c r="ATQ291" s="375"/>
      <c r="ATR291" s="375"/>
      <c r="ATS291" s="375"/>
      <c r="ATT291" s="375"/>
      <c r="ATU291" s="375"/>
      <c r="ATV291" s="375"/>
      <c r="ATW291" s="375"/>
      <c r="ATX291" s="375"/>
      <c r="ATY291" s="375"/>
      <c r="ATZ291" s="375"/>
      <c r="AUA291" s="375"/>
      <c r="AUB291" s="375"/>
      <c r="AUC291" s="375"/>
      <c r="AUD291" s="375"/>
      <c r="AUE291" s="375"/>
      <c r="AUF291" s="375"/>
      <c r="AUG291" s="375"/>
      <c r="AUH291" s="375"/>
      <c r="AUI291" s="375"/>
      <c r="AUJ291" s="375"/>
      <c r="AUK291" s="375"/>
      <c r="AUL291" s="375"/>
      <c r="AUM291" s="375"/>
      <c r="AUN291" s="375"/>
      <c r="AUO291" s="375"/>
      <c r="AUP291" s="375"/>
      <c r="AUQ291" s="375"/>
      <c r="AUR291" s="375"/>
      <c r="AUS291" s="375"/>
      <c r="AUT291" s="375"/>
      <c r="AUU291" s="375"/>
      <c r="AUV291" s="375"/>
      <c r="AUW291" s="375"/>
      <c r="AUX291" s="375"/>
      <c r="AUY291" s="375"/>
      <c r="AUZ291" s="375"/>
      <c r="AVA291" s="375"/>
      <c r="AVB291" s="375"/>
      <c r="AVC291" s="375"/>
      <c r="AVD291" s="375"/>
      <c r="AVE291" s="375"/>
      <c r="AVF291" s="375"/>
      <c r="AVG291" s="375"/>
      <c r="AVH291" s="375"/>
      <c r="AVI291" s="376"/>
      <c r="AVJ291" s="376"/>
      <c r="AVK291" s="376"/>
      <c r="AVL291" s="376"/>
      <c r="AVM291" s="376"/>
      <c r="AVN291" s="376"/>
      <c r="AVO291" s="376"/>
      <c r="AVP291" s="376"/>
      <c r="AVQ291" s="376"/>
      <c r="AVR291" s="376"/>
      <c r="AVS291" s="376"/>
      <c r="AVT291" s="376"/>
      <c r="AVU291" s="376"/>
      <c r="AVV291" s="376"/>
      <c r="AVW291" s="376"/>
      <c r="AVX291" s="376"/>
      <c r="AVY291" s="376"/>
      <c r="AVZ291" s="376"/>
      <c r="AWA291" s="376"/>
      <c r="AWB291" s="376"/>
      <c r="AWC291" s="376"/>
      <c r="AWD291" s="376"/>
      <c r="AWE291" s="376"/>
      <c r="AWF291" s="376"/>
      <c r="AWG291" s="377"/>
      <c r="AWH291" s="377"/>
      <c r="AWI291" s="377"/>
      <c r="AWJ291" s="377"/>
      <c r="AWK291" s="377"/>
      <c r="AWL291" s="376"/>
      <c r="AWM291" s="376"/>
      <c r="AWN291" s="377"/>
      <c r="AWO291" s="377"/>
      <c r="AWP291" s="376"/>
      <c r="AWQ291" s="376"/>
      <c r="AWR291" s="377"/>
      <c r="AWS291" s="377"/>
      <c r="AWT291" s="376"/>
      <c r="AWU291" s="376"/>
      <c r="AWV291" s="376"/>
      <c r="AWW291" s="376"/>
      <c r="AWX291" s="376"/>
      <c r="AWY291" s="376"/>
      <c r="AWZ291" s="376"/>
      <c r="AXA291" s="377"/>
      <c r="AXB291" s="377"/>
      <c r="AXC291" s="376"/>
      <c r="AXD291" s="376"/>
      <c r="AXE291" s="377"/>
      <c r="AXF291" s="377"/>
      <c r="AXG291" s="376"/>
      <c r="AXH291" s="376"/>
      <c r="AXI291" s="376"/>
      <c r="AXJ291" s="376"/>
      <c r="AXK291" s="376"/>
      <c r="AXL291" s="370"/>
      <c r="AXM291" s="396"/>
      <c r="AXN291" s="376"/>
      <c r="AXO291" s="376"/>
      <c r="AXP291" s="376"/>
      <c r="AXQ291" s="376"/>
      <c r="AXR291" s="376"/>
      <c r="AXS291" s="376"/>
      <c r="AXT291" s="376"/>
      <c r="AXU291" s="375"/>
      <c r="AXV291" s="375"/>
      <c r="AXW291" s="375"/>
      <c r="AXX291" s="375"/>
      <c r="AXY291" s="375"/>
      <c r="AXZ291" s="375"/>
      <c r="AYA291" s="375"/>
      <c r="AYB291" s="375"/>
      <c r="AYC291" s="375"/>
      <c r="AYD291" s="375"/>
      <c r="AYE291" s="375"/>
      <c r="AYF291" s="375"/>
      <c r="AYG291" s="375"/>
      <c r="AYH291" s="375"/>
      <c r="AYI291" s="375"/>
      <c r="AYJ291" s="375"/>
      <c r="AYK291" s="375"/>
      <c r="AYL291" s="375"/>
      <c r="AYM291" s="375"/>
      <c r="AYN291" s="375"/>
      <c r="AYO291" s="375"/>
      <c r="AYP291" s="375"/>
      <c r="AYQ291" s="375"/>
      <c r="AYR291" s="375"/>
      <c r="AYS291" s="375"/>
      <c r="AYT291" s="375"/>
      <c r="AYU291" s="375"/>
      <c r="AYV291" s="375"/>
      <c r="AYW291" s="375"/>
      <c r="AYX291" s="375"/>
      <c r="AYY291" s="375"/>
      <c r="AYZ291" s="375"/>
      <c r="AZA291" s="375"/>
      <c r="AZB291" s="375"/>
      <c r="AZC291" s="375"/>
      <c r="AZD291" s="375"/>
      <c r="AZE291" s="375"/>
      <c r="AZF291" s="375"/>
      <c r="AZG291" s="375"/>
      <c r="AZH291" s="375"/>
      <c r="AZI291" s="375"/>
      <c r="AZJ291" s="375"/>
      <c r="AZK291" s="375"/>
      <c r="AZL291" s="375"/>
      <c r="AZM291" s="376"/>
      <c r="AZN291" s="376"/>
      <c r="AZO291" s="376"/>
      <c r="AZP291" s="376"/>
      <c r="AZQ291" s="376"/>
      <c r="AZR291" s="376"/>
      <c r="AZS291" s="376"/>
      <c r="AZT291" s="376"/>
      <c r="AZU291" s="376"/>
      <c r="AZV291" s="376"/>
      <c r="AZW291" s="376"/>
      <c r="AZX291" s="376"/>
      <c r="AZY291" s="376"/>
      <c r="AZZ291" s="376"/>
      <c r="BAA291" s="376"/>
      <c r="BAB291" s="376"/>
      <c r="BAC291" s="376"/>
      <c r="BAD291" s="376"/>
      <c r="BAE291" s="376"/>
      <c r="BAF291" s="376"/>
      <c r="BAG291" s="376"/>
      <c r="BAH291" s="376"/>
      <c r="BAI291" s="376"/>
      <c r="BAJ291" s="376"/>
      <c r="BAK291" s="377"/>
      <c r="BAL291" s="377"/>
      <c r="BAM291" s="377"/>
      <c r="BAN291" s="377"/>
      <c r="BAO291" s="377"/>
      <c r="BAP291" s="376"/>
      <c r="BAQ291" s="376"/>
      <c r="BAR291" s="377"/>
      <c r="BAS291" s="377"/>
      <c r="BAT291" s="376"/>
      <c r="BAU291" s="376"/>
      <c r="BAV291" s="377"/>
      <c r="BAW291" s="377"/>
      <c r="BAX291" s="376"/>
      <c r="BAY291" s="376"/>
      <c r="BAZ291" s="376"/>
      <c r="BBA291" s="376"/>
      <c r="BBB291" s="376"/>
      <c r="BBC291" s="376"/>
      <c r="BBD291" s="376"/>
      <c r="BBE291" s="377"/>
      <c r="BBF291" s="377"/>
      <c r="BBG291" s="376"/>
      <c r="BBH291" s="376"/>
      <c r="BBI291" s="377"/>
      <c r="BBJ291" s="377"/>
      <c r="BBK291" s="376"/>
      <c r="BBL291" s="376"/>
      <c r="BBM291" s="376"/>
      <c r="BBN291" s="376"/>
      <c r="BBO291" s="376"/>
      <c r="BBP291" s="370"/>
      <c r="BBQ291" s="396"/>
      <c r="BBR291" s="376"/>
      <c r="BBS291" s="376"/>
      <c r="BBT291" s="376"/>
      <c r="BBU291" s="376"/>
      <c r="BBV291" s="376"/>
      <c r="BBW291" s="376"/>
      <c r="BBX291" s="376"/>
      <c r="BBY291" s="375"/>
      <c r="BBZ291" s="375"/>
      <c r="BCA291" s="375"/>
      <c r="BCB291" s="375"/>
      <c r="BCC291" s="375"/>
      <c r="BCD291" s="375"/>
      <c r="BCE291" s="375"/>
      <c r="BCF291" s="375"/>
      <c r="BCG291" s="375"/>
      <c r="BCH291" s="375"/>
      <c r="BCI291" s="375"/>
      <c r="BCJ291" s="375"/>
      <c r="BCK291" s="375"/>
      <c r="BCL291" s="375"/>
      <c r="BCM291" s="375"/>
      <c r="BCN291" s="375"/>
      <c r="BCO291" s="375"/>
      <c r="BCP291" s="375"/>
      <c r="BCQ291" s="375"/>
      <c r="BCR291" s="375"/>
      <c r="BCS291" s="375"/>
      <c r="BCT291" s="375"/>
      <c r="BCU291" s="375"/>
      <c r="BCV291" s="375"/>
      <c r="BCW291" s="375"/>
      <c r="BCX291" s="375"/>
      <c r="BCY291" s="375"/>
      <c r="BCZ291" s="375"/>
      <c r="BDA291" s="375"/>
      <c r="BDB291" s="375"/>
      <c r="BDC291" s="375"/>
      <c r="BDD291" s="375"/>
      <c r="BDE291" s="375"/>
      <c r="BDF291" s="375"/>
      <c r="BDG291" s="375"/>
      <c r="BDH291" s="375"/>
      <c r="BDI291" s="375"/>
      <c r="BDJ291" s="375"/>
      <c r="BDK291" s="375"/>
      <c r="BDL291" s="375"/>
      <c r="BDM291" s="375"/>
      <c r="BDN291" s="375"/>
      <c r="BDO291" s="375"/>
      <c r="BDP291" s="375"/>
      <c r="BDQ291" s="376"/>
      <c r="BDR291" s="376"/>
      <c r="BDS291" s="376"/>
      <c r="BDT291" s="376"/>
      <c r="BDU291" s="376"/>
      <c r="BDV291" s="376"/>
      <c r="BDW291" s="376"/>
      <c r="BDX291" s="376"/>
      <c r="BDY291" s="376"/>
      <c r="BDZ291" s="376"/>
      <c r="BEA291" s="376"/>
      <c r="BEB291" s="376"/>
      <c r="BEC291" s="376"/>
      <c r="BED291" s="376"/>
      <c r="BEE291" s="376"/>
      <c r="BEF291" s="376"/>
      <c r="BEG291" s="376"/>
      <c r="BEH291" s="376"/>
      <c r="BEI291" s="376"/>
      <c r="BEJ291" s="376"/>
      <c r="BEK291" s="376"/>
      <c r="BEL291" s="376"/>
      <c r="BEM291" s="376"/>
      <c r="BEN291" s="376"/>
      <c r="BEO291" s="377"/>
      <c r="BEP291" s="377"/>
      <c r="BEQ291" s="377"/>
      <c r="BER291" s="377"/>
      <c r="BES291" s="377"/>
      <c r="BET291" s="376"/>
      <c r="BEU291" s="376"/>
      <c r="BEV291" s="377"/>
      <c r="BEW291" s="377"/>
      <c r="BEX291" s="376"/>
      <c r="BEY291" s="376"/>
      <c r="BEZ291" s="377"/>
      <c r="BFA291" s="377"/>
      <c r="BFB291" s="376"/>
      <c r="BFC291" s="376"/>
      <c r="BFD291" s="376"/>
      <c r="BFE291" s="376"/>
      <c r="BFF291" s="376"/>
      <c r="BFG291" s="376"/>
      <c r="BFH291" s="376"/>
      <c r="BFI291" s="377"/>
      <c r="BFJ291" s="377"/>
      <c r="BFK291" s="376"/>
      <c r="BFL291" s="376"/>
      <c r="BFM291" s="377"/>
      <c r="BFN291" s="377"/>
      <c r="BFO291" s="376"/>
      <c r="BFP291" s="376"/>
      <c r="BFQ291" s="376"/>
      <c r="BFR291" s="376"/>
      <c r="BFS291" s="376"/>
      <c r="BFT291" s="370"/>
      <c r="BFU291" s="396"/>
      <c r="BFV291" s="376"/>
      <c r="BFW291" s="376"/>
      <c r="BFX291" s="376"/>
      <c r="BFY291" s="376"/>
      <c r="BFZ291" s="376"/>
      <c r="BGA291" s="376"/>
      <c r="BGB291" s="376"/>
      <c r="BGC291" s="375"/>
      <c r="BGD291" s="375"/>
      <c r="BGE291" s="375"/>
      <c r="BGF291" s="375"/>
      <c r="BGG291" s="375"/>
      <c r="BGH291" s="375"/>
      <c r="BGI291" s="375"/>
      <c r="BGJ291" s="375"/>
      <c r="BGK291" s="375"/>
      <c r="BGL291" s="375"/>
      <c r="BGM291" s="375"/>
      <c r="BGN291" s="375"/>
      <c r="BGO291" s="375"/>
      <c r="BGP291" s="375"/>
      <c r="BGQ291" s="375"/>
      <c r="BGR291" s="375"/>
      <c r="BGS291" s="375"/>
      <c r="BGT291" s="375"/>
      <c r="BGU291" s="375"/>
      <c r="BGV291" s="375"/>
      <c r="BGW291" s="375"/>
      <c r="BGX291" s="375"/>
      <c r="BGY291" s="375"/>
      <c r="BGZ291" s="375"/>
      <c r="BHA291" s="375"/>
      <c r="BHB291" s="375"/>
      <c r="BHC291" s="375"/>
      <c r="BHD291" s="375"/>
      <c r="BHE291" s="375"/>
      <c r="BHF291" s="375"/>
      <c r="BHG291" s="375"/>
      <c r="BHH291" s="375"/>
      <c r="BHI291" s="375"/>
      <c r="BHJ291" s="375"/>
      <c r="BHK291" s="375"/>
      <c r="BHL291" s="375"/>
      <c r="BHM291" s="375"/>
      <c r="BHN291" s="375"/>
      <c r="BHO291" s="375"/>
      <c r="BHP291" s="375"/>
      <c r="BHQ291" s="375"/>
      <c r="BHR291" s="375"/>
      <c r="BHS291" s="375"/>
      <c r="BHT291" s="375"/>
      <c r="BHU291" s="376"/>
      <c r="BHV291" s="376"/>
      <c r="BHW291" s="376"/>
      <c r="BHX291" s="376"/>
      <c r="BHY291" s="376"/>
      <c r="BHZ291" s="376"/>
      <c r="BIA291" s="376"/>
      <c r="BIB291" s="376"/>
      <c r="BIC291" s="376"/>
      <c r="BID291" s="376"/>
      <c r="BIE291" s="376"/>
      <c r="BIF291" s="376"/>
      <c r="BIG291" s="376"/>
      <c r="BIH291" s="376"/>
      <c r="BII291" s="376"/>
      <c r="BIJ291" s="376"/>
      <c r="BIK291" s="376"/>
      <c r="BIL291" s="376"/>
      <c r="BIM291" s="376"/>
      <c r="BIN291" s="376"/>
      <c r="BIO291" s="376"/>
      <c r="BIP291" s="376"/>
      <c r="BIQ291" s="376"/>
      <c r="BIR291" s="376"/>
      <c r="BIS291" s="377"/>
      <c r="BIT291" s="377"/>
      <c r="BIU291" s="377"/>
      <c r="BIV291" s="377"/>
      <c r="BIW291" s="377"/>
      <c r="BIX291" s="376"/>
      <c r="BIY291" s="376"/>
      <c r="BIZ291" s="377"/>
      <c r="BJA291" s="377"/>
      <c r="BJB291" s="376"/>
      <c r="BJC291" s="376"/>
      <c r="BJD291" s="377"/>
      <c r="BJE291" s="377"/>
      <c r="BJF291" s="376"/>
      <c r="BJG291" s="376"/>
      <c r="BJH291" s="376"/>
      <c r="BJI291" s="376"/>
      <c r="BJJ291" s="376"/>
      <c r="BJK291" s="376"/>
      <c r="BJL291" s="376"/>
      <c r="BJM291" s="377"/>
      <c r="BJN291" s="377"/>
      <c r="BJO291" s="376"/>
      <c r="BJP291" s="376"/>
      <c r="BJQ291" s="377"/>
      <c r="BJR291" s="377"/>
      <c r="BJS291" s="376"/>
      <c r="BJT291" s="376"/>
      <c r="BJU291" s="376"/>
      <c r="BJV291" s="376"/>
      <c r="BJW291" s="376"/>
      <c r="BJX291" s="370"/>
      <c r="BJY291" s="396"/>
      <c r="BJZ291" s="376"/>
      <c r="BKA291" s="376"/>
      <c r="BKB291" s="376"/>
      <c r="BKC291" s="376"/>
      <c r="BKD291" s="376"/>
      <c r="BKE291" s="376"/>
      <c r="BKF291" s="376"/>
      <c r="BKG291" s="375"/>
      <c r="BKH291" s="375"/>
      <c r="BKI291" s="375"/>
      <c r="BKJ291" s="375"/>
      <c r="BKK291" s="375"/>
      <c r="BKL291" s="375"/>
      <c r="BKM291" s="375"/>
      <c r="BKN291" s="375"/>
      <c r="BKO291" s="375"/>
      <c r="BKP291" s="375"/>
      <c r="BKQ291" s="375"/>
      <c r="BKR291" s="375"/>
      <c r="BKS291" s="375"/>
      <c r="BKT291" s="375"/>
      <c r="BKU291" s="375"/>
      <c r="BKV291" s="375"/>
      <c r="BKW291" s="375"/>
      <c r="BKX291" s="375"/>
      <c r="BKY291" s="375"/>
      <c r="BKZ291" s="375"/>
      <c r="BLA291" s="375"/>
      <c r="BLB291" s="375"/>
      <c r="BLC291" s="375"/>
      <c r="BLD291" s="375"/>
      <c r="BLE291" s="375"/>
      <c r="BLF291" s="375"/>
      <c r="BLG291" s="375"/>
      <c r="BLH291" s="375"/>
      <c r="BLI291" s="375"/>
      <c r="BLJ291" s="375"/>
      <c r="BLK291" s="375"/>
      <c r="BLL291" s="375"/>
      <c r="BLM291" s="375"/>
      <c r="BLN291" s="375"/>
      <c r="BLO291" s="375"/>
      <c r="BLP291" s="375"/>
      <c r="BLQ291" s="375"/>
      <c r="BLR291" s="375"/>
      <c r="BLS291" s="375"/>
      <c r="BLT291" s="375"/>
      <c r="BLU291" s="375"/>
      <c r="BLV291" s="375"/>
      <c r="BLW291" s="375"/>
      <c r="BLX291" s="375"/>
      <c r="BLY291" s="376"/>
      <c r="BLZ291" s="376"/>
      <c r="BMA291" s="376"/>
      <c r="BMB291" s="376"/>
      <c r="BMC291" s="376"/>
      <c r="BMD291" s="376"/>
      <c r="BME291" s="376"/>
      <c r="BMF291" s="376"/>
      <c r="BMG291" s="376"/>
      <c r="BMH291" s="376"/>
      <c r="BMI291" s="376"/>
      <c r="BMJ291" s="376"/>
      <c r="BMK291" s="376"/>
      <c r="BML291" s="376"/>
      <c r="BMM291" s="376"/>
      <c r="BMN291" s="376"/>
      <c r="BMO291" s="376"/>
      <c r="BMP291" s="376"/>
      <c r="BMQ291" s="376"/>
      <c r="BMR291" s="376"/>
      <c r="BMS291" s="376"/>
      <c r="BMT291" s="376"/>
      <c r="BMU291" s="376"/>
      <c r="BMV291" s="376"/>
      <c r="BMW291" s="377"/>
      <c r="BMX291" s="377"/>
      <c r="BMY291" s="377"/>
      <c r="BMZ291" s="377"/>
      <c r="BNA291" s="377"/>
      <c r="BNB291" s="376"/>
      <c r="BNC291" s="376"/>
      <c r="BND291" s="377"/>
      <c r="BNE291" s="377"/>
      <c r="BNF291" s="376"/>
      <c r="BNG291" s="376"/>
      <c r="BNH291" s="377"/>
      <c r="BNI291" s="377"/>
      <c r="BNJ291" s="376"/>
      <c r="BNK291" s="376"/>
      <c r="BNL291" s="376"/>
      <c r="BNM291" s="376"/>
      <c r="BNN291" s="376"/>
      <c r="BNO291" s="376"/>
      <c r="BNP291" s="376"/>
      <c r="BNQ291" s="377"/>
      <c r="BNR291" s="377"/>
      <c r="BNS291" s="376"/>
      <c r="BNT291" s="376"/>
      <c r="BNU291" s="377"/>
      <c r="BNV291" s="377"/>
      <c r="BNW291" s="376"/>
      <c r="BNX291" s="376"/>
      <c r="BNY291" s="376"/>
      <c r="BNZ291" s="376"/>
      <c r="BOA291" s="376"/>
      <c r="BOB291" s="370"/>
      <c r="BOC291" s="396"/>
      <c r="BOD291" s="376"/>
      <c r="BOE291" s="376"/>
      <c r="BOF291" s="376"/>
      <c r="BOG291" s="376"/>
      <c r="BOH291" s="376"/>
      <c r="BOI291" s="376"/>
      <c r="BOJ291" s="376"/>
      <c r="BOK291" s="375"/>
      <c r="BOL291" s="375"/>
      <c r="BOM291" s="375"/>
      <c r="BON291" s="375"/>
      <c r="BOO291" s="375"/>
      <c r="BOP291" s="375"/>
      <c r="BOQ291" s="375"/>
      <c r="BOR291" s="375"/>
      <c r="BOS291" s="375"/>
      <c r="BOT291" s="375"/>
      <c r="BOU291" s="375"/>
      <c r="BOV291" s="375"/>
      <c r="BOW291" s="375"/>
      <c r="BOX291" s="375"/>
      <c r="BOY291" s="375"/>
      <c r="BOZ291" s="375"/>
      <c r="BPA291" s="375"/>
      <c r="BPB291" s="375"/>
      <c r="BPC291" s="375"/>
      <c r="BPD291" s="375"/>
      <c r="BPE291" s="375"/>
      <c r="BPF291" s="375"/>
      <c r="BPG291" s="375"/>
      <c r="BPH291" s="375"/>
      <c r="BPI291" s="375"/>
      <c r="BPJ291" s="375"/>
      <c r="BPK291" s="375"/>
      <c r="BPL291" s="375"/>
      <c r="BPM291" s="375"/>
      <c r="BPN291" s="375"/>
      <c r="BPO291" s="375"/>
      <c r="BPP291" s="375"/>
      <c r="BPQ291" s="375"/>
      <c r="BPR291" s="375"/>
      <c r="BPS291" s="375"/>
      <c r="BPT291" s="375"/>
      <c r="BPU291" s="375"/>
      <c r="BPV291" s="375"/>
      <c r="BPW291" s="375"/>
      <c r="BPX291" s="375"/>
      <c r="BPY291" s="375"/>
      <c r="BPZ291" s="375"/>
      <c r="BQA291" s="375"/>
      <c r="BQB291" s="375"/>
      <c r="BQC291" s="376"/>
      <c r="BQD291" s="376"/>
      <c r="BQE291" s="376"/>
      <c r="BQF291" s="376"/>
      <c r="BQG291" s="376"/>
      <c r="BQH291" s="376"/>
      <c r="BQI291" s="376"/>
      <c r="BQJ291" s="376"/>
      <c r="BQK291" s="376"/>
      <c r="BQL291" s="376"/>
      <c r="BQM291" s="376"/>
      <c r="BQN291" s="376"/>
      <c r="BQO291" s="376"/>
      <c r="BQP291" s="376"/>
      <c r="BQQ291" s="376"/>
      <c r="BQR291" s="376"/>
      <c r="BQS291" s="376"/>
      <c r="BQT291" s="376"/>
      <c r="BQU291" s="376"/>
      <c r="BQV291" s="376"/>
      <c r="BQW291" s="376"/>
      <c r="BQX291" s="376"/>
      <c r="BQY291" s="376"/>
      <c r="BQZ291" s="376"/>
      <c r="BRA291" s="377"/>
      <c r="BRB291" s="377"/>
      <c r="BRC291" s="377"/>
      <c r="BRD291" s="377"/>
      <c r="BRE291" s="377"/>
      <c r="BRF291" s="376"/>
      <c r="BRG291" s="376"/>
      <c r="BRH291" s="377"/>
      <c r="BRI291" s="377"/>
      <c r="BRJ291" s="376"/>
      <c r="BRK291" s="376"/>
      <c r="BRL291" s="377"/>
      <c r="BRM291" s="377"/>
      <c r="BRN291" s="376"/>
      <c r="BRO291" s="376"/>
      <c r="BRP291" s="376"/>
      <c r="BRQ291" s="376"/>
      <c r="BRR291" s="376"/>
      <c r="BRS291" s="376"/>
      <c r="BRT291" s="376"/>
      <c r="BRU291" s="377"/>
      <c r="BRV291" s="377"/>
      <c r="BRW291" s="376"/>
      <c r="BRX291" s="376"/>
      <c r="BRY291" s="377"/>
      <c r="BRZ291" s="377"/>
      <c r="BSA291" s="376"/>
      <c r="BSB291" s="376"/>
      <c r="BSC291" s="376"/>
      <c r="BSD291" s="376"/>
      <c r="BSE291" s="376"/>
      <c r="BSF291" s="370"/>
      <c r="BSG291" s="396"/>
      <c r="BSH291" s="376"/>
      <c r="BSI291" s="376"/>
      <c r="BSJ291" s="376"/>
      <c r="BSK291" s="376"/>
      <c r="BSL291" s="376"/>
      <c r="BSM291" s="376"/>
      <c r="BSN291" s="376"/>
      <c r="BSO291" s="375"/>
      <c r="BSP291" s="375"/>
      <c r="BSQ291" s="375"/>
      <c r="BSR291" s="375"/>
      <c r="BSS291" s="375"/>
      <c r="BST291" s="375"/>
      <c r="BSU291" s="375"/>
      <c r="BSV291" s="375"/>
      <c r="BSW291" s="375"/>
      <c r="BSX291" s="375"/>
      <c r="BSY291" s="375"/>
      <c r="BSZ291" s="375"/>
      <c r="BTA291" s="375"/>
      <c r="BTB291" s="375"/>
      <c r="BTC291" s="375"/>
      <c r="BTD291" s="375"/>
      <c r="BTE291" s="375"/>
      <c r="BTF291" s="375"/>
      <c r="BTG291" s="375"/>
      <c r="BTH291" s="375"/>
      <c r="BTI291" s="375"/>
      <c r="BTJ291" s="375"/>
      <c r="BTK291" s="375"/>
      <c r="BTL291" s="375"/>
      <c r="BTM291" s="375"/>
      <c r="BTN291" s="375"/>
      <c r="BTO291" s="375"/>
      <c r="BTP291" s="375"/>
      <c r="BTQ291" s="375"/>
      <c r="BTR291" s="375"/>
      <c r="BTS291" s="375"/>
      <c r="BTT291" s="375"/>
      <c r="BTU291" s="375"/>
      <c r="BTV291" s="375"/>
      <c r="BTW291" s="375"/>
      <c r="BTX291" s="375"/>
      <c r="BTY291" s="375"/>
      <c r="BTZ291" s="375"/>
      <c r="BUA291" s="375"/>
      <c r="BUB291" s="375"/>
      <c r="BUC291" s="375"/>
      <c r="BUD291" s="375"/>
      <c r="BUE291" s="375"/>
      <c r="BUF291" s="375"/>
      <c r="BUG291" s="376"/>
      <c r="BUH291" s="376"/>
      <c r="BUI291" s="376"/>
      <c r="BUJ291" s="376"/>
      <c r="BUK291" s="376"/>
      <c r="BUL291" s="376"/>
      <c r="BUM291" s="376"/>
      <c r="BUN291" s="376"/>
      <c r="BUO291" s="376"/>
      <c r="BUP291" s="376"/>
      <c r="BUQ291" s="376"/>
      <c r="BUR291" s="376"/>
      <c r="BUS291" s="376"/>
      <c r="BUT291" s="376"/>
      <c r="BUU291" s="376"/>
      <c r="BUV291" s="376"/>
      <c r="BUW291" s="376"/>
      <c r="BUX291" s="376"/>
      <c r="BUY291" s="376"/>
      <c r="BUZ291" s="376"/>
      <c r="BVA291" s="376"/>
      <c r="BVB291" s="376"/>
      <c r="BVC291" s="376"/>
      <c r="BVD291" s="376"/>
      <c r="BVE291" s="377"/>
      <c r="BVF291" s="377"/>
      <c r="BVG291" s="377"/>
      <c r="BVH291" s="377"/>
      <c r="BVI291" s="377"/>
      <c r="BVJ291" s="376"/>
      <c r="BVK291" s="376"/>
      <c r="BVL291" s="377"/>
      <c r="BVM291" s="377"/>
      <c r="BVN291" s="376"/>
      <c r="BVO291" s="376"/>
      <c r="BVP291" s="377"/>
      <c r="BVQ291" s="377"/>
      <c r="BVR291" s="376"/>
      <c r="BVS291" s="376"/>
      <c r="BVT291" s="376"/>
      <c r="BVU291" s="376"/>
      <c r="BVV291" s="376"/>
      <c r="BVW291" s="376"/>
      <c r="BVX291" s="376"/>
      <c r="BVY291" s="377"/>
      <c r="BVZ291" s="377"/>
      <c r="BWA291" s="376"/>
      <c r="BWB291" s="376"/>
      <c r="BWC291" s="377"/>
      <c r="BWD291" s="377"/>
      <c r="BWE291" s="376"/>
      <c r="BWF291" s="376"/>
      <c r="BWG291" s="376"/>
      <c r="BWH291" s="376"/>
      <c r="BWI291" s="376"/>
      <c r="BWJ291" s="370"/>
      <c r="BWK291" s="396"/>
      <c r="BWL291" s="376"/>
      <c r="BWM291" s="376"/>
      <c r="BWN291" s="376"/>
      <c r="BWO291" s="376"/>
      <c r="BWP291" s="376"/>
      <c r="BWQ291" s="376"/>
      <c r="BWR291" s="376"/>
      <c r="BWS291" s="375"/>
      <c r="BWT291" s="375"/>
      <c r="BWU291" s="375"/>
      <c r="BWV291" s="375"/>
      <c r="BWW291" s="375"/>
      <c r="BWX291" s="375"/>
      <c r="BWY291" s="375"/>
      <c r="BWZ291" s="375"/>
      <c r="BXA291" s="375"/>
      <c r="BXB291" s="375"/>
      <c r="BXC291" s="375"/>
      <c r="BXD291" s="375"/>
      <c r="BXE291" s="375"/>
      <c r="BXF291" s="375"/>
      <c r="BXG291" s="375"/>
      <c r="BXH291" s="375"/>
      <c r="BXI291" s="375"/>
      <c r="BXJ291" s="375"/>
      <c r="BXK291" s="375"/>
      <c r="BXL291" s="375"/>
      <c r="BXM291" s="375"/>
      <c r="BXN291" s="375"/>
      <c r="BXO291" s="375"/>
      <c r="BXP291" s="375"/>
      <c r="BXQ291" s="375"/>
      <c r="BXR291" s="375"/>
      <c r="BXS291" s="375"/>
      <c r="BXT291" s="375"/>
      <c r="BXU291" s="375"/>
      <c r="BXV291" s="375"/>
      <c r="BXW291" s="375"/>
      <c r="BXX291" s="375"/>
      <c r="BXY291" s="375"/>
      <c r="BXZ291" s="375"/>
      <c r="BYA291" s="375"/>
      <c r="BYB291" s="375"/>
      <c r="BYC291" s="375"/>
      <c r="BYD291" s="375"/>
      <c r="BYE291" s="375"/>
      <c r="BYF291" s="375"/>
      <c r="BYG291" s="375"/>
      <c r="BYH291" s="375"/>
      <c r="BYI291" s="375"/>
      <c r="BYJ291" s="375"/>
      <c r="BYK291" s="376"/>
      <c r="BYL291" s="376"/>
      <c r="BYM291" s="376"/>
      <c r="BYN291" s="376"/>
      <c r="BYO291" s="376"/>
      <c r="BYP291" s="376"/>
      <c r="BYQ291" s="376"/>
      <c r="BYR291" s="376"/>
      <c r="BYS291" s="376"/>
      <c r="BYT291" s="376"/>
      <c r="BYU291" s="376"/>
      <c r="BYV291" s="376"/>
      <c r="BYW291" s="376"/>
      <c r="BYX291" s="376"/>
      <c r="BYY291" s="376"/>
      <c r="BYZ291" s="376"/>
      <c r="BZA291" s="376"/>
      <c r="BZB291" s="376"/>
      <c r="BZC291" s="376"/>
      <c r="BZD291" s="376"/>
      <c r="BZE291" s="376"/>
      <c r="BZF291" s="376"/>
      <c r="BZG291" s="376"/>
      <c r="BZH291" s="376"/>
      <c r="BZI291" s="377"/>
      <c r="BZJ291" s="377"/>
      <c r="BZK291" s="377"/>
      <c r="BZL291" s="377"/>
      <c r="BZM291" s="377"/>
      <c r="BZN291" s="376"/>
      <c r="BZO291" s="376"/>
      <c r="BZP291" s="377"/>
      <c r="BZQ291" s="377"/>
      <c r="BZR291" s="376"/>
      <c r="BZS291" s="376"/>
      <c r="BZT291" s="377"/>
      <c r="BZU291" s="377"/>
      <c r="BZV291" s="376"/>
      <c r="BZW291" s="376"/>
      <c r="BZX291" s="376"/>
      <c r="BZY291" s="376"/>
      <c r="BZZ291" s="376"/>
      <c r="CAA291" s="376"/>
      <c r="CAB291" s="376"/>
      <c r="CAC291" s="377"/>
      <c r="CAD291" s="377"/>
      <c r="CAE291" s="376"/>
      <c r="CAF291" s="376"/>
      <c r="CAG291" s="377"/>
      <c r="CAH291" s="377"/>
      <c r="CAI291" s="376"/>
      <c r="CAJ291" s="376"/>
      <c r="CAK291" s="376"/>
      <c r="CAL291" s="376"/>
      <c r="CAM291" s="376"/>
      <c r="CAN291" s="370"/>
      <c r="CAO291" s="396"/>
      <c r="CAP291" s="376"/>
      <c r="CAQ291" s="376"/>
      <c r="CAR291" s="376"/>
      <c r="CAS291" s="376"/>
      <c r="CAT291" s="376"/>
      <c r="CAU291" s="376"/>
      <c r="CAV291" s="376"/>
      <c r="CAW291" s="375"/>
      <c r="CAX291" s="375"/>
      <c r="CAY291" s="375"/>
      <c r="CAZ291" s="375"/>
      <c r="CBA291" s="375"/>
      <c r="CBB291" s="375"/>
      <c r="CBC291" s="375"/>
      <c r="CBD291" s="375"/>
      <c r="CBE291" s="375"/>
      <c r="CBF291" s="375"/>
      <c r="CBG291" s="375"/>
      <c r="CBH291" s="375"/>
      <c r="CBI291" s="375"/>
      <c r="CBJ291" s="375"/>
      <c r="CBK291" s="375"/>
      <c r="CBL291" s="375"/>
      <c r="CBM291" s="375"/>
      <c r="CBN291" s="375"/>
      <c r="CBO291" s="375"/>
      <c r="CBP291" s="375"/>
      <c r="CBQ291" s="375"/>
      <c r="CBR291" s="375"/>
      <c r="CBS291" s="375"/>
      <c r="CBT291" s="375"/>
      <c r="CBU291" s="375"/>
      <c r="CBV291" s="375"/>
      <c r="CBW291" s="375"/>
      <c r="CBX291" s="375"/>
      <c r="CBY291" s="375"/>
      <c r="CBZ291" s="375"/>
      <c r="CCA291" s="375"/>
      <c r="CCB291" s="375"/>
      <c r="CCC291" s="375"/>
      <c r="CCD291" s="375"/>
      <c r="CCE291" s="375"/>
      <c r="CCF291" s="375"/>
      <c r="CCG291" s="375"/>
      <c r="CCH291" s="375"/>
      <c r="CCI291" s="375"/>
      <c r="CCJ291" s="375"/>
      <c r="CCK291" s="375"/>
      <c r="CCL291" s="375"/>
      <c r="CCM291" s="375"/>
      <c r="CCN291" s="375"/>
      <c r="CCO291" s="376"/>
      <c r="CCP291" s="376"/>
      <c r="CCQ291" s="376"/>
      <c r="CCR291" s="376"/>
      <c r="CCS291" s="376"/>
      <c r="CCT291" s="376"/>
      <c r="CCU291" s="376"/>
      <c r="CCV291" s="376"/>
      <c r="CCW291" s="376"/>
      <c r="CCX291" s="376"/>
      <c r="CCY291" s="376"/>
      <c r="CCZ291" s="376"/>
      <c r="CDA291" s="376"/>
      <c r="CDB291" s="376"/>
      <c r="CDC291" s="376"/>
      <c r="CDD291" s="376"/>
      <c r="CDE291" s="376"/>
      <c r="CDF291" s="376"/>
      <c r="CDG291" s="376"/>
      <c r="CDH291" s="376"/>
      <c r="CDI291" s="376"/>
      <c r="CDJ291" s="376"/>
      <c r="CDK291" s="376"/>
      <c r="CDL291" s="376"/>
      <c r="CDM291" s="377"/>
      <c r="CDN291" s="377"/>
      <c r="CDO291" s="377"/>
      <c r="CDP291" s="377"/>
      <c r="CDQ291" s="377"/>
      <c r="CDR291" s="376"/>
      <c r="CDS291" s="376"/>
      <c r="CDT291" s="377"/>
      <c r="CDU291" s="377"/>
      <c r="CDV291" s="376"/>
      <c r="CDW291" s="376"/>
      <c r="CDX291" s="377"/>
      <c r="CDY291" s="377"/>
      <c r="CDZ291" s="376"/>
      <c r="CEA291" s="376"/>
      <c r="CEB291" s="376"/>
      <c r="CEC291" s="376"/>
      <c r="CED291" s="376"/>
      <c r="CEE291" s="376"/>
      <c r="CEF291" s="376"/>
      <c r="CEG291" s="377"/>
      <c r="CEH291" s="377"/>
      <c r="CEI291" s="376"/>
      <c r="CEJ291" s="376"/>
      <c r="CEK291" s="377"/>
      <c r="CEL291" s="377"/>
      <c r="CEM291" s="376"/>
      <c r="CEN291" s="376"/>
      <c r="CEO291" s="376"/>
      <c r="CEP291" s="376"/>
      <c r="CEQ291" s="376"/>
      <c r="CER291" s="370"/>
      <c r="CES291" s="396"/>
      <c r="CET291" s="376"/>
      <c r="CEU291" s="376"/>
      <c r="CEV291" s="376"/>
      <c r="CEW291" s="376"/>
      <c r="CEX291" s="376"/>
      <c r="CEY291" s="376"/>
      <c r="CEZ291" s="376"/>
      <c r="CFA291" s="375"/>
      <c r="CFB291" s="375"/>
      <c r="CFC291" s="375"/>
      <c r="CFD291" s="375"/>
      <c r="CFE291" s="375"/>
      <c r="CFF291" s="375"/>
      <c r="CFG291" s="375"/>
      <c r="CFH291" s="375"/>
      <c r="CFI291" s="375"/>
      <c r="CFJ291" s="375"/>
      <c r="CFK291" s="375"/>
      <c r="CFL291" s="375"/>
      <c r="CFM291" s="375"/>
      <c r="CFN291" s="375"/>
      <c r="CFO291" s="375"/>
      <c r="CFP291" s="375"/>
      <c r="CFQ291" s="375"/>
      <c r="CFR291" s="375"/>
      <c r="CFS291" s="375"/>
      <c r="CFT291" s="375"/>
      <c r="CFU291" s="375"/>
      <c r="CFV291" s="375"/>
      <c r="CFW291" s="375"/>
      <c r="CFX291" s="375"/>
      <c r="CFY291" s="375"/>
      <c r="CFZ291" s="375"/>
      <c r="CGA291" s="375"/>
      <c r="CGB291" s="375"/>
      <c r="CGC291" s="375"/>
      <c r="CGD291" s="375"/>
      <c r="CGE291" s="375"/>
      <c r="CGF291" s="375"/>
      <c r="CGG291" s="375"/>
      <c r="CGH291" s="375"/>
      <c r="CGI291" s="375"/>
      <c r="CGJ291" s="375"/>
      <c r="CGK291" s="375"/>
      <c r="CGL291" s="375"/>
      <c r="CGM291" s="375"/>
      <c r="CGN291" s="375"/>
      <c r="CGO291" s="375"/>
      <c r="CGP291" s="375"/>
      <c r="CGQ291" s="375"/>
      <c r="CGR291" s="375"/>
      <c r="CGS291" s="376"/>
      <c r="CGT291" s="376"/>
      <c r="CGU291" s="376"/>
      <c r="CGV291" s="376"/>
      <c r="CGW291" s="376"/>
      <c r="CGX291" s="376"/>
      <c r="CGY291" s="376"/>
      <c r="CGZ291" s="376"/>
      <c r="CHA291" s="376"/>
      <c r="CHB291" s="376"/>
      <c r="CHC291" s="376"/>
      <c r="CHD291" s="376"/>
      <c r="CHE291" s="376"/>
      <c r="CHF291" s="376"/>
      <c r="CHG291" s="376"/>
      <c r="CHH291" s="376"/>
      <c r="CHI291" s="376"/>
      <c r="CHJ291" s="376"/>
      <c r="CHK291" s="376"/>
      <c r="CHL291" s="376"/>
      <c r="CHM291" s="376"/>
      <c r="CHN291" s="376"/>
      <c r="CHO291" s="376"/>
      <c r="CHP291" s="376"/>
      <c r="CHQ291" s="377"/>
      <c r="CHR291" s="377"/>
      <c r="CHS291" s="377"/>
      <c r="CHT291" s="377"/>
      <c r="CHU291" s="377"/>
      <c r="CHV291" s="376"/>
      <c r="CHW291" s="376"/>
      <c r="CHX291" s="377"/>
      <c r="CHY291" s="377"/>
      <c r="CHZ291" s="376"/>
      <c r="CIA291" s="376"/>
      <c r="CIB291" s="377"/>
      <c r="CIC291" s="377"/>
      <c r="CID291" s="376"/>
      <c r="CIE291" s="376"/>
      <c r="CIF291" s="376"/>
      <c r="CIG291" s="376"/>
      <c r="CIH291" s="376"/>
      <c r="CII291" s="376"/>
      <c r="CIJ291" s="376"/>
      <c r="CIK291" s="377"/>
      <c r="CIL291" s="377"/>
      <c r="CIM291" s="376"/>
      <c r="CIN291" s="376"/>
      <c r="CIO291" s="377"/>
      <c r="CIP291" s="377"/>
      <c r="CIQ291" s="376"/>
      <c r="CIR291" s="376"/>
      <c r="CIS291" s="376"/>
      <c r="CIT291" s="376"/>
      <c r="CIU291" s="376"/>
      <c r="CIV291" s="370"/>
      <c r="CIW291" s="396"/>
      <c r="CIX291" s="376"/>
      <c r="CIY291" s="376"/>
      <c r="CIZ291" s="376"/>
      <c r="CJA291" s="376"/>
      <c r="CJB291" s="376"/>
      <c r="CJC291" s="376"/>
      <c r="CJD291" s="376"/>
      <c r="CJE291" s="375"/>
      <c r="CJF291" s="375"/>
      <c r="CJG291" s="375"/>
      <c r="CJH291" s="375"/>
      <c r="CJI291" s="375"/>
      <c r="CJJ291" s="375"/>
      <c r="CJK291" s="375"/>
      <c r="CJL291" s="375"/>
      <c r="CJM291" s="375"/>
      <c r="CJN291" s="375"/>
      <c r="CJO291" s="375"/>
      <c r="CJP291" s="375"/>
      <c r="CJQ291" s="375"/>
      <c r="CJR291" s="375"/>
      <c r="CJS291" s="375"/>
      <c r="CJT291" s="375"/>
      <c r="CJU291" s="375"/>
      <c r="CJV291" s="375"/>
      <c r="CJW291" s="375"/>
      <c r="CJX291" s="375"/>
      <c r="CJY291" s="375"/>
      <c r="CJZ291" s="375"/>
      <c r="CKA291" s="375"/>
      <c r="CKB291" s="375"/>
      <c r="CKC291" s="375"/>
      <c r="CKD291" s="375"/>
      <c r="CKE291" s="375"/>
      <c r="CKF291" s="375"/>
      <c r="CKG291" s="375"/>
      <c r="CKH291" s="375"/>
      <c r="CKI291" s="375"/>
      <c r="CKJ291" s="375"/>
      <c r="CKK291" s="375"/>
      <c r="CKL291" s="375"/>
      <c r="CKM291" s="375"/>
      <c r="CKN291" s="375"/>
      <c r="CKO291" s="375"/>
      <c r="CKP291" s="375"/>
      <c r="CKQ291" s="375"/>
      <c r="CKR291" s="375"/>
      <c r="CKS291" s="375"/>
      <c r="CKT291" s="375"/>
      <c r="CKU291" s="375"/>
      <c r="CKV291" s="375"/>
      <c r="CKW291" s="376"/>
      <c r="CKX291" s="376"/>
      <c r="CKY291" s="376"/>
      <c r="CKZ291" s="376"/>
      <c r="CLA291" s="376"/>
      <c r="CLB291" s="376"/>
      <c r="CLC291" s="376"/>
      <c r="CLD291" s="376"/>
      <c r="CLE291" s="376"/>
      <c r="CLF291" s="376"/>
      <c r="CLG291" s="376"/>
      <c r="CLH291" s="376"/>
      <c r="CLI291" s="376"/>
      <c r="CLJ291" s="376"/>
      <c r="CLK291" s="376"/>
      <c r="CLL291" s="376"/>
      <c r="CLM291" s="376"/>
      <c r="CLN291" s="376"/>
      <c r="CLO291" s="376"/>
      <c r="CLP291" s="376"/>
      <c r="CLQ291" s="376"/>
      <c r="CLR291" s="376"/>
      <c r="CLS291" s="376"/>
      <c r="CLT291" s="376"/>
      <c r="CLU291" s="377"/>
      <c r="CLV291" s="377"/>
      <c r="CLW291" s="377"/>
      <c r="CLX291" s="377"/>
      <c r="CLY291" s="377"/>
      <c r="CLZ291" s="376"/>
      <c r="CMA291" s="376"/>
      <c r="CMB291" s="377"/>
      <c r="CMC291" s="377"/>
      <c r="CMD291" s="376"/>
      <c r="CME291" s="376"/>
      <c r="CMF291" s="377"/>
      <c r="CMG291" s="377"/>
      <c r="CMH291" s="376"/>
      <c r="CMI291" s="376"/>
      <c r="CMJ291" s="376"/>
      <c r="CMK291" s="376"/>
      <c r="CML291" s="376"/>
      <c r="CMM291" s="376"/>
      <c r="CMN291" s="376"/>
      <c r="CMO291" s="377"/>
      <c r="CMP291" s="377"/>
      <c r="CMQ291" s="376"/>
      <c r="CMR291" s="376"/>
      <c r="CMS291" s="377"/>
      <c r="CMT291" s="377"/>
      <c r="CMU291" s="376"/>
      <c r="CMV291" s="376"/>
      <c r="CMW291" s="376"/>
      <c r="CMX291" s="376"/>
      <c r="CMY291" s="376"/>
      <c r="CMZ291" s="370"/>
      <c r="CNA291" s="396"/>
      <c r="CNB291" s="376"/>
      <c r="CNC291" s="376"/>
      <c r="CND291" s="376"/>
      <c r="CNE291" s="376"/>
      <c r="CNF291" s="376"/>
      <c r="CNG291" s="376"/>
      <c r="CNH291" s="376"/>
      <c r="CNI291" s="375"/>
      <c r="CNJ291" s="375"/>
      <c r="CNK291" s="375"/>
      <c r="CNL291" s="375"/>
      <c r="CNM291" s="375"/>
      <c r="CNN291" s="375"/>
      <c r="CNO291" s="375"/>
      <c r="CNP291" s="375"/>
      <c r="CNQ291" s="375"/>
      <c r="CNR291" s="375"/>
      <c r="CNS291" s="375"/>
      <c r="CNT291" s="375"/>
      <c r="CNU291" s="375"/>
      <c r="CNV291" s="375"/>
      <c r="CNW291" s="375"/>
      <c r="CNX291" s="375"/>
      <c r="CNY291" s="375"/>
      <c r="CNZ291" s="375"/>
      <c r="COA291" s="375"/>
      <c r="COB291" s="375"/>
      <c r="COC291" s="375"/>
      <c r="COD291" s="375"/>
      <c r="COE291" s="375"/>
      <c r="COF291" s="375"/>
      <c r="COG291" s="375"/>
      <c r="COH291" s="375"/>
      <c r="COI291" s="375"/>
      <c r="COJ291" s="375"/>
      <c r="COK291" s="375"/>
      <c r="COL291" s="375"/>
      <c r="COM291" s="375"/>
      <c r="CON291" s="375"/>
      <c r="COO291" s="375"/>
      <c r="COP291" s="375"/>
      <c r="COQ291" s="375"/>
      <c r="COR291" s="375"/>
      <c r="COS291" s="375"/>
      <c r="COT291" s="375"/>
      <c r="COU291" s="375"/>
      <c r="COV291" s="375"/>
      <c r="COW291" s="375"/>
      <c r="COX291" s="375"/>
      <c r="COY291" s="375"/>
      <c r="COZ291" s="375"/>
      <c r="CPA291" s="376"/>
      <c r="CPB291" s="376"/>
      <c r="CPC291" s="376"/>
      <c r="CPD291" s="376"/>
      <c r="CPE291" s="376"/>
      <c r="CPF291" s="376"/>
      <c r="CPG291" s="376"/>
      <c r="CPH291" s="376"/>
      <c r="CPI291" s="376"/>
      <c r="CPJ291" s="376"/>
      <c r="CPK291" s="376"/>
      <c r="CPL291" s="376"/>
      <c r="CPM291" s="376"/>
      <c r="CPN291" s="376"/>
      <c r="CPO291" s="376"/>
      <c r="CPP291" s="376"/>
      <c r="CPQ291" s="376"/>
      <c r="CPR291" s="376"/>
      <c r="CPS291" s="376"/>
      <c r="CPT291" s="376"/>
      <c r="CPU291" s="376"/>
      <c r="CPV291" s="376"/>
      <c r="CPW291" s="376"/>
      <c r="CPX291" s="376"/>
      <c r="CPY291" s="377"/>
      <c r="CPZ291" s="377"/>
      <c r="CQA291" s="377"/>
      <c r="CQB291" s="377"/>
      <c r="CQC291" s="377"/>
      <c r="CQD291" s="376"/>
      <c r="CQE291" s="376"/>
      <c r="CQF291" s="377"/>
      <c r="CQG291" s="377"/>
      <c r="CQH291" s="376"/>
      <c r="CQI291" s="376"/>
      <c r="CQJ291" s="377"/>
      <c r="CQK291" s="377"/>
      <c r="CQL291" s="376"/>
      <c r="CQM291" s="376"/>
      <c r="CQN291" s="376"/>
      <c r="CQO291" s="376"/>
      <c r="CQP291" s="376"/>
      <c r="CQQ291" s="376"/>
      <c r="CQR291" s="376"/>
      <c r="CQS291" s="377"/>
      <c r="CQT291" s="377"/>
      <c r="CQU291" s="376"/>
      <c r="CQV291" s="376"/>
      <c r="CQW291" s="377"/>
      <c r="CQX291" s="377"/>
      <c r="CQY291" s="376"/>
      <c r="CQZ291" s="376"/>
      <c r="CRA291" s="376"/>
      <c r="CRB291" s="376"/>
      <c r="CRC291" s="376"/>
      <c r="CRD291" s="370"/>
      <c r="CRE291" s="396"/>
      <c r="CRF291" s="376"/>
      <c r="CRG291" s="376"/>
      <c r="CRH291" s="376"/>
      <c r="CRI291" s="376"/>
      <c r="CRJ291" s="376"/>
      <c r="CRK291" s="376"/>
      <c r="CRL291" s="376"/>
      <c r="CRM291" s="375"/>
      <c r="CRN291" s="375"/>
      <c r="CRO291" s="375"/>
      <c r="CRP291" s="375"/>
      <c r="CRQ291" s="375"/>
      <c r="CRR291" s="375"/>
      <c r="CRS291" s="375"/>
      <c r="CRT291" s="375"/>
      <c r="CRU291" s="375"/>
      <c r="CRV291" s="375"/>
      <c r="CRW291" s="375"/>
      <c r="CRX291" s="375"/>
      <c r="CRY291" s="375"/>
      <c r="CRZ291" s="375"/>
      <c r="CSA291" s="375"/>
      <c r="CSB291" s="375"/>
      <c r="CSC291" s="375"/>
      <c r="CSD291" s="375"/>
      <c r="CSE291" s="375"/>
      <c r="CSF291" s="375"/>
      <c r="CSG291" s="375"/>
      <c r="CSH291" s="375"/>
      <c r="CSI291" s="375"/>
      <c r="CSJ291" s="375"/>
      <c r="CSK291" s="375"/>
      <c r="CSL291" s="375"/>
      <c r="CSM291" s="375"/>
      <c r="CSN291" s="375"/>
      <c r="CSO291" s="375"/>
      <c r="CSP291" s="375"/>
      <c r="CSQ291" s="375"/>
      <c r="CSR291" s="375"/>
      <c r="CSS291" s="375"/>
      <c r="CST291" s="375"/>
      <c r="CSU291" s="375"/>
      <c r="CSV291" s="375"/>
      <c r="CSW291" s="375"/>
      <c r="CSX291" s="375"/>
      <c r="CSY291" s="375"/>
      <c r="CSZ291" s="375"/>
      <c r="CTA291" s="375"/>
      <c r="CTB291" s="375"/>
      <c r="CTC291" s="375"/>
      <c r="CTD291" s="375"/>
      <c r="CTE291" s="376"/>
      <c r="CTF291" s="376"/>
      <c r="CTG291" s="376"/>
      <c r="CTH291" s="376"/>
      <c r="CTI291" s="376"/>
      <c r="CTJ291" s="376"/>
      <c r="CTK291" s="376"/>
      <c r="CTL291" s="376"/>
      <c r="CTM291" s="376"/>
      <c r="CTN291" s="376"/>
      <c r="CTO291" s="376"/>
      <c r="CTP291" s="376"/>
      <c r="CTQ291" s="376"/>
      <c r="CTR291" s="376"/>
      <c r="CTS291" s="376"/>
      <c r="CTT291" s="376"/>
      <c r="CTU291" s="376"/>
      <c r="CTV291" s="376"/>
      <c r="CTW291" s="376"/>
      <c r="CTX291" s="376"/>
      <c r="CTY291" s="376"/>
      <c r="CTZ291" s="376"/>
      <c r="CUA291" s="376"/>
      <c r="CUB291" s="376"/>
      <c r="CUC291" s="377"/>
      <c r="CUD291" s="377"/>
      <c r="CUE291" s="377"/>
      <c r="CUF291" s="377"/>
      <c r="CUG291" s="377"/>
      <c r="CUH291" s="376"/>
      <c r="CUI291" s="376"/>
      <c r="CUJ291" s="377"/>
      <c r="CUK291" s="377"/>
      <c r="CUL291" s="376"/>
      <c r="CUM291" s="376"/>
      <c r="CUN291" s="377"/>
      <c r="CUO291" s="377"/>
      <c r="CUP291" s="376"/>
      <c r="CUQ291" s="376"/>
      <c r="CUR291" s="376"/>
      <c r="CUS291" s="376"/>
      <c r="CUT291" s="376"/>
      <c r="CUU291" s="376"/>
      <c r="CUV291" s="376"/>
      <c r="CUW291" s="377"/>
      <c r="CUX291" s="377"/>
      <c r="CUY291" s="376"/>
      <c r="CUZ291" s="376"/>
      <c r="CVA291" s="377"/>
      <c r="CVB291" s="377"/>
      <c r="CVC291" s="376"/>
      <c r="CVD291" s="376"/>
      <c r="CVE291" s="376"/>
      <c r="CVF291" s="376"/>
      <c r="CVG291" s="376"/>
      <c r="CVH291" s="370"/>
      <c r="CVI291" s="396"/>
      <c r="CVJ291" s="376"/>
      <c r="CVK291" s="376"/>
      <c r="CVL291" s="376"/>
      <c r="CVM291" s="376"/>
      <c r="CVN291" s="376"/>
      <c r="CVO291" s="376"/>
      <c r="CVP291" s="376"/>
      <c r="CVQ291" s="375"/>
      <c r="CVR291" s="375"/>
      <c r="CVS291" s="375"/>
      <c r="CVT291" s="375"/>
      <c r="CVU291" s="375"/>
      <c r="CVV291" s="375"/>
      <c r="CVW291" s="375"/>
      <c r="CVX291" s="375"/>
      <c r="CVY291" s="375"/>
      <c r="CVZ291" s="375"/>
      <c r="CWA291" s="375"/>
      <c r="CWB291" s="375"/>
      <c r="CWC291" s="375"/>
      <c r="CWD291" s="375"/>
      <c r="CWE291" s="375"/>
      <c r="CWF291" s="375"/>
      <c r="CWG291" s="375"/>
      <c r="CWH291" s="375"/>
      <c r="CWI291" s="375"/>
      <c r="CWJ291" s="375"/>
      <c r="CWK291" s="375"/>
      <c r="CWL291" s="375"/>
      <c r="CWM291" s="375"/>
      <c r="CWN291" s="375"/>
      <c r="CWO291" s="375"/>
      <c r="CWP291" s="375"/>
      <c r="CWQ291" s="375"/>
      <c r="CWR291" s="375"/>
      <c r="CWS291" s="375"/>
      <c r="CWT291" s="375"/>
      <c r="CWU291" s="375"/>
      <c r="CWV291" s="375"/>
      <c r="CWW291" s="375"/>
      <c r="CWX291" s="375"/>
      <c r="CWY291" s="375"/>
      <c r="CWZ291" s="375"/>
      <c r="CXA291" s="375"/>
      <c r="CXB291" s="375"/>
      <c r="CXC291" s="375"/>
      <c r="CXD291" s="375"/>
      <c r="CXE291" s="375"/>
      <c r="CXF291" s="375"/>
      <c r="CXG291" s="375"/>
      <c r="CXH291" s="375"/>
      <c r="CXI291" s="376"/>
      <c r="CXJ291" s="376"/>
      <c r="CXK291" s="376"/>
      <c r="CXL291" s="376"/>
      <c r="CXM291" s="376"/>
      <c r="CXN291" s="376"/>
      <c r="CXO291" s="376"/>
      <c r="CXP291" s="376"/>
      <c r="CXQ291" s="376"/>
      <c r="CXR291" s="376"/>
      <c r="CXS291" s="376"/>
      <c r="CXT291" s="376"/>
      <c r="CXU291" s="376"/>
      <c r="CXV291" s="376"/>
      <c r="CXW291" s="376"/>
      <c r="CXX291" s="376"/>
      <c r="CXY291" s="376"/>
      <c r="CXZ291" s="376"/>
      <c r="CYA291" s="376"/>
      <c r="CYB291" s="376"/>
      <c r="CYC291" s="376"/>
      <c r="CYD291" s="376"/>
      <c r="CYE291" s="376"/>
      <c r="CYF291" s="376"/>
      <c r="CYG291" s="377"/>
      <c r="CYH291" s="377"/>
      <c r="CYI291" s="377"/>
      <c r="CYJ291" s="377"/>
      <c r="CYK291" s="377"/>
      <c r="CYL291" s="376"/>
      <c r="CYM291" s="376"/>
      <c r="CYN291" s="377"/>
      <c r="CYO291" s="377"/>
      <c r="CYP291" s="376"/>
      <c r="CYQ291" s="376"/>
      <c r="CYR291" s="377"/>
      <c r="CYS291" s="377"/>
      <c r="CYT291" s="376"/>
      <c r="CYU291" s="376"/>
      <c r="CYV291" s="376"/>
      <c r="CYW291" s="376"/>
      <c r="CYX291" s="376"/>
      <c r="CYY291" s="376"/>
      <c r="CYZ291" s="376"/>
      <c r="CZA291" s="377"/>
      <c r="CZB291" s="377"/>
      <c r="CZC291" s="376"/>
      <c r="CZD291" s="376"/>
      <c r="CZE291" s="377"/>
      <c r="CZF291" s="377"/>
      <c r="CZG291" s="376"/>
      <c r="CZH291" s="376"/>
      <c r="CZI291" s="376"/>
      <c r="CZJ291" s="376"/>
      <c r="CZK291" s="376"/>
      <c r="CZL291" s="370"/>
      <c r="CZM291" s="396"/>
      <c r="CZN291" s="376"/>
      <c r="CZO291" s="376"/>
      <c r="CZP291" s="376"/>
      <c r="CZQ291" s="376"/>
      <c r="CZR291" s="376"/>
      <c r="CZS291" s="376"/>
      <c r="CZT291" s="376"/>
      <c r="CZU291" s="375"/>
      <c r="CZV291" s="375"/>
      <c r="CZW291" s="375"/>
      <c r="CZX291" s="375"/>
      <c r="CZY291" s="375"/>
      <c r="CZZ291" s="375"/>
      <c r="DAA291" s="375"/>
      <c r="DAB291" s="375"/>
      <c r="DAC291" s="375"/>
      <c r="DAD291" s="375"/>
      <c r="DAE291" s="375"/>
      <c r="DAF291" s="375"/>
      <c r="DAG291" s="375"/>
      <c r="DAH291" s="375"/>
      <c r="DAI291" s="375"/>
      <c r="DAJ291" s="375"/>
      <c r="DAK291" s="375"/>
      <c r="DAL291" s="375"/>
      <c r="DAM291" s="375"/>
      <c r="DAN291" s="375"/>
      <c r="DAO291" s="375"/>
      <c r="DAP291" s="375"/>
      <c r="DAQ291" s="375"/>
      <c r="DAR291" s="375"/>
      <c r="DAS291" s="375"/>
      <c r="DAT291" s="375"/>
      <c r="DAU291" s="375"/>
      <c r="DAV291" s="375"/>
      <c r="DAW291" s="375"/>
      <c r="DAX291" s="375"/>
      <c r="DAY291" s="375"/>
      <c r="DAZ291" s="375"/>
      <c r="DBA291" s="375"/>
      <c r="DBB291" s="375"/>
      <c r="DBC291" s="375"/>
      <c r="DBD291" s="375"/>
      <c r="DBE291" s="375"/>
      <c r="DBF291" s="375"/>
      <c r="DBG291" s="375"/>
      <c r="DBH291" s="375"/>
      <c r="DBI291" s="375"/>
      <c r="DBJ291" s="375"/>
      <c r="DBK291" s="375"/>
      <c r="DBL291" s="375"/>
      <c r="DBM291" s="376"/>
      <c r="DBN291" s="376"/>
      <c r="DBO291" s="376"/>
      <c r="DBP291" s="376"/>
      <c r="DBQ291" s="376"/>
      <c r="DBR291" s="376"/>
      <c r="DBS291" s="376"/>
      <c r="DBT291" s="376"/>
      <c r="DBU291" s="376"/>
      <c r="DBV291" s="376"/>
      <c r="DBW291" s="376"/>
      <c r="DBX291" s="376"/>
      <c r="DBY291" s="376"/>
      <c r="DBZ291" s="376"/>
      <c r="DCA291" s="376"/>
      <c r="DCB291" s="376"/>
      <c r="DCC291" s="376"/>
      <c r="DCD291" s="376"/>
      <c r="DCE291" s="376"/>
      <c r="DCF291" s="376"/>
      <c r="DCG291" s="376"/>
      <c r="DCH291" s="376"/>
      <c r="DCI291" s="376"/>
      <c r="DCJ291" s="376"/>
      <c r="DCK291" s="377"/>
      <c r="DCL291" s="377"/>
      <c r="DCM291" s="377"/>
      <c r="DCN291" s="377"/>
      <c r="DCO291" s="377"/>
      <c r="DCP291" s="376"/>
      <c r="DCQ291" s="376"/>
      <c r="DCR291" s="377"/>
      <c r="DCS291" s="377"/>
      <c r="DCT291" s="376"/>
      <c r="DCU291" s="376"/>
      <c r="DCV291" s="377"/>
      <c r="DCW291" s="377"/>
      <c r="DCX291" s="376"/>
      <c r="DCY291" s="376"/>
      <c r="DCZ291" s="376"/>
      <c r="DDA291" s="376"/>
      <c r="DDB291" s="376"/>
      <c r="DDC291" s="376"/>
      <c r="DDD291" s="376"/>
      <c r="DDE291" s="377"/>
      <c r="DDF291" s="377"/>
      <c r="DDG291" s="376"/>
      <c r="DDH291" s="376"/>
      <c r="DDI291" s="377"/>
      <c r="DDJ291" s="377"/>
      <c r="DDK291" s="376"/>
      <c r="DDL291" s="376"/>
      <c r="DDM291" s="376"/>
      <c r="DDN291" s="376"/>
      <c r="DDO291" s="376"/>
      <c r="DDP291" s="370"/>
      <c r="DDQ291" s="396"/>
      <c r="DDR291" s="376"/>
      <c r="DDS291" s="376"/>
      <c r="DDT291" s="376"/>
      <c r="DDU291" s="376"/>
      <c r="DDV291" s="376"/>
      <c r="DDW291" s="376"/>
      <c r="DDX291" s="376"/>
      <c r="DDY291" s="375"/>
      <c r="DDZ291" s="375"/>
      <c r="DEA291" s="375"/>
      <c r="DEB291" s="375"/>
      <c r="DEC291" s="375"/>
      <c r="DED291" s="375"/>
      <c r="DEE291" s="375"/>
      <c r="DEF291" s="375"/>
      <c r="DEG291" s="375"/>
      <c r="DEH291" s="375"/>
      <c r="DEI291" s="375"/>
      <c r="DEJ291" s="375"/>
      <c r="DEK291" s="375"/>
      <c r="DEL291" s="375"/>
      <c r="DEM291" s="375"/>
      <c r="DEN291" s="375"/>
      <c r="DEO291" s="375"/>
      <c r="DEP291" s="375"/>
      <c r="DEQ291" s="375"/>
      <c r="DER291" s="375"/>
      <c r="DES291" s="375"/>
      <c r="DET291" s="375"/>
      <c r="DEU291" s="375"/>
      <c r="DEV291" s="375"/>
      <c r="DEW291" s="375"/>
      <c r="DEX291" s="375"/>
      <c r="DEY291" s="375"/>
      <c r="DEZ291" s="375"/>
      <c r="DFA291" s="375"/>
      <c r="DFB291" s="375"/>
      <c r="DFC291" s="375"/>
      <c r="DFD291" s="375"/>
      <c r="DFE291" s="375"/>
      <c r="DFF291" s="375"/>
      <c r="DFG291" s="375"/>
      <c r="DFH291" s="375"/>
      <c r="DFI291" s="375"/>
      <c r="DFJ291" s="375"/>
      <c r="DFK291" s="375"/>
      <c r="DFL291" s="375"/>
      <c r="DFM291" s="375"/>
      <c r="DFN291" s="375"/>
      <c r="DFO291" s="375"/>
      <c r="DFP291" s="375"/>
      <c r="DFQ291" s="376"/>
      <c r="DFR291" s="376"/>
      <c r="DFS291" s="376"/>
      <c r="DFT291" s="376"/>
      <c r="DFU291" s="376"/>
      <c r="DFV291" s="376"/>
      <c r="DFW291" s="376"/>
      <c r="DFX291" s="376"/>
      <c r="DFY291" s="376"/>
      <c r="DFZ291" s="376"/>
      <c r="DGA291" s="376"/>
      <c r="DGB291" s="376"/>
      <c r="DGC291" s="376"/>
      <c r="DGD291" s="376"/>
      <c r="DGE291" s="376"/>
      <c r="DGF291" s="376"/>
      <c r="DGG291" s="376"/>
      <c r="DGH291" s="376"/>
      <c r="DGI291" s="376"/>
      <c r="DGJ291" s="376"/>
      <c r="DGK291" s="376"/>
      <c r="DGL291" s="376"/>
      <c r="DGM291" s="376"/>
      <c r="DGN291" s="376"/>
      <c r="DGO291" s="377"/>
      <c r="DGP291" s="377"/>
      <c r="DGQ291" s="377"/>
      <c r="DGR291" s="377"/>
      <c r="DGS291" s="377"/>
      <c r="DGT291" s="376"/>
      <c r="DGU291" s="376"/>
      <c r="DGV291" s="377"/>
      <c r="DGW291" s="377"/>
      <c r="DGX291" s="376"/>
      <c r="DGY291" s="376"/>
      <c r="DGZ291" s="377"/>
      <c r="DHA291" s="377"/>
      <c r="DHB291" s="376"/>
      <c r="DHC291" s="376"/>
      <c r="DHD291" s="376"/>
      <c r="DHE291" s="376"/>
      <c r="DHF291" s="376"/>
      <c r="DHG291" s="376"/>
      <c r="DHH291" s="376"/>
      <c r="DHI291" s="377"/>
      <c r="DHJ291" s="377"/>
      <c r="DHK291" s="376"/>
      <c r="DHL291" s="376"/>
      <c r="DHM291" s="377"/>
      <c r="DHN291" s="377"/>
      <c r="DHO291" s="376"/>
      <c r="DHP291" s="376"/>
      <c r="DHQ291" s="376"/>
      <c r="DHR291" s="376"/>
      <c r="DHS291" s="376"/>
      <c r="DHT291" s="370"/>
      <c r="DHU291" s="396"/>
      <c r="DHV291" s="376"/>
      <c r="DHW291" s="376"/>
      <c r="DHX291" s="376"/>
      <c r="DHY291" s="376"/>
      <c r="DHZ291" s="376"/>
      <c r="DIA291" s="376"/>
      <c r="DIB291" s="376"/>
      <c r="DIC291" s="375"/>
      <c r="DID291" s="375"/>
      <c r="DIE291" s="375"/>
      <c r="DIF291" s="375"/>
      <c r="DIG291" s="375"/>
      <c r="DIH291" s="375"/>
      <c r="DII291" s="375"/>
      <c r="DIJ291" s="375"/>
      <c r="DIK291" s="375"/>
      <c r="DIL291" s="375"/>
      <c r="DIM291" s="375"/>
      <c r="DIN291" s="375"/>
      <c r="DIO291" s="375"/>
      <c r="DIP291" s="375"/>
      <c r="DIQ291" s="375"/>
      <c r="DIR291" s="375"/>
      <c r="DIS291" s="375"/>
      <c r="DIT291" s="375"/>
      <c r="DIU291" s="375"/>
      <c r="DIV291" s="375"/>
      <c r="DIW291" s="375"/>
      <c r="DIX291" s="375"/>
      <c r="DIY291" s="375"/>
      <c r="DIZ291" s="375"/>
      <c r="DJA291" s="375"/>
      <c r="DJB291" s="375"/>
      <c r="DJC291" s="375"/>
      <c r="DJD291" s="375"/>
      <c r="DJE291" s="375"/>
      <c r="DJF291" s="375"/>
      <c r="DJG291" s="375"/>
      <c r="DJH291" s="375"/>
      <c r="DJI291" s="375"/>
      <c r="DJJ291" s="375"/>
      <c r="DJK291" s="375"/>
      <c r="DJL291" s="375"/>
      <c r="DJM291" s="375"/>
      <c r="DJN291" s="375"/>
      <c r="DJO291" s="375"/>
      <c r="DJP291" s="375"/>
      <c r="DJQ291" s="375"/>
      <c r="DJR291" s="375"/>
      <c r="DJS291" s="375"/>
      <c r="DJT291" s="375"/>
      <c r="DJU291" s="376"/>
      <c r="DJV291" s="376"/>
      <c r="DJW291" s="376"/>
      <c r="DJX291" s="376"/>
      <c r="DJY291" s="376"/>
      <c r="DJZ291" s="376"/>
      <c r="DKA291" s="376"/>
      <c r="DKB291" s="376"/>
      <c r="DKC291" s="376"/>
      <c r="DKD291" s="376"/>
      <c r="DKE291" s="376"/>
      <c r="DKF291" s="376"/>
      <c r="DKG291" s="376"/>
      <c r="DKH291" s="376"/>
      <c r="DKI291" s="376"/>
      <c r="DKJ291" s="376"/>
      <c r="DKK291" s="376"/>
      <c r="DKL291" s="376"/>
      <c r="DKM291" s="376"/>
      <c r="DKN291" s="376"/>
      <c r="DKO291" s="376"/>
      <c r="DKP291" s="376"/>
      <c r="DKQ291" s="376"/>
      <c r="DKR291" s="376"/>
      <c r="DKS291" s="377"/>
      <c r="DKT291" s="377"/>
      <c r="DKU291" s="377"/>
      <c r="DKV291" s="377"/>
      <c r="DKW291" s="377"/>
      <c r="DKX291" s="376"/>
      <c r="DKY291" s="376"/>
      <c r="DKZ291" s="377"/>
      <c r="DLA291" s="377"/>
      <c r="DLB291" s="376"/>
      <c r="DLC291" s="376"/>
      <c r="DLD291" s="377"/>
      <c r="DLE291" s="377"/>
      <c r="DLF291" s="376"/>
      <c r="DLG291" s="376"/>
      <c r="DLH291" s="376"/>
      <c r="DLI291" s="376"/>
      <c r="DLJ291" s="376"/>
      <c r="DLK291" s="376"/>
      <c r="DLL291" s="376"/>
      <c r="DLM291" s="377"/>
      <c r="DLN291" s="377"/>
      <c r="DLO291" s="376"/>
      <c r="DLP291" s="376"/>
      <c r="DLQ291" s="377"/>
      <c r="DLR291" s="377"/>
      <c r="DLS291" s="376"/>
      <c r="DLT291" s="376"/>
      <c r="DLU291" s="376"/>
      <c r="DLV291" s="376"/>
      <c r="DLW291" s="376"/>
      <c r="DLX291" s="370"/>
      <c r="DLY291" s="396"/>
      <c r="DLZ291" s="376"/>
      <c r="DMA291" s="376"/>
      <c r="DMB291" s="376"/>
      <c r="DMC291" s="376"/>
      <c r="DMD291" s="376"/>
      <c r="DME291" s="376"/>
      <c r="DMF291" s="376"/>
      <c r="DMG291" s="375"/>
      <c r="DMH291" s="375"/>
      <c r="DMI291" s="375"/>
      <c r="DMJ291" s="375"/>
      <c r="DMK291" s="375"/>
      <c r="DML291" s="375"/>
      <c r="DMM291" s="375"/>
      <c r="DMN291" s="375"/>
      <c r="DMO291" s="375"/>
      <c r="DMP291" s="375"/>
      <c r="DMQ291" s="375"/>
      <c r="DMR291" s="375"/>
      <c r="DMS291" s="375"/>
      <c r="DMT291" s="375"/>
      <c r="DMU291" s="375"/>
      <c r="DMV291" s="375"/>
      <c r="DMW291" s="375"/>
      <c r="DMX291" s="375"/>
      <c r="DMY291" s="375"/>
      <c r="DMZ291" s="375"/>
      <c r="DNA291" s="375"/>
      <c r="DNB291" s="375"/>
      <c r="DNC291" s="375"/>
      <c r="DND291" s="375"/>
      <c r="DNE291" s="375"/>
      <c r="DNF291" s="375"/>
      <c r="DNG291" s="375"/>
      <c r="DNH291" s="375"/>
      <c r="DNI291" s="375"/>
      <c r="DNJ291" s="375"/>
      <c r="DNK291" s="375"/>
      <c r="DNL291" s="375"/>
      <c r="DNM291" s="375"/>
      <c r="DNN291" s="375"/>
      <c r="DNO291" s="375"/>
      <c r="DNP291" s="375"/>
      <c r="DNQ291" s="375"/>
      <c r="DNR291" s="375"/>
      <c r="DNS291" s="375"/>
      <c r="DNT291" s="375"/>
      <c r="DNU291" s="375"/>
      <c r="DNV291" s="375"/>
      <c r="DNW291" s="375"/>
      <c r="DNX291" s="375"/>
      <c r="DNY291" s="376"/>
      <c r="DNZ291" s="376"/>
      <c r="DOA291" s="376"/>
      <c r="DOB291" s="376"/>
      <c r="DOC291" s="376"/>
      <c r="DOD291" s="376"/>
      <c r="DOE291" s="376"/>
      <c r="DOF291" s="376"/>
      <c r="DOG291" s="376"/>
      <c r="DOH291" s="376"/>
      <c r="DOI291" s="376"/>
      <c r="DOJ291" s="376"/>
      <c r="DOK291" s="376"/>
      <c r="DOL291" s="376"/>
      <c r="DOM291" s="376"/>
      <c r="DON291" s="376"/>
      <c r="DOO291" s="376"/>
      <c r="DOP291" s="376"/>
      <c r="DOQ291" s="376"/>
      <c r="DOR291" s="376"/>
      <c r="DOS291" s="376"/>
      <c r="DOT291" s="376"/>
      <c r="DOU291" s="376"/>
      <c r="DOV291" s="376"/>
      <c r="DOW291" s="377"/>
      <c r="DOX291" s="377"/>
      <c r="DOY291" s="377"/>
      <c r="DOZ291" s="377"/>
      <c r="DPA291" s="377"/>
      <c r="DPB291" s="376"/>
      <c r="DPC291" s="376"/>
      <c r="DPD291" s="377"/>
      <c r="DPE291" s="377"/>
      <c r="DPF291" s="376"/>
      <c r="DPG291" s="376"/>
      <c r="DPH291" s="377"/>
      <c r="DPI291" s="377"/>
      <c r="DPJ291" s="376"/>
      <c r="DPK291" s="376"/>
      <c r="DPL291" s="376"/>
      <c r="DPM291" s="376"/>
      <c r="DPN291" s="376"/>
      <c r="DPO291" s="376"/>
      <c r="DPP291" s="376"/>
      <c r="DPQ291" s="377"/>
      <c r="DPR291" s="377"/>
      <c r="DPS291" s="376"/>
      <c r="DPT291" s="376"/>
      <c r="DPU291" s="377"/>
      <c r="DPV291" s="377"/>
      <c r="DPW291" s="376"/>
      <c r="DPX291" s="376"/>
      <c r="DPY291" s="376"/>
      <c r="DPZ291" s="376"/>
      <c r="DQA291" s="376"/>
      <c r="DQB291" s="370"/>
      <c r="DQC291" s="396"/>
      <c r="DQD291" s="376"/>
      <c r="DQE291" s="376"/>
      <c r="DQF291" s="376"/>
      <c r="DQG291" s="376"/>
      <c r="DQH291" s="376"/>
      <c r="DQI291" s="376"/>
      <c r="DQJ291" s="376"/>
      <c r="DQK291" s="375"/>
      <c r="DQL291" s="375"/>
      <c r="DQM291" s="375"/>
      <c r="DQN291" s="375"/>
      <c r="DQO291" s="375"/>
      <c r="DQP291" s="375"/>
      <c r="DQQ291" s="375"/>
      <c r="DQR291" s="375"/>
      <c r="DQS291" s="375"/>
      <c r="DQT291" s="375"/>
      <c r="DQU291" s="375"/>
      <c r="DQV291" s="375"/>
      <c r="DQW291" s="375"/>
      <c r="DQX291" s="375"/>
      <c r="DQY291" s="375"/>
      <c r="DQZ291" s="375"/>
      <c r="DRA291" s="375"/>
      <c r="DRB291" s="375"/>
      <c r="DRC291" s="375"/>
      <c r="DRD291" s="375"/>
      <c r="DRE291" s="375"/>
      <c r="DRF291" s="375"/>
      <c r="DRG291" s="375"/>
      <c r="DRH291" s="375"/>
      <c r="DRI291" s="375"/>
      <c r="DRJ291" s="375"/>
      <c r="DRK291" s="375"/>
      <c r="DRL291" s="375"/>
      <c r="DRM291" s="375"/>
      <c r="DRN291" s="375"/>
      <c r="DRO291" s="375"/>
      <c r="DRP291" s="375"/>
      <c r="DRQ291" s="375"/>
      <c r="DRR291" s="375"/>
      <c r="DRS291" s="375"/>
      <c r="DRT291" s="375"/>
      <c r="DRU291" s="375"/>
      <c r="DRV291" s="375"/>
      <c r="DRW291" s="375"/>
      <c r="DRX291" s="375"/>
      <c r="DRY291" s="375"/>
      <c r="DRZ291" s="375"/>
      <c r="DSA291" s="375"/>
      <c r="DSB291" s="375"/>
      <c r="DSC291" s="376"/>
      <c r="DSD291" s="376"/>
      <c r="DSE291" s="376"/>
      <c r="DSF291" s="376"/>
      <c r="DSG291" s="376"/>
      <c r="DSH291" s="376"/>
      <c r="DSI291" s="376"/>
      <c r="DSJ291" s="376"/>
      <c r="DSK291" s="376"/>
      <c r="DSL291" s="376"/>
      <c r="DSM291" s="376"/>
      <c r="DSN291" s="376"/>
      <c r="DSO291" s="376"/>
      <c r="DSP291" s="376"/>
      <c r="DSQ291" s="376"/>
      <c r="DSR291" s="376"/>
      <c r="DSS291" s="376"/>
      <c r="DST291" s="376"/>
      <c r="DSU291" s="376"/>
      <c r="DSV291" s="376"/>
      <c r="DSW291" s="376"/>
      <c r="DSX291" s="376"/>
      <c r="DSY291" s="376"/>
      <c r="DSZ291" s="376"/>
      <c r="DTA291" s="377"/>
      <c r="DTB291" s="377"/>
      <c r="DTC291" s="377"/>
      <c r="DTD291" s="377"/>
      <c r="DTE291" s="377"/>
      <c r="DTF291" s="376"/>
      <c r="DTG291" s="376"/>
      <c r="DTH291" s="377"/>
      <c r="DTI291" s="377"/>
      <c r="DTJ291" s="376"/>
      <c r="DTK291" s="376"/>
      <c r="DTL291" s="377"/>
      <c r="DTM291" s="377"/>
      <c r="DTN291" s="376"/>
      <c r="DTO291" s="376"/>
      <c r="DTP291" s="376"/>
      <c r="DTQ291" s="376"/>
      <c r="DTR291" s="376"/>
      <c r="DTS291" s="376"/>
      <c r="DTT291" s="376"/>
      <c r="DTU291" s="377"/>
      <c r="DTV291" s="377"/>
      <c r="DTW291" s="376"/>
      <c r="DTX291" s="376"/>
      <c r="DTY291" s="377"/>
      <c r="DTZ291" s="377"/>
      <c r="DUA291" s="376"/>
      <c r="DUB291" s="376"/>
      <c r="DUC291" s="376"/>
      <c r="DUD291" s="376"/>
      <c r="DUE291" s="376"/>
      <c r="DUF291" s="370"/>
      <c r="DUG291" s="396"/>
      <c r="DUH291" s="376"/>
      <c r="DUI291" s="376"/>
      <c r="DUJ291" s="376"/>
      <c r="DUK291" s="376"/>
      <c r="DUL291" s="376"/>
      <c r="DUM291" s="376"/>
      <c r="DUN291" s="376"/>
      <c r="DUO291" s="375"/>
      <c r="DUP291" s="375"/>
      <c r="DUQ291" s="375"/>
      <c r="DUR291" s="375"/>
      <c r="DUS291" s="375"/>
      <c r="DUT291" s="375"/>
      <c r="DUU291" s="375"/>
      <c r="DUV291" s="375"/>
      <c r="DUW291" s="375"/>
      <c r="DUX291" s="375"/>
      <c r="DUY291" s="375"/>
      <c r="DUZ291" s="375"/>
      <c r="DVA291" s="375"/>
      <c r="DVB291" s="375"/>
      <c r="DVC291" s="375"/>
      <c r="DVD291" s="375"/>
      <c r="DVE291" s="375"/>
      <c r="DVF291" s="375"/>
      <c r="DVG291" s="375"/>
      <c r="DVH291" s="375"/>
      <c r="DVI291" s="375"/>
      <c r="DVJ291" s="375"/>
      <c r="DVK291" s="375"/>
      <c r="DVL291" s="375"/>
      <c r="DVM291" s="375"/>
      <c r="DVN291" s="375"/>
      <c r="DVO291" s="375"/>
      <c r="DVP291" s="375"/>
      <c r="DVQ291" s="375"/>
      <c r="DVR291" s="375"/>
      <c r="DVS291" s="375"/>
      <c r="DVT291" s="375"/>
      <c r="DVU291" s="375"/>
      <c r="DVV291" s="375"/>
      <c r="DVW291" s="375"/>
      <c r="DVX291" s="375"/>
      <c r="DVY291" s="375"/>
      <c r="DVZ291" s="375"/>
      <c r="DWA291" s="375"/>
      <c r="DWB291" s="375"/>
      <c r="DWC291" s="375"/>
      <c r="DWD291" s="375"/>
      <c r="DWE291" s="375"/>
      <c r="DWF291" s="375"/>
      <c r="DWG291" s="376"/>
      <c r="DWH291" s="376"/>
      <c r="DWI291" s="376"/>
      <c r="DWJ291" s="376"/>
      <c r="DWK291" s="376"/>
      <c r="DWL291" s="376"/>
      <c r="DWM291" s="376"/>
      <c r="DWN291" s="376"/>
      <c r="DWO291" s="376"/>
      <c r="DWP291" s="376"/>
      <c r="DWQ291" s="376"/>
      <c r="DWR291" s="376"/>
      <c r="DWS291" s="376"/>
      <c r="DWT291" s="376"/>
      <c r="DWU291" s="376"/>
      <c r="DWV291" s="376"/>
      <c r="DWW291" s="376"/>
      <c r="DWX291" s="376"/>
      <c r="DWY291" s="376"/>
      <c r="DWZ291" s="376"/>
      <c r="DXA291" s="376"/>
      <c r="DXB291" s="376"/>
      <c r="DXC291" s="376"/>
      <c r="DXD291" s="376"/>
      <c r="DXE291" s="377"/>
      <c r="DXF291" s="377"/>
      <c r="DXG291" s="377"/>
      <c r="DXH291" s="377"/>
      <c r="DXI291" s="377"/>
      <c r="DXJ291" s="376"/>
      <c r="DXK291" s="376"/>
      <c r="DXL291" s="377"/>
      <c r="DXM291" s="377"/>
      <c r="DXN291" s="376"/>
      <c r="DXO291" s="376"/>
      <c r="DXP291" s="377"/>
      <c r="DXQ291" s="377"/>
      <c r="DXR291" s="376"/>
      <c r="DXS291" s="376"/>
      <c r="DXT291" s="376"/>
      <c r="DXU291" s="376"/>
      <c r="DXV291" s="376"/>
      <c r="DXW291" s="376"/>
      <c r="DXX291" s="376"/>
      <c r="DXY291" s="377"/>
      <c r="DXZ291" s="377"/>
      <c r="DYA291" s="376"/>
      <c r="DYB291" s="376"/>
      <c r="DYC291" s="377"/>
      <c r="DYD291" s="377"/>
      <c r="DYE291" s="376"/>
      <c r="DYF291" s="376"/>
      <c r="DYG291" s="376"/>
      <c r="DYH291" s="376"/>
      <c r="DYI291" s="376"/>
      <c r="DYJ291" s="370"/>
      <c r="DYK291" s="396"/>
      <c r="DYL291" s="376"/>
      <c r="DYM291" s="376"/>
      <c r="DYN291" s="376"/>
      <c r="DYO291" s="376"/>
      <c r="DYP291" s="376"/>
      <c r="DYQ291" s="376"/>
      <c r="DYR291" s="376"/>
      <c r="DYS291" s="375"/>
      <c r="DYT291" s="375"/>
      <c r="DYU291" s="375"/>
      <c r="DYV291" s="375"/>
      <c r="DYW291" s="375"/>
      <c r="DYX291" s="375"/>
      <c r="DYY291" s="375"/>
      <c r="DYZ291" s="375"/>
      <c r="DZA291" s="375"/>
      <c r="DZB291" s="375"/>
      <c r="DZC291" s="375"/>
      <c r="DZD291" s="375"/>
      <c r="DZE291" s="375"/>
      <c r="DZF291" s="375"/>
      <c r="DZG291" s="375"/>
      <c r="DZH291" s="375"/>
      <c r="DZI291" s="375"/>
      <c r="DZJ291" s="375"/>
      <c r="DZK291" s="375"/>
      <c r="DZL291" s="375"/>
      <c r="DZM291" s="375"/>
      <c r="DZN291" s="375"/>
      <c r="DZO291" s="375"/>
      <c r="DZP291" s="375"/>
      <c r="DZQ291" s="375"/>
      <c r="DZR291" s="375"/>
      <c r="DZS291" s="375"/>
      <c r="DZT291" s="375"/>
      <c r="DZU291" s="375"/>
      <c r="DZV291" s="375"/>
      <c r="DZW291" s="375"/>
      <c r="DZX291" s="375"/>
      <c r="DZY291" s="375"/>
      <c r="DZZ291" s="375"/>
      <c r="EAA291" s="375"/>
      <c r="EAB291" s="375"/>
      <c r="EAC291" s="375"/>
      <c r="EAD291" s="375"/>
      <c r="EAE291" s="375"/>
      <c r="EAF291" s="375"/>
      <c r="EAG291" s="375"/>
      <c r="EAH291" s="375"/>
      <c r="EAI291" s="375"/>
      <c r="EAJ291" s="375"/>
      <c r="EAK291" s="376"/>
      <c r="EAL291" s="376"/>
      <c r="EAM291" s="376"/>
      <c r="EAN291" s="376"/>
      <c r="EAO291" s="376"/>
      <c r="EAP291" s="376"/>
      <c r="EAQ291" s="376"/>
      <c r="EAR291" s="376"/>
      <c r="EAS291" s="376"/>
      <c r="EAT291" s="376"/>
      <c r="EAU291" s="376"/>
      <c r="EAV291" s="376"/>
      <c r="EAW291" s="376"/>
      <c r="EAX291" s="376"/>
      <c r="EAY291" s="376"/>
      <c r="EAZ291" s="376"/>
      <c r="EBA291" s="376"/>
      <c r="EBB291" s="376"/>
      <c r="EBC291" s="376"/>
      <c r="EBD291" s="376"/>
      <c r="EBE291" s="376"/>
      <c r="EBF291" s="376"/>
      <c r="EBG291" s="376"/>
      <c r="EBH291" s="376"/>
      <c r="EBI291" s="377"/>
      <c r="EBJ291" s="377"/>
      <c r="EBK291" s="377"/>
      <c r="EBL291" s="377"/>
      <c r="EBM291" s="377"/>
      <c r="EBN291" s="376"/>
      <c r="EBO291" s="376"/>
      <c r="EBP291" s="377"/>
      <c r="EBQ291" s="377"/>
      <c r="EBR291" s="376"/>
      <c r="EBS291" s="376"/>
      <c r="EBT291" s="377"/>
      <c r="EBU291" s="377"/>
      <c r="EBV291" s="376"/>
      <c r="EBW291" s="376"/>
      <c r="EBX291" s="376"/>
      <c r="EBY291" s="376"/>
      <c r="EBZ291" s="376"/>
      <c r="ECA291" s="376"/>
      <c r="ECB291" s="376"/>
      <c r="ECC291" s="377"/>
      <c r="ECD291" s="377"/>
      <c r="ECE291" s="376"/>
      <c r="ECF291" s="376"/>
      <c r="ECG291" s="377"/>
      <c r="ECH291" s="377"/>
      <c r="ECI291" s="376"/>
      <c r="ECJ291" s="376"/>
      <c r="ECK291" s="376"/>
      <c r="ECL291" s="376"/>
      <c r="ECM291" s="376"/>
      <c r="ECN291" s="370"/>
      <c r="ECO291" s="396"/>
      <c r="ECP291" s="376"/>
      <c r="ECQ291" s="376"/>
      <c r="ECR291" s="376"/>
      <c r="ECS291" s="376"/>
      <c r="ECT291" s="376"/>
      <c r="ECU291" s="376"/>
      <c r="ECV291" s="376"/>
      <c r="ECW291" s="375"/>
      <c r="ECX291" s="375"/>
      <c r="ECY291" s="375"/>
      <c r="ECZ291" s="375"/>
      <c r="EDA291" s="375"/>
      <c r="EDB291" s="375"/>
      <c r="EDC291" s="375"/>
      <c r="EDD291" s="375"/>
      <c r="EDE291" s="375"/>
      <c r="EDF291" s="375"/>
      <c r="EDG291" s="375"/>
      <c r="EDH291" s="375"/>
      <c r="EDI291" s="375"/>
      <c r="EDJ291" s="375"/>
      <c r="EDK291" s="375"/>
      <c r="EDL291" s="375"/>
      <c r="EDM291" s="375"/>
      <c r="EDN291" s="375"/>
      <c r="EDO291" s="375"/>
      <c r="EDP291" s="375"/>
      <c r="EDQ291" s="375"/>
      <c r="EDR291" s="375"/>
      <c r="EDS291" s="375"/>
      <c r="EDT291" s="375"/>
      <c r="EDU291" s="375"/>
      <c r="EDV291" s="375"/>
      <c r="EDW291" s="375"/>
      <c r="EDX291" s="375"/>
      <c r="EDY291" s="375"/>
      <c r="EDZ291" s="375"/>
      <c r="EEA291" s="375"/>
      <c r="EEB291" s="375"/>
      <c r="EEC291" s="375"/>
      <c r="EED291" s="375"/>
      <c r="EEE291" s="375"/>
      <c r="EEF291" s="375"/>
      <c r="EEG291" s="375"/>
      <c r="EEH291" s="375"/>
      <c r="EEI291" s="375"/>
      <c r="EEJ291" s="375"/>
      <c r="EEK291" s="375"/>
      <c r="EEL291" s="375"/>
      <c r="EEM291" s="375"/>
      <c r="EEN291" s="375"/>
      <c r="EEO291" s="376"/>
      <c r="EEP291" s="376"/>
      <c r="EEQ291" s="376"/>
      <c r="EER291" s="376"/>
      <c r="EES291" s="376"/>
      <c r="EET291" s="376"/>
      <c r="EEU291" s="376"/>
      <c r="EEV291" s="376"/>
      <c r="EEW291" s="376"/>
      <c r="EEX291" s="376"/>
      <c r="EEY291" s="376"/>
      <c r="EEZ291" s="376"/>
      <c r="EFA291" s="376"/>
      <c r="EFB291" s="376"/>
      <c r="EFC291" s="376"/>
      <c r="EFD291" s="376"/>
      <c r="EFE291" s="376"/>
      <c r="EFF291" s="376"/>
      <c r="EFG291" s="376"/>
      <c r="EFH291" s="376"/>
      <c r="EFI291" s="376"/>
      <c r="EFJ291" s="376"/>
      <c r="EFK291" s="376"/>
      <c r="EFL291" s="376"/>
      <c r="EFM291" s="377"/>
      <c r="EFN291" s="377"/>
      <c r="EFO291" s="377"/>
      <c r="EFP291" s="377"/>
      <c r="EFQ291" s="377"/>
      <c r="EFR291" s="376"/>
      <c r="EFS291" s="376"/>
      <c r="EFT291" s="377"/>
      <c r="EFU291" s="377"/>
      <c r="EFV291" s="376"/>
      <c r="EFW291" s="376"/>
      <c r="EFX291" s="377"/>
      <c r="EFY291" s="377"/>
      <c r="EFZ291" s="376"/>
      <c r="EGA291" s="376"/>
      <c r="EGB291" s="376"/>
      <c r="EGC291" s="376"/>
      <c r="EGD291" s="376"/>
      <c r="EGE291" s="376"/>
      <c r="EGF291" s="376"/>
      <c r="EGG291" s="377"/>
      <c r="EGH291" s="377"/>
      <c r="EGI291" s="376"/>
      <c r="EGJ291" s="376"/>
      <c r="EGK291" s="377"/>
      <c r="EGL291" s="377"/>
      <c r="EGM291" s="376"/>
      <c r="EGN291" s="376"/>
      <c r="EGO291" s="376"/>
      <c r="EGP291" s="376"/>
      <c r="EGQ291" s="376"/>
      <c r="EGR291" s="370"/>
      <c r="EGS291" s="396"/>
      <c r="EGT291" s="376"/>
      <c r="EGU291" s="376"/>
      <c r="EGV291" s="376"/>
      <c r="EGW291" s="376"/>
      <c r="EGX291" s="376"/>
      <c r="EGY291" s="376"/>
      <c r="EGZ291" s="376"/>
      <c r="EHA291" s="375"/>
      <c r="EHB291" s="375"/>
      <c r="EHC291" s="375"/>
      <c r="EHD291" s="375"/>
      <c r="EHE291" s="375"/>
      <c r="EHF291" s="375"/>
      <c r="EHG291" s="375"/>
      <c r="EHH291" s="375"/>
      <c r="EHI291" s="375"/>
      <c r="EHJ291" s="375"/>
      <c r="EHK291" s="375"/>
      <c r="EHL291" s="375"/>
      <c r="EHM291" s="375"/>
      <c r="EHN291" s="375"/>
      <c r="EHO291" s="375"/>
      <c r="EHP291" s="375"/>
      <c r="EHQ291" s="375"/>
      <c r="EHR291" s="375"/>
      <c r="EHS291" s="375"/>
      <c r="EHT291" s="375"/>
      <c r="EHU291" s="375"/>
      <c r="EHV291" s="375"/>
      <c r="EHW291" s="375"/>
      <c r="EHX291" s="375"/>
      <c r="EHY291" s="375"/>
      <c r="EHZ291" s="375"/>
      <c r="EIA291" s="375"/>
      <c r="EIB291" s="375"/>
      <c r="EIC291" s="375"/>
      <c r="EID291" s="375"/>
      <c r="EIE291" s="375"/>
      <c r="EIF291" s="375"/>
      <c r="EIG291" s="375"/>
      <c r="EIH291" s="375"/>
      <c r="EII291" s="375"/>
      <c r="EIJ291" s="375"/>
      <c r="EIK291" s="375"/>
      <c r="EIL291" s="375"/>
      <c r="EIM291" s="375"/>
      <c r="EIN291" s="375"/>
      <c r="EIO291" s="375"/>
      <c r="EIP291" s="375"/>
      <c r="EIQ291" s="375"/>
      <c r="EIR291" s="375"/>
      <c r="EIS291" s="376"/>
      <c r="EIT291" s="376"/>
      <c r="EIU291" s="376"/>
      <c r="EIV291" s="376"/>
      <c r="EIW291" s="376"/>
      <c r="EIX291" s="376"/>
      <c r="EIY291" s="376"/>
      <c r="EIZ291" s="376"/>
      <c r="EJA291" s="376"/>
      <c r="EJB291" s="376"/>
      <c r="EJC291" s="376"/>
      <c r="EJD291" s="376"/>
      <c r="EJE291" s="376"/>
      <c r="EJF291" s="376"/>
      <c r="EJG291" s="376"/>
      <c r="EJH291" s="376"/>
      <c r="EJI291" s="376"/>
      <c r="EJJ291" s="376"/>
      <c r="EJK291" s="376"/>
      <c r="EJL291" s="376"/>
      <c r="EJM291" s="376"/>
      <c r="EJN291" s="376"/>
      <c r="EJO291" s="376"/>
      <c r="EJP291" s="376"/>
      <c r="EJQ291" s="377"/>
      <c r="EJR291" s="377"/>
      <c r="EJS291" s="377"/>
      <c r="EJT291" s="377"/>
      <c r="EJU291" s="377"/>
      <c r="EJV291" s="376"/>
      <c r="EJW291" s="376"/>
      <c r="EJX291" s="377"/>
      <c r="EJY291" s="377"/>
      <c r="EJZ291" s="376"/>
      <c r="EKA291" s="376"/>
      <c r="EKB291" s="377"/>
      <c r="EKC291" s="377"/>
      <c r="EKD291" s="376"/>
      <c r="EKE291" s="376"/>
      <c r="EKF291" s="376"/>
      <c r="EKG291" s="376"/>
      <c r="EKH291" s="376"/>
      <c r="EKI291" s="376"/>
      <c r="EKJ291" s="376"/>
      <c r="EKK291" s="377"/>
      <c r="EKL291" s="377"/>
      <c r="EKM291" s="376"/>
      <c r="EKN291" s="376"/>
      <c r="EKO291" s="377"/>
      <c r="EKP291" s="377"/>
      <c r="EKQ291" s="376"/>
      <c r="EKR291" s="376"/>
      <c r="EKS291" s="376"/>
      <c r="EKT291" s="376"/>
      <c r="EKU291" s="376"/>
      <c r="EKV291" s="370"/>
      <c r="EKW291" s="396"/>
      <c r="EKX291" s="376"/>
      <c r="EKY291" s="376"/>
      <c r="EKZ291" s="376"/>
      <c r="ELA291" s="376"/>
      <c r="ELB291" s="376"/>
      <c r="ELC291" s="376"/>
      <c r="ELD291" s="376"/>
      <c r="ELE291" s="375"/>
      <c r="ELF291" s="375"/>
      <c r="ELG291" s="375"/>
      <c r="ELH291" s="375"/>
      <c r="ELI291" s="375"/>
      <c r="ELJ291" s="375"/>
      <c r="ELK291" s="375"/>
      <c r="ELL291" s="375"/>
      <c r="ELM291" s="375"/>
      <c r="ELN291" s="375"/>
      <c r="ELO291" s="375"/>
      <c r="ELP291" s="375"/>
      <c r="ELQ291" s="375"/>
      <c r="ELR291" s="375"/>
      <c r="ELS291" s="375"/>
      <c r="ELT291" s="375"/>
      <c r="ELU291" s="375"/>
      <c r="ELV291" s="375"/>
      <c r="ELW291" s="375"/>
      <c r="ELX291" s="375"/>
      <c r="ELY291" s="375"/>
      <c r="ELZ291" s="375"/>
      <c r="EMA291" s="375"/>
      <c r="EMB291" s="375"/>
      <c r="EMC291" s="375"/>
      <c r="EMD291" s="375"/>
      <c r="EME291" s="375"/>
      <c r="EMF291" s="375"/>
      <c r="EMG291" s="375"/>
      <c r="EMH291" s="375"/>
      <c r="EMI291" s="375"/>
      <c r="EMJ291" s="375"/>
      <c r="EMK291" s="375"/>
      <c r="EML291" s="375"/>
      <c r="EMM291" s="375"/>
      <c r="EMN291" s="375"/>
      <c r="EMO291" s="375"/>
      <c r="EMP291" s="375"/>
      <c r="EMQ291" s="375"/>
      <c r="EMR291" s="375"/>
      <c r="EMS291" s="375"/>
      <c r="EMT291" s="375"/>
      <c r="EMU291" s="375"/>
      <c r="EMV291" s="375"/>
      <c r="EMW291" s="376"/>
      <c r="EMX291" s="376"/>
      <c r="EMY291" s="376"/>
      <c r="EMZ291" s="376"/>
      <c r="ENA291" s="376"/>
      <c r="ENB291" s="376"/>
      <c r="ENC291" s="376"/>
      <c r="END291" s="376"/>
      <c r="ENE291" s="376"/>
      <c r="ENF291" s="376"/>
      <c r="ENG291" s="376"/>
      <c r="ENH291" s="376"/>
      <c r="ENI291" s="376"/>
      <c r="ENJ291" s="376"/>
      <c r="ENK291" s="376"/>
      <c r="ENL291" s="376"/>
      <c r="ENM291" s="376"/>
      <c r="ENN291" s="376"/>
      <c r="ENO291" s="376"/>
      <c r="ENP291" s="376"/>
      <c r="ENQ291" s="376"/>
      <c r="ENR291" s="376"/>
      <c r="ENS291" s="376"/>
      <c r="ENT291" s="376"/>
      <c r="ENU291" s="377"/>
      <c r="ENV291" s="377"/>
      <c r="ENW291" s="377"/>
      <c r="ENX291" s="377"/>
      <c r="ENY291" s="377"/>
      <c r="ENZ291" s="376"/>
      <c r="EOA291" s="376"/>
      <c r="EOB291" s="377"/>
      <c r="EOC291" s="377"/>
      <c r="EOD291" s="376"/>
      <c r="EOE291" s="376"/>
      <c r="EOF291" s="377"/>
      <c r="EOG291" s="377"/>
      <c r="EOH291" s="376"/>
      <c r="EOI291" s="376"/>
      <c r="EOJ291" s="376"/>
      <c r="EOK291" s="376"/>
      <c r="EOL291" s="376"/>
      <c r="EOM291" s="376"/>
      <c r="EON291" s="376"/>
      <c r="EOO291" s="377"/>
      <c r="EOP291" s="377"/>
      <c r="EOQ291" s="376"/>
      <c r="EOR291" s="376"/>
      <c r="EOS291" s="377"/>
      <c r="EOT291" s="377"/>
      <c r="EOU291" s="376"/>
      <c r="EOV291" s="376"/>
      <c r="EOW291" s="376"/>
      <c r="EOX291" s="376"/>
      <c r="EOY291" s="376"/>
      <c r="EOZ291" s="370"/>
      <c r="EPA291" s="396"/>
      <c r="EPB291" s="376"/>
      <c r="EPC291" s="376"/>
      <c r="EPD291" s="376"/>
      <c r="EPE291" s="376"/>
      <c r="EPF291" s="376"/>
      <c r="EPG291" s="376"/>
      <c r="EPH291" s="376"/>
      <c r="EPI291" s="375"/>
      <c r="EPJ291" s="375"/>
      <c r="EPK291" s="375"/>
      <c r="EPL291" s="375"/>
      <c r="EPM291" s="375"/>
      <c r="EPN291" s="375"/>
      <c r="EPO291" s="375"/>
      <c r="EPP291" s="375"/>
      <c r="EPQ291" s="375"/>
      <c r="EPR291" s="375"/>
      <c r="EPS291" s="375"/>
      <c r="EPT291" s="375"/>
      <c r="EPU291" s="375"/>
      <c r="EPV291" s="375"/>
      <c r="EPW291" s="375"/>
      <c r="EPX291" s="375"/>
      <c r="EPY291" s="375"/>
      <c r="EPZ291" s="375"/>
      <c r="EQA291" s="375"/>
      <c r="EQB291" s="375"/>
      <c r="EQC291" s="375"/>
      <c r="EQD291" s="375"/>
      <c r="EQE291" s="375"/>
      <c r="EQF291" s="375"/>
      <c r="EQG291" s="375"/>
      <c r="EQH291" s="375"/>
      <c r="EQI291" s="375"/>
      <c r="EQJ291" s="375"/>
      <c r="EQK291" s="375"/>
      <c r="EQL291" s="375"/>
      <c r="EQM291" s="375"/>
      <c r="EQN291" s="375"/>
      <c r="EQO291" s="375"/>
      <c r="EQP291" s="375"/>
      <c r="EQQ291" s="375"/>
      <c r="EQR291" s="375"/>
      <c r="EQS291" s="375"/>
      <c r="EQT291" s="375"/>
      <c r="EQU291" s="375"/>
      <c r="EQV291" s="375"/>
      <c r="EQW291" s="375"/>
      <c r="EQX291" s="375"/>
      <c r="EQY291" s="375"/>
      <c r="EQZ291" s="375"/>
      <c r="ERA291" s="376"/>
      <c r="ERB291" s="376"/>
      <c r="ERC291" s="376"/>
      <c r="ERD291" s="376"/>
      <c r="ERE291" s="376"/>
      <c r="ERF291" s="376"/>
      <c r="ERG291" s="376"/>
      <c r="ERH291" s="376"/>
      <c r="ERI291" s="376"/>
      <c r="ERJ291" s="376"/>
      <c r="ERK291" s="376"/>
      <c r="ERL291" s="376"/>
      <c r="ERM291" s="376"/>
      <c r="ERN291" s="376"/>
      <c r="ERO291" s="376"/>
      <c r="ERP291" s="376"/>
      <c r="ERQ291" s="376"/>
      <c r="ERR291" s="376"/>
      <c r="ERS291" s="376"/>
      <c r="ERT291" s="376"/>
      <c r="ERU291" s="376"/>
      <c r="ERV291" s="376"/>
      <c r="ERW291" s="376"/>
      <c r="ERX291" s="376"/>
      <c r="ERY291" s="377"/>
      <c r="ERZ291" s="377"/>
      <c r="ESA291" s="377"/>
      <c r="ESB291" s="377"/>
      <c r="ESC291" s="377"/>
      <c r="ESD291" s="376"/>
      <c r="ESE291" s="376"/>
      <c r="ESF291" s="377"/>
      <c r="ESG291" s="377"/>
      <c r="ESH291" s="376"/>
      <c r="ESI291" s="376"/>
      <c r="ESJ291" s="377"/>
      <c r="ESK291" s="377"/>
      <c r="ESL291" s="376"/>
      <c r="ESM291" s="376"/>
      <c r="ESN291" s="376"/>
      <c r="ESO291" s="376"/>
      <c r="ESP291" s="376"/>
      <c r="ESQ291" s="376"/>
      <c r="ESR291" s="376"/>
      <c r="ESS291" s="377"/>
      <c r="EST291" s="377"/>
      <c r="ESU291" s="376"/>
      <c r="ESV291" s="376"/>
      <c r="ESW291" s="377"/>
      <c r="ESX291" s="377"/>
      <c r="ESY291" s="376"/>
      <c r="ESZ291" s="376"/>
      <c r="ETA291" s="376"/>
      <c r="ETB291" s="376"/>
      <c r="ETC291" s="376"/>
      <c r="ETD291" s="370"/>
      <c r="ETE291" s="396"/>
      <c r="ETF291" s="376"/>
      <c r="ETG291" s="376"/>
      <c r="ETH291" s="376"/>
      <c r="ETI291" s="376"/>
      <c r="ETJ291" s="376"/>
      <c r="ETK291" s="376"/>
      <c r="ETL291" s="376"/>
      <c r="ETM291" s="375"/>
      <c r="ETN291" s="375"/>
      <c r="ETO291" s="375"/>
      <c r="ETP291" s="375"/>
      <c r="ETQ291" s="375"/>
      <c r="ETR291" s="375"/>
      <c r="ETS291" s="375"/>
      <c r="ETT291" s="375"/>
      <c r="ETU291" s="375"/>
      <c r="ETV291" s="375"/>
      <c r="ETW291" s="375"/>
      <c r="ETX291" s="375"/>
      <c r="ETY291" s="375"/>
      <c r="ETZ291" s="375"/>
      <c r="EUA291" s="375"/>
      <c r="EUB291" s="375"/>
      <c r="EUC291" s="375"/>
      <c r="EUD291" s="375"/>
      <c r="EUE291" s="375"/>
      <c r="EUF291" s="375"/>
      <c r="EUG291" s="375"/>
      <c r="EUH291" s="375"/>
      <c r="EUI291" s="375"/>
      <c r="EUJ291" s="375"/>
      <c r="EUK291" s="375"/>
      <c r="EUL291" s="375"/>
      <c r="EUM291" s="375"/>
      <c r="EUN291" s="375"/>
      <c r="EUO291" s="375"/>
      <c r="EUP291" s="375"/>
      <c r="EUQ291" s="375"/>
      <c r="EUR291" s="375"/>
      <c r="EUS291" s="375"/>
      <c r="EUT291" s="375"/>
      <c r="EUU291" s="375"/>
      <c r="EUV291" s="375"/>
      <c r="EUW291" s="375"/>
      <c r="EUX291" s="375"/>
      <c r="EUY291" s="375"/>
      <c r="EUZ291" s="375"/>
      <c r="EVA291" s="375"/>
      <c r="EVB291" s="375"/>
      <c r="EVC291" s="375"/>
      <c r="EVD291" s="375"/>
      <c r="EVE291" s="376"/>
      <c r="EVF291" s="376"/>
      <c r="EVG291" s="376"/>
      <c r="EVH291" s="376"/>
      <c r="EVI291" s="376"/>
      <c r="EVJ291" s="376"/>
      <c r="EVK291" s="376"/>
      <c r="EVL291" s="376"/>
      <c r="EVM291" s="376"/>
      <c r="EVN291" s="376"/>
      <c r="EVO291" s="376"/>
      <c r="EVP291" s="376"/>
      <c r="EVQ291" s="376"/>
      <c r="EVR291" s="376"/>
      <c r="EVS291" s="376"/>
      <c r="EVT291" s="376"/>
      <c r="EVU291" s="376"/>
      <c r="EVV291" s="376"/>
      <c r="EVW291" s="376"/>
      <c r="EVX291" s="376"/>
      <c r="EVY291" s="376"/>
      <c r="EVZ291" s="376"/>
      <c r="EWA291" s="376"/>
      <c r="EWB291" s="376"/>
      <c r="EWC291" s="377"/>
      <c r="EWD291" s="377"/>
      <c r="EWE291" s="377"/>
      <c r="EWF291" s="377"/>
      <c r="EWG291" s="377"/>
      <c r="EWH291" s="376"/>
      <c r="EWI291" s="376"/>
      <c r="EWJ291" s="377"/>
      <c r="EWK291" s="377"/>
      <c r="EWL291" s="376"/>
      <c r="EWM291" s="376"/>
      <c r="EWN291" s="377"/>
      <c r="EWO291" s="377"/>
      <c r="EWP291" s="376"/>
      <c r="EWQ291" s="376"/>
      <c r="EWR291" s="376"/>
      <c r="EWS291" s="376"/>
      <c r="EWT291" s="376"/>
      <c r="EWU291" s="376"/>
      <c r="EWV291" s="376"/>
      <c r="EWW291" s="377"/>
      <c r="EWX291" s="377"/>
      <c r="EWY291" s="376"/>
      <c r="EWZ291" s="376"/>
      <c r="EXA291" s="377"/>
      <c r="EXB291" s="377"/>
      <c r="EXC291" s="376"/>
      <c r="EXD291" s="376"/>
      <c r="EXE291" s="376"/>
      <c r="EXF291" s="376"/>
      <c r="EXG291" s="376"/>
      <c r="EXH291" s="370"/>
      <c r="EXI291" s="396"/>
      <c r="EXJ291" s="376"/>
      <c r="EXK291" s="376"/>
      <c r="EXL291" s="376"/>
      <c r="EXM291" s="376"/>
      <c r="EXN291" s="376"/>
      <c r="EXO291" s="376"/>
      <c r="EXP291" s="376"/>
      <c r="EXQ291" s="375"/>
      <c r="EXR291" s="375"/>
      <c r="EXS291" s="375"/>
      <c r="EXT291" s="375"/>
      <c r="EXU291" s="375"/>
      <c r="EXV291" s="375"/>
      <c r="EXW291" s="375"/>
      <c r="EXX291" s="375"/>
      <c r="EXY291" s="375"/>
      <c r="EXZ291" s="375"/>
      <c r="EYA291" s="375"/>
      <c r="EYB291" s="375"/>
      <c r="EYC291" s="375"/>
      <c r="EYD291" s="375"/>
      <c r="EYE291" s="375"/>
      <c r="EYF291" s="375"/>
      <c r="EYG291" s="375"/>
      <c r="EYH291" s="375"/>
      <c r="EYI291" s="375"/>
      <c r="EYJ291" s="375"/>
      <c r="EYK291" s="375"/>
      <c r="EYL291" s="375"/>
      <c r="EYM291" s="375"/>
      <c r="EYN291" s="375"/>
      <c r="EYO291" s="375"/>
      <c r="EYP291" s="375"/>
      <c r="EYQ291" s="375"/>
      <c r="EYR291" s="375"/>
      <c r="EYS291" s="375"/>
      <c r="EYT291" s="375"/>
      <c r="EYU291" s="375"/>
      <c r="EYV291" s="375"/>
      <c r="EYW291" s="375"/>
      <c r="EYX291" s="375"/>
      <c r="EYY291" s="375"/>
      <c r="EYZ291" s="375"/>
      <c r="EZA291" s="375"/>
      <c r="EZB291" s="375"/>
      <c r="EZC291" s="375"/>
      <c r="EZD291" s="375"/>
      <c r="EZE291" s="375"/>
      <c r="EZF291" s="375"/>
      <c r="EZG291" s="375"/>
      <c r="EZH291" s="375"/>
      <c r="EZI291" s="376"/>
      <c r="EZJ291" s="376"/>
      <c r="EZK291" s="376"/>
      <c r="EZL291" s="376"/>
      <c r="EZM291" s="376"/>
      <c r="EZN291" s="376"/>
      <c r="EZO291" s="376"/>
      <c r="EZP291" s="376"/>
      <c r="EZQ291" s="376"/>
      <c r="EZR291" s="376"/>
      <c r="EZS291" s="376"/>
      <c r="EZT291" s="376"/>
      <c r="EZU291" s="376"/>
      <c r="EZV291" s="376"/>
      <c r="EZW291" s="376"/>
      <c r="EZX291" s="376"/>
      <c r="EZY291" s="376"/>
      <c r="EZZ291" s="376"/>
      <c r="FAA291" s="376"/>
      <c r="FAB291" s="376"/>
      <c r="FAC291" s="376"/>
      <c r="FAD291" s="376"/>
      <c r="FAE291" s="376"/>
      <c r="FAF291" s="376"/>
      <c r="FAG291" s="377"/>
      <c r="FAH291" s="377"/>
      <c r="FAI291" s="377"/>
      <c r="FAJ291" s="377"/>
      <c r="FAK291" s="377"/>
      <c r="FAL291" s="376"/>
      <c r="FAM291" s="376"/>
      <c r="FAN291" s="377"/>
      <c r="FAO291" s="377"/>
      <c r="FAP291" s="376"/>
      <c r="FAQ291" s="376"/>
      <c r="FAR291" s="377"/>
      <c r="FAS291" s="377"/>
      <c r="FAT291" s="376"/>
      <c r="FAU291" s="376"/>
      <c r="FAV291" s="376"/>
      <c r="FAW291" s="376"/>
      <c r="FAX291" s="376"/>
      <c r="FAY291" s="376"/>
      <c r="FAZ291" s="376"/>
      <c r="FBA291" s="377"/>
      <c r="FBB291" s="377"/>
      <c r="FBC291" s="376"/>
      <c r="FBD291" s="376"/>
      <c r="FBE291" s="377"/>
      <c r="FBF291" s="377"/>
      <c r="FBG291" s="376"/>
      <c r="FBH291" s="376"/>
      <c r="FBI291" s="376"/>
      <c r="FBJ291" s="376"/>
      <c r="FBK291" s="376"/>
      <c r="FBL291" s="370"/>
      <c r="FBM291" s="396"/>
      <c r="FBN291" s="376"/>
      <c r="FBO291" s="376"/>
      <c r="FBP291" s="376"/>
      <c r="FBQ291" s="376"/>
      <c r="FBR291" s="376"/>
      <c r="FBS291" s="376"/>
      <c r="FBT291" s="376"/>
      <c r="FBU291" s="375"/>
      <c r="FBV291" s="375"/>
      <c r="FBW291" s="375"/>
      <c r="FBX291" s="375"/>
      <c r="FBY291" s="375"/>
      <c r="FBZ291" s="375"/>
      <c r="FCA291" s="375"/>
      <c r="FCB291" s="375"/>
      <c r="FCC291" s="375"/>
      <c r="FCD291" s="375"/>
      <c r="FCE291" s="375"/>
      <c r="FCF291" s="375"/>
      <c r="FCG291" s="375"/>
      <c r="FCH291" s="375"/>
      <c r="FCI291" s="375"/>
      <c r="FCJ291" s="375"/>
      <c r="FCK291" s="375"/>
      <c r="FCL291" s="375"/>
      <c r="FCM291" s="375"/>
      <c r="FCN291" s="375"/>
      <c r="FCO291" s="375"/>
      <c r="FCP291" s="375"/>
      <c r="FCQ291" s="375"/>
      <c r="FCR291" s="375"/>
      <c r="FCS291" s="375"/>
      <c r="FCT291" s="375"/>
      <c r="FCU291" s="375"/>
      <c r="FCV291" s="375"/>
      <c r="FCW291" s="375"/>
      <c r="FCX291" s="375"/>
      <c r="FCY291" s="375"/>
      <c r="FCZ291" s="375"/>
      <c r="FDA291" s="375"/>
      <c r="FDB291" s="375"/>
      <c r="FDC291" s="375"/>
      <c r="FDD291" s="375"/>
      <c r="FDE291" s="375"/>
      <c r="FDF291" s="375"/>
      <c r="FDG291" s="375"/>
      <c r="FDH291" s="375"/>
      <c r="FDI291" s="375"/>
      <c r="FDJ291" s="375"/>
      <c r="FDK291" s="375"/>
      <c r="FDL291" s="375"/>
      <c r="FDM291" s="376"/>
      <c r="FDN291" s="376"/>
      <c r="FDO291" s="376"/>
      <c r="FDP291" s="376"/>
      <c r="FDQ291" s="376"/>
      <c r="FDR291" s="376"/>
      <c r="FDS291" s="376"/>
      <c r="FDT291" s="376"/>
      <c r="FDU291" s="376"/>
      <c r="FDV291" s="376"/>
      <c r="FDW291" s="376"/>
      <c r="FDX291" s="376"/>
      <c r="FDY291" s="376"/>
      <c r="FDZ291" s="376"/>
      <c r="FEA291" s="376"/>
      <c r="FEB291" s="376"/>
      <c r="FEC291" s="376"/>
      <c r="FED291" s="376"/>
      <c r="FEE291" s="376"/>
      <c r="FEF291" s="376"/>
      <c r="FEG291" s="376"/>
      <c r="FEH291" s="376"/>
      <c r="FEI291" s="376"/>
      <c r="FEJ291" s="376"/>
      <c r="FEK291" s="377"/>
      <c r="FEL291" s="377"/>
      <c r="FEM291" s="377"/>
      <c r="FEN291" s="377"/>
      <c r="FEO291" s="377"/>
      <c r="FEP291" s="376"/>
      <c r="FEQ291" s="376"/>
      <c r="FER291" s="377"/>
      <c r="FES291" s="377"/>
      <c r="FET291" s="376"/>
      <c r="FEU291" s="376"/>
      <c r="FEV291" s="377"/>
      <c r="FEW291" s="377"/>
      <c r="FEX291" s="376"/>
      <c r="FEY291" s="376"/>
      <c r="FEZ291" s="376"/>
      <c r="FFA291" s="376"/>
      <c r="FFB291" s="376"/>
      <c r="FFC291" s="376"/>
      <c r="FFD291" s="376"/>
      <c r="FFE291" s="377"/>
      <c r="FFF291" s="377"/>
      <c r="FFG291" s="376"/>
      <c r="FFH291" s="376"/>
      <c r="FFI291" s="377"/>
      <c r="FFJ291" s="377"/>
      <c r="FFK291" s="376"/>
      <c r="FFL291" s="376"/>
      <c r="FFM291" s="376"/>
      <c r="FFN291" s="376"/>
      <c r="FFO291" s="376"/>
      <c r="FFP291" s="370"/>
      <c r="FFQ291" s="396"/>
      <c r="FFR291" s="376"/>
      <c r="FFS291" s="376"/>
      <c r="FFT291" s="376"/>
      <c r="FFU291" s="376"/>
      <c r="FFV291" s="376"/>
      <c r="FFW291" s="376"/>
      <c r="FFX291" s="376"/>
      <c r="FFY291" s="375"/>
      <c r="FFZ291" s="375"/>
      <c r="FGA291" s="375"/>
      <c r="FGB291" s="375"/>
      <c r="FGC291" s="375"/>
      <c r="FGD291" s="375"/>
      <c r="FGE291" s="375"/>
      <c r="FGF291" s="375"/>
      <c r="FGG291" s="375"/>
      <c r="FGH291" s="375"/>
      <c r="FGI291" s="375"/>
      <c r="FGJ291" s="375"/>
      <c r="FGK291" s="375"/>
      <c r="FGL291" s="375"/>
      <c r="FGM291" s="375"/>
      <c r="FGN291" s="375"/>
      <c r="FGO291" s="375"/>
      <c r="FGP291" s="375"/>
      <c r="FGQ291" s="375"/>
      <c r="FGR291" s="375"/>
      <c r="FGS291" s="375"/>
      <c r="FGT291" s="375"/>
      <c r="FGU291" s="375"/>
      <c r="FGV291" s="375"/>
      <c r="FGW291" s="375"/>
      <c r="FGX291" s="375"/>
      <c r="FGY291" s="375"/>
      <c r="FGZ291" s="375"/>
      <c r="FHA291" s="375"/>
      <c r="FHB291" s="375"/>
      <c r="FHC291" s="375"/>
      <c r="FHD291" s="375"/>
      <c r="FHE291" s="375"/>
      <c r="FHF291" s="375"/>
      <c r="FHG291" s="375"/>
      <c r="FHH291" s="375"/>
      <c r="FHI291" s="375"/>
      <c r="FHJ291" s="375"/>
      <c r="FHK291" s="375"/>
      <c r="FHL291" s="375"/>
      <c r="FHM291" s="375"/>
      <c r="FHN291" s="375"/>
      <c r="FHO291" s="375"/>
      <c r="FHP291" s="375"/>
      <c r="FHQ291" s="376"/>
      <c r="FHR291" s="376"/>
      <c r="FHS291" s="376"/>
      <c r="FHT291" s="376"/>
      <c r="FHU291" s="376"/>
      <c r="FHV291" s="376"/>
      <c r="FHW291" s="376"/>
      <c r="FHX291" s="376"/>
      <c r="FHY291" s="376"/>
      <c r="FHZ291" s="376"/>
      <c r="FIA291" s="376"/>
      <c r="FIB291" s="376"/>
      <c r="FIC291" s="376"/>
      <c r="FID291" s="376"/>
      <c r="FIE291" s="376"/>
      <c r="FIF291" s="376"/>
      <c r="FIG291" s="376"/>
      <c r="FIH291" s="376"/>
      <c r="FII291" s="376"/>
      <c r="FIJ291" s="376"/>
      <c r="FIK291" s="376"/>
      <c r="FIL291" s="376"/>
      <c r="FIM291" s="376"/>
      <c r="FIN291" s="376"/>
      <c r="FIO291" s="377"/>
      <c r="FIP291" s="377"/>
      <c r="FIQ291" s="377"/>
      <c r="FIR291" s="377"/>
      <c r="FIS291" s="377"/>
      <c r="FIT291" s="376"/>
      <c r="FIU291" s="376"/>
      <c r="FIV291" s="377"/>
      <c r="FIW291" s="377"/>
      <c r="FIX291" s="376"/>
      <c r="FIY291" s="376"/>
      <c r="FIZ291" s="377"/>
      <c r="FJA291" s="377"/>
      <c r="FJB291" s="376"/>
      <c r="FJC291" s="376"/>
      <c r="FJD291" s="376"/>
      <c r="FJE291" s="376"/>
      <c r="FJF291" s="376"/>
      <c r="FJG291" s="376"/>
      <c r="FJH291" s="376"/>
      <c r="FJI291" s="377"/>
      <c r="FJJ291" s="377"/>
      <c r="FJK291" s="376"/>
      <c r="FJL291" s="376"/>
      <c r="FJM291" s="377"/>
      <c r="FJN291" s="377"/>
      <c r="FJO291" s="376"/>
      <c r="FJP291" s="376"/>
      <c r="FJQ291" s="376"/>
      <c r="FJR291" s="376"/>
      <c r="FJS291" s="376"/>
      <c r="FJT291" s="370"/>
      <c r="FJU291" s="396"/>
      <c r="FJV291" s="376"/>
      <c r="FJW291" s="376"/>
      <c r="FJX291" s="376"/>
      <c r="FJY291" s="376"/>
      <c r="FJZ291" s="376"/>
      <c r="FKA291" s="376"/>
      <c r="FKB291" s="376"/>
      <c r="FKC291" s="375"/>
      <c r="FKD291" s="375"/>
      <c r="FKE291" s="375"/>
      <c r="FKF291" s="375"/>
      <c r="FKG291" s="375"/>
      <c r="FKH291" s="375"/>
      <c r="FKI291" s="375"/>
      <c r="FKJ291" s="375"/>
      <c r="FKK291" s="375"/>
      <c r="FKL291" s="375"/>
      <c r="FKM291" s="375"/>
      <c r="FKN291" s="375"/>
      <c r="FKO291" s="375"/>
      <c r="FKP291" s="375"/>
      <c r="FKQ291" s="375"/>
      <c r="FKR291" s="375"/>
      <c r="FKS291" s="375"/>
      <c r="FKT291" s="375"/>
      <c r="FKU291" s="375"/>
      <c r="FKV291" s="375"/>
      <c r="FKW291" s="375"/>
      <c r="FKX291" s="375"/>
      <c r="FKY291" s="375"/>
      <c r="FKZ291" s="375"/>
      <c r="FLA291" s="375"/>
      <c r="FLB291" s="375"/>
      <c r="FLC291" s="375"/>
      <c r="FLD291" s="375"/>
      <c r="FLE291" s="375"/>
      <c r="FLF291" s="375"/>
      <c r="FLG291" s="375"/>
      <c r="FLH291" s="375"/>
      <c r="FLI291" s="375"/>
      <c r="FLJ291" s="375"/>
      <c r="FLK291" s="375"/>
      <c r="FLL291" s="375"/>
      <c r="FLM291" s="375"/>
      <c r="FLN291" s="375"/>
      <c r="FLO291" s="375"/>
      <c r="FLP291" s="375"/>
      <c r="FLQ291" s="375"/>
      <c r="FLR291" s="375"/>
      <c r="FLS291" s="375"/>
      <c r="FLT291" s="375"/>
      <c r="FLU291" s="376"/>
      <c r="FLV291" s="376"/>
      <c r="FLW291" s="376"/>
      <c r="FLX291" s="376"/>
      <c r="FLY291" s="376"/>
      <c r="FLZ291" s="376"/>
      <c r="FMA291" s="376"/>
      <c r="FMB291" s="376"/>
      <c r="FMC291" s="376"/>
      <c r="FMD291" s="376"/>
      <c r="FME291" s="376"/>
      <c r="FMF291" s="376"/>
      <c r="FMG291" s="376"/>
      <c r="FMH291" s="376"/>
      <c r="FMI291" s="376"/>
      <c r="FMJ291" s="376"/>
      <c r="FMK291" s="376"/>
      <c r="FML291" s="376"/>
      <c r="FMM291" s="376"/>
      <c r="FMN291" s="376"/>
      <c r="FMO291" s="376"/>
      <c r="FMP291" s="376"/>
      <c r="FMQ291" s="376"/>
      <c r="FMR291" s="376"/>
      <c r="FMS291" s="377"/>
      <c r="FMT291" s="377"/>
      <c r="FMU291" s="377"/>
      <c r="FMV291" s="377"/>
      <c r="FMW291" s="377"/>
      <c r="FMX291" s="376"/>
      <c r="FMY291" s="376"/>
      <c r="FMZ291" s="377"/>
      <c r="FNA291" s="377"/>
      <c r="FNB291" s="376"/>
      <c r="FNC291" s="376"/>
      <c r="FND291" s="377"/>
      <c r="FNE291" s="377"/>
      <c r="FNF291" s="376"/>
      <c r="FNG291" s="376"/>
      <c r="FNH291" s="376"/>
      <c r="FNI291" s="376"/>
      <c r="FNJ291" s="376"/>
      <c r="FNK291" s="376"/>
      <c r="FNL291" s="376"/>
      <c r="FNM291" s="377"/>
      <c r="FNN291" s="377"/>
      <c r="FNO291" s="376"/>
      <c r="FNP291" s="376"/>
      <c r="FNQ291" s="377"/>
      <c r="FNR291" s="377"/>
      <c r="FNS291" s="376"/>
      <c r="FNT291" s="376"/>
      <c r="FNU291" s="376"/>
      <c r="FNV291" s="376"/>
      <c r="FNW291" s="376"/>
      <c r="FNX291" s="370"/>
      <c r="FNY291" s="396"/>
      <c r="FNZ291" s="376"/>
      <c r="FOA291" s="376"/>
      <c r="FOB291" s="376"/>
      <c r="FOC291" s="376"/>
      <c r="FOD291" s="376"/>
      <c r="FOE291" s="376"/>
      <c r="FOF291" s="376"/>
      <c r="FOG291" s="375"/>
      <c r="FOH291" s="375"/>
      <c r="FOI291" s="375"/>
      <c r="FOJ291" s="375"/>
      <c r="FOK291" s="375"/>
      <c r="FOL291" s="375"/>
      <c r="FOM291" s="375"/>
      <c r="FON291" s="375"/>
      <c r="FOO291" s="375"/>
      <c r="FOP291" s="375"/>
      <c r="FOQ291" s="375"/>
      <c r="FOR291" s="375"/>
      <c r="FOS291" s="375"/>
      <c r="FOT291" s="375"/>
      <c r="FOU291" s="375"/>
      <c r="FOV291" s="375"/>
      <c r="FOW291" s="375"/>
      <c r="FOX291" s="375"/>
      <c r="FOY291" s="375"/>
      <c r="FOZ291" s="375"/>
      <c r="FPA291" s="375"/>
      <c r="FPB291" s="375"/>
      <c r="FPC291" s="375"/>
      <c r="FPD291" s="375"/>
      <c r="FPE291" s="375"/>
      <c r="FPF291" s="375"/>
      <c r="FPG291" s="375"/>
      <c r="FPH291" s="375"/>
      <c r="FPI291" s="375"/>
      <c r="FPJ291" s="375"/>
      <c r="FPK291" s="375"/>
      <c r="FPL291" s="375"/>
      <c r="FPM291" s="375"/>
      <c r="FPN291" s="375"/>
      <c r="FPO291" s="375"/>
      <c r="FPP291" s="375"/>
      <c r="FPQ291" s="375"/>
      <c r="FPR291" s="375"/>
      <c r="FPS291" s="375"/>
      <c r="FPT291" s="375"/>
      <c r="FPU291" s="375"/>
      <c r="FPV291" s="375"/>
      <c r="FPW291" s="375"/>
      <c r="FPX291" s="375"/>
      <c r="FPY291" s="376"/>
      <c r="FPZ291" s="376"/>
      <c r="FQA291" s="376"/>
      <c r="FQB291" s="376"/>
      <c r="FQC291" s="376"/>
      <c r="FQD291" s="376"/>
      <c r="FQE291" s="376"/>
      <c r="FQF291" s="376"/>
      <c r="FQG291" s="376"/>
      <c r="FQH291" s="376"/>
      <c r="FQI291" s="376"/>
      <c r="FQJ291" s="376"/>
      <c r="FQK291" s="376"/>
      <c r="FQL291" s="376"/>
      <c r="FQM291" s="376"/>
      <c r="FQN291" s="376"/>
      <c r="FQO291" s="376"/>
      <c r="FQP291" s="376"/>
      <c r="FQQ291" s="376"/>
      <c r="FQR291" s="376"/>
      <c r="FQS291" s="376"/>
      <c r="FQT291" s="376"/>
      <c r="FQU291" s="376"/>
      <c r="FQV291" s="376"/>
      <c r="FQW291" s="377"/>
      <c r="FQX291" s="377"/>
      <c r="FQY291" s="377"/>
      <c r="FQZ291" s="377"/>
      <c r="FRA291" s="377"/>
      <c r="FRB291" s="376"/>
      <c r="FRC291" s="376"/>
      <c r="FRD291" s="377"/>
      <c r="FRE291" s="377"/>
      <c r="FRF291" s="376"/>
      <c r="FRG291" s="376"/>
      <c r="FRH291" s="377"/>
      <c r="FRI291" s="377"/>
      <c r="FRJ291" s="376"/>
      <c r="FRK291" s="376"/>
      <c r="FRL291" s="376"/>
      <c r="FRM291" s="376"/>
      <c r="FRN291" s="376"/>
      <c r="FRO291" s="376"/>
      <c r="FRP291" s="376"/>
      <c r="FRQ291" s="377"/>
      <c r="FRR291" s="377"/>
      <c r="FRS291" s="376"/>
      <c r="FRT291" s="376"/>
      <c r="FRU291" s="377"/>
      <c r="FRV291" s="377"/>
      <c r="FRW291" s="376"/>
      <c r="FRX291" s="376"/>
      <c r="FRY291" s="376"/>
      <c r="FRZ291" s="376"/>
      <c r="FSA291" s="376"/>
      <c r="FSB291" s="370"/>
      <c r="FSC291" s="396"/>
      <c r="FSD291" s="376"/>
      <c r="FSE291" s="376"/>
      <c r="FSF291" s="376"/>
      <c r="FSG291" s="376"/>
      <c r="FSH291" s="376"/>
      <c r="FSI291" s="376"/>
      <c r="FSJ291" s="376"/>
      <c r="FSK291" s="375"/>
      <c r="FSL291" s="375"/>
      <c r="FSM291" s="375"/>
      <c r="FSN291" s="375"/>
      <c r="FSO291" s="375"/>
      <c r="FSP291" s="375"/>
      <c r="FSQ291" s="375"/>
      <c r="FSR291" s="375"/>
      <c r="FSS291" s="375"/>
      <c r="FST291" s="375"/>
      <c r="FSU291" s="375"/>
      <c r="FSV291" s="375"/>
      <c r="FSW291" s="375"/>
      <c r="FSX291" s="375"/>
      <c r="FSY291" s="375"/>
      <c r="FSZ291" s="375"/>
      <c r="FTA291" s="375"/>
      <c r="FTB291" s="375"/>
      <c r="FTC291" s="375"/>
      <c r="FTD291" s="375"/>
      <c r="FTE291" s="375"/>
      <c r="FTF291" s="375"/>
      <c r="FTG291" s="375"/>
      <c r="FTH291" s="375"/>
      <c r="FTI291" s="375"/>
      <c r="FTJ291" s="375"/>
      <c r="FTK291" s="375"/>
      <c r="FTL291" s="375"/>
      <c r="FTM291" s="375"/>
      <c r="FTN291" s="375"/>
      <c r="FTO291" s="375"/>
      <c r="FTP291" s="375"/>
      <c r="FTQ291" s="375"/>
      <c r="FTR291" s="375"/>
      <c r="FTS291" s="375"/>
      <c r="FTT291" s="375"/>
      <c r="FTU291" s="375"/>
      <c r="FTV291" s="375"/>
      <c r="FTW291" s="375"/>
      <c r="FTX291" s="375"/>
      <c r="FTY291" s="375"/>
      <c r="FTZ291" s="375"/>
      <c r="FUA291" s="375"/>
      <c r="FUB291" s="375"/>
      <c r="FUC291" s="376"/>
      <c r="FUD291" s="376"/>
      <c r="FUE291" s="376"/>
      <c r="FUF291" s="376"/>
      <c r="FUG291" s="376"/>
      <c r="FUH291" s="376"/>
      <c r="FUI291" s="376"/>
      <c r="FUJ291" s="376"/>
      <c r="FUK291" s="376"/>
      <c r="FUL291" s="376"/>
      <c r="FUM291" s="376"/>
      <c r="FUN291" s="376"/>
      <c r="FUO291" s="376"/>
      <c r="FUP291" s="376"/>
      <c r="FUQ291" s="376"/>
      <c r="FUR291" s="376"/>
      <c r="FUS291" s="376"/>
      <c r="FUT291" s="376"/>
      <c r="FUU291" s="376"/>
      <c r="FUV291" s="376"/>
      <c r="FUW291" s="376"/>
      <c r="FUX291" s="376"/>
      <c r="FUY291" s="376"/>
      <c r="FUZ291" s="376"/>
      <c r="FVA291" s="377"/>
      <c r="FVB291" s="377"/>
      <c r="FVC291" s="377"/>
      <c r="FVD291" s="377"/>
      <c r="FVE291" s="377"/>
      <c r="FVF291" s="376"/>
      <c r="FVG291" s="376"/>
      <c r="FVH291" s="377"/>
      <c r="FVI291" s="377"/>
      <c r="FVJ291" s="376"/>
      <c r="FVK291" s="376"/>
      <c r="FVL291" s="377"/>
      <c r="FVM291" s="377"/>
      <c r="FVN291" s="376"/>
      <c r="FVO291" s="376"/>
      <c r="FVP291" s="376"/>
      <c r="FVQ291" s="376"/>
      <c r="FVR291" s="376"/>
      <c r="FVS291" s="376"/>
      <c r="FVT291" s="376"/>
      <c r="FVU291" s="377"/>
      <c r="FVV291" s="377"/>
      <c r="FVW291" s="376"/>
      <c r="FVX291" s="376"/>
      <c r="FVY291" s="377"/>
      <c r="FVZ291" s="377"/>
      <c r="FWA291" s="376"/>
      <c r="FWB291" s="376"/>
      <c r="FWC291" s="376"/>
      <c r="FWD291" s="376"/>
      <c r="FWE291" s="376"/>
      <c r="FWF291" s="370"/>
      <c r="FWG291" s="396"/>
      <c r="FWH291" s="376"/>
      <c r="FWI291" s="376"/>
      <c r="FWJ291" s="376"/>
      <c r="FWK291" s="376"/>
      <c r="FWL291" s="376"/>
      <c r="FWM291" s="376"/>
      <c r="FWN291" s="376"/>
      <c r="FWO291" s="375"/>
      <c r="FWP291" s="375"/>
      <c r="FWQ291" s="375"/>
      <c r="FWR291" s="375"/>
      <c r="FWS291" s="375"/>
      <c r="FWT291" s="375"/>
      <c r="FWU291" s="375"/>
      <c r="FWV291" s="375"/>
      <c r="FWW291" s="375"/>
      <c r="FWX291" s="375"/>
      <c r="FWY291" s="375"/>
      <c r="FWZ291" s="375"/>
      <c r="FXA291" s="375"/>
      <c r="FXB291" s="375"/>
      <c r="FXC291" s="375"/>
      <c r="FXD291" s="375"/>
      <c r="FXE291" s="375"/>
      <c r="FXF291" s="375"/>
      <c r="FXG291" s="375"/>
      <c r="FXH291" s="375"/>
      <c r="FXI291" s="375"/>
      <c r="FXJ291" s="375"/>
      <c r="FXK291" s="375"/>
      <c r="FXL291" s="375"/>
      <c r="FXM291" s="375"/>
      <c r="FXN291" s="375"/>
      <c r="FXO291" s="375"/>
      <c r="FXP291" s="375"/>
      <c r="FXQ291" s="375"/>
      <c r="FXR291" s="375"/>
      <c r="FXS291" s="375"/>
      <c r="FXT291" s="375"/>
      <c r="FXU291" s="375"/>
      <c r="FXV291" s="375"/>
      <c r="FXW291" s="375"/>
      <c r="FXX291" s="375"/>
      <c r="FXY291" s="375"/>
      <c r="FXZ291" s="375"/>
      <c r="FYA291" s="375"/>
      <c r="FYB291" s="375"/>
      <c r="FYC291" s="375"/>
      <c r="FYD291" s="375"/>
      <c r="FYE291" s="375"/>
      <c r="FYF291" s="375"/>
      <c r="FYG291" s="376"/>
      <c r="FYH291" s="376"/>
      <c r="FYI291" s="376"/>
      <c r="FYJ291" s="376"/>
      <c r="FYK291" s="376"/>
      <c r="FYL291" s="376"/>
      <c r="FYM291" s="376"/>
      <c r="FYN291" s="376"/>
      <c r="FYO291" s="376"/>
      <c r="FYP291" s="376"/>
      <c r="FYQ291" s="376"/>
      <c r="FYR291" s="376"/>
      <c r="FYS291" s="376"/>
      <c r="FYT291" s="376"/>
      <c r="FYU291" s="376"/>
      <c r="FYV291" s="376"/>
      <c r="FYW291" s="376"/>
      <c r="FYX291" s="376"/>
      <c r="FYY291" s="376"/>
      <c r="FYZ291" s="376"/>
      <c r="FZA291" s="376"/>
      <c r="FZB291" s="376"/>
      <c r="FZC291" s="376"/>
      <c r="FZD291" s="376"/>
      <c r="FZE291" s="377"/>
      <c r="FZF291" s="377"/>
      <c r="FZG291" s="377"/>
      <c r="FZH291" s="377"/>
      <c r="FZI291" s="377"/>
      <c r="FZJ291" s="376"/>
      <c r="FZK291" s="376"/>
      <c r="FZL291" s="377"/>
      <c r="FZM291" s="377"/>
      <c r="FZN291" s="376"/>
      <c r="FZO291" s="376"/>
      <c r="FZP291" s="377"/>
      <c r="FZQ291" s="377"/>
      <c r="FZR291" s="376"/>
      <c r="FZS291" s="376"/>
      <c r="FZT291" s="376"/>
      <c r="FZU291" s="376"/>
      <c r="FZV291" s="376"/>
      <c r="FZW291" s="376"/>
      <c r="FZX291" s="376"/>
      <c r="FZY291" s="377"/>
      <c r="FZZ291" s="377"/>
      <c r="GAA291" s="376"/>
      <c r="GAB291" s="376"/>
      <c r="GAC291" s="377"/>
      <c r="GAD291" s="377"/>
      <c r="GAE291" s="376"/>
      <c r="GAF291" s="376"/>
      <c r="GAG291" s="376"/>
      <c r="GAH291" s="376"/>
      <c r="GAI291" s="376"/>
      <c r="GAJ291" s="370"/>
      <c r="GAK291" s="396"/>
      <c r="GAL291" s="376"/>
      <c r="GAM291" s="376"/>
      <c r="GAN291" s="376"/>
      <c r="GAO291" s="376"/>
      <c r="GAP291" s="376"/>
      <c r="GAQ291" s="376"/>
      <c r="GAR291" s="376"/>
      <c r="GAS291" s="375"/>
      <c r="GAT291" s="375"/>
      <c r="GAU291" s="375"/>
      <c r="GAV291" s="375"/>
      <c r="GAW291" s="375"/>
      <c r="GAX291" s="375"/>
      <c r="GAY291" s="375"/>
      <c r="GAZ291" s="375"/>
      <c r="GBA291" s="375"/>
      <c r="GBB291" s="375"/>
      <c r="GBC291" s="375"/>
      <c r="GBD291" s="375"/>
      <c r="GBE291" s="375"/>
      <c r="GBF291" s="375"/>
      <c r="GBG291" s="375"/>
      <c r="GBH291" s="375"/>
      <c r="GBI291" s="375"/>
      <c r="GBJ291" s="375"/>
      <c r="GBK291" s="375"/>
      <c r="GBL291" s="375"/>
      <c r="GBM291" s="375"/>
      <c r="GBN291" s="375"/>
      <c r="GBO291" s="375"/>
      <c r="GBP291" s="375"/>
      <c r="GBQ291" s="375"/>
      <c r="GBR291" s="375"/>
      <c r="GBS291" s="375"/>
      <c r="GBT291" s="375"/>
      <c r="GBU291" s="375"/>
      <c r="GBV291" s="375"/>
      <c r="GBW291" s="375"/>
      <c r="GBX291" s="375"/>
      <c r="GBY291" s="375"/>
      <c r="GBZ291" s="375"/>
      <c r="GCA291" s="375"/>
      <c r="GCB291" s="375"/>
      <c r="GCC291" s="375"/>
      <c r="GCD291" s="375"/>
      <c r="GCE291" s="375"/>
      <c r="GCF291" s="375"/>
      <c r="GCG291" s="375"/>
      <c r="GCH291" s="375"/>
      <c r="GCI291" s="375"/>
      <c r="GCJ291" s="375"/>
      <c r="GCK291" s="376"/>
      <c r="GCL291" s="376"/>
      <c r="GCM291" s="376"/>
      <c r="GCN291" s="376"/>
      <c r="GCO291" s="376"/>
      <c r="GCP291" s="376"/>
      <c r="GCQ291" s="376"/>
      <c r="GCR291" s="376"/>
      <c r="GCS291" s="376"/>
      <c r="GCT291" s="376"/>
      <c r="GCU291" s="376"/>
      <c r="GCV291" s="376"/>
      <c r="GCW291" s="376"/>
      <c r="GCX291" s="376"/>
      <c r="GCY291" s="376"/>
      <c r="GCZ291" s="376"/>
      <c r="GDA291" s="376"/>
      <c r="GDB291" s="376"/>
      <c r="GDC291" s="376"/>
      <c r="GDD291" s="376"/>
      <c r="GDE291" s="376"/>
      <c r="GDF291" s="376"/>
      <c r="GDG291" s="376"/>
      <c r="GDH291" s="376"/>
      <c r="GDI291" s="377"/>
      <c r="GDJ291" s="377"/>
      <c r="GDK291" s="377"/>
      <c r="GDL291" s="377"/>
      <c r="GDM291" s="377"/>
      <c r="GDN291" s="376"/>
      <c r="GDO291" s="376"/>
      <c r="GDP291" s="377"/>
      <c r="GDQ291" s="377"/>
      <c r="GDR291" s="376"/>
      <c r="GDS291" s="376"/>
      <c r="GDT291" s="377"/>
      <c r="GDU291" s="377"/>
      <c r="GDV291" s="376"/>
      <c r="GDW291" s="376"/>
      <c r="GDX291" s="376"/>
      <c r="GDY291" s="376"/>
      <c r="GDZ291" s="376"/>
      <c r="GEA291" s="376"/>
      <c r="GEB291" s="376"/>
      <c r="GEC291" s="377"/>
      <c r="GED291" s="377"/>
      <c r="GEE291" s="376"/>
      <c r="GEF291" s="376"/>
      <c r="GEG291" s="377"/>
      <c r="GEH291" s="377"/>
      <c r="GEI291" s="376"/>
      <c r="GEJ291" s="376"/>
      <c r="GEK291" s="376"/>
      <c r="GEL291" s="376"/>
      <c r="GEM291" s="376"/>
      <c r="GEN291" s="370"/>
      <c r="GEO291" s="396"/>
      <c r="GEP291" s="376"/>
      <c r="GEQ291" s="376"/>
      <c r="GER291" s="376"/>
      <c r="GES291" s="376"/>
      <c r="GET291" s="376"/>
      <c r="GEU291" s="376"/>
      <c r="GEV291" s="376"/>
      <c r="GEW291" s="375"/>
      <c r="GEX291" s="375"/>
      <c r="GEY291" s="375"/>
      <c r="GEZ291" s="375"/>
      <c r="GFA291" s="375"/>
      <c r="GFB291" s="375"/>
      <c r="GFC291" s="375"/>
      <c r="GFD291" s="375"/>
      <c r="GFE291" s="375"/>
      <c r="GFF291" s="375"/>
      <c r="GFG291" s="375"/>
      <c r="GFH291" s="375"/>
      <c r="GFI291" s="375"/>
      <c r="GFJ291" s="375"/>
      <c r="GFK291" s="375"/>
      <c r="GFL291" s="375"/>
      <c r="GFM291" s="375"/>
      <c r="GFN291" s="375"/>
      <c r="GFO291" s="375"/>
      <c r="GFP291" s="375"/>
      <c r="GFQ291" s="375"/>
      <c r="GFR291" s="375"/>
      <c r="GFS291" s="375"/>
      <c r="GFT291" s="375"/>
      <c r="GFU291" s="375"/>
      <c r="GFV291" s="375"/>
      <c r="GFW291" s="375"/>
      <c r="GFX291" s="375"/>
      <c r="GFY291" s="375"/>
      <c r="GFZ291" s="375"/>
      <c r="GGA291" s="375"/>
      <c r="GGB291" s="375"/>
      <c r="GGC291" s="375"/>
      <c r="GGD291" s="375"/>
      <c r="GGE291" s="375"/>
      <c r="GGF291" s="375"/>
      <c r="GGG291" s="375"/>
      <c r="GGH291" s="375"/>
      <c r="GGI291" s="375"/>
      <c r="GGJ291" s="375"/>
      <c r="GGK291" s="375"/>
      <c r="GGL291" s="375"/>
      <c r="GGM291" s="375"/>
      <c r="GGN291" s="375"/>
      <c r="GGO291" s="376"/>
      <c r="GGP291" s="376"/>
      <c r="GGQ291" s="376"/>
      <c r="GGR291" s="376"/>
      <c r="GGS291" s="376"/>
      <c r="GGT291" s="376"/>
      <c r="GGU291" s="376"/>
      <c r="GGV291" s="376"/>
      <c r="GGW291" s="376"/>
      <c r="GGX291" s="376"/>
      <c r="GGY291" s="376"/>
      <c r="GGZ291" s="376"/>
      <c r="GHA291" s="376"/>
      <c r="GHB291" s="376"/>
      <c r="GHC291" s="376"/>
      <c r="GHD291" s="376"/>
      <c r="GHE291" s="376"/>
      <c r="GHF291" s="376"/>
      <c r="GHG291" s="376"/>
      <c r="GHH291" s="376"/>
      <c r="GHI291" s="376"/>
      <c r="GHJ291" s="376"/>
      <c r="GHK291" s="376"/>
      <c r="GHL291" s="376"/>
      <c r="GHM291" s="377"/>
      <c r="GHN291" s="377"/>
      <c r="GHO291" s="377"/>
      <c r="GHP291" s="377"/>
      <c r="GHQ291" s="377"/>
      <c r="GHR291" s="376"/>
      <c r="GHS291" s="376"/>
      <c r="GHT291" s="377"/>
      <c r="GHU291" s="377"/>
      <c r="GHV291" s="376"/>
      <c r="GHW291" s="376"/>
      <c r="GHX291" s="377"/>
      <c r="GHY291" s="377"/>
      <c r="GHZ291" s="376"/>
      <c r="GIA291" s="376"/>
      <c r="GIB291" s="376"/>
      <c r="GIC291" s="376"/>
      <c r="GID291" s="376"/>
      <c r="GIE291" s="376"/>
      <c r="GIF291" s="376"/>
      <c r="GIG291" s="377"/>
      <c r="GIH291" s="377"/>
      <c r="GII291" s="376"/>
      <c r="GIJ291" s="376"/>
      <c r="GIK291" s="377"/>
      <c r="GIL291" s="377"/>
      <c r="GIM291" s="376"/>
      <c r="GIN291" s="376"/>
      <c r="GIO291" s="376"/>
      <c r="GIP291" s="376"/>
      <c r="GIQ291" s="376"/>
      <c r="GIR291" s="370"/>
      <c r="GIS291" s="396"/>
      <c r="GIT291" s="376"/>
      <c r="GIU291" s="376"/>
      <c r="GIV291" s="376"/>
      <c r="GIW291" s="376"/>
      <c r="GIX291" s="376"/>
      <c r="GIY291" s="376"/>
      <c r="GIZ291" s="376"/>
      <c r="GJA291" s="375"/>
      <c r="GJB291" s="375"/>
      <c r="GJC291" s="375"/>
      <c r="GJD291" s="375"/>
      <c r="GJE291" s="375"/>
      <c r="GJF291" s="375"/>
      <c r="GJG291" s="375"/>
      <c r="GJH291" s="375"/>
      <c r="GJI291" s="375"/>
      <c r="GJJ291" s="375"/>
      <c r="GJK291" s="375"/>
      <c r="GJL291" s="375"/>
      <c r="GJM291" s="375"/>
      <c r="GJN291" s="375"/>
      <c r="GJO291" s="375"/>
      <c r="GJP291" s="375"/>
      <c r="GJQ291" s="375"/>
      <c r="GJR291" s="375"/>
      <c r="GJS291" s="375"/>
      <c r="GJT291" s="375"/>
      <c r="GJU291" s="375"/>
      <c r="GJV291" s="375"/>
      <c r="GJW291" s="375"/>
      <c r="GJX291" s="375"/>
      <c r="GJY291" s="375"/>
      <c r="GJZ291" s="375"/>
      <c r="GKA291" s="375"/>
      <c r="GKB291" s="375"/>
      <c r="GKC291" s="375"/>
      <c r="GKD291" s="375"/>
      <c r="GKE291" s="375"/>
      <c r="GKF291" s="375"/>
      <c r="GKG291" s="375"/>
      <c r="GKH291" s="375"/>
      <c r="GKI291" s="375"/>
      <c r="GKJ291" s="375"/>
      <c r="GKK291" s="375"/>
      <c r="GKL291" s="375"/>
      <c r="GKM291" s="375"/>
      <c r="GKN291" s="375"/>
      <c r="GKO291" s="375"/>
      <c r="GKP291" s="375"/>
      <c r="GKQ291" s="375"/>
      <c r="GKR291" s="375"/>
      <c r="GKS291" s="376"/>
      <c r="GKT291" s="376"/>
      <c r="GKU291" s="376"/>
      <c r="GKV291" s="376"/>
      <c r="GKW291" s="376"/>
      <c r="GKX291" s="376"/>
      <c r="GKY291" s="376"/>
      <c r="GKZ291" s="376"/>
      <c r="GLA291" s="376"/>
      <c r="GLB291" s="376"/>
      <c r="GLC291" s="376"/>
      <c r="GLD291" s="376"/>
      <c r="GLE291" s="376"/>
      <c r="GLF291" s="376"/>
      <c r="GLG291" s="376"/>
      <c r="GLH291" s="376"/>
      <c r="GLI291" s="376"/>
      <c r="GLJ291" s="376"/>
      <c r="GLK291" s="376"/>
      <c r="GLL291" s="376"/>
      <c r="GLM291" s="376"/>
      <c r="GLN291" s="376"/>
      <c r="GLO291" s="376"/>
      <c r="GLP291" s="376"/>
      <c r="GLQ291" s="377"/>
      <c r="GLR291" s="377"/>
      <c r="GLS291" s="377"/>
      <c r="GLT291" s="377"/>
      <c r="GLU291" s="377"/>
      <c r="GLV291" s="376"/>
      <c r="GLW291" s="376"/>
      <c r="GLX291" s="377"/>
      <c r="GLY291" s="377"/>
      <c r="GLZ291" s="376"/>
      <c r="GMA291" s="376"/>
      <c r="GMB291" s="377"/>
      <c r="GMC291" s="377"/>
      <c r="GMD291" s="376"/>
      <c r="GME291" s="376"/>
      <c r="GMF291" s="376"/>
      <c r="GMG291" s="376"/>
      <c r="GMH291" s="376"/>
      <c r="GMI291" s="376"/>
      <c r="GMJ291" s="376"/>
      <c r="GMK291" s="377"/>
      <c r="GML291" s="377"/>
      <c r="GMM291" s="376"/>
      <c r="GMN291" s="376"/>
      <c r="GMO291" s="377"/>
      <c r="GMP291" s="377"/>
      <c r="GMQ291" s="376"/>
      <c r="GMR291" s="376"/>
      <c r="GMS291" s="376"/>
      <c r="GMT291" s="376"/>
      <c r="GMU291" s="376"/>
      <c r="GMV291" s="370"/>
      <c r="GMW291" s="396"/>
      <c r="GMX291" s="376"/>
      <c r="GMY291" s="376"/>
      <c r="GMZ291" s="376"/>
      <c r="GNA291" s="376"/>
      <c r="GNB291" s="376"/>
      <c r="GNC291" s="376"/>
      <c r="GND291" s="376"/>
      <c r="GNE291" s="375"/>
      <c r="GNF291" s="375"/>
      <c r="GNG291" s="375"/>
      <c r="GNH291" s="375"/>
      <c r="GNI291" s="375"/>
      <c r="GNJ291" s="375"/>
      <c r="GNK291" s="375"/>
      <c r="GNL291" s="375"/>
      <c r="GNM291" s="375"/>
      <c r="GNN291" s="375"/>
      <c r="GNO291" s="375"/>
      <c r="GNP291" s="375"/>
      <c r="GNQ291" s="375"/>
      <c r="GNR291" s="375"/>
      <c r="GNS291" s="375"/>
      <c r="GNT291" s="375"/>
      <c r="GNU291" s="375"/>
      <c r="GNV291" s="375"/>
      <c r="GNW291" s="375"/>
      <c r="GNX291" s="375"/>
      <c r="GNY291" s="375"/>
      <c r="GNZ291" s="375"/>
      <c r="GOA291" s="375"/>
      <c r="GOB291" s="375"/>
      <c r="GOC291" s="375"/>
      <c r="GOD291" s="375"/>
      <c r="GOE291" s="375"/>
      <c r="GOF291" s="375"/>
      <c r="GOG291" s="375"/>
      <c r="GOH291" s="375"/>
      <c r="GOI291" s="375"/>
      <c r="GOJ291" s="375"/>
      <c r="GOK291" s="375"/>
      <c r="GOL291" s="375"/>
      <c r="GOM291" s="375"/>
      <c r="GON291" s="375"/>
      <c r="GOO291" s="375"/>
      <c r="GOP291" s="375"/>
      <c r="GOQ291" s="375"/>
      <c r="GOR291" s="375"/>
      <c r="GOS291" s="375"/>
      <c r="GOT291" s="375"/>
      <c r="GOU291" s="375"/>
      <c r="GOV291" s="375"/>
      <c r="GOW291" s="376"/>
      <c r="GOX291" s="376"/>
      <c r="GOY291" s="376"/>
      <c r="GOZ291" s="376"/>
      <c r="GPA291" s="376"/>
      <c r="GPB291" s="376"/>
      <c r="GPC291" s="376"/>
      <c r="GPD291" s="376"/>
      <c r="GPE291" s="376"/>
      <c r="GPF291" s="376"/>
      <c r="GPG291" s="376"/>
      <c r="GPH291" s="376"/>
      <c r="GPI291" s="376"/>
      <c r="GPJ291" s="376"/>
      <c r="GPK291" s="376"/>
      <c r="GPL291" s="376"/>
      <c r="GPM291" s="376"/>
      <c r="GPN291" s="376"/>
      <c r="GPO291" s="376"/>
      <c r="GPP291" s="376"/>
      <c r="GPQ291" s="376"/>
      <c r="GPR291" s="376"/>
      <c r="GPS291" s="376"/>
      <c r="GPT291" s="376"/>
      <c r="GPU291" s="377"/>
      <c r="GPV291" s="377"/>
      <c r="GPW291" s="377"/>
      <c r="GPX291" s="377"/>
      <c r="GPY291" s="377"/>
      <c r="GPZ291" s="376"/>
      <c r="GQA291" s="376"/>
      <c r="GQB291" s="377"/>
      <c r="GQC291" s="377"/>
      <c r="GQD291" s="376"/>
      <c r="GQE291" s="376"/>
      <c r="GQF291" s="377"/>
      <c r="GQG291" s="377"/>
      <c r="GQH291" s="376"/>
      <c r="GQI291" s="376"/>
      <c r="GQJ291" s="376"/>
      <c r="GQK291" s="376"/>
      <c r="GQL291" s="376"/>
      <c r="GQM291" s="376"/>
      <c r="GQN291" s="376"/>
      <c r="GQO291" s="377"/>
      <c r="GQP291" s="377"/>
      <c r="GQQ291" s="376"/>
      <c r="GQR291" s="376"/>
      <c r="GQS291" s="377"/>
      <c r="GQT291" s="377"/>
      <c r="GQU291" s="376"/>
      <c r="GQV291" s="376"/>
      <c r="GQW291" s="376"/>
      <c r="GQX291" s="376"/>
      <c r="GQY291" s="376"/>
      <c r="GQZ291" s="370"/>
      <c r="GRA291" s="396"/>
      <c r="GRB291" s="376"/>
      <c r="GRC291" s="376"/>
      <c r="GRD291" s="376"/>
      <c r="GRE291" s="376"/>
      <c r="GRF291" s="376"/>
      <c r="GRG291" s="376"/>
      <c r="GRH291" s="376"/>
      <c r="GRI291" s="375"/>
      <c r="GRJ291" s="375"/>
      <c r="GRK291" s="375"/>
      <c r="GRL291" s="375"/>
      <c r="GRM291" s="375"/>
      <c r="GRN291" s="375"/>
      <c r="GRO291" s="375"/>
      <c r="GRP291" s="375"/>
      <c r="GRQ291" s="375"/>
      <c r="GRR291" s="375"/>
      <c r="GRS291" s="375"/>
      <c r="GRT291" s="375"/>
      <c r="GRU291" s="375"/>
      <c r="GRV291" s="375"/>
      <c r="GRW291" s="375"/>
      <c r="GRX291" s="375"/>
      <c r="GRY291" s="375"/>
      <c r="GRZ291" s="375"/>
      <c r="GSA291" s="375"/>
      <c r="GSB291" s="375"/>
      <c r="GSC291" s="375"/>
      <c r="GSD291" s="375"/>
      <c r="GSE291" s="375"/>
      <c r="GSF291" s="375"/>
      <c r="GSG291" s="375"/>
      <c r="GSH291" s="375"/>
      <c r="GSI291" s="375"/>
      <c r="GSJ291" s="375"/>
      <c r="GSK291" s="375"/>
      <c r="GSL291" s="375"/>
      <c r="GSM291" s="375"/>
      <c r="GSN291" s="375"/>
      <c r="GSO291" s="375"/>
      <c r="GSP291" s="375"/>
      <c r="GSQ291" s="375"/>
      <c r="GSR291" s="375"/>
      <c r="GSS291" s="375"/>
      <c r="GST291" s="375"/>
      <c r="GSU291" s="375"/>
      <c r="GSV291" s="375"/>
      <c r="GSW291" s="375"/>
      <c r="GSX291" s="375"/>
      <c r="GSY291" s="375"/>
      <c r="GSZ291" s="375"/>
      <c r="GTA291" s="376"/>
      <c r="GTB291" s="376"/>
      <c r="GTC291" s="376"/>
      <c r="GTD291" s="376"/>
      <c r="GTE291" s="376"/>
      <c r="GTF291" s="376"/>
      <c r="GTG291" s="376"/>
      <c r="GTH291" s="376"/>
      <c r="GTI291" s="376"/>
      <c r="GTJ291" s="376"/>
      <c r="GTK291" s="376"/>
      <c r="GTL291" s="376"/>
      <c r="GTM291" s="376"/>
      <c r="GTN291" s="376"/>
      <c r="GTO291" s="376"/>
      <c r="GTP291" s="376"/>
      <c r="GTQ291" s="376"/>
      <c r="GTR291" s="376"/>
      <c r="GTS291" s="376"/>
      <c r="GTT291" s="376"/>
      <c r="GTU291" s="376"/>
      <c r="GTV291" s="376"/>
      <c r="GTW291" s="376"/>
      <c r="GTX291" s="376"/>
      <c r="GTY291" s="377"/>
      <c r="GTZ291" s="377"/>
      <c r="GUA291" s="377"/>
      <c r="GUB291" s="377"/>
      <c r="GUC291" s="377"/>
      <c r="GUD291" s="376"/>
      <c r="GUE291" s="376"/>
      <c r="GUF291" s="377"/>
      <c r="GUG291" s="377"/>
      <c r="GUH291" s="376"/>
      <c r="GUI291" s="376"/>
      <c r="GUJ291" s="377"/>
      <c r="GUK291" s="377"/>
      <c r="GUL291" s="376"/>
      <c r="GUM291" s="376"/>
      <c r="GUN291" s="376"/>
      <c r="GUO291" s="376"/>
      <c r="GUP291" s="376"/>
      <c r="GUQ291" s="376"/>
      <c r="GUR291" s="376"/>
      <c r="GUS291" s="377"/>
      <c r="GUT291" s="377"/>
      <c r="GUU291" s="376"/>
      <c r="GUV291" s="376"/>
      <c r="GUW291" s="377"/>
      <c r="GUX291" s="377"/>
      <c r="GUY291" s="376"/>
      <c r="GUZ291" s="376"/>
      <c r="GVA291" s="376"/>
      <c r="GVB291" s="376"/>
      <c r="GVC291" s="376"/>
      <c r="GVD291" s="370"/>
      <c r="GVE291" s="396"/>
      <c r="GVF291" s="376"/>
      <c r="GVG291" s="376"/>
      <c r="GVH291" s="376"/>
      <c r="GVI291" s="376"/>
      <c r="GVJ291" s="376"/>
      <c r="GVK291" s="376"/>
      <c r="GVL291" s="376"/>
      <c r="GVM291" s="375"/>
      <c r="GVN291" s="375"/>
      <c r="GVO291" s="375"/>
      <c r="GVP291" s="375"/>
      <c r="GVQ291" s="375"/>
      <c r="GVR291" s="375"/>
      <c r="GVS291" s="375"/>
      <c r="GVT291" s="375"/>
      <c r="GVU291" s="375"/>
      <c r="GVV291" s="375"/>
      <c r="GVW291" s="375"/>
      <c r="GVX291" s="375"/>
      <c r="GVY291" s="375"/>
      <c r="GVZ291" s="375"/>
      <c r="GWA291" s="375"/>
      <c r="GWB291" s="375"/>
      <c r="GWC291" s="375"/>
      <c r="GWD291" s="375"/>
      <c r="GWE291" s="375"/>
      <c r="GWF291" s="375"/>
      <c r="GWG291" s="375"/>
      <c r="GWH291" s="375"/>
      <c r="GWI291" s="375"/>
      <c r="GWJ291" s="375"/>
      <c r="GWK291" s="375"/>
      <c r="GWL291" s="375"/>
      <c r="GWM291" s="375"/>
      <c r="GWN291" s="375"/>
      <c r="GWO291" s="375"/>
      <c r="GWP291" s="375"/>
      <c r="GWQ291" s="375"/>
      <c r="GWR291" s="375"/>
      <c r="GWS291" s="375"/>
      <c r="GWT291" s="375"/>
      <c r="GWU291" s="375"/>
      <c r="GWV291" s="375"/>
      <c r="GWW291" s="375"/>
      <c r="GWX291" s="375"/>
      <c r="GWY291" s="375"/>
      <c r="GWZ291" s="375"/>
      <c r="GXA291" s="375"/>
      <c r="GXB291" s="375"/>
      <c r="GXC291" s="375"/>
      <c r="GXD291" s="375"/>
      <c r="GXE291" s="376"/>
      <c r="GXF291" s="376"/>
      <c r="GXG291" s="376"/>
      <c r="GXH291" s="376"/>
      <c r="GXI291" s="376"/>
      <c r="GXJ291" s="376"/>
      <c r="GXK291" s="376"/>
      <c r="GXL291" s="376"/>
      <c r="GXM291" s="376"/>
      <c r="GXN291" s="376"/>
      <c r="GXO291" s="376"/>
      <c r="GXP291" s="376"/>
      <c r="GXQ291" s="376"/>
      <c r="GXR291" s="376"/>
      <c r="GXS291" s="376"/>
      <c r="GXT291" s="376"/>
      <c r="GXU291" s="376"/>
      <c r="GXV291" s="376"/>
      <c r="GXW291" s="376"/>
      <c r="GXX291" s="376"/>
      <c r="GXY291" s="376"/>
      <c r="GXZ291" s="376"/>
      <c r="GYA291" s="376"/>
      <c r="GYB291" s="376"/>
      <c r="GYC291" s="377"/>
      <c r="GYD291" s="377"/>
      <c r="GYE291" s="377"/>
      <c r="GYF291" s="377"/>
      <c r="GYG291" s="377"/>
      <c r="GYH291" s="376"/>
      <c r="GYI291" s="376"/>
      <c r="GYJ291" s="377"/>
      <c r="GYK291" s="377"/>
      <c r="GYL291" s="376"/>
      <c r="GYM291" s="376"/>
      <c r="GYN291" s="377"/>
      <c r="GYO291" s="377"/>
      <c r="GYP291" s="376"/>
      <c r="GYQ291" s="376"/>
      <c r="GYR291" s="376"/>
      <c r="GYS291" s="376"/>
      <c r="GYT291" s="376"/>
      <c r="GYU291" s="376"/>
      <c r="GYV291" s="376"/>
      <c r="GYW291" s="377"/>
      <c r="GYX291" s="377"/>
      <c r="GYY291" s="376"/>
      <c r="GYZ291" s="376"/>
      <c r="GZA291" s="377"/>
      <c r="GZB291" s="377"/>
      <c r="GZC291" s="376"/>
      <c r="GZD291" s="376"/>
      <c r="GZE291" s="376"/>
      <c r="GZF291" s="376"/>
      <c r="GZG291" s="376"/>
      <c r="GZH291" s="370"/>
      <c r="GZI291" s="396"/>
      <c r="GZJ291" s="376"/>
      <c r="GZK291" s="376"/>
      <c r="GZL291" s="376"/>
      <c r="GZM291" s="376"/>
      <c r="GZN291" s="376"/>
      <c r="GZO291" s="376"/>
      <c r="GZP291" s="376"/>
      <c r="GZQ291" s="375"/>
      <c r="GZR291" s="375"/>
      <c r="GZS291" s="375"/>
      <c r="GZT291" s="375"/>
      <c r="GZU291" s="375"/>
      <c r="GZV291" s="375"/>
      <c r="GZW291" s="375"/>
      <c r="GZX291" s="375"/>
      <c r="GZY291" s="375"/>
      <c r="GZZ291" s="375"/>
      <c r="HAA291" s="375"/>
      <c r="HAB291" s="375"/>
      <c r="HAC291" s="375"/>
      <c r="HAD291" s="375"/>
      <c r="HAE291" s="375"/>
      <c r="HAF291" s="375"/>
      <c r="HAG291" s="375"/>
      <c r="HAH291" s="375"/>
      <c r="HAI291" s="375"/>
      <c r="HAJ291" s="375"/>
      <c r="HAK291" s="375"/>
      <c r="HAL291" s="375"/>
      <c r="HAM291" s="375"/>
      <c r="HAN291" s="375"/>
      <c r="HAO291" s="375"/>
      <c r="HAP291" s="375"/>
      <c r="HAQ291" s="375"/>
      <c r="HAR291" s="375"/>
      <c r="HAS291" s="375"/>
      <c r="HAT291" s="375"/>
      <c r="HAU291" s="375"/>
      <c r="HAV291" s="375"/>
      <c r="HAW291" s="375"/>
      <c r="HAX291" s="375"/>
      <c r="HAY291" s="375"/>
      <c r="HAZ291" s="375"/>
      <c r="HBA291" s="375"/>
      <c r="HBB291" s="375"/>
      <c r="HBC291" s="375"/>
      <c r="HBD291" s="375"/>
      <c r="HBE291" s="375"/>
      <c r="HBF291" s="375"/>
      <c r="HBG291" s="375"/>
      <c r="HBH291" s="375"/>
      <c r="HBI291" s="376"/>
      <c r="HBJ291" s="376"/>
      <c r="HBK291" s="376"/>
      <c r="HBL291" s="376"/>
      <c r="HBM291" s="376"/>
      <c r="HBN291" s="376"/>
      <c r="HBO291" s="376"/>
      <c r="HBP291" s="376"/>
      <c r="HBQ291" s="376"/>
      <c r="HBR291" s="376"/>
      <c r="HBS291" s="376"/>
      <c r="HBT291" s="376"/>
      <c r="HBU291" s="376"/>
      <c r="HBV291" s="376"/>
      <c r="HBW291" s="376"/>
      <c r="HBX291" s="376"/>
      <c r="HBY291" s="376"/>
      <c r="HBZ291" s="376"/>
      <c r="HCA291" s="376"/>
      <c r="HCB291" s="376"/>
      <c r="HCC291" s="376"/>
      <c r="HCD291" s="376"/>
      <c r="HCE291" s="376"/>
      <c r="HCF291" s="376"/>
      <c r="HCG291" s="377"/>
      <c r="HCH291" s="377"/>
      <c r="HCI291" s="377"/>
      <c r="HCJ291" s="377"/>
      <c r="HCK291" s="377"/>
      <c r="HCL291" s="376"/>
      <c r="HCM291" s="376"/>
      <c r="HCN291" s="377"/>
      <c r="HCO291" s="377"/>
      <c r="HCP291" s="376"/>
      <c r="HCQ291" s="376"/>
      <c r="HCR291" s="377"/>
      <c r="HCS291" s="377"/>
      <c r="HCT291" s="376"/>
      <c r="HCU291" s="376"/>
      <c r="HCV291" s="376"/>
      <c r="HCW291" s="376"/>
      <c r="HCX291" s="376"/>
      <c r="HCY291" s="376"/>
      <c r="HCZ291" s="376"/>
      <c r="HDA291" s="377"/>
      <c r="HDB291" s="377"/>
      <c r="HDC291" s="376"/>
      <c r="HDD291" s="376"/>
      <c r="HDE291" s="377"/>
      <c r="HDF291" s="377"/>
      <c r="HDG291" s="376"/>
      <c r="HDH291" s="376"/>
      <c r="HDI291" s="376"/>
      <c r="HDJ291" s="376"/>
      <c r="HDK291" s="376"/>
      <c r="HDL291" s="370"/>
      <c r="HDM291" s="396"/>
      <c r="HDN291" s="376"/>
      <c r="HDO291" s="376"/>
      <c r="HDP291" s="376"/>
      <c r="HDQ291" s="376"/>
      <c r="HDR291" s="376"/>
      <c r="HDS291" s="376"/>
      <c r="HDT291" s="376"/>
      <c r="HDU291" s="375"/>
      <c r="HDV291" s="375"/>
      <c r="HDW291" s="375"/>
      <c r="HDX291" s="375"/>
      <c r="HDY291" s="375"/>
      <c r="HDZ291" s="375"/>
      <c r="HEA291" s="375"/>
      <c r="HEB291" s="375"/>
      <c r="HEC291" s="375"/>
      <c r="HED291" s="375"/>
      <c r="HEE291" s="375"/>
      <c r="HEF291" s="375"/>
      <c r="HEG291" s="375"/>
      <c r="HEH291" s="375"/>
      <c r="HEI291" s="375"/>
      <c r="HEJ291" s="375"/>
      <c r="HEK291" s="375"/>
      <c r="HEL291" s="375"/>
      <c r="HEM291" s="375"/>
      <c r="HEN291" s="375"/>
      <c r="HEO291" s="375"/>
      <c r="HEP291" s="375"/>
      <c r="HEQ291" s="375"/>
      <c r="HER291" s="375"/>
      <c r="HES291" s="375"/>
      <c r="HET291" s="375"/>
      <c r="HEU291" s="375"/>
      <c r="HEV291" s="375"/>
      <c r="HEW291" s="375"/>
      <c r="HEX291" s="375"/>
      <c r="HEY291" s="375"/>
      <c r="HEZ291" s="375"/>
      <c r="HFA291" s="375"/>
      <c r="HFB291" s="375"/>
      <c r="HFC291" s="375"/>
      <c r="HFD291" s="375"/>
      <c r="HFE291" s="375"/>
      <c r="HFF291" s="375"/>
      <c r="HFG291" s="375"/>
      <c r="HFH291" s="375"/>
      <c r="HFI291" s="375"/>
      <c r="HFJ291" s="375"/>
      <c r="HFK291" s="375"/>
      <c r="HFL291" s="375"/>
      <c r="HFM291" s="376"/>
      <c r="HFN291" s="376"/>
      <c r="HFO291" s="376"/>
      <c r="HFP291" s="376"/>
      <c r="HFQ291" s="376"/>
      <c r="HFR291" s="376"/>
      <c r="HFS291" s="376"/>
      <c r="HFT291" s="376"/>
      <c r="HFU291" s="376"/>
      <c r="HFV291" s="376"/>
      <c r="HFW291" s="376"/>
      <c r="HFX291" s="376"/>
      <c r="HFY291" s="376"/>
      <c r="HFZ291" s="376"/>
      <c r="HGA291" s="376"/>
      <c r="HGB291" s="376"/>
      <c r="HGC291" s="376"/>
      <c r="HGD291" s="376"/>
      <c r="HGE291" s="376"/>
      <c r="HGF291" s="376"/>
      <c r="HGG291" s="376"/>
      <c r="HGH291" s="376"/>
      <c r="HGI291" s="376"/>
      <c r="HGJ291" s="376"/>
      <c r="HGK291" s="377"/>
      <c r="HGL291" s="377"/>
      <c r="HGM291" s="377"/>
      <c r="HGN291" s="377"/>
      <c r="HGO291" s="377"/>
      <c r="HGP291" s="376"/>
      <c r="HGQ291" s="376"/>
      <c r="HGR291" s="377"/>
      <c r="HGS291" s="377"/>
      <c r="HGT291" s="376"/>
      <c r="HGU291" s="376"/>
      <c r="HGV291" s="377"/>
      <c r="HGW291" s="377"/>
      <c r="HGX291" s="376"/>
      <c r="HGY291" s="376"/>
      <c r="HGZ291" s="376"/>
      <c r="HHA291" s="376"/>
      <c r="HHB291" s="376"/>
      <c r="HHC291" s="376"/>
      <c r="HHD291" s="376"/>
      <c r="HHE291" s="377"/>
      <c r="HHF291" s="377"/>
      <c r="HHG291" s="376"/>
      <c r="HHH291" s="376"/>
      <c r="HHI291" s="377"/>
      <c r="HHJ291" s="377"/>
      <c r="HHK291" s="376"/>
      <c r="HHL291" s="376"/>
      <c r="HHM291" s="376"/>
      <c r="HHN291" s="376"/>
      <c r="HHO291" s="376"/>
      <c r="HHP291" s="370"/>
      <c r="HHQ291" s="396"/>
      <c r="HHR291" s="376"/>
      <c r="HHS291" s="376"/>
      <c r="HHT291" s="376"/>
      <c r="HHU291" s="376"/>
      <c r="HHV291" s="376"/>
      <c r="HHW291" s="376"/>
      <c r="HHX291" s="376"/>
      <c r="HHY291" s="375"/>
      <c r="HHZ291" s="375"/>
      <c r="HIA291" s="375"/>
      <c r="HIB291" s="375"/>
      <c r="HIC291" s="375"/>
      <c r="HID291" s="375"/>
      <c r="HIE291" s="375"/>
      <c r="HIF291" s="375"/>
      <c r="HIG291" s="375"/>
      <c r="HIH291" s="375"/>
      <c r="HII291" s="375"/>
      <c r="HIJ291" s="375"/>
      <c r="HIK291" s="375"/>
      <c r="HIL291" s="375"/>
      <c r="HIM291" s="375"/>
      <c r="HIN291" s="375"/>
      <c r="HIO291" s="375"/>
      <c r="HIP291" s="375"/>
      <c r="HIQ291" s="375"/>
      <c r="HIR291" s="375"/>
      <c r="HIS291" s="375"/>
      <c r="HIT291" s="375"/>
      <c r="HIU291" s="375"/>
      <c r="HIV291" s="375"/>
      <c r="HIW291" s="375"/>
      <c r="HIX291" s="375"/>
      <c r="HIY291" s="375"/>
      <c r="HIZ291" s="375"/>
      <c r="HJA291" s="375"/>
      <c r="HJB291" s="375"/>
      <c r="HJC291" s="375"/>
      <c r="HJD291" s="375"/>
      <c r="HJE291" s="375"/>
      <c r="HJF291" s="375"/>
      <c r="HJG291" s="375"/>
      <c r="HJH291" s="375"/>
      <c r="HJI291" s="375"/>
      <c r="HJJ291" s="375"/>
      <c r="HJK291" s="375"/>
      <c r="HJL291" s="375"/>
      <c r="HJM291" s="375"/>
      <c r="HJN291" s="375"/>
      <c r="HJO291" s="375"/>
      <c r="HJP291" s="375"/>
      <c r="HJQ291" s="376"/>
      <c r="HJR291" s="376"/>
      <c r="HJS291" s="376"/>
      <c r="HJT291" s="376"/>
      <c r="HJU291" s="376"/>
      <c r="HJV291" s="376"/>
      <c r="HJW291" s="376"/>
      <c r="HJX291" s="376"/>
      <c r="HJY291" s="376"/>
      <c r="HJZ291" s="376"/>
      <c r="HKA291" s="376"/>
      <c r="HKB291" s="376"/>
      <c r="HKC291" s="376"/>
      <c r="HKD291" s="376"/>
      <c r="HKE291" s="376"/>
      <c r="HKF291" s="376"/>
      <c r="HKG291" s="376"/>
      <c r="HKH291" s="376"/>
      <c r="HKI291" s="376"/>
      <c r="HKJ291" s="376"/>
      <c r="HKK291" s="376"/>
      <c r="HKL291" s="376"/>
      <c r="HKM291" s="376"/>
      <c r="HKN291" s="376"/>
      <c r="HKO291" s="377"/>
      <c r="HKP291" s="377"/>
      <c r="HKQ291" s="377"/>
      <c r="HKR291" s="377"/>
      <c r="HKS291" s="377"/>
      <c r="HKT291" s="376"/>
      <c r="HKU291" s="376"/>
      <c r="HKV291" s="377"/>
      <c r="HKW291" s="377"/>
      <c r="HKX291" s="376"/>
      <c r="HKY291" s="376"/>
      <c r="HKZ291" s="377"/>
      <c r="HLA291" s="377"/>
      <c r="HLB291" s="376"/>
      <c r="HLC291" s="376"/>
      <c r="HLD291" s="376"/>
      <c r="HLE291" s="376"/>
      <c r="HLF291" s="376"/>
      <c r="HLG291" s="376"/>
      <c r="HLH291" s="376"/>
      <c r="HLI291" s="377"/>
      <c r="HLJ291" s="377"/>
      <c r="HLK291" s="376"/>
      <c r="HLL291" s="376"/>
      <c r="HLM291" s="377"/>
      <c r="HLN291" s="377"/>
      <c r="HLO291" s="376"/>
      <c r="HLP291" s="376"/>
      <c r="HLQ291" s="376"/>
      <c r="HLR291" s="376"/>
      <c r="HLS291" s="376"/>
      <c r="HLT291" s="370"/>
      <c r="HLU291" s="396"/>
      <c r="HLV291" s="376"/>
      <c r="HLW291" s="376"/>
      <c r="HLX291" s="376"/>
      <c r="HLY291" s="376"/>
      <c r="HLZ291" s="376"/>
      <c r="HMA291" s="376"/>
      <c r="HMB291" s="376"/>
      <c r="HMC291" s="375"/>
      <c r="HMD291" s="375"/>
      <c r="HME291" s="375"/>
      <c r="HMF291" s="375"/>
      <c r="HMG291" s="375"/>
      <c r="HMH291" s="375"/>
      <c r="HMI291" s="375"/>
      <c r="HMJ291" s="375"/>
      <c r="HMK291" s="375"/>
      <c r="HML291" s="375"/>
      <c r="HMM291" s="375"/>
      <c r="HMN291" s="375"/>
      <c r="HMO291" s="375"/>
      <c r="HMP291" s="375"/>
      <c r="HMQ291" s="375"/>
      <c r="HMR291" s="375"/>
      <c r="HMS291" s="375"/>
      <c r="HMT291" s="375"/>
      <c r="HMU291" s="375"/>
      <c r="HMV291" s="375"/>
      <c r="HMW291" s="375"/>
      <c r="HMX291" s="375"/>
      <c r="HMY291" s="375"/>
      <c r="HMZ291" s="375"/>
      <c r="HNA291" s="375"/>
      <c r="HNB291" s="375"/>
      <c r="HNC291" s="375"/>
      <c r="HND291" s="375"/>
      <c r="HNE291" s="375"/>
      <c r="HNF291" s="375"/>
      <c r="HNG291" s="375"/>
      <c r="HNH291" s="375"/>
      <c r="HNI291" s="375"/>
      <c r="HNJ291" s="375"/>
      <c r="HNK291" s="375"/>
      <c r="HNL291" s="375"/>
      <c r="HNM291" s="375"/>
      <c r="HNN291" s="375"/>
      <c r="HNO291" s="375"/>
      <c r="HNP291" s="375"/>
      <c r="HNQ291" s="375"/>
      <c r="HNR291" s="375"/>
      <c r="HNS291" s="375"/>
      <c r="HNT291" s="375"/>
      <c r="HNU291" s="376"/>
      <c r="HNV291" s="376"/>
      <c r="HNW291" s="376"/>
      <c r="HNX291" s="376"/>
      <c r="HNY291" s="376"/>
      <c r="HNZ291" s="376"/>
      <c r="HOA291" s="376"/>
      <c r="HOB291" s="376"/>
      <c r="HOC291" s="376"/>
      <c r="HOD291" s="376"/>
      <c r="HOE291" s="376"/>
      <c r="HOF291" s="376"/>
      <c r="HOG291" s="376"/>
      <c r="HOH291" s="376"/>
      <c r="HOI291" s="376"/>
      <c r="HOJ291" s="376"/>
      <c r="HOK291" s="376"/>
      <c r="HOL291" s="376"/>
      <c r="HOM291" s="376"/>
      <c r="HON291" s="376"/>
      <c r="HOO291" s="376"/>
      <c r="HOP291" s="376"/>
      <c r="HOQ291" s="376"/>
      <c r="HOR291" s="376"/>
      <c r="HOS291" s="377"/>
      <c r="HOT291" s="377"/>
      <c r="HOU291" s="377"/>
      <c r="HOV291" s="377"/>
      <c r="HOW291" s="377"/>
      <c r="HOX291" s="376"/>
      <c r="HOY291" s="376"/>
      <c r="HOZ291" s="377"/>
      <c r="HPA291" s="377"/>
      <c r="HPB291" s="376"/>
      <c r="HPC291" s="376"/>
      <c r="HPD291" s="377"/>
      <c r="HPE291" s="377"/>
      <c r="HPF291" s="376"/>
      <c r="HPG291" s="376"/>
      <c r="HPH291" s="376"/>
      <c r="HPI291" s="376"/>
      <c r="HPJ291" s="376"/>
      <c r="HPK291" s="376"/>
      <c r="HPL291" s="376"/>
      <c r="HPM291" s="377"/>
      <c r="HPN291" s="377"/>
      <c r="HPO291" s="376"/>
      <c r="HPP291" s="376"/>
      <c r="HPQ291" s="377"/>
      <c r="HPR291" s="377"/>
      <c r="HPS291" s="376"/>
      <c r="HPT291" s="376"/>
      <c r="HPU291" s="376"/>
      <c r="HPV291" s="376"/>
      <c r="HPW291" s="376"/>
      <c r="HPX291" s="370"/>
      <c r="HPY291" s="396"/>
      <c r="HPZ291" s="376"/>
      <c r="HQA291" s="376"/>
      <c r="HQB291" s="376"/>
      <c r="HQC291" s="376"/>
      <c r="HQD291" s="376"/>
      <c r="HQE291" s="376"/>
      <c r="HQF291" s="376"/>
      <c r="HQG291" s="375"/>
      <c r="HQH291" s="375"/>
      <c r="HQI291" s="375"/>
      <c r="HQJ291" s="375"/>
      <c r="HQK291" s="375"/>
      <c r="HQL291" s="375"/>
      <c r="HQM291" s="375"/>
      <c r="HQN291" s="375"/>
      <c r="HQO291" s="375"/>
      <c r="HQP291" s="375"/>
      <c r="HQQ291" s="375"/>
      <c r="HQR291" s="375"/>
      <c r="HQS291" s="375"/>
      <c r="HQT291" s="375"/>
      <c r="HQU291" s="375"/>
      <c r="HQV291" s="375"/>
      <c r="HQW291" s="375"/>
      <c r="HQX291" s="375"/>
      <c r="HQY291" s="375"/>
      <c r="HQZ291" s="375"/>
      <c r="HRA291" s="375"/>
      <c r="HRB291" s="375"/>
      <c r="HRC291" s="375"/>
      <c r="HRD291" s="375"/>
      <c r="HRE291" s="375"/>
      <c r="HRF291" s="375"/>
      <c r="HRG291" s="375"/>
      <c r="HRH291" s="375"/>
      <c r="HRI291" s="375"/>
      <c r="HRJ291" s="375"/>
      <c r="HRK291" s="375"/>
      <c r="HRL291" s="375"/>
      <c r="HRM291" s="375"/>
      <c r="HRN291" s="375"/>
      <c r="HRO291" s="375"/>
      <c r="HRP291" s="375"/>
      <c r="HRQ291" s="375"/>
      <c r="HRR291" s="375"/>
      <c r="HRS291" s="375"/>
      <c r="HRT291" s="375"/>
      <c r="HRU291" s="375"/>
      <c r="HRV291" s="375"/>
      <c r="HRW291" s="375"/>
      <c r="HRX291" s="375"/>
      <c r="HRY291" s="376"/>
      <c r="HRZ291" s="376"/>
      <c r="HSA291" s="376"/>
      <c r="HSB291" s="376"/>
      <c r="HSC291" s="376"/>
      <c r="HSD291" s="376"/>
      <c r="HSE291" s="376"/>
      <c r="HSF291" s="376"/>
      <c r="HSG291" s="376"/>
      <c r="HSH291" s="376"/>
      <c r="HSI291" s="376"/>
      <c r="HSJ291" s="376"/>
      <c r="HSK291" s="376"/>
      <c r="HSL291" s="376"/>
      <c r="HSM291" s="376"/>
      <c r="HSN291" s="376"/>
      <c r="HSO291" s="376"/>
      <c r="HSP291" s="376"/>
      <c r="HSQ291" s="376"/>
      <c r="HSR291" s="376"/>
      <c r="HSS291" s="376"/>
      <c r="HST291" s="376"/>
      <c r="HSU291" s="376"/>
      <c r="HSV291" s="376"/>
      <c r="HSW291" s="377"/>
      <c r="HSX291" s="377"/>
      <c r="HSY291" s="377"/>
      <c r="HSZ291" s="377"/>
      <c r="HTA291" s="377"/>
      <c r="HTB291" s="376"/>
      <c r="HTC291" s="376"/>
      <c r="HTD291" s="377"/>
      <c r="HTE291" s="377"/>
      <c r="HTF291" s="376"/>
      <c r="HTG291" s="376"/>
      <c r="HTH291" s="377"/>
      <c r="HTI291" s="377"/>
      <c r="HTJ291" s="376"/>
      <c r="HTK291" s="376"/>
      <c r="HTL291" s="376"/>
      <c r="HTM291" s="376"/>
      <c r="HTN291" s="376"/>
      <c r="HTO291" s="376"/>
      <c r="HTP291" s="376"/>
      <c r="HTQ291" s="377"/>
      <c r="HTR291" s="377"/>
      <c r="HTS291" s="376"/>
      <c r="HTT291" s="376"/>
      <c r="HTU291" s="377"/>
      <c r="HTV291" s="377"/>
      <c r="HTW291" s="376"/>
      <c r="HTX291" s="376"/>
      <c r="HTY291" s="376"/>
      <c r="HTZ291" s="376"/>
      <c r="HUA291" s="376"/>
      <c r="HUB291" s="370"/>
      <c r="HUC291" s="396"/>
      <c r="HUD291" s="376"/>
      <c r="HUE291" s="376"/>
      <c r="HUF291" s="376"/>
      <c r="HUG291" s="376"/>
      <c r="HUH291" s="376"/>
      <c r="HUI291" s="376"/>
      <c r="HUJ291" s="376"/>
      <c r="HUK291" s="375"/>
      <c r="HUL291" s="375"/>
      <c r="HUM291" s="375"/>
      <c r="HUN291" s="375"/>
      <c r="HUO291" s="375"/>
      <c r="HUP291" s="375"/>
      <c r="HUQ291" s="375"/>
      <c r="HUR291" s="375"/>
      <c r="HUS291" s="375"/>
      <c r="HUT291" s="375"/>
      <c r="HUU291" s="375"/>
      <c r="HUV291" s="375"/>
      <c r="HUW291" s="375"/>
      <c r="HUX291" s="375"/>
      <c r="HUY291" s="375"/>
      <c r="HUZ291" s="375"/>
      <c r="HVA291" s="375"/>
      <c r="HVB291" s="375"/>
      <c r="HVC291" s="375"/>
      <c r="HVD291" s="375"/>
      <c r="HVE291" s="375"/>
      <c r="HVF291" s="375"/>
      <c r="HVG291" s="375"/>
      <c r="HVH291" s="375"/>
      <c r="HVI291" s="375"/>
      <c r="HVJ291" s="375"/>
      <c r="HVK291" s="375"/>
      <c r="HVL291" s="375"/>
      <c r="HVM291" s="375"/>
      <c r="HVN291" s="375"/>
      <c r="HVO291" s="375"/>
      <c r="HVP291" s="375"/>
      <c r="HVQ291" s="375"/>
      <c r="HVR291" s="375"/>
      <c r="HVS291" s="375"/>
      <c r="HVT291" s="375"/>
      <c r="HVU291" s="375"/>
      <c r="HVV291" s="375"/>
      <c r="HVW291" s="375"/>
      <c r="HVX291" s="375"/>
      <c r="HVY291" s="375"/>
      <c r="HVZ291" s="375"/>
      <c r="HWA291" s="375"/>
      <c r="HWB291" s="375"/>
      <c r="HWC291" s="376"/>
      <c r="HWD291" s="376"/>
      <c r="HWE291" s="376"/>
      <c r="HWF291" s="376"/>
      <c r="HWG291" s="376"/>
      <c r="HWH291" s="376"/>
      <c r="HWI291" s="376"/>
      <c r="HWJ291" s="376"/>
      <c r="HWK291" s="376"/>
      <c r="HWL291" s="376"/>
      <c r="HWM291" s="376"/>
      <c r="HWN291" s="376"/>
      <c r="HWO291" s="376"/>
      <c r="HWP291" s="376"/>
      <c r="HWQ291" s="376"/>
      <c r="HWR291" s="376"/>
      <c r="HWS291" s="376"/>
      <c r="HWT291" s="376"/>
      <c r="HWU291" s="376"/>
      <c r="HWV291" s="376"/>
      <c r="HWW291" s="376"/>
      <c r="HWX291" s="376"/>
      <c r="HWY291" s="376"/>
      <c r="HWZ291" s="376"/>
      <c r="HXA291" s="377"/>
      <c r="HXB291" s="377"/>
      <c r="HXC291" s="377"/>
      <c r="HXD291" s="377"/>
      <c r="HXE291" s="377"/>
      <c r="HXF291" s="376"/>
      <c r="HXG291" s="376"/>
      <c r="HXH291" s="377"/>
      <c r="HXI291" s="377"/>
      <c r="HXJ291" s="376"/>
      <c r="HXK291" s="376"/>
      <c r="HXL291" s="377"/>
      <c r="HXM291" s="377"/>
      <c r="HXN291" s="376"/>
      <c r="HXO291" s="376"/>
      <c r="HXP291" s="376"/>
      <c r="HXQ291" s="376"/>
      <c r="HXR291" s="376"/>
      <c r="HXS291" s="376"/>
      <c r="HXT291" s="376"/>
      <c r="HXU291" s="377"/>
      <c r="HXV291" s="377"/>
      <c r="HXW291" s="376"/>
      <c r="HXX291" s="376"/>
      <c r="HXY291" s="377"/>
      <c r="HXZ291" s="377"/>
      <c r="HYA291" s="376"/>
      <c r="HYB291" s="376"/>
      <c r="HYC291" s="376"/>
      <c r="HYD291" s="376"/>
      <c r="HYE291" s="376"/>
      <c r="HYF291" s="370"/>
      <c r="HYG291" s="396"/>
      <c r="HYH291" s="376"/>
      <c r="HYI291" s="376"/>
      <c r="HYJ291" s="376"/>
      <c r="HYK291" s="376"/>
      <c r="HYL291" s="376"/>
      <c r="HYM291" s="376"/>
      <c r="HYN291" s="376"/>
      <c r="HYO291" s="375"/>
      <c r="HYP291" s="375"/>
      <c r="HYQ291" s="375"/>
      <c r="HYR291" s="375"/>
      <c r="HYS291" s="375"/>
      <c r="HYT291" s="375"/>
      <c r="HYU291" s="375"/>
      <c r="HYV291" s="375"/>
      <c r="HYW291" s="375"/>
      <c r="HYX291" s="375"/>
      <c r="HYY291" s="375"/>
      <c r="HYZ291" s="375"/>
      <c r="HZA291" s="375"/>
      <c r="HZB291" s="375"/>
      <c r="HZC291" s="375"/>
      <c r="HZD291" s="375"/>
      <c r="HZE291" s="375"/>
      <c r="HZF291" s="375"/>
      <c r="HZG291" s="375"/>
      <c r="HZH291" s="375"/>
      <c r="HZI291" s="375"/>
      <c r="HZJ291" s="375"/>
      <c r="HZK291" s="375"/>
      <c r="HZL291" s="375"/>
      <c r="HZM291" s="375"/>
      <c r="HZN291" s="375"/>
      <c r="HZO291" s="375"/>
      <c r="HZP291" s="375"/>
      <c r="HZQ291" s="375"/>
      <c r="HZR291" s="375"/>
      <c r="HZS291" s="375"/>
      <c r="HZT291" s="375"/>
      <c r="HZU291" s="375"/>
      <c r="HZV291" s="375"/>
      <c r="HZW291" s="375"/>
      <c r="HZX291" s="375"/>
      <c r="HZY291" s="375"/>
      <c r="HZZ291" s="375"/>
      <c r="IAA291" s="375"/>
      <c r="IAB291" s="375"/>
      <c r="IAC291" s="375"/>
      <c r="IAD291" s="375"/>
      <c r="IAE291" s="375"/>
      <c r="IAF291" s="375"/>
      <c r="IAG291" s="376"/>
      <c r="IAH291" s="376"/>
      <c r="IAI291" s="376"/>
      <c r="IAJ291" s="376"/>
      <c r="IAK291" s="376"/>
      <c r="IAL291" s="376"/>
      <c r="IAM291" s="376"/>
      <c r="IAN291" s="376"/>
      <c r="IAO291" s="376"/>
      <c r="IAP291" s="376"/>
      <c r="IAQ291" s="376"/>
      <c r="IAR291" s="376"/>
      <c r="IAS291" s="376"/>
      <c r="IAT291" s="376"/>
      <c r="IAU291" s="376"/>
      <c r="IAV291" s="376"/>
      <c r="IAW291" s="376"/>
      <c r="IAX291" s="376"/>
      <c r="IAY291" s="376"/>
      <c r="IAZ291" s="376"/>
      <c r="IBA291" s="376"/>
      <c r="IBB291" s="376"/>
      <c r="IBC291" s="376"/>
      <c r="IBD291" s="376"/>
      <c r="IBE291" s="377"/>
      <c r="IBF291" s="377"/>
      <c r="IBG291" s="377"/>
      <c r="IBH291" s="377"/>
      <c r="IBI291" s="377"/>
      <c r="IBJ291" s="376"/>
      <c r="IBK291" s="376"/>
      <c r="IBL291" s="377"/>
      <c r="IBM291" s="377"/>
      <c r="IBN291" s="376"/>
      <c r="IBO291" s="376"/>
      <c r="IBP291" s="377"/>
      <c r="IBQ291" s="377"/>
      <c r="IBR291" s="376"/>
      <c r="IBS291" s="376"/>
      <c r="IBT291" s="376"/>
      <c r="IBU291" s="376"/>
      <c r="IBV291" s="376"/>
      <c r="IBW291" s="376"/>
      <c r="IBX291" s="376"/>
      <c r="IBY291" s="377"/>
      <c r="IBZ291" s="377"/>
      <c r="ICA291" s="376"/>
      <c r="ICB291" s="376"/>
      <c r="ICC291" s="377"/>
      <c r="ICD291" s="377"/>
      <c r="ICE291" s="376"/>
      <c r="ICF291" s="376"/>
      <c r="ICG291" s="376"/>
      <c r="ICH291" s="376"/>
      <c r="ICI291" s="376"/>
      <c r="ICJ291" s="370"/>
      <c r="ICK291" s="396"/>
      <c r="ICL291" s="376"/>
      <c r="ICM291" s="376"/>
      <c r="ICN291" s="376"/>
      <c r="ICO291" s="376"/>
      <c r="ICP291" s="376"/>
      <c r="ICQ291" s="376"/>
      <c r="ICR291" s="376"/>
      <c r="ICS291" s="375"/>
      <c r="ICT291" s="375"/>
      <c r="ICU291" s="375"/>
      <c r="ICV291" s="375"/>
      <c r="ICW291" s="375"/>
      <c r="ICX291" s="375"/>
      <c r="ICY291" s="375"/>
      <c r="ICZ291" s="375"/>
      <c r="IDA291" s="375"/>
      <c r="IDB291" s="375"/>
      <c r="IDC291" s="375"/>
      <c r="IDD291" s="375"/>
      <c r="IDE291" s="375"/>
      <c r="IDF291" s="375"/>
      <c r="IDG291" s="375"/>
      <c r="IDH291" s="375"/>
      <c r="IDI291" s="375"/>
      <c r="IDJ291" s="375"/>
      <c r="IDK291" s="375"/>
      <c r="IDL291" s="375"/>
      <c r="IDM291" s="375"/>
      <c r="IDN291" s="375"/>
      <c r="IDO291" s="375"/>
      <c r="IDP291" s="375"/>
      <c r="IDQ291" s="375"/>
      <c r="IDR291" s="375"/>
      <c r="IDS291" s="375"/>
      <c r="IDT291" s="375"/>
      <c r="IDU291" s="375"/>
      <c r="IDV291" s="375"/>
      <c r="IDW291" s="375"/>
      <c r="IDX291" s="375"/>
      <c r="IDY291" s="375"/>
      <c r="IDZ291" s="375"/>
      <c r="IEA291" s="375"/>
      <c r="IEB291" s="375"/>
      <c r="IEC291" s="375"/>
      <c r="IED291" s="375"/>
      <c r="IEE291" s="375"/>
      <c r="IEF291" s="375"/>
      <c r="IEG291" s="375"/>
      <c r="IEH291" s="375"/>
      <c r="IEI291" s="375"/>
      <c r="IEJ291" s="375"/>
      <c r="IEK291" s="376"/>
      <c r="IEL291" s="376"/>
      <c r="IEM291" s="376"/>
      <c r="IEN291" s="376"/>
      <c r="IEO291" s="376"/>
      <c r="IEP291" s="376"/>
      <c r="IEQ291" s="376"/>
      <c r="IER291" s="376"/>
      <c r="IES291" s="376"/>
      <c r="IET291" s="376"/>
      <c r="IEU291" s="376"/>
      <c r="IEV291" s="376"/>
      <c r="IEW291" s="376"/>
      <c r="IEX291" s="376"/>
      <c r="IEY291" s="376"/>
      <c r="IEZ291" s="376"/>
      <c r="IFA291" s="376"/>
      <c r="IFB291" s="376"/>
      <c r="IFC291" s="376"/>
      <c r="IFD291" s="376"/>
      <c r="IFE291" s="376"/>
      <c r="IFF291" s="376"/>
      <c r="IFG291" s="376"/>
      <c r="IFH291" s="376"/>
      <c r="IFI291" s="377"/>
      <c r="IFJ291" s="377"/>
      <c r="IFK291" s="377"/>
      <c r="IFL291" s="377"/>
      <c r="IFM291" s="377"/>
      <c r="IFN291" s="376"/>
      <c r="IFO291" s="376"/>
      <c r="IFP291" s="377"/>
      <c r="IFQ291" s="377"/>
      <c r="IFR291" s="376"/>
      <c r="IFS291" s="376"/>
      <c r="IFT291" s="377"/>
      <c r="IFU291" s="377"/>
      <c r="IFV291" s="376"/>
      <c r="IFW291" s="376"/>
      <c r="IFX291" s="376"/>
      <c r="IFY291" s="376"/>
      <c r="IFZ291" s="376"/>
      <c r="IGA291" s="376"/>
      <c r="IGB291" s="376"/>
      <c r="IGC291" s="377"/>
      <c r="IGD291" s="377"/>
      <c r="IGE291" s="376"/>
      <c r="IGF291" s="376"/>
      <c r="IGG291" s="377"/>
      <c r="IGH291" s="377"/>
      <c r="IGI291" s="376"/>
      <c r="IGJ291" s="376"/>
      <c r="IGK291" s="376"/>
      <c r="IGL291" s="376"/>
      <c r="IGM291" s="376"/>
      <c r="IGN291" s="370"/>
      <c r="IGO291" s="396"/>
      <c r="IGP291" s="376"/>
      <c r="IGQ291" s="376"/>
      <c r="IGR291" s="376"/>
      <c r="IGS291" s="376"/>
      <c r="IGT291" s="376"/>
      <c r="IGU291" s="376"/>
      <c r="IGV291" s="376"/>
      <c r="IGW291" s="375"/>
      <c r="IGX291" s="375"/>
      <c r="IGY291" s="375"/>
      <c r="IGZ291" s="375"/>
      <c r="IHA291" s="375"/>
      <c r="IHB291" s="375"/>
      <c r="IHC291" s="375"/>
      <c r="IHD291" s="375"/>
      <c r="IHE291" s="375"/>
      <c r="IHF291" s="375"/>
      <c r="IHG291" s="375"/>
      <c r="IHH291" s="375"/>
      <c r="IHI291" s="375"/>
      <c r="IHJ291" s="375"/>
      <c r="IHK291" s="375"/>
      <c r="IHL291" s="375"/>
      <c r="IHM291" s="375"/>
      <c r="IHN291" s="375"/>
      <c r="IHO291" s="375"/>
      <c r="IHP291" s="375"/>
      <c r="IHQ291" s="375"/>
      <c r="IHR291" s="375"/>
      <c r="IHS291" s="375"/>
      <c r="IHT291" s="375"/>
      <c r="IHU291" s="375"/>
      <c r="IHV291" s="375"/>
      <c r="IHW291" s="375"/>
      <c r="IHX291" s="375"/>
      <c r="IHY291" s="375"/>
      <c r="IHZ291" s="375"/>
      <c r="IIA291" s="375"/>
      <c r="IIB291" s="375"/>
      <c r="IIC291" s="375"/>
      <c r="IID291" s="375"/>
      <c r="IIE291" s="375"/>
      <c r="IIF291" s="375"/>
      <c r="IIG291" s="375"/>
      <c r="IIH291" s="375"/>
      <c r="III291" s="375"/>
      <c r="IIJ291" s="375"/>
      <c r="IIK291" s="375"/>
      <c r="IIL291" s="375"/>
      <c r="IIM291" s="375"/>
      <c r="IIN291" s="375"/>
      <c r="IIO291" s="376"/>
      <c r="IIP291" s="376"/>
      <c r="IIQ291" s="376"/>
      <c r="IIR291" s="376"/>
      <c r="IIS291" s="376"/>
      <c r="IIT291" s="376"/>
      <c r="IIU291" s="376"/>
      <c r="IIV291" s="376"/>
      <c r="IIW291" s="376"/>
      <c r="IIX291" s="376"/>
      <c r="IIY291" s="376"/>
      <c r="IIZ291" s="376"/>
      <c r="IJA291" s="376"/>
      <c r="IJB291" s="376"/>
      <c r="IJC291" s="376"/>
      <c r="IJD291" s="376"/>
      <c r="IJE291" s="376"/>
      <c r="IJF291" s="376"/>
      <c r="IJG291" s="376"/>
      <c r="IJH291" s="376"/>
      <c r="IJI291" s="376"/>
      <c r="IJJ291" s="376"/>
      <c r="IJK291" s="376"/>
      <c r="IJL291" s="376"/>
      <c r="IJM291" s="377"/>
      <c r="IJN291" s="377"/>
      <c r="IJO291" s="377"/>
      <c r="IJP291" s="377"/>
      <c r="IJQ291" s="377"/>
      <c r="IJR291" s="376"/>
      <c r="IJS291" s="376"/>
      <c r="IJT291" s="377"/>
      <c r="IJU291" s="377"/>
      <c r="IJV291" s="376"/>
      <c r="IJW291" s="376"/>
      <c r="IJX291" s="377"/>
      <c r="IJY291" s="377"/>
      <c r="IJZ291" s="376"/>
      <c r="IKA291" s="376"/>
      <c r="IKB291" s="376"/>
      <c r="IKC291" s="376"/>
      <c r="IKD291" s="376"/>
      <c r="IKE291" s="376"/>
      <c r="IKF291" s="376"/>
      <c r="IKG291" s="377"/>
      <c r="IKH291" s="377"/>
      <c r="IKI291" s="376"/>
      <c r="IKJ291" s="376"/>
      <c r="IKK291" s="377"/>
      <c r="IKL291" s="377"/>
      <c r="IKM291" s="376"/>
      <c r="IKN291" s="376"/>
      <c r="IKO291" s="376"/>
      <c r="IKP291" s="376"/>
      <c r="IKQ291" s="376"/>
      <c r="IKR291" s="370"/>
      <c r="IKS291" s="396"/>
      <c r="IKT291" s="376"/>
      <c r="IKU291" s="376"/>
      <c r="IKV291" s="376"/>
      <c r="IKW291" s="376"/>
      <c r="IKX291" s="376"/>
      <c r="IKY291" s="376"/>
      <c r="IKZ291" s="376"/>
      <c r="ILA291" s="375"/>
      <c r="ILB291" s="375"/>
      <c r="ILC291" s="375"/>
      <c r="ILD291" s="375"/>
      <c r="ILE291" s="375"/>
      <c r="ILF291" s="375"/>
      <c r="ILG291" s="375"/>
      <c r="ILH291" s="375"/>
      <c r="ILI291" s="375"/>
      <c r="ILJ291" s="375"/>
      <c r="ILK291" s="375"/>
      <c r="ILL291" s="375"/>
      <c r="ILM291" s="375"/>
      <c r="ILN291" s="375"/>
      <c r="ILO291" s="375"/>
      <c r="ILP291" s="375"/>
      <c r="ILQ291" s="375"/>
      <c r="ILR291" s="375"/>
      <c r="ILS291" s="375"/>
      <c r="ILT291" s="375"/>
      <c r="ILU291" s="375"/>
      <c r="ILV291" s="375"/>
      <c r="ILW291" s="375"/>
      <c r="ILX291" s="375"/>
      <c r="ILY291" s="375"/>
      <c r="ILZ291" s="375"/>
      <c r="IMA291" s="375"/>
      <c r="IMB291" s="375"/>
      <c r="IMC291" s="375"/>
      <c r="IMD291" s="375"/>
      <c r="IME291" s="375"/>
      <c r="IMF291" s="375"/>
      <c r="IMG291" s="375"/>
      <c r="IMH291" s="375"/>
      <c r="IMI291" s="375"/>
      <c r="IMJ291" s="375"/>
      <c r="IMK291" s="375"/>
      <c r="IML291" s="375"/>
      <c r="IMM291" s="375"/>
      <c r="IMN291" s="375"/>
      <c r="IMO291" s="375"/>
      <c r="IMP291" s="375"/>
      <c r="IMQ291" s="375"/>
      <c r="IMR291" s="375"/>
      <c r="IMS291" s="376"/>
      <c r="IMT291" s="376"/>
      <c r="IMU291" s="376"/>
      <c r="IMV291" s="376"/>
      <c r="IMW291" s="376"/>
      <c r="IMX291" s="376"/>
      <c r="IMY291" s="376"/>
      <c r="IMZ291" s="376"/>
      <c r="INA291" s="376"/>
      <c r="INB291" s="376"/>
      <c r="INC291" s="376"/>
      <c r="IND291" s="376"/>
      <c r="INE291" s="376"/>
      <c r="INF291" s="376"/>
      <c r="ING291" s="376"/>
      <c r="INH291" s="376"/>
      <c r="INI291" s="376"/>
      <c r="INJ291" s="376"/>
      <c r="INK291" s="376"/>
      <c r="INL291" s="376"/>
      <c r="INM291" s="376"/>
      <c r="INN291" s="376"/>
      <c r="INO291" s="376"/>
      <c r="INP291" s="376"/>
      <c r="INQ291" s="377"/>
      <c r="INR291" s="377"/>
      <c r="INS291" s="377"/>
      <c r="INT291" s="377"/>
      <c r="INU291" s="377"/>
      <c r="INV291" s="376"/>
      <c r="INW291" s="376"/>
      <c r="INX291" s="377"/>
      <c r="INY291" s="377"/>
      <c r="INZ291" s="376"/>
      <c r="IOA291" s="376"/>
      <c r="IOB291" s="377"/>
      <c r="IOC291" s="377"/>
      <c r="IOD291" s="376"/>
      <c r="IOE291" s="376"/>
      <c r="IOF291" s="376"/>
      <c r="IOG291" s="376"/>
      <c r="IOH291" s="376"/>
      <c r="IOI291" s="376"/>
      <c r="IOJ291" s="376"/>
      <c r="IOK291" s="377"/>
      <c r="IOL291" s="377"/>
      <c r="IOM291" s="376"/>
      <c r="ION291" s="376"/>
      <c r="IOO291" s="377"/>
      <c r="IOP291" s="377"/>
      <c r="IOQ291" s="376"/>
      <c r="IOR291" s="376"/>
      <c r="IOS291" s="376"/>
      <c r="IOT291" s="376"/>
      <c r="IOU291" s="376"/>
      <c r="IOV291" s="370"/>
      <c r="IOW291" s="396"/>
      <c r="IOX291" s="376"/>
      <c r="IOY291" s="376"/>
      <c r="IOZ291" s="376"/>
      <c r="IPA291" s="376"/>
      <c r="IPB291" s="376"/>
      <c r="IPC291" s="376"/>
      <c r="IPD291" s="376"/>
      <c r="IPE291" s="375"/>
      <c r="IPF291" s="375"/>
      <c r="IPG291" s="375"/>
      <c r="IPH291" s="375"/>
      <c r="IPI291" s="375"/>
      <c r="IPJ291" s="375"/>
      <c r="IPK291" s="375"/>
      <c r="IPL291" s="375"/>
      <c r="IPM291" s="375"/>
      <c r="IPN291" s="375"/>
      <c r="IPO291" s="375"/>
      <c r="IPP291" s="375"/>
      <c r="IPQ291" s="375"/>
      <c r="IPR291" s="375"/>
      <c r="IPS291" s="375"/>
      <c r="IPT291" s="375"/>
      <c r="IPU291" s="375"/>
      <c r="IPV291" s="375"/>
      <c r="IPW291" s="375"/>
      <c r="IPX291" s="375"/>
      <c r="IPY291" s="375"/>
      <c r="IPZ291" s="375"/>
      <c r="IQA291" s="375"/>
      <c r="IQB291" s="375"/>
      <c r="IQC291" s="375"/>
      <c r="IQD291" s="375"/>
      <c r="IQE291" s="375"/>
      <c r="IQF291" s="375"/>
      <c r="IQG291" s="375"/>
      <c r="IQH291" s="375"/>
      <c r="IQI291" s="375"/>
      <c r="IQJ291" s="375"/>
      <c r="IQK291" s="375"/>
      <c r="IQL291" s="375"/>
      <c r="IQM291" s="375"/>
      <c r="IQN291" s="375"/>
      <c r="IQO291" s="375"/>
      <c r="IQP291" s="375"/>
      <c r="IQQ291" s="375"/>
      <c r="IQR291" s="375"/>
      <c r="IQS291" s="375"/>
      <c r="IQT291" s="375"/>
      <c r="IQU291" s="375"/>
      <c r="IQV291" s="375"/>
      <c r="IQW291" s="376"/>
      <c r="IQX291" s="376"/>
      <c r="IQY291" s="376"/>
      <c r="IQZ291" s="376"/>
      <c r="IRA291" s="376"/>
      <c r="IRB291" s="376"/>
      <c r="IRC291" s="376"/>
      <c r="IRD291" s="376"/>
      <c r="IRE291" s="376"/>
      <c r="IRF291" s="376"/>
      <c r="IRG291" s="376"/>
      <c r="IRH291" s="376"/>
      <c r="IRI291" s="376"/>
      <c r="IRJ291" s="376"/>
      <c r="IRK291" s="376"/>
      <c r="IRL291" s="376"/>
      <c r="IRM291" s="376"/>
      <c r="IRN291" s="376"/>
      <c r="IRO291" s="376"/>
      <c r="IRP291" s="376"/>
      <c r="IRQ291" s="376"/>
      <c r="IRR291" s="376"/>
      <c r="IRS291" s="376"/>
      <c r="IRT291" s="376"/>
      <c r="IRU291" s="377"/>
      <c r="IRV291" s="377"/>
      <c r="IRW291" s="377"/>
      <c r="IRX291" s="377"/>
      <c r="IRY291" s="377"/>
      <c r="IRZ291" s="376"/>
      <c r="ISA291" s="376"/>
      <c r="ISB291" s="377"/>
      <c r="ISC291" s="377"/>
      <c r="ISD291" s="376"/>
      <c r="ISE291" s="376"/>
      <c r="ISF291" s="377"/>
      <c r="ISG291" s="377"/>
      <c r="ISH291" s="376"/>
      <c r="ISI291" s="376"/>
      <c r="ISJ291" s="376"/>
      <c r="ISK291" s="376"/>
      <c r="ISL291" s="376"/>
      <c r="ISM291" s="376"/>
      <c r="ISN291" s="376"/>
      <c r="ISO291" s="377"/>
      <c r="ISP291" s="377"/>
      <c r="ISQ291" s="376"/>
      <c r="ISR291" s="376"/>
      <c r="ISS291" s="377"/>
      <c r="IST291" s="377"/>
      <c r="ISU291" s="376"/>
      <c r="ISV291" s="376"/>
      <c r="ISW291" s="376"/>
      <c r="ISX291" s="376"/>
      <c r="ISY291" s="376"/>
      <c r="ISZ291" s="370"/>
      <c r="ITA291" s="396"/>
      <c r="ITB291" s="376"/>
      <c r="ITC291" s="376"/>
      <c r="ITD291" s="376"/>
      <c r="ITE291" s="376"/>
      <c r="ITF291" s="376"/>
      <c r="ITG291" s="376"/>
      <c r="ITH291" s="376"/>
      <c r="ITI291" s="375"/>
      <c r="ITJ291" s="375"/>
      <c r="ITK291" s="375"/>
      <c r="ITL291" s="375"/>
      <c r="ITM291" s="375"/>
      <c r="ITN291" s="375"/>
      <c r="ITO291" s="375"/>
      <c r="ITP291" s="375"/>
      <c r="ITQ291" s="375"/>
      <c r="ITR291" s="375"/>
      <c r="ITS291" s="375"/>
      <c r="ITT291" s="375"/>
      <c r="ITU291" s="375"/>
      <c r="ITV291" s="375"/>
      <c r="ITW291" s="375"/>
      <c r="ITX291" s="375"/>
      <c r="ITY291" s="375"/>
      <c r="ITZ291" s="375"/>
      <c r="IUA291" s="375"/>
      <c r="IUB291" s="375"/>
      <c r="IUC291" s="375"/>
      <c r="IUD291" s="375"/>
      <c r="IUE291" s="375"/>
      <c r="IUF291" s="375"/>
      <c r="IUG291" s="375"/>
      <c r="IUH291" s="375"/>
      <c r="IUI291" s="375"/>
      <c r="IUJ291" s="375"/>
      <c r="IUK291" s="375"/>
      <c r="IUL291" s="375"/>
      <c r="IUM291" s="375"/>
      <c r="IUN291" s="375"/>
      <c r="IUO291" s="375"/>
      <c r="IUP291" s="375"/>
      <c r="IUQ291" s="375"/>
      <c r="IUR291" s="375"/>
      <c r="IUS291" s="375"/>
      <c r="IUT291" s="375"/>
      <c r="IUU291" s="375"/>
      <c r="IUV291" s="375"/>
      <c r="IUW291" s="375"/>
      <c r="IUX291" s="375"/>
      <c r="IUY291" s="375"/>
      <c r="IUZ291" s="375"/>
      <c r="IVA291" s="376"/>
      <c r="IVB291" s="376"/>
      <c r="IVC291" s="376"/>
      <c r="IVD291" s="376"/>
      <c r="IVE291" s="376"/>
      <c r="IVF291" s="376"/>
      <c r="IVG291" s="376"/>
      <c r="IVH291" s="376"/>
      <c r="IVI291" s="376"/>
      <c r="IVJ291" s="376"/>
      <c r="IVK291" s="376"/>
      <c r="IVL291" s="376"/>
      <c r="IVM291" s="376"/>
      <c r="IVN291" s="376"/>
      <c r="IVO291" s="376"/>
      <c r="IVP291" s="376"/>
      <c r="IVQ291" s="376"/>
      <c r="IVR291" s="376"/>
      <c r="IVS291" s="376"/>
      <c r="IVT291" s="376"/>
      <c r="IVU291" s="376"/>
      <c r="IVV291" s="376"/>
      <c r="IVW291" s="376"/>
      <c r="IVX291" s="376"/>
      <c r="IVY291" s="377"/>
      <c r="IVZ291" s="377"/>
      <c r="IWA291" s="377"/>
      <c r="IWB291" s="377"/>
      <c r="IWC291" s="377"/>
      <c r="IWD291" s="376"/>
      <c r="IWE291" s="376"/>
      <c r="IWF291" s="377"/>
      <c r="IWG291" s="377"/>
      <c r="IWH291" s="376"/>
      <c r="IWI291" s="376"/>
      <c r="IWJ291" s="377"/>
      <c r="IWK291" s="377"/>
      <c r="IWL291" s="376"/>
      <c r="IWM291" s="376"/>
      <c r="IWN291" s="376"/>
      <c r="IWO291" s="376"/>
      <c r="IWP291" s="376"/>
      <c r="IWQ291" s="376"/>
      <c r="IWR291" s="376"/>
      <c r="IWS291" s="377"/>
      <c r="IWT291" s="377"/>
      <c r="IWU291" s="376"/>
      <c r="IWV291" s="376"/>
      <c r="IWW291" s="377"/>
      <c r="IWX291" s="377"/>
      <c r="IWY291" s="376"/>
      <c r="IWZ291" s="376"/>
      <c r="IXA291" s="376"/>
      <c r="IXB291" s="376"/>
      <c r="IXC291" s="376"/>
      <c r="IXD291" s="370"/>
      <c r="IXE291" s="396"/>
      <c r="IXF291" s="376"/>
      <c r="IXG291" s="376"/>
      <c r="IXH291" s="376"/>
      <c r="IXI291" s="376"/>
      <c r="IXJ291" s="376"/>
      <c r="IXK291" s="376"/>
      <c r="IXL291" s="376"/>
      <c r="IXM291" s="375"/>
      <c r="IXN291" s="375"/>
      <c r="IXO291" s="375"/>
      <c r="IXP291" s="375"/>
      <c r="IXQ291" s="375"/>
      <c r="IXR291" s="375"/>
      <c r="IXS291" s="375"/>
      <c r="IXT291" s="375"/>
      <c r="IXU291" s="375"/>
      <c r="IXV291" s="375"/>
      <c r="IXW291" s="375"/>
      <c r="IXX291" s="375"/>
      <c r="IXY291" s="375"/>
      <c r="IXZ291" s="375"/>
      <c r="IYA291" s="375"/>
      <c r="IYB291" s="375"/>
      <c r="IYC291" s="375"/>
      <c r="IYD291" s="375"/>
      <c r="IYE291" s="375"/>
      <c r="IYF291" s="375"/>
      <c r="IYG291" s="375"/>
      <c r="IYH291" s="375"/>
      <c r="IYI291" s="375"/>
      <c r="IYJ291" s="375"/>
      <c r="IYK291" s="375"/>
      <c r="IYL291" s="375"/>
      <c r="IYM291" s="375"/>
      <c r="IYN291" s="375"/>
      <c r="IYO291" s="375"/>
      <c r="IYP291" s="375"/>
      <c r="IYQ291" s="375"/>
      <c r="IYR291" s="375"/>
      <c r="IYS291" s="375"/>
      <c r="IYT291" s="375"/>
      <c r="IYU291" s="375"/>
      <c r="IYV291" s="375"/>
      <c r="IYW291" s="375"/>
      <c r="IYX291" s="375"/>
      <c r="IYY291" s="375"/>
      <c r="IYZ291" s="375"/>
      <c r="IZA291" s="375"/>
      <c r="IZB291" s="375"/>
      <c r="IZC291" s="375"/>
      <c r="IZD291" s="375"/>
      <c r="IZE291" s="376"/>
      <c r="IZF291" s="376"/>
      <c r="IZG291" s="376"/>
      <c r="IZH291" s="376"/>
      <c r="IZI291" s="376"/>
      <c r="IZJ291" s="376"/>
      <c r="IZK291" s="376"/>
      <c r="IZL291" s="376"/>
      <c r="IZM291" s="376"/>
      <c r="IZN291" s="376"/>
      <c r="IZO291" s="376"/>
      <c r="IZP291" s="376"/>
      <c r="IZQ291" s="376"/>
      <c r="IZR291" s="376"/>
      <c r="IZS291" s="376"/>
      <c r="IZT291" s="376"/>
      <c r="IZU291" s="376"/>
      <c r="IZV291" s="376"/>
      <c r="IZW291" s="376"/>
      <c r="IZX291" s="376"/>
      <c r="IZY291" s="376"/>
      <c r="IZZ291" s="376"/>
      <c r="JAA291" s="376"/>
      <c r="JAB291" s="376"/>
      <c r="JAC291" s="377"/>
      <c r="JAD291" s="377"/>
      <c r="JAE291" s="377"/>
      <c r="JAF291" s="377"/>
      <c r="JAG291" s="377"/>
      <c r="JAH291" s="376"/>
      <c r="JAI291" s="376"/>
      <c r="JAJ291" s="377"/>
      <c r="JAK291" s="377"/>
      <c r="JAL291" s="376"/>
      <c r="JAM291" s="376"/>
      <c r="JAN291" s="377"/>
      <c r="JAO291" s="377"/>
      <c r="JAP291" s="376"/>
      <c r="JAQ291" s="376"/>
      <c r="JAR291" s="376"/>
      <c r="JAS291" s="376"/>
      <c r="JAT291" s="376"/>
      <c r="JAU291" s="376"/>
      <c r="JAV291" s="376"/>
      <c r="JAW291" s="377"/>
      <c r="JAX291" s="377"/>
      <c r="JAY291" s="376"/>
      <c r="JAZ291" s="376"/>
      <c r="JBA291" s="377"/>
      <c r="JBB291" s="377"/>
      <c r="JBC291" s="376"/>
      <c r="JBD291" s="376"/>
      <c r="JBE291" s="376"/>
      <c r="JBF291" s="376"/>
      <c r="JBG291" s="376"/>
      <c r="JBH291" s="370"/>
      <c r="JBI291" s="396"/>
      <c r="JBJ291" s="376"/>
      <c r="JBK291" s="376"/>
      <c r="JBL291" s="376"/>
      <c r="JBM291" s="376"/>
      <c r="JBN291" s="376"/>
      <c r="JBO291" s="376"/>
      <c r="JBP291" s="376"/>
      <c r="JBQ291" s="375"/>
      <c r="JBR291" s="375"/>
      <c r="JBS291" s="375"/>
      <c r="JBT291" s="375"/>
      <c r="JBU291" s="375"/>
      <c r="JBV291" s="375"/>
      <c r="JBW291" s="375"/>
      <c r="JBX291" s="375"/>
      <c r="JBY291" s="375"/>
      <c r="JBZ291" s="375"/>
      <c r="JCA291" s="375"/>
      <c r="JCB291" s="375"/>
      <c r="JCC291" s="375"/>
      <c r="JCD291" s="375"/>
      <c r="JCE291" s="375"/>
      <c r="JCF291" s="375"/>
      <c r="JCG291" s="375"/>
      <c r="JCH291" s="375"/>
      <c r="JCI291" s="375"/>
      <c r="JCJ291" s="375"/>
      <c r="JCK291" s="375"/>
      <c r="JCL291" s="375"/>
      <c r="JCM291" s="375"/>
      <c r="JCN291" s="375"/>
      <c r="JCO291" s="375"/>
      <c r="JCP291" s="375"/>
      <c r="JCQ291" s="375"/>
      <c r="JCR291" s="375"/>
      <c r="JCS291" s="375"/>
      <c r="JCT291" s="375"/>
      <c r="JCU291" s="375"/>
      <c r="JCV291" s="375"/>
      <c r="JCW291" s="375"/>
      <c r="JCX291" s="375"/>
      <c r="JCY291" s="375"/>
      <c r="JCZ291" s="375"/>
      <c r="JDA291" s="375"/>
      <c r="JDB291" s="375"/>
      <c r="JDC291" s="375"/>
      <c r="JDD291" s="375"/>
      <c r="JDE291" s="375"/>
      <c r="JDF291" s="375"/>
      <c r="JDG291" s="375"/>
      <c r="JDH291" s="375"/>
      <c r="JDI291" s="376"/>
      <c r="JDJ291" s="376"/>
      <c r="JDK291" s="376"/>
      <c r="JDL291" s="376"/>
      <c r="JDM291" s="376"/>
      <c r="JDN291" s="376"/>
      <c r="JDO291" s="376"/>
      <c r="JDP291" s="376"/>
      <c r="JDQ291" s="376"/>
      <c r="JDR291" s="376"/>
      <c r="JDS291" s="376"/>
      <c r="JDT291" s="376"/>
      <c r="JDU291" s="376"/>
      <c r="JDV291" s="376"/>
      <c r="JDW291" s="376"/>
      <c r="JDX291" s="376"/>
      <c r="JDY291" s="376"/>
      <c r="JDZ291" s="376"/>
      <c r="JEA291" s="376"/>
      <c r="JEB291" s="376"/>
      <c r="JEC291" s="376"/>
      <c r="JED291" s="376"/>
      <c r="JEE291" s="376"/>
      <c r="JEF291" s="376"/>
      <c r="JEG291" s="377"/>
      <c r="JEH291" s="377"/>
      <c r="JEI291" s="377"/>
      <c r="JEJ291" s="377"/>
      <c r="JEK291" s="377"/>
      <c r="JEL291" s="376"/>
      <c r="JEM291" s="376"/>
      <c r="JEN291" s="377"/>
      <c r="JEO291" s="377"/>
      <c r="JEP291" s="376"/>
      <c r="JEQ291" s="376"/>
      <c r="JER291" s="377"/>
      <c r="JES291" s="377"/>
      <c r="JET291" s="376"/>
      <c r="JEU291" s="376"/>
      <c r="JEV291" s="376"/>
      <c r="JEW291" s="376"/>
      <c r="JEX291" s="376"/>
      <c r="JEY291" s="376"/>
      <c r="JEZ291" s="376"/>
      <c r="JFA291" s="377"/>
      <c r="JFB291" s="377"/>
      <c r="JFC291" s="376"/>
      <c r="JFD291" s="376"/>
      <c r="JFE291" s="377"/>
      <c r="JFF291" s="377"/>
      <c r="JFG291" s="376"/>
      <c r="JFH291" s="376"/>
      <c r="JFI291" s="376"/>
      <c r="JFJ291" s="376"/>
      <c r="JFK291" s="376"/>
      <c r="JFL291" s="370"/>
      <c r="JFM291" s="396"/>
      <c r="JFN291" s="376"/>
      <c r="JFO291" s="376"/>
      <c r="JFP291" s="376"/>
      <c r="JFQ291" s="376"/>
      <c r="JFR291" s="376"/>
      <c r="JFS291" s="376"/>
      <c r="JFT291" s="376"/>
      <c r="JFU291" s="375"/>
      <c r="JFV291" s="375"/>
      <c r="JFW291" s="375"/>
      <c r="JFX291" s="375"/>
      <c r="JFY291" s="375"/>
      <c r="JFZ291" s="375"/>
      <c r="JGA291" s="375"/>
      <c r="JGB291" s="375"/>
      <c r="JGC291" s="375"/>
      <c r="JGD291" s="375"/>
      <c r="JGE291" s="375"/>
      <c r="JGF291" s="375"/>
      <c r="JGG291" s="375"/>
      <c r="JGH291" s="375"/>
      <c r="JGI291" s="375"/>
      <c r="JGJ291" s="375"/>
      <c r="JGK291" s="375"/>
      <c r="JGL291" s="375"/>
      <c r="JGM291" s="375"/>
      <c r="JGN291" s="375"/>
      <c r="JGO291" s="375"/>
      <c r="JGP291" s="375"/>
      <c r="JGQ291" s="375"/>
      <c r="JGR291" s="375"/>
      <c r="JGS291" s="375"/>
      <c r="JGT291" s="375"/>
      <c r="JGU291" s="375"/>
      <c r="JGV291" s="375"/>
      <c r="JGW291" s="375"/>
      <c r="JGX291" s="375"/>
      <c r="JGY291" s="375"/>
      <c r="JGZ291" s="375"/>
      <c r="JHA291" s="375"/>
      <c r="JHB291" s="375"/>
      <c r="JHC291" s="375"/>
      <c r="JHD291" s="375"/>
      <c r="JHE291" s="375"/>
      <c r="JHF291" s="375"/>
      <c r="JHG291" s="375"/>
      <c r="JHH291" s="375"/>
      <c r="JHI291" s="375"/>
      <c r="JHJ291" s="375"/>
      <c r="JHK291" s="375"/>
      <c r="JHL291" s="375"/>
      <c r="JHM291" s="376"/>
      <c r="JHN291" s="376"/>
      <c r="JHO291" s="376"/>
      <c r="JHP291" s="376"/>
      <c r="JHQ291" s="376"/>
      <c r="JHR291" s="376"/>
      <c r="JHS291" s="376"/>
      <c r="JHT291" s="376"/>
      <c r="JHU291" s="376"/>
      <c r="JHV291" s="376"/>
      <c r="JHW291" s="376"/>
      <c r="JHX291" s="376"/>
      <c r="JHY291" s="376"/>
      <c r="JHZ291" s="376"/>
      <c r="JIA291" s="376"/>
      <c r="JIB291" s="376"/>
      <c r="JIC291" s="376"/>
      <c r="JID291" s="376"/>
      <c r="JIE291" s="376"/>
      <c r="JIF291" s="376"/>
      <c r="JIG291" s="376"/>
      <c r="JIH291" s="376"/>
      <c r="JII291" s="376"/>
      <c r="JIJ291" s="376"/>
      <c r="JIK291" s="377"/>
      <c r="JIL291" s="377"/>
      <c r="JIM291" s="377"/>
      <c r="JIN291" s="377"/>
      <c r="JIO291" s="377"/>
      <c r="JIP291" s="376"/>
      <c r="JIQ291" s="376"/>
      <c r="JIR291" s="377"/>
      <c r="JIS291" s="377"/>
      <c r="JIT291" s="376"/>
      <c r="JIU291" s="376"/>
      <c r="JIV291" s="377"/>
      <c r="JIW291" s="377"/>
      <c r="JIX291" s="376"/>
      <c r="JIY291" s="376"/>
      <c r="JIZ291" s="376"/>
      <c r="JJA291" s="376"/>
      <c r="JJB291" s="376"/>
      <c r="JJC291" s="376"/>
      <c r="JJD291" s="376"/>
      <c r="JJE291" s="377"/>
      <c r="JJF291" s="377"/>
      <c r="JJG291" s="376"/>
      <c r="JJH291" s="376"/>
      <c r="JJI291" s="377"/>
      <c r="JJJ291" s="377"/>
      <c r="JJK291" s="376"/>
      <c r="JJL291" s="376"/>
      <c r="JJM291" s="376"/>
      <c r="JJN291" s="376"/>
      <c r="JJO291" s="376"/>
      <c r="JJP291" s="370"/>
      <c r="JJQ291" s="396"/>
      <c r="JJR291" s="376"/>
      <c r="JJS291" s="376"/>
      <c r="JJT291" s="376"/>
      <c r="JJU291" s="376"/>
      <c r="JJV291" s="376"/>
      <c r="JJW291" s="376"/>
      <c r="JJX291" s="376"/>
      <c r="JJY291" s="375"/>
      <c r="JJZ291" s="375"/>
      <c r="JKA291" s="375"/>
      <c r="JKB291" s="375"/>
      <c r="JKC291" s="375"/>
      <c r="JKD291" s="375"/>
      <c r="JKE291" s="375"/>
      <c r="JKF291" s="375"/>
      <c r="JKG291" s="375"/>
      <c r="JKH291" s="375"/>
      <c r="JKI291" s="375"/>
      <c r="JKJ291" s="375"/>
      <c r="JKK291" s="375"/>
      <c r="JKL291" s="375"/>
      <c r="JKM291" s="375"/>
      <c r="JKN291" s="375"/>
      <c r="JKO291" s="375"/>
      <c r="JKP291" s="375"/>
      <c r="JKQ291" s="375"/>
      <c r="JKR291" s="375"/>
      <c r="JKS291" s="375"/>
      <c r="JKT291" s="375"/>
      <c r="JKU291" s="375"/>
      <c r="JKV291" s="375"/>
      <c r="JKW291" s="375"/>
      <c r="JKX291" s="375"/>
      <c r="JKY291" s="375"/>
      <c r="JKZ291" s="375"/>
      <c r="JLA291" s="375"/>
      <c r="JLB291" s="375"/>
      <c r="JLC291" s="375"/>
      <c r="JLD291" s="375"/>
      <c r="JLE291" s="375"/>
      <c r="JLF291" s="375"/>
      <c r="JLG291" s="375"/>
      <c r="JLH291" s="375"/>
      <c r="JLI291" s="375"/>
      <c r="JLJ291" s="375"/>
      <c r="JLK291" s="375"/>
      <c r="JLL291" s="375"/>
      <c r="JLM291" s="375"/>
      <c r="JLN291" s="375"/>
      <c r="JLO291" s="375"/>
      <c r="JLP291" s="375"/>
      <c r="JLQ291" s="376"/>
      <c r="JLR291" s="376"/>
      <c r="JLS291" s="376"/>
      <c r="JLT291" s="376"/>
      <c r="JLU291" s="376"/>
      <c r="JLV291" s="376"/>
      <c r="JLW291" s="376"/>
      <c r="JLX291" s="376"/>
      <c r="JLY291" s="376"/>
      <c r="JLZ291" s="376"/>
      <c r="JMA291" s="376"/>
      <c r="JMB291" s="376"/>
      <c r="JMC291" s="376"/>
      <c r="JMD291" s="376"/>
      <c r="JME291" s="376"/>
      <c r="JMF291" s="376"/>
      <c r="JMG291" s="376"/>
      <c r="JMH291" s="376"/>
      <c r="JMI291" s="376"/>
      <c r="JMJ291" s="376"/>
      <c r="JMK291" s="376"/>
      <c r="JML291" s="376"/>
      <c r="JMM291" s="376"/>
      <c r="JMN291" s="376"/>
      <c r="JMO291" s="377"/>
      <c r="JMP291" s="377"/>
      <c r="JMQ291" s="377"/>
      <c r="JMR291" s="377"/>
      <c r="JMS291" s="377"/>
      <c r="JMT291" s="376"/>
      <c r="JMU291" s="376"/>
      <c r="JMV291" s="377"/>
      <c r="JMW291" s="377"/>
      <c r="JMX291" s="376"/>
      <c r="JMY291" s="376"/>
      <c r="JMZ291" s="377"/>
      <c r="JNA291" s="377"/>
      <c r="JNB291" s="376"/>
      <c r="JNC291" s="376"/>
      <c r="JND291" s="376"/>
      <c r="JNE291" s="376"/>
      <c r="JNF291" s="376"/>
      <c r="JNG291" s="376"/>
      <c r="JNH291" s="376"/>
      <c r="JNI291" s="377"/>
      <c r="JNJ291" s="377"/>
      <c r="JNK291" s="376"/>
      <c r="JNL291" s="376"/>
      <c r="JNM291" s="377"/>
      <c r="JNN291" s="377"/>
      <c r="JNO291" s="376"/>
      <c r="JNP291" s="376"/>
      <c r="JNQ291" s="376"/>
      <c r="JNR291" s="376"/>
      <c r="JNS291" s="376"/>
      <c r="JNT291" s="370"/>
      <c r="JNU291" s="396"/>
      <c r="JNV291" s="376"/>
      <c r="JNW291" s="376"/>
      <c r="JNX291" s="376"/>
      <c r="JNY291" s="376"/>
      <c r="JNZ291" s="376"/>
      <c r="JOA291" s="376"/>
      <c r="JOB291" s="376"/>
      <c r="JOC291" s="375"/>
      <c r="JOD291" s="375"/>
      <c r="JOE291" s="375"/>
      <c r="JOF291" s="375"/>
      <c r="JOG291" s="375"/>
      <c r="JOH291" s="375"/>
      <c r="JOI291" s="375"/>
      <c r="JOJ291" s="375"/>
      <c r="JOK291" s="375"/>
      <c r="JOL291" s="375"/>
      <c r="JOM291" s="375"/>
      <c r="JON291" s="375"/>
      <c r="JOO291" s="375"/>
      <c r="JOP291" s="375"/>
      <c r="JOQ291" s="375"/>
      <c r="JOR291" s="375"/>
      <c r="JOS291" s="375"/>
      <c r="JOT291" s="375"/>
      <c r="JOU291" s="375"/>
      <c r="JOV291" s="375"/>
      <c r="JOW291" s="375"/>
      <c r="JOX291" s="375"/>
      <c r="JOY291" s="375"/>
      <c r="JOZ291" s="375"/>
      <c r="JPA291" s="375"/>
      <c r="JPB291" s="375"/>
      <c r="JPC291" s="375"/>
      <c r="JPD291" s="375"/>
      <c r="JPE291" s="375"/>
      <c r="JPF291" s="375"/>
      <c r="JPG291" s="375"/>
      <c r="JPH291" s="375"/>
      <c r="JPI291" s="375"/>
      <c r="JPJ291" s="375"/>
      <c r="JPK291" s="375"/>
      <c r="JPL291" s="375"/>
      <c r="JPM291" s="375"/>
      <c r="JPN291" s="375"/>
      <c r="JPO291" s="375"/>
      <c r="JPP291" s="375"/>
      <c r="JPQ291" s="375"/>
      <c r="JPR291" s="375"/>
      <c r="JPS291" s="375"/>
      <c r="JPT291" s="375"/>
      <c r="JPU291" s="376"/>
      <c r="JPV291" s="376"/>
      <c r="JPW291" s="376"/>
      <c r="JPX291" s="376"/>
      <c r="JPY291" s="376"/>
      <c r="JPZ291" s="376"/>
      <c r="JQA291" s="376"/>
      <c r="JQB291" s="376"/>
      <c r="JQC291" s="376"/>
      <c r="JQD291" s="376"/>
      <c r="JQE291" s="376"/>
      <c r="JQF291" s="376"/>
      <c r="JQG291" s="376"/>
      <c r="JQH291" s="376"/>
      <c r="JQI291" s="376"/>
      <c r="JQJ291" s="376"/>
      <c r="JQK291" s="376"/>
      <c r="JQL291" s="376"/>
      <c r="JQM291" s="376"/>
      <c r="JQN291" s="376"/>
      <c r="JQO291" s="376"/>
      <c r="JQP291" s="376"/>
      <c r="JQQ291" s="376"/>
      <c r="JQR291" s="376"/>
      <c r="JQS291" s="377"/>
      <c r="JQT291" s="377"/>
      <c r="JQU291" s="377"/>
      <c r="JQV291" s="377"/>
      <c r="JQW291" s="377"/>
      <c r="JQX291" s="376"/>
      <c r="JQY291" s="376"/>
      <c r="JQZ291" s="377"/>
      <c r="JRA291" s="377"/>
      <c r="JRB291" s="376"/>
      <c r="JRC291" s="376"/>
      <c r="JRD291" s="377"/>
      <c r="JRE291" s="377"/>
      <c r="JRF291" s="376"/>
      <c r="JRG291" s="376"/>
      <c r="JRH291" s="376"/>
      <c r="JRI291" s="376"/>
      <c r="JRJ291" s="376"/>
      <c r="JRK291" s="376"/>
      <c r="JRL291" s="376"/>
      <c r="JRM291" s="377"/>
      <c r="JRN291" s="377"/>
      <c r="JRO291" s="376"/>
      <c r="JRP291" s="376"/>
      <c r="JRQ291" s="377"/>
      <c r="JRR291" s="377"/>
      <c r="JRS291" s="376"/>
      <c r="JRT291" s="376"/>
      <c r="JRU291" s="376"/>
      <c r="JRV291" s="376"/>
      <c r="JRW291" s="376"/>
      <c r="JRX291" s="370"/>
      <c r="JRY291" s="396"/>
      <c r="JRZ291" s="376"/>
      <c r="JSA291" s="376"/>
      <c r="JSB291" s="376"/>
      <c r="JSC291" s="376"/>
      <c r="JSD291" s="376"/>
      <c r="JSE291" s="376"/>
      <c r="JSF291" s="376"/>
      <c r="JSG291" s="375"/>
      <c r="JSH291" s="375"/>
      <c r="JSI291" s="375"/>
      <c r="JSJ291" s="375"/>
      <c r="JSK291" s="375"/>
      <c r="JSL291" s="375"/>
      <c r="JSM291" s="375"/>
      <c r="JSN291" s="375"/>
      <c r="JSO291" s="375"/>
      <c r="JSP291" s="375"/>
      <c r="JSQ291" s="375"/>
      <c r="JSR291" s="375"/>
      <c r="JSS291" s="375"/>
      <c r="JST291" s="375"/>
      <c r="JSU291" s="375"/>
      <c r="JSV291" s="375"/>
      <c r="JSW291" s="375"/>
      <c r="JSX291" s="375"/>
      <c r="JSY291" s="375"/>
      <c r="JSZ291" s="375"/>
      <c r="JTA291" s="375"/>
      <c r="JTB291" s="375"/>
      <c r="JTC291" s="375"/>
      <c r="JTD291" s="375"/>
      <c r="JTE291" s="375"/>
      <c r="JTF291" s="375"/>
      <c r="JTG291" s="375"/>
      <c r="JTH291" s="375"/>
      <c r="JTI291" s="375"/>
      <c r="JTJ291" s="375"/>
      <c r="JTK291" s="375"/>
      <c r="JTL291" s="375"/>
      <c r="JTM291" s="375"/>
      <c r="JTN291" s="375"/>
      <c r="JTO291" s="375"/>
      <c r="JTP291" s="375"/>
      <c r="JTQ291" s="375"/>
      <c r="JTR291" s="375"/>
      <c r="JTS291" s="375"/>
      <c r="JTT291" s="375"/>
      <c r="JTU291" s="375"/>
      <c r="JTV291" s="375"/>
      <c r="JTW291" s="375"/>
      <c r="JTX291" s="375"/>
      <c r="JTY291" s="376"/>
      <c r="JTZ291" s="376"/>
      <c r="JUA291" s="376"/>
      <c r="JUB291" s="376"/>
      <c r="JUC291" s="376"/>
      <c r="JUD291" s="376"/>
      <c r="JUE291" s="376"/>
      <c r="JUF291" s="376"/>
      <c r="JUG291" s="376"/>
      <c r="JUH291" s="376"/>
      <c r="JUI291" s="376"/>
      <c r="JUJ291" s="376"/>
      <c r="JUK291" s="376"/>
      <c r="JUL291" s="376"/>
      <c r="JUM291" s="376"/>
      <c r="JUN291" s="376"/>
      <c r="JUO291" s="376"/>
      <c r="JUP291" s="376"/>
      <c r="JUQ291" s="376"/>
      <c r="JUR291" s="376"/>
      <c r="JUS291" s="376"/>
      <c r="JUT291" s="376"/>
      <c r="JUU291" s="376"/>
      <c r="JUV291" s="376"/>
      <c r="JUW291" s="377"/>
      <c r="JUX291" s="377"/>
      <c r="JUY291" s="377"/>
      <c r="JUZ291" s="377"/>
      <c r="JVA291" s="377"/>
      <c r="JVB291" s="376"/>
      <c r="JVC291" s="376"/>
      <c r="JVD291" s="377"/>
      <c r="JVE291" s="377"/>
      <c r="JVF291" s="376"/>
      <c r="JVG291" s="376"/>
      <c r="JVH291" s="377"/>
      <c r="JVI291" s="377"/>
      <c r="JVJ291" s="376"/>
      <c r="JVK291" s="376"/>
      <c r="JVL291" s="376"/>
      <c r="JVM291" s="376"/>
      <c r="JVN291" s="376"/>
      <c r="JVO291" s="376"/>
      <c r="JVP291" s="376"/>
      <c r="JVQ291" s="377"/>
      <c r="JVR291" s="377"/>
      <c r="JVS291" s="376"/>
      <c r="JVT291" s="376"/>
      <c r="JVU291" s="377"/>
      <c r="JVV291" s="377"/>
      <c r="JVW291" s="376"/>
      <c r="JVX291" s="376"/>
      <c r="JVY291" s="376"/>
      <c r="JVZ291" s="376"/>
      <c r="JWA291" s="376"/>
      <c r="JWB291" s="370"/>
      <c r="JWC291" s="396"/>
      <c r="JWD291" s="376"/>
      <c r="JWE291" s="376"/>
      <c r="JWF291" s="376"/>
      <c r="JWG291" s="376"/>
      <c r="JWH291" s="376"/>
      <c r="JWI291" s="376"/>
      <c r="JWJ291" s="376"/>
      <c r="JWK291" s="375"/>
      <c r="JWL291" s="375"/>
      <c r="JWM291" s="375"/>
      <c r="JWN291" s="375"/>
      <c r="JWO291" s="375"/>
      <c r="JWP291" s="375"/>
      <c r="JWQ291" s="375"/>
      <c r="JWR291" s="375"/>
      <c r="JWS291" s="375"/>
      <c r="JWT291" s="375"/>
      <c r="JWU291" s="375"/>
      <c r="JWV291" s="375"/>
      <c r="JWW291" s="375"/>
      <c r="JWX291" s="375"/>
      <c r="JWY291" s="375"/>
      <c r="JWZ291" s="375"/>
      <c r="JXA291" s="375"/>
      <c r="JXB291" s="375"/>
      <c r="JXC291" s="375"/>
      <c r="JXD291" s="375"/>
      <c r="JXE291" s="375"/>
      <c r="JXF291" s="375"/>
      <c r="JXG291" s="375"/>
      <c r="JXH291" s="375"/>
      <c r="JXI291" s="375"/>
      <c r="JXJ291" s="375"/>
      <c r="JXK291" s="375"/>
      <c r="JXL291" s="375"/>
      <c r="JXM291" s="375"/>
      <c r="JXN291" s="375"/>
      <c r="JXO291" s="375"/>
      <c r="JXP291" s="375"/>
      <c r="JXQ291" s="375"/>
      <c r="JXR291" s="375"/>
      <c r="JXS291" s="375"/>
      <c r="JXT291" s="375"/>
      <c r="JXU291" s="375"/>
      <c r="JXV291" s="375"/>
      <c r="JXW291" s="375"/>
      <c r="JXX291" s="375"/>
      <c r="JXY291" s="375"/>
      <c r="JXZ291" s="375"/>
      <c r="JYA291" s="375"/>
      <c r="JYB291" s="375"/>
      <c r="JYC291" s="376"/>
      <c r="JYD291" s="376"/>
      <c r="JYE291" s="376"/>
      <c r="JYF291" s="376"/>
      <c r="JYG291" s="376"/>
      <c r="JYH291" s="376"/>
      <c r="JYI291" s="376"/>
      <c r="JYJ291" s="376"/>
      <c r="JYK291" s="376"/>
      <c r="JYL291" s="376"/>
      <c r="JYM291" s="376"/>
      <c r="JYN291" s="376"/>
      <c r="JYO291" s="376"/>
      <c r="JYP291" s="376"/>
      <c r="JYQ291" s="376"/>
      <c r="JYR291" s="376"/>
      <c r="JYS291" s="376"/>
      <c r="JYT291" s="376"/>
      <c r="JYU291" s="376"/>
      <c r="JYV291" s="376"/>
      <c r="JYW291" s="376"/>
      <c r="JYX291" s="376"/>
      <c r="JYY291" s="376"/>
      <c r="JYZ291" s="376"/>
      <c r="JZA291" s="377"/>
      <c r="JZB291" s="377"/>
      <c r="JZC291" s="377"/>
      <c r="JZD291" s="377"/>
      <c r="JZE291" s="377"/>
      <c r="JZF291" s="376"/>
      <c r="JZG291" s="376"/>
      <c r="JZH291" s="377"/>
      <c r="JZI291" s="377"/>
      <c r="JZJ291" s="376"/>
      <c r="JZK291" s="376"/>
      <c r="JZL291" s="377"/>
      <c r="JZM291" s="377"/>
      <c r="JZN291" s="376"/>
      <c r="JZO291" s="376"/>
      <c r="JZP291" s="376"/>
      <c r="JZQ291" s="376"/>
      <c r="JZR291" s="376"/>
      <c r="JZS291" s="376"/>
      <c r="JZT291" s="376"/>
      <c r="JZU291" s="377"/>
      <c r="JZV291" s="377"/>
      <c r="JZW291" s="376"/>
      <c r="JZX291" s="376"/>
      <c r="JZY291" s="377"/>
      <c r="JZZ291" s="377"/>
      <c r="KAA291" s="376"/>
      <c r="KAB291" s="376"/>
      <c r="KAC291" s="376"/>
      <c r="KAD291" s="376"/>
      <c r="KAE291" s="376"/>
      <c r="KAF291" s="370"/>
      <c r="KAG291" s="396"/>
      <c r="KAH291" s="376"/>
      <c r="KAI291" s="376"/>
      <c r="KAJ291" s="376"/>
      <c r="KAK291" s="376"/>
      <c r="KAL291" s="376"/>
      <c r="KAM291" s="376"/>
      <c r="KAN291" s="376"/>
      <c r="KAO291" s="375"/>
      <c r="KAP291" s="375"/>
      <c r="KAQ291" s="375"/>
      <c r="KAR291" s="375"/>
      <c r="KAS291" s="375"/>
      <c r="KAT291" s="375"/>
      <c r="KAU291" s="375"/>
      <c r="KAV291" s="375"/>
      <c r="KAW291" s="375"/>
      <c r="KAX291" s="375"/>
      <c r="KAY291" s="375"/>
      <c r="KAZ291" s="375"/>
      <c r="KBA291" s="375"/>
      <c r="KBB291" s="375"/>
      <c r="KBC291" s="375"/>
      <c r="KBD291" s="375"/>
      <c r="KBE291" s="375"/>
      <c r="KBF291" s="375"/>
      <c r="KBG291" s="375"/>
      <c r="KBH291" s="375"/>
      <c r="KBI291" s="375"/>
      <c r="KBJ291" s="375"/>
      <c r="KBK291" s="375"/>
      <c r="KBL291" s="375"/>
      <c r="KBM291" s="375"/>
      <c r="KBN291" s="375"/>
      <c r="KBO291" s="375"/>
      <c r="KBP291" s="375"/>
      <c r="KBQ291" s="375"/>
      <c r="KBR291" s="375"/>
      <c r="KBS291" s="375"/>
      <c r="KBT291" s="375"/>
      <c r="KBU291" s="375"/>
      <c r="KBV291" s="375"/>
      <c r="KBW291" s="375"/>
      <c r="KBX291" s="375"/>
      <c r="KBY291" s="375"/>
      <c r="KBZ291" s="375"/>
      <c r="KCA291" s="375"/>
      <c r="KCB291" s="375"/>
      <c r="KCC291" s="375"/>
      <c r="KCD291" s="375"/>
      <c r="KCE291" s="375"/>
      <c r="KCF291" s="375"/>
      <c r="KCG291" s="376"/>
      <c r="KCH291" s="376"/>
      <c r="KCI291" s="376"/>
      <c r="KCJ291" s="376"/>
      <c r="KCK291" s="376"/>
      <c r="KCL291" s="376"/>
      <c r="KCM291" s="376"/>
      <c r="KCN291" s="376"/>
      <c r="KCO291" s="376"/>
      <c r="KCP291" s="376"/>
      <c r="KCQ291" s="376"/>
      <c r="KCR291" s="376"/>
      <c r="KCS291" s="376"/>
      <c r="KCT291" s="376"/>
      <c r="KCU291" s="376"/>
      <c r="KCV291" s="376"/>
      <c r="KCW291" s="376"/>
      <c r="KCX291" s="376"/>
      <c r="KCY291" s="376"/>
      <c r="KCZ291" s="376"/>
      <c r="KDA291" s="376"/>
      <c r="KDB291" s="376"/>
      <c r="KDC291" s="376"/>
      <c r="KDD291" s="376"/>
      <c r="KDE291" s="377"/>
      <c r="KDF291" s="377"/>
      <c r="KDG291" s="377"/>
      <c r="KDH291" s="377"/>
      <c r="KDI291" s="377"/>
      <c r="KDJ291" s="376"/>
      <c r="KDK291" s="376"/>
      <c r="KDL291" s="377"/>
      <c r="KDM291" s="377"/>
      <c r="KDN291" s="376"/>
      <c r="KDO291" s="376"/>
      <c r="KDP291" s="377"/>
      <c r="KDQ291" s="377"/>
      <c r="KDR291" s="376"/>
      <c r="KDS291" s="376"/>
      <c r="KDT291" s="376"/>
      <c r="KDU291" s="376"/>
      <c r="KDV291" s="376"/>
      <c r="KDW291" s="376"/>
      <c r="KDX291" s="376"/>
      <c r="KDY291" s="377"/>
      <c r="KDZ291" s="377"/>
      <c r="KEA291" s="376"/>
      <c r="KEB291" s="376"/>
      <c r="KEC291" s="377"/>
      <c r="KED291" s="377"/>
      <c r="KEE291" s="376"/>
      <c r="KEF291" s="376"/>
      <c r="KEG291" s="376"/>
      <c r="KEH291" s="376"/>
      <c r="KEI291" s="376"/>
      <c r="KEJ291" s="370"/>
      <c r="KEK291" s="396"/>
      <c r="KEL291" s="376"/>
      <c r="KEM291" s="376"/>
      <c r="KEN291" s="376"/>
      <c r="KEO291" s="376"/>
      <c r="KEP291" s="376"/>
      <c r="KEQ291" s="376"/>
      <c r="KER291" s="376"/>
      <c r="KES291" s="375"/>
      <c r="KET291" s="375"/>
      <c r="KEU291" s="375"/>
      <c r="KEV291" s="375"/>
      <c r="KEW291" s="375"/>
      <c r="KEX291" s="375"/>
      <c r="KEY291" s="375"/>
      <c r="KEZ291" s="375"/>
      <c r="KFA291" s="375"/>
      <c r="KFB291" s="375"/>
      <c r="KFC291" s="375"/>
      <c r="KFD291" s="375"/>
      <c r="KFE291" s="375"/>
      <c r="KFF291" s="375"/>
      <c r="KFG291" s="375"/>
      <c r="KFH291" s="375"/>
      <c r="KFI291" s="375"/>
      <c r="KFJ291" s="375"/>
      <c r="KFK291" s="375"/>
      <c r="KFL291" s="375"/>
      <c r="KFM291" s="375"/>
      <c r="KFN291" s="375"/>
      <c r="KFO291" s="375"/>
      <c r="KFP291" s="375"/>
      <c r="KFQ291" s="375"/>
      <c r="KFR291" s="375"/>
      <c r="KFS291" s="375"/>
      <c r="KFT291" s="375"/>
      <c r="KFU291" s="375"/>
      <c r="KFV291" s="375"/>
      <c r="KFW291" s="375"/>
      <c r="KFX291" s="375"/>
      <c r="KFY291" s="375"/>
      <c r="KFZ291" s="375"/>
      <c r="KGA291" s="375"/>
      <c r="KGB291" s="375"/>
      <c r="KGC291" s="375"/>
      <c r="KGD291" s="375"/>
      <c r="KGE291" s="375"/>
      <c r="KGF291" s="375"/>
      <c r="KGG291" s="375"/>
      <c r="KGH291" s="375"/>
      <c r="KGI291" s="375"/>
      <c r="KGJ291" s="375"/>
      <c r="KGK291" s="376"/>
      <c r="KGL291" s="376"/>
      <c r="KGM291" s="376"/>
      <c r="KGN291" s="376"/>
      <c r="KGO291" s="376"/>
      <c r="KGP291" s="376"/>
      <c r="KGQ291" s="376"/>
      <c r="KGR291" s="376"/>
      <c r="KGS291" s="376"/>
      <c r="KGT291" s="376"/>
      <c r="KGU291" s="376"/>
      <c r="KGV291" s="376"/>
      <c r="KGW291" s="376"/>
      <c r="KGX291" s="376"/>
      <c r="KGY291" s="376"/>
      <c r="KGZ291" s="376"/>
      <c r="KHA291" s="376"/>
      <c r="KHB291" s="376"/>
      <c r="KHC291" s="376"/>
      <c r="KHD291" s="376"/>
      <c r="KHE291" s="376"/>
      <c r="KHF291" s="376"/>
      <c r="KHG291" s="376"/>
      <c r="KHH291" s="376"/>
      <c r="KHI291" s="377"/>
      <c r="KHJ291" s="377"/>
      <c r="KHK291" s="377"/>
      <c r="KHL291" s="377"/>
      <c r="KHM291" s="377"/>
      <c r="KHN291" s="376"/>
      <c r="KHO291" s="376"/>
      <c r="KHP291" s="377"/>
      <c r="KHQ291" s="377"/>
      <c r="KHR291" s="376"/>
      <c r="KHS291" s="376"/>
      <c r="KHT291" s="377"/>
      <c r="KHU291" s="377"/>
      <c r="KHV291" s="376"/>
      <c r="KHW291" s="376"/>
      <c r="KHX291" s="376"/>
      <c r="KHY291" s="376"/>
      <c r="KHZ291" s="376"/>
      <c r="KIA291" s="376"/>
      <c r="KIB291" s="376"/>
      <c r="KIC291" s="377"/>
      <c r="KID291" s="377"/>
      <c r="KIE291" s="376"/>
      <c r="KIF291" s="376"/>
      <c r="KIG291" s="377"/>
      <c r="KIH291" s="377"/>
      <c r="KII291" s="376"/>
      <c r="KIJ291" s="376"/>
      <c r="KIK291" s="376"/>
      <c r="KIL291" s="376"/>
      <c r="KIM291" s="376"/>
      <c r="KIN291" s="370"/>
      <c r="KIO291" s="396"/>
      <c r="KIP291" s="376"/>
      <c r="KIQ291" s="376"/>
      <c r="KIR291" s="376"/>
      <c r="KIS291" s="376"/>
      <c r="KIT291" s="376"/>
      <c r="KIU291" s="376"/>
      <c r="KIV291" s="376"/>
      <c r="KIW291" s="375"/>
      <c r="KIX291" s="375"/>
      <c r="KIY291" s="375"/>
      <c r="KIZ291" s="375"/>
      <c r="KJA291" s="375"/>
      <c r="KJB291" s="375"/>
      <c r="KJC291" s="375"/>
      <c r="KJD291" s="375"/>
      <c r="KJE291" s="375"/>
      <c r="KJF291" s="375"/>
      <c r="KJG291" s="375"/>
      <c r="KJH291" s="375"/>
      <c r="KJI291" s="375"/>
      <c r="KJJ291" s="375"/>
      <c r="KJK291" s="375"/>
      <c r="KJL291" s="375"/>
      <c r="KJM291" s="375"/>
      <c r="KJN291" s="375"/>
      <c r="KJO291" s="375"/>
      <c r="KJP291" s="375"/>
      <c r="KJQ291" s="375"/>
      <c r="KJR291" s="375"/>
      <c r="KJS291" s="375"/>
      <c r="KJT291" s="375"/>
      <c r="KJU291" s="375"/>
      <c r="KJV291" s="375"/>
      <c r="KJW291" s="375"/>
      <c r="KJX291" s="375"/>
      <c r="KJY291" s="375"/>
      <c r="KJZ291" s="375"/>
      <c r="KKA291" s="375"/>
      <c r="KKB291" s="375"/>
      <c r="KKC291" s="375"/>
      <c r="KKD291" s="375"/>
      <c r="KKE291" s="375"/>
      <c r="KKF291" s="375"/>
      <c r="KKG291" s="375"/>
      <c r="KKH291" s="375"/>
      <c r="KKI291" s="375"/>
      <c r="KKJ291" s="375"/>
      <c r="KKK291" s="375"/>
      <c r="KKL291" s="375"/>
      <c r="KKM291" s="375"/>
      <c r="KKN291" s="375"/>
      <c r="KKO291" s="376"/>
      <c r="KKP291" s="376"/>
      <c r="KKQ291" s="376"/>
      <c r="KKR291" s="376"/>
      <c r="KKS291" s="376"/>
      <c r="KKT291" s="376"/>
      <c r="KKU291" s="376"/>
      <c r="KKV291" s="376"/>
      <c r="KKW291" s="376"/>
      <c r="KKX291" s="376"/>
      <c r="KKY291" s="376"/>
      <c r="KKZ291" s="376"/>
      <c r="KLA291" s="376"/>
      <c r="KLB291" s="376"/>
      <c r="KLC291" s="376"/>
      <c r="KLD291" s="376"/>
      <c r="KLE291" s="376"/>
      <c r="KLF291" s="376"/>
      <c r="KLG291" s="376"/>
      <c r="KLH291" s="376"/>
      <c r="KLI291" s="376"/>
      <c r="KLJ291" s="376"/>
      <c r="KLK291" s="376"/>
      <c r="KLL291" s="376"/>
      <c r="KLM291" s="377"/>
      <c r="KLN291" s="377"/>
      <c r="KLO291" s="377"/>
      <c r="KLP291" s="377"/>
      <c r="KLQ291" s="377"/>
      <c r="KLR291" s="376"/>
      <c r="KLS291" s="376"/>
      <c r="KLT291" s="377"/>
      <c r="KLU291" s="377"/>
      <c r="KLV291" s="376"/>
      <c r="KLW291" s="376"/>
      <c r="KLX291" s="377"/>
      <c r="KLY291" s="377"/>
      <c r="KLZ291" s="376"/>
      <c r="KMA291" s="376"/>
      <c r="KMB291" s="376"/>
      <c r="KMC291" s="376"/>
      <c r="KMD291" s="376"/>
      <c r="KME291" s="376"/>
      <c r="KMF291" s="376"/>
      <c r="KMG291" s="377"/>
      <c r="KMH291" s="377"/>
      <c r="KMI291" s="376"/>
      <c r="KMJ291" s="376"/>
      <c r="KMK291" s="377"/>
      <c r="KML291" s="377"/>
      <c r="KMM291" s="376"/>
      <c r="KMN291" s="376"/>
      <c r="KMO291" s="376"/>
      <c r="KMP291" s="376"/>
      <c r="KMQ291" s="376"/>
      <c r="KMR291" s="370"/>
      <c r="KMS291" s="396"/>
      <c r="KMT291" s="376"/>
      <c r="KMU291" s="376"/>
      <c r="KMV291" s="376"/>
      <c r="KMW291" s="376"/>
      <c r="KMX291" s="376"/>
      <c r="KMY291" s="376"/>
      <c r="KMZ291" s="376"/>
      <c r="KNA291" s="375"/>
      <c r="KNB291" s="375"/>
      <c r="KNC291" s="375"/>
      <c r="KND291" s="375"/>
      <c r="KNE291" s="375"/>
      <c r="KNF291" s="375"/>
      <c r="KNG291" s="375"/>
      <c r="KNH291" s="375"/>
      <c r="KNI291" s="375"/>
      <c r="KNJ291" s="375"/>
      <c r="KNK291" s="375"/>
      <c r="KNL291" s="375"/>
      <c r="KNM291" s="375"/>
      <c r="KNN291" s="375"/>
      <c r="KNO291" s="375"/>
      <c r="KNP291" s="375"/>
      <c r="KNQ291" s="375"/>
      <c r="KNR291" s="375"/>
      <c r="KNS291" s="375"/>
      <c r="KNT291" s="375"/>
      <c r="KNU291" s="375"/>
      <c r="KNV291" s="375"/>
      <c r="KNW291" s="375"/>
      <c r="KNX291" s="375"/>
      <c r="KNY291" s="375"/>
      <c r="KNZ291" s="375"/>
      <c r="KOA291" s="375"/>
      <c r="KOB291" s="375"/>
      <c r="KOC291" s="375"/>
      <c r="KOD291" s="375"/>
      <c r="KOE291" s="375"/>
      <c r="KOF291" s="375"/>
      <c r="KOG291" s="375"/>
      <c r="KOH291" s="375"/>
      <c r="KOI291" s="375"/>
      <c r="KOJ291" s="375"/>
      <c r="KOK291" s="375"/>
      <c r="KOL291" s="375"/>
      <c r="KOM291" s="375"/>
      <c r="KON291" s="375"/>
      <c r="KOO291" s="375"/>
      <c r="KOP291" s="375"/>
      <c r="KOQ291" s="375"/>
      <c r="KOR291" s="375"/>
      <c r="KOS291" s="376"/>
      <c r="KOT291" s="376"/>
      <c r="KOU291" s="376"/>
      <c r="KOV291" s="376"/>
      <c r="KOW291" s="376"/>
      <c r="KOX291" s="376"/>
      <c r="KOY291" s="376"/>
      <c r="KOZ291" s="376"/>
      <c r="KPA291" s="376"/>
      <c r="KPB291" s="376"/>
      <c r="KPC291" s="376"/>
      <c r="KPD291" s="376"/>
      <c r="KPE291" s="376"/>
      <c r="KPF291" s="376"/>
      <c r="KPG291" s="376"/>
      <c r="KPH291" s="376"/>
      <c r="KPI291" s="376"/>
      <c r="KPJ291" s="376"/>
      <c r="KPK291" s="376"/>
      <c r="KPL291" s="376"/>
      <c r="KPM291" s="376"/>
      <c r="KPN291" s="376"/>
      <c r="KPO291" s="376"/>
      <c r="KPP291" s="376"/>
      <c r="KPQ291" s="377"/>
      <c r="KPR291" s="377"/>
      <c r="KPS291" s="377"/>
      <c r="KPT291" s="377"/>
      <c r="KPU291" s="377"/>
      <c r="KPV291" s="376"/>
      <c r="KPW291" s="376"/>
      <c r="KPX291" s="377"/>
      <c r="KPY291" s="377"/>
      <c r="KPZ291" s="376"/>
      <c r="KQA291" s="376"/>
      <c r="KQB291" s="377"/>
      <c r="KQC291" s="377"/>
      <c r="KQD291" s="376"/>
      <c r="KQE291" s="376"/>
      <c r="KQF291" s="376"/>
      <c r="KQG291" s="376"/>
      <c r="KQH291" s="376"/>
      <c r="KQI291" s="376"/>
      <c r="KQJ291" s="376"/>
      <c r="KQK291" s="377"/>
      <c r="KQL291" s="377"/>
      <c r="KQM291" s="376"/>
      <c r="KQN291" s="376"/>
      <c r="KQO291" s="377"/>
      <c r="KQP291" s="377"/>
      <c r="KQQ291" s="376"/>
      <c r="KQR291" s="376"/>
      <c r="KQS291" s="376"/>
      <c r="KQT291" s="376"/>
      <c r="KQU291" s="376"/>
      <c r="KQV291" s="370"/>
      <c r="KQW291" s="396"/>
      <c r="KQX291" s="376"/>
      <c r="KQY291" s="376"/>
      <c r="KQZ291" s="376"/>
      <c r="KRA291" s="376"/>
      <c r="KRB291" s="376"/>
      <c r="KRC291" s="376"/>
      <c r="KRD291" s="376"/>
      <c r="KRE291" s="375"/>
      <c r="KRF291" s="375"/>
      <c r="KRG291" s="375"/>
      <c r="KRH291" s="375"/>
      <c r="KRI291" s="375"/>
      <c r="KRJ291" s="375"/>
      <c r="KRK291" s="375"/>
      <c r="KRL291" s="375"/>
      <c r="KRM291" s="375"/>
      <c r="KRN291" s="375"/>
      <c r="KRO291" s="375"/>
      <c r="KRP291" s="375"/>
      <c r="KRQ291" s="375"/>
      <c r="KRR291" s="375"/>
      <c r="KRS291" s="375"/>
      <c r="KRT291" s="375"/>
      <c r="KRU291" s="375"/>
      <c r="KRV291" s="375"/>
      <c r="KRW291" s="375"/>
      <c r="KRX291" s="375"/>
      <c r="KRY291" s="375"/>
      <c r="KRZ291" s="375"/>
      <c r="KSA291" s="375"/>
      <c r="KSB291" s="375"/>
      <c r="KSC291" s="375"/>
      <c r="KSD291" s="375"/>
      <c r="KSE291" s="375"/>
      <c r="KSF291" s="375"/>
      <c r="KSG291" s="375"/>
      <c r="KSH291" s="375"/>
      <c r="KSI291" s="375"/>
      <c r="KSJ291" s="375"/>
      <c r="KSK291" s="375"/>
      <c r="KSL291" s="375"/>
      <c r="KSM291" s="375"/>
      <c r="KSN291" s="375"/>
      <c r="KSO291" s="375"/>
      <c r="KSP291" s="375"/>
      <c r="KSQ291" s="375"/>
      <c r="KSR291" s="375"/>
      <c r="KSS291" s="375"/>
      <c r="KST291" s="375"/>
      <c r="KSU291" s="375"/>
      <c r="KSV291" s="375"/>
      <c r="KSW291" s="376"/>
      <c r="KSX291" s="376"/>
      <c r="KSY291" s="376"/>
      <c r="KSZ291" s="376"/>
      <c r="KTA291" s="376"/>
      <c r="KTB291" s="376"/>
      <c r="KTC291" s="376"/>
      <c r="KTD291" s="376"/>
      <c r="KTE291" s="376"/>
      <c r="KTF291" s="376"/>
      <c r="KTG291" s="376"/>
      <c r="KTH291" s="376"/>
      <c r="KTI291" s="376"/>
      <c r="KTJ291" s="376"/>
      <c r="KTK291" s="376"/>
      <c r="KTL291" s="376"/>
      <c r="KTM291" s="376"/>
      <c r="KTN291" s="376"/>
      <c r="KTO291" s="376"/>
      <c r="KTP291" s="376"/>
      <c r="KTQ291" s="376"/>
      <c r="KTR291" s="376"/>
      <c r="KTS291" s="376"/>
      <c r="KTT291" s="376"/>
      <c r="KTU291" s="377"/>
      <c r="KTV291" s="377"/>
      <c r="KTW291" s="377"/>
      <c r="KTX291" s="377"/>
      <c r="KTY291" s="377"/>
      <c r="KTZ291" s="376"/>
      <c r="KUA291" s="376"/>
      <c r="KUB291" s="377"/>
      <c r="KUC291" s="377"/>
      <c r="KUD291" s="376"/>
      <c r="KUE291" s="376"/>
      <c r="KUF291" s="377"/>
      <c r="KUG291" s="377"/>
      <c r="KUH291" s="376"/>
      <c r="KUI291" s="376"/>
      <c r="KUJ291" s="376"/>
      <c r="KUK291" s="376"/>
      <c r="KUL291" s="376"/>
      <c r="KUM291" s="376"/>
      <c r="KUN291" s="376"/>
      <c r="KUO291" s="377"/>
      <c r="KUP291" s="377"/>
      <c r="KUQ291" s="376"/>
      <c r="KUR291" s="376"/>
      <c r="KUS291" s="377"/>
      <c r="KUT291" s="377"/>
      <c r="KUU291" s="376"/>
      <c r="KUV291" s="376"/>
      <c r="KUW291" s="376"/>
      <c r="KUX291" s="376"/>
      <c r="KUY291" s="376"/>
      <c r="KUZ291" s="370"/>
      <c r="KVA291" s="396"/>
      <c r="KVB291" s="376"/>
      <c r="KVC291" s="376"/>
      <c r="KVD291" s="376"/>
      <c r="KVE291" s="376"/>
      <c r="KVF291" s="376"/>
      <c r="KVG291" s="376"/>
      <c r="KVH291" s="376"/>
      <c r="KVI291" s="375"/>
      <c r="KVJ291" s="375"/>
      <c r="KVK291" s="375"/>
      <c r="KVL291" s="375"/>
      <c r="KVM291" s="375"/>
      <c r="KVN291" s="375"/>
      <c r="KVO291" s="375"/>
      <c r="KVP291" s="375"/>
      <c r="KVQ291" s="375"/>
      <c r="KVR291" s="375"/>
      <c r="KVS291" s="375"/>
      <c r="KVT291" s="375"/>
      <c r="KVU291" s="375"/>
      <c r="KVV291" s="375"/>
      <c r="KVW291" s="375"/>
      <c r="KVX291" s="375"/>
      <c r="KVY291" s="375"/>
      <c r="KVZ291" s="375"/>
      <c r="KWA291" s="375"/>
      <c r="KWB291" s="375"/>
      <c r="KWC291" s="375"/>
      <c r="KWD291" s="375"/>
      <c r="KWE291" s="375"/>
      <c r="KWF291" s="375"/>
      <c r="KWG291" s="375"/>
      <c r="KWH291" s="375"/>
      <c r="KWI291" s="375"/>
      <c r="KWJ291" s="375"/>
      <c r="KWK291" s="375"/>
      <c r="KWL291" s="375"/>
      <c r="KWM291" s="375"/>
      <c r="KWN291" s="375"/>
      <c r="KWO291" s="375"/>
      <c r="KWP291" s="375"/>
      <c r="KWQ291" s="375"/>
      <c r="KWR291" s="375"/>
      <c r="KWS291" s="375"/>
      <c r="KWT291" s="375"/>
      <c r="KWU291" s="375"/>
      <c r="KWV291" s="375"/>
      <c r="KWW291" s="375"/>
      <c r="KWX291" s="375"/>
      <c r="KWY291" s="375"/>
      <c r="KWZ291" s="375"/>
      <c r="KXA291" s="376"/>
      <c r="KXB291" s="376"/>
      <c r="KXC291" s="376"/>
      <c r="KXD291" s="376"/>
      <c r="KXE291" s="376"/>
      <c r="KXF291" s="376"/>
      <c r="KXG291" s="376"/>
      <c r="KXH291" s="376"/>
      <c r="KXI291" s="376"/>
      <c r="KXJ291" s="376"/>
      <c r="KXK291" s="376"/>
      <c r="KXL291" s="376"/>
      <c r="KXM291" s="376"/>
      <c r="KXN291" s="376"/>
      <c r="KXO291" s="376"/>
      <c r="KXP291" s="376"/>
      <c r="KXQ291" s="376"/>
      <c r="KXR291" s="376"/>
      <c r="KXS291" s="376"/>
      <c r="KXT291" s="376"/>
      <c r="KXU291" s="376"/>
      <c r="KXV291" s="376"/>
      <c r="KXW291" s="376"/>
      <c r="KXX291" s="376"/>
      <c r="KXY291" s="377"/>
      <c r="KXZ291" s="377"/>
      <c r="KYA291" s="377"/>
      <c r="KYB291" s="377"/>
      <c r="KYC291" s="377"/>
      <c r="KYD291" s="376"/>
      <c r="KYE291" s="376"/>
      <c r="KYF291" s="377"/>
      <c r="KYG291" s="377"/>
      <c r="KYH291" s="376"/>
      <c r="KYI291" s="376"/>
      <c r="KYJ291" s="377"/>
      <c r="KYK291" s="377"/>
      <c r="KYL291" s="376"/>
      <c r="KYM291" s="376"/>
      <c r="KYN291" s="376"/>
      <c r="KYO291" s="376"/>
      <c r="KYP291" s="376"/>
      <c r="KYQ291" s="376"/>
      <c r="KYR291" s="376"/>
      <c r="KYS291" s="377"/>
      <c r="KYT291" s="377"/>
      <c r="KYU291" s="376"/>
      <c r="KYV291" s="376"/>
      <c r="KYW291" s="377"/>
      <c r="KYX291" s="377"/>
      <c r="KYY291" s="376"/>
      <c r="KYZ291" s="376"/>
      <c r="KZA291" s="376"/>
      <c r="KZB291" s="376"/>
      <c r="KZC291" s="376"/>
      <c r="KZD291" s="370"/>
      <c r="KZE291" s="396"/>
      <c r="KZF291" s="376"/>
      <c r="KZG291" s="376"/>
      <c r="KZH291" s="376"/>
      <c r="KZI291" s="376"/>
      <c r="KZJ291" s="376"/>
      <c r="KZK291" s="376"/>
      <c r="KZL291" s="376"/>
      <c r="KZM291" s="375"/>
      <c r="KZN291" s="375"/>
      <c r="KZO291" s="375"/>
      <c r="KZP291" s="375"/>
      <c r="KZQ291" s="375"/>
      <c r="KZR291" s="375"/>
      <c r="KZS291" s="375"/>
      <c r="KZT291" s="375"/>
      <c r="KZU291" s="375"/>
      <c r="KZV291" s="375"/>
      <c r="KZW291" s="375"/>
      <c r="KZX291" s="375"/>
      <c r="KZY291" s="375"/>
      <c r="KZZ291" s="375"/>
      <c r="LAA291" s="375"/>
      <c r="LAB291" s="375"/>
      <c r="LAC291" s="375"/>
      <c r="LAD291" s="375"/>
      <c r="LAE291" s="375"/>
      <c r="LAF291" s="375"/>
      <c r="LAG291" s="375"/>
      <c r="LAH291" s="375"/>
      <c r="LAI291" s="375"/>
      <c r="LAJ291" s="375"/>
      <c r="LAK291" s="375"/>
      <c r="LAL291" s="375"/>
      <c r="LAM291" s="375"/>
      <c r="LAN291" s="375"/>
      <c r="LAO291" s="375"/>
      <c r="LAP291" s="375"/>
      <c r="LAQ291" s="375"/>
      <c r="LAR291" s="375"/>
      <c r="LAS291" s="375"/>
      <c r="LAT291" s="375"/>
      <c r="LAU291" s="375"/>
      <c r="LAV291" s="375"/>
      <c r="LAW291" s="375"/>
      <c r="LAX291" s="375"/>
      <c r="LAY291" s="375"/>
      <c r="LAZ291" s="375"/>
      <c r="LBA291" s="375"/>
      <c r="LBB291" s="375"/>
      <c r="LBC291" s="375"/>
      <c r="LBD291" s="375"/>
      <c r="LBE291" s="376"/>
      <c r="LBF291" s="376"/>
      <c r="LBG291" s="376"/>
      <c r="LBH291" s="376"/>
      <c r="LBI291" s="376"/>
      <c r="LBJ291" s="376"/>
      <c r="LBK291" s="376"/>
      <c r="LBL291" s="376"/>
      <c r="LBM291" s="376"/>
      <c r="LBN291" s="376"/>
      <c r="LBO291" s="376"/>
      <c r="LBP291" s="376"/>
      <c r="LBQ291" s="376"/>
      <c r="LBR291" s="376"/>
      <c r="LBS291" s="376"/>
      <c r="LBT291" s="376"/>
      <c r="LBU291" s="376"/>
      <c r="LBV291" s="376"/>
      <c r="LBW291" s="376"/>
      <c r="LBX291" s="376"/>
      <c r="LBY291" s="376"/>
      <c r="LBZ291" s="376"/>
      <c r="LCA291" s="376"/>
      <c r="LCB291" s="376"/>
      <c r="LCC291" s="377"/>
      <c r="LCD291" s="377"/>
      <c r="LCE291" s="377"/>
      <c r="LCF291" s="377"/>
      <c r="LCG291" s="377"/>
      <c r="LCH291" s="376"/>
      <c r="LCI291" s="376"/>
      <c r="LCJ291" s="377"/>
      <c r="LCK291" s="377"/>
      <c r="LCL291" s="376"/>
      <c r="LCM291" s="376"/>
      <c r="LCN291" s="377"/>
      <c r="LCO291" s="377"/>
      <c r="LCP291" s="376"/>
      <c r="LCQ291" s="376"/>
      <c r="LCR291" s="376"/>
      <c r="LCS291" s="376"/>
      <c r="LCT291" s="376"/>
      <c r="LCU291" s="376"/>
      <c r="LCV291" s="376"/>
      <c r="LCW291" s="377"/>
      <c r="LCX291" s="377"/>
      <c r="LCY291" s="376"/>
      <c r="LCZ291" s="376"/>
      <c r="LDA291" s="377"/>
      <c r="LDB291" s="377"/>
      <c r="LDC291" s="376"/>
      <c r="LDD291" s="376"/>
      <c r="LDE291" s="376"/>
      <c r="LDF291" s="376"/>
      <c r="LDG291" s="376"/>
      <c r="LDH291" s="370"/>
      <c r="LDI291" s="396"/>
      <c r="LDJ291" s="376"/>
      <c r="LDK291" s="376"/>
      <c r="LDL291" s="376"/>
      <c r="LDM291" s="376"/>
      <c r="LDN291" s="376"/>
      <c r="LDO291" s="376"/>
      <c r="LDP291" s="376"/>
      <c r="LDQ291" s="375"/>
      <c r="LDR291" s="375"/>
      <c r="LDS291" s="375"/>
      <c r="LDT291" s="375"/>
      <c r="LDU291" s="375"/>
      <c r="LDV291" s="375"/>
      <c r="LDW291" s="375"/>
      <c r="LDX291" s="375"/>
      <c r="LDY291" s="375"/>
      <c r="LDZ291" s="375"/>
      <c r="LEA291" s="375"/>
      <c r="LEB291" s="375"/>
      <c r="LEC291" s="375"/>
      <c r="LED291" s="375"/>
      <c r="LEE291" s="375"/>
      <c r="LEF291" s="375"/>
      <c r="LEG291" s="375"/>
      <c r="LEH291" s="375"/>
      <c r="LEI291" s="375"/>
      <c r="LEJ291" s="375"/>
      <c r="LEK291" s="375"/>
      <c r="LEL291" s="375"/>
      <c r="LEM291" s="375"/>
      <c r="LEN291" s="375"/>
      <c r="LEO291" s="375"/>
      <c r="LEP291" s="375"/>
      <c r="LEQ291" s="375"/>
      <c r="LER291" s="375"/>
      <c r="LES291" s="375"/>
      <c r="LET291" s="375"/>
      <c r="LEU291" s="375"/>
      <c r="LEV291" s="375"/>
      <c r="LEW291" s="375"/>
      <c r="LEX291" s="375"/>
      <c r="LEY291" s="375"/>
      <c r="LEZ291" s="375"/>
      <c r="LFA291" s="375"/>
      <c r="LFB291" s="375"/>
      <c r="LFC291" s="375"/>
      <c r="LFD291" s="375"/>
      <c r="LFE291" s="375"/>
      <c r="LFF291" s="375"/>
      <c r="LFG291" s="375"/>
      <c r="LFH291" s="375"/>
      <c r="LFI291" s="376"/>
      <c r="LFJ291" s="376"/>
      <c r="LFK291" s="376"/>
      <c r="LFL291" s="376"/>
      <c r="LFM291" s="376"/>
      <c r="LFN291" s="376"/>
      <c r="LFO291" s="376"/>
      <c r="LFP291" s="376"/>
      <c r="LFQ291" s="376"/>
      <c r="LFR291" s="376"/>
      <c r="LFS291" s="376"/>
      <c r="LFT291" s="376"/>
      <c r="LFU291" s="376"/>
      <c r="LFV291" s="376"/>
      <c r="LFW291" s="376"/>
      <c r="LFX291" s="376"/>
      <c r="LFY291" s="376"/>
      <c r="LFZ291" s="376"/>
      <c r="LGA291" s="376"/>
      <c r="LGB291" s="376"/>
      <c r="LGC291" s="376"/>
      <c r="LGD291" s="376"/>
      <c r="LGE291" s="376"/>
      <c r="LGF291" s="376"/>
      <c r="LGG291" s="377"/>
      <c r="LGH291" s="377"/>
      <c r="LGI291" s="377"/>
      <c r="LGJ291" s="377"/>
      <c r="LGK291" s="377"/>
      <c r="LGL291" s="376"/>
      <c r="LGM291" s="376"/>
      <c r="LGN291" s="377"/>
      <c r="LGO291" s="377"/>
      <c r="LGP291" s="376"/>
      <c r="LGQ291" s="376"/>
      <c r="LGR291" s="377"/>
      <c r="LGS291" s="377"/>
      <c r="LGT291" s="376"/>
      <c r="LGU291" s="376"/>
      <c r="LGV291" s="376"/>
      <c r="LGW291" s="376"/>
      <c r="LGX291" s="376"/>
      <c r="LGY291" s="376"/>
      <c r="LGZ291" s="376"/>
      <c r="LHA291" s="377"/>
      <c r="LHB291" s="377"/>
      <c r="LHC291" s="376"/>
      <c r="LHD291" s="376"/>
      <c r="LHE291" s="377"/>
      <c r="LHF291" s="377"/>
      <c r="LHG291" s="376"/>
      <c r="LHH291" s="376"/>
      <c r="LHI291" s="376"/>
      <c r="LHJ291" s="376"/>
      <c r="LHK291" s="376"/>
      <c r="LHL291" s="370"/>
      <c r="LHM291" s="396"/>
      <c r="LHN291" s="376"/>
      <c r="LHO291" s="376"/>
      <c r="LHP291" s="376"/>
      <c r="LHQ291" s="376"/>
      <c r="LHR291" s="376"/>
      <c r="LHS291" s="376"/>
      <c r="LHT291" s="376"/>
      <c r="LHU291" s="375"/>
      <c r="LHV291" s="375"/>
      <c r="LHW291" s="375"/>
      <c r="LHX291" s="375"/>
      <c r="LHY291" s="375"/>
      <c r="LHZ291" s="375"/>
      <c r="LIA291" s="375"/>
      <c r="LIB291" s="375"/>
      <c r="LIC291" s="375"/>
      <c r="LID291" s="375"/>
      <c r="LIE291" s="375"/>
      <c r="LIF291" s="375"/>
      <c r="LIG291" s="375"/>
      <c r="LIH291" s="375"/>
      <c r="LII291" s="375"/>
      <c r="LIJ291" s="375"/>
      <c r="LIK291" s="375"/>
      <c r="LIL291" s="375"/>
      <c r="LIM291" s="375"/>
      <c r="LIN291" s="375"/>
      <c r="LIO291" s="375"/>
      <c r="LIP291" s="375"/>
      <c r="LIQ291" s="375"/>
      <c r="LIR291" s="375"/>
      <c r="LIS291" s="375"/>
      <c r="LIT291" s="375"/>
      <c r="LIU291" s="375"/>
      <c r="LIV291" s="375"/>
      <c r="LIW291" s="375"/>
      <c r="LIX291" s="375"/>
      <c r="LIY291" s="375"/>
      <c r="LIZ291" s="375"/>
      <c r="LJA291" s="375"/>
      <c r="LJB291" s="375"/>
      <c r="LJC291" s="375"/>
      <c r="LJD291" s="375"/>
      <c r="LJE291" s="375"/>
      <c r="LJF291" s="375"/>
      <c r="LJG291" s="375"/>
      <c r="LJH291" s="375"/>
      <c r="LJI291" s="375"/>
      <c r="LJJ291" s="375"/>
      <c r="LJK291" s="375"/>
      <c r="LJL291" s="375"/>
      <c r="LJM291" s="376"/>
      <c r="LJN291" s="376"/>
      <c r="LJO291" s="376"/>
      <c r="LJP291" s="376"/>
      <c r="LJQ291" s="376"/>
      <c r="LJR291" s="376"/>
      <c r="LJS291" s="376"/>
      <c r="LJT291" s="376"/>
      <c r="LJU291" s="376"/>
      <c r="LJV291" s="376"/>
      <c r="LJW291" s="376"/>
      <c r="LJX291" s="376"/>
      <c r="LJY291" s="376"/>
      <c r="LJZ291" s="376"/>
      <c r="LKA291" s="376"/>
      <c r="LKB291" s="376"/>
      <c r="LKC291" s="376"/>
      <c r="LKD291" s="376"/>
      <c r="LKE291" s="376"/>
      <c r="LKF291" s="376"/>
      <c r="LKG291" s="376"/>
      <c r="LKH291" s="376"/>
      <c r="LKI291" s="376"/>
      <c r="LKJ291" s="376"/>
      <c r="LKK291" s="377"/>
      <c r="LKL291" s="377"/>
      <c r="LKM291" s="377"/>
      <c r="LKN291" s="377"/>
      <c r="LKO291" s="377"/>
      <c r="LKP291" s="376"/>
      <c r="LKQ291" s="376"/>
      <c r="LKR291" s="377"/>
      <c r="LKS291" s="377"/>
      <c r="LKT291" s="376"/>
      <c r="LKU291" s="376"/>
      <c r="LKV291" s="377"/>
      <c r="LKW291" s="377"/>
      <c r="LKX291" s="376"/>
      <c r="LKY291" s="376"/>
      <c r="LKZ291" s="376"/>
      <c r="LLA291" s="376"/>
      <c r="LLB291" s="376"/>
      <c r="LLC291" s="376"/>
      <c r="LLD291" s="376"/>
      <c r="LLE291" s="377"/>
      <c r="LLF291" s="377"/>
      <c r="LLG291" s="376"/>
      <c r="LLH291" s="376"/>
      <c r="LLI291" s="377"/>
      <c r="LLJ291" s="377"/>
      <c r="LLK291" s="376"/>
      <c r="LLL291" s="376"/>
      <c r="LLM291" s="376"/>
      <c r="LLN291" s="376"/>
      <c r="LLO291" s="376"/>
      <c r="LLP291" s="370"/>
      <c r="LLQ291" s="396"/>
      <c r="LLR291" s="376"/>
      <c r="LLS291" s="376"/>
      <c r="LLT291" s="376"/>
      <c r="LLU291" s="376"/>
      <c r="LLV291" s="376"/>
      <c r="LLW291" s="376"/>
      <c r="LLX291" s="376"/>
      <c r="LLY291" s="375"/>
      <c r="LLZ291" s="375"/>
      <c r="LMA291" s="375"/>
      <c r="LMB291" s="375"/>
      <c r="LMC291" s="375"/>
      <c r="LMD291" s="375"/>
      <c r="LME291" s="375"/>
      <c r="LMF291" s="375"/>
      <c r="LMG291" s="375"/>
      <c r="LMH291" s="375"/>
      <c r="LMI291" s="375"/>
      <c r="LMJ291" s="375"/>
      <c r="LMK291" s="375"/>
      <c r="LML291" s="375"/>
      <c r="LMM291" s="375"/>
      <c r="LMN291" s="375"/>
      <c r="LMO291" s="375"/>
      <c r="LMP291" s="375"/>
      <c r="LMQ291" s="375"/>
      <c r="LMR291" s="375"/>
      <c r="LMS291" s="375"/>
      <c r="LMT291" s="375"/>
      <c r="LMU291" s="375"/>
      <c r="LMV291" s="375"/>
      <c r="LMW291" s="375"/>
      <c r="LMX291" s="375"/>
      <c r="LMY291" s="375"/>
      <c r="LMZ291" s="375"/>
      <c r="LNA291" s="375"/>
      <c r="LNB291" s="375"/>
      <c r="LNC291" s="375"/>
      <c r="LND291" s="375"/>
      <c r="LNE291" s="375"/>
      <c r="LNF291" s="375"/>
      <c r="LNG291" s="375"/>
      <c r="LNH291" s="375"/>
      <c r="LNI291" s="375"/>
      <c r="LNJ291" s="375"/>
      <c r="LNK291" s="375"/>
      <c r="LNL291" s="375"/>
      <c r="LNM291" s="375"/>
      <c r="LNN291" s="375"/>
      <c r="LNO291" s="375"/>
      <c r="LNP291" s="375"/>
      <c r="LNQ291" s="376"/>
      <c r="LNR291" s="376"/>
      <c r="LNS291" s="376"/>
      <c r="LNT291" s="376"/>
      <c r="LNU291" s="376"/>
      <c r="LNV291" s="376"/>
      <c r="LNW291" s="376"/>
      <c r="LNX291" s="376"/>
      <c r="LNY291" s="376"/>
      <c r="LNZ291" s="376"/>
      <c r="LOA291" s="376"/>
      <c r="LOB291" s="376"/>
      <c r="LOC291" s="376"/>
      <c r="LOD291" s="376"/>
      <c r="LOE291" s="376"/>
      <c r="LOF291" s="376"/>
      <c r="LOG291" s="376"/>
      <c r="LOH291" s="376"/>
      <c r="LOI291" s="376"/>
      <c r="LOJ291" s="376"/>
      <c r="LOK291" s="376"/>
      <c r="LOL291" s="376"/>
      <c r="LOM291" s="376"/>
      <c r="LON291" s="376"/>
      <c r="LOO291" s="377"/>
      <c r="LOP291" s="377"/>
      <c r="LOQ291" s="377"/>
      <c r="LOR291" s="377"/>
      <c r="LOS291" s="377"/>
      <c r="LOT291" s="376"/>
      <c r="LOU291" s="376"/>
      <c r="LOV291" s="377"/>
      <c r="LOW291" s="377"/>
      <c r="LOX291" s="376"/>
      <c r="LOY291" s="376"/>
      <c r="LOZ291" s="377"/>
      <c r="LPA291" s="377"/>
      <c r="LPB291" s="376"/>
      <c r="LPC291" s="376"/>
      <c r="LPD291" s="376"/>
      <c r="LPE291" s="376"/>
      <c r="LPF291" s="376"/>
      <c r="LPG291" s="376"/>
      <c r="LPH291" s="376"/>
      <c r="LPI291" s="377"/>
      <c r="LPJ291" s="377"/>
      <c r="LPK291" s="376"/>
      <c r="LPL291" s="376"/>
      <c r="LPM291" s="377"/>
      <c r="LPN291" s="377"/>
      <c r="LPO291" s="376"/>
      <c r="LPP291" s="376"/>
      <c r="LPQ291" s="376"/>
      <c r="LPR291" s="376"/>
      <c r="LPS291" s="376"/>
      <c r="LPT291" s="370"/>
      <c r="LPU291" s="396"/>
      <c r="LPV291" s="376"/>
      <c r="LPW291" s="376"/>
      <c r="LPX291" s="376"/>
      <c r="LPY291" s="376"/>
      <c r="LPZ291" s="376"/>
      <c r="LQA291" s="376"/>
      <c r="LQB291" s="376"/>
      <c r="LQC291" s="375"/>
      <c r="LQD291" s="375"/>
      <c r="LQE291" s="375"/>
      <c r="LQF291" s="375"/>
      <c r="LQG291" s="375"/>
      <c r="LQH291" s="375"/>
      <c r="LQI291" s="375"/>
      <c r="LQJ291" s="375"/>
      <c r="LQK291" s="375"/>
      <c r="LQL291" s="375"/>
      <c r="LQM291" s="375"/>
      <c r="LQN291" s="375"/>
      <c r="LQO291" s="375"/>
      <c r="LQP291" s="375"/>
      <c r="LQQ291" s="375"/>
      <c r="LQR291" s="375"/>
      <c r="LQS291" s="375"/>
      <c r="LQT291" s="375"/>
      <c r="LQU291" s="375"/>
      <c r="LQV291" s="375"/>
      <c r="LQW291" s="375"/>
      <c r="LQX291" s="375"/>
      <c r="LQY291" s="375"/>
      <c r="LQZ291" s="375"/>
      <c r="LRA291" s="375"/>
      <c r="LRB291" s="375"/>
      <c r="LRC291" s="375"/>
      <c r="LRD291" s="375"/>
      <c r="LRE291" s="375"/>
      <c r="LRF291" s="375"/>
      <c r="LRG291" s="375"/>
      <c r="LRH291" s="375"/>
      <c r="LRI291" s="375"/>
      <c r="LRJ291" s="375"/>
      <c r="LRK291" s="375"/>
      <c r="LRL291" s="375"/>
      <c r="LRM291" s="375"/>
      <c r="LRN291" s="375"/>
      <c r="LRO291" s="375"/>
      <c r="LRP291" s="375"/>
      <c r="LRQ291" s="375"/>
      <c r="LRR291" s="375"/>
      <c r="LRS291" s="375"/>
      <c r="LRT291" s="375"/>
      <c r="LRU291" s="376"/>
      <c r="LRV291" s="376"/>
      <c r="LRW291" s="376"/>
      <c r="LRX291" s="376"/>
      <c r="LRY291" s="376"/>
      <c r="LRZ291" s="376"/>
      <c r="LSA291" s="376"/>
      <c r="LSB291" s="376"/>
      <c r="LSC291" s="376"/>
      <c r="LSD291" s="376"/>
      <c r="LSE291" s="376"/>
      <c r="LSF291" s="376"/>
      <c r="LSG291" s="376"/>
      <c r="LSH291" s="376"/>
      <c r="LSI291" s="376"/>
      <c r="LSJ291" s="376"/>
      <c r="LSK291" s="376"/>
      <c r="LSL291" s="376"/>
      <c r="LSM291" s="376"/>
      <c r="LSN291" s="376"/>
      <c r="LSO291" s="376"/>
      <c r="LSP291" s="376"/>
      <c r="LSQ291" s="376"/>
      <c r="LSR291" s="376"/>
      <c r="LSS291" s="377"/>
      <c r="LST291" s="377"/>
      <c r="LSU291" s="377"/>
      <c r="LSV291" s="377"/>
      <c r="LSW291" s="377"/>
      <c r="LSX291" s="376"/>
      <c r="LSY291" s="376"/>
      <c r="LSZ291" s="377"/>
      <c r="LTA291" s="377"/>
      <c r="LTB291" s="376"/>
      <c r="LTC291" s="376"/>
      <c r="LTD291" s="377"/>
      <c r="LTE291" s="377"/>
      <c r="LTF291" s="376"/>
      <c r="LTG291" s="376"/>
      <c r="LTH291" s="376"/>
      <c r="LTI291" s="376"/>
      <c r="LTJ291" s="376"/>
      <c r="LTK291" s="376"/>
      <c r="LTL291" s="376"/>
      <c r="LTM291" s="377"/>
      <c r="LTN291" s="377"/>
      <c r="LTO291" s="376"/>
      <c r="LTP291" s="376"/>
      <c r="LTQ291" s="377"/>
      <c r="LTR291" s="377"/>
      <c r="LTS291" s="376"/>
      <c r="LTT291" s="376"/>
      <c r="LTU291" s="376"/>
      <c r="LTV291" s="376"/>
      <c r="LTW291" s="376"/>
      <c r="LTX291" s="370"/>
      <c r="LTY291" s="396"/>
      <c r="LTZ291" s="376"/>
      <c r="LUA291" s="376"/>
      <c r="LUB291" s="376"/>
      <c r="LUC291" s="376"/>
      <c r="LUD291" s="376"/>
      <c r="LUE291" s="376"/>
      <c r="LUF291" s="376"/>
      <c r="LUG291" s="375"/>
      <c r="LUH291" s="375"/>
      <c r="LUI291" s="375"/>
      <c r="LUJ291" s="375"/>
      <c r="LUK291" s="375"/>
      <c r="LUL291" s="375"/>
      <c r="LUM291" s="375"/>
      <c r="LUN291" s="375"/>
      <c r="LUO291" s="375"/>
      <c r="LUP291" s="375"/>
      <c r="LUQ291" s="375"/>
      <c r="LUR291" s="375"/>
      <c r="LUS291" s="375"/>
      <c r="LUT291" s="375"/>
      <c r="LUU291" s="375"/>
      <c r="LUV291" s="375"/>
      <c r="LUW291" s="375"/>
      <c r="LUX291" s="375"/>
      <c r="LUY291" s="375"/>
      <c r="LUZ291" s="375"/>
      <c r="LVA291" s="375"/>
      <c r="LVB291" s="375"/>
      <c r="LVC291" s="375"/>
      <c r="LVD291" s="375"/>
      <c r="LVE291" s="375"/>
      <c r="LVF291" s="375"/>
      <c r="LVG291" s="375"/>
      <c r="LVH291" s="375"/>
      <c r="LVI291" s="375"/>
      <c r="LVJ291" s="375"/>
      <c r="LVK291" s="375"/>
      <c r="LVL291" s="375"/>
      <c r="LVM291" s="375"/>
      <c r="LVN291" s="375"/>
      <c r="LVO291" s="375"/>
      <c r="LVP291" s="375"/>
      <c r="LVQ291" s="375"/>
      <c r="LVR291" s="375"/>
      <c r="LVS291" s="375"/>
      <c r="LVT291" s="375"/>
      <c r="LVU291" s="375"/>
      <c r="LVV291" s="375"/>
      <c r="LVW291" s="375"/>
      <c r="LVX291" s="375"/>
      <c r="LVY291" s="376"/>
      <c r="LVZ291" s="376"/>
      <c r="LWA291" s="376"/>
      <c r="LWB291" s="376"/>
      <c r="LWC291" s="376"/>
      <c r="LWD291" s="376"/>
      <c r="LWE291" s="376"/>
      <c r="LWF291" s="376"/>
      <c r="LWG291" s="376"/>
      <c r="LWH291" s="376"/>
      <c r="LWI291" s="376"/>
      <c r="LWJ291" s="376"/>
      <c r="LWK291" s="376"/>
      <c r="LWL291" s="376"/>
      <c r="LWM291" s="376"/>
      <c r="LWN291" s="376"/>
      <c r="LWO291" s="376"/>
      <c r="LWP291" s="376"/>
      <c r="LWQ291" s="376"/>
      <c r="LWR291" s="376"/>
      <c r="LWS291" s="376"/>
      <c r="LWT291" s="376"/>
      <c r="LWU291" s="376"/>
      <c r="LWV291" s="376"/>
      <c r="LWW291" s="377"/>
      <c r="LWX291" s="377"/>
      <c r="LWY291" s="377"/>
      <c r="LWZ291" s="377"/>
      <c r="LXA291" s="377"/>
      <c r="LXB291" s="376"/>
      <c r="LXC291" s="376"/>
      <c r="LXD291" s="377"/>
      <c r="LXE291" s="377"/>
      <c r="LXF291" s="376"/>
      <c r="LXG291" s="376"/>
      <c r="LXH291" s="377"/>
      <c r="LXI291" s="377"/>
      <c r="LXJ291" s="376"/>
      <c r="LXK291" s="376"/>
      <c r="LXL291" s="376"/>
      <c r="LXM291" s="376"/>
      <c r="LXN291" s="376"/>
      <c r="LXO291" s="376"/>
      <c r="LXP291" s="376"/>
      <c r="LXQ291" s="377"/>
      <c r="LXR291" s="377"/>
      <c r="LXS291" s="376"/>
      <c r="LXT291" s="376"/>
      <c r="LXU291" s="377"/>
      <c r="LXV291" s="377"/>
      <c r="LXW291" s="376"/>
      <c r="LXX291" s="376"/>
      <c r="LXY291" s="376"/>
      <c r="LXZ291" s="376"/>
      <c r="LYA291" s="376"/>
      <c r="LYB291" s="370"/>
      <c r="LYC291" s="396"/>
      <c r="LYD291" s="376"/>
      <c r="LYE291" s="376"/>
      <c r="LYF291" s="376"/>
      <c r="LYG291" s="376"/>
      <c r="LYH291" s="376"/>
      <c r="LYI291" s="376"/>
      <c r="LYJ291" s="376"/>
      <c r="LYK291" s="375"/>
      <c r="LYL291" s="375"/>
      <c r="LYM291" s="375"/>
      <c r="LYN291" s="375"/>
      <c r="LYO291" s="375"/>
      <c r="LYP291" s="375"/>
      <c r="LYQ291" s="375"/>
      <c r="LYR291" s="375"/>
      <c r="LYS291" s="375"/>
      <c r="LYT291" s="375"/>
      <c r="LYU291" s="375"/>
      <c r="LYV291" s="375"/>
      <c r="LYW291" s="375"/>
      <c r="LYX291" s="375"/>
      <c r="LYY291" s="375"/>
      <c r="LYZ291" s="375"/>
      <c r="LZA291" s="375"/>
      <c r="LZB291" s="375"/>
      <c r="LZC291" s="375"/>
      <c r="LZD291" s="375"/>
      <c r="LZE291" s="375"/>
      <c r="LZF291" s="375"/>
      <c r="LZG291" s="375"/>
      <c r="LZH291" s="375"/>
      <c r="LZI291" s="375"/>
      <c r="LZJ291" s="375"/>
      <c r="LZK291" s="375"/>
      <c r="LZL291" s="375"/>
      <c r="LZM291" s="375"/>
      <c r="LZN291" s="375"/>
      <c r="LZO291" s="375"/>
      <c r="LZP291" s="375"/>
      <c r="LZQ291" s="375"/>
      <c r="LZR291" s="375"/>
      <c r="LZS291" s="375"/>
      <c r="LZT291" s="375"/>
      <c r="LZU291" s="375"/>
      <c r="LZV291" s="375"/>
      <c r="LZW291" s="375"/>
      <c r="LZX291" s="375"/>
      <c r="LZY291" s="375"/>
      <c r="LZZ291" s="375"/>
      <c r="MAA291" s="375"/>
      <c r="MAB291" s="375"/>
      <c r="MAC291" s="376"/>
      <c r="MAD291" s="376"/>
      <c r="MAE291" s="376"/>
      <c r="MAF291" s="376"/>
      <c r="MAG291" s="376"/>
      <c r="MAH291" s="376"/>
      <c r="MAI291" s="376"/>
      <c r="MAJ291" s="376"/>
      <c r="MAK291" s="376"/>
      <c r="MAL291" s="376"/>
      <c r="MAM291" s="376"/>
      <c r="MAN291" s="376"/>
      <c r="MAO291" s="376"/>
      <c r="MAP291" s="376"/>
      <c r="MAQ291" s="376"/>
      <c r="MAR291" s="376"/>
      <c r="MAS291" s="376"/>
      <c r="MAT291" s="376"/>
      <c r="MAU291" s="376"/>
      <c r="MAV291" s="376"/>
      <c r="MAW291" s="376"/>
      <c r="MAX291" s="376"/>
      <c r="MAY291" s="376"/>
      <c r="MAZ291" s="376"/>
      <c r="MBA291" s="377"/>
      <c r="MBB291" s="377"/>
      <c r="MBC291" s="377"/>
      <c r="MBD291" s="377"/>
      <c r="MBE291" s="377"/>
      <c r="MBF291" s="376"/>
      <c r="MBG291" s="376"/>
      <c r="MBH291" s="377"/>
      <c r="MBI291" s="377"/>
      <c r="MBJ291" s="376"/>
      <c r="MBK291" s="376"/>
      <c r="MBL291" s="377"/>
      <c r="MBM291" s="377"/>
      <c r="MBN291" s="376"/>
      <c r="MBO291" s="376"/>
      <c r="MBP291" s="376"/>
      <c r="MBQ291" s="376"/>
      <c r="MBR291" s="376"/>
      <c r="MBS291" s="376"/>
      <c r="MBT291" s="376"/>
      <c r="MBU291" s="377"/>
      <c r="MBV291" s="377"/>
      <c r="MBW291" s="376"/>
      <c r="MBX291" s="376"/>
      <c r="MBY291" s="377"/>
      <c r="MBZ291" s="377"/>
      <c r="MCA291" s="376"/>
      <c r="MCB291" s="376"/>
      <c r="MCC291" s="376"/>
      <c r="MCD291" s="376"/>
      <c r="MCE291" s="376"/>
      <c r="MCF291" s="370"/>
      <c r="MCG291" s="396"/>
      <c r="MCH291" s="376"/>
      <c r="MCI291" s="376"/>
      <c r="MCJ291" s="376"/>
      <c r="MCK291" s="376"/>
      <c r="MCL291" s="376"/>
      <c r="MCM291" s="376"/>
      <c r="MCN291" s="376"/>
      <c r="MCO291" s="375"/>
      <c r="MCP291" s="375"/>
      <c r="MCQ291" s="375"/>
      <c r="MCR291" s="375"/>
      <c r="MCS291" s="375"/>
      <c r="MCT291" s="375"/>
      <c r="MCU291" s="375"/>
      <c r="MCV291" s="375"/>
      <c r="MCW291" s="375"/>
      <c r="MCX291" s="375"/>
      <c r="MCY291" s="375"/>
      <c r="MCZ291" s="375"/>
      <c r="MDA291" s="375"/>
      <c r="MDB291" s="375"/>
      <c r="MDC291" s="375"/>
      <c r="MDD291" s="375"/>
      <c r="MDE291" s="375"/>
      <c r="MDF291" s="375"/>
      <c r="MDG291" s="375"/>
      <c r="MDH291" s="375"/>
      <c r="MDI291" s="375"/>
      <c r="MDJ291" s="375"/>
      <c r="MDK291" s="375"/>
      <c r="MDL291" s="375"/>
      <c r="MDM291" s="375"/>
      <c r="MDN291" s="375"/>
      <c r="MDO291" s="375"/>
      <c r="MDP291" s="375"/>
      <c r="MDQ291" s="375"/>
      <c r="MDR291" s="375"/>
      <c r="MDS291" s="375"/>
      <c r="MDT291" s="375"/>
      <c r="MDU291" s="375"/>
      <c r="MDV291" s="375"/>
      <c r="MDW291" s="375"/>
      <c r="MDX291" s="375"/>
      <c r="MDY291" s="375"/>
      <c r="MDZ291" s="375"/>
      <c r="MEA291" s="375"/>
      <c r="MEB291" s="375"/>
      <c r="MEC291" s="375"/>
      <c r="MED291" s="375"/>
      <c r="MEE291" s="375"/>
      <c r="MEF291" s="375"/>
      <c r="MEG291" s="376"/>
      <c r="MEH291" s="376"/>
      <c r="MEI291" s="376"/>
      <c r="MEJ291" s="376"/>
      <c r="MEK291" s="376"/>
      <c r="MEL291" s="376"/>
      <c r="MEM291" s="376"/>
      <c r="MEN291" s="376"/>
      <c r="MEO291" s="376"/>
      <c r="MEP291" s="376"/>
      <c r="MEQ291" s="376"/>
      <c r="MER291" s="376"/>
      <c r="MES291" s="376"/>
      <c r="MET291" s="376"/>
      <c r="MEU291" s="376"/>
      <c r="MEV291" s="376"/>
      <c r="MEW291" s="376"/>
      <c r="MEX291" s="376"/>
      <c r="MEY291" s="376"/>
      <c r="MEZ291" s="376"/>
      <c r="MFA291" s="376"/>
      <c r="MFB291" s="376"/>
      <c r="MFC291" s="376"/>
      <c r="MFD291" s="376"/>
      <c r="MFE291" s="377"/>
      <c r="MFF291" s="377"/>
      <c r="MFG291" s="377"/>
      <c r="MFH291" s="377"/>
      <c r="MFI291" s="377"/>
      <c r="MFJ291" s="376"/>
      <c r="MFK291" s="376"/>
      <c r="MFL291" s="377"/>
      <c r="MFM291" s="377"/>
      <c r="MFN291" s="376"/>
      <c r="MFO291" s="376"/>
      <c r="MFP291" s="377"/>
      <c r="MFQ291" s="377"/>
      <c r="MFR291" s="376"/>
      <c r="MFS291" s="376"/>
      <c r="MFT291" s="376"/>
      <c r="MFU291" s="376"/>
      <c r="MFV291" s="376"/>
      <c r="MFW291" s="376"/>
      <c r="MFX291" s="376"/>
      <c r="MFY291" s="377"/>
      <c r="MFZ291" s="377"/>
      <c r="MGA291" s="376"/>
      <c r="MGB291" s="376"/>
      <c r="MGC291" s="377"/>
      <c r="MGD291" s="377"/>
      <c r="MGE291" s="376"/>
      <c r="MGF291" s="376"/>
      <c r="MGG291" s="376"/>
      <c r="MGH291" s="376"/>
      <c r="MGI291" s="376"/>
      <c r="MGJ291" s="370"/>
      <c r="MGK291" s="396"/>
      <c r="MGL291" s="376"/>
      <c r="MGM291" s="376"/>
      <c r="MGN291" s="376"/>
      <c r="MGO291" s="376"/>
      <c r="MGP291" s="376"/>
      <c r="MGQ291" s="376"/>
      <c r="MGR291" s="376"/>
      <c r="MGS291" s="375"/>
      <c r="MGT291" s="375"/>
      <c r="MGU291" s="375"/>
      <c r="MGV291" s="375"/>
      <c r="MGW291" s="375"/>
      <c r="MGX291" s="375"/>
      <c r="MGY291" s="375"/>
      <c r="MGZ291" s="375"/>
      <c r="MHA291" s="375"/>
      <c r="MHB291" s="375"/>
      <c r="MHC291" s="375"/>
      <c r="MHD291" s="375"/>
      <c r="MHE291" s="375"/>
      <c r="MHF291" s="375"/>
      <c r="MHG291" s="375"/>
      <c r="MHH291" s="375"/>
      <c r="MHI291" s="375"/>
      <c r="MHJ291" s="375"/>
      <c r="MHK291" s="375"/>
      <c r="MHL291" s="375"/>
      <c r="MHM291" s="375"/>
      <c r="MHN291" s="375"/>
      <c r="MHO291" s="375"/>
      <c r="MHP291" s="375"/>
      <c r="MHQ291" s="375"/>
      <c r="MHR291" s="375"/>
      <c r="MHS291" s="375"/>
      <c r="MHT291" s="375"/>
      <c r="MHU291" s="375"/>
      <c r="MHV291" s="375"/>
      <c r="MHW291" s="375"/>
      <c r="MHX291" s="375"/>
      <c r="MHY291" s="375"/>
      <c r="MHZ291" s="375"/>
      <c r="MIA291" s="375"/>
      <c r="MIB291" s="375"/>
      <c r="MIC291" s="375"/>
      <c r="MID291" s="375"/>
      <c r="MIE291" s="375"/>
      <c r="MIF291" s="375"/>
      <c r="MIG291" s="375"/>
      <c r="MIH291" s="375"/>
      <c r="MII291" s="375"/>
      <c r="MIJ291" s="375"/>
      <c r="MIK291" s="376"/>
      <c r="MIL291" s="376"/>
      <c r="MIM291" s="376"/>
      <c r="MIN291" s="376"/>
      <c r="MIO291" s="376"/>
      <c r="MIP291" s="376"/>
      <c r="MIQ291" s="376"/>
      <c r="MIR291" s="376"/>
      <c r="MIS291" s="376"/>
      <c r="MIT291" s="376"/>
      <c r="MIU291" s="376"/>
      <c r="MIV291" s="376"/>
      <c r="MIW291" s="376"/>
      <c r="MIX291" s="376"/>
      <c r="MIY291" s="376"/>
      <c r="MIZ291" s="376"/>
      <c r="MJA291" s="376"/>
      <c r="MJB291" s="376"/>
      <c r="MJC291" s="376"/>
      <c r="MJD291" s="376"/>
      <c r="MJE291" s="376"/>
      <c r="MJF291" s="376"/>
      <c r="MJG291" s="376"/>
      <c r="MJH291" s="376"/>
      <c r="MJI291" s="377"/>
      <c r="MJJ291" s="377"/>
      <c r="MJK291" s="377"/>
      <c r="MJL291" s="377"/>
      <c r="MJM291" s="377"/>
      <c r="MJN291" s="376"/>
      <c r="MJO291" s="376"/>
      <c r="MJP291" s="377"/>
      <c r="MJQ291" s="377"/>
      <c r="MJR291" s="376"/>
      <c r="MJS291" s="376"/>
      <c r="MJT291" s="377"/>
      <c r="MJU291" s="377"/>
      <c r="MJV291" s="376"/>
      <c r="MJW291" s="376"/>
      <c r="MJX291" s="376"/>
      <c r="MJY291" s="376"/>
      <c r="MJZ291" s="376"/>
      <c r="MKA291" s="376"/>
      <c r="MKB291" s="376"/>
      <c r="MKC291" s="377"/>
      <c r="MKD291" s="377"/>
      <c r="MKE291" s="376"/>
      <c r="MKF291" s="376"/>
      <c r="MKG291" s="377"/>
      <c r="MKH291" s="377"/>
      <c r="MKI291" s="376"/>
      <c r="MKJ291" s="376"/>
      <c r="MKK291" s="376"/>
      <c r="MKL291" s="376"/>
      <c r="MKM291" s="376"/>
      <c r="MKN291" s="370"/>
      <c r="MKO291" s="396"/>
      <c r="MKP291" s="376"/>
      <c r="MKQ291" s="376"/>
      <c r="MKR291" s="376"/>
      <c r="MKS291" s="376"/>
      <c r="MKT291" s="376"/>
      <c r="MKU291" s="376"/>
      <c r="MKV291" s="376"/>
      <c r="MKW291" s="375"/>
      <c r="MKX291" s="375"/>
      <c r="MKY291" s="375"/>
      <c r="MKZ291" s="375"/>
      <c r="MLA291" s="375"/>
      <c r="MLB291" s="375"/>
      <c r="MLC291" s="375"/>
      <c r="MLD291" s="375"/>
      <c r="MLE291" s="375"/>
      <c r="MLF291" s="375"/>
      <c r="MLG291" s="375"/>
      <c r="MLH291" s="375"/>
      <c r="MLI291" s="375"/>
      <c r="MLJ291" s="375"/>
      <c r="MLK291" s="375"/>
      <c r="MLL291" s="375"/>
      <c r="MLM291" s="375"/>
      <c r="MLN291" s="375"/>
      <c r="MLO291" s="375"/>
      <c r="MLP291" s="375"/>
      <c r="MLQ291" s="375"/>
      <c r="MLR291" s="375"/>
      <c r="MLS291" s="375"/>
      <c r="MLT291" s="375"/>
      <c r="MLU291" s="375"/>
      <c r="MLV291" s="375"/>
      <c r="MLW291" s="375"/>
      <c r="MLX291" s="375"/>
      <c r="MLY291" s="375"/>
      <c r="MLZ291" s="375"/>
      <c r="MMA291" s="375"/>
      <c r="MMB291" s="375"/>
      <c r="MMC291" s="375"/>
      <c r="MMD291" s="375"/>
      <c r="MME291" s="375"/>
      <c r="MMF291" s="375"/>
      <c r="MMG291" s="375"/>
      <c r="MMH291" s="375"/>
      <c r="MMI291" s="375"/>
      <c r="MMJ291" s="375"/>
      <c r="MMK291" s="375"/>
      <c r="MML291" s="375"/>
      <c r="MMM291" s="375"/>
      <c r="MMN291" s="375"/>
      <c r="MMO291" s="376"/>
      <c r="MMP291" s="376"/>
      <c r="MMQ291" s="376"/>
      <c r="MMR291" s="376"/>
      <c r="MMS291" s="376"/>
      <c r="MMT291" s="376"/>
      <c r="MMU291" s="376"/>
      <c r="MMV291" s="376"/>
      <c r="MMW291" s="376"/>
      <c r="MMX291" s="376"/>
      <c r="MMY291" s="376"/>
      <c r="MMZ291" s="376"/>
      <c r="MNA291" s="376"/>
      <c r="MNB291" s="376"/>
      <c r="MNC291" s="376"/>
      <c r="MND291" s="376"/>
      <c r="MNE291" s="376"/>
      <c r="MNF291" s="376"/>
      <c r="MNG291" s="376"/>
      <c r="MNH291" s="376"/>
      <c r="MNI291" s="376"/>
      <c r="MNJ291" s="376"/>
      <c r="MNK291" s="376"/>
      <c r="MNL291" s="376"/>
      <c r="MNM291" s="377"/>
      <c r="MNN291" s="377"/>
      <c r="MNO291" s="377"/>
      <c r="MNP291" s="377"/>
      <c r="MNQ291" s="377"/>
      <c r="MNR291" s="376"/>
      <c r="MNS291" s="376"/>
      <c r="MNT291" s="377"/>
      <c r="MNU291" s="377"/>
      <c r="MNV291" s="376"/>
      <c r="MNW291" s="376"/>
      <c r="MNX291" s="377"/>
      <c r="MNY291" s="377"/>
      <c r="MNZ291" s="376"/>
      <c r="MOA291" s="376"/>
      <c r="MOB291" s="376"/>
      <c r="MOC291" s="376"/>
      <c r="MOD291" s="376"/>
      <c r="MOE291" s="376"/>
      <c r="MOF291" s="376"/>
      <c r="MOG291" s="377"/>
      <c r="MOH291" s="377"/>
      <c r="MOI291" s="376"/>
      <c r="MOJ291" s="376"/>
      <c r="MOK291" s="377"/>
      <c r="MOL291" s="377"/>
      <c r="MOM291" s="376"/>
      <c r="MON291" s="376"/>
      <c r="MOO291" s="376"/>
      <c r="MOP291" s="376"/>
      <c r="MOQ291" s="376"/>
      <c r="MOR291" s="370"/>
      <c r="MOS291" s="396"/>
      <c r="MOT291" s="376"/>
      <c r="MOU291" s="376"/>
      <c r="MOV291" s="376"/>
      <c r="MOW291" s="376"/>
      <c r="MOX291" s="376"/>
      <c r="MOY291" s="376"/>
      <c r="MOZ291" s="376"/>
      <c r="MPA291" s="375"/>
      <c r="MPB291" s="375"/>
      <c r="MPC291" s="375"/>
      <c r="MPD291" s="375"/>
      <c r="MPE291" s="375"/>
      <c r="MPF291" s="375"/>
      <c r="MPG291" s="375"/>
      <c r="MPH291" s="375"/>
      <c r="MPI291" s="375"/>
      <c r="MPJ291" s="375"/>
      <c r="MPK291" s="375"/>
      <c r="MPL291" s="375"/>
      <c r="MPM291" s="375"/>
      <c r="MPN291" s="375"/>
      <c r="MPO291" s="375"/>
      <c r="MPP291" s="375"/>
      <c r="MPQ291" s="375"/>
      <c r="MPR291" s="375"/>
      <c r="MPS291" s="375"/>
      <c r="MPT291" s="375"/>
      <c r="MPU291" s="375"/>
      <c r="MPV291" s="375"/>
      <c r="MPW291" s="375"/>
      <c r="MPX291" s="375"/>
      <c r="MPY291" s="375"/>
      <c r="MPZ291" s="375"/>
      <c r="MQA291" s="375"/>
      <c r="MQB291" s="375"/>
      <c r="MQC291" s="375"/>
      <c r="MQD291" s="375"/>
      <c r="MQE291" s="375"/>
      <c r="MQF291" s="375"/>
      <c r="MQG291" s="375"/>
      <c r="MQH291" s="375"/>
      <c r="MQI291" s="375"/>
      <c r="MQJ291" s="375"/>
      <c r="MQK291" s="375"/>
      <c r="MQL291" s="375"/>
      <c r="MQM291" s="375"/>
      <c r="MQN291" s="375"/>
      <c r="MQO291" s="375"/>
      <c r="MQP291" s="375"/>
      <c r="MQQ291" s="375"/>
      <c r="MQR291" s="375"/>
      <c r="MQS291" s="376"/>
      <c r="MQT291" s="376"/>
      <c r="MQU291" s="376"/>
      <c r="MQV291" s="376"/>
      <c r="MQW291" s="376"/>
      <c r="MQX291" s="376"/>
      <c r="MQY291" s="376"/>
      <c r="MQZ291" s="376"/>
      <c r="MRA291" s="376"/>
      <c r="MRB291" s="376"/>
      <c r="MRC291" s="376"/>
      <c r="MRD291" s="376"/>
      <c r="MRE291" s="376"/>
      <c r="MRF291" s="376"/>
      <c r="MRG291" s="376"/>
      <c r="MRH291" s="376"/>
      <c r="MRI291" s="376"/>
      <c r="MRJ291" s="376"/>
      <c r="MRK291" s="376"/>
      <c r="MRL291" s="376"/>
      <c r="MRM291" s="376"/>
      <c r="MRN291" s="376"/>
      <c r="MRO291" s="376"/>
      <c r="MRP291" s="376"/>
      <c r="MRQ291" s="377"/>
      <c r="MRR291" s="377"/>
      <c r="MRS291" s="377"/>
      <c r="MRT291" s="377"/>
      <c r="MRU291" s="377"/>
      <c r="MRV291" s="376"/>
      <c r="MRW291" s="376"/>
      <c r="MRX291" s="377"/>
      <c r="MRY291" s="377"/>
      <c r="MRZ291" s="376"/>
      <c r="MSA291" s="376"/>
      <c r="MSB291" s="377"/>
      <c r="MSC291" s="377"/>
      <c r="MSD291" s="376"/>
      <c r="MSE291" s="376"/>
      <c r="MSF291" s="376"/>
      <c r="MSG291" s="376"/>
      <c r="MSH291" s="376"/>
      <c r="MSI291" s="376"/>
      <c r="MSJ291" s="376"/>
      <c r="MSK291" s="377"/>
      <c r="MSL291" s="377"/>
      <c r="MSM291" s="376"/>
      <c r="MSN291" s="376"/>
      <c r="MSO291" s="377"/>
      <c r="MSP291" s="377"/>
      <c r="MSQ291" s="376"/>
      <c r="MSR291" s="376"/>
      <c r="MSS291" s="376"/>
      <c r="MST291" s="376"/>
      <c r="MSU291" s="376"/>
      <c r="MSV291" s="370"/>
      <c r="MSW291" s="396"/>
      <c r="MSX291" s="376"/>
      <c r="MSY291" s="376"/>
      <c r="MSZ291" s="376"/>
      <c r="MTA291" s="376"/>
      <c r="MTB291" s="376"/>
      <c r="MTC291" s="376"/>
      <c r="MTD291" s="376"/>
      <c r="MTE291" s="375"/>
      <c r="MTF291" s="375"/>
      <c r="MTG291" s="375"/>
      <c r="MTH291" s="375"/>
      <c r="MTI291" s="375"/>
      <c r="MTJ291" s="375"/>
      <c r="MTK291" s="375"/>
      <c r="MTL291" s="375"/>
      <c r="MTM291" s="375"/>
      <c r="MTN291" s="375"/>
      <c r="MTO291" s="375"/>
      <c r="MTP291" s="375"/>
      <c r="MTQ291" s="375"/>
      <c r="MTR291" s="375"/>
      <c r="MTS291" s="375"/>
      <c r="MTT291" s="375"/>
      <c r="MTU291" s="375"/>
      <c r="MTV291" s="375"/>
      <c r="MTW291" s="375"/>
      <c r="MTX291" s="375"/>
      <c r="MTY291" s="375"/>
      <c r="MTZ291" s="375"/>
      <c r="MUA291" s="375"/>
      <c r="MUB291" s="375"/>
      <c r="MUC291" s="375"/>
      <c r="MUD291" s="375"/>
      <c r="MUE291" s="375"/>
      <c r="MUF291" s="375"/>
      <c r="MUG291" s="375"/>
      <c r="MUH291" s="375"/>
      <c r="MUI291" s="375"/>
      <c r="MUJ291" s="375"/>
      <c r="MUK291" s="375"/>
      <c r="MUL291" s="375"/>
      <c r="MUM291" s="375"/>
      <c r="MUN291" s="375"/>
      <c r="MUO291" s="375"/>
      <c r="MUP291" s="375"/>
      <c r="MUQ291" s="375"/>
      <c r="MUR291" s="375"/>
      <c r="MUS291" s="375"/>
      <c r="MUT291" s="375"/>
      <c r="MUU291" s="375"/>
      <c r="MUV291" s="375"/>
      <c r="MUW291" s="376"/>
      <c r="MUX291" s="376"/>
      <c r="MUY291" s="376"/>
      <c r="MUZ291" s="376"/>
      <c r="MVA291" s="376"/>
      <c r="MVB291" s="376"/>
      <c r="MVC291" s="376"/>
      <c r="MVD291" s="376"/>
      <c r="MVE291" s="376"/>
      <c r="MVF291" s="376"/>
      <c r="MVG291" s="376"/>
      <c r="MVH291" s="376"/>
      <c r="MVI291" s="376"/>
      <c r="MVJ291" s="376"/>
      <c r="MVK291" s="376"/>
      <c r="MVL291" s="376"/>
      <c r="MVM291" s="376"/>
      <c r="MVN291" s="376"/>
      <c r="MVO291" s="376"/>
      <c r="MVP291" s="376"/>
      <c r="MVQ291" s="376"/>
      <c r="MVR291" s="376"/>
      <c r="MVS291" s="376"/>
      <c r="MVT291" s="376"/>
      <c r="MVU291" s="377"/>
      <c r="MVV291" s="377"/>
      <c r="MVW291" s="377"/>
      <c r="MVX291" s="377"/>
      <c r="MVY291" s="377"/>
      <c r="MVZ291" s="376"/>
      <c r="MWA291" s="376"/>
      <c r="MWB291" s="377"/>
      <c r="MWC291" s="377"/>
      <c r="MWD291" s="376"/>
      <c r="MWE291" s="376"/>
      <c r="MWF291" s="377"/>
      <c r="MWG291" s="377"/>
      <c r="MWH291" s="376"/>
      <c r="MWI291" s="376"/>
      <c r="MWJ291" s="376"/>
      <c r="MWK291" s="376"/>
      <c r="MWL291" s="376"/>
      <c r="MWM291" s="376"/>
      <c r="MWN291" s="376"/>
      <c r="MWO291" s="377"/>
      <c r="MWP291" s="377"/>
      <c r="MWQ291" s="376"/>
      <c r="MWR291" s="376"/>
      <c r="MWS291" s="377"/>
      <c r="MWT291" s="377"/>
      <c r="MWU291" s="376"/>
      <c r="MWV291" s="376"/>
      <c r="MWW291" s="376"/>
      <c r="MWX291" s="376"/>
      <c r="MWY291" s="376"/>
      <c r="MWZ291" s="370"/>
      <c r="MXA291" s="396"/>
      <c r="MXB291" s="376"/>
      <c r="MXC291" s="376"/>
      <c r="MXD291" s="376"/>
      <c r="MXE291" s="376"/>
      <c r="MXF291" s="376"/>
      <c r="MXG291" s="376"/>
      <c r="MXH291" s="376"/>
      <c r="MXI291" s="375"/>
      <c r="MXJ291" s="375"/>
      <c r="MXK291" s="375"/>
      <c r="MXL291" s="375"/>
      <c r="MXM291" s="375"/>
      <c r="MXN291" s="375"/>
      <c r="MXO291" s="375"/>
      <c r="MXP291" s="375"/>
      <c r="MXQ291" s="375"/>
      <c r="MXR291" s="375"/>
      <c r="MXS291" s="375"/>
      <c r="MXT291" s="375"/>
      <c r="MXU291" s="375"/>
      <c r="MXV291" s="375"/>
      <c r="MXW291" s="375"/>
      <c r="MXX291" s="375"/>
      <c r="MXY291" s="375"/>
      <c r="MXZ291" s="375"/>
      <c r="MYA291" s="375"/>
      <c r="MYB291" s="375"/>
      <c r="MYC291" s="375"/>
      <c r="MYD291" s="375"/>
      <c r="MYE291" s="375"/>
      <c r="MYF291" s="375"/>
      <c r="MYG291" s="375"/>
      <c r="MYH291" s="375"/>
      <c r="MYI291" s="375"/>
      <c r="MYJ291" s="375"/>
      <c r="MYK291" s="375"/>
      <c r="MYL291" s="375"/>
      <c r="MYM291" s="375"/>
      <c r="MYN291" s="375"/>
      <c r="MYO291" s="375"/>
      <c r="MYP291" s="375"/>
      <c r="MYQ291" s="375"/>
      <c r="MYR291" s="375"/>
      <c r="MYS291" s="375"/>
      <c r="MYT291" s="375"/>
      <c r="MYU291" s="375"/>
      <c r="MYV291" s="375"/>
      <c r="MYW291" s="375"/>
      <c r="MYX291" s="375"/>
      <c r="MYY291" s="375"/>
      <c r="MYZ291" s="375"/>
      <c r="MZA291" s="376"/>
      <c r="MZB291" s="376"/>
      <c r="MZC291" s="376"/>
      <c r="MZD291" s="376"/>
      <c r="MZE291" s="376"/>
      <c r="MZF291" s="376"/>
      <c r="MZG291" s="376"/>
      <c r="MZH291" s="376"/>
      <c r="MZI291" s="376"/>
      <c r="MZJ291" s="376"/>
      <c r="MZK291" s="376"/>
      <c r="MZL291" s="376"/>
      <c r="MZM291" s="376"/>
      <c r="MZN291" s="376"/>
      <c r="MZO291" s="376"/>
      <c r="MZP291" s="376"/>
      <c r="MZQ291" s="376"/>
      <c r="MZR291" s="376"/>
      <c r="MZS291" s="376"/>
      <c r="MZT291" s="376"/>
      <c r="MZU291" s="376"/>
      <c r="MZV291" s="376"/>
      <c r="MZW291" s="376"/>
      <c r="MZX291" s="376"/>
      <c r="MZY291" s="377"/>
      <c r="MZZ291" s="377"/>
      <c r="NAA291" s="377"/>
      <c r="NAB291" s="377"/>
      <c r="NAC291" s="377"/>
      <c r="NAD291" s="376"/>
      <c r="NAE291" s="376"/>
      <c r="NAF291" s="377"/>
      <c r="NAG291" s="377"/>
      <c r="NAH291" s="376"/>
      <c r="NAI291" s="376"/>
      <c r="NAJ291" s="377"/>
      <c r="NAK291" s="377"/>
      <c r="NAL291" s="376"/>
      <c r="NAM291" s="376"/>
      <c r="NAN291" s="376"/>
      <c r="NAO291" s="376"/>
      <c r="NAP291" s="376"/>
      <c r="NAQ291" s="376"/>
      <c r="NAR291" s="376"/>
      <c r="NAS291" s="377"/>
      <c r="NAT291" s="377"/>
      <c r="NAU291" s="376"/>
      <c r="NAV291" s="376"/>
      <c r="NAW291" s="377"/>
      <c r="NAX291" s="377"/>
      <c r="NAY291" s="376"/>
      <c r="NAZ291" s="376"/>
      <c r="NBA291" s="376"/>
      <c r="NBB291" s="376"/>
      <c r="NBC291" s="376"/>
      <c r="NBD291" s="370"/>
      <c r="NBE291" s="396"/>
      <c r="NBF291" s="376"/>
      <c r="NBG291" s="376"/>
      <c r="NBH291" s="376"/>
      <c r="NBI291" s="376"/>
      <c r="NBJ291" s="376"/>
      <c r="NBK291" s="376"/>
      <c r="NBL291" s="376"/>
      <c r="NBM291" s="375"/>
      <c r="NBN291" s="375"/>
      <c r="NBO291" s="375"/>
      <c r="NBP291" s="375"/>
      <c r="NBQ291" s="375"/>
      <c r="NBR291" s="375"/>
      <c r="NBS291" s="375"/>
      <c r="NBT291" s="375"/>
      <c r="NBU291" s="375"/>
      <c r="NBV291" s="375"/>
      <c r="NBW291" s="375"/>
      <c r="NBX291" s="375"/>
      <c r="NBY291" s="375"/>
      <c r="NBZ291" s="375"/>
      <c r="NCA291" s="375"/>
      <c r="NCB291" s="375"/>
      <c r="NCC291" s="375"/>
      <c r="NCD291" s="375"/>
      <c r="NCE291" s="375"/>
      <c r="NCF291" s="375"/>
      <c r="NCG291" s="375"/>
      <c r="NCH291" s="375"/>
      <c r="NCI291" s="375"/>
      <c r="NCJ291" s="375"/>
      <c r="NCK291" s="375"/>
      <c r="NCL291" s="375"/>
      <c r="NCM291" s="375"/>
      <c r="NCN291" s="375"/>
      <c r="NCO291" s="375"/>
      <c r="NCP291" s="375"/>
      <c r="NCQ291" s="375"/>
      <c r="NCR291" s="375"/>
      <c r="NCS291" s="375"/>
      <c r="NCT291" s="375"/>
      <c r="NCU291" s="375"/>
      <c r="NCV291" s="375"/>
      <c r="NCW291" s="375"/>
      <c r="NCX291" s="375"/>
      <c r="NCY291" s="375"/>
      <c r="NCZ291" s="375"/>
      <c r="NDA291" s="375"/>
      <c r="NDB291" s="375"/>
      <c r="NDC291" s="375"/>
      <c r="NDD291" s="375"/>
      <c r="NDE291" s="376"/>
      <c r="NDF291" s="376"/>
      <c r="NDG291" s="376"/>
      <c r="NDH291" s="376"/>
      <c r="NDI291" s="376"/>
      <c r="NDJ291" s="376"/>
      <c r="NDK291" s="376"/>
      <c r="NDL291" s="376"/>
      <c r="NDM291" s="376"/>
      <c r="NDN291" s="376"/>
      <c r="NDO291" s="376"/>
      <c r="NDP291" s="376"/>
      <c r="NDQ291" s="376"/>
      <c r="NDR291" s="376"/>
      <c r="NDS291" s="376"/>
      <c r="NDT291" s="376"/>
      <c r="NDU291" s="376"/>
      <c r="NDV291" s="376"/>
      <c r="NDW291" s="376"/>
      <c r="NDX291" s="376"/>
      <c r="NDY291" s="376"/>
      <c r="NDZ291" s="376"/>
      <c r="NEA291" s="376"/>
      <c r="NEB291" s="376"/>
      <c r="NEC291" s="377"/>
      <c r="NED291" s="377"/>
      <c r="NEE291" s="377"/>
      <c r="NEF291" s="377"/>
      <c r="NEG291" s="377"/>
      <c r="NEH291" s="376"/>
      <c r="NEI291" s="376"/>
      <c r="NEJ291" s="377"/>
      <c r="NEK291" s="377"/>
      <c r="NEL291" s="376"/>
      <c r="NEM291" s="376"/>
      <c r="NEN291" s="377"/>
      <c r="NEO291" s="377"/>
      <c r="NEP291" s="376"/>
      <c r="NEQ291" s="376"/>
      <c r="NER291" s="376"/>
      <c r="NES291" s="376"/>
      <c r="NET291" s="376"/>
      <c r="NEU291" s="376"/>
      <c r="NEV291" s="376"/>
      <c r="NEW291" s="377"/>
      <c r="NEX291" s="377"/>
      <c r="NEY291" s="376"/>
      <c r="NEZ291" s="376"/>
      <c r="NFA291" s="377"/>
      <c r="NFB291" s="377"/>
      <c r="NFC291" s="376"/>
      <c r="NFD291" s="376"/>
      <c r="NFE291" s="376"/>
      <c r="NFF291" s="376"/>
      <c r="NFG291" s="376"/>
      <c r="NFH291" s="370"/>
      <c r="NFI291" s="396"/>
      <c r="NFJ291" s="376"/>
      <c r="NFK291" s="376"/>
      <c r="NFL291" s="376"/>
      <c r="NFM291" s="376"/>
      <c r="NFN291" s="376"/>
      <c r="NFO291" s="376"/>
      <c r="NFP291" s="376"/>
      <c r="NFQ291" s="375"/>
      <c r="NFR291" s="375"/>
      <c r="NFS291" s="375"/>
      <c r="NFT291" s="375"/>
      <c r="NFU291" s="375"/>
      <c r="NFV291" s="375"/>
      <c r="NFW291" s="375"/>
      <c r="NFX291" s="375"/>
      <c r="NFY291" s="375"/>
      <c r="NFZ291" s="375"/>
      <c r="NGA291" s="375"/>
      <c r="NGB291" s="375"/>
      <c r="NGC291" s="375"/>
      <c r="NGD291" s="375"/>
      <c r="NGE291" s="375"/>
      <c r="NGF291" s="375"/>
      <c r="NGG291" s="375"/>
      <c r="NGH291" s="375"/>
      <c r="NGI291" s="375"/>
      <c r="NGJ291" s="375"/>
      <c r="NGK291" s="375"/>
      <c r="NGL291" s="375"/>
      <c r="NGM291" s="375"/>
      <c r="NGN291" s="375"/>
      <c r="NGO291" s="375"/>
      <c r="NGP291" s="375"/>
      <c r="NGQ291" s="375"/>
      <c r="NGR291" s="375"/>
      <c r="NGS291" s="375"/>
      <c r="NGT291" s="375"/>
      <c r="NGU291" s="375"/>
      <c r="NGV291" s="375"/>
      <c r="NGW291" s="375"/>
      <c r="NGX291" s="375"/>
      <c r="NGY291" s="375"/>
      <c r="NGZ291" s="375"/>
      <c r="NHA291" s="375"/>
      <c r="NHB291" s="375"/>
      <c r="NHC291" s="375"/>
      <c r="NHD291" s="375"/>
      <c r="NHE291" s="375"/>
      <c r="NHF291" s="375"/>
      <c r="NHG291" s="375"/>
      <c r="NHH291" s="375"/>
      <c r="NHI291" s="376"/>
      <c r="NHJ291" s="376"/>
      <c r="NHK291" s="376"/>
      <c r="NHL291" s="376"/>
      <c r="NHM291" s="376"/>
      <c r="NHN291" s="376"/>
      <c r="NHO291" s="376"/>
      <c r="NHP291" s="376"/>
      <c r="NHQ291" s="376"/>
      <c r="NHR291" s="376"/>
      <c r="NHS291" s="376"/>
      <c r="NHT291" s="376"/>
      <c r="NHU291" s="376"/>
      <c r="NHV291" s="376"/>
      <c r="NHW291" s="376"/>
      <c r="NHX291" s="376"/>
      <c r="NHY291" s="376"/>
      <c r="NHZ291" s="376"/>
      <c r="NIA291" s="376"/>
      <c r="NIB291" s="376"/>
      <c r="NIC291" s="376"/>
      <c r="NID291" s="376"/>
      <c r="NIE291" s="376"/>
      <c r="NIF291" s="376"/>
      <c r="NIG291" s="377"/>
      <c r="NIH291" s="377"/>
      <c r="NII291" s="377"/>
      <c r="NIJ291" s="377"/>
      <c r="NIK291" s="377"/>
      <c r="NIL291" s="376"/>
      <c r="NIM291" s="376"/>
      <c r="NIN291" s="377"/>
      <c r="NIO291" s="377"/>
      <c r="NIP291" s="376"/>
      <c r="NIQ291" s="376"/>
      <c r="NIR291" s="377"/>
      <c r="NIS291" s="377"/>
      <c r="NIT291" s="376"/>
      <c r="NIU291" s="376"/>
      <c r="NIV291" s="376"/>
      <c r="NIW291" s="376"/>
      <c r="NIX291" s="376"/>
      <c r="NIY291" s="376"/>
      <c r="NIZ291" s="376"/>
      <c r="NJA291" s="377"/>
      <c r="NJB291" s="377"/>
      <c r="NJC291" s="376"/>
      <c r="NJD291" s="376"/>
      <c r="NJE291" s="377"/>
      <c r="NJF291" s="377"/>
      <c r="NJG291" s="376"/>
      <c r="NJH291" s="376"/>
      <c r="NJI291" s="376"/>
      <c r="NJJ291" s="376"/>
      <c r="NJK291" s="376"/>
      <c r="NJL291" s="370"/>
      <c r="NJM291" s="396"/>
      <c r="NJN291" s="376"/>
      <c r="NJO291" s="376"/>
      <c r="NJP291" s="376"/>
      <c r="NJQ291" s="376"/>
      <c r="NJR291" s="376"/>
      <c r="NJS291" s="376"/>
      <c r="NJT291" s="376"/>
      <c r="NJU291" s="375"/>
      <c r="NJV291" s="375"/>
      <c r="NJW291" s="375"/>
      <c r="NJX291" s="375"/>
      <c r="NJY291" s="375"/>
      <c r="NJZ291" s="375"/>
      <c r="NKA291" s="375"/>
      <c r="NKB291" s="375"/>
      <c r="NKC291" s="375"/>
      <c r="NKD291" s="375"/>
      <c r="NKE291" s="375"/>
      <c r="NKF291" s="375"/>
      <c r="NKG291" s="375"/>
      <c r="NKH291" s="375"/>
      <c r="NKI291" s="375"/>
      <c r="NKJ291" s="375"/>
      <c r="NKK291" s="375"/>
      <c r="NKL291" s="375"/>
      <c r="NKM291" s="375"/>
      <c r="NKN291" s="375"/>
      <c r="NKO291" s="375"/>
      <c r="NKP291" s="375"/>
      <c r="NKQ291" s="375"/>
      <c r="NKR291" s="375"/>
      <c r="NKS291" s="375"/>
      <c r="NKT291" s="375"/>
      <c r="NKU291" s="375"/>
      <c r="NKV291" s="375"/>
      <c r="NKW291" s="375"/>
      <c r="NKX291" s="375"/>
      <c r="NKY291" s="375"/>
      <c r="NKZ291" s="375"/>
      <c r="NLA291" s="375"/>
      <c r="NLB291" s="375"/>
      <c r="NLC291" s="375"/>
      <c r="NLD291" s="375"/>
      <c r="NLE291" s="375"/>
      <c r="NLF291" s="375"/>
      <c r="NLG291" s="375"/>
      <c r="NLH291" s="375"/>
      <c r="NLI291" s="375"/>
      <c r="NLJ291" s="375"/>
      <c r="NLK291" s="375"/>
      <c r="NLL291" s="375"/>
      <c r="NLM291" s="376"/>
      <c r="NLN291" s="376"/>
      <c r="NLO291" s="376"/>
      <c r="NLP291" s="376"/>
      <c r="NLQ291" s="376"/>
      <c r="NLR291" s="376"/>
      <c r="NLS291" s="376"/>
      <c r="NLT291" s="376"/>
      <c r="NLU291" s="376"/>
      <c r="NLV291" s="376"/>
      <c r="NLW291" s="376"/>
      <c r="NLX291" s="376"/>
      <c r="NLY291" s="376"/>
      <c r="NLZ291" s="376"/>
      <c r="NMA291" s="376"/>
      <c r="NMB291" s="376"/>
      <c r="NMC291" s="376"/>
      <c r="NMD291" s="376"/>
      <c r="NME291" s="376"/>
      <c r="NMF291" s="376"/>
      <c r="NMG291" s="376"/>
      <c r="NMH291" s="376"/>
      <c r="NMI291" s="376"/>
      <c r="NMJ291" s="376"/>
      <c r="NMK291" s="377"/>
      <c r="NML291" s="377"/>
      <c r="NMM291" s="377"/>
      <c r="NMN291" s="377"/>
      <c r="NMO291" s="377"/>
      <c r="NMP291" s="376"/>
      <c r="NMQ291" s="376"/>
      <c r="NMR291" s="377"/>
      <c r="NMS291" s="377"/>
      <c r="NMT291" s="376"/>
      <c r="NMU291" s="376"/>
      <c r="NMV291" s="377"/>
      <c r="NMW291" s="377"/>
      <c r="NMX291" s="376"/>
      <c r="NMY291" s="376"/>
      <c r="NMZ291" s="376"/>
      <c r="NNA291" s="376"/>
      <c r="NNB291" s="376"/>
      <c r="NNC291" s="376"/>
      <c r="NND291" s="376"/>
      <c r="NNE291" s="377"/>
      <c r="NNF291" s="377"/>
      <c r="NNG291" s="376"/>
      <c r="NNH291" s="376"/>
      <c r="NNI291" s="377"/>
      <c r="NNJ291" s="377"/>
      <c r="NNK291" s="376"/>
      <c r="NNL291" s="376"/>
      <c r="NNM291" s="376"/>
      <c r="NNN291" s="376"/>
      <c r="NNO291" s="376"/>
      <c r="NNP291" s="370"/>
      <c r="NNQ291" s="396"/>
      <c r="NNR291" s="376"/>
      <c r="NNS291" s="376"/>
      <c r="NNT291" s="376"/>
      <c r="NNU291" s="376"/>
      <c r="NNV291" s="376"/>
      <c r="NNW291" s="376"/>
      <c r="NNX291" s="376"/>
      <c r="NNY291" s="375"/>
      <c r="NNZ291" s="375"/>
      <c r="NOA291" s="375"/>
      <c r="NOB291" s="375"/>
      <c r="NOC291" s="375"/>
      <c r="NOD291" s="375"/>
      <c r="NOE291" s="375"/>
      <c r="NOF291" s="375"/>
      <c r="NOG291" s="375"/>
      <c r="NOH291" s="375"/>
      <c r="NOI291" s="375"/>
      <c r="NOJ291" s="375"/>
      <c r="NOK291" s="375"/>
      <c r="NOL291" s="375"/>
      <c r="NOM291" s="375"/>
      <c r="NON291" s="375"/>
      <c r="NOO291" s="375"/>
      <c r="NOP291" s="375"/>
      <c r="NOQ291" s="375"/>
      <c r="NOR291" s="375"/>
      <c r="NOS291" s="375"/>
      <c r="NOT291" s="375"/>
      <c r="NOU291" s="375"/>
      <c r="NOV291" s="375"/>
      <c r="NOW291" s="375"/>
      <c r="NOX291" s="375"/>
      <c r="NOY291" s="375"/>
      <c r="NOZ291" s="375"/>
      <c r="NPA291" s="375"/>
      <c r="NPB291" s="375"/>
      <c r="NPC291" s="375"/>
      <c r="NPD291" s="375"/>
      <c r="NPE291" s="375"/>
      <c r="NPF291" s="375"/>
      <c r="NPG291" s="375"/>
      <c r="NPH291" s="375"/>
      <c r="NPI291" s="375"/>
      <c r="NPJ291" s="375"/>
      <c r="NPK291" s="375"/>
      <c r="NPL291" s="375"/>
      <c r="NPM291" s="375"/>
      <c r="NPN291" s="375"/>
      <c r="NPO291" s="375"/>
      <c r="NPP291" s="375"/>
      <c r="NPQ291" s="376"/>
      <c r="NPR291" s="376"/>
      <c r="NPS291" s="376"/>
      <c r="NPT291" s="376"/>
      <c r="NPU291" s="376"/>
      <c r="NPV291" s="376"/>
      <c r="NPW291" s="376"/>
      <c r="NPX291" s="376"/>
      <c r="NPY291" s="376"/>
      <c r="NPZ291" s="376"/>
      <c r="NQA291" s="376"/>
      <c r="NQB291" s="376"/>
      <c r="NQC291" s="376"/>
      <c r="NQD291" s="376"/>
      <c r="NQE291" s="376"/>
      <c r="NQF291" s="376"/>
      <c r="NQG291" s="376"/>
      <c r="NQH291" s="376"/>
      <c r="NQI291" s="376"/>
      <c r="NQJ291" s="376"/>
      <c r="NQK291" s="376"/>
      <c r="NQL291" s="376"/>
      <c r="NQM291" s="376"/>
      <c r="NQN291" s="376"/>
      <c r="NQO291" s="377"/>
      <c r="NQP291" s="377"/>
      <c r="NQQ291" s="377"/>
      <c r="NQR291" s="377"/>
      <c r="NQS291" s="377"/>
      <c r="NQT291" s="376"/>
      <c r="NQU291" s="376"/>
      <c r="NQV291" s="377"/>
      <c r="NQW291" s="377"/>
      <c r="NQX291" s="376"/>
      <c r="NQY291" s="376"/>
      <c r="NQZ291" s="377"/>
      <c r="NRA291" s="377"/>
      <c r="NRB291" s="376"/>
      <c r="NRC291" s="376"/>
      <c r="NRD291" s="376"/>
      <c r="NRE291" s="376"/>
      <c r="NRF291" s="376"/>
      <c r="NRG291" s="376"/>
      <c r="NRH291" s="376"/>
      <c r="NRI291" s="377"/>
      <c r="NRJ291" s="377"/>
      <c r="NRK291" s="376"/>
      <c r="NRL291" s="376"/>
      <c r="NRM291" s="377"/>
      <c r="NRN291" s="377"/>
      <c r="NRO291" s="376"/>
      <c r="NRP291" s="376"/>
      <c r="NRQ291" s="376"/>
      <c r="NRR291" s="376"/>
      <c r="NRS291" s="376"/>
      <c r="NRT291" s="370"/>
      <c r="NRU291" s="396"/>
      <c r="NRV291" s="376"/>
      <c r="NRW291" s="376"/>
      <c r="NRX291" s="376"/>
      <c r="NRY291" s="376"/>
      <c r="NRZ291" s="376"/>
      <c r="NSA291" s="376"/>
      <c r="NSB291" s="376"/>
      <c r="NSC291" s="375"/>
      <c r="NSD291" s="375"/>
      <c r="NSE291" s="375"/>
      <c r="NSF291" s="375"/>
      <c r="NSG291" s="375"/>
      <c r="NSH291" s="375"/>
      <c r="NSI291" s="375"/>
      <c r="NSJ291" s="375"/>
      <c r="NSK291" s="375"/>
      <c r="NSL291" s="375"/>
      <c r="NSM291" s="375"/>
      <c r="NSN291" s="375"/>
      <c r="NSO291" s="375"/>
      <c r="NSP291" s="375"/>
      <c r="NSQ291" s="375"/>
      <c r="NSR291" s="375"/>
      <c r="NSS291" s="375"/>
      <c r="NST291" s="375"/>
      <c r="NSU291" s="375"/>
      <c r="NSV291" s="375"/>
      <c r="NSW291" s="375"/>
      <c r="NSX291" s="375"/>
      <c r="NSY291" s="375"/>
      <c r="NSZ291" s="375"/>
      <c r="NTA291" s="375"/>
      <c r="NTB291" s="375"/>
      <c r="NTC291" s="375"/>
      <c r="NTD291" s="375"/>
      <c r="NTE291" s="375"/>
      <c r="NTF291" s="375"/>
      <c r="NTG291" s="375"/>
      <c r="NTH291" s="375"/>
      <c r="NTI291" s="375"/>
      <c r="NTJ291" s="375"/>
      <c r="NTK291" s="375"/>
      <c r="NTL291" s="375"/>
      <c r="NTM291" s="375"/>
      <c r="NTN291" s="375"/>
      <c r="NTO291" s="375"/>
      <c r="NTP291" s="375"/>
      <c r="NTQ291" s="375"/>
      <c r="NTR291" s="375"/>
      <c r="NTS291" s="375"/>
      <c r="NTT291" s="375"/>
      <c r="NTU291" s="376"/>
      <c r="NTV291" s="376"/>
      <c r="NTW291" s="376"/>
      <c r="NTX291" s="376"/>
      <c r="NTY291" s="376"/>
      <c r="NTZ291" s="376"/>
      <c r="NUA291" s="376"/>
      <c r="NUB291" s="376"/>
      <c r="NUC291" s="376"/>
      <c r="NUD291" s="376"/>
      <c r="NUE291" s="376"/>
      <c r="NUF291" s="376"/>
      <c r="NUG291" s="376"/>
      <c r="NUH291" s="376"/>
      <c r="NUI291" s="376"/>
      <c r="NUJ291" s="376"/>
      <c r="NUK291" s="376"/>
      <c r="NUL291" s="376"/>
      <c r="NUM291" s="376"/>
      <c r="NUN291" s="376"/>
      <c r="NUO291" s="376"/>
      <c r="NUP291" s="376"/>
      <c r="NUQ291" s="376"/>
      <c r="NUR291" s="376"/>
      <c r="NUS291" s="377"/>
      <c r="NUT291" s="377"/>
      <c r="NUU291" s="377"/>
      <c r="NUV291" s="377"/>
      <c r="NUW291" s="377"/>
      <c r="NUX291" s="376"/>
      <c r="NUY291" s="376"/>
      <c r="NUZ291" s="377"/>
      <c r="NVA291" s="377"/>
      <c r="NVB291" s="376"/>
      <c r="NVC291" s="376"/>
      <c r="NVD291" s="377"/>
      <c r="NVE291" s="377"/>
      <c r="NVF291" s="376"/>
      <c r="NVG291" s="376"/>
      <c r="NVH291" s="376"/>
      <c r="NVI291" s="376"/>
      <c r="NVJ291" s="376"/>
      <c r="NVK291" s="376"/>
      <c r="NVL291" s="376"/>
      <c r="NVM291" s="377"/>
      <c r="NVN291" s="377"/>
      <c r="NVO291" s="376"/>
      <c r="NVP291" s="376"/>
      <c r="NVQ291" s="377"/>
      <c r="NVR291" s="377"/>
      <c r="NVS291" s="376"/>
      <c r="NVT291" s="376"/>
      <c r="NVU291" s="376"/>
      <c r="NVV291" s="376"/>
      <c r="NVW291" s="376"/>
      <c r="NVX291" s="370"/>
      <c r="NVY291" s="396"/>
      <c r="NVZ291" s="376"/>
      <c r="NWA291" s="376"/>
      <c r="NWB291" s="376"/>
      <c r="NWC291" s="376"/>
      <c r="NWD291" s="376"/>
      <c r="NWE291" s="376"/>
      <c r="NWF291" s="376"/>
      <c r="NWG291" s="375"/>
      <c r="NWH291" s="375"/>
      <c r="NWI291" s="375"/>
      <c r="NWJ291" s="375"/>
      <c r="NWK291" s="375"/>
      <c r="NWL291" s="375"/>
      <c r="NWM291" s="375"/>
      <c r="NWN291" s="375"/>
      <c r="NWO291" s="375"/>
      <c r="NWP291" s="375"/>
      <c r="NWQ291" s="375"/>
      <c r="NWR291" s="375"/>
      <c r="NWS291" s="375"/>
      <c r="NWT291" s="375"/>
      <c r="NWU291" s="375"/>
      <c r="NWV291" s="375"/>
      <c r="NWW291" s="375"/>
      <c r="NWX291" s="375"/>
      <c r="NWY291" s="375"/>
      <c r="NWZ291" s="375"/>
      <c r="NXA291" s="375"/>
      <c r="NXB291" s="375"/>
      <c r="NXC291" s="375"/>
      <c r="NXD291" s="375"/>
      <c r="NXE291" s="375"/>
      <c r="NXF291" s="375"/>
      <c r="NXG291" s="375"/>
      <c r="NXH291" s="375"/>
      <c r="NXI291" s="375"/>
      <c r="NXJ291" s="375"/>
      <c r="NXK291" s="375"/>
      <c r="NXL291" s="375"/>
      <c r="NXM291" s="375"/>
      <c r="NXN291" s="375"/>
      <c r="NXO291" s="375"/>
      <c r="NXP291" s="375"/>
      <c r="NXQ291" s="375"/>
      <c r="NXR291" s="375"/>
      <c r="NXS291" s="375"/>
      <c r="NXT291" s="375"/>
      <c r="NXU291" s="375"/>
      <c r="NXV291" s="375"/>
      <c r="NXW291" s="375"/>
      <c r="NXX291" s="375"/>
      <c r="NXY291" s="376"/>
      <c r="NXZ291" s="376"/>
      <c r="NYA291" s="376"/>
      <c r="NYB291" s="376"/>
      <c r="NYC291" s="376"/>
      <c r="NYD291" s="376"/>
      <c r="NYE291" s="376"/>
      <c r="NYF291" s="376"/>
      <c r="NYG291" s="376"/>
      <c r="NYH291" s="376"/>
      <c r="NYI291" s="376"/>
      <c r="NYJ291" s="376"/>
      <c r="NYK291" s="376"/>
      <c r="NYL291" s="376"/>
      <c r="NYM291" s="376"/>
      <c r="NYN291" s="376"/>
      <c r="NYO291" s="376"/>
      <c r="NYP291" s="376"/>
      <c r="NYQ291" s="376"/>
      <c r="NYR291" s="376"/>
      <c r="NYS291" s="376"/>
      <c r="NYT291" s="376"/>
      <c r="NYU291" s="376"/>
      <c r="NYV291" s="376"/>
      <c r="NYW291" s="377"/>
      <c r="NYX291" s="377"/>
      <c r="NYY291" s="377"/>
      <c r="NYZ291" s="377"/>
      <c r="NZA291" s="377"/>
      <c r="NZB291" s="376"/>
      <c r="NZC291" s="376"/>
      <c r="NZD291" s="377"/>
      <c r="NZE291" s="377"/>
      <c r="NZF291" s="376"/>
      <c r="NZG291" s="376"/>
      <c r="NZH291" s="377"/>
      <c r="NZI291" s="377"/>
      <c r="NZJ291" s="376"/>
      <c r="NZK291" s="376"/>
      <c r="NZL291" s="376"/>
      <c r="NZM291" s="376"/>
      <c r="NZN291" s="376"/>
      <c r="NZO291" s="376"/>
      <c r="NZP291" s="376"/>
      <c r="NZQ291" s="377"/>
      <c r="NZR291" s="377"/>
      <c r="NZS291" s="376"/>
      <c r="NZT291" s="376"/>
      <c r="NZU291" s="377"/>
      <c r="NZV291" s="377"/>
      <c r="NZW291" s="376"/>
      <c r="NZX291" s="376"/>
      <c r="NZY291" s="376"/>
      <c r="NZZ291" s="376"/>
      <c r="OAA291" s="376"/>
      <c r="OAB291" s="370"/>
      <c r="OAC291" s="396"/>
      <c r="OAD291" s="376"/>
      <c r="OAE291" s="376"/>
      <c r="OAF291" s="376"/>
      <c r="OAG291" s="376"/>
      <c r="OAH291" s="376"/>
      <c r="OAI291" s="376"/>
      <c r="OAJ291" s="376"/>
      <c r="OAK291" s="375"/>
      <c r="OAL291" s="375"/>
      <c r="OAM291" s="375"/>
      <c r="OAN291" s="375"/>
      <c r="OAO291" s="375"/>
      <c r="OAP291" s="375"/>
      <c r="OAQ291" s="375"/>
      <c r="OAR291" s="375"/>
      <c r="OAS291" s="375"/>
      <c r="OAT291" s="375"/>
      <c r="OAU291" s="375"/>
      <c r="OAV291" s="375"/>
      <c r="OAW291" s="375"/>
      <c r="OAX291" s="375"/>
      <c r="OAY291" s="375"/>
      <c r="OAZ291" s="375"/>
      <c r="OBA291" s="375"/>
      <c r="OBB291" s="375"/>
      <c r="OBC291" s="375"/>
      <c r="OBD291" s="375"/>
      <c r="OBE291" s="375"/>
      <c r="OBF291" s="375"/>
      <c r="OBG291" s="375"/>
      <c r="OBH291" s="375"/>
      <c r="OBI291" s="375"/>
      <c r="OBJ291" s="375"/>
      <c r="OBK291" s="375"/>
      <c r="OBL291" s="375"/>
      <c r="OBM291" s="375"/>
      <c r="OBN291" s="375"/>
      <c r="OBO291" s="375"/>
      <c r="OBP291" s="375"/>
      <c r="OBQ291" s="375"/>
      <c r="OBR291" s="375"/>
      <c r="OBS291" s="375"/>
      <c r="OBT291" s="375"/>
      <c r="OBU291" s="375"/>
      <c r="OBV291" s="375"/>
      <c r="OBW291" s="375"/>
      <c r="OBX291" s="375"/>
      <c r="OBY291" s="375"/>
      <c r="OBZ291" s="375"/>
      <c r="OCA291" s="375"/>
      <c r="OCB291" s="375"/>
      <c r="OCC291" s="376"/>
      <c r="OCD291" s="376"/>
      <c r="OCE291" s="376"/>
      <c r="OCF291" s="376"/>
      <c r="OCG291" s="376"/>
      <c r="OCH291" s="376"/>
      <c r="OCI291" s="376"/>
      <c r="OCJ291" s="376"/>
      <c r="OCK291" s="376"/>
      <c r="OCL291" s="376"/>
      <c r="OCM291" s="376"/>
      <c r="OCN291" s="376"/>
      <c r="OCO291" s="376"/>
      <c r="OCP291" s="376"/>
      <c r="OCQ291" s="376"/>
      <c r="OCR291" s="376"/>
      <c r="OCS291" s="376"/>
      <c r="OCT291" s="376"/>
      <c r="OCU291" s="376"/>
      <c r="OCV291" s="376"/>
      <c r="OCW291" s="376"/>
      <c r="OCX291" s="376"/>
      <c r="OCY291" s="376"/>
      <c r="OCZ291" s="376"/>
      <c r="ODA291" s="377"/>
      <c r="ODB291" s="377"/>
      <c r="ODC291" s="377"/>
      <c r="ODD291" s="377"/>
      <c r="ODE291" s="377"/>
      <c r="ODF291" s="376"/>
      <c r="ODG291" s="376"/>
      <c r="ODH291" s="377"/>
      <c r="ODI291" s="377"/>
      <c r="ODJ291" s="376"/>
      <c r="ODK291" s="376"/>
      <c r="ODL291" s="377"/>
      <c r="ODM291" s="377"/>
      <c r="ODN291" s="376"/>
      <c r="ODO291" s="376"/>
      <c r="ODP291" s="376"/>
      <c r="ODQ291" s="376"/>
      <c r="ODR291" s="376"/>
      <c r="ODS291" s="376"/>
      <c r="ODT291" s="376"/>
      <c r="ODU291" s="377"/>
      <c r="ODV291" s="377"/>
      <c r="ODW291" s="376"/>
      <c r="ODX291" s="376"/>
      <c r="ODY291" s="377"/>
      <c r="ODZ291" s="377"/>
      <c r="OEA291" s="376"/>
      <c r="OEB291" s="376"/>
      <c r="OEC291" s="376"/>
      <c r="OED291" s="376"/>
      <c r="OEE291" s="376"/>
      <c r="OEF291" s="370"/>
      <c r="OEG291" s="396"/>
      <c r="OEH291" s="376"/>
      <c r="OEI291" s="376"/>
      <c r="OEJ291" s="376"/>
      <c r="OEK291" s="376"/>
      <c r="OEL291" s="376"/>
      <c r="OEM291" s="376"/>
      <c r="OEN291" s="376"/>
      <c r="OEO291" s="375"/>
      <c r="OEP291" s="375"/>
      <c r="OEQ291" s="375"/>
      <c r="OER291" s="375"/>
      <c r="OES291" s="375"/>
      <c r="OET291" s="375"/>
      <c r="OEU291" s="375"/>
      <c r="OEV291" s="375"/>
      <c r="OEW291" s="375"/>
      <c r="OEX291" s="375"/>
      <c r="OEY291" s="375"/>
      <c r="OEZ291" s="375"/>
      <c r="OFA291" s="375"/>
      <c r="OFB291" s="375"/>
      <c r="OFC291" s="375"/>
      <c r="OFD291" s="375"/>
      <c r="OFE291" s="375"/>
      <c r="OFF291" s="375"/>
      <c r="OFG291" s="375"/>
      <c r="OFH291" s="375"/>
      <c r="OFI291" s="375"/>
      <c r="OFJ291" s="375"/>
      <c r="OFK291" s="375"/>
      <c r="OFL291" s="375"/>
      <c r="OFM291" s="375"/>
      <c r="OFN291" s="375"/>
      <c r="OFO291" s="375"/>
      <c r="OFP291" s="375"/>
      <c r="OFQ291" s="375"/>
      <c r="OFR291" s="375"/>
      <c r="OFS291" s="375"/>
      <c r="OFT291" s="375"/>
      <c r="OFU291" s="375"/>
      <c r="OFV291" s="375"/>
      <c r="OFW291" s="375"/>
      <c r="OFX291" s="375"/>
      <c r="OFY291" s="375"/>
      <c r="OFZ291" s="375"/>
      <c r="OGA291" s="375"/>
      <c r="OGB291" s="375"/>
      <c r="OGC291" s="375"/>
      <c r="OGD291" s="375"/>
      <c r="OGE291" s="375"/>
      <c r="OGF291" s="375"/>
      <c r="OGG291" s="376"/>
      <c r="OGH291" s="376"/>
      <c r="OGI291" s="376"/>
      <c r="OGJ291" s="376"/>
      <c r="OGK291" s="376"/>
      <c r="OGL291" s="376"/>
      <c r="OGM291" s="376"/>
      <c r="OGN291" s="376"/>
      <c r="OGO291" s="376"/>
      <c r="OGP291" s="376"/>
      <c r="OGQ291" s="376"/>
      <c r="OGR291" s="376"/>
      <c r="OGS291" s="376"/>
      <c r="OGT291" s="376"/>
      <c r="OGU291" s="376"/>
      <c r="OGV291" s="376"/>
      <c r="OGW291" s="376"/>
      <c r="OGX291" s="376"/>
      <c r="OGY291" s="376"/>
      <c r="OGZ291" s="376"/>
      <c r="OHA291" s="376"/>
      <c r="OHB291" s="376"/>
      <c r="OHC291" s="376"/>
      <c r="OHD291" s="376"/>
      <c r="OHE291" s="377"/>
      <c r="OHF291" s="377"/>
      <c r="OHG291" s="377"/>
      <c r="OHH291" s="377"/>
      <c r="OHI291" s="377"/>
      <c r="OHJ291" s="376"/>
      <c r="OHK291" s="376"/>
      <c r="OHL291" s="377"/>
      <c r="OHM291" s="377"/>
      <c r="OHN291" s="376"/>
      <c r="OHO291" s="376"/>
      <c r="OHP291" s="377"/>
      <c r="OHQ291" s="377"/>
      <c r="OHR291" s="376"/>
      <c r="OHS291" s="376"/>
      <c r="OHT291" s="376"/>
      <c r="OHU291" s="376"/>
      <c r="OHV291" s="376"/>
      <c r="OHW291" s="376"/>
      <c r="OHX291" s="376"/>
      <c r="OHY291" s="377"/>
      <c r="OHZ291" s="377"/>
      <c r="OIA291" s="376"/>
      <c r="OIB291" s="376"/>
      <c r="OIC291" s="377"/>
      <c r="OID291" s="377"/>
      <c r="OIE291" s="376"/>
      <c r="OIF291" s="376"/>
      <c r="OIG291" s="376"/>
      <c r="OIH291" s="376"/>
      <c r="OII291" s="376"/>
      <c r="OIJ291" s="370"/>
      <c r="OIK291" s="396"/>
      <c r="OIL291" s="376"/>
      <c r="OIM291" s="376"/>
      <c r="OIN291" s="376"/>
      <c r="OIO291" s="376"/>
      <c r="OIP291" s="376"/>
      <c r="OIQ291" s="376"/>
      <c r="OIR291" s="376"/>
      <c r="OIS291" s="375"/>
      <c r="OIT291" s="375"/>
      <c r="OIU291" s="375"/>
      <c r="OIV291" s="375"/>
      <c r="OIW291" s="375"/>
      <c r="OIX291" s="375"/>
      <c r="OIY291" s="375"/>
      <c r="OIZ291" s="375"/>
      <c r="OJA291" s="375"/>
      <c r="OJB291" s="375"/>
      <c r="OJC291" s="375"/>
      <c r="OJD291" s="375"/>
      <c r="OJE291" s="375"/>
      <c r="OJF291" s="375"/>
      <c r="OJG291" s="375"/>
      <c r="OJH291" s="375"/>
      <c r="OJI291" s="375"/>
      <c r="OJJ291" s="375"/>
      <c r="OJK291" s="375"/>
      <c r="OJL291" s="375"/>
      <c r="OJM291" s="375"/>
      <c r="OJN291" s="375"/>
      <c r="OJO291" s="375"/>
      <c r="OJP291" s="375"/>
      <c r="OJQ291" s="375"/>
      <c r="OJR291" s="375"/>
      <c r="OJS291" s="375"/>
      <c r="OJT291" s="375"/>
      <c r="OJU291" s="375"/>
      <c r="OJV291" s="375"/>
      <c r="OJW291" s="375"/>
      <c r="OJX291" s="375"/>
      <c r="OJY291" s="375"/>
      <c r="OJZ291" s="375"/>
      <c r="OKA291" s="375"/>
      <c r="OKB291" s="375"/>
      <c r="OKC291" s="375"/>
      <c r="OKD291" s="375"/>
      <c r="OKE291" s="375"/>
      <c r="OKF291" s="375"/>
      <c r="OKG291" s="375"/>
      <c r="OKH291" s="375"/>
      <c r="OKI291" s="375"/>
      <c r="OKJ291" s="375"/>
      <c r="OKK291" s="376"/>
      <c r="OKL291" s="376"/>
      <c r="OKM291" s="376"/>
      <c r="OKN291" s="376"/>
      <c r="OKO291" s="376"/>
      <c r="OKP291" s="376"/>
      <c r="OKQ291" s="376"/>
      <c r="OKR291" s="376"/>
      <c r="OKS291" s="376"/>
      <c r="OKT291" s="376"/>
      <c r="OKU291" s="376"/>
      <c r="OKV291" s="376"/>
      <c r="OKW291" s="376"/>
      <c r="OKX291" s="376"/>
      <c r="OKY291" s="376"/>
      <c r="OKZ291" s="376"/>
      <c r="OLA291" s="376"/>
      <c r="OLB291" s="376"/>
      <c r="OLC291" s="376"/>
      <c r="OLD291" s="376"/>
      <c r="OLE291" s="376"/>
      <c r="OLF291" s="376"/>
      <c r="OLG291" s="376"/>
      <c r="OLH291" s="376"/>
      <c r="OLI291" s="377"/>
      <c r="OLJ291" s="377"/>
      <c r="OLK291" s="377"/>
      <c r="OLL291" s="377"/>
      <c r="OLM291" s="377"/>
      <c r="OLN291" s="376"/>
      <c r="OLO291" s="376"/>
      <c r="OLP291" s="377"/>
      <c r="OLQ291" s="377"/>
      <c r="OLR291" s="376"/>
      <c r="OLS291" s="376"/>
      <c r="OLT291" s="377"/>
      <c r="OLU291" s="377"/>
      <c r="OLV291" s="376"/>
      <c r="OLW291" s="376"/>
      <c r="OLX291" s="376"/>
      <c r="OLY291" s="376"/>
      <c r="OLZ291" s="376"/>
      <c r="OMA291" s="376"/>
      <c r="OMB291" s="376"/>
      <c r="OMC291" s="377"/>
      <c r="OMD291" s="377"/>
      <c r="OME291" s="376"/>
      <c r="OMF291" s="376"/>
      <c r="OMG291" s="377"/>
      <c r="OMH291" s="377"/>
      <c r="OMI291" s="376"/>
      <c r="OMJ291" s="376"/>
      <c r="OMK291" s="376"/>
      <c r="OML291" s="376"/>
      <c r="OMM291" s="376"/>
      <c r="OMN291" s="370"/>
      <c r="OMO291" s="396"/>
      <c r="OMP291" s="376"/>
      <c r="OMQ291" s="376"/>
      <c r="OMR291" s="376"/>
      <c r="OMS291" s="376"/>
      <c r="OMT291" s="376"/>
      <c r="OMU291" s="376"/>
      <c r="OMV291" s="376"/>
      <c r="OMW291" s="375"/>
      <c r="OMX291" s="375"/>
      <c r="OMY291" s="375"/>
      <c r="OMZ291" s="375"/>
      <c r="ONA291" s="375"/>
      <c r="ONB291" s="375"/>
      <c r="ONC291" s="375"/>
      <c r="OND291" s="375"/>
      <c r="ONE291" s="375"/>
      <c r="ONF291" s="375"/>
      <c r="ONG291" s="375"/>
      <c r="ONH291" s="375"/>
      <c r="ONI291" s="375"/>
      <c r="ONJ291" s="375"/>
      <c r="ONK291" s="375"/>
      <c r="ONL291" s="375"/>
      <c r="ONM291" s="375"/>
      <c r="ONN291" s="375"/>
      <c r="ONO291" s="375"/>
      <c r="ONP291" s="375"/>
      <c r="ONQ291" s="375"/>
      <c r="ONR291" s="375"/>
      <c r="ONS291" s="375"/>
      <c r="ONT291" s="375"/>
      <c r="ONU291" s="375"/>
      <c r="ONV291" s="375"/>
      <c r="ONW291" s="375"/>
      <c r="ONX291" s="375"/>
      <c r="ONY291" s="375"/>
      <c r="ONZ291" s="375"/>
      <c r="OOA291" s="375"/>
      <c r="OOB291" s="375"/>
      <c r="OOC291" s="375"/>
      <c r="OOD291" s="375"/>
      <c r="OOE291" s="375"/>
      <c r="OOF291" s="375"/>
      <c r="OOG291" s="375"/>
      <c r="OOH291" s="375"/>
      <c r="OOI291" s="375"/>
      <c r="OOJ291" s="375"/>
      <c r="OOK291" s="375"/>
      <c r="OOL291" s="375"/>
      <c r="OOM291" s="375"/>
      <c r="OON291" s="375"/>
      <c r="OOO291" s="376"/>
      <c r="OOP291" s="376"/>
      <c r="OOQ291" s="376"/>
      <c r="OOR291" s="376"/>
      <c r="OOS291" s="376"/>
      <c r="OOT291" s="376"/>
      <c r="OOU291" s="376"/>
      <c r="OOV291" s="376"/>
      <c r="OOW291" s="376"/>
      <c r="OOX291" s="376"/>
      <c r="OOY291" s="376"/>
      <c r="OOZ291" s="376"/>
      <c r="OPA291" s="376"/>
      <c r="OPB291" s="376"/>
      <c r="OPC291" s="376"/>
      <c r="OPD291" s="376"/>
      <c r="OPE291" s="376"/>
      <c r="OPF291" s="376"/>
      <c r="OPG291" s="376"/>
      <c r="OPH291" s="376"/>
      <c r="OPI291" s="376"/>
      <c r="OPJ291" s="376"/>
      <c r="OPK291" s="376"/>
      <c r="OPL291" s="376"/>
      <c r="OPM291" s="377"/>
      <c r="OPN291" s="377"/>
      <c r="OPO291" s="377"/>
      <c r="OPP291" s="377"/>
      <c r="OPQ291" s="377"/>
      <c r="OPR291" s="376"/>
      <c r="OPS291" s="376"/>
      <c r="OPT291" s="377"/>
      <c r="OPU291" s="377"/>
      <c r="OPV291" s="376"/>
      <c r="OPW291" s="376"/>
      <c r="OPX291" s="377"/>
      <c r="OPY291" s="377"/>
      <c r="OPZ291" s="376"/>
      <c r="OQA291" s="376"/>
      <c r="OQB291" s="376"/>
      <c r="OQC291" s="376"/>
      <c r="OQD291" s="376"/>
      <c r="OQE291" s="376"/>
      <c r="OQF291" s="376"/>
      <c r="OQG291" s="377"/>
      <c r="OQH291" s="377"/>
      <c r="OQI291" s="376"/>
      <c r="OQJ291" s="376"/>
      <c r="OQK291" s="377"/>
      <c r="OQL291" s="377"/>
      <c r="OQM291" s="376"/>
      <c r="OQN291" s="376"/>
      <c r="OQO291" s="376"/>
      <c r="OQP291" s="376"/>
      <c r="OQQ291" s="376"/>
      <c r="OQR291" s="370"/>
      <c r="OQS291" s="396"/>
      <c r="OQT291" s="376"/>
      <c r="OQU291" s="376"/>
      <c r="OQV291" s="376"/>
      <c r="OQW291" s="376"/>
      <c r="OQX291" s="376"/>
      <c r="OQY291" s="376"/>
      <c r="OQZ291" s="376"/>
      <c r="ORA291" s="375"/>
      <c r="ORB291" s="375"/>
      <c r="ORC291" s="375"/>
      <c r="ORD291" s="375"/>
      <c r="ORE291" s="375"/>
      <c r="ORF291" s="375"/>
      <c r="ORG291" s="375"/>
      <c r="ORH291" s="375"/>
      <c r="ORI291" s="375"/>
      <c r="ORJ291" s="375"/>
      <c r="ORK291" s="375"/>
      <c r="ORL291" s="375"/>
      <c r="ORM291" s="375"/>
      <c r="ORN291" s="375"/>
      <c r="ORO291" s="375"/>
      <c r="ORP291" s="375"/>
      <c r="ORQ291" s="375"/>
      <c r="ORR291" s="375"/>
      <c r="ORS291" s="375"/>
      <c r="ORT291" s="375"/>
      <c r="ORU291" s="375"/>
      <c r="ORV291" s="375"/>
      <c r="ORW291" s="375"/>
      <c r="ORX291" s="375"/>
      <c r="ORY291" s="375"/>
      <c r="ORZ291" s="375"/>
      <c r="OSA291" s="375"/>
      <c r="OSB291" s="375"/>
      <c r="OSC291" s="375"/>
      <c r="OSD291" s="375"/>
      <c r="OSE291" s="375"/>
      <c r="OSF291" s="375"/>
      <c r="OSG291" s="375"/>
      <c r="OSH291" s="375"/>
      <c r="OSI291" s="375"/>
      <c r="OSJ291" s="375"/>
      <c r="OSK291" s="375"/>
      <c r="OSL291" s="375"/>
      <c r="OSM291" s="375"/>
      <c r="OSN291" s="375"/>
      <c r="OSO291" s="375"/>
      <c r="OSP291" s="375"/>
      <c r="OSQ291" s="375"/>
      <c r="OSR291" s="375"/>
      <c r="OSS291" s="376"/>
      <c r="OST291" s="376"/>
      <c r="OSU291" s="376"/>
      <c r="OSV291" s="376"/>
      <c r="OSW291" s="376"/>
      <c r="OSX291" s="376"/>
      <c r="OSY291" s="376"/>
      <c r="OSZ291" s="376"/>
      <c r="OTA291" s="376"/>
      <c r="OTB291" s="376"/>
      <c r="OTC291" s="376"/>
      <c r="OTD291" s="376"/>
      <c r="OTE291" s="376"/>
      <c r="OTF291" s="376"/>
      <c r="OTG291" s="376"/>
      <c r="OTH291" s="376"/>
      <c r="OTI291" s="376"/>
      <c r="OTJ291" s="376"/>
      <c r="OTK291" s="376"/>
      <c r="OTL291" s="376"/>
      <c r="OTM291" s="376"/>
      <c r="OTN291" s="376"/>
      <c r="OTO291" s="376"/>
      <c r="OTP291" s="376"/>
      <c r="OTQ291" s="377"/>
      <c r="OTR291" s="377"/>
      <c r="OTS291" s="377"/>
      <c r="OTT291" s="377"/>
      <c r="OTU291" s="377"/>
      <c r="OTV291" s="376"/>
      <c r="OTW291" s="376"/>
      <c r="OTX291" s="377"/>
      <c r="OTY291" s="377"/>
      <c r="OTZ291" s="376"/>
      <c r="OUA291" s="376"/>
      <c r="OUB291" s="377"/>
      <c r="OUC291" s="377"/>
      <c r="OUD291" s="376"/>
      <c r="OUE291" s="376"/>
      <c r="OUF291" s="376"/>
      <c r="OUG291" s="376"/>
      <c r="OUH291" s="376"/>
      <c r="OUI291" s="376"/>
      <c r="OUJ291" s="376"/>
      <c r="OUK291" s="377"/>
      <c r="OUL291" s="377"/>
      <c r="OUM291" s="376"/>
      <c r="OUN291" s="376"/>
      <c r="OUO291" s="377"/>
      <c r="OUP291" s="377"/>
      <c r="OUQ291" s="376"/>
      <c r="OUR291" s="376"/>
      <c r="OUS291" s="376"/>
      <c r="OUT291" s="376"/>
      <c r="OUU291" s="376"/>
      <c r="OUV291" s="370"/>
      <c r="OUW291" s="396"/>
      <c r="OUX291" s="376"/>
      <c r="OUY291" s="376"/>
      <c r="OUZ291" s="376"/>
      <c r="OVA291" s="376"/>
      <c r="OVB291" s="376"/>
      <c r="OVC291" s="376"/>
      <c r="OVD291" s="376"/>
      <c r="OVE291" s="375"/>
      <c r="OVF291" s="375"/>
      <c r="OVG291" s="375"/>
      <c r="OVH291" s="375"/>
      <c r="OVI291" s="375"/>
      <c r="OVJ291" s="375"/>
      <c r="OVK291" s="375"/>
      <c r="OVL291" s="375"/>
      <c r="OVM291" s="375"/>
      <c r="OVN291" s="375"/>
      <c r="OVO291" s="375"/>
      <c r="OVP291" s="375"/>
      <c r="OVQ291" s="375"/>
      <c r="OVR291" s="375"/>
      <c r="OVS291" s="375"/>
      <c r="OVT291" s="375"/>
      <c r="OVU291" s="375"/>
      <c r="OVV291" s="375"/>
      <c r="OVW291" s="375"/>
      <c r="OVX291" s="375"/>
      <c r="OVY291" s="375"/>
      <c r="OVZ291" s="375"/>
      <c r="OWA291" s="375"/>
      <c r="OWB291" s="375"/>
      <c r="OWC291" s="375"/>
      <c r="OWD291" s="375"/>
      <c r="OWE291" s="375"/>
      <c r="OWF291" s="375"/>
      <c r="OWG291" s="375"/>
      <c r="OWH291" s="375"/>
      <c r="OWI291" s="375"/>
      <c r="OWJ291" s="375"/>
      <c r="OWK291" s="375"/>
      <c r="OWL291" s="375"/>
      <c r="OWM291" s="375"/>
      <c r="OWN291" s="375"/>
      <c r="OWO291" s="375"/>
      <c r="OWP291" s="375"/>
      <c r="OWQ291" s="375"/>
      <c r="OWR291" s="375"/>
      <c r="OWS291" s="375"/>
      <c r="OWT291" s="375"/>
      <c r="OWU291" s="375"/>
      <c r="OWV291" s="375"/>
      <c r="OWW291" s="376"/>
      <c r="OWX291" s="376"/>
      <c r="OWY291" s="376"/>
      <c r="OWZ291" s="376"/>
      <c r="OXA291" s="376"/>
      <c r="OXB291" s="376"/>
      <c r="OXC291" s="376"/>
      <c r="OXD291" s="376"/>
      <c r="OXE291" s="376"/>
      <c r="OXF291" s="376"/>
      <c r="OXG291" s="376"/>
      <c r="OXH291" s="376"/>
      <c r="OXI291" s="376"/>
      <c r="OXJ291" s="376"/>
      <c r="OXK291" s="376"/>
      <c r="OXL291" s="376"/>
      <c r="OXM291" s="376"/>
      <c r="OXN291" s="376"/>
      <c r="OXO291" s="376"/>
      <c r="OXP291" s="376"/>
      <c r="OXQ291" s="376"/>
      <c r="OXR291" s="376"/>
      <c r="OXS291" s="376"/>
      <c r="OXT291" s="376"/>
      <c r="OXU291" s="377"/>
      <c r="OXV291" s="377"/>
      <c r="OXW291" s="377"/>
      <c r="OXX291" s="377"/>
      <c r="OXY291" s="377"/>
      <c r="OXZ291" s="376"/>
      <c r="OYA291" s="376"/>
      <c r="OYB291" s="377"/>
      <c r="OYC291" s="377"/>
      <c r="OYD291" s="376"/>
      <c r="OYE291" s="376"/>
      <c r="OYF291" s="377"/>
      <c r="OYG291" s="377"/>
      <c r="OYH291" s="376"/>
      <c r="OYI291" s="376"/>
      <c r="OYJ291" s="376"/>
      <c r="OYK291" s="376"/>
      <c r="OYL291" s="376"/>
      <c r="OYM291" s="376"/>
      <c r="OYN291" s="376"/>
      <c r="OYO291" s="377"/>
      <c r="OYP291" s="377"/>
      <c r="OYQ291" s="376"/>
      <c r="OYR291" s="376"/>
      <c r="OYS291" s="377"/>
      <c r="OYT291" s="377"/>
      <c r="OYU291" s="376"/>
      <c r="OYV291" s="376"/>
      <c r="OYW291" s="376"/>
      <c r="OYX291" s="376"/>
      <c r="OYY291" s="376"/>
      <c r="OYZ291" s="370"/>
      <c r="OZA291" s="396"/>
      <c r="OZB291" s="376"/>
      <c r="OZC291" s="376"/>
      <c r="OZD291" s="376"/>
      <c r="OZE291" s="376"/>
      <c r="OZF291" s="376"/>
      <c r="OZG291" s="376"/>
      <c r="OZH291" s="376"/>
      <c r="OZI291" s="375"/>
      <c r="OZJ291" s="375"/>
      <c r="OZK291" s="375"/>
      <c r="OZL291" s="375"/>
      <c r="OZM291" s="375"/>
      <c r="OZN291" s="375"/>
      <c r="OZO291" s="375"/>
      <c r="OZP291" s="375"/>
      <c r="OZQ291" s="375"/>
      <c r="OZR291" s="375"/>
      <c r="OZS291" s="375"/>
      <c r="OZT291" s="375"/>
      <c r="OZU291" s="375"/>
      <c r="OZV291" s="375"/>
      <c r="OZW291" s="375"/>
      <c r="OZX291" s="375"/>
      <c r="OZY291" s="375"/>
      <c r="OZZ291" s="375"/>
      <c r="PAA291" s="375"/>
      <c r="PAB291" s="375"/>
      <c r="PAC291" s="375"/>
      <c r="PAD291" s="375"/>
      <c r="PAE291" s="375"/>
      <c r="PAF291" s="375"/>
      <c r="PAG291" s="375"/>
      <c r="PAH291" s="375"/>
      <c r="PAI291" s="375"/>
      <c r="PAJ291" s="375"/>
      <c r="PAK291" s="375"/>
      <c r="PAL291" s="375"/>
      <c r="PAM291" s="375"/>
      <c r="PAN291" s="375"/>
      <c r="PAO291" s="375"/>
      <c r="PAP291" s="375"/>
      <c r="PAQ291" s="375"/>
      <c r="PAR291" s="375"/>
      <c r="PAS291" s="375"/>
      <c r="PAT291" s="375"/>
      <c r="PAU291" s="375"/>
      <c r="PAV291" s="375"/>
      <c r="PAW291" s="375"/>
      <c r="PAX291" s="375"/>
      <c r="PAY291" s="375"/>
      <c r="PAZ291" s="375"/>
      <c r="PBA291" s="376"/>
      <c r="PBB291" s="376"/>
      <c r="PBC291" s="376"/>
      <c r="PBD291" s="376"/>
      <c r="PBE291" s="376"/>
      <c r="PBF291" s="376"/>
      <c r="PBG291" s="376"/>
      <c r="PBH291" s="376"/>
      <c r="PBI291" s="376"/>
      <c r="PBJ291" s="376"/>
      <c r="PBK291" s="376"/>
      <c r="PBL291" s="376"/>
      <c r="PBM291" s="376"/>
      <c r="PBN291" s="376"/>
      <c r="PBO291" s="376"/>
      <c r="PBP291" s="376"/>
      <c r="PBQ291" s="376"/>
      <c r="PBR291" s="376"/>
      <c r="PBS291" s="376"/>
      <c r="PBT291" s="376"/>
      <c r="PBU291" s="376"/>
      <c r="PBV291" s="376"/>
      <c r="PBW291" s="376"/>
      <c r="PBX291" s="376"/>
      <c r="PBY291" s="377"/>
      <c r="PBZ291" s="377"/>
      <c r="PCA291" s="377"/>
      <c r="PCB291" s="377"/>
      <c r="PCC291" s="377"/>
      <c r="PCD291" s="376"/>
      <c r="PCE291" s="376"/>
      <c r="PCF291" s="377"/>
      <c r="PCG291" s="377"/>
      <c r="PCH291" s="376"/>
      <c r="PCI291" s="376"/>
      <c r="PCJ291" s="377"/>
      <c r="PCK291" s="377"/>
      <c r="PCL291" s="376"/>
      <c r="PCM291" s="376"/>
      <c r="PCN291" s="376"/>
      <c r="PCO291" s="376"/>
      <c r="PCP291" s="376"/>
      <c r="PCQ291" s="376"/>
      <c r="PCR291" s="376"/>
      <c r="PCS291" s="377"/>
      <c r="PCT291" s="377"/>
      <c r="PCU291" s="376"/>
      <c r="PCV291" s="376"/>
      <c r="PCW291" s="377"/>
      <c r="PCX291" s="377"/>
      <c r="PCY291" s="376"/>
      <c r="PCZ291" s="376"/>
      <c r="PDA291" s="376"/>
      <c r="PDB291" s="376"/>
      <c r="PDC291" s="376"/>
      <c r="PDD291" s="370"/>
      <c r="PDE291" s="396"/>
      <c r="PDF291" s="376"/>
      <c r="PDG291" s="376"/>
      <c r="PDH291" s="376"/>
      <c r="PDI291" s="376"/>
      <c r="PDJ291" s="376"/>
      <c r="PDK291" s="376"/>
      <c r="PDL291" s="376"/>
      <c r="PDM291" s="375"/>
      <c r="PDN291" s="375"/>
      <c r="PDO291" s="375"/>
      <c r="PDP291" s="375"/>
      <c r="PDQ291" s="375"/>
      <c r="PDR291" s="375"/>
      <c r="PDS291" s="375"/>
      <c r="PDT291" s="375"/>
      <c r="PDU291" s="375"/>
      <c r="PDV291" s="375"/>
      <c r="PDW291" s="375"/>
      <c r="PDX291" s="375"/>
      <c r="PDY291" s="375"/>
      <c r="PDZ291" s="375"/>
      <c r="PEA291" s="375"/>
      <c r="PEB291" s="375"/>
      <c r="PEC291" s="375"/>
      <c r="PED291" s="375"/>
      <c r="PEE291" s="375"/>
      <c r="PEF291" s="375"/>
      <c r="PEG291" s="375"/>
      <c r="PEH291" s="375"/>
      <c r="PEI291" s="375"/>
      <c r="PEJ291" s="375"/>
      <c r="PEK291" s="375"/>
      <c r="PEL291" s="375"/>
      <c r="PEM291" s="375"/>
      <c r="PEN291" s="375"/>
      <c r="PEO291" s="375"/>
      <c r="PEP291" s="375"/>
      <c r="PEQ291" s="375"/>
      <c r="PER291" s="375"/>
      <c r="PES291" s="375"/>
      <c r="PET291" s="375"/>
      <c r="PEU291" s="375"/>
      <c r="PEV291" s="375"/>
      <c r="PEW291" s="375"/>
      <c r="PEX291" s="375"/>
      <c r="PEY291" s="375"/>
      <c r="PEZ291" s="375"/>
      <c r="PFA291" s="375"/>
      <c r="PFB291" s="375"/>
      <c r="PFC291" s="375"/>
      <c r="PFD291" s="375"/>
      <c r="PFE291" s="376"/>
      <c r="PFF291" s="376"/>
      <c r="PFG291" s="376"/>
      <c r="PFH291" s="376"/>
      <c r="PFI291" s="376"/>
      <c r="PFJ291" s="376"/>
      <c r="PFK291" s="376"/>
      <c r="PFL291" s="376"/>
      <c r="PFM291" s="376"/>
      <c r="PFN291" s="376"/>
      <c r="PFO291" s="376"/>
      <c r="PFP291" s="376"/>
      <c r="PFQ291" s="376"/>
      <c r="PFR291" s="376"/>
      <c r="PFS291" s="376"/>
      <c r="PFT291" s="376"/>
      <c r="PFU291" s="376"/>
      <c r="PFV291" s="376"/>
      <c r="PFW291" s="376"/>
      <c r="PFX291" s="376"/>
      <c r="PFY291" s="376"/>
      <c r="PFZ291" s="376"/>
      <c r="PGA291" s="376"/>
      <c r="PGB291" s="376"/>
      <c r="PGC291" s="377"/>
      <c r="PGD291" s="377"/>
      <c r="PGE291" s="377"/>
      <c r="PGF291" s="377"/>
      <c r="PGG291" s="377"/>
      <c r="PGH291" s="376"/>
      <c r="PGI291" s="376"/>
      <c r="PGJ291" s="377"/>
      <c r="PGK291" s="377"/>
      <c r="PGL291" s="376"/>
      <c r="PGM291" s="376"/>
      <c r="PGN291" s="377"/>
      <c r="PGO291" s="377"/>
      <c r="PGP291" s="376"/>
      <c r="PGQ291" s="376"/>
      <c r="PGR291" s="376"/>
      <c r="PGS291" s="376"/>
      <c r="PGT291" s="376"/>
      <c r="PGU291" s="376"/>
      <c r="PGV291" s="376"/>
      <c r="PGW291" s="377"/>
      <c r="PGX291" s="377"/>
      <c r="PGY291" s="376"/>
      <c r="PGZ291" s="376"/>
      <c r="PHA291" s="377"/>
      <c r="PHB291" s="377"/>
      <c r="PHC291" s="376"/>
      <c r="PHD291" s="376"/>
      <c r="PHE291" s="376"/>
      <c r="PHF291" s="376"/>
      <c r="PHG291" s="376"/>
      <c r="PHH291" s="370"/>
      <c r="PHI291" s="396"/>
      <c r="PHJ291" s="376"/>
      <c r="PHK291" s="376"/>
      <c r="PHL291" s="376"/>
      <c r="PHM291" s="376"/>
      <c r="PHN291" s="376"/>
      <c r="PHO291" s="376"/>
      <c r="PHP291" s="376"/>
      <c r="PHQ291" s="375"/>
      <c r="PHR291" s="375"/>
      <c r="PHS291" s="375"/>
      <c r="PHT291" s="375"/>
      <c r="PHU291" s="375"/>
      <c r="PHV291" s="375"/>
      <c r="PHW291" s="375"/>
      <c r="PHX291" s="375"/>
      <c r="PHY291" s="375"/>
      <c r="PHZ291" s="375"/>
      <c r="PIA291" s="375"/>
      <c r="PIB291" s="375"/>
      <c r="PIC291" s="375"/>
      <c r="PID291" s="375"/>
      <c r="PIE291" s="375"/>
      <c r="PIF291" s="375"/>
      <c r="PIG291" s="375"/>
      <c r="PIH291" s="375"/>
      <c r="PII291" s="375"/>
      <c r="PIJ291" s="375"/>
      <c r="PIK291" s="375"/>
      <c r="PIL291" s="375"/>
      <c r="PIM291" s="375"/>
      <c r="PIN291" s="375"/>
      <c r="PIO291" s="375"/>
      <c r="PIP291" s="375"/>
      <c r="PIQ291" s="375"/>
      <c r="PIR291" s="375"/>
      <c r="PIS291" s="375"/>
      <c r="PIT291" s="375"/>
      <c r="PIU291" s="375"/>
      <c r="PIV291" s="375"/>
      <c r="PIW291" s="375"/>
      <c r="PIX291" s="375"/>
      <c r="PIY291" s="375"/>
      <c r="PIZ291" s="375"/>
      <c r="PJA291" s="375"/>
      <c r="PJB291" s="375"/>
      <c r="PJC291" s="375"/>
      <c r="PJD291" s="375"/>
      <c r="PJE291" s="375"/>
      <c r="PJF291" s="375"/>
      <c r="PJG291" s="375"/>
      <c r="PJH291" s="375"/>
      <c r="PJI291" s="376"/>
      <c r="PJJ291" s="376"/>
      <c r="PJK291" s="376"/>
      <c r="PJL291" s="376"/>
      <c r="PJM291" s="376"/>
      <c r="PJN291" s="376"/>
      <c r="PJO291" s="376"/>
      <c r="PJP291" s="376"/>
      <c r="PJQ291" s="376"/>
      <c r="PJR291" s="376"/>
      <c r="PJS291" s="376"/>
      <c r="PJT291" s="376"/>
      <c r="PJU291" s="376"/>
      <c r="PJV291" s="376"/>
      <c r="PJW291" s="376"/>
      <c r="PJX291" s="376"/>
      <c r="PJY291" s="376"/>
      <c r="PJZ291" s="376"/>
      <c r="PKA291" s="376"/>
      <c r="PKB291" s="376"/>
      <c r="PKC291" s="376"/>
      <c r="PKD291" s="376"/>
      <c r="PKE291" s="376"/>
      <c r="PKF291" s="376"/>
      <c r="PKG291" s="377"/>
      <c r="PKH291" s="377"/>
      <c r="PKI291" s="377"/>
      <c r="PKJ291" s="377"/>
      <c r="PKK291" s="377"/>
      <c r="PKL291" s="376"/>
      <c r="PKM291" s="376"/>
      <c r="PKN291" s="377"/>
      <c r="PKO291" s="377"/>
      <c r="PKP291" s="376"/>
      <c r="PKQ291" s="376"/>
      <c r="PKR291" s="377"/>
      <c r="PKS291" s="377"/>
      <c r="PKT291" s="376"/>
      <c r="PKU291" s="376"/>
      <c r="PKV291" s="376"/>
      <c r="PKW291" s="376"/>
      <c r="PKX291" s="376"/>
      <c r="PKY291" s="376"/>
      <c r="PKZ291" s="376"/>
      <c r="PLA291" s="377"/>
      <c r="PLB291" s="377"/>
      <c r="PLC291" s="376"/>
      <c r="PLD291" s="376"/>
      <c r="PLE291" s="377"/>
      <c r="PLF291" s="377"/>
      <c r="PLG291" s="376"/>
      <c r="PLH291" s="376"/>
      <c r="PLI291" s="376"/>
      <c r="PLJ291" s="376"/>
      <c r="PLK291" s="376"/>
      <c r="PLL291" s="370"/>
      <c r="PLM291" s="396"/>
      <c r="PLN291" s="376"/>
      <c r="PLO291" s="376"/>
      <c r="PLP291" s="376"/>
      <c r="PLQ291" s="376"/>
      <c r="PLR291" s="376"/>
      <c r="PLS291" s="376"/>
      <c r="PLT291" s="376"/>
      <c r="PLU291" s="375"/>
      <c r="PLV291" s="375"/>
      <c r="PLW291" s="375"/>
      <c r="PLX291" s="375"/>
      <c r="PLY291" s="375"/>
      <c r="PLZ291" s="375"/>
      <c r="PMA291" s="375"/>
      <c r="PMB291" s="375"/>
      <c r="PMC291" s="375"/>
      <c r="PMD291" s="375"/>
      <c r="PME291" s="375"/>
      <c r="PMF291" s="375"/>
      <c r="PMG291" s="375"/>
      <c r="PMH291" s="375"/>
      <c r="PMI291" s="375"/>
      <c r="PMJ291" s="375"/>
      <c r="PMK291" s="375"/>
      <c r="PML291" s="375"/>
      <c r="PMM291" s="375"/>
      <c r="PMN291" s="375"/>
      <c r="PMO291" s="375"/>
      <c r="PMP291" s="375"/>
      <c r="PMQ291" s="375"/>
      <c r="PMR291" s="375"/>
      <c r="PMS291" s="375"/>
      <c r="PMT291" s="375"/>
      <c r="PMU291" s="375"/>
      <c r="PMV291" s="375"/>
      <c r="PMW291" s="375"/>
      <c r="PMX291" s="375"/>
      <c r="PMY291" s="375"/>
      <c r="PMZ291" s="375"/>
      <c r="PNA291" s="375"/>
      <c r="PNB291" s="375"/>
      <c r="PNC291" s="375"/>
      <c r="PND291" s="375"/>
      <c r="PNE291" s="375"/>
      <c r="PNF291" s="375"/>
      <c r="PNG291" s="375"/>
      <c r="PNH291" s="375"/>
      <c r="PNI291" s="375"/>
      <c r="PNJ291" s="375"/>
      <c r="PNK291" s="375"/>
      <c r="PNL291" s="375"/>
      <c r="PNM291" s="376"/>
      <c r="PNN291" s="376"/>
      <c r="PNO291" s="376"/>
      <c r="PNP291" s="376"/>
      <c r="PNQ291" s="376"/>
      <c r="PNR291" s="376"/>
      <c r="PNS291" s="376"/>
      <c r="PNT291" s="376"/>
      <c r="PNU291" s="376"/>
      <c r="PNV291" s="376"/>
      <c r="PNW291" s="376"/>
      <c r="PNX291" s="376"/>
      <c r="PNY291" s="376"/>
      <c r="PNZ291" s="376"/>
      <c r="POA291" s="376"/>
      <c r="POB291" s="376"/>
      <c r="POC291" s="376"/>
      <c r="POD291" s="376"/>
      <c r="POE291" s="376"/>
      <c r="POF291" s="376"/>
      <c r="POG291" s="376"/>
      <c r="POH291" s="376"/>
      <c r="POI291" s="376"/>
      <c r="POJ291" s="376"/>
      <c r="POK291" s="377"/>
      <c r="POL291" s="377"/>
      <c r="POM291" s="377"/>
      <c r="PON291" s="377"/>
      <c r="POO291" s="377"/>
      <c r="POP291" s="376"/>
      <c r="POQ291" s="376"/>
      <c r="POR291" s="377"/>
      <c r="POS291" s="377"/>
      <c r="POT291" s="376"/>
      <c r="POU291" s="376"/>
      <c r="POV291" s="377"/>
      <c r="POW291" s="377"/>
      <c r="POX291" s="376"/>
      <c r="POY291" s="376"/>
      <c r="POZ291" s="376"/>
      <c r="PPA291" s="376"/>
      <c r="PPB291" s="376"/>
      <c r="PPC291" s="376"/>
      <c r="PPD291" s="376"/>
      <c r="PPE291" s="377"/>
      <c r="PPF291" s="377"/>
      <c r="PPG291" s="376"/>
      <c r="PPH291" s="376"/>
      <c r="PPI291" s="377"/>
      <c r="PPJ291" s="377"/>
      <c r="PPK291" s="376"/>
      <c r="PPL291" s="376"/>
      <c r="PPM291" s="376"/>
      <c r="PPN291" s="376"/>
      <c r="PPO291" s="376"/>
      <c r="PPP291" s="370"/>
      <c r="PPQ291" s="396"/>
      <c r="PPR291" s="376"/>
      <c r="PPS291" s="376"/>
      <c r="PPT291" s="376"/>
      <c r="PPU291" s="376"/>
      <c r="PPV291" s="376"/>
      <c r="PPW291" s="376"/>
      <c r="PPX291" s="376"/>
      <c r="PPY291" s="375"/>
      <c r="PPZ291" s="375"/>
      <c r="PQA291" s="375"/>
      <c r="PQB291" s="375"/>
      <c r="PQC291" s="375"/>
      <c r="PQD291" s="375"/>
      <c r="PQE291" s="375"/>
      <c r="PQF291" s="375"/>
      <c r="PQG291" s="375"/>
      <c r="PQH291" s="375"/>
      <c r="PQI291" s="375"/>
      <c r="PQJ291" s="375"/>
      <c r="PQK291" s="375"/>
      <c r="PQL291" s="375"/>
      <c r="PQM291" s="375"/>
      <c r="PQN291" s="375"/>
      <c r="PQO291" s="375"/>
      <c r="PQP291" s="375"/>
      <c r="PQQ291" s="375"/>
      <c r="PQR291" s="375"/>
      <c r="PQS291" s="375"/>
      <c r="PQT291" s="375"/>
      <c r="PQU291" s="375"/>
      <c r="PQV291" s="375"/>
      <c r="PQW291" s="375"/>
      <c r="PQX291" s="375"/>
      <c r="PQY291" s="375"/>
      <c r="PQZ291" s="375"/>
      <c r="PRA291" s="375"/>
      <c r="PRB291" s="375"/>
      <c r="PRC291" s="375"/>
      <c r="PRD291" s="375"/>
      <c r="PRE291" s="375"/>
      <c r="PRF291" s="375"/>
      <c r="PRG291" s="375"/>
      <c r="PRH291" s="375"/>
      <c r="PRI291" s="375"/>
      <c r="PRJ291" s="375"/>
      <c r="PRK291" s="375"/>
      <c r="PRL291" s="375"/>
      <c r="PRM291" s="375"/>
      <c r="PRN291" s="375"/>
      <c r="PRO291" s="375"/>
      <c r="PRP291" s="375"/>
      <c r="PRQ291" s="376"/>
      <c r="PRR291" s="376"/>
      <c r="PRS291" s="376"/>
      <c r="PRT291" s="376"/>
      <c r="PRU291" s="376"/>
      <c r="PRV291" s="376"/>
      <c r="PRW291" s="376"/>
      <c r="PRX291" s="376"/>
      <c r="PRY291" s="376"/>
      <c r="PRZ291" s="376"/>
      <c r="PSA291" s="376"/>
      <c r="PSB291" s="376"/>
      <c r="PSC291" s="376"/>
      <c r="PSD291" s="376"/>
      <c r="PSE291" s="376"/>
      <c r="PSF291" s="376"/>
      <c r="PSG291" s="376"/>
      <c r="PSH291" s="376"/>
      <c r="PSI291" s="376"/>
      <c r="PSJ291" s="376"/>
      <c r="PSK291" s="376"/>
      <c r="PSL291" s="376"/>
      <c r="PSM291" s="376"/>
      <c r="PSN291" s="376"/>
      <c r="PSO291" s="377"/>
      <c r="PSP291" s="377"/>
      <c r="PSQ291" s="377"/>
      <c r="PSR291" s="377"/>
      <c r="PSS291" s="377"/>
      <c r="PST291" s="376"/>
      <c r="PSU291" s="376"/>
      <c r="PSV291" s="377"/>
      <c r="PSW291" s="377"/>
      <c r="PSX291" s="376"/>
      <c r="PSY291" s="376"/>
      <c r="PSZ291" s="377"/>
      <c r="PTA291" s="377"/>
      <c r="PTB291" s="376"/>
      <c r="PTC291" s="376"/>
      <c r="PTD291" s="376"/>
      <c r="PTE291" s="376"/>
      <c r="PTF291" s="376"/>
      <c r="PTG291" s="376"/>
      <c r="PTH291" s="376"/>
      <c r="PTI291" s="377"/>
      <c r="PTJ291" s="377"/>
      <c r="PTK291" s="376"/>
      <c r="PTL291" s="376"/>
      <c r="PTM291" s="377"/>
      <c r="PTN291" s="377"/>
      <c r="PTO291" s="376"/>
      <c r="PTP291" s="376"/>
      <c r="PTQ291" s="376"/>
      <c r="PTR291" s="376"/>
      <c r="PTS291" s="376"/>
      <c r="PTT291" s="370"/>
      <c r="PTU291" s="396"/>
      <c r="PTV291" s="376"/>
      <c r="PTW291" s="376"/>
      <c r="PTX291" s="376"/>
      <c r="PTY291" s="376"/>
      <c r="PTZ291" s="376"/>
      <c r="PUA291" s="376"/>
      <c r="PUB291" s="376"/>
      <c r="PUC291" s="375"/>
      <c r="PUD291" s="375"/>
      <c r="PUE291" s="375"/>
      <c r="PUF291" s="375"/>
      <c r="PUG291" s="375"/>
      <c r="PUH291" s="375"/>
      <c r="PUI291" s="375"/>
      <c r="PUJ291" s="375"/>
      <c r="PUK291" s="375"/>
      <c r="PUL291" s="375"/>
      <c r="PUM291" s="375"/>
      <c r="PUN291" s="375"/>
      <c r="PUO291" s="375"/>
      <c r="PUP291" s="375"/>
      <c r="PUQ291" s="375"/>
      <c r="PUR291" s="375"/>
      <c r="PUS291" s="375"/>
      <c r="PUT291" s="375"/>
      <c r="PUU291" s="375"/>
      <c r="PUV291" s="375"/>
      <c r="PUW291" s="375"/>
      <c r="PUX291" s="375"/>
      <c r="PUY291" s="375"/>
      <c r="PUZ291" s="375"/>
      <c r="PVA291" s="375"/>
      <c r="PVB291" s="375"/>
      <c r="PVC291" s="375"/>
      <c r="PVD291" s="375"/>
      <c r="PVE291" s="375"/>
      <c r="PVF291" s="375"/>
      <c r="PVG291" s="375"/>
      <c r="PVH291" s="375"/>
      <c r="PVI291" s="375"/>
      <c r="PVJ291" s="375"/>
      <c r="PVK291" s="375"/>
      <c r="PVL291" s="375"/>
      <c r="PVM291" s="375"/>
      <c r="PVN291" s="375"/>
      <c r="PVO291" s="375"/>
      <c r="PVP291" s="375"/>
      <c r="PVQ291" s="375"/>
      <c r="PVR291" s="375"/>
      <c r="PVS291" s="375"/>
      <c r="PVT291" s="375"/>
      <c r="PVU291" s="376"/>
      <c r="PVV291" s="376"/>
      <c r="PVW291" s="376"/>
      <c r="PVX291" s="376"/>
      <c r="PVY291" s="376"/>
      <c r="PVZ291" s="376"/>
      <c r="PWA291" s="376"/>
      <c r="PWB291" s="376"/>
      <c r="PWC291" s="376"/>
      <c r="PWD291" s="376"/>
      <c r="PWE291" s="376"/>
      <c r="PWF291" s="376"/>
      <c r="PWG291" s="376"/>
      <c r="PWH291" s="376"/>
      <c r="PWI291" s="376"/>
      <c r="PWJ291" s="376"/>
      <c r="PWK291" s="376"/>
      <c r="PWL291" s="376"/>
      <c r="PWM291" s="376"/>
      <c r="PWN291" s="376"/>
      <c r="PWO291" s="376"/>
      <c r="PWP291" s="376"/>
      <c r="PWQ291" s="376"/>
      <c r="PWR291" s="376"/>
      <c r="PWS291" s="377"/>
      <c r="PWT291" s="377"/>
      <c r="PWU291" s="377"/>
      <c r="PWV291" s="377"/>
      <c r="PWW291" s="377"/>
      <c r="PWX291" s="376"/>
      <c r="PWY291" s="376"/>
      <c r="PWZ291" s="377"/>
      <c r="PXA291" s="377"/>
      <c r="PXB291" s="376"/>
      <c r="PXC291" s="376"/>
      <c r="PXD291" s="377"/>
      <c r="PXE291" s="377"/>
      <c r="PXF291" s="376"/>
      <c r="PXG291" s="376"/>
      <c r="PXH291" s="376"/>
      <c r="PXI291" s="376"/>
      <c r="PXJ291" s="376"/>
      <c r="PXK291" s="376"/>
      <c r="PXL291" s="376"/>
      <c r="PXM291" s="377"/>
      <c r="PXN291" s="377"/>
      <c r="PXO291" s="376"/>
      <c r="PXP291" s="376"/>
      <c r="PXQ291" s="377"/>
      <c r="PXR291" s="377"/>
      <c r="PXS291" s="376"/>
      <c r="PXT291" s="376"/>
      <c r="PXU291" s="376"/>
      <c r="PXV291" s="376"/>
      <c r="PXW291" s="376"/>
      <c r="PXX291" s="370"/>
      <c r="PXY291" s="396"/>
      <c r="PXZ291" s="376"/>
      <c r="PYA291" s="376"/>
      <c r="PYB291" s="376"/>
      <c r="PYC291" s="376"/>
      <c r="PYD291" s="376"/>
      <c r="PYE291" s="376"/>
      <c r="PYF291" s="376"/>
      <c r="PYG291" s="375"/>
      <c r="PYH291" s="375"/>
      <c r="PYI291" s="375"/>
      <c r="PYJ291" s="375"/>
      <c r="PYK291" s="375"/>
      <c r="PYL291" s="375"/>
      <c r="PYM291" s="375"/>
      <c r="PYN291" s="375"/>
      <c r="PYO291" s="375"/>
      <c r="PYP291" s="375"/>
      <c r="PYQ291" s="375"/>
      <c r="PYR291" s="375"/>
      <c r="PYS291" s="375"/>
      <c r="PYT291" s="375"/>
      <c r="PYU291" s="375"/>
      <c r="PYV291" s="375"/>
      <c r="PYW291" s="375"/>
      <c r="PYX291" s="375"/>
      <c r="PYY291" s="375"/>
      <c r="PYZ291" s="375"/>
      <c r="PZA291" s="375"/>
      <c r="PZB291" s="375"/>
      <c r="PZC291" s="375"/>
      <c r="PZD291" s="375"/>
      <c r="PZE291" s="375"/>
      <c r="PZF291" s="375"/>
      <c r="PZG291" s="375"/>
      <c r="PZH291" s="375"/>
      <c r="PZI291" s="375"/>
      <c r="PZJ291" s="375"/>
      <c r="PZK291" s="375"/>
      <c r="PZL291" s="375"/>
      <c r="PZM291" s="375"/>
      <c r="PZN291" s="375"/>
      <c r="PZO291" s="375"/>
      <c r="PZP291" s="375"/>
      <c r="PZQ291" s="375"/>
      <c r="PZR291" s="375"/>
      <c r="PZS291" s="375"/>
      <c r="PZT291" s="375"/>
      <c r="PZU291" s="375"/>
      <c r="PZV291" s="375"/>
      <c r="PZW291" s="375"/>
      <c r="PZX291" s="375"/>
      <c r="PZY291" s="376"/>
      <c r="PZZ291" s="376"/>
      <c r="QAA291" s="376"/>
      <c r="QAB291" s="376"/>
      <c r="QAC291" s="376"/>
      <c r="QAD291" s="376"/>
      <c r="QAE291" s="376"/>
      <c r="QAF291" s="376"/>
      <c r="QAG291" s="376"/>
      <c r="QAH291" s="376"/>
      <c r="QAI291" s="376"/>
      <c r="QAJ291" s="376"/>
      <c r="QAK291" s="376"/>
      <c r="QAL291" s="376"/>
      <c r="QAM291" s="376"/>
      <c r="QAN291" s="376"/>
      <c r="QAO291" s="376"/>
      <c r="QAP291" s="376"/>
      <c r="QAQ291" s="376"/>
      <c r="QAR291" s="376"/>
      <c r="QAS291" s="376"/>
      <c r="QAT291" s="376"/>
      <c r="QAU291" s="376"/>
      <c r="QAV291" s="376"/>
      <c r="QAW291" s="377"/>
      <c r="QAX291" s="377"/>
      <c r="QAY291" s="377"/>
      <c r="QAZ291" s="377"/>
      <c r="QBA291" s="377"/>
      <c r="QBB291" s="376"/>
      <c r="QBC291" s="376"/>
      <c r="QBD291" s="377"/>
      <c r="QBE291" s="377"/>
      <c r="QBF291" s="376"/>
      <c r="QBG291" s="376"/>
      <c r="QBH291" s="377"/>
      <c r="QBI291" s="377"/>
      <c r="QBJ291" s="376"/>
      <c r="QBK291" s="376"/>
      <c r="QBL291" s="376"/>
      <c r="QBM291" s="376"/>
      <c r="QBN291" s="376"/>
      <c r="QBO291" s="376"/>
      <c r="QBP291" s="376"/>
      <c r="QBQ291" s="377"/>
      <c r="QBR291" s="377"/>
      <c r="QBS291" s="376"/>
      <c r="QBT291" s="376"/>
      <c r="QBU291" s="377"/>
      <c r="QBV291" s="377"/>
      <c r="QBW291" s="376"/>
      <c r="QBX291" s="376"/>
      <c r="QBY291" s="376"/>
      <c r="QBZ291" s="376"/>
      <c r="QCA291" s="376"/>
      <c r="QCB291" s="370"/>
      <c r="QCC291" s="396"/>
      <c r="QCD291" s="376"/>
      <c r="QCE291" s="376"/>
      <c r="QCF291" s="376"/>
      <c r="QCG291" s="376"/>
      <c r="QCH291" s="376"/>
      <c r="QCI291" s="376"/>
      <c r="QCJ291" s="376"/>
      <c r="QCK291" s="375"/>
      <c r="QCL291" s="375"/>
      <c r="QCM291" s="375"/>
      <c r="QCN291" s="375"/>
      <c r="QCO291" s="375"/>
      <c r="QCP291" s="375"/>
      <c r="QCQ291" s="375"/>
      <c r="QCR291" s="375"/>
      <c r="QCS291" s="375"/>
      <c r="QCT291" s="375"/>
      <c r="QCU291" s="375"/>
      <c r="QCV291" s="375"/>
      <c r="QCW291" s="375"/>
      <c r="QCX291" s="375"/>
      <c r="QCY291" s="375"/>
      <c r="QCZ291" s="375"/>
      <c r="QDA291" s="375"/>
      <c r="QDB291" s="375"/>
      <c r="QDC291" s="375"/>
      <c r="QDD291" s="375"/>
      <c r="QDE291" s="375"/>
      <c r="QDF291" s="375"/>
      <c r="QDG291" s="375"/>
      <c r="QDH291" s="375"/>
      <c r="QDI291" s="375"/>
      <c r="QDJ291" s="375"/>
      <c r="QDK291" s="375"/>
      <c r="QDL291" s="375"/>
      <c r="QDM291" s="375"/>
      <c r="QDN291" s="375"/>
      <c r="QDO291" s="375"/>
      <c r="QDP291" s="375"/>
      <c r="QDQ291" s="375"/>
      <c r="QDR291" s="375"/>
      <c r="QDS291" s="375"/>
      <c r="QDT291" s="375"/>
      <c r="QDU291" s="375"/>
      <c r="QDV291" s="375"/>
      <c r="QDW291" s="375"/>
      <c r="QDX291" s="375"/>
      <c r="QDY291" s="375"/>
      <c r="QDZ291" s="375"/>
      <c r="QEA291" s="375"/>
      <c r="QEB291" s="375"/>
      <c r="QEC291" s="376"/>
      <c r="QED291" s="376"/>
      <c r="QEE291" s="376"/>
      <c r="QEF291" s="376"/>
      <c r="QEG291" s="376"/>
      <c r="QEH291" s="376"/>
      <c r="QEI291" s="376"/>
      <c r="QEJ291" s="376"/>
      <c r="QEK291" s="376"/>
      <c r="QEL291" s="376"/>
      <c r="QEM291" s="376"/>
      <c r="QEN291" s="376"/>
      <c r="QEO291" s="376"/>
      <c r="QEP291" s="376"/>
      <c r="QEQ291" s="376"/>
      <c r="QER291" s="376"/>
      <c r="QES291" s="376"/>
      <c r="QET291" s="376"/>
      <c r="QEU291" s="376"/>
      <c r="QEV291" s="376"/>
      <c r="QEW291" s="376"/>
      <c r="QEX291" s="376"/>
      <c r="QEY291" s="376"/>
      <c r="QEZ291" s="376"/>
      <c r="QFA291" s="377"/>
      <c r="QFB291" s="377"/>
      <c r="QFC291" s="377"/>
      <c r="QFD291" s="377"/>
      <c r="QFE291" s="377"/>
      <c r="QFF291" s="376"/>
      <c r="QFG291" s="376"/>
      <c r="QFH291" s="377"/>
      <c r="QFI291" s="377"/>
      <c r="QFJ291" s="376"/>
      <c r="QFK291" s="376"/>
      <c r="QFL291" s="377"/>
      <c r="QFM291" s="377"/>
      <c r="QFN291" s="376"/>
      <c r="QFO291" s="376"/>
      <c r="QFP291" s="376"/>
      <c r="QFQ291" s="376"/>
      <c r="QFR291" s="376"/>
      <c r="QFS291" s="376"/>
      <c r="QFT291" s="376"/>
      <c r="QFU291" s="377"/>
      <c r="QFV291" s="377"/>
      <c r="QFW291" s="376"/>
      <c r="QFX291" s="376"/>
      <c r="QFY291" s="377"/>
      <c r="QFZ291" s="377"/>
      <c r="QGA291" s="376"/>
      <c r="QGB291" s="376"/>
      <c r="QGC291" s="376"/>
      <c r="QGD291" s="376"/>
      <c r="QGE291" s="376"/>
      <c r="QGF291" s="370"/>
      <c r="QGG291" s="396"/>
      <c r="QGH291" s="376"/>
      <c r="QGI291" s="376"/>
      <c r="QGJ291" s="376"/>
      <c r="QGK291" s="376"/>
      <c r="QGL291" s="376"/>
      <c r="QGM291" s="376"/>
      <c r="QGN291" s="376"/>
      <c r="QGO291" s="375"/>
      <c r="QGP291" s="375"/>
      <c r="QGQ291" s="375"/>
      <c r="QGR291" s="375"/>
      <c r="QGS291" s="375"/>
      <c r="QGT291" s="375"/>
      <c r="QGU291" s="375"/>
      <c r="QGV291" s="375"/>
      <c r="QGW291" s="375"/>
      <c r="QGX291" s="375"/>
      <c r="QGY291" s="375"/>
      <c r="QGZ291" s="375"/>
      <c r="QHA291" s="375"/>
      <c r="QHB291" s="375"/>
      <c r="QHC291" s="375"/>
      <c r="QHD291" s="375"/>
      <c r="QHE291" s="375"/>
      <c r="QHF291" s="375"/>
      <c r="QHG291" s="375"/>
      <c r="QHH291" s="375"/>
      <c r="QHI291" s="375"/>
      <c r="QHJ291" s="375"/>
      <c r="QHK291" s="375"/>
      <c r="QHL291" s="375"/>
      <c r="QHM291" s="375"/>
      <c r="QHN291" s="375"/>
      <c r="QHO291" s="375"/>
      <c r="QHP291" s="375"/>
      <c r="QHQ291" s="375"/>
      <c r="QHR291" s="375"/>
      <c r="QHS291" s="375"/>
      <c r="QHT291" s="375"/>
      <c r="QHU291" s="375"/>
      <c r="QHV291" s="375"/>
      <c r="QHW291" s="375"/>
      <c r="QHX291" s="375"/>
      <c r="QHY291" s="375"/>
      <c r="QHZ291" s="375"/>
      <c r="QIA291" s="375"/>
      <c r="QIB291" s="375"/>
      <c r="QIC291" s="375"/>
      <c r="QID291" s="375"/>
      <c r="QIE291" s="375"/>
      <c r="QIF291" s="375"/>
      <c r="QIG291" s="376"/>
      <c r="QIH291" s="376"/>
      <c r="QII291" s="376"/>
      <c r="QIJ291" s="376"/>
      <c r="QIK291" s="376"/>
      <c r="QIL291" s="376"/>
      <c r="QIM291" s="376"/>
      <c r="QIN291" s="376"/>
      <c r="QIO291" s="376"/>
      <c r="QIP291" s="376"/>
      <c r="QIQ291" s="376"/>
      <c r="QIR291" s="376"/>
      <c r="QIS291" s="376"/>
      <c r="QIT291" s="376"/>
      <c r="QIU291" s="376"/>
      <c r="QIV291" s="376"/>
      <c r="QIW291" s="376"/>
      <c r="QIX291" s="376"/>
      <c r="QIY291" s="376"/>
      <c r="QIZ291" s="376"/>
      <c r="QJA291" s="376"/>
      <c r="QJB291" s="376"/>
      <c r="QJC291" s="376"/>
      <c r="QJD291" s="376"/>
      <c r="QJE291" s="377"/>
      <c r="QJF291" s="377"/>
      <c r="QJG291" s="377"/>
      <c r="QJH291" s="377"/>
      <c r="QJI291" s="377"/>
      <c r="QJJ291" s="376"/>
      <c r="QJK291" s="376"/>
      <c r="QJL291" s="377"/>
      <c r="QJM291" s="377"/>
      <c r="QJN291" s="376"/>
      <c r="QJO291" s="376"/>
      <c r="QJP291" s="377"/>
      <c r="QJQ291" s="377"/>
      <c r="QJR291" s="376"/>
      <c r="QJS291" s="376"/>
      <c r="QJT291" s="376"/>
      <c r="QJU291" s="376"/>
      <c r="QJV291" s="376"/>
      <c r="QJW291" s="376"/>
      <c r="QJX291" s="376"/>
      <c r="QJY291" s="377"/>
      <c r="QJZ291" s="377"/>
      <c r="QKA291" s="376"/>
      <c r="QKB291" s="376"/>
      <c r="QKC291" s="377"/>
      <c r="QKD291" s="377"/>
      <c r="QKE291" s="376"/>
      <c r="QKF291" s="376"/>
      <c r="QKG291" s="376"/>
      <c r="QKH291" s="376"/>
      <c r="QKI291" s="376"/>
      <c r="QKJ291" s="370"/>
      <c r="QKK291" s="396"/>
      <c r="QKL291" s="376"/>
      <c r="QKM291" s="376"/>
      <c r="QKN291" s="376"/>
      <c r="QKO291" s="376"/>
      <c r="QKP291" s="376"/>
      <c r="QKQ291" s="376"/>
      <c r="QKR291" s="376"/>
      <c r="QKS291" s="375"/>
      <c r="QKT291" s="375"/>
      <c r="QKU291" s="375"/>
      <c r="QKV291" s="375"/>
      <c r="QKW291" s="375"/>
      <c r="QKX291" s="375"/>
      <c r="QKY291" s="375"/>
      <c r="QKZ291" s="375"/>
      <c r="QLA291" s="375"/>
      <c r="QLB291" s="375"/>
      <c r="QLC291" s="375"/>
      <c r="QLD291" s="375"/>
      <c r="QLE291" s="375"/>
      <c r="QLF291" s="375"/>
      <c r="QLG291" s="375"/>
      <c r="QLH291" s="375"/>
      <c r="QLI291" s="375"/>
      <c r="QLJ291" s="375"/>
      <c r="QLK291" s="375"/>
      <c r="QLL291" s="375"/>
      <c r="QLM291" s="375"/>
      <c r="QLN291" s="375"/>
      <c r="QLO291" s="375"/>
      <c r="QLP291" s="375"/>
      <c r="QLQ291" s="375"/>
      <c r="QLR291" s="375"/>
      <c r="QLS291" s="375"/>
      <c r="QLT291" s="375"/>
      <c r="QLU291" s="375"/>
      <c r="QLV291" s="375"/>
      <c r="QLW291" s="375"/>
      <c r="QLX291" s="375"/>
      <c r="QLY291" s="375"/>
      <c r="QLZ291" s="375"/>
      <c r="QMA291" s="375"/>
      <c r="QMB291" s="375"/>
      <c r="QMC291" s="375"/>
      <c r="QMD291" s="375"/>
      <c r="QME291" s="375"/>
      <c r="QMF291" s="375"/>
      <c r="QMG291" s="375"/>
      <c r="QMH291" s="375"/>
      <c r="QMI291" s="375"/>
      <c r="QMJ291" s="375"/>
      <c r="QMK291" s="376"/>
      <c r="QML291" s="376"/>
      <c r="QMM291" s="376"/>
      <c r="QMN291" s="376"/>
      <c r="QMO291" s="376"/>
      <c r="QMP291" s="376"/>
      <c r="QMQ291" s="376"/>
      <c r="QMR291" s="376"/>
      <c r="QMS291" s="376"/>
      <c r="QMT291" s="376"/>
      <c r="QMU291" s="376"/>
      <c r="QMV291" s="376"/>
      <c r="QMW291" s="376"/>
      <c r="QMX291" s="376"/>
      <c r="QMY291" s="376"/>
      <c r="QMZ291" s="376"/>
      <c r="QNA291" s="376"/>
      <c r="QNB291" s="376"/>
      <c r="QNC291" s="376"/>
      <c r="QND291" s="376"/>
      <c r="QNE291" s="376"/>
      <c r="QNF291" s="376"/>
      <c r="QNG291" s="376"/>
      <c r="QNH291" s="376"/>
      <c r="QNI291" s="377"/>
      <c r="QNJ291" s="377"/>
      <c r="QNK291" s="377"/>
      <c r="QNL291" s="377"/>
      <c r="QNM291" s="377"/>
      <c r="QNN291" s="376"/>
      <c r="QNO291" s="376"/>
      <c r="QNP291" s="377"/>
      <c r="QNQ291" s="377"/>
      <c r="QNR291" s="376"/>
      <c r="QNS291" s="376"/>
      <c r="QNT291" s="377"/>
      <c r="QNU291" s="377"/>
      <c r="QNV291" s="376"/>
      <c r="QNW291" s="376"/>
      <c r="QNX291" s="376"/>
      <c r="QNY291" s="376"/>
      <c r="QNZ291" s="376"/>
      <c r="QOA291" s="376"/>
      <c r="QOB291" s="376"/>
      <c r="QOC291" s="377"/>
      <c r="QOD291" s="377"/>
      <c r="QOE291" s="376"/>
      <c r="QOF291" s="376"/>
      <c r="QOG291" s="377"/>
      <c r="QOH291" s="377"/>
      <c r="QOI291" s="376"/>
      <c r="QOJ291" s="376"/>
      <c r="QOK291" s="376"/>
      <c r="QOL291" s="376"/>
      <c r="QOM291" s="376"/>
      <c r="QON291" s="370"/>
      <c r="QOO291" s="396"/>
      <c r="QOP291" s="376"/>
      <c r="QOQ291" s="376"/>
      <c r="QOR291" s="376"/>
      <c r="QOS291" s="376"/>
      <c r="QOT291" s="376"/>
      <c r="QOU291" s="376"/>
      <c r="QOV291" s="376"/>
      <c r="QOW291" s="375"/>
      <c r="QOX291" s="375"/>
      <c r="QOY291" s="375"/>
      <c r="QOZ291" s="375"/>
      <c r="QPA291" s="375"/>
      <c r="QPB291" s="375"/>
      <c r="QPC291" s="375"/>
      <c r="QPD291" s="375"/>
      <c r="QPE291" s="375"/>
      <c r="QPF291" s="375"/>
      <c r="QPG291" s="375"/>
      <c r="QPH291" s="375"/>
      <c r="QPI291" s="375"/>
      <c r="QPJ291" s="375"/>
      <c r="QPK291" s="375"/>
      <c r="QPL291" s="375"/>
      <c r="QPM291" s="375"/>
      <c r="QPN291" s="375"/>
      <c r="QPO291" s="375"/>
      <c r="QPP291" s="375"/>
      <c r="QPQ291" s="375"/>
      <c r="QPR291" s="375"/>
      <c r="QPS291" s="375"/>
      <c r="QPT291" s="375"/>
      <c r="QPU291" s="375"/>
      <c r="QPV291" s="375"/>
      <c r="QPW291" s="375"/>
      <c r="QPX291" s="375"/>
      <c r="QPY291" s="375"/>
      <c r="QPZ291" s="375"/>
      <c r="QQA291" s="375"/>
      <c r="QQB291" s="375"/>
      <c r="QQC291" s="375"/>
      <c r="QQD291" s="375"/>
      <c r="QQE291" s="375"/>
      <c r="QQF291" s="375"/>
      <c r="QQG291" s="375"/>
      <c r="QQH291" s="375"/>
      <c r="QQI291" s="375"/>
      <c r="QQJ291" s="375"/>
      <c r="QQK291" s="375"/>
      <c r="QQL291" s="375"/>
      <c r="QQM291" s="375"/>
      <c r="QQN291" s="375"/>
      <c r="QQO291" s="376"/>
      <c r="QQP291" s="376"/>
      <c r="QQQ291" s="376"/>
      <c r="QQR291" s="376"/>
      <c r="QQS291" s="376"/>
      <c r="QQT291" s="376"/>
      <c r="QQU291" s="376"/>
      <c r="QQV291" s="376"/>
      <c r="QQW291" s="376"/>
      <c r="QQX291" s="376"/>
      <c r="QQY291" s="376"/>
      <c r="QQZ291" s="376"/>
      <c r="QRA291" s="376"/>
      <c r="QRB291" s="376"/>
      <c r="QRC291" s="376"/>
      <c r="QRD291" s="376"/>
      <c r="QRE291" s="376"/>
      <c r="QRF291" s="376"/>
      <c r="QRG291" s="376"/>
      <c r="QRH291" s="376"/>
      <c r="QRI291" s="376"/>
      <c r="QRJ291" s="376"/>
      <c r="QRK291" s="376"/>
      <c r="QRL291" s="376"/>
      <c r="QRM291" s="377"/>
      <c r="QRN291" s="377"/>
      <c r="QRO291" s="377"/>
      <c r="QRP291" s="377"/>
      <c r="QRQ291" s="377"/>
      <c r="QRR291" s="376"/>
      <c r="QRS291" s="376"/>
      <c r="QRT291" s="377"/>
      <c r="QRU291" s="377"/>
      <c r="QRV291" s="376"/>
      <c r="QRW291" s="376"/>
      <c r="QRX291" s="377"/>
      <c r="QRY291" s="377"/>
      <c r="QRZ291" s="376"/>
      <c r="QSA291" s="376"/>
      <c r="QSB291" s="376"/>
      <c r="QSC291" s="376"/>
      <c r="QSD291" s="376"/>
      <c r="QSE291" s="376"/>
      <c r="QSF291" s="376"/>
      <c r="QSG291" s="377"/>
      <c r="QSH291" s="377"/>
      <c r="QSI291" s="376"/>
      <c r="QSJ291" s="376"/>
      <c r="QSK291" s="377"/>
      <c r="QSL291" s="377"/>
      <c r="QSM291" s="376"/>
      <c r="QSN291" s="376"/>
      <c r="QSO291" s="376"/>
      <c r="QSP291" s="376"/>
      <c r="QSQ291" s="376"/>
      <c r="QSR291" s="370"/>
      <c r="QSS291" s="396"/>
      <c r="QST291" s="376"/>
      <c r="QSU291" s="376"/>
      <c r="QSV291" s="376"/>
      <c r="QSW291" s="376"/>
      <c r="QSX291" s="376"/>
      <c r="QSY291" s="376"/>
      <c r="QSZ291" s="376"/>
      <c r="QTA291" s="375"/>
      <c r="QTB291" s="375"/>
      <c r="QTC291" s="375"/>
      <c r="QTD291" s="375"/>
      <c r="QTE291" s="375"/>
      <c r="QTF291" s="375"/>
      <c r="QTG291" s="375"/>
      <c r="QTH291" s="375"/>
      <c r="QTI291" s="375"/>
      <c r="QTJ291" s="375"/>
      <c r="QTK291" s="375"/>
      <c r="QTL291" s="375"/>
      <c r="QTM291" s="375"/>
      <c r="QTN291" s="375"/>
      <c r="QTO291" s="375"/>
      <c r="QTP291" s="375"/>
      <c r="QTQ291" s="375"/>
      <c r="QTR291" s="375"/>
      <c r="QTS291" s="375"/>
      <c r="QTT291" s="375"/>
      <c r="QTU291" s="375"/>
      <c r="QTV291" s="375"/>
      <c r="QTW291" s="375"/>
      <c r="QTX291" s="375"/>
      <c r="QTY291" s="375"/>
      <c r="QTZ291" s="375"/>
      <c r="QUA291" s="375"/>
      <c r="QUB291" s="375"/>
      <c r="QUC291" s="375"/>
      <c r="QUD291" s="375"/>
      <c r="QUE291" s="375"/>
      <c r="QUF291" s="375"/>
      <c r="QUG291" s="375"/>
      <c r="QUH291" s="375"/>
      <c r="QUI291" s="375"/>
      <c r="QUJ291" s="375"/>
      <c r="QUK291" s="375"/>
      <c r="QUL291" s="375"/>
      <c r="QUM291" s="375"/>
      <c r="QUN291" s="375"/>
      <c r="QUO291" s="375"/>
      <c r="QUP291" s="375"/>
      <c r="QUQ291" s="375"/>
      <c r="QUR291" s="375"/>
      <c r="QUS291" s="376"/>
      <c r="QUT291" s="376"/>
      <c r="QUU291" s="376"/>
      <c r="QUV291" s="376"/>
      <c r="QUW291" s="376"/>
      <c r="QUX291" s="376"/>
      <c r="QUY291" s="376"/>
      <c r="QUZ291" s="376"/>
      <c r="QVA291" s="376"/>
      <c r="QVB291" s="376"/>
      <c r="QVC291" s="376"/>
      <c r="QVD291" s="376"/>
      <c r="QVE291" s="376"/>
      <c r="QVF291" s="376"/>
      <c r="QVG291" s="376"/>
      <c r="QVH291" s="376"/>
      <c r="QVI291" s="376"/>
      <c r="QVJ291" s="376"/>
      <c r="QVK291" s="376"/>
      <c r="QVL291" s="376"/>
      <c r="QVM291" s="376"/>
      <c r="QVN291" s="376"/>
      <c r="QVO291" s="376"/>
      <c r="QVP291" s="376"/>
      <c r="QVQ291" s="377"/>
      <c r="QVR291" s="377"/>
      <c r="QVS291" s="377"/>
      <c r="QVT291" s="377"/>
      <c r="QVU291" s="377"/>
      <c r="QVV291" s="376"/>
      <c r="QVW291" s="376"/>
      <c r="QVX291" s="377"/>
      <c r="QVY291" s="377"/>
      <c r="QVZ291" s="376"/>
      <c r="QWA291" s="376"/>
      <c r="QWB291" s="377"/>
      <c r="QWC291" s="377"/>
      <c r="QWD291" s="376"/>
      <c r="QWE291" s="376"/>
      <c r="QWF291" s="376"/>
      <c r="QWG291" s="376"/>
      <c r="QWH291" s="376"/>
      <c r="QWI291" s="376"/>
      <c r="QWJ291" s="376"/>
      <c r="QWK291" s="377"/>
      <c r="QWL291" s="377"/>
      <c r="QWM291" s="376"/>
      <c r="QWN291" s="376"/>
      <c r="QWO291" s="377"/>
      <c r="QWP291" s="377"/>
      <c r="QWQ291" s="376"/>
      <c r="QWR291" s="376"/>
      <c r="QWS291" s="376"/>
      <c r="QWT291" s="376"/>
      <c r="QWU291" s="376"/>
      <c r="QWV291" s="370"/>
      <c r="QWW291" s="396"/>
      <c r="QWX291" s="376"/>
      <c r="QWY291" s="376"/>
      <c r="QWZ291" s="376"/>
      <c r="QXA291" s="376"/>
      <c r="QXB291" s="376"/>
      <c r="QXC291" s="376"/>
      <c r="QXD291" s="376"/>
      <c r="QXE291" s="375"/>
      <c r="QXF291" s="375"/>
      <c r="QXG291" s="375"/>
      <c r="QXH291" s="375"/>
      <c r="QXI291" s="375"/>
      <c r="QXJ291" s="375"/>
      <c r="QXK291" s="375"/>
      <c r="QXL291" s="375"/>
      <c r="QXM291" s="375"/>
      <c r="QXN291" s="375"/>
      <c r="QXO291" s="375"/>
      <c r="QXP291" s="375"/>
      <c r="QXQ291" s="375"/>
      <c r="QXR291" s="375"/>
      <c r="QXS291" s="375"/>
      <c r="QXT291" s="375"/>
      <c r="QXU291" s="375"/>
      <c r="QXV291" s="375"/>
      <c r="QXW291" s="375"/>
      <c r="QXX291" s="375"/>
      <c r="QXY291" s="375"/>
      <c r="QXZ291" s="375"/>
      <c r="QYA291" s="375"/>
      <c r="QYB291" s="375"/>
      <c r="QYC291" s="375"/>
      <c r="QYD291" s="375"/>
      <c r="QYE291" s="375"/>
      <c r="QYF291" s="375"/>
      <c r="QYG291" s="375"/>
      <c r="QYH291" s="375"/>
      <c r="QYI291" s="375"/>
      <c r="QYJ291" s="375"/>
      <c r="QYK291" s="375"/>
      <c r="QYL291" s="375"/>
      <c r="QYM291" s="375"/>
      <c r="QYN291" s="375"/>
      <c r="QYO291" s="375"/>
      <c r="QYP291" s="375"/>
      <c r="QYQ291" s="375"/>
      <c r="QYR291" s="375"/>
      <c r="QYS291" s="375"/>
      <c r="QYT291" s="375"/>
      <c r="QYU291" s="375"/>
      <c r="QYV291" s="375"/>
      <c r="QYW291" s="376"/>
      <c r="QYX291" s="376"/>
      <c r="QYY291" s="376"/>
      <c r="QYZ291" s="376"/>
      <c r="QZA291" s="376"/>
      <c r="QZB291" s="376"/>
      <c r="QZC291" s="376"/>
      <c r="QZD291" s="376"/>
      <c r="QZE291" s="376"/>
      <c r="QZF291" s="376"/>
      <c r="QZG291" s="376"/>
      <c r="QZH291" s="376"/>
      <c r="QZI291" s="376"/>
      <c r="QZJ291" s="376"/>
      <c r="QZK291" s="376"/>
      <c r="QZL291" s="376"/>
      <c r="QZM291" s="376"/>
      <c r="QZN291" s="376"/>
      <c r="QZO291" s="376"/>
      <c r="QZP291" s="376"/>
      <c r="QZQ291" s="376"/>
      <c r="QZR291" s="376"/>
      <c r="QZS291" s="376"/>
      <c r="QZT291" s="376"/>
      <c r="QZU291" s="377"/>
      <c r="QZV291" s="377"/>
      <c r="QZW291" s="377"/>
      <c r="QZX291" s="377"/>
      <c r="QZY291" s="377"/>
      <c r="QZZ291" s="376"/>
      <c r="RAA291" s="376"/>
      <c r="RAB291" s="377"/>
      <c r="RAC291" s="377"/>
      <c r="RAD291" s="376"/>
      <c r="RAE291" s="376"/>
      <c r="RAF291" s="377"/>
      <c r="RAG291" s="377"/>
      <c r="RAH291" s="376"/>
      <c r="RAI291" s="376"/>
      <c r="RAJ291" s="376"/>
      <c r="RAK291" s="376"/>
      <c r="RAL291" s="376"/>
      <c r="RAM291" s="376"/>
      <c r="RAN291" s="376"/>
      <c r="RAO291" s="377"/>
      <c r="RAP291" s="377"/>
      <c r="RAQ291" s="376"/>
      <c r="RAR291" s="376"/>
      <c r="RAS291" s="377"/>
      <c r="RAT291" s="377"/>
      <c r="RAU291" s="376"/>
      <c r="RAV291" s="376"/>
      <c r="RAW291" s="376"/>
      <c r="RAX291" s="376"/>
      <c r="RAY291" s="376"/>
      <c r="RAZ291" s="370"/>
      <c r="RBA291" s="396"/>
      <c r="RBB291" s="376"/>
      <c r="RBC291" s="376"/>
      <c r="RBD291" s="376"/>
      <c r="RBE291" s="376"/>
      <c r="RBF291" s="376"/>
      <c r="RBG291" s="376"/>
      <c r="RBH291" s="376"/>
      <c r="RBI291" s="375"/>
      <c r="RBJ291" s="375"/>
      <c r="RBK291" s="375"/>
      <c r="RBL291" s="375"/>
      <c r="RBM291" s="375"/>
      <c r="RBN291" s="375"/>
      <c r="RBO291" s="375"/>
      <c r="RBP291" s="375"/>
      <c r="RBQ291" s="375"/>
      <c r="RBR291" s="375"/>
      <c r="RBS291" s="375"/>
      <c r="RBT291" s="375"/>
      <c r="RBU291" s="375"/>
      <c r="RBV291" s="375"/>
      <c r="RBW291" s="375"/>
      <c r="RBX291" s="375"/>
      <c r="RBY291" s="375"/>
      <c r="RBZ291" s="375"/>
      <c r="RCA291" s="375"/>
      <c r="RCB291" s="375"/>
      <c r="RCC291" s="375"/>
      <c r="RCD291" s="375"/>
      <c r="RCE291" s="375"/>
      <c r="RCF291" s="375"/>
      <c r="RCG291" s="375"/>
      <c r="RCH291" s="375"/>
      <c r="RCI291" s="375"/>
      <c r="RCJ291" s="375"/>
      <c r="RCK291" s="375"/>
      <c r="RCL291" s="375"/>
      <c r="RCM291" s="375"/>
      <c r="RCN291" s="375"/>
      <c r="RCO291" s="375"/>
      <c r="RCP291" s="375"/>
      <c r="RCQ291" s="375"/>
      <c r="RCR291" s="375"/>
      <c r="RCS291" s="375"/>
      <c r="RCT291" s="375"/>
      <c r="RCU291" s="375"/>
      <c r="RCV291" s="375"/>
      <c r="RCW291" s="375"/>
      <c r="RCX291" s="375"/>
      <c r="RCY291" s="375"/>
      <c r="RCZ291" s="375"/>
      <c r="RDA291" s="376"/>
      <c r="RDB291" s="376"/>
      <c r="RDC291" s="376"/>
      <c r="RDD291" s="376"/>
      <c r="RDE291" s="376"/>
      <c r="RDF291" s="376"/>
      <c r="RDG291" s="376"/>
      <c r="RDH291" s="376"/>
      <c r="RDI291" s="376"/>
      <c r="RDJ291" s="376"/>
      <c r="RDK291" s="376"/>
      <c r="RDL291" s="376"/>
      <c r="RDM291" s="376"/>
      <c r="RDN291" s="376"/>
      <c r="RDO291" s="376"/>
      <c r="RDP291" s="376"/>
      <c r="RDQ291" s="376"/>
      <c r="RDR291" s="376"/>
      <c r="RDS291" s="376"/>
      <c r="RDT291" s="376"/>
      <c r="RDU291" s="376"/>
      <c r="RDV291" s="376"/>
      <c r="RDW291" s="376"/>
    </row>
    <row r="292" spans="1:12295" s="921" customFormat="1" ht="106.5" customHeight="1" x14ac:dyDescent="0.25">
      <c r="B292" s="922"/>
      <c r="C292" s="119" t="s">
        <v>389</v>
      </c>
      <c r="D292" s="109">
        <f>H292</f>
        <v>278186.09600000002</v>
      </c>
      <c r="E292" s="920"/>
      <c r="F292" s="920"/>
      <c r="G292" s="920"/>
      <c r="H292" s="109">
        <f>278186.096</f>
        <v>278186.09600000002</v>
      </c>
      <c r="I292" s="920"/>
      <c r="J292" s="920"/>
      <c r="K292" s="109">
        <f>S292</f>
        <v>277286.09600000002</v>
      </c>
      <c r="L292" s="740">
        <f t="shared" si="874"/>
        <v>0.99676475563322187</v>
      </c>
      <c r="M292" s="922"/>
      <c r="N292" s="920"/>
      <c r="O292" s="920"/>
      <c r="P292" s="920"/>
      <c r="Q292" s="920"/>
      <c r="R292" s="920"/>
      <c r="S292" s="109">
        <v>277286.09600000002</v>
      </c>
      <c r="T292" s="740">
        <f t="shared" si="888"/>
        <v>0.99676475563322187</v>
      </c>
      <c r="U292" s="920"/>
      <c r="V292" s="31"/>
      <c r="W292" s="920"/>
      <c r="X292" s="923"/>
      <c r="Y292" s="923"/>
      <c r="Z292" s="920"/>
      <c r="AA292" s="920"/>
      <c r="AB292" s="920"/>
      <c r="AC292" s="920"/>
      <c r="AD292" s="920"/>
      <c r="AE292" s="109">
        <f>AM292</f>
        <v>19786.247640000001</v>
      </c>
      <c r="AF292" s="740">
        <f t="shared" si="823"/>
        <v>7.1125940241096738E-2</v>
      </c>
      <c r="AG292" s="922"/>
      <c r="AH292" s="740"/>
      <c r="AI292" s="920"/>
      <c r="AJ292" s="920"/>
      <c r="AK292" s="920"/>
      <c r="AL292" s="920"/>
      <c r="AM292" s="109">
        <f>'[9]2026'!$AM$289</f>
        <v>19786.247640000001</v>
      </c>
      <c r="AN292" s="740">
        <f t="shared" si="889"/>
        <v>7.1125940241096738E-2</v>
      </c>
      <c r="AO292" s="920"/>
      <c r="AP292" s="920"/>
      <c r="AQ292" s="920"/>
      <c r="AR292" s="109">
        <f>AZ292</f>
        <v>278186.09600000002</v>
      </c>
      <c r="AS292" s="740">
        <f t="shared" si="824"/>
        <v>1</v>
      </c>
      <c r="AT292" s="922"/>
      <c r="AU292" s="740"/>
      <c r="AV292" s="920"/>
      <c r="AW292" s="740"/>
      <c r="AX292" s="922"/>
      <c r="AY292" s="740">
        <f t="shared" si="883"/>
        <v>0</v>
      </c>
      <c r="AZ292" s="109">
        <f>'[9]2026'!$AZ$289</f>
        <v>278186.09600000002</v>
      </c>
      <c r="BA292" s="740">
        <f t="shared" si="886"/>
        <v>1</v>
      </c>
      <c r="BB292" s="920"/>
      <c r="BC292" s="920"/>
      <c r="BD292" s="923"/>
      <c r="BE292" s="920"/>
      <c r="BF292" s="920"/>
      <c r="BG292" s="920"/>
      <c r="BH292" s="920"/>
      <c r="BI292" s="920"/>
      <c r="BJ292" s="920"/>
      <c r="BK292" s="920"/>
      <c r="BL292" s="920"/>
      <c r="BM292" s="920"/>
      <c r="BN292" s="920"/>
      <c r="BO292" s="920"/>
      <c r="BP292" s="920"/>
      <c r="BQ292" s="920"/>
      <c r="BR292" s="920"/>
      <c r="BS292" s="923"/>
      <c r="BT292" s="920"/>
      <c r="BU292" s="920"/>
      <c r="BV292" s="920"/>
      <c r="BW292" s="920"/>
      <c r="BX292" s="920"/>
      <c r="BY292" s="920"/>
      <c r="BZ292" s="920"/>
      <c r="CE292" s="740"/>
    </row>
    <row r="293" spans="1:12295" s="147" customFormat="1" ht="47.25" customHeight="1" x14ac:dyDescent="0.3">
      <c r="B293" s="1041" t="s">
        <v>348</v>
      </c>
      <c r="C293" s="1042"/>
      <c r="D293" s="842">
        <f>E293+H293+I293+G293</f>
        <v>10217744.211410001</v>
      </c>
      <c r="E293" s="842">
        <f>E294+E295+E306</f>
        <v>3724690.8361800001</v>
      </c>
      <c r="F293" s="842">
        <f t="shared" ref="F293:I293" si="895">F294+F295+F306</f>
        <v>0</v>
      </c>
      <c r="G293" s="842">
        <f t="shared" si="895"/>
        <v>6214867.2792300005</v>
      </c>
      <c r="H293" s="842">
        <f t="shared" si="895"/>
        <v>278186.09600000002</v>
      </c>
      <c r="I293" s="842">
        <f t="shared" si="895"/>
        <v>0</v>
      </c>
      <c r="J293" s="842">
        <f>K293-D293</f>
        <v>-7799727.4323700005</v>
      </c>
      <c r="K293" s="842">
        <f>M293+S293+U293+Q293</f>
        <v>2418016.7790400004</v>
      </c>
      <c r="L293" s="695">
        <f t="shared" si="874"/>
        <v>0.23664878754156299</v>
      </c>
      <c r="M293" s="842">
        <f>M294+M295+M306</f>
        <v>1750355.7488800001</v>
      </c>
      <c r="N293" s="695">
        <f>M293/E293</f>
        <v>0.4699331638153208</v>
      </c>
      <c r="O293" s="675"/>
      <c r="P293" s="683"/>
      <c r="Q293" s="842">
        <f t="shared" ref="Q293" si="896">Q294+Q295+Q306</f>
        <v>390374.93416</v>
      </c>
      <c r="R293" s="695">
        <f>Q293/G293</f>
        <v>6.2813076550263205E-2</v>
      </c>
      <c r="S293" s="675">
        <f>S288</f>
        <v>277286.09600000002</v>
      </c>
      <c r="T293" s="695">
        <f t="shared" si="888"/>
        <v>0.99676475563322187</v>
      </c>
      <c r="U293" s="675">
        <f t="shared" ref="U293" si="897">U294+U295+U306</f>
        <v>0</v>
      </c>
      <c r="V293" s="675" t="e">
        <f t="shared" ref="V293" si="898">W293+X293+Y293</f>
        <v>#REF!</v>
      </c>
      <c r="W293" s="675" t="e">
        <f>W294+W295</f>
        <v>#REF!</v>
      </c>
      <c r="X293" s="297"/>
      <c r="Y293" s="297"/>
      <c r="Z293" s="675" t="e">
        <f>AA293+AB293</f>
        <v>#REF!</v>
      </c>
      <c r="AA293" s="675" t="e">
        <f>AA294+AA295</f>
        <v>#REF!</v>
      </c>
      <c r="AB293" s="675">
        <f t="shared" si="881"/>
        <v>278186.09600000002</v>
      </c>
      <c r="AC293" s="675"/>
      <c r="AD293" s="683"/>
      <c r="AE293" s="842">
        <f>AG293+AM293+AO293+AK293</f>
        <v>1784531.4770199999</v>
      </c>
      <c r="AF293" s="695">
        <f t="shared" si="823"/>
        <v>0.17465023982761679</v>
      </c>
      <c r="AG293" s="842">
        <f>AG294+AG295+AG306</f>
        <v>1515127.7132299999</v>
      </c>
      <c r="AH293" s="695">
        <f>AG293/E293</f>
        <v>0.40677945630083417</v>
      </c>
      <c r="AI293" s="675"/>
      <c r="AJ293" s="683"/>
      <c r="AK293" s="842">
        <f t="shared" ref="AK293" si="899">AK294+AK295+AK306</f>
        <v>249617.51614999998</v>
      </c>
      <c r="AL293" s="695">
        <f>AK293/G293</f>
        <v>4.016457712366895E-2</v>
      </c>
      <c r="AM293" s="675">
        <f t="shared" ref="AM293" si="900">AM294+AM295</f>
        <v>19786.247640000001</v>
      </c>
      <c r="AN293" s="695">
        <f t="shared" si="889"/>
        <v>1.9364594797651126E-3</v>
      </c>
      <c r="AO293" s="675">
        <f t="shared" ref="AO293" si="901">AO294+AO295</f>
        <v>0</v>
      </c>
      <c r="AP293" s="675">
        <f>AP294+AP295+AP306+AP288</f>
        <v>8489900.9873099998</v>
      </c>
      <c r="AQ293" s="683"/>
      <c r="AR293" s="842">
        <f>AT293+AZ293+BB293+AX293</f>
        <v>10205694.80191</v>
      </c>
      <c r="AS293" s="695">
        <f t="shared" si="824"/>
        <v>0.99882073682305084</v>
      </c>
      <c r="AT293" s="842">
        <f>AT294+AT295+AT306</f>
        <v>3724690.8361800001</v>
      </c>
      <c r="AU293" s="695">
        <f>AT293/E293</f>
        <v>1</v>
      </c>
      <c r="AV293" s="675"/>
      <c r="AW293" s="695">
        <v>0</v>
      </c>
      <c r="AX293" s="842">
        <f>AX294+AX295+AX306</f>
        <v>6202817.8697300004</v>
      </c>
      <c r="AY293" s="695">
        <f>AX293/G293</f>
        <v>0.998061196006507</v>
      </c>
      <c r="AZ293" s="675">
        <f>AZ291</f>
        <v>278186.09600000002</v>
      </c>
      <c r="BA293" s="740">
        <f t="shared" si="886"/>
        <v>1</v>
      </c>
      <c r="BB293" s="675"/>
      <c r="BC293" s="675"/>
      <c r="BD293" s="297"/>
      <c r="BE293" s="675" t="e">
        <f>BF293+BH293+BI293+BG293</f>
        <v>#REF!</v>
      </c>
      <c r="BF293" s="675" t="e">
        <f>BF294+BF295</f>
        <v>#REF!</v>
      </c>
      <c r="BG293" s="675">
        <f t="shared" ref="BG293:BI293" si="902">BG294+BG295</f>
        <v>0</v>
      </c>
      <c r="BH293" s="675" t="e">
        <f t="shared" si="902"/>
        <v>#REF!</v>
      </c>
      <c r="BI293" s="675" t="e">
        <f t="shared" si="902"/>
        <v>#REF!</v>
      </c>
      <c r="BJ293" s="675">
        <f>BJ294+BJ295+BJ306</f>
        <v>8459712.8792899996</v>
      </c>
      <c r="BK293" s="675">
        <f>BL293+BN293+BO293+BM293</f>
        <v>17021272.48133</v>
      </c>
      <c r="BL293" s="675">
        <f>BL294+BL295+BL306</f>
        <v>0</v>
      </c>
      <c r="BM293" s="675">
        <f>BM294+BM295+BM306</f>
        <v>0</v>
      </c>
      <c r="BN293" s="675">
        <f>BN294+BN295+BN306</f>
        <v>13897056.48133</v>
      </c>
      <c r="BO293" s="675">
        <f>BO294+BO295</f>
        <v>3124216</v>
      </c>
      <c r="BP293" s="675"/>
      <c r="BQ293" s="675">
        <f>BQ294+BQ295+BQ306</f>
        <v>8318099.3384699989</v>
      </c>
      <c r="BR293" s="675"/>
      <c r="BS293" s="297"/>
      <c r="BT293" s="675">
        <f>BU293-BN293</f>
        <v>278186.09600000083</v>
      </c>
      <c r="BU293" s="675">
        <f>BU294+BU295+BU306</f>
        <v>14175242.577330001</v>
      </c>
      <c r="BV293" s="675">
        <f>BV294+BV295+BV306</f>
        <v>5578957.14286</v>
      </c>
      <c r="BW293" s="675"/>
      <c r="BX293" s="675">
        <f>BX294+BX295+BX306</f>
        <v>8318099.3384699989</v>
      </c>
      <c r="BY293" s="675">
        <f>BY291</f>
        <v>278186.09600000002</v>
      </c>
      <c r="BZ293" s="675">
        <f t="shared" ref="BZ293" si="903">BZ294+BZ295</f>
        <v>0</v>
      </c>
      <c r="CE293" s="695"/>
    </row>
    <row r="294" spans="1:12295" s="463" customFormat="1" ht="39" customHeight="1" x14ac:dyDescent="0.25">
      <c r="B294" s="201"/>
      <c r="C294" s="101" t="s">
        <v>32</v>
      </c>
      <c r="D294" s="176">
        <f t="shared" ref="D294:D295" si="904">E294+H294+I294+G294</f>
        <v>5907310.7000000002</v>
      </c>
      <c r="E294" s="176">
        <f>E279</f>
        <v>2272061.4100700002</v>
      </c>
      <c r="F294" s="176">
        <f t="shared" ref="F294:I294" si="905">F279</f>
        <v>0</v>
      </c>
      <c r="G294" s="176">
        <f t="shared" si="905"/>
        <v>3635249.28993</v>
      </c>
      <c r="H294" s="176">
        <f t="shared" si="905"/>
        <v>0</v>
      </c>
      <c r="I294" s="176">
        <f t="shared" si="905"/>
        <v>0</v>
      </c>
      <c r="J294" s="176">
        <f>J66</f>
        <v>-4635487.0476799998</v>
      </c>
      <c r="K294" s="176">
        <f t="shared" ref="K294:K295" si="906">M294+S294+U294+Q294</f>
        <v>1271823.6523200001</v>
      </c>
      <c r="L294" s="730">
        <f t="shared" si="874"/>
        <v>0.21529655657353525</v>
      </c>
      <c r="M294" s="176">
        <f>M279</f>
        <v>1067717.0067700001</v>
      </c>
      <c r="N294" s="730">
        <f>M294/E294</f>
        <v>0.46993316379468136</v>
      </c>
      <c r="O294" s="752"/>
      <c r="P294" s="752"/>
      <c r="Q294" s="176">
        <f t="shared" ref="Q294" si="907">Q279</f>
        <v>204106.64555000002</v>
      </c>
      <c r="R294" s="730">
        <f>Q294/G294</f>
        <v>5.6146533365784734E-2</v>
      </c>
      <c r="S294" s="752">
        <f>S66</f>
        <v>0</v>
      </c>
      <c r="T294" s="730">
        <v>0</v>
      </c>
      <c r="U294" s="752">
        <f t="shared" ref="U294:AC294" si="908">U66</f>
        <v>0</v>
      </c>
      <c r="V294" s="752">
        <f t="shared" si="908"/>
        <v>2530090.7000000002</v>
      </c>
      <c r="W294" s="752">
        <f t="shared" si="908"/>
        <v>2530090.7000000002</v>
      </c>
      <c r="X294" s="752">
        <f t="shared" si="908"/>
        <v>0</v>
      </c>
      <c r="Y294" s="752">
        <f t="shared" si="908"/>
        <v>0</v>
      </c>
      <c r="Z294" s="752" t="e">
        <f t="shared" si="908"/>
        <v>#REF!</v>
      </c>
      <c r="AA294" s="752" t="e">
        <f t="shared" si="908"/>
        <v>#REF!</v>
      </c>
      <c r="AB294" s="752">
        <f t="shared" si="908"/>
        <v>0</v>
      </c>
      <c r="AC294" s="752">
        <f t="shared" si="908"/>
        <v>0</v>
      </c>
      <c r="AD294" s="752"/>
      <c r="AE294" s="176">
        <f t="shared" ref="AE294" si="909">AG294+AM294+AO294+AK294</f>
        <v>1042602.6354100001</v>
      </c>
      <c r="AF294" s="730">
        <f t="shared" si="823"/>
        <v>0.17649361754579795</v>
      </c>
      <c r="AG294" s="176">
        <f>AG279</f>
        <v>924227.90502000006</v>
      </c>
      <c r="AH294" s="695">
        <f t="shared" ref="AH294:AH295" si="910">AG294/E294</f>
        <v>0.40677945627865991</v>
      </c>
      <c r="AI294" s="752"/>
      <c r="AJ294" s="752"/>
      <c r="AK294" s="176">
        <f>AK279</f>
        <v>118374.73039</v>
      </c>
      <c r="AL294" s="730">
        <f t="shared" ref="AL294:AL295" si="911">AK294/D294</f>
        <v>2.0038683658538562E-2</v>
      </c>
      <c r="AM294" s="752">
        <f>AM66</f>
        <v>0</v>
      </c>
      <c r="AN294" s="730">
        <f t="shared" si="889"/>
        <v>0</v>
      </c>
      <c r="AO294" s="752">
        <f>AO66</f>
        <v>0</v>
      </c>
      <c r="AP294" s="752">
        <f>AP66</f>
        <v>4861047.6737400005</v>
      </c>
      <c r="AQ294" s="752"/>
      <c r="AR294" s="176">
        <f t="shared" ref="AR294:AR295" si="912">AT294+AZ294+BB294+AX294</f>
        <v>5903650.309150001</v>
      </c>
      <c r="AS294" s="730">
        <f t="shared" si="824"/>
        <v>0.99938036256498253</v>
      </c>
      <c r="AT294" s="176">
        <f>AT279</f>
        <v>2272061.4100700002</v>
      </c>
      <c r="AU294" s="730">
        <f t="shared" ref="AU294:AU295" si="913">AT294/E294</f>
        <v>1</v>
      </c>
      <c r="AV294" s="752"/>
      <c r="AW294" s="730">
        <v>0</v>
      </c>
      <c r="AX294" s="176">
        <f>AX66</f>
        <v>3631588.8990800004</v>
      </c>
      <c r="AY294" s="730">
        <f t="shared" ref="AY294:AY295" si="914">AX294/G294</f>
        <v>0.99899308395159059</v>
      </c>
      <c r="AZ294" s="752"/>
      <c r="BA294" s="740" t="e">
        <f t="shared" si="886"/>
        <v>#DIV/0!</v>
      </c>
      <c r="BB294" s="752"/>
      <c r="BC294" s="752"/>
      <c r="BD294" s="752"/>
      <c r="BE294" s="752">
        <f t="shared" ref="BE294:BE295" si="915">BF294+BH294+BI294+BG294</f>
        <v>0</v>
      </c>
      <c r="BF294" s="752">
        <f>BF66</f>
        <v>0</v>
      </c>
      <c r="BG294" s="752">
        <f>BG66</f>
        <v>0</v>
      </c>
      <c r="BH294" s="752">
        <f>BH66</f>
        <v>0</v>
      </c>
      <c r="BI294" s="752">
        <f>BI66</f>
        <v>0</v>
      </c>
      <c r="BJ294" s="752">
        <f t="shared" si="876"/>
        <v>0</v>
      </c>
      <c r="BK294" s="752">
        <f>BK66+BK226</f>
        <v>0</v>
      </c>
      <c r="BL294" s="752"/>
      <c r="BM294" s="752"/>
      <c r="BN294" s="752">
        <f>BO294+BQ294</f>
        <v>7642691.2999999998</v>
      </c>
      <c r="BO294" s="752">
        <f>BO66</f>
        <v>3124216</v>
      </c>
      <c r="BP294" s="752"/>
      <c r="BQ294" s="752">
        <f>BQ208</f>
        <v>4518475.3</v>
      </c>
      <c r="BR294" s="752"/>
      <c r="BS294" s="752"/>
      <c r="BT294" s="752">
        <f>BT66</f>
        <v>0</v>
      </c>
      <c r="BU294" s="752">
        <f t="shared" ref="BU294:BU295" si="916">BV294+BY294+BZ294+BX294</f>
        <v>7642691.2999999998</v>
      </c>
      <c r="BV294" s="752">
        <f>BV66</f>
        <v>3124216</v>
      </c>
      <c r="BW294" s="752"/>
      <c r="BX294" s="752">
        <f>BX66</f>
        <v>4518475.3</v>
      </c>
      <c r="BY294" s="613">
        <f>BY66</f>
        <v>0</v>
      </c>
      <c r="BZ294" s="752">
        <f>BZ66</f>
        <v>0</v>
      </c>
      <c r="CE294" s="730"/>
    </row>
    <row r="295" spans="1:12295" s="50" customFormat="1" ht="42.75" customHeight="1" x14ac:dyDescent="0.25">
      <c r="B295" s="200"/>
      <c r="C295" s="97" t="s">
        <v>31</v>
      </c>
      <c r="D295" s="166">
        <f t="shared" si="904"/>
        <v>533628.30949999997</v>
      </c>
      <c r="E295" s="166">
        <f>E281+E283+E289</f>
        <v>0</v>
      </c>
      <c r="F295" s="166">
        <f t="shared" ref="F295:I295" si="917">F281+F283+F289</f>
        <v>0</v>
      </c>
      <c r="G295" s="166">
        <f t="shared" si="917"/>
        <v>255442.21350000001</v>
      </c>
      <c r="H295" s="166">
        <f t="shared" si="917"/>
        <v>278186.09600000002</v>
      </c>
      <c r="I295" s="166">
        <f t="shared" si="917"/>
        <v>0</v>
      </c>
      <c r="J295" s="166">
        <f>K295-D295</f>
        <v>-200568.33762999997</v>
      </c>
      <c r="K295" s="166">
        <f t="shared" si="906"/>
        <v>333059.97187000001</v>
      </c>
      <c r="L295" s="695">
        <f t="shared" si="874"/>
        <v>0.62414224646752936</v>
      </c>
      <c r="M295" s="166">
        <f>M281+M283+M289</f>
        <v>0</v>
      </c>
      <c r="N295" s="683">
        <v>0</v>
      </c>
      <c r="O295" s="622"/>
      <c r="P295" s="683"/>
      <c r="Q295" s="166">
        <f t="shared" ref="Q295" si="918">Q281+Q283+Q289</f>
        <v>55773.875870000003</v>
      </c>
      <c r="R295" s="695">
        <f>Q295/G295</f>
        <v>0.21834243880759358</v>
      </c>
      <c r="S295" s="622">
        <f>S288</f>
        <v>277286.09600000002</v>
      </c>
      <c r="T295" s="695">
        <f t="shared" si="888"/>
        <v>0.99676475563322187</v>
      </c>
      <c r="U295" s="622">
        <f t="shared" ref="U295:AC295" si="919">U65+U283</f>
        <v>0</v>
      </c>
      <c r="V295" s="622" t="e">
        <f t="shared" si="919"/>
        <v>#REF!</v>
      </c>
      <c r="W295" s="622" t="e">
        <f t="shared" si="919"/>
        <v>#REF!</v>
      </c>
      <c r="X295" s="622" t="e">
        <f t="shared" si="919"/>
        <v>#REF!</v>
      </c>
      <c r="Y295" s="622" t="e">
        <f t="shared" si="919"/>
        <v>#REF!</v>
      </c>
      <c r="Z295" s="622" t="e">
        <f t="shared" si="919"/>
        <v>#REF!</v>
      </c>
      <c r="AA295" s="622" t="e">
        <f t="shared" si="919"/>
        <v>#REF!</v>
      </c>
      <c r="AB295" s="622" t="e">
        <f t="shared" si="919"/>
        <v>#REF!</v>
      </c>
      <c r="AC295" s="622" t="e">
        <f t="shared" si="919"/>
        <v>#REF!</v>
      </c>
      <c r="AD295" s="683"/>
      <c r="AE295" s="166">
        <f t="shared" ref="AE295" si="920">AG295+AM295+AO295+AK295</f>
        <v>79517.506599999993</v>
      </c>
      <c r="AF295" s="695">
        <f t="shared" si="823"/>
        <v>0.14901290876885159</v>
      </c>
      <c r="AG295" s="166">
        <f>AG281+AG283+AG289</f>
        <v>0</v>
      </c>
      <c r="AH295" s="695" t="e">
        <f t="shared" si="910"/>
        <v>#DIV/0!</v>
      </c>
      <c r="AI295" s="622"/>
      <c r="AJ295" s="683"/>
      <c r="AK295" s="166">
        <f t="shared" ref="AK295" si="921">AK281+AK283+AK289</f>
        <v>59731.258959999999</v>
      </c>
      <c r="AL295" s="695">
        <f t="shared" si="911"/>
        <v>0.11193420194660794</v>
      </c>
      <c r="AM295" s="622">
        <f>AM288</f>
        <v>19786.247640000001</v>
      </c>
      <c r="AN295" s="695">
        <f t="shared" si="889"/>
        <v>3.7078706822243665E-2</v>
      </c>
      <c r="AO295" s="622">
        <f>AO65+AO227+AO283</f>
        <v>0</v>
      </c>
      <c r="AP295" s="622">
        <f>AP291</f>
        <v>258399.84836</v>
      </c>
      <c r="AQ295" s="683"/>
      <c r="AR295" s="166">
        <f t="shared" si="912"/>
        <v>527579.54090000002</v>
      </c>
      <c r="AS295" s="695">
        <f t="shared" si="824"/>
        <v>0.98866482813539724</v>
      </c>
      <c r="AT295" s="166">
        <f>AT281+AT283+AT289</f>
        <v>0</v>
      </c>
      <c r="AU295" s="695" t="e">
        <f t="shared" si="913"/>
        <v>#DIV/0!</v>
      </c>
      <c r="AV295" s="622"/>
      <c r="AW295" s="695">
        <v>0</v>
      </c>
      <c r="AX295" s="166">
        <f>AX65+AX283</f>
        <v>249393.4449</v>
      </c>
      <c r="AY295" s="695">
        <f t="shared" si="914"/>
        <v>0.97632040328369607</v>
      </c>
      <c r="AZ295" s="674">
        <f>AZ293</f>
        <v>278186.09600000002</v>
      </c>
      <c r="BA295" s="740">
        <f t="shared" si="886"/>
        <v>1</v>
      </c>
      <c r="BB295" s="622"/>
      <c r="BC295" s="622"/>
      <c r="BD295" s="622"/>
      <c r="BE295" s="622" t="e">
        <f t="shared" si="915"/>
        <v>#REF!</v>
      </c>
      <c r="BF295" s="622" t="e">
        <f>BF65+BF227+BF283</f>
        <v>#REF!</v>
      </c>
      <c r="BG295" s="622">
        <f>BG65+BG227+BG283</f>
        <v>0</v>
      </c>
      <c r="BH295" s="622" t="e">
        <f>BH65+BH227+BH283</f>
        <v>#REF!</v>
      </c>
      <c r="BI295" s="622" t="e">
        <f>BI65+BI227+BI283</f>
        <v>#REF!</v>
      </c>
      <c r="BJ295" s="622">
        <f t="shared" si="876"/>
        <v>0</v>
      </c>
      <c r="BK295" s="622">
        <f>BK65+BK227+BK285</f>
        <v>0</v>
      </c>
      <c r="BL295" s="622"/>
      <c r="BM295" s="622"/>
      <c r="BN295" s="622">
        <f>BQ295</f>
        <v>249393.4449</v>
      </c>
      <c r="BO295" s="622">
        <f>BO210+BO283</f>
        <v>0</v>
      </c>
      <c r="BP295" s="622"/>
      <c r="BQ295" s="622">
        <f>BQ285</f>
        <v>249393.4449</v>
      </c>
      <c r="BR295" s="622"/>
      <c r="BS295" s="622"/>
      <c r="BT295" s="622">
        <f>BU295-BN295</f>
        <v>278186.09600000002</v>
      </c>
      <c r="BU295" s="622">
        <f t="shared" si="916"/>
        <v>527579.54090000002</v>
      </c>
      <c r="BV295" s="435">
        <f>BV65+BV227+BV283</f>
        <v>0</v>
      </c>
      <c r="BW295" s="519"/>
      <c r="BX295" s="435">
        <f>BX65+BX227+BX283</f>
        <v>249393.4449</v>
      </c>
      <c r="BY295" s="614">
        <f>BY291</f>
        <v>278186.09600000002</v>
      </c>
      <c r="BZ295" s="608">
        <f>BZ65+BZ227+BZ283</f>
        <v>0</v>
      </c>
      <c r="CE295" s="695"/>
    </row>
    <row r="296" spans="1:12295" s="50" customFormat="1" ht="54" hidden="1" customHeight="1" x14ac:dyDescent="0.25">
      <c r="B296" s="1031" t="s">
        <v>189</v>
      </c>
      <c r="C296" s="1031"/>
      <c r="D296" s="1031"/>
      <c r="E296" s="1031"/>
      <c r="F296" s="1031"/>
      <c r="G296" s="1031"/>
      <c r="H296" s="1031"/>
      <c r="I296" s="1031"/>
      <c r="J296" s="1031"/>
      <c r="K296" s="1031"/>
      <c r="L296" s="1031"/>
      <c r="M296" s="1031"/>
      <c r="N296" s="1031"/>
      <c r="O296" s="1031"/>
      <c r="P296" s="1031"/>
      <c r="Q296" s="1031"/>
      <c r="R296" s="1031"/>
      <c r="S296" s="1031"/>
      <c r="T296" s="1031"/>
      <c r="U296" s="1031"/>
      <c r="V296" s="1031"/>
      <c r="W296" s="1031"/>
      <c r="X296" s="1031"/>
      <c r="Y296" s="1031"/>
      <c r="Z296" s="1031"/>
      <c r="AA296" s="1031"/>
      <c r="AB296" s="1031"/>
      <c r="AC296" s="1031"/>
      <c r="AD296" s="1031"/>
      <c r="AE296" s="1031"/>
      <c r="AF296" s="1031"/>
      <c r="AG296" s="1031"/>
      <c r="AH296" s="1031"/>
      <c r="AI296" s="1031"/>
      <c r="AJ296" s="1031"/>
      <c r="AK296" s="1031"/>
      <c r="AL296" s="1031"/>
      <c r="AM296" s="1031"/>
      <c r="AN296" s="1031"/>
      <c r="AO296" s="1031"/>
      <c r="AP296" s="1031"/>
      <c r="AQ296" s="1031"/>
      <c r="AR296" s="1031"/>
      <c r="AS296" s="1031"/>
      <c r="AT296" s="1031"/>
      <c r="AU296" s="1031"/>
      <c r="AV296" s="1031"/>
      <c r="AW296" s="1031"/>
      <c r="AX296" s="1031"/>
      <c r="AY296" s="1031"/>
      <c r="AZ296" s="1031"/>
      <c r="BA296" s="1031"/>
      <c r="BB296" s="1031"/>
      <c r="BC296" s="1031"/>
      <c r="BD296" s="1031"/>
      <c r="BE296" s="1031"/>
      <c r="BF296" s="1031"/>
      <c r="BG296" s="1031"/>
      <c r="BH296" s="1031"/>
      <c r="BI296" s="1031"/>
      <c r="BJ296" s="1031"/>
      <c r="BK296" s="1031"/>
      <c r="BL296" s="1031"/>
      <c r="BM296" s="1031"/>
      <c r="BN296" s="1031"/>
      <c r="BO296" s="1031"/>
      <c r="BP296" s="1031"/>
      <c r="BQ296" s="1031"/>
      <c r="BR296" s="1031"/>
      <c r="BS296" s="1031"/>
      <c r="BT296" s="29"/>
      <c r="BU296" s="29"/>
      <c r="BV296" s="45"/>
      <c r="BW296" s="45"/>
      <c r="BX296" s="45"/>
      <c r="BY296" s="45"/>
      <c r="BZ296" s="619"/>
      <c r="CE296" s="695"/>
    </row>
    <row r="297" spans="1:12295" s="173" customFormat="1" ht="153" hidden="1" customHeight="1" x14ac:dyDescent="0.3">
      <c r="B297" s="210" t="s">
        <v>34</v>
      </c>
      <c r="C297" s="174" t="s">
        <v>222</v>
      </c>
      <c r="D297" s="278">
        <f>E297</f>
        <v>0</v>
      </c>
      <c r="E297" s="489">
        <f>E299+E300</f>
        <v>0</v>
      </c>
      <c r="F297" s="505"/>
      <c r="G297" s="489"/>
      <c r="H297" s="489"/>
      <c r="I297" s="279"/>
      <c r="J297" s="278">
        <f>K297</f>
        <v>0</v>
      </c>
      <c r="K297" s="575">
        <f>M297</f>
        <v>0</v>
      </c>
      <c r="L297" s="683"/>
      <c r="M297" s="176">
        <f>M299+M300</f>
        <v>0</v>
      </c>
      <c r="N297" s="683"/>
      <c r="O297" s="517"/>
      <c r="P297" s="683"/>
      <c r="Q297" s="436"/>
      <c r="R297" s="683"/>
      <c r="S297" s="436"/>
      <c r="T297" s="683"/>
      <c r="U297" s="279"/>
      <c r="V297" s="279">
        <f>W297+X297+Y297</f>
        <v>0</v>
      </c>
      <c r="W297" s="279"/>
      <c r="X297" s="279"/>
      <c r="Y297" s="279"/>
      <c r="Z297" s="279">
        <f>AA297+AB297+AC297</f>
        <v>0</v>
      </c>
      <c r="AA297" s="279">
        <f>E297</f>
        <v>0</v>
      </c>
      <c r="AB297" s="279">
        <f t="shared" ref="AB297:AC301" si="922">H297</f>
        <v>0</v>
      </c>
      <c r="AC297" s="279">
        <f t="shared" si="922"/>
        <v>0</v>
      </c>
      <c r="AD297" s="19"/>
      <c r="AE297" s="864">
        <f>AG297</f>
        <v>0</v>
      </c>
      <c r="AF297" s="263"/>
      <c r="AG297" s="176">
        <f>AG299+AG300</f>
        <v>0</v>
      </c>
      <c r="AH297" s="166"/>
      <c r="AI297" s="176"/>
      <c r="AJ297" s="166"/>
      <c r="AK297" s="176"/>
      <c r="AL297" s="166"/>
      <c r="AM297" s="176"/>
      <c r="AN297" s="166"/>
      <c r="AO297" s="238"/>
      <c r="AP297" s="311">
        <f>AR297+AT297+AX297</f>
        <v>0</v>
      </c>
      <c r="AQ297" s="683"/>
      <c r="AR297" s="578">
        <f>AT297</f>
        <v>0</v>
      </c>
      <c r="AS297" s="683"/>
      <c r="AT297" s="176">
        <f>AT299+AT300</f>
        <v>0</v>
      </c>
      <c r="AU297" s="166"/>
      <c r="AV297" s="176"/>
      <c r="AW297" s="166"/>
      <c r="AX297" s="176"/>
      <c r="AY297" s="166"/>
      <c r="AZ297" s="176"/>
      <c r="BA297" s="166"/>
      <c r="BB297" s="238"/>
      <c r="BC297" s="176">
        <f>AM297</f>
        <v>0</v>
      </c>
      <c r="BD297" s="238">
        <f>AO297</f>
        <v>0</v>
      </c>
      <c r="BE297" s="443">
        <f>BF297</f>
        <v>0</v>
      </c>
      <c r="BF297" s="176">
        <f>BF299+BF300</f>
        <v>0</v>
      </c>
      <c r="BG297" s="176"/>
      <c r="BH297" s="176"/>
      <c r="BI297" s="238"/>
      <c r="BJ297" s="330">
        <f>BK297+BL297+BM297</f>
        <v>0</v>
      </c>
      <c r="BK297" s="176"/>
      <c r="BL297" s="176"/>
      <c r="BM297" s="238"/>
      <c r="BN297" s="330">
        <f t="shared" ref="BN297:BN301" si="923">BO297+BR297+BS297</f>
        <v>0</v>
      </c>
      <c r="BO297" s="176">
        <f>BF297</f>
        <v>0</v>
      </c>
      <c r="BP297" s="176"/>
      <c r="BQ297" s="176"/>
      <c r="BR297" s="176">
        <f t="shared" ref="BR297:BR301" si="924">BH297</f>
        <v>0</v>
      </c>
      <c r="BS297" s="238">
        <f t="shared" ref="BS297:BS301" si="925">BI297</f>
        <v>0</v>
      </c>
      <c r="BT297" s="436"/>
      <c r="BU297" s="578">
        <f>BV297</f>
        <v>0</v>
      </c>
      <c r="BV297" s="176">
        <f>BV299+BV300</f>
        <v>0</v>
      </c>
      <c r="BW297" s="176"/>
      <c r="BX297" s="176"/>
      <c r="BY297" s="615"/>
      <c r="BZ297" s="238"/>
      <c r="CE297" s="695"/>
    </row>
    <row r="298" spans="1:12295" s="68" customFormat="1" ht="126" hidden="1" customHeight="1" x14ac:dyDescent="0.3">
      <c r="B298" s="211"/>
      <c r="C298" s="131" t="s">
        <v>221</v>
      </c>
      <c r="D298" s="275"/>
      <c r="E298" s="491"/>
      <c r="F298" s="504"/>
      <c r="G298" s="491"/>
      <c r="H298" s="19"/>
      <c r="I298" s="19"/>
      <c r="J298" s="275"/>
      <c r="K298" s="575"/>
      <c r="L298" s="683"/>
      <c r="M298" s="166"/>
      <c r="N298" s="683"/>
      <c r="O298" s="519"/>
      <c r="P298" s="683"/>
      <c r="Q298" s="435"/>
      <c r="R298" s="683"/>
      <c r="S298" s="19"/>
      <c r="T298" s="19"/>
      <c r="U298" s="19"/>
      <c r="V298" s="279">
        <f t="shared" ref="V298:V301" si="926">W298+X298+Y298</f>
        <v>0</v>
      </c>
      <c r="W298" s="19"/>
      <c r="X298" s="19"/>
      <c r="Y298" s="19"/>
      <c r="Z298" s="279">
        <f t="shared" ref="Z298:Z301" si="927">AA298+AB298+AC298</f>
        <v>0</v>
      </c>
      <c r="AA298" s="279">
        <f>E298</f>
        <v>0</v>
      </c>
      <c r="AB298" s="279">
        <f t="shared" si="922"/>
        <v>0</v>
      </c>
      <c r="AC298" s="279">
        <f t="shared" si="922"/>
        <v>0</v>
      </c>
      <c r="AD298" s="19"/>
      <c r="AE298" s="866"/>
      <c r="AF298" s="263"/>
      <c r="AG298" s="166"/>
      <c r="AH298" s="166"/>
      <c r="AI298" s="166"/>
      <c r="AJ298" s="166"/>
      <c r="AK298" s="166"/>
      <c r="AL298" s="166"/>
      <c r="AM298" s="237"/>
      <c r="AN298" s="237"/>
      <c r="AO298" s="237"/>
      <c r="AP298" s="307">
        <f t="shared" ref="AP298:AP304" si="928">AR298+AT298+AX298</f>
        <v>0</v>
      </c>
      <c r="AQ298" s="683"/>
      <c r="AR298" s="575"/>
      <c r="AS298" s="683"/>
      <c r="AT298" s="166"/>
      <c r="AU298" s="166"/>
      <c r="AV298" s="166"/>
      <c r="AW298" s="166"/>
      <c r="AX298" s="166"/>
      <c r="AY298" s="166"/>
      <c r="AZ298" s="237"/>
      <c r="BA298" s="237"/>
      <c r="BB298" s="237"/>
      <c r="BC298" s="237">
        <f t="shared" ref="BC298:BC301" si="929">AM298</f>
        <v>0</v>
      </c>
      <c r="BD298" s="237">
        <f t="shared" ref="BD298:BD301" si="930">AO298</f>
        <v>0</v>
      </c>
      <c r="BE298" s="444"/>
      <c r="BF298" s="166"/>
      <c r="BG298" s="166"/>
      <c r="BH298" s="237"/>
      <c r="BI298" s="237"/>
      <c r="BJ298" s="329">
        <f t="shared" ref="BJ298:BJ304" si="931">BK298+BL298+BM298</f>
        <v>0</v>
      </c>
      <c r="BK298" s="166"/>
      <c r="BL298" s="237"/>
      <c r="BM298" s="237"/>
      <c r="BN298" s="329">
        <f t="shared" si="923"/>
        <v>0</v>
      </c>
      <c r="BO298" s="166">
        <f t="shared" ref="BO298:BO301" si="932">BF298</f>
        <v>0</v>
      </c>
      <c r="BP298" s="166"/>
      <c r="BQ298" s="166"/>
      <c r="BR298" s="237">
        <f t="shared" si="924"/>
        <v>0</v>
      </c>
      <c r="BS298" s="237">
        <f t="shared" si="925"/>
        <v>0</v>
      </c>
      <c r="BT298" s="435"/>
      <c r="BU298" s="575"/>
      <c r="BV298" s="166"/>
      <c r="BW298" s="166"/>
      <c r="BX298" s="166"/>
      <c r="BY298" s="616"/>
      <c r="BZ298" s="237"/>
      <c r="CE298" s="695"/>
    </row>
    <row r="299" spans="1:12295" s="151" customFormat="1" ht="131.25" hidden="1" customHeight="1" x14ac:dyDescent="0.25">
      <c r="B299" s="198">
        <v>1</v>
      </c>
      <c r="C299" s="99" t="s">
        <v>173</v>
      </c>
      <c r="D299" s="277"/>
      <c r="E299" s="486"/>
      <c r="F299" s="506"/>
      <c r="G299" s="486"/>
      <c r="H299" s="486"/>
      <c r="I299" s="486"/>
      <c r="J299" s="277"/>
      <c r="K299" s="590"/>
      <c r="L299" s="590"/>
      <c r="M299" s="340"/>
      <c r="N299" s="656"/>
      <c r="O299" s="511"/>
      <c r="P299" s="656"/>
      <c r="Q299" s="440"/>
      <c r="R299" s="656"/>
      <c r="S299" s="440"/>
      <c r="T299" s="656"/>
      <c r="U299" s="440"/>
      <c r="V299" s="279">
        <f t="shared" si="926"/>
        <v>0</v>
      </c>
      <c r="W299" s="472"/>
      <c r="X299" s="472"/>
      <c r="Y299" s="472"/>
      <c r="Z299" s="279">
        <f t="shared" si="927"/>
        <v>0</v>
      </c>
      <c r="AA299" s="279">
        <f>E299</f>
        <v>0</v>
      </c>
      <c r="AB299" s="279">
        <f t="shared" si="922"/>
        <v>0</v>
      </c>
      <c r="AC299" s="279">
        <f t="shared" si="922"/>
        <v>0</v>
      </c>
      <c r="AD299" s="19"/>
      <c r="AE299" s="950"/>
      <c r="AF299" s="719"/>
      <c r="AG299" s="340"/>
      <c r="AH299" s="726"/>
      <c r="AI299" s="340"/>
      <c r="AJ299" s="726"/>
      <c r="AK299" s="340"/>
      <c r="AL299" s="726"/>
      <c r="AM299" s="340"/>
      <c r="AN299" s="726"/>
      <c r="AO299" s="340"/>
      <c r="AP299" s="310">
        <f t="shared" si="928"/>
        <v>0</v>
      </c>
      <c r="AQ299" s="656"/>
      <c r="AR299" s="576"/>
      <c r="AS299" s="590"/>
      <c r="AT299" s="951"/>
      <c r="AU299" s="687"/>
      <c r="AV299" s="513"/>
      <c r="AW299" s="687"/>
      <c r="AX299" s="340"/>
      <c r="AY299" s="726"/>
      <c r="AZ299" s="340"/>
      <c r="BA299" s="726"/>
      <c r="BB299" s="340"/>
      <c r="BC299" s="309">
        <f t="shared" si="929"/>
        <v>0</v>
      </c>
      <c r="BD299" s="309">
        <f t="shared" si="930"/>
        <v>0</v>
      </c>
      <c r="BE299" s="445"/>
      <c r="BF299" s="333"/>
      <c r="BG299" s="340"/>
      <c r="BH299" s="333"/>
      <c r="BI299" s="333"/>
      <c r="BJ299" s="332">
        <f t="shared" si="931"/>
        <v>0</v>
      </c>
      <c r="BK299" s="333"/>
      <c r="BL299" s="333"/>
      <c r="BM299" s="333"/>
      <c r="BN299" s="332">
        <f t="shared" si="923"/>
        <v>0</v>
      </c>
      <c r="BO299" s="333">
        <f t="shared" si="932"/>
        <v>0</v>
      </c>
      <c r="BP299" s="340"/>
      <c r="BQ299" s="340"/>
      <c r="BR299" s="333">
        <f t="shared" si="924"/>
        <v>0</v>
      </c>
      <c r="BS299" s="333">
        <f t="shared" si="925"/>
        <v>0</v>
      </c>
      <c r="BT299" s="440"/>
      <c r="BU299" s="576"/>
      <c r="BV299" s="340"/>
      <c r="BW299" s="340"/>
      <c r="BX299" s="340"/>
      <c r="BY299" s="617"/>
      <c r="BZ299" s="340"/>
      <c r="CE299" s="695"/>
    </row>
    <row r="300" spans="1:12295" s="151" customFormat="1" ht="143.25" hidden="1" customHeight="1" x14ac:dyDescent="0.25">
      <c r="B300" s="198">
        <v>2</v>
      </c>
      <c r="C300" s="99" t="s">
        <v>220</v>
      </c>
      <c r="D300" s="277"/>
      <c r="E300" s="486"/>
      <c r="F300" s="506"/>
      <c r="G300" s="486"/>
      <c r="H300" s="486"/>
      <c r="I300" s="486"/>
      <c r="J300" s="277"/>
      <c r="K300" s="590"/>
      <c r="L300" s="590"/>
      <c r="M300" s="340"/>
      <c r="N300" s="656"/>
      <c r="O300" s="511"/>
      <c r="P300" s="656"/>
      <c r="Q300" s="440"/>
      <c r="R300" s="656"/>
      <c r="S300" s="440"/>
      <c r="T300" s="656"/>
      <c r="U300" s="440"/>
      <c r="V300" s="279">
        <f t="shared" si="926"/>
        <v>0</v>
      </c>
      <c r="W300" s="472"/>
      <c r="X300" s="472"/>
      <c r="Y300" s="472"/>
      <c r="Z300" s="279">
        <f t="shared" si="927"/>
        <v>0</v>
      </c>
      <c r="AA300" s="279">
        <f>E300</f>
        <v>0</v>
      </c>
      <c r="AB300" s="279">
        <f t="shared" si="922"/>
        <v>0</v>
      </c>
      <c r="AC300" s="279">
        <f t="shared" si="922"/>
        <v>0</v>
      </c>
      <c r="AD300" s="19"/>
      <c r="AE300" s="950"/>
      <c r="AF300" s="719"/>
      <c r="AG300" s="340"/>
      <c r="AH300" s="726"/>
      <c r="AI300" s="340"/>
      <c r="AJ300" s="726"/>
      <c r="AK300" s="340"/>
      <c r="AL300" s="726"/>
      <c r="AM300" s="340"/>
      <c r="AN300" s="726"/>
      <c r="AO300" s="340"/>
      <c r="AP300" s="310">
        <f t="shared" si="928"/>
        <v>0</v>
      </c>
      <c r="AQ300" s="656"/>
      <c r="AR300" s="576"/>
      <c r="AS300" s="590"/>
      <c r="AT300" s="951"/>
      <c r="AU300" s="687"/>
      <c r="AV300" s="513"/>
      <c r="AW300" s="687"/>
      <c r="AX300" s="340"/>
      <c r="AY300" s="726"/>
      <c r="AZ300" s="340"/>
      <c r="BA300" s="726"/>
      <c r="BB300" s="340"/>
      <c r="BC300" s="309">
        <f t="shared" si="929"/>
        <v>0</v>
      </c>
      <c r="BD300" s="309">
        <f t="shared" si="930"/>
        <v>0</v>
      </c>
      <c r="BE300" s="445"/>
      <c r="BF300" s="333"/>
      <c r="BG300" s="340"/>
      <c r="BH300" s="333"/>
      <c r="BI300" s="333"/>
      <c r="BJ300" s="332">
        <f t="shared" si="931"/>
        <v>0</v>
      </c>
      <c r="BK300" s="333"/>
      <c r="BL300" s="333"/>
      <c r="BM300" s="333"/>
      <c r="BN300" s="332">
        <f t="shared" si="923"/>
        <v>0</v>
      </c>
      <c r="BO300" s="333">
        <f t="shared" si="932"/>
        <v>0</v>
      </c>
      <c r="BP300" s="340"/>
      <c r="BQ300" s="340"/>
      <c r="BR300" s="333">
        <f t="shared" si="924"/>
        <v>0</v>
      </c>
      <c r="BS300" s="333">
        <f t="shared" si="925"/>
        <v>0</v>
      </c>
      <c r="BT300" s="440"/>
      <c r="BU300" s="576"/>
      <c r="BV300" s="340"/>
      <c r="BW300" s="340"/>
      <c r="BX300" s="340"/>
      <c r="BY300" s="617"/>
      <c r="BZ300" s="340"/>
      <c r="CE300" s="695"/>
    </row>
    <row r="301" spans="1:12295" s="229" customFormat="1" ht="132.75" hidden="1" customHeight="1" x14ac:dyDescent="0.2">
      <c r="B301" s="274" t="s">
        <v>181</v>
      </c>
      <c r="C301" s="231" t="s">
        <v>45</v>
      </c>
      <c r="D301" s="298"/>
      <c r="E301" s="298"/>
      <c r="F301" s="298"/>
      <c r="G301" s="298"/>
      <c r="H301" s="298"/>
      <c r="I301" s="298"/>
      <c r="J301" s="298"/>
      <c r="K301" s="461"/>
      <c r="L301" s="461"/>
      <c r="M301" s="242"/>
      <c r="N301" s="298"/>
      <c r="O301" s="298"/>
      <c r="P301" s="298"/>
      <c r="Q301" s="298"/>
      <c r="R301" s="298"/>
      <c r="S301" s="298"/>
      <c r="T301" s="298"/>
      <c r="U301" s="298"/>
      <c r="V301" s="279">
        <f t="shared" si="926"/>
        <v>0</v>
      </c>
      <c r="W301" s="298"/>
      <c r="X301" s="298"/>
      <c r="Y301" s="298"/>
      <c r="Z301" s="279">
        <f t="shared" si="927"/>
        <v>0</v>
      </c>
      <c r="AA301" s="279">
        <f>E301</f>
        <v>0</v>
      </c>
      <c r="AB301" s="279">
        <f t="shared" si="922"/>
        <v>0</v>
      </c>
      <c r="AC301" s="279">
        <f t="shared" si="922"/>
        <v>0</v>
      </c>
      <c r="AD301" s="19"/>
      <c r="AE301" s="499"/>
      <c r="AF301" s="498"/>
      <c r="AG301" s="242"/>
      <c r="AH301" s="242"/>
      <c r="AI301" s="242"/>
      <c r="AJ301" s="242"/>
      <c r="AK301" s="242"/>
      <c r="AL301" s="242"/>
      <c r="AM301" s="242"/>
      <c r="AN301" s="242"/>
      <c r="AO301" s="242"/>
      <c r="AP301" s="298">
        <f t="shared" si="928"/>
        <v>0</v>
      </c>
      <c r="AQ301" s="298"/>
      <c r="AR301" s="461"/>
      <c r="AS301" s="461"/>
      <c r="AT301" s="449"/>
      <c r="AU301" s="449"/>
      <c r="AV301" s="449"/>
      <c r="AW301" s="449"/>
      <c r="AX301" s="242"/>
      <c r="AY301" s="242"/>
      <c r="AZ301" s="242"/>
      <c r="BA301" s="242"/>
      <c r="BB301" s="242"/>
      <c r="BC301" s="242">
        <f t="shared" si="929"/>
        <v>0</v>
      </c>
      <c r="BD301" s="242">
        <f t="shared" si="930"/>
        <v>0</v>
      </c>
      <c r="BE301" s="461"/>
      <c r="BF301" s="242"/>
      <c r="BG301" s="242"/>
      <c r="BH301" s="242"/>
      <c r="BI301" s="242"/>
      <c r="BJ301" s="298">
        <f t="shared" si="931"/>
        <v>0</v>
      </c>
      <c r="BK301" s="242"/>
      <c r="BL301" s="242"/>
      <c r="BM301" s="242"/>
      <c r="BN301" s="298">
        <f t="shared" si="923"/>
        <v>0</v>
      </c>
      <c r="BO301" s="242">
        <f t="shared" si="932"/>
        <v>0</v>
      </c>
      <c r="BP301" s="242"/>
      <c r="BQ301" s="242"/>
      <c r="BR301" s="242">
        <f t="shared" si="924"/>
        <v>0</v>
      </c>
      <c r="BS301" s="242">
        <f t="shared" si="925"/>
        <v>0</v>
      </c>
      <c r="BT301" s="298"/>
      <c r="BU301" s="461"/>
      <c r="BV301" s="242"/>
      <c r="BW301" s="242"/>
      <c r="BX301" s="242"/>
      <c r="BY301" s="618"/>
      <c r="BZ301" s="242"/>
      <c r="CE301" s="695"/>
    </row>
    <row r="302" spans="1:12295" s="229" customFormat="1" ht="76.5" hidden="1" customHeight="1" x14ac:dyDescent="0.2">
      <c r="B302" s="230"/>
      <c r="C302" s="121" t="s">
        <v>224</v>
      </c>
      <c r="D302" s="242"/>
      <c r="E302" s="242"/>
      <c r="F302" s="242"/>
      <c r="G302" s="242"/>
      <c r="H302" s="242"/>
      <c r="I302" s="242"/>
      <c r="J302" s="242"/>
      <c r="K302" s="449"/>
      <c r="L302" s="449"/>
      <c r="M302" s="242"/>
      <c r="N302" s="242"/>
      <c r="O302" s="242"/>
      <c r="P302" s="242"/>
      <c r="Q302" s="242"/>
      <c r="R302" s="242"/>
      <c r="S302" s="242"/>
      <c r="T302" s="242"/>
      <c r="U302" s="242"/>
      <c r="V302" s="242"/>
      <c r="W302" s="242"/>
      <c r="X302" s="242"/>
      <c r="Y302" s="242"/>
      <c r="Z302" s="242"/>
      <c r="AA302" s="242"/>
      <c r="AB302" s="242"/>
      <c r="AC302" s="242"/>
      <c r="AD302" s="242"/>
      <c r="AE302" s="499"/>
      <c r="AF302" s="499"/>
      <c r="AG302" s="242"/>
      <c r="AH302" s="242"/>
      <c r="AI302" s="242"/>
      <c r="AJ302" s="242"/>
      <c r="AK302" s="242"/>
      <c r="AL302" s="242"/>
      <c r="AM302" s="242"/>
      <c r="AN302" s="242"/>
      <c r="AO302" s="242"/>
      <c r="AP302" s="279">
        <f t="shared" si="928"/>
        <v>0</v>
      </c>
      <c r="AQ302" s="19"/>
      <c r="AR302" s="449"/>
      <c r="AS302" s="449"/>
      <c r="AT302" s="449"/>
      <c r="AU302" s="449"/>
      <c r="AV302" s="449"/>
      <c r="AW302" s="449"/>
      <c r="AX302" s="242"/>
      <c r="AY302" s="242"/>
      <c r="AZ302" s="242"/>
      <c r="BA302" s="242"/>
      <c r="BB302" s="242"/>
      <c r="BC302" s="242"/>
      <c r="BD302" s="242"/>
      <c r="BE302" s="449"/>
      <c r="BF302" s="242"/>
      <c r="BG302" s="242"/>
      <c r="BH302" s="242"/>
      <c r="BI302" s="242"/>
      <c r="BJ302" s="279">
        <f t="shared" si="931"/>
        <v>0</v>
      </c>
      <c r="BK302" s="242"/>
      <c r="BL302" s="242"/>
      <c r="BM302" s="242"/>
      <c r="BN302" s="242"/>
      <c r="BO302" s="242"/>
      <c r="BP302" s="242"/>
      <c r="BQ302" s="242"/>
      <c r="BR302" s="242"/>
      <c r="BS302" s="242"/>
      <c r="BT302" s="279"/>
      <c r="BU302" s="449"/>
      <c r="BV302" s="242"/>
      <c r="BW302" s="242"/>
      <c r="BX302" s="242"/>
      <c r="BY302" s="618"/>
      <c r="BZ302" s="242"/>
      <c r="CE302" s="695"/>
    </row>
    <row r="303" spans="1:12295" s="229" customFormat="1" ht="54" hidden="1" customHeight="1" x14ac:dyDescent="0.2">
      <c r="B303" s="230"/>
      <c r="C303" s="123" t="s">
        <v>41</v>
      </c>
      <c r="D303" s="242"/>
      <c r="E303" s="242"/>
      <c r="F303" s="242"/>
      <c r="G303" s="242"/>
      <c r="H303" s="242"/>
      <c r="I303" s="242"/>
      <c r="J303" s="242"/>
      <c r="K303" s="449"/>
      <c r="L303" s="449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  <c r="Z303" s="242"/>
      <c r="AA303" s="242"/>
      <c r="AB303" s="242"/>
      <c r="AC303" s="242"/>
      <c r="AD303" s="242"/>
      <c r="AE303" s="499"/>
      <c r="AF303" s="499"/>
      <c r="AG303" s="242"/>
      <c r="AH303" s="242"/>
      <c r="AI303" s="242"/>
      <c r="AJ303" s="242"/>
      <c r="AK303" s="242"/>
      <c r="AL303" s="242"/>
      <c r="AM303" s="242"/>
      <c r="AN303" s="242"/>
      <c r="AO303" s="242"/>
      <c r="AP303" s="279">
        <f t="shared" si="928"/>
        <v>0</v>
      </c>
      <c r="AQ303" s="19"/>
      <c r="AR303" s="449"/>
      <c r="AS303" s="449"/>
      <c r="AT303" s="449"/>
      <c r="AU303" s="449"/>
      <c r="AV303" s="449"/>
      <c r="AW303" s="449"/>
      <c r="AX303" s="242"/>
      <c r="AY303" s="242"/>
      <c r="AZ303" s="242"/>
      <c r="BA303" s="242"/>
      <c r="BB303" s="242"/>
      <c r="BC303" s="242"/>
      <c r="BD303" s="242"/>
      <c r="BE303" s="449"/>
      <c r="BF303" s="242"/>
      <c r="BG303" s="242"/>
      <c r="BH303" s="242"/>
      <c r="BI303" s="242"/>
      <c r="BJ303" s="279">
        <f t="shared" si="931"/>
        <v>0</v>
      </c>
      <c r="BK303" s="242"/>
      <c r="BL303" s="242"/>
      <c r="BM303" s="242"/>
      <c r="BN303" s="242"/>
      <c r="BO303" s="242"/>
      <c r="BP303" s="242"/>
      <c r="BQ303" s="242"/>
      <c r="BR303" s="242"/>
      <c r="BS303" s="242"/>
      <c r="BT303" s="279"/>
      <c r="BU303" s="449"/>
      <c r="BV303" s="242"/>
      <c r="BW303" s="242"/>
      <c r="BX303" s="242"/>
      <c r="BY303" s="618"/>
      <c r="BZ303" s="242"/>
      <c r="CE303" s="695"/>
    </row>
    <row r="304" spans="1:12295" s="50" customFormat="1" ht="54" hidden="1" customHeight="1" x14ac:dyDescent="0.25">
      <c r="B304" s="198"/>
      <c r="C304" s="198"/>
      <c r="D304" s="198"/>
      <c r="E304" s="490"/>
      <c r="F304" s="502"/>
      <c r="G304" s="490"/>
      <c r="H304" s="490"/>
      <c r="I304" s="490"/>
      <c r="J304" s="257"/>
      <c r="K304" s="591"/>
      <c r="L304" s="591"/>
      <c r="M304" s="340"/>
      <c r="N304" s="703"/>
      <c r="O304" s="518"/>
      <c r="P304" s="703"/>
      <c r="Q304" s="437"/>
      <c r="R304" s="703"/>
      <c r="S304" s="437"/>
      <c r="T304" s="703"/>
      <c r="U304" s="437"/>
      <c r="V304" s="305"/>
      <c r="W304" s="471"/>
      <c r="X304" s="471"/>
      <c r="Y304" s="471"/>
      <c r="Z304" s="471"/>
      <c r="AA304" s="305"/>
      <c r="AB304" s="305"/>
      <c r="AC304" s="305"/>
      <c r="AD304" s="703"/>
      <c r="AE304" s="950"/>
      <c r="AF304" s="720"/>
      <c r="AG304" s="340"/>
      <c r="AH304" s="703"/>
      <c r="AI304" s="518"/>
      <c r="AJ304" s="703"/>
      <c r="AK304" s="490"/>
      <c r="AL304" s="703"/>
      <c r="AM304" s="490"/>
      <c r="AN304" s="703"/>
      <c r="AO304" s="490"/>
      <c r="AP304" s="279">
        <f t="shared" si="928"/>
        <v>0</v>
      </c>
      <c r="AQ304" s="19"/>
      <c r="AR304" s="577"/>
      <c r="AS304" s="591"/>
      <c r="AT304" s="951"/>
      <c r="AU304" s="591"/>
      <c r="AV304" s="521"/>
      <c r="AW304" s="591"/>
      <c r="AX304" s="340"/>
      <c r="AY304" s="703"/>
      <c r="AZ304" s="437"/>
      <c r="BA304" s="703"/>
      <c r="BB304" s="437"/>
      <c r="BC304" s="305"/>
      <c r="BD304" s="305"/>
      <c r="BE304" s="446"/>
      <c r="BF304" s="328"/>
      <c r="BG304" s="339"/>
      <c r="BH304" s="328"/>
      <c r="BI304" s="328"/>
      <c r="BJ304" s="279">
        <f t="shared" si="931"/>
        <v>0</v>
      </c>
      <c r="BK304" s="328"/>
      <c r="BL304" s="328"/>
      <c r="BM304" s="328"/>
      <c r="BN304" s="328"/>
      <c r="BO304" s="328"/>
      <c r="BP304" s="518"/>
      <c r="BQ304" s="471"/>
      <c r="BR304" s="328"/>
      <c r="BS304" s="328"/>
      <c r="BT304" s="279"/>
      <c r="BU304" s="577"/>
      <c r="BV304" s="437"/>
      <c r="BW304" s="518"/>
      <c r="BX304" s="437"/>
      <c r="BY304" s="612"/>
      <c r="BZ304" s="607"/>
      <c r="CE304" s="695"/>
    </row>
    <row r="305" spans="1:83" s="26" customFormat="1" ht="55.5" hidden="1" customHeight="1" x14ac:dyDescent="0.25">
      <c r="A305" s="26" t="s">
        <v>179</v>
      </c>
      <c r="B305" s="1031" t="s">
        <v>281</v>
      </c>
      <c r="C305" s="1031"/>
      <c r="D305" s="1031"/>
      <c r="E305" s="1031"/>
      <c r="F305" s="1031"/>
      <c r="G305" s="1031"/>
      <c r="H305" s="1031"/>
      <c r="I305" s="1031"/>
      <c r="J305" s="1031"/>
      <c r="K305" s="1031"/>
      <c r="L305" s="1031"/>
      <c r="M305" s="1031"/>
      <c r="N305" s="1031"/>
      <c r="O305" s="1031"/>
      <c r="P305" s="1031"/>
      <c r="Q305" s="1031"/>
      <c r="R305" s="1031"/>
      <c r="S305" s="1031"/>
      <c r="T305" s="1031"/>
      <c r="U305" s="1031"/>
      <c r="V305" s="1031"/>
      <c r="W305" s="1031"/>
      <c r="X305" s="1031"/>
      <c r="Y305" s="1031"/>
      <c r="Z305" s="1031"/>
      <c r="AA305" s="1031"/>
      <c r="AB305" s="1031"/>
      <c r="AC305" s="1031"/>
      <c r="AD305" s="1031"/>
      <c r="AE305" s="1031"/>
      <c r="AF305" s="1031"/>
      <c r="AG305" s="1031"/>
      <c r="AH305" s="1031"/>
      <c r="AI305" s="1031"/>
      <c r="AJ305" s="1031"/>
      <c r="AK305" s="1031"/>
      <c r="AL305" s="1031"/>
      <c r="AM305" s="1031"/>
      <c r="AN305" s="1031"/>
      <c r="AO305" s="1031"/>
      <c r="AP305" s="1031"/>
      <c r="AQ305" s="1031"/>
      <c r="AR305" s="1031"/>
      <c r="AS305" s="1031"/>
      <c r="AT305" s="1031"/>
      <c r="AU305" s="1031"/>
      <c r="AV305" s="1031"/>
      <c r="AW305" s="1031"/>
      <c r="AX305" s="1031"/>
      <c r="AY305" s="1031"/>
      <c r="AZ305" s="1031"/>
      <c r="BA305" s="1031"/>
      <c r="BB305" s="1031"/>
      <c r="BC305" s="1031"/>
      <c r="BD305" s="1031"/>
      <c r="BE305" s="1031"/>
      <c r="BF305" s="1031"/>
      <c r="BG305" s="1031"/>
      <c r="BH305" s="1031"/>
      <c r="BI305" s="1031"/>
      <c r="BJ305" s="1031"/>
      <c r="BK305" s="1031"/>
      <c r="BL305" s="1031"/>
      <c r="BM305" s="1031"/>
      <c r="BN305" s="1031"/>
      <c r="BO305" s="1031"/>
      <c r="BP305" s="1031"/>
      <c r="BQ305" s="1031"/>
      <c r="BR305" s="1031"/>
      <c r="BS305" s="1031"/>
      <c r="BT305" s="24"/>
      <c r="BU305" s="24"/>
      <c r="BV305" s="25"/>
      <c r="BW305" s="25"/>
      <c r="BX305" s="25"/>
      <c r="BY305" s="25"/>
      <c r="BZ305" s="620"/>
      <c r="CE305" s="695"/>
    </row>
    <row r="306" spans="1:83" s="26" customFormat="1" ht="55.5" customHeight="1" x14ac:dyDescent="0.25">
      <c r="B306" s="458"/>
      <c r="C306" s="97" t="s">
        <v>401</v>
      </c>
      <c r="D306" s="166">
        <f t="shared" ref="D306" si="933">E306+H306+I306+G306</f>
        <v>3776805.2019099998</v>
      </c>
      <c r="E306" s="166">
        <f>E280</f>
        <v>1452629.4261099999</v>
      </c>
      <c r="F306" s="166">
        <f t="shared" ref="F306:I306" si="934">F280</f>
        <v>0</v>
      </c>
      <c r="G306" s="166">
        <f t="shared" si="934"/>
        <v>2324175.7757999999</v>
      </c>
      <c r="H306" s="166">
        <f t="shared" si="934"/>
        <v>0</v>
      </c>
      <c r="I306" s="166">
        <f t="shared" si="934"/>
        <v>0</v>
      </c>
      <c r="J306" s="166">
        <f>K306-D306</f>
        <v>-2963672.0470599998</v>
      </c>
      <c r="K306" s="166">
        <f t="shared" ref="K306" si="935">M306+S306+U306+Q306</f>
        <v>813133.15485000005</v>
      </c>
      <c r="L306" s="695">
        <f t="shared" ref="L306:L376" si="936">K306/D306</f>
        <v>0.21529655658141533</v>
      </c>
      <c r="M306" s="166">
        <f>M280</f>
        <v>682638.74210999999</v>
      </c>
      <c r="N306" s="695">
        <f>M306/E306</f>
        <v>0.46993316384760292</v>
      </c>
      <c r="O306" s="622"/>
      <c r="P306" s="683"/>
      <c r="Q306" s="166">
        <f t="shared" ref="Q306" si="937">Q280</f>
        <v>130494.41274</v>
      </c>
      <c r="R306" s="695">
        <f>Q306/G306</f>
        <v>5.6146533364105293E-2</v>
      </c>
      <c r="S306" s="622">
        <f>S122</f>
        <v>0</v>
      </c>
      <c r="T306" s="683"/>
      <c r="U306" s="622">
        <f>U122</f>
        <v>0</v>
      </c>
      <c r="V306" s="624"/>
      <c r="W306" s="624"/>
      <c r="X306" s="624"/>
      <c r="Y306" s="624"/>
      <c r="Z306" s="624"/>
      <c r="AA306" s="624"/>
      <c r="AB306" s="624"/>
      <c r="AC306" s="624"/>
      <c r="AD306" s="656"/>
      <c r="AE306" s="166">
        <f t="shared" ref="AE306" si="938">AG306+AM306+AO306+AK306</f>
        <v>662411.33500999992</v>
      </c>
      <c r="AF306" s="695">
        <f t="shared" ref="AF306:AF376" si="939">AE306/D306</f>
        <v>0.17538933029296994</v>
      </c>
      <c r="AG306" s="166">
        <f>AG280</f>
        <v>590899.80820999993</v>
      </c>
      <c r="AH306" s="695">
        <f>AG306/E306</f>
        <v>0.4067794563355171</v>
      </c>
      <c r="AI306" s="622"/>
      <c r="AJ306" s="683"/>
      <c r="AK306" s="166">
        <f t="shared" ref="AK306" si="940">AK280</f>
        <v>71511.526799999992</v>
      </c>
      <c r="AL306" s="695">
        <f t="shared" ref="AL306" si="941">AK306/D306</f>
        <v>1.8934396395089505E-2</v>
      </c>
      <c r="AM306" s="624"/>
      <c r="AN306" s="656"/>
      <c r="AO306" s="624"/>
      <c r="AP306" s="622">
        <f>AR306-AE306</f>
        <v>3112053.6168499999</v>
      </c>
      <c r="AQ306" s="683"/>
      <c r="AR306" s="166">
        <f>AT306+AX306+AZ306+BB306</f>
        <v>3774464.9518599999</v>
      </c>
      <c r="AS306" s="695">
        <f t="shared" ref="AS306:AS376" si="942">AR306/D306</f>
        <v>0.99938036252205531</v>
      </c>
      <c r="AT306" s="166">
        <f>AT280</f>
        <v>1452629.4261099999</v>
      </c>
      <c r="AU306" s="695">
        <f t="shared" ref="AU306" si="943">AT306/E306</f>
        <v>1</v>
      </c>
      <c r="AV306" s="622"/>
      <c r="AW306" s="695">
        <v>0</v>
      </c>
      <c r="AX306" s="166">
        <f>AX122</f>
        <v>2321835.52575</v>
      </c>
      <c r="AY306" s="695">
        <f t="shared" ref="AY306" si="944">AX306/G306</f>
        <v>0.9989930838818788</v>
      </c>
      <c r="AZ306" s="624"/>
      <c r="BA306" s="695"/>
      <c r="BB306" s="624"/>
      <c r="BC306" s="624"/>
      <c r="BD306" s="624"/>
      <c r="BE306" s="622">
        <f t="shared" ref="BE306" si="945">BF306+BH306+BI306+BG306</f>
        <v>0</v>
      </c>
      <c r="BF306" s="624"/>
      <c r="BG306" s="624"/>
      <c r="BH306" s="624"/>
      <c r="BI306" s="624"/>
      <c r="BJ306" s="622">
        <f>BK306-BE306</f>
        <v>8459712.8792899996</v>
      </c>
      <c r="BK306" s="622">
        <f>BL306+BM306+BN306+BO306</f>
        <v>8459712.8792899996</v>
      </c>
      <c r="BL306" s="622">
        <f>BL122</f>
        <v>0</v>
      </c>
      <c r="BM306" s="622">
        <f>BM122</f>
        <v>0</v>
      </c>
      <c r="BN306" s="622">
        <f>BO306+BQ306</f>
        <v>6004971.7364300005</v>
      </c>
      <c r="BO306" s="624">
        <f>BO122</f>
        <v>2454741.14286</v>
      </c>
      <c r="BP306" s="624"/>
      <c r="BQ306" s="622">
        <f>BQ122</f>
        <v>3550230.59357</v>
      </c>
      <c r="BR306" s="624"/>
      <c r="BS306" s="624"/>
      <c r="BT306" s="622">
        <f>BU306-BN306</f>
        <v>0</v>
      </c>
      <c r="BU306" s="622">
        <f>BV306+BX306+BY306+BZ306</f>
        <v>6004971.7364300005</v>
      </c>
      <c r="BV306" s="457">
        <f>BV122</f>
        <v>2454741.14286</v>
      </c>
      <c r="BW306" s="519"/>
      <c r="BX306" s="457">
        <f>BX122</f>
        <v>3550230.59357</v>
      </c>
      <c r="BY306" s="25"/>
      <c r="BZ306" s="621"/>
      <c r="CE306" s="695"/>
    </row>
    <row r="307" spans="1:83" s="838" customFormat="1" ht="213.75" hidden="1" customHeight="1" x14ac:dyDescent="0.25">
      <c r="B307" s="839"/>
      <c r="C307" s="836" t="s">
        <v>547</v>
      </c>
      <c r="D307" s="176"/>
      <c r="E307" s="176">
        <v>0</v>
      </c>
      <c r="F307" s="176">
        <v>0</v>
      </c>
      <c r="G307" s="176">
        <v>0</v>
      </c>
      <c r="H307" s="873">
        <v>0</v>
      </c>
      <c r="I307" s="873">
        <v>0</v>
      </c>
      <c r="J307" s="176"/>
      <c r="K307" s="176"/>
      <c r="L307" s="730"/>
      <c r="M307" s="176"/>
      <c r="N307" s="824"/>
      <c r="O307" s="824"/>
      <c r="P307" s="824"/>
      <c r="Q307" s="824"/>
      <c r="R307" s="824"/>
      <c r="S307" s="824"/>
      <c r="T307" s="824"/>
      <c r="U307" s="824"/>
      <c r="V307" s="466"/>
      <c r="W307" s="466"/>
      <c r="X307" s="466"/>
      <c r="Y307" s="466"/>
      <c r="Z307" s="466"/>
      <c r="AA307" s="466"/>
      <c r="AB307" s="466"/>
      <c r="AC307" s="466"/>
      <c r="AD307" s="466"/>
      <c r="AE307" s="176">
        <f>AK307</f>
        <v>0</v>
      </c>
      <c r="AF307" s="730">
        <v>0</v>
      </c>
      <c r="AG307" s="176"/>
      <c r="AH307" s="730"/>
      <c r="AI307" s="824"/>
      <c r="AJ307" s="824"/>
      <c r="AK307" s="824">
        <f>AK308+AK309</f>
        <v>0</v>
      </c>
      <c r="AL307" s="730">
        <v>0</v>
      </c>
      <c r="AM307" s="466"/>
      <c r="AN307" s="466"/>
      <c r="AO307" s="466"/>
      <c r="AP307" s="824"/>
      <c r="AQ307" s="824"/>
      <c r="AR307" s="824"/>
      <c r="AS307" s="730"/>
      <c r="AT307" s="176"/>
      <c r="AU307" s="730"/>
      <c r="AV307" s="824"/>
      <c r="AW307" s="730"/>
      <c r="AX307" s="176"/>
      <c r="AY307" s="730"/>
      <c r="AZ307" s="466"/>
      <c r="BA307" s="730"/>
      <c r="BB307" s="466"/>
      <c r="BC307" s="466"/>
      <c r="BD307" s="466"/>
      <c r="BE307" s="824"/>
      <c r="BF307" s="466"/>
      <c r="BG307" s="466"/>
      <c r="BH307" s="466"/>
      <c r="BI307" s="466"/>
      <c r="BJ307" s="824"/>
      <c r="BK307" s="824"/>
      <c r="BL307" s="824"/>
      <c r="BM307" s="824"/>
      <c r="BN307" s="824"/>
      <c r="BO307" s="466"/>
      <c r="BP307" s="466"/>
      <c r="BQ307" s="824"/>
      <c r="BR307" s="466"/>
      <c r="BS307" s="466"/>
      <c r="BT307" s="824"/>
      <c r="BU307" s="824"/>
      <c r="BV307" s="824"/>
      <c r="BW307" s="824"/>
      <c r="BX307" s="824"/>
      <c r="BY307" s="74"/>
      <c r="BZ307" s="840"/>
      <c r="CE307" s="730"/>
    </row>
    <row r="308" spans="1:83" s="838" customFormat="1" ht="181.5" hidden="1" customHeight="1" x14ac:dyDescent="0.25">
      <c r="B308" s="948"/>
      <c r="C308" s="97" t="s">
        <v>522</v>
      </c>
      <c r="D308" s="176"/>
      <c r="E308" s="176"/>
      <c r="F308" s="176"/>
      <c r="G308" s="176"/>
      <c r="H308" s="873"/>
      <c r="I308" s="873"/>
      <c r="J308" s="176"/>
      <c r="K308" s="176"/>
      <c r="L308" s="730"/>
      <c r="M308" s="176"/>
      <c r="N308" s="946"/>
      <c r="O308" s="946"/>
      <c r="P308" s="946"/>
      <c r="Q308" s="946"/>
      <c r="R308" s="946"/>
      <c r="S308" s="946"/>
      <c r="T308" s="946"/>
      <c r="U308" s="946"/>
      <c r="V308" s="466"/>
      <c r="W308" s="466"/>
      <c r="X308" s="466"/>
      <c r="Y308" s="466"/>
      <c r="Z308" s="466"/>
      <c r="AA308" s="466"/>
      <c r="AB308" s="466"/>
      <c r="AC308" s="466"/>
      <c r="AD308" s="466"/>
      <c r="AE308" s="166">
        <f>AK308</f>
        <v>0</v>
      </c>
      <c r="AF308" s="730">
        <v>0</v>
      </c>
      <c r="AG308" s="176"/>
      <c r="AH308" s="730"/>
      <c r="AI308" s="946"/>
      <c r="AJ308" s="946"/>
      <c r="AK308" s="945"/>
      <c r="AL308" s="695">
        <v>0</v>
      </c>
      <c r="AM308" s="466"/>
      <c r="AN308" s="466"/>
      <c r="AO308" s="466"/>
      <c r="AP308" s="946"/>
      <c r="AQ308" s="946"/>
      <c r="AR308" s="946"/>
      <c r="AS308" s="730"/>
      <c r="AT308" s="176"/>
      <c r="AU308" s="730"/>
      <c r="AV308" s="946"/>
      <c r="AW308" s="730"/>
      <c r="AX308" s="176"/>
      <c r="AY308" s="730"/>
      <c r="AZ308" s="466"/>
      <c r="BA308" s="730"/>
      <c r="BB308" s="466"/>
      <c r="BC308" s="466"/>
      <c r="BD308" s="466"/>
      <c r="BE308" s="946"/>
      <c r="BF308" s="466"/>
      <c r="BG308" s="466"/>
      <c r="BH308" s="466"/>
      <c r="BI308" s="466"/>
      <c r="BJ308" s="946"/>
      <c r="BK308" s="946"/>
      <c r="BL308" s="946"/>
      <c r="BM308" s="946"/>
      <c r="BN308" s="946"/>
      <c r="BO308" s="466"/>
      <c r="BP308" s="466"/>
      <c r="BQ308" s="946"/>
      <c r="BR308" s="466"/>
      <c r="BS308" s="466"/>
      <c r="BT308" s="946"/>
      <c r="BU308" s="946"/>
      <c r="BV308" s="946"/>
      <c r="BW308" s="946"/>
      <c r="BX308" s="946"/>
      <c r="BY308" s="74"/>
      <c r="BZ308" s="840"/>
      <c r="CE308" s="730"/>
    </row>
    <row r="309" spans="1:83" s="26" customFormat="1" ht="142.5" hidden="1" customHeight="1" x14ac:dyDescent="0.25">
      <c r="B309" s="822"/>
      <c r="C309" s="97" t="s">
        <v>45</v>
      </c>
      <c r="D309" s="166"/>
      <c r="E309" s="166">
        <v>0</v>
      </c>
      <c r="F309" s="166">
        <v>0</v>
      </c>
      <c r="G309" s="166">
        <v>0</v>
      </c>
      <c r="H309" s="340">
        <v>0</v>
      </c>
      <c r="I309" s="340">
        <v>0</v>
      </c>
      <c r="J309" s="166"/>
      <c r="K309" s="166"/>
      <c r="L309" s="695"/>
      <c r="M309" s="166"/>
      <c r="N309" s="823"/>
      <c r="O309" s="823"/>
      <c r="P309" s="823"/>
      <c r="Q309" s="823"/>
      <c r="R309" s="823"/>
      <c r="S309" s="823"/>
      <c r="T309" s="823"/>
      <c r="U309" s="823"/>
      <c r="V309" s="819"/>
      <c r="W309" s="819"/>
      <c r="X309" s="819"/>
      <c r="Y309" s="819"/>
      <c r="Z309" s="819"/>
      <c r="AA309" s="819"/>
      <c r="AB309" s="819"/>
      <c r="AC309" s="819"/>
      <c r="AD309" s="656"/>
      <c r="AE309" s="166">
        <f>AK309</f>
        <v>0</v>
      </c>
      <c r="AF309" s="695">
        <v>0</v>
      </c>
      <c r="AG309" s="166"/>
      <c r="AH309" s="695"/>
      <c r="AI309" s="823"/>
      <c r="AJ309" s="823"/>
      <c r="AK309" s="823"/>
      <c r="AL309" s="695">
        <v>0</v>
      </c>
      <c r="AM309" s="819"/>
      <c r="AN309" s="656"/>
      <c r="AO309" s="819"/>
      <c r="AP309" s="823"/>
      <c r="AQ309" s="823"/>
      <c r="AR309" s="823"/>
      <c r="AS309" s="695"/>
      <c r="AT309" s="166"/>
      <c r="AU309" s="695"/>
      <c r="AV309" s="823"/>
      <c r="AW309" s="695"/>
      <c r="AX309" s="166"/>
      <c r="AY309" s="695"/>
      <c r="AZ309" s="819"/>
      <c r="BA309" s="695"/>
      <c r="BB309" s="819"/>
      <c r="BC309" s="819"/>
      <c r="BD309" s="819"/>
      <c r="BE309" s="823"/>
      <c r="BF309" s="819"/>
      <c r="BG309" s="819"/>
      <c r="BH309" s="819"/>
      <c r="BI309" s="819"/>
      <c r="BJ309" s="823"/>
      <c r="BK309" s="823"/>
      <c r="BL309" s="823"/>
      <c r="BM309" s="823"/>
      <c r="BN309" s="823"/>
      <c r="BO309" s="819"/>
      <c r="BP309" s="819"/>
      <c r="BQ309" s="823"/>
      <c r="BR309" s="819"/>
      <c r="BS309" s="819"/>
      <c r="BT309" s="823"/>
      <c r="BU309" s="823"/>
      <c r="BV309" s="823"/>
      <c r="BW309" s="823"/>
      <c r="BX309" s="823"/>
      <c r="BY309" s="25"/>
      <c r="BZ309" s="621"/>
      <c r="CE309" s="695"/>
    </row>
    <row r="310" spans="1:83" s="147" customFormat="1" ht="47.25" customHeight="1" x14ac:dyDescent="0.3">
      <c r="B310" s="1041" t="s">
        <v>504</v>
      </c>
      <c r="C310" s="1042"/>
      <c r="D310" s="842">
        <f>E310+F310+G310+H310+I310</f>
        <v>10217744.211410001</v>
      </c>
      <c r="E310" s="842">
        <f>E311+E312+E313</f>
        <v>3724690.8361800001</v>
      </c>
      <c r="F310" s="842">
        <f t="shared" ref="F310:I310" si="946">F311+F312+F313</f>
        <v>0</v>
      </c>
      <c r="G310" s="842">
        <f t="shared" si="946"/>
        <v>6214867.2792300005</v>
      </c>
      <c r="H310" s="842">
        <f t="shared" si="946"/>
        <v>278186.09600000002</v>
      </c>
      <c r="I310" s="842">
        <f t="shared" si="946"/>
        <v>0</v>
      </c>
      <c r="J310" s="842"/>
      <c r="K310" s="842">
        <f>M310+Q310+S310</f>
        <v>2418016.7790399999</v>
      </c>
      <c r="L310" s="695">
        <f>K310/D310</f>
        <v>0.23664878754156293</v>
      </c>
      <c r="M310" s="842">
        <f>M311+M312+M313</f>
        <v>1750355.7488800001</v>
      </c>
      <c r="N310" s="695">
        <f>M310/E310</f>
        <v>0.4699331638153208</v>
      </c>
      <c r="O310" s="828"/>
      <c r="P310" s="823"/>
      <c r="Q310" s="842">
        <f t="shared" ref="Q310" si="947">Q311+Q312+Q313</f>
        <v>390374.93416</v>
      </c>
      <c r="R310" s="695">
        <f>Q310/G310</f>
        <v>6.2813076550263205E-2</v>
      </c>
      <c r="S310" s="842">
        <f t="shared" ref="S310" si="948">S311+S312+S313</f>
        <v>277286.09600000002</v>
      </c>
      <c r="T310" s="695">
        <f>S310/H310</f>
        <v>0.99676475563322187</v>
      </c>
      <c r="U310" s="828"/>
      <c r="V310" s="828"/>
      <c r="W310" s="828"/>
      <c r="X310" s="297"/>
      <c r="Y310" s="297"/>
      <c r="Z310" s="828"/>
      <c r="AA310" s="828"/>
      <c r="AB310" s="828"/>
      <c r="AC310" s="828"/>
      <c r="AD310" s="823"/>
      <c r="AE310" s="842">
        <f>AG310+AK310+AM310</f>
        <v>1784531.4770199999</v>
      </c>
      <c r="AF310" s="695">
        <f>AE310/D310</f>
        <v>0.17465023982761679</v>
      </c>
      <c r="AG310" s="842">
        <f>AG311+AG312+AG313</f>
        <v>1515127.7132299999</v>
      </c>
      <c r="AH310" s="695">
        <f>AG310/E310</f>
        <v>0.40677945630083417</v>
      </c>
      <c r="AI310" s="828">
        <v>0</v>
      </c>
      <c r="AJ310" s="695">
        <v>0</v>
      </c>
      <c r="AK310" s="842">
        <f t="shared" ref="AK310" si="949">AK311+AK312+AK313</f>
        <v>249617.51614999998</v>
      </c>
      <c r="AL310" s="695">
        <f>AK310/G310</f>
        <v>4.016457712366895E-2</v>
      </c>
      <c r="AM310" s="842">
        <f>AM311+AM312+AM313</f>
        <v>19786.247640000001</v>
      </c>
      <c r="AN310" s="695">
        <v>0</v>
      </c>
      <c r="AO310" s="930">
        <v>0</v>
      </c>
      <c r="AP310" s="695">
        <v>0</v>
      </c>
      <c r="AQ310" s="695">
        <v>0</v>
      </c>
      <c r="AR310" s="842">
        <f>AT310+AX310+AZ310</f>
        <v>10205694.801910002</v>
      </c>
      <c r="AS310" s="695">
        <f>AR310/D310</f>
        <v>0.99882073682305106</v>
      </c>
      <c r="AT310" s="842">
        <f>AT293</f>
        <v>3724690.8361800001</v>
      </c>
      <c r="AU310" s="695">
        <f>AT310/E310</f>
        <v>1</v>
      </c>
      <c r="AV310" s="828">
        <v>0</v>
      </c>
      <c r="AW310" s="695">
        <v>0</v>
      </c>
      <c r="AX310" s="842">
        <f t="shared" ref="AX310" si="950">AX311+AX312+AX313</f>
        <v>6202817.8697300004</v>
      </c>
      <c r="AY310" s="695">
        <f>AX310/G310</f>
        <v>0.998061196006507</v>
      </c>
      <c r="AZ310" s="930">
        <f>AZ311+AZ312+AZ313</f>
        <v>278186.09600000002</v>
      </c>
      <c r="BA310" s="695">
        <v>0</v>
      </c>
      <c r="BB310" s="930">
        <v>0</v>
      </c>
      <c r="BC310" s="695">
        <v>0</v>
      </c>
      <c r="BD310" s="930">
        <v>0</v>
      </c>
      <c r="BE310" s="695">
        <v>0</v>
      </c>
      <c r="BF310" s="930">
        <v>0</v>
      </c>
      <c r="BG310" s="695">
        <v>0</v>
      </c>
      <c r="BH310" s="930">
        <v>0</v>
      </c>
      <c r="BI310" s="695">
        <v>0</v>
      </c>
      <c r="BJ310" s="930">
        <v>0</v>
      </c>
      <c r="BK310" s="695">
        <v>0</v>
      </c>
      <c r="BL310" s="930">
        <v>0</v>
      </c>
      <c r="BM310" s="695">
        <v>0</v>
      </c>
      <c r="BN310" s="930">
        <v>0</v>
      </c>
      <c r="BO310" s="695">
        <v>0</v>
      </c>
      <c r="BP310" s="930">
        <v>0</v>
      </c>
      <c r="BQ310" s="695">
        <v>0</v>
      </c>
      <c r="BR310" s="930">
        <v>0</v>
      </c>
      <c r="BS310" s="695">
        <v>0</v>
      </c>
      <c r="BT310" s="930">
        <v>0</v>
      </c>
      <c r="BU310" s="695">
        <v>0</v>
      </c>
      <c r="BV310" s="930">
        <v>0</v>
      </c>
      <c r="BW310" s="695">
        <v>0</v>
      </c>
      <c r="BX310" s="930">
        <v>0</v>
      </c>
      <c r="BY310" s="695">
        <v>0</v>
      </c>
      <c r="BZ310" s="930">
        <v>0</v>
      </c>
      <c r="CA310" s="695">
        <v>0</v>
      </c>
      <c r="CB310" s="930">
        <v>0</v>
      </c>
      <c r="CC310" s="695">
        <v>0</v>
      </c>
      <c r="CD310" s="930">
        <v>0</v>
      </c>
      <c r="CE310" s="695">
        <v>0</v>
      </c>
    </row>
    <row r="311" spans="1:83" s="838" customFormat="1" ht="55.5" customHeight="1" x14ac:dyDescent="0.25">
      <c r="B311" s="839"/>
      <c r="C311" s="101" t="s">
        <v>32</v>
      </c>
      <c r="D311" s="176">
        <f>E311+F311+G311+H311+I311</f>
        <v>5907310.7000000002</v>
      </c>
      <c r="E311" s="176">
        <f>E294</f>
        <v>2272061.4100700002</v>
      </c>
      <c r="F311" s="176">
        <f t="shared" ref="F311:I311" si="951">F294</f>
        <v>0</v>
      </c>
      <c r="G311" s="176">
        <f t="shared" si="951"/>
        <v>3635249.28993</v>
      </c>
      <c r="H311" s="176">
        <f t="shared" si="951"/>
        <v>0</v>
      </c>
      <c r="I311" s="176">
        <f t="shared" si="951"/>
        <v>0</v>
      </c>
      <c r="J311" s="176"/>
      <c r="K311" s="176">
        <f t="shared" ref="K311:K313" si="952">M311+Q311</f>
        <v>1271823.6523200001</v>
      </c>
      <c r="L311" s="730">
        <f t="shared" ref="L311:L313" si="953">K311/D311</f>
        <v>0.21529655657353525</v>
      </c>
      <c r="M311" s="176">
        <f>M294</f>
        <v>1067717.0067700001</v>
      </c>
      <c r="N311" s="730">
        <f t="shared" ref="N311:N318" si="954">M311/E311</f>
        <v>0.46993316379468136</v>
      </c>
      <c r="O311" s="824"/>
      <c r="P311" s="824"/>
      <c r="Q311" s="176">
        <f t="shared" ref="Q311" si="955">Q294</f>
        <v>204106.64555000002</v>
      </c>
      <c r="R311" s="730">
        <f t="shared" ref="R311:R313" si="956">Q311/G311</f>
        <v>5.6146533365784734E-2</v>
      </c>
      <c r="S311" s="824"/>
      <c r="T311" s="730">
        <v>0</v>
      </c>
      <c r="U311" s="824"/>
      <c r="V311" s="466"/>
      <c r="W311" s="466"/>
      <c r="X311" s="466"/>
      <c r="Y311" s="466"/>
      <c r="Z311" s="466"/>
      <c r="AA311" s="466"/>
      <c r="AB311" s="466"/>
      <c r="AC311" s="466"/>
      <c r="AD311" s="466"/>
      <c r="AE311" s="176">
        <f t="shared" ref="AE311" si="957">AG311+AK311</f>
        <v>1042602.6354100001</v>
      </c>
      <c r="AF311" s="730">
        <f t="shared" ref="AF311:AF313" si="958">AE311/D311</f>
        <v>0.17649361754579795</v>
      </c>
      <c r="AG311" s="176">
        <f>AG294+AG307</f>
        <v>924227.90502000006</v>
      </c>
      <c r="AH311" s="730">
        <f>AG311/E311</f>
        <v>0.40677945627865991</v>
      </c>
      <c r="AI311" s="824">
        <v>0</v>
      </c>
      <c r="AJ311" s="730">
        <v>0</v>
      </c>
      <c r="AK311" s="176">
        <f>AK294+AK307</f>
        <v>118374.73039</v>
      </c>
      <c r="AL311" s="730">
        <f t="shared" ref="AL311:AL313" si="959">AK311/G311</f>
        <v>3.2563029643636741E-2</v>
      </c>
      <c r="AM311" s="929">
        <v>0</v>
      </c>
      <c r="AN311" s="730">
        <v>0</v>
      </c>
      <c r="AO311" s="929">
        <v>0</v>
      </c>
      <c r="AP311" s="730">
        <v>0</v>
      </c>
      <c r="AQ311" s="730">
        <v>0</v>
      </c>
      <c r="AR311" s="176">
        <f t="shared" ref="AR311:AR313" si="960">AT311+AX311</f>
        <v>5903650.309150001</v>
      </c>
      <c r="AS311" s="730">
        <f t="shared" ref="AS311:AS313" si="961">AR311/D311</f>
        <v>0.99938036256498253</v>
      </c>
      <c r="AT311" s="176">
        <f>AT294</f>
        <v>2272061.4100700002</v>
      </c>
      <c r="AU311" s="730">
        <f t="shared" ref="AU311:AU313" si="962">AT311/E311</f>
        <v>1</v>
      </c>
      <c r="AV311" s="824">
        <v>0</v>
      </c>
      <c r="AW311" s="730">
        <v>0</v>
      </c>
      <c r="AX311" s="176">
        <f t="shared" ref="AX311" si="963">AX294</f>
        <v>3631588.8990800004</v>
      </c>
      <c r="AY311" s="730">
        <f t="shared" ref="AY311:AY313" si="964">AX311/G311</f>
        <v>0.99899308395159059</v>
      </c>
      <c r="AZ311" s="929">
        <v>0</v>
      </c>
      <c r="BA311" s="730">
        <v>0</v>
      </c>
      <c r="BB311" s="929">
        <v>0</v>
      </c>
      <c r="BC311" s="730">
        <v>0</v>
      </c>
      <c r="BD311" s="929">
        <v>0</v>
      </c>
      <c r="BE311" s="730">
        <v>0</v>
      </c>
      <c r="BF311" s="929">
        <v>0</v>
      </c>
      <c r="BG311" s="730">
        <v>0</v>
      </c>
      <c r="BH311" s="929">
        <v>0</v>
      </c>
      <c r="BI311" s="730">
        <v>0</v>
      </c>
      <c r="BJ311" s="929">
        <v>0</v>
      </c>
      <c r="BK311" s="730">
        <v>0</v>
      </c>
      <c r="BL311" s="929">
        <v>0</v>
      </c>
      <c r="BM311" s="730">
        <v>0</v>
      </c>
      <c r="BN311" s="929">
        <v>0</v>
      </c>
      <c r="BO311" s="730">
        <v>0</v>
      </c>
      <c r="BP311" s="929">
        <v>0</v>
      </c>
      <c r="BQ311" s="730">
        <v>0</v>
      </c>
      <c r="BR311" s="929">
        <v>0</v>
      </c>
      <c r="BS311" s="730">
        <v>0</v>
      </c>
      <c r="BT311" s="929">
        <v>0</v>
      </c>
      <c r="BU311" s="730">
        <v>0</v>
      </c>
      <c r="BV311" s="929">
        <v>0</v>
      </c>
      <c r="BW311" s="730">
        <v>0</v>
      </c>
      <c r="BX311" s="929">
        <v>0</v>
      </c>
      <c r="BY311" s="730">
        <v>0</v>
      </c>
      <c r="BZ311" s="929">
        <v>0</v>
      </c>
      <c r="CA311" s="730">
        <v>0</v>
      </c>
      <c r="CB311" s="929">
        <v>0</v>
      </c>
      <c r="CC311" s="730">
        <v>0</v>
      </c>
      <c r="CD311" s="929">
        <v>0</v>
      </c>
      <c r="CE311" s="730">
        <v>0</v>
      </c>
    </row>
    <row r="312" spans="1:83" s="26" customFormat="1" ht="55.5" customHeight="1" x14ac:dyDescent="0.25">
      <c r="B312" s="820"/>
      <c r="C312" s="837" t="s">
        <v>31</v>
      </c>
      <c r="D312" s="166">
        <f>E312+F312+G312+H312+I312</f>
        <v>533628.30949999997</v>
      </c>
      <c r="E312" s="166">
        <f>E295</f>
        <v>0</v>
      </c>
      <c r="F312" s="166">
        <f t="shared" ref="F312:I312" si="965">F295</f>
        <v>0</v>
      </c>
      <c r="G312" s="166">
        <f t="shared" si="965"/>
        <v>255442.21350000001</v>
      </c>
      <c r="H312" s="166">
        <f t="shared" si="965"/>
        <v>278186.09600000002</v>
      </c>
      <c r="I312" s="166">
        <f t="shared" si="965"/>
        <v>0</v>
      </c>
      <c r="J312" s="166"/>
      <c r="K312" s="166">
        <f>M312+Q312+S312</f>
        <v>333059.97187000001</v>
      </c>
      <c r="L312" s="695">
        <f t="shared" si="953"/>
        <v>0.62414224646752936</v>
      </c>
      <c r="M312" s="166">
        <f>M295</f>
        <v>0</v>
      </c>
      <c r="N312" s="695">
        <v>0</v>
      </c>
      <c r="O312" s="823"/>
      <c r="P312" s="823"/>
      <c r="Q312" s="166">
        <f t="shared" ref="Q312" si="966">Q295</f>
        <v>55773.875870000003</v>
      </c>
      <c r="R312" s="695">
        <f t="shared" si="956"/>
        <v>0.21834243880759358</v>
      </c>
      <c r="S312" s="166">
        <f t="shared" ref="S312" si="967">S295</f>
        <v>277286.09600000002</v>
      </c>
      <c r="T312" s="695">
        <f t="shared" ref="T312" si="968">S312/H312</f>
        <v>0.99676475563322187</v>
      </c>
      <c r="U312" s="823"/>
      <c r="V312" s="819"/>
      <c r="W312" s="819"/>
      <c r="X312" s="819"/>
      <c r="Y312" s="819"/>
      <c r="Z312" s="819"/>
      <c r="AA312" s="819"/>
      <c r="AB312" s="819"/>
      <c r="AC312" s="819"/>
      <c r="AD312" s="656"/>
      <c r="AE312" s="166">
        <f>AG312+AK312+AM312</f>
        <v>79517.506599999993</v>
      </c>
      <c r="AF312" s="695">
        <f t="shared" si="958"/>
        <v>0.14901290876885159</v>
      </c>
      <c r="AG312" s="166">
        <f>AG295</f>
        <v>0</v>
      </c>
      <c r="AH312" s="695">
        <v>0</v>
      </c>
      <c r="AI312" s="823">
        <v>0</v>
      </c>
      <c r="AJ312" s="695">
        <v>0</v>
      </c>
      <c r="AK312" s="166">
        <f>AK295</f>
        <v>59731.258959999999</v>
      </c>
      <c r="AL312" s="695">
        <f t="shared" si="959"/>
        <v>0.23383472191842714</v>
      </c>
      <c r="AM312" s="928">
        <f>AM295</f>
        <v>19786.247640000001</v>
      </c>
      <c r="AN312" s="695">
        <v>0</v>
      </c>
      <c r="AO312" s="928">
        <v>0</v>
      </c>
      <c r="AP312" s="695">
        <v>0</v>
      </c>
      <c r="AQ312" s="695">
        <v>0</v>
      </c>
      <c r="AR312" s="166">
        <f>AT312+AX312+AZ312</f>
        <v>527579.54090000002</v>
      </c>
      <c r="AS312" s="695">
        <f t="shared" si="961"/>
        <v>0.98866482813539724</v>
      </c>
      <c r="AT312" s="166">
        <f>AT295</f>
        <v>0</v>
      </c>
      <c r="AU312" s="695">
        <v>0</v>
      </c>
      <c r="AV312" s="823">
        <v>0</v>
      </c>
      <c r="AW312" s="695">
        <v>0</v>
      </c>
      <c r="AX312" s="166">
        <f>AX295</f>
        <v>249393.4449</v>
      </c>
      <c r="AY312" s="695">
        <f t="shared" si="964"/>
        <v>0.97632040328369607</v>
      </c>
      <c r="AZ312" s="166">
        <f>AZ291</f>
        <v>278186.09600000002</v>
      </c>
      <c r="BA312" s="695">
        <v>0</v>
      </c>
      <c r="BB312" s="928">
        <v>0</v>
      </c>
      <c r="BC312" s="695">
        <v>0</v>
      </c>
      <c r="BD312" s="928">
        <v>0</v>
      </c>
      <c r="BE312" s="695">
        <v>0</v>
      </c>
      <c r="BF312" s="928">
        <v>0</v>
      </c>
      <c r="BG312" s="695">
        <v>0</v>
      </c>
      <c r="BH312" s="928">
        <v>0</v>
      </c>
      <c r="BI312" s="695">
        <v>0</v>
      </c>
      <c r="BJ312" s="928">
        <v>0</v>
      </c>
      <c r="BK312" s="695">
        <v>0</v>
      </c>
      <c r="BL312" s="928">
        <v>0</v>
      </c>
      <c r="BM312" s="695">
        <v>0</v>
      </c>
      <c r="BN312" s="928">
        <v>0</v>
      </c>
      <c r="BO312" s="695">
        <v>0</v>
      </c>
      <c r="BP312" s="928">
        <v>0</v>
      </c>
      <c r="BQ312" s="695">
        <v>0</v>
      </c>
      <c r="BR312" s="928">
        <v>0</v>
      </c>
      <c r="BS312" s="695">
        <v>0</v>
      </c>
      <c r="BT312" s="928">
        <v>0</v>
      </c>
      <c r="BU312" s="695">
        <v>0</v>
      </c>
      <c r="BV312" s="928">
        <v>0</v>
      </c>
      <c r="BW312" s="695">
        <v>0</v>
      </c>
      <c r="BX312" s="928">
        <v>0</v>
      </c>
      <c r="BY312" s="695">
        <v>0</v>
      </c>
      <c r="BZ312" s="928">
        <v>0</v>
      </c>
      <c r="CA312" s="695">
        <v>0</v>
      </c>
      <c r="CB312" s="928">
        <v>0</v>
      </c>
      <c r="CC312" s="695">
        <v>0</v>
      </c>
      <c r="CD312" s="928">
        <v>0</v>
      </c>
      <c r="CE312" s="695">
        <v>0</v>
      </c>
    </row>
    <row r="313" spans="1:83" s="26" customFormat="1" ht="55.5" customHeight="1" x14ac:dyDescent="0.25">
      <c r="B313" s="820"/>
      <c r="C313" s="97" t="s">
        <v>401</v>
      </c>
      <c r="D313" s="166">
        <f>E313+F313+G313+H313+I313</f>
        <v>3776805.2019099998</v>
      </c>
      <c r="E313" s="166">
        <f>E306</f>
        <v>1452629.4261099999</v>
      </c>
      <c r="F313" s="166">
        <f t="shared" ref="F313:I313" si="969">F306</f>
        <v>0</v>
      </c>
      <c r="G313" s="166">
        <f t="shared" si="969"/>
        <v>2324175.7757999999</v>
      </c>
      <c r="H313" s="166">
        <f t="shared" si="969"/>
        <v>0</v>
      </c>
      <c r="I313" s="166">
        <f t="shared" si="969"/>
        <v>0</v>
      </c>
      <c r="J313" s="166"/>
      <c r="K313" s="166">
        <f t="shared" si="952"/>
        <v>813133.15485000005</v>
      </c>
      <c r="L313" s="695">
        <f t="shared" si="953"/>
        <v>0.21529655658141533</v>
      </c>
      <c r="M313" s="166">
        <f>M306</f>
        <v>682638.74210999999</v>
      </c>
      <c r="N313" s="695">
        <f t="shared" si="954"/>
        <v>0.46993316384760292</v>
      </c>
      <c r="O313" s="823"/>
      <c r="P313" s="823"/>
      <c r="Q313" s="166">
        <f t="shared" ref="Q313" si="970">Q306</f>
        <v>130494.41274</v>
      </c>
      <c r="R313" s="695">
        <f t="shared" si="956"/>
        <v>5.6146533364105293E-2</v>
      </c>
      <c r="S313" s="823"/>
      <c r="T313" s="695">
        <v>0</v>
      </c>
      <c r="U313" s="823"/>
      <c r="V313" s="819"/>
      <c r="W313" s="819"/>
      <c r="X313" s="819"/>
      <c r="Y313" s="819"/>
      <c r="Z313" s="819"/>
      <c r="AA313" s="819"/>
      <c r="AB313" s="819"/>
      <c r="AC313" s="819"/>
      <c r="AD313" s="656"/>
      <c r="AE313" s="166">
        <f>AG313+AK313</f>
        <v>662411.33500999992</v>
      </c>
      <c r="AF313" s="695">
        <f t="shared" si="958"/>
        <v>0.17538933029296994</v>
      </c>
      <c r="AG313" s="166">
        <f>AG306</f>
        <v>590899.80820999993</v>
      </c>
      <c r="AH313" s="695">
        <f t="shared" ref="AH313" si="971">AG313/E313</f>
        <v>0.4067794563355171</v>
      </c>
      <c r="AI313" s="823">
        <v>0</v>
      </c>
      <c r="AJ313" s="695">
        <v>0</v>
      </c>
      <c r="AK313" s="166">
        <f>AK306</f>
        <v>71511.526799999992</v>
      </c>
      <c r="AL313" s="695">
        <f t="shared" si="959"/>
        <v>3.0768553542550005E-2</v>
      </c>
      <c r="AM313" s="928">
        <v>0</v>
      </c>
      <c r="AN313" s="695">
        <v>0</v>
      </c>
      <c r="AO313" s="928">
        <v>0</v>
      </c>
      <c r="AP313" s="695">
        <v>0</v>
      </c>
      <c r="AQ313" s="695">
        <v>0</v>
      </c>
      <c r="AR313" s="166">
        <f t="shared" si="960"/>
        <v>3774464.9518599999</v>
      </c>
      <c r="AS313" s="695">
        <f t="shared" si="961"/>
        <v>0.99938036252205531</v>
      </c>
      <c r="AT313" s="166">
        <f>AT306</f>
        <v>1452629.4261099999</v>
      </c>
      <c r="AU313" s="695">
        <f t="shared" si="962"/>
        <v>1</v>
      </c>
      <c r="AV313" s="823">
        <v>0</v>
      </c>
      <c r="AW313" s="695">
        <v>0</v>
      </c>
      <c r="AX313" s="166">
        <f t="shared" ref="AX313" si="972">AX306</f>
        <v>2321835.52575</v>
      </c>
      <c r="AY313" s="695">
        <f t="shared" si="964"/>
        <v>0.9989930838818788</v>
      </c>
      <c r="AZ313" s="928">
        <v>0</v>
      </c>
      <c r="BA313" s="695">
        <v>0</v>
      </c>
      <c r="BB313" s="928">
        <v>0</v>
      </c>
      <c r="BC313" s="695">
        <v>0</v>
      </c>
      <c r="BD313" s="928">
        <v>0</v>
      </c>
      <c r="BE313" s="695">
        <v>0</v>
      </c>
      <c r="BF313" s="928">
        <v>0</v>
      </c>
      <c r="BG313" s="695">
        <v>0</v>
      </c>
      <c r="BH313" s="928">
        <v>0</v>
      </c>
      <c r="BI313" s="695">
        <v>0</v>
      </c>
      <c r="BJ313" s="928">
        <v>0</v>
      </c>
      <c r="BK313" s="695">
        <v>0</v>
      </c>
      <c r="BL313" s="928">
        <v>0</v>
      </c>
      <c r="BM313" s="695">
        <v>0</v>
      </c>
      <c r="BN313" s="928">
        <v>0</v>
      </c>
      <c r="BO313" s="695">
        <v>0</v>
      </c>
      <c r="BP313" s="928">
        <v>0</v>
      </c>
      <c r="BQ313" s="695">
        <v>0</v>
      </c>
      <c r="BR313" s="928">
        <v>0</v>
      </c>
      <c r="BS313" s="695">
        <v>0</v>
      </c>
      <c r="BT313" s="928">
        <v>0</v>
      </c>
      <c r="BU313" s="695">
        <v>0</v>
      </c>
      <c r="BV313" s="928">
        <v>0</v>
      </c>
      <c r="BW313" s="695">
        <v>0</v>
      </c>
      <c r="BX313" s="928">
        <v>0</v>
      </c>
      <c r="BY313" s="695">
        <v>0</v>
      </c>
      <c r="BZ313" s="928">
        <v>0</v>
      </c>
      <c r="CA313" s="695">
        <v>0</v>
      </c>
      <c r="CB313" s="928">
        <v>0</v>
      </c>
      <c r="CC313" s="695">
        <v>0</v>
      </c>
      <c r="CD313" s="928">
        <v>0</v>
      </c>
      <c r="CE313" s="695">
        <v>0</v>
      </c>
    </row>
    <row r="314" spans="1:83" s="361" customFormat="1" ht="107.25" customHeight="1" x14ac:dyDescent="0.3">
      <c r="B314" s="353" t="s">
        <v>338</v>
      </c>
      <c r="C314" s="350" t="s">
        <v>372</v>
      </c>
      <c r="D314" s="869">
        <f>E314+F314+G314+H314+I314</f>
        <v>18405417.619269997</v>
      </c>
      <c r="E314" s="869">
        <f>E315+E316+E317+E318</f>
        <v>4304164.9553500004</v>
      </c>
      <c r="F314" s="869">
        <f>F315+F316+F317+F318</f>
        <v>3771226.3802399999</v>
      </c>
      <c r="G314" s="869">
        <f>G315+G316+G317+G318</f>
        <v>8567342.7547299992</v>
      </c>
      <c r="H314" s="869">
        <f t="shared" ref="H314" si="973">H315+H316+H317+H318</f>
        <v>0</v>
      </c>
      <c r="I314" s="869">
        <f>I315+I316+I317+I318</f>
        <v>1762683.5289500002</v>
      </c>
      <c r="J314" s="869">
        <f>J316+J317+J318</f>
        <v>-16625784.39999</v>
      </c>
      <c r="K314" s="869">
        <f>M314+O314+Q314+S314+U314</f>
        <v>1779633.2192800001</v>
      </c>
      <c r="L314" s="762">
        <f t="shared" si="936"/>
        <v>9.6690727485410063E-2</v>
      </c>
      <c r="M314" s="869">
        <f>M315+M316+M317+M318</f>
        <v>591020.06450000009</v>
      </c>
      <c r="N314" s="762">
        <f t="shared" si="954"/>
        <v>0.13731352553423229</v>
      </c>
      <c r="O314" s="869">
        <f>O315+O316+O317+O318</f>
        <v>964115.58715000004</v>
      </c>
      <c r="P314" s="762">
        <f>O314/F314</f>
        <v>0.25565041446508019</v>
      </c>
      <c r="Q314" s="869">
        <f t="shared" ref="Q314" si="974">Q315+Q316+Q317+Q318</f>
        <v>115497.56762999999</v>
      </c>
      <c r="R314" s="762">
        <f>Q314/G314</f>
        <v>1.3481142395783593E-2</v>
      </c>
      <c r="S314" s="869">
        <f t="shared" ref="S314" si="975">S315+S316+S317+S318</f>
        <v>0</v>
      </c>
      <c r="T314" s="696">
        <v>0</v>
      </c>
      <c r="U314" s="869">
        <f t="shared" ref="U314" si="976">U315+U316+U317+U318</f>
        <v>109000</v>
      </c>
      <c r="V314" s="757"/>
      <c r="W314" s="757"/>
      <c r="X314" s="757"/>
      <c r="Y314" s="757"/>
      <c r="Z314" s="757"/>
      <c r="AA314" s="757"/>
      <c r="AB314" s="757"/>
      <c r="AC314" s="757"/>
      <c r="AD314" s="762">
        <f>U314/I314</f>
        <v>6.1837532495086854E-2</v>
      </c>
      <c r="AE314" s="869">
        <f>AE316+AE317+AE318</f>
        <v>1680408.8794699998</v>
      </c>
      <c r="AF314" s="762">
        <f t="shared" si="939"/>
        <v>9.1299687637114796E-2</v>
      </c>
      <c r="AG314" s="869">
        <f>AG315+AG316+AG317+AG318</f>
        <v>639472.45824000007</v>
      </c>
      <c r="AH314" s="762">
        <f t="shared" ref="AH314:AH322" si="977">AG314/E314</f>
        <v>0.14857062052074635</v>
      </c>
      <c r="AI314" s="869">
        <f>AI315+AI316+AI317+AI318</f>
        <v>814963.08170999994</v>
      </c>
      <c r="AJ314" s="762">
        <f>AI314/F314</f>
        <v>0.21610028132496673</v>
      </c>
      <c r="AK314" s="869">
        <f t="shared" ref="AK314" si="978">AK315+AK316+AK317+AK318</f>
        <v>116973.33951999998</v>
      </c>
      <c r="AL314" s="762">
        <f>AK314/G314</f>
        <v>1.365339789346229E-2</v>
      </c>
      <c r="AM314" s="869">
        <f t="shared" ref="AM314" si="979">AM315+AM316+AM317+AM318</f>
        <v>0</v>
      </c>
      <c r="AN314" s="696">
        <v>0</v>
      </c>
      <c r="AO314" s="869">
        <f t="shared" ref="AO314" si="980">AO315+AO316+AO317+AO318</f>
        <v>109000</v>
      </c>
      <c r="AP314" s="757">
        <f>AP316+AP317+AP318</f>
        <v>6333764.7962699998</v>
      </c>
      <c r="AQ314" s="762">
        <f>AO314/I314</f>
        <v>6.1837532495086854E-2</v>
      </c>
      <c r="AR314" s="869">
        <f>AT314+AV314+AX314+AZ314+BB314</f>
        <v>14866253.67378</v>
      </c>
      <c r="AS314" s="762">
        <f t="shared" si="942"/>
        <v>0.80771075024211436</v>
      </c>
      <c r="AT314" s="869">
        <f>AT315+AT316+AT317+AT318</f>
        <v>4304164.9553500004</v>
      </c>
      <c r="AU314" s="762">
        <f t="shared" ref="AU314:AU322" si="981">AT314/E314</f>
        <v>1</v>
      </c>
      <c r="AV314" s="869">
        <f>AV315+AV316+AV317+AV318</f>
        <v>3771226.3802399999</v>
      </c>
      <c r="AW314" s="762">
        <v>0</v>
      </c>
      <c r="AX314" s="869">
        <f t="shared" ref="AX314" si="982">AX315+AX316+AX317+AX318</f>
        <v>5379140.2410699995</v>
      </c>
      <c r="AY314" s="762">
        <f t="shared" ref="AY314:AY324" si="983">AX314/G314</f>
        <v>0.6278656515872667</v>
      </c>
      <c r="AZ314" s="757">
        <f t="shared" ref="AZ314:BB314" si="984">AZ315+AZ316+AZ317+AZ318</f>
        <v>0</v>
      </c>
      <c r="BA314" s="762">
        <v>0</v>
      </c>
      <c r="BB314" s="757">
        <f t="shared" si="984"/>
        <v>1411722.0971199998</v>
      </c>
      <c r="BC314" s="757"/>
      <c r="BD314" s="757"/>
      <c r="BE314" s="757" t="e">
        <f>BF314+BG314+BH314+BI314</f>
        <v>#REF!</v>
      </c>
      <c r="BF314" s="757">
        <f>BF315+BF316+BF317+BF318</f>
        <v>500000</v>
      </c>
      <c r="BG314" s="757">
        <f t="shared" ref="BG314" si="985">BG315+BG316+BG317+BG318</f>
        <v>0</v>
      </c>
      <c r="BH314" s="757">
        <f t="shared" ref="BH314" si="986">BH315+BH316+BH317+BH318</f>
        <v>0</v>
      </c>
      <c r="BI314" s="757" t="e">
        <f t="shared" ref="BI314" si="987">BI315+BI316+BI317+BI318</f>
        <v>#REF!</v>
      </c>
      <c r="BJ314" s="757"/>
      <c r="BK314" s="757"/>
      <c r="BL314" s="757"/>
      <c r="BM314" s="757"/>
      <c r="BN314" s="757">
        <f>BO314+BP314+BQ314+BR314+BS314</f>
        <v>2342082.0132400002</v>
      </c>
      <c r="BO314" s="757">
        <f>BO315+BO316+BO317+BO318</f>
        <v>1130982.01324</v>
      </c>
      <c r="BP314" s="757">
        <f>BP315+BP316+BP317+BP318</f>
        <v>0</v>
      </c>
      <c r="BQ314" s="757">
        <f t="shared" ref="BQ314:BS314" si="988">BQ315+BQ316+BQ317+BQ318</f>
        <v>0</v>
      </c>
      <c r="BR314" s="757">
        <f t="shared" si="988"/>
        <v>0</v>
      </c>
      <c r="BS314" s="757">
        <f t="shared" si="988"/>
        <v>1211100</v>
      </c>
      <c r="BT314" s="757">
        <f>BT316+BT317+BT318</f>
        <v>-200000</v>
      </c>
      <c r="BU314" s="757">
        <f>BV314+BW314+BX314+BY314+BZ314</f>
        <v>2142082.0132400002</v>
      </c>
      <c r="BV314" s="757">
        <f>BV315+BV316+BV317+BV318</f>
        <v>1130982.01324</v>
      </c>
      <c r="BW314" s="757">
        <f>BW315+BW316+BW317+BW318</f>
        <v>0</v>
      </c>
      <c r="BX314" s="757">
        <f t="shared" ref="BX314:BZ314" si="989">BX315+BX316+BX317+BX318</f>
        <v>0</v>
      </c>
      <c r="BY314" s="757">
        <f t="shared" si="989"/>
        <v>0</v>
      </c>
      <c r="BZ314" s="354">
        <f t="shared" si="989"/>
        <v>1011100</v>
      </c>
      <c r="CA314" s="355"/>
      <c r="CB314" s="355"/>
      <c r="CC314" s="355"/>
      <c r="CD314" s="355"/>
      <c r="CE314" s="762">
        <f t="shared" si="829"/>
        <v>0.80089367940082701</v>
      </c>
    </row>
    <row r="315" spans="1:83" s="59" customFormat="1" ht="39" hidden="1" customHeight="1" x14ac:dyDescent="0.25">
      <c r="B315" s="211"/>
      <c r="C315" s="101" t="s">
        <v>32</v>
      </c>
      <c r="D315" s="176">
        <f>E315+H315+I315</f>
        <v>0</v>
      </c>
      <c r="E315" s="176">
        <f>E79</f>
        <v>0</v>
      </c>
      <c r="F315" s="176"/>
      <c r="G315" s="176"/>
      <c r="H315" s="176">
        <f>H79</f>
        <v>0</v>
      </c>
      <c r="I315" s="176">
        <f>I79</f>
        <v>0</v>
      </c>
      <c r="J315" s="176"/>
      <c r="K315" s="166">
        <f>M315+S315+U315</f>
        <v>0</v>
      </c>
      <c r="L315" s="695" t="e">
        <f t="shared" si="936"/>
        <v>#DIV/0!</v>
      </c>
      <c r="M315" s="176">
        <f>M79</f>
        <v>0</v>
      </c>
      <c r="N315" s="695" t="e">
        <f t="shared" si="954"/>
        <v>#DIV/0!</v>
      </c>
      <c r="O315" s="176"/>
      <c r="P315" s="762" t="e">
        <f t="shared" ref="P315:P322" si="990">O315/F315</f>
        <v>#DIV/0!</v>
      </c>
      <c r="Q315" s="176"/>
      <c r="R315" s="762" t="e">
        <f t="shared" ref="R315:R317" si="991">Q315/G315</f>
        <v>#DIV/0!</v>
      </c>
      <c r="S315" s="176">
        <f>S79</f>
        <v>0</v>
      </c>
      <c r="T315" s="683"/>
      <c r="U315" s="176">
        <f>U79</f>
        <v>0</v>
      </c>
      <c r="V315" s="623">
        <f t="shared" ref="V315:V316" si="992">W315+X315+Y315</f>
        <v>0</v>
      </c>
      <c r="W315" s="623">
        <f>W79+W285</f>
        <v>0</v>
      </c>
      <c r="X315" s="623"/>
      <c r="Y315" s="623"/>
      <c r="Z315" s="623">
        <f t="shared" ref="Z315:Z316" si="993">AA315+AB315</f>
        <v>0</v>
      </c>
      <c r="AA315" s="623">
        <f>AA79+AA285</f>
        <v>0</v>
      </c>
      <c r="AB315" s="623">
        <f>H315</f>
        <v>0</v>
      </c>
      <c r="AC315" s="623"/>
      <c r="AD315" s="762" t="e">
        <f t="shared" ref="AD315:AD318" si="994">U315/I315</f>
        <v>#DIV/0!</v>
      </c>
      <c r="AE315" s="864">
        <f>AG315+AM315+AO315</f>
        <v>0</v>
      </c>
      <c r="AF315" s="695" t="e">
        <f t="shared" si="939"/>
        <v>#DIV/0!</v>
      </c>
      <c r="AG315" s="176">
        <f>AG79</f>
        <v>0</v>
      </c>
      <c r="AH315" s="695" t="e">
        <f t="shared" si="977"/>
        <v>#DIV/0!</v>
      </c>
      <c r="AI315" s="176"/>
      <c r="AJ315" s="695" t="e">
        <f t="shared" ref="AJ315:AJ316" si="995">AI315/F315</f>
        <v>#DIV/0!</v>
      </c>
      <c r="AK315" s="176"/>
      <c r="AL315" s="762" t="e">
        <f t="shared" ref="AL315:AL322" si="996">AK315/G315</f>
        <v>#DIV/0!</v>
      </c>
      <c r="AM315" s="176">
        <f>AM79</f>
        <v>0</v>
      </c>
      <c r="AN315" s="683"/>
      <c r="AO315" s="176">
        <f>AO79</f>
        <v>0</v>
      </c>
      <c r="AP315" s="623"/>
      <c r="AQ315" s="762" t="e">
        <f t="shared" ref="AQ315:AQ322" si="997">AO315/I315</f>
        <v>#DIV/0!</v>
      </c>
      <c r="AR315" s="176">
        <f>AT315+AZ315+BB315</f>
        <v>0</v>
      </c>
      <c r="AS315" s="695" t="e">
        <f t="shared" si="942"/>
        <v>#DIV/0!</v>
      </c>
      <c r="AT315" s="176">
        <f>AT79</f>
        <v>0</v>
      </c>
      <c r="AU315" s="695" t="e">
        <f t="shared" si="981"/>
        <v>#DIV/0!</v>
      </c>
      <c r="AV315" s="176"/>
      <c r="AW315" s="695" t="e">
        <f t="shared" ref="AW315:AW322" si="998">AV315/F315</f>
        <v>#DIV/0!</v>
      </c>
      <c r="AX315" s="176"/>
      <c r="AY315" s="695" t="e">
        <f t="shared" si="983"/>
        <v>#DIV/0!</v>
      </c>
      <c r="AZ315" s="623">
        <f>AZ79</f>
        <v>0</v>
      </c>
      <c r="BA315" s="695"/>
      <c r="BB315" s="623">
        <f>BB79</f>
        <v>0</v>
      </c>
      <c r="BC315" s="623"/>
      <c r="BD315" s="623"/>
      <c r="BE315" s="623">
        <f>BF315+BH315+BI315</f>
        <v>0</v>
      </c>
      <c r="BF315" s="623">
        <f>BF79</f>
        <v>0</v>
      </c>
      <c r="BG315" s="623"/>
      <c r="BH315" s="623">
        <f>BH79</f>
        <v>0</v>
      </c>
      <c r="BI315" s="623">
        <f>BI79</f>
        <v>0</v>
      </c>
      <c r="BJ315" s="623">
        <f t="shared" ref="BJ315:BJ316" si="999">BK315+BL315+BM315</f>
        <v>0</v>
      </c>
      <c r="BK315" s="623">
        <f>BK79+BK285</f>
        <v>0</v>
      </c>
      <c r="BL315" s="623"/>
      <c r="BM315" s="623"/>
      <c r="BN315" s="623">
        <f>BO315+BR315+BS315</f>
        <v>0</v>
      </c>
      <c r="BO315" s="623">
        <f>BO79</f>
        <v>0</v>
      </c>
      <c r="BP315" s="623"/>
      <c r="BQ315" s="623"/>
      <c r="BR315" s="623">
        <f>BR79</f>
        <v>0</v>
      </c>
      <c r="BS315" s="623">
        <f>BS79</f>
        <v>0</v>
      </c>
      <c r="BT315" s="623"/>
      <c r="BU315" s="623">
        <f>BV315+BY315+BZ315</f>
        <v>0</v>
      </c>
      <c r="BV315" s="436">
        <f>BV79</f>
        <v>0</v>
      </c>
      <c r="BW315" s="517"/>
      <c r="BX315" s="436"/>
      <c r="BY315" s="436">
        <f>BY79</f>
        <v>0</v>
      </c>
      <c r="BZ315" s="542">
        <f>BZ79</f>
        <v>0</v>
      </c>
      <c r="CE315" s="695" t="e">
        <f t="shared" si="829"/>
        <v>#DIV/0!</v>
      </c>
    </row>
    <row r="316" spans="1:83" s="50" customFormat="1" ht="54" customHeight="1" x14ac:dyDescent="0.25">
      <c r="B316" s="200"/>
      <c r="C316" s="97" t="s">
        <v>31</v>
      </c>
      <c r="D316" s="166">
        <f>E316+F316+G316+H316+I316</f>
        <v>14627088.259270001</v>
      </c>
      <c r="E316" s="166">
        <f>E717+E720+E721+E724+E725+E747+E749+E776</f>
        <v>3987768.4665400004</v>
      </c>
      <c r="F316" s="166">
        <f>F324+F547+F597+F717+F721+F725+F728+F747+F748+F750+F757+F774+F776</f>
        <v>3771226.3802399999</v>
      </c>
      <c r="G316" s="166">
        <f>G324+G547+G597+G717+G721+G725+G728+G747+G748+G750+G757+G774+G776+G537+G736</f>
        <v>5289013.3947299998</v>
      </c>
      <c r="H316" s="166">
        <f>H324+H547+H597+H717+H721+H725+H728+H747+H748+H750+H757+H774+H776</f>
        <v>0</v>
      </c>
      <c r="I316" s="166">
        <f>I324+I547+I597+I717+I721+I725+I728+I747+I748+I750+I757+I774+I776+I784+I756+I713</f>
        <v>1579080.0177600002</v>
      </c>
      <c r="J316" s="166">
        <f>K316-D316</f>
        <v>-12901729.958550001</v>
      </c>
      <c r="K316" s="166">
        <f>M316+O316+Q316+S316+U316</f>
        <v>1725358.3007200002</v>
      </c>
      <c r="L316" s="695">
        <f t="shared" si="936"/>
        <v>0.11795637451128009</v>
      </c>
      <c r="M316" s="166">
        <f>M717+M720+M721+M724+M725+M747+M749+M776</f>
        <v>536745.14594000007</v>
      </c>
      <c r="N316" s="695">
        <f t="shared" si="954"/>
        <v>0.13459787107592749</v>
      </c>
      <c r="O316" s="166">
        <f>O324+O547+O597+O717+O721+O725+O728+O747+O748+O750+O757+O774+O776</f>
        <v>964115.58715000004</v>
      </c>
      <c r="P316" s="695">
        <f t="shared" si="990"/>
        <v>0.25565041446508019</v>
      </c>
      <c r="Q316" s="166">
        <f>Q324+Q547+Q597+Q717+Q721+Q725+Q728+Q747+Q748+Q750+Q757+Q774+Q776+Q537+Q736</f>
        <v>115497.56762999999</v>
      </c>
      <c r="R316" s="695">
        <f t="shared" si="991"/>
        <v>2.1837261320813133E-2</v>
      </c>
      <c r="S316" s="166">
        <f>S324+S547+S597+S717+S721+S725+S728+S747+S748+S750+S757+S774+S776</f>
        <v>0</v>
      </c>
      <c r="T316" s="683">
        <v>0</v>
      </c>
      <c r="U316" s="166">
        <f>U597+U750+U756+U757+U776</f>
        <v>109000</v>
      </c>
      <c r="V316" s="622" t="e">
        <f t="shared" si="992"/>
        <v>#REF!</v>
      </c>
      <c r="W316" s="622" t="e">
        <f>W78+#REF!+#REF!</f>
        <v>#REF!</v>
      </c>
      <c r="X316" s="622"/>
      <c r="Y316" s="622"/>
      <c r="Z316" s="622" t="e">
        <f t="shared" si="993"/>
        <v>#REF!</v>
      </c>
      <c r="AA316" s="622" t="e">
        <f>AA78+#REF!+#REF!</f>
        <v>#REF!</v>
      </c>
      <c r="AB316" s="622">
        <f>H316</f>
        <v>0</v>
      </c>
      <c r="AC316" s="622"/>
      <c r="AD316" s="695">
        <f t="shared" si="994"/>
        <v>6.9027534244035127E-2</v>
      </c>
      <c r="AE316" s="166">
        <f>AG316+AI316+AK316+AM316+AO316</f>
        <v>1623978.08953</v>
      </c>
      <c r="AF316" s="695">
        <f t="shared" si="939"/>
        <v>0.11102538391404007</v>
      </c>
      <c r="AG316" s="166">
        <f>AG717+AG720+AG721+AG724+AG725+AG747+AG749+AG776</f>
        <v>585197.53968000005</v>
      </c>
      <c r="AH316" s="695">
        <f t="shared" si="977"/>
        <v>0.14674812356589712</v>
      </c>
      <c r="AI316" s="166">
        <f>AI324+AI547+AI597+AI717+AI721+AI725+AI728+AI747+AI748+AI750+AI757+AI774+AI776</f>
        <v>814963.08170999994</v>
      </c>
      <c r="AJ316" s="695">
        <f t="shared" si="995"/>
        <v>0.21610028132496673</v>
      </c>
      <c r="AK316" s="166">
        <f>AK324+AK547+AK597+AK717+AK721+AK725+AK728+AK747+AK748+AK750+AK757+AK774+AK776+AK537+AK736</f>
        <v>114817.46813999998</v>
      </c>
      <c r="AL316" s="695">
        <f t="shared" si="996"/>
        <v>2.1708674108181444E-2</v>
      </c>
      <c r="AM316" s="166">
        <f>AM324+AM547+AM597+AM717+AM721+AM725+AM728+AM747+AM748+AM750+AM757+AM774+AM776</f>
        <v>0</v>
      </c>
      <c r="AN316" s="683">
        <v>0</v>
      </c>
      <c r="AO316" s="166">
        <f>AO324+AO547+AO597+AO717+AO721+AO725+AO728+AO747+AO748+AO750+AO757+AO774+AO776+AO784+AO756</f>
        <v>109000</v>
      </c>
      <c r="AP316" s="622">
        <f>AP324+AP547+AP599+AP728+AP750+AP757+AP758+AP763+AP775</f>
        <v>2647667.0521900002</v>
      </c>
      <c r="AQ316" s="695">
        <f t="shared" si="997"/>
        <v>6.9027534244035127E-2</v>
      </c>
      <c r="AR316" s="166">
        <f>AT316+AV316+AX316+AZ316+BB316</f>
        <v>11123725.139759999</v>
      </c>
      <c r="AS316" s="695">
        <f t="shared" si="942"/>
        <v>0.76048800298379782</v>
      </c>
      <c r="AT316" s="166">
        <f>AT324+AT547+AT597+AT717+AT721+AT725+AT728+AT747+AT748+AT750+AT757+AT774+AT776+AT749+AT720+AT724</f>
        <v>3987768.4665400004</v>
      </c>
      <c r="AU316" s="695">
        <f t="shared" si="981"/>
        <v>1</v>
      </c>
      <c r="AV316" s="166">
        <f>AV324+AV547+AV597+AV717+AV721+AV725+AV728+AV747+AV748+AV750+AV757+AV774+AV776</f>
        <v>3771226.3802399999</v>
      </c>
      <c r="AW316" s="695">
        <f t="shared" si="998"/>
        <v>1</v>
      </c>
      <c r="AX316" s="166">
        <f>AX324+AX547+AX597+AX717+AX721+AX725+AX728+AX747+AX748+AX750+AX757+AX774+AX776+AX537+AX736</f>
        <v>2106509.7340699998</v>
      </c>
      <c r="AY316" s="695">
        <f t="shared" si="983"/>
        <v>0.39828027967729046</v>
      </c>
      <c r="AZ316" s="622">
        <f>AZ324+AZ547+AZ597+AZ717+AZ721+AZ725+AZ728+AZ747+AZ748+AZ750+AZ757+AZ774+AZ776</f>
        <v>0</v>
      </c>
      <c r="BA316" s="695">
        <v>0</v>
      </c>
      <c r="BB316" s="166">
        <f>BB597+BB750+BB756+BB757+BB776</f>
        <v>1258220.5589099999</v>
      </c>
      <c r="BC316" s="622"/>
      <c r="BD316" s="622"/>
      <c r="BE316" s="622" t="e">
        <f>BF316+BG316+BH316+BI316</f>
        <v>#REF!</v>
      </c>
      <c r="BF316" s="622">
        <f>BF321+BF593+BF689+BF746+BF755+BF762+BF772</f>
        <v>500000</v>
      </c>
      <c r="BG316" s="622">
        <f>BG321+BG593+BG689+BG746+BG755+BG762+BG772</f>
        <v>0</v>
      </c>
      <c r="BH316" s="622">
        <f>BH321+BH593+BH689+BH746+BH755+BH762+BH772</f>
        <v>0</v>
      </c>
      <c r="BI316" s="622" t="e">
        <f>BI321+BI593+BI689+BI746+BI755+BI762+BI772</f>
        <v>#REF!</v>
      </c>
      <c r="BJ316" s="622" t="e">
        <f t="shared" si="999"/>
        <v>#REF!</v>
      </c>
      <c r="BK316" s="622" t="e">
        <f>BK78+#REF!+#REF!</f>
        <v>#REF!</v>
      </c>
      <c r="BL316" s="622"/>
      <c r="BM316" s="622"/>
      <c r="BN316" s="622">
        <f>BO316+BP316+BQ316+BR316+BS316</f>
        <v>1842082.01324</v>
      </c>
      <c r="BO316" s="622">
        <f>BO324+BO547+BO597+BO717+BO721+BO725+BO728+BO747+BO748+BO750+BO757+BO774+BO776</f>
        <v>630982.01324</v>
      </c>
      <c r="BP316" s="622">
        <f>BP324+BP547+BP597+BP717+BP721+BP725+BP728+BP747+BP748+BP750+BP757+BP774+BP776</f>
        <v>0</v>
      </c>
      <c r="BQ316" s="622">
        <f>BQ324+BQ547+BQ597+BQ717+BQ721+BQ725+BQ728+BQ747+BQ748+BQ750+BQ757+BQ774+BQ776</f>
        <v>0</v>
      </c>
      <c r="BR316" s="622">
        <f>BR324+BR547+BR597+BR717+BR721+BR725+BR728+BR747+BR748+BR750+BR757+BR774+BR776</f>
        <v>0</v>
      </c>
      <c r="BS316" s="622">
        <f>BS324+BS547+BS597+BS717+BS721+BS725+BS728+BS747+BS748+BS750+BS757+BS774+BS776</f>
        <v>1211100</v>
      </c>
      <c r="BT316" s="622">
        <f>BU316-BN316</f>
        <v>-200000</v>
      </c>
      <c r="BU316" s="622">
        <f>BV316+BW316+BX316+BY316+BZ316</f>
        <v>1642082.01324</v>
      </c>
      <c r="BV316" s="536">
        <f>BV324+BV547+BV597+BV717+BV721+BV725+BV728+BV747+BV748+BV750+BV757+BV774+BV776</f>
        <v>630982.01324</v>
      </c>
      <c r="BW316" s="536">
        <f>BW324+BW547+BW597+BW717+BW721+BW725+BW728+BW747+BW748+BW750+BW757+BW774+BW776</f>
        <v>0</v>
      </c>
      <c r="BX316" s="536">
        <f>BX324+BX547+BX597+BX717+BX721+BX725+BX728+BX747+BX748+BX750+BX757+BX774+BX776</f>
        <v>0</v>
      </c>
      <c r="BY316" s="536">
        <f>BY324+BY547+BY597+BY717+BY721+BY725+BY728+BY747+BY748+BY750+BY757+BY774+BY776</f>
        <v>0</v>
      </c>
      <c r="BZ316" s="543">
        <f>BZ324+BZ547+BZ597+BZ717+BZ721+BZ725+BZ728+BZ747+BZ748+BZ750+BZ757+BZ774+BZ776</f>
        <v>1011100</v>
      </c>
      <c r="CE316" s="695">
        <f t="shared" si="829"/>
        <v>0.79680607996980757</v>
      </c>
    </row>
    <row r="317" spans="1:83" s="428" customFormat="1" ht="41.25" customHeight="1" x14ac:dyDescent="0.25">
      <c r="B317" s="429"/>
      <c r="C317" s="430" t="s">
        <v>546</v>
      </c>
      <c r="D317" s="872">
        <f t="shared" ref="D317:D318" si="1000">E317+G317+H317+I317</f>
        <v>3278329.36</v>
      </c>
      <c r="E317" s="872">
        <f>E322</f>
        <v>0</v>
      </c>
      <c r="F317" s="872">
        <f>F322</f>
        <v>0</v>
      </c>
      <c r="G317" s="872">
        <f t="shared" ref="G317:I317" si="1001">G322</f>
        <v>3278329.36</v>
      </c>
      <c r="H317" s="872">
        <f t="shared" si="1001"/>
        <v>0</v>
      </c>
      <c r="I317" s="872">
        <f t="shared" si="1001"/>
        <v>0</v>
      </c>
      <c r="J317" s="872">
        <f>J548</f>
        <v>-3278329.36</v>
      </c>
      <c r="K317" s="872">
        <f t="shared" ref="K317:K318" si="1002">M317+Q317+S317+U317</f>
        <v>0</v>
      </c>
      <c r="L317" s="813">
        <f t="shared" si="936"/>
        <v>0</v>
      </c>
      <c r="M317" s="872">
        <f>M322</f>
        <v>0</v>
      </c>
      <c r="N317" s="813">
        <v>0</v>
      </c>
      <c r="O317" s="872">
        <f>O322</f>
        <v>0</v>
      </c>
      <c r="P317" s="813">
        <v>0</v>
      </c>
      <c r="Q317" s="872">
        <f t="shared" ref="Q317" si="1003">Q322</f>
        <v>0</v>
      </c>
      <c r="R317" s="813">
        <f t="shared" si="991"/>
        <v>0</v>
      </c>
      <c r="S317" s="872">
        <f t="shared" ref="S317" si="1004">S322</f>
        <v>0</v>
      </c>
      <c r="T317" s="933">
        <v>0</v>
      </c>
      <c r="U317" s="872">
        <f t="shared" ref="U317" si="1005">U322</f>
        <v>0</v>
      </c>
      <c r="V317" s="933"/>
      <c r="W317" s="933"/>
      <c r="X317" s="933"/>
      <c r="Y317" s="933"/>
      <c r="Z317" s="933"/>
      <c r="AA317" s="933"/>
      <c r="AB317" s="933"/>
      <c r="AC317" s="933"/>
      <c r="AD317" s="813">
        <v>0</v>
      </c>
      <c r="AE317" s="872">
        <f t="shared" ref="AE317:AE318" si="1006">AG317+AK317+AM317+AO317</f>
        <v>2155.87138</v>
      </c>
      <c r="AF317" s="813">
        <f t="shared" si="939"/>
        <v>6.5761280922670931E-4</v>
      </c>
      <c r="AG317" s="872">
        <f>AG322</f>
        <v>0</v>
      </c>
      <c r="AH317" s="813">
        <v>0</v>
      </c>
      <c r="AI317" s="872">
        <f>AI322</f>
        <v>0</v>
      </c>
      <c r="AJ317" s="813">
        <v>0</v>
      </c>
      <c r="AK317" s="872">
        <f t="shared" ref="AK317" si="1007">AK322</f>
        <v>2155.87138</v>
      </c>
      <c r="AL317" s="813">
        <f t="shared" si="996"/>
        <v>6.5761280922670931E-4</v>
      </c>
      <c r="AM317" s="872">
        <f t="shared" ref="AM317" si="1008">AM322</f>
        <v>0</v>
      </c>
      <c r="AN317" s="933">
        <v>0</v>
      </c>
      <c r="AO317" s="872">
        <f t="shared" ref="AO317" si="1009">AO322</f>
        <v>0</v>
      </c>
      <c r="AP317" s="933">
        <f>AR317-AE317</f>
        <v>3270474.6356199998</v>
      </c>
      <c r="AQ317" s="813">
        <v>0</v>
      </c>
      <c r="AR317" s="872">
        <f t="shared" ref="AR317:AR318" si="1010">AT317+AX317+AZ317+BB317</f>
        <v>3272630.5069999998</v>
      </c>
      <c r="AS317" s="813">
        <f t="shared" si="942"/>
        <v>0.99826165940813216</v>
      </c>
      <c r="AT317" s="872">
        <f>AT322</f>
        <v>0</v>
      </c>
      <c r="AU317" s="813">
        <v>0</v>
      </c>
      <c r="AV317" s="872">
        <f>AV322</f>
        <v>0</v>
      </c>
      <c r="AW317" s="813">
        <v>0</v>
      </c>
      <c r="AX317" s="872">
        <f t="shared" ref="AX317" si="1011">AX322</f>
        <v>3272630.5069999998</v>
      </c>
      <c r="AY317" s="813">
        <f t="shared" si="983"/>
        <v>0.99826165940813216</v>
      </c>
      <c r="AZ317" s="933">
        <f t="shared" ref="AZ317:BB317" si="1012">AZ322</f>
        <v>0</v>
      </c>
      <c r="BA317" s="813">
        <v>0</v>
      </c>
      <c r="BB317" s="933">
        <f t="shared" si="1012"/>
        <v>0</v>
      </c>
      <c r="BC317" s="933"/>
      <c r="BD317" s="933"/>
      <c r="BE317" s="933">
        <f t="shared" ref="BE317:BE318" si="1013">BF317+BG317+BH317+BI317</f>
        <v>0</v>
      </c>
      <c r="BF317" s="933">
        <f>BF322</f>
        <v>0</v>
      </c>
      <c r="BG317" s="933">
        <f t="shared" ref="BG317:BI317" si="1014">BG322</f>
        <v>0</v>
      </c>
      <c r="BH317" s="933">
        <f t="shared" si="1014"/>
        <v>0</v>
      </c>
      <c r="BI317" s="933">
        <f t="shared" si="1014"/>
        <v>0</v>
      </c>
      <c r="BJ317" s="933"/>
      <c r="BK317" s="933"/>
      <c r="BL317" s="933"/>
      <c r="BM317" s="933"/>
      <c r="BN317" s="933">
        <v>0</v>
      </c>
      <c r="BO317" s="933">
        <f>BO322</f>
        <v>0</v>
      </c>
      <c r="BP317" s="933"/>
      <c r="BQ317" s="933">
        <f t="shared" ref="BQ317:BS317" si="1015">BQ322</f>
        <v>0</v>
      </c>
      <c r="BR317" s="933">
        <f t="shared" si="1015"/>
        <v>0</v>
      </c>
      <c r="BS317" s="933">
        <f t="shared" si="1015"/>
        <v>0</v>
      </c>
      <c r="BT317" s="933">
        <v>0</v>
      </c>
      <c r="BU317" s="933">
        <f t="shared" ref="BU317:BU318" si="1016">BV317+BX317+BY317+BZ317</f>
        <v>0</v>
      </c>
      <c r="BV317" s="933">
        <f>BV322</f>
        <v>0</v>
      </c>
      <c r="BW317" s="933"/>
      <c r="BX317" s="933">
        <f t="shared" ref="BX317:BZ317" si="1017">BX322</f>
        <v>0</v>
      </c>
      <c r="BY317" s="933">
        <f t="shared" si="1017"/>
        <v>0</v>
      </c>
      <c r="BZ317" s="933">
        <f t="shared" si="1017"/>
        <v>0</v>
      </c>
      <c r="CE317" s="813">
        <v>0</v>
      </c>
    </row>
    <row r="318" spans="1:83" s="942" customFormat="1" ht="42.75" customHeight="1" x14ac:dyDescent="0.25">
      <c r="B318" s="937"/>
      <c r="C318" s="938" t="s">
        <v>286</v>
      </c>
      <c r="D318" s="939">
        <f t="shared" si="1000"/>
        <v>500000</v>
      </c>
      <c r="E318" s="939">
        <f>E777</f>
        <v>316396.48881000001</v>
      </c>
      <c r="F318" s="939">
        <f t="shared" ref="F318:I318" si="1018">F777</f>
        <v>0</v>
      </c>
      <c r="G318" s="939">
        <f t="shared" si="1018"/>
        <v>0</v>
      </c>
      <c r="H318" s="939">
        <f t="shared" si="1018"/>
        <v>0</v>
      </c>
      <c r="I318" s="939">
        <f t="shared" si="1018"/>
        <v>183603.51118999999</v>
      </c>
      <c r="J318" s="939">
        <f>K318-D318</f>
        <v>-445725.08143999998</v>
      </c>
      <c r="K318" s="939">
        <f t="shared" si="1002"/>
        <v>54274.918559999998</v>
      </c>
      <c r="L318" s="940">
        <f t="shared" si="936"/>
        <v>0.10854983711999999</v>
      </c>
      <c r="M318" s="939">
        <f>M777</f>
        <v>54274.918559999998</v>
      </c>
      <c r="N318" s="940">
        <f t="shared" si="954"/>
        <v>0.17154083714434884</v>
      </c>
      <c r="O318" s="939">
        <f t="shared" ref="O318" si="1019">O777</f>
        <v>0</v>
      </c>
      <c r="P318" s="940">
        <v>0</v>
      </c>
      <c r="Q318" s="939">
        <f t="shared" ref="Q318" si="1020">Q777</f>
        <v>0</v>
      </c>
      <c r="R318" s="940">
        <v>0</v>
      </c>
      <c r="S318" s="939">
        <f t="shared" ref="S318" si="1021">S777</f>
        <v>0</v>
      </c>
      <c r="T318" s="941">
        <v>0</v>
      </c>
      <c r="U318" s="939">
        <f>U777</f>
        <v>0</v>
      </c>
      <c r="V318" s="941"/>
      <c r="W318" s="941"/>
      <c r="X318" s="941"/>
      <c r="Y318" s="941"/>
      <c r="Z318" s="941"/>
      <c r="AA318" s="941"/>
      <c r="AB318" s="941"/>
      <c r="AC318" s="941"/>
      <c r="AD318" s="940">
        <f t="shared" si="994"/>
        <v>0</v>
      </c>
      <c r="AE318" s="939">
        <f t="shared" si="1006"/>
        <v>54274.918559999998</v>
      </c>
      <c r="AF318" s="940">
        <f t="shared" si="939"/>
        <v>0.10854983711999999</v>
      </c>
      <c r="AG318" s="939">
        <f>AG777</f>
        <v>54274.918559999998</v>
      </c>
      <c r="AH318" s="940">
        <f t="shared" si="977"/>
        <v>0.17154083714434884</v>
      </c>
      <c r="AI318" s="939">
        <f t="shared" ref="AI318" si="1022">AI777</f>
        <v>0</v>
      </c>
      <c r="AJ318" s="940">
        <v>0</v>
      </c>
      <c r="AK318" s="939">
        <f t="shared" ref="AK318" si="1023">AK777</f>
        <v>0</v>
      </c>
      <c r="AL318" s="940">
        <v>0</v>
      </c>
      <c r="AM318" s="939">
        <f t="shared" ref="AM318" si="1024">AM777</f>
        <v>0</v>
      </c>
      <c r="AN318" s="941">
        <v>0</v>
      </c>
      <c r="AO318" s="939">
        <f t="shared" ref="AO318" si="1025">AO777</f>
        <v>0</v>
      </c>
      <c r="AP318" s="941">
        <f>AR318-AE318</f>
        <v>415623.10846000002</v>
      </c>
      <c r="AQ318" s="940">
        <f t="shared" si="997"/>
        <v>0</v>
      </c>
      <c r="AR318" s="939">
        <f t="shared" si="1010"/>
        <v>469898.02702000004</v>
      </c>
      <c r="AS318" s="940">
        <f t="shared" si="942"/>
        <v>0.93979605404000011</v>
      </c>
      <c r="AT318" s="939">
        <f>AT777</f>
        <v>316396.48881000001</v>
      </c>
      <c r="AU318" s="940">
        <f t="shared" si="981"/>
        <v>1</v>
      </c>
      <c r="AV318" s="939">
        <f t="shared" ref="AV318" si="1026">AV777</f>
        <v>0</v>
      </c>
      <c r="AW318" s="940">
        <v>0</v>
      </c>
      <c r="AX318" s="939">
        <f t="shared" ref="AX318" si="1027">AX777</f>
        <v>0</v>
      </c>
      <c r="AY318" s="940">
        <v>0</v>
      </c>
      <c r="AZ318" s="941">
        <f t="shared" ref="AZ318:BB318" si="1028">AZ777</f>
        <v>0</v>
      </c>
      <c r="BA318" s="940">
        <v>0</v>
      </c>
      <c r="BB318" s="941">
        <f t="shared" si="1028"/>
        <v>153501.53821</v>
      </c>
      <c r="BC318" s="941"/>
      <c r="BD318" s="941"/>
      <c r="BE318" s="941">
        <f t="shared" si="1013"/>
        <v>0</v>
      </c>
      <c r="BF318" s="941">
        <f>BF773</f>
        <v>0</v>
      </c>
      <c r="BG318" s="941"/>
      <c r="BH318" s="941"/>
      <c r="BI318" s="941"/>
      <c r="BJ318" s="941"/>
      <c r="BK318" s="941"/>
      <c r="BL318" s="941"/>
      <c r="BM318" s="941"/>
      <c r="BN318" s="941">
        <f>BO318</f>
        <v>500000</v>
      </c>
      <c r="BO318" s="941">
        <f>BO790</f>
        <v>500000</v>
      </c>
      <c r="BP318" s="941"/>
      <c r="BQ318" s="941"/>
      <c r="BR318" s="941"/>
      <c r="BS318" s="941"/>
      <c r="BT318" s="941">
        <f>BU318-BN318</f>
        <v>0</v>
      </c>
      <c r="BU318" s="941">
        <f t="shared" si="1016"/>
        <v>500000</v>
      </c>
      <c r="BV318" s="941">
        <f>BV777</f>
        <v>500000</v>
      </c>
      <c r="BW318" s="941">
        <f t="shared" ref="BW318:BZ318" si="1029">BW777</f>
        <v>0</v>
      </c>
      <c r="BX318" s="941">
        <f t="shared" si="1029"/>
        <v>0</v>
      </c>
      <c r="BY318" s="941">
        <f t="shared" si="1029"/>
        <v>0</v>
      </c>
      <c r="BZ318" s="941">
        <f t="shared" si="1029"/>
        <v>0</v>
      </c>
      <c r="CE318" s="940">
        <f t="shared" si="829"/>
        <v>0.83604903422108678</v>
      </c>
    </row>
    <row r="319" spans="1:83" s="362" customFormat="1" ht="122.25" hidden="1" customHeight="1" x14ac:dyDescent="0.25">
      <c r="B319" s="356" t="s">
        <v>34</v>
      </c>
      <c r="C319" s="357" t="s">
        <v>356</v>
      </c>
      <c r="D319" s="870">
        <f>E319+G319+H319+I319</f>
        <v>8248234.3391100001</v>
      </c>
      <c r="E319" s="870">
        <f>E320+E321+E322</f>
        <v>0</v>
      </c>
      <c r="F319" s="870"/>
      <c r="G319" s="870">
        <f t="shared" ref="G319:AC319" si="1030">G320+G321+G322</f>
        <v>8248234.3391100001</v>
      </c>
      <c r="H319" s="870">
        <f t="shared" si="1030"/>
        <v>0</v>
      </c>
      <c r="I319" s="870">
        <f t="shared" si="1030"/>
        <v>0</v>
      </c>
      <c r="J319" s="870"/>
      <c r="K319" s="166">
        <f>M319+Q319+S319+U319</f>
        <v>46118.291740000001</v>
      </c>
      <c r="L319" s="695">
        <f t="shared" si="936"/>
        <v>5.5912926141446478E-3</v>
      </c>
      <c r="M319" s="870">
        <f>M320+M321+M322</f>
        <v>0</v>
      </c>
      <c r="N319" s="421"/>
      <c r="O319" s="870"/>
      <c r="P319" s="762" t="e">
        <f t="shared" si="990"/>
        <v>#DIV/0!</v>
      </c>
      <c r="Q319" s="870">
        <f t="shared" ref="Q319" si="1031">Q320+Q321+Q322</f>
        <v>46118.291740000001</v>
      </c>
      <c r="R319" s="421"/>
      <c r="S319" s="870">
        <f t="shared" ref="S319" si="1032">S320+S321+S322</f>
        <v>0</v>
      </c>
      <c r="T319" s="421"/>
      <c r="U319" s="870">
        <f t="shared" ref="U319" si="1033">U320+U321+U322</f>
        <v>0</v>
      </c>
      <c r="V319" s="358" t="e">
        <f t="shared" si="1030"/>
        <v>#REF!</v>
      </c>
      <c r="W319" s="358" t="e">
        <f t="shared" si="1030"/>
        <v>#REF!</v>
      </c>
      <c r="X319" s="358">
        <f t="shared" si="1030"/>
        <v>0</v>
      </c>
      <c r="Y319" s="358">
        <f t="shared" si="1030"/>
        <v>0</v>
      </c>
      <c r="Z319" s="358" t="e">
        <f t="shared" si="1030"/>
        <v>#REF!</v>
      </c>
      <c r="AA319" s="358" t="e">
        <f t="shared" si="1030"/>
        <v>#REF!</v>
      </c>
      <c r="AB319" s="358">
        <f t="shared" si="1030"/>
        <v>0</v>
      </c>
      <c r="AC319" s="358">
        <f t="shared" si="1030"/>
        <v>0</v>
      </c>
      <c r="AD319" s="421"/>
      <c r="AE319" s="901">
        <f>AG319+AK319+AM319+AO319</f>
        <v>47248.56265</v>
      </c>
      <c r="AF319" s="695">
        <f t="shared" si="939"/>
        <v>5.7283244761809479E-3</v>
      </c>
      <c r="AG319" s="870">
        <f>AG320+AG321+AG322</f>
        <v>0</v>
      </c>
      <c r="AH319" s="695" t="e">
        <f t="shared" si="977"/>
        <v>#DIV/0!</v>
      </c>
      <c r="AI319" s="870"/>
      <c r="AJ319" s="421"/>
      <c r="AK319" s="870">
        <f t="shared" ref="AK319" si="1034">AK320+AK321+AK322</f>
        <v>47248.56265</v>
      </c>
      <c r="AL319" s="762">
        <f t="shared" si="996"/>
        <v>5.7283244761809479E-3</v>
      </c>
      <c r="AM319" s="870">
        <f t="shared" ref="AM319" si="1035">AM320+AM321+AM322</f>
        <v>0</v>
      </c>
      <c r="AN319" s="421"/>
      <c r="AO319" s="870">
        <f t="shared" ref="AO319" si="1036">AO320+AO321+AO322</f>
        <v>0</v>
      </c>
      <c r="AP319" s="358"/>
      <c r="AQ319" s="762" t="e">
        <f t="shared" si="997"/>
        <v>#DIV/0!</v>
      </c>
      <c r="AR319" s="872">
        <f>AT319+AX319+AZ319+BB319</f>
        <v>5071118.3144099992</v>
      </c>
      <c r="AS319" s="695">
        <f t="shared" si="942"/>
        <v>0.61481258969142993</v>
      </c>
      <c r="AT319" s="872">
        <f>AT320+AT321+AT322</f>
        <v>0</v>
      </c>
      <c r="AU319" s="695" t="e">
        <f t="shared" si="981"/>
        <v>#DIV/0!</v>
      </c>
      <c r="AV319" s="870"/>
      <c r="AW319" s="695" t="e">
        <f t="shared" si="998"/>
        <v>#DIV/0!</v>
      </c>
      <c r="AX319" s="870">
        <f t="shared" ref="AX319" si="1037">AX320+AX321+AX322</f>
        <v>5071118.3144099992</v>
      </c>
      <c r="AY319" s="695">
        <f t="shared" si="983"/>
        <v>0.61481258969142993</v>
      </c>
      <c r="AZ319" s="358">
        <f t="shared" ref="AZ319:BB319" si="1038">AZ320+AZ321+AZ322</f>
        <v>0</v>
      </c>
      <c r="BA319" s="695" t="e">
        <f t="shared" ref="BA319:BA322" si="1039">AZ319/H319</f>
        <v>#DIV/0!</v>
      </c>
      <c r="BB319" s="358">
        <f t="shared" si="1038"/>
        <v>0</v>
      </c>
      <c r="BC319" s="358"/>
      <c r="BD319" s="358"/>
      <c r="BE319" s="625">
        <f>BF319+BG319+BH319+BI319</f>
        <v>0</v>
      </c>
      <c r="BF319" s="358">
        <f>BF320+BF321+BF322</f>
        <v>0</v>
      </c>
      <c r="BG319" s="358">
        <f t="shared" ref="BG319" si="1040">BG320+BG321+BG322</f>
        <v>0</v>
      </c>
      <c r="BH319" s="358">
        <f t="shared" ref="BH319" si="1041">BH320+BH321+BH322</f>
        <v>0</v>
      </c>
      <c r="BI319" s="358">
        <f t="shared" ref="BI319" si="1042">BI320+BI321+BI322</f>
        <v>0</v>
      </c>
      <c r="BJ319" s="358"/>
      <c r="BK319" s="358"/>
      <c r="BL319" s="358"/>
      <c r="BM319" s="358"/>
      <c r="BN319" s="358"/>
      <c r="BO319" s="358"/>
      <c r="BP319" s="358"/>
      <c r="BQ319" s="358"/>
      <c r="BR319" s="358"/>
      <c r="BS319" s="358"/>
      <c r="BT319" s="358"/>
      <c r="BU319" s="625">
        <f>BV319+BX319+BY319+BZ319</f>
        <v>0</v>
      </c>
      <c r="BV319" s="358">
        <f>BV320+BV321+BV322</f>
        <v>0</v>
      </c>
      <c r="BW319" s="358"/>
      <c r="BX319" s="358">
        <f t="shared" ref="BX319:BZ319" si="1043">BX320+BX321+BX322</f>
        <v>0</v>
      </c>
      <c r="BY319" s="358">
        <f t="shared" si="1043"/>
        <v>0</v>
      </c>
      <c r="BZ319" s="358">
        <f t="shared" si="1043"/>
        <v>0</v>
      </c>
      <c r="CE319" s="695" t="e">
        <f t="shared" si="829"/>
        <v>#DIV/0!</v>
      </c>
    </row>
    <row r="320" spans="1:83" s="59" customFormat="1" ht="39" hidden="1" customHeight="1" x14ac:dyDescent="0.25">
      <c r="B320" s="211"/>
      <c r="C320" s="101" t="s">
        <v>32</v>
      </c>
      <c r="D320" s="176">
        <f>E320+H320+I320</f>
        <v>0</v>
      </c>
      <c r="E320" s="176">
        <f>E325</f>
        <v>0</v>
      </c>
      <c r="F320" s="176"/>
      <c r="G320" s="176">
        <f>G82</f>
        <v>0</v>
      </c>
      <c r="H320" s="176">
        <f>H82</f>
        <v>0</v>
      </c>
      <c r="I320" s="176">
        <f>I82</f>
        <v>0</v>
      </c>
      <c r="J320" s="176"/>
      <c r="K320" s="166">
        <f>M320+S320+U320</f>
        <v>0</v>
      </c>
      <c r="L320" s="695" t="e">
        <f t="shared" si="936"/>
        <v>#DIV/0!</v>
      </c>
      <c r="M320" s="176">
        <f>M325</f>
        <v>0</v>
      </c>
      <c r="N320" s="683"/>
      <c r="O320" s="176"/>
      <c r="P320" s="762" t="e">
        <f t="shared" si="990"/>
        <v>#DIV/0!</v>
      </c>
      <c r="Q320" s="176">
        <f>Q82</f>
        <v>0</v>
      </c>
      <c r="R320" s="683"/>
      <c r="S320" s="176">
        <f>S82</f>
        <v>0</v>
      </c>
      <c r="T320" s="683"/>
      <c r="U320" s="176">
        <f>U82</f>
        <v>0</v>
      </c>
      <c r="V320" s="623" t="e">
        <f t="shared" ref="V320:V321" si="1044">W320+X320+Y320</f>
        <v>#REF!</v>
      </c>
      <c r="W320" s="623" t="e">
        <f>W82+#REF!</f>
        <v>#REF!</v>
      </c>
      <c r="X320" s="623"/>
      <c r="Y320" s="623"/>
      <c r="Z320" s="623" t="e">
        <f t="shared" ref="Z320:Z321" si="1045">AA320+AB320</f>
        <v>#REF!</v>
      </c>
      <c r="AA320" s="623" t="e">
        <f>AA82+#REF!</f>
        <v>#REF!</v>
      </c>
      <c r="AB320" s="623">
        <f>H320</f>
        <v>0</v>
      </c>
      <c r="AC320" s="623"/>
      <c r="AD320" s="683"/>
      <c r="AE320" s="864">
        <f>AG320+AM320+AO320</f>
        <v>0</v>
      </c>
      <c r="AF320" s="695" t="e">
        <f t="shared" si="939"/>
        <v>#DIV/0!</v>
      </c>
      <c r="AG320" s="176">
        <f>AG325</f>
        <v>0</v>
      </c>
      <c r="AH320" s="695" t="e">
        <f t="shared" si="977"/>
        <v>#DIV/0!</v>
      </c>
      <c r="AI320" s="176"/>
      <c r="AJ320" s="683"/>
      <c r="AK320" s="176">
        <f>AK82</f>
        <v>0</v>
      </c>
      <c r="AL320" s="762" t="e">
        <f t="shared" si="996"/>
        <v>#DIV/0!</v>
      </c>
      <c r="AM320" s="176">
        <f>AM82</f>
        <v>0</v>
      </c>
      <c r="AN320" s="683"/>
      <c r="AO320" s="176">
        <f>AO82</f>
        <v>0</v>
      </c>
      <c r="AP320" s="623"/>
      <c r="AQ320" s="762" t="e">
        <f t="shared" si="997"/>
        <v>#DIV/0!</v>
      </c>
      <c r="AR320" s="176">
        <f>AT320+AZ320+BB320</f>
        <v>0</v>
      </c>
      <c r="AS320" s="695" t="e">
        <f t="shared" si="942"/>
        <v>#DIV/0!</v>
      </c>
      <c r="AT320" s="176">
        <f>AT325</f>
        <v>0</v>
      </c>
      <c r="AU320" s="695" t="e">
        <f t="shared" si="981"/>
        <v>#DIV/0!</v>
      </c>
      <c r="AV320" s="176"/>
      <c r="AW320" s="695" t="e">
        <f t="shared" si="998"/>
        <v>#DIV/0!</v>
      </c>
      <c r="AX320" s="176">
        <f>AX82</f>
        <v>0</v>
      </c>
      <c r="AY320" s="695" t="e">
        <f t="shared" si="983"/>
        <v>#DIV/0!</v>
      </c>
      <c r="AZ320" s="623">
        <f>AZ82</f>
        <v>0</v>
      </c>
      <c r="BA320" s="695" t="e">
        <f t="shared" si="1039"/>
        <v>#DIV/0!</v>
      </c>
      <c r="BB320" s="623">
        <f>BB82</f>
        <v>0</v>
      </c>
      <c r="BC320" s="623"/>
      <c r="BD320" s="623"/>
      <c r="BE320" s="623">
        <f>BF320+BH320+BI320</f>
        <v>0</v>
      </c>
      <c r="BF320" s="623">
        <f>BF325</f>
        <v>0</v>
      </c>
      <c r="BG320" s="623">
        <f>BG82</f>
        <v>0</v>
      </c>
      <c r="BH320" s="623">
        <f>BH82</f>
        <v>0</v>
      </c>
      <c r="BI320" s="623">
        <f>BI82</f>
        <v>0</v>
      </c>
      <c r="BJ320" s="623" t="e">
        <f t="shared" ref="BJ320:BJ321" si="1046">BK320+BL320+BM320</f>
        <v>#REF!</v>
      </c>
      <c r="BK320" s="623" t="e">
        <f>BK82+#REF!</f>
        <v>#REF!</v>
      </c>
      <c r="BL320" s="623"/>
      <c r="BM320" s="623"/>
      <c r="BN320" s="623">
        <f t="shared" ref="BN320:BN321" si="1047">BO320+BR320+BS320</f>
        <v>0</v>
      </c>
      <c r="BO320" s="623"/>
      <c r="BP320" s="623"/>
      <c r="BQ320" s="623"/>
      <c r="BR320" s="623"/>
      <c r="BS320" s="623"/>
      <c r="BT320" s="623"/>
      <c r="BU320" s="623">
        <f>BV320+BY320+BZ320</f>
        <v>0</v>
      </c>
      <c r="BV320" s="436">
        <f>BV325</f>
        <v>0</v>
      </c>
      <c r="BW320" s="517"/>
      <c r="BX320" s="436">
        <f>BX82</f>
        <v>0</v>
      </c>
      <c r="BY320" s="436">
        <f>BY82</f>
        <v>0</v>
      </c>
      <c r="BZ320" s="436">
        <f>BZ82</f>
        <v>0</v>
      </c>
      <c r="CE320" s="695" t="e">
        <f t="shared" si="829"/>
        <v>#DIV/0!</v>
      </c>
    </row>
    <row r="321" spans="1:12295" s="50" customFormat="1" ht="54" hidden="1" customHeight="1" x14ac:dyDescent="0.25">
      <c r="B321" s="200"/>
      <c r="C321" s="97" t="s">
        <v>31</v>
      </c>
      <c r="D321" s="166">
        <f>E321+G321+H321+I321</f>
        <v>4969904.9791099997</v>
      </c>
      <c r="E321" s="166">
        <f>E324+E547</f>
        <v>0</v>
      </c>
      <c r="F321" s="166"/>
      <c r="G321" s="166">
        <f>G324+G547</f>
        <v>4969904.9791099997</v>
      </c>
      <c r="H321" s="166">
        <f>H324+H547</f>
        <v>0</v>
      </c>
      <c r="I321" s="166">
        <f>I324+I547</f>
        <v>0</v>
      </c>
      <c r="J321" s="166"/>
      <c r="K321" s="166">
        <f>M321+Q321+S321+U321</f>
        <v>46118.291740000001</v>
      </c>
      <c r="L321" s="695">
        <f t="shared" si="936"/>
        <v>9.2795117681020063E-3</v>
      </c>
      <c r="M321" s="166">
        <f>M324+M547</f>
        <v>0</v>
      </c>
      <c r="N321" s="683"/>
      <c r="O321" s="166"/>
      <c r="P321" s="762" t="e">
        <f t="shared" si="990"/>
        <v>#DIV/0!</v>
      </c>
      <c r="Q321" s="166">
        <f>Q324+Q547</f>
        <v>46118.291740000001</v>
      </c>
      <c r="R321" s="683"/>
      <c r="S321" s="166">
        <f>S324+S547</f>
        <v>0</v>
      </c>
      <c r="T321" s="683"/>
      <c r="U321" s="166">
        <f>U324+U547</f>
        <v>0</v>
      </c>
      <c r="V321" s="622" t="e">
        <f t="shared" si="1044"/>
        <v>#REF!</v>
      </c>
      <c r="W321" s="622" t="e">
        <f>W81+#REF!+#REF!</f>
        <v>#REF!</v>
      </c>
      <c r="X321" s="622"/>
      <c r="Y321" s="622"/>
      <c r="Z321" s="622" t="e">
        <f t="shared" si="1045"/>
        <v>#REF!</v>
      </c>
      <c r="AA321" s="622" t="e">
        <f>AA81+#REF!+#REF!</f>
        <v>#REF!</v>
      </c>
      <c r="AB321" s="622">
        <f>H321</f>
        <v>0</v>
      </c>
      <c r="AC321" s="622"/>
      <c r="AD321" s="683"/>
      <c r="AE321" s="866">
        <f>AG321+AK321+AM321+AO321</f>
        <v>45092.691270000003</v>
      </c>
      <c r="AF321" s="695">
        <f t="shared" si="939"/>
        <v>9.0731495792249744E-3</v>
      </c>
      <c r="AG321" s="166">
        <f>AG324+AG547</f>
        <v>0</v>
      </c>
      <c r="AH321" s="695" t="e">
        <f t="shared" si="977"/>
        <v>#DIV/0!</v>
      </c>
      <c r="AI321" s="166"/>
      <c r="AJ321" s="683"/>
      <c r="AK321" s="166">
        <f>AK324+AK547</f>
        <v>45092.691270000003</v>
      </c>
      <c r="AL321" s="762">
        <f t="shared" si="996"/>
        <v>9.0731495792249744E-3</v>
      </c>
      <c r="AM321" s="166">
        <f>AM324+AM547</f>
        <v>0</v>
      </c>
      <c r="AN321" s="683"/>
      <c r="AO321" s="166">
        <f>AO324+AO547</f>
        <v>0</v>
      </c>
      <c r="AP321" s="622"/>
      <c r="AQ321" s="762" t="e">
        <f t="shared" si="997"/>
        <v>#DIV/0!</v>
      </c>
      <c r="AR321" s="166">
        <f>AT321+AX321+AZ321+BB321</f>
        <v>1798487.8074099999</v>
      </c>
      <c r="AS321" s="695">
        <f t="shared" si="942"/>
        <v>0.36187569278881249</v>
      </c>
      <c r="AT321" s="166">
        <f>AT324</f>
        <v>0</v>
      </c>
      <c r="AU321" s="695" t="e">
        <f t="shared" si="981"/>
        <v>#DIV/0!</v>
      </c>
      <c r="AV321" s="166"/>
      <c r="AW321" s="695" t="e">
        <f t="shared" si="998"/>
        <v>#DIV/0!</v>
      </c>
      <c r="AX321" s="166">
        <f>AX324+AX547</f>
        <v>1798487.8074099999</v>
      </c>
      <c r="AY321" s="695">
        <f t="shared" si="983"/>
        <v>0.36187569278881249</v>
      </c>
      <c r="AZ321" s="622">
        <f t="shared" ref="AZ321:BB321" si="1048">AZ324</f>
        <v>0</v>
      </c>
      <c r="BA321" s="695" t="e">
        <f t="shared" si="1039"/>
        <v>#DIV/0!</v>
      </c>
      <c r="BB321" s="622">
        <f t="shared" si="1048"/>
        <v>0</v>
      </c>
      <c r="BC321" s="622"/>
      <c r="BD321" s="622"/>
      <c r="BE321" s="622">
        <f>BF321+BG321+BH321+BI321</f>
        <v>0</v>
      </c>
      <c r="BF321" s="622">
        <f>BF324</f>
        <v>0</v>
      </c>
      <c r="BG321" s="622">
        <f>BG324+BG547</f>
        <v>0</v>
      </c>
      <c r="BH321" s="622">
        <f t="shared" ref="BH321:BI321" si="1049">BH324</f>
        <v>0</v>
      </c>
      <c r="BI321" s="622">
        <f t="shared" si="1049"/>
        <v>0</v>
      </c>
      <c r="BJ321" s="622" t="e">
        <f t="shared" si="1046"/>
        <v>#REF!</v>
      </c>
      <c r="BK321" s="622" t="e">
        <f>BK81+#REF!+#REF!</f>
        <v>#REF!</v>
      </c>
      <c r="BL321" s="622"/>
      <c r="BM321" s="622"/>
      <c r="BN321" s="622">
        <f t="shared" si="1047"/>
        <v>0</v>
      </c>
      <c r="BO321" s="622"/>
      <c r="BP321" s="622"/>
      <c r="BQ321" s="622"/>
      <c r="BR321" s="622"/>
      <c r="BS321" s="622"/>
      <c r="BT321" s="622"/>
      <c r="BU321" s="622">
        <f>BV321+BX321+BY321+BZ321</f>
        <v>0</v>
      </c>
      <c r="BV321" s="435">
        <f>BV324</f>
        <v>0</v>
      </c>
      <c r="BW321" s="519"/>
      <c r="BX321" s="435">
        <f>BX324+BX547</f>
        <v>0</v>
      </c>
      <c r="BY321" s="435">
        <f t="shared" ref="BY321:BZ321" si="1050">BY324</f>
        <v>0</v>
      </c>
      <c r="BZ321" s="435">
        <f t="shared" si="1050"/>
        <v>0</v>
      </c>
      <c r="CE321" s="695" t="e">
        <f t="shared" si="829"/>
        <v>#DIV/0!</v>
      </c>
    </row>
    <row r="322" spans="1:12295" s="335" customFormat="1" ht="54" hidden="1" customHeight="1" x14ac:dyDescent="0.25">
      <c r="B322" s="336"/>
      <c r="C322" s="337" t="s">
        <v>244</v>
      </c>
      <c r="D322" s="874">
        <f>E322+G322+H322+I322</f>
        <v>3278329.36</v>
      </c>
      <c r="E322" s="874">
        <f>E548</f>
        <v>0</v>
      </c>
      <c r="F322" s="874"/>
      <c r="G322" s="874">
        <f t="shared" ref="G322:I322" si="1051">G548</f>
        <v>3278329.36</v>
      </c>
      <c r="H322" s="874">
        <f t="shared" si="1051"/>
        <v>0</v>
      </c>
      <c r="I322" s="874">
        <f t="shared" si="1051"/>
        <v>0</v>
      </c>
      <c r="J322" s="874"/>
      <c r="K322" s="166">
        <f>M322+Q322+S322+U322</f>
        <v>0</v>
      </c>
      <c r="L322" s="695">
        <f t="shared" si="936"/>
        <v>0</v>
      </c>
      <c r="M322" s="874">
        <f>M548</f>
        <v>0</v>
      </c>
      <c r="N322" s="683"/>
      <c r="O322" s="874"/>
      <c r="P322" s="762" t="e">
        <f t="shared" si="990"/>
        <v>#DIV/0!</v>
      </c>
      <c r="Q322" s="874">
        <f t="shared" ref="Q322" si="1052">Q548</f>
        <v>0</v>
      </c>
      <c r="R322" s="683"/>
      <c r="S322" s="874">
        <f t="shared" ref="S322" si="1053">S548</f>
        <v>0</v>
      </c>
      <c r="T322" s="683"/>
      <c r="U322" s="874">
        <f t="shared" ref="U322" si="1054">U548</f>
        <v>0</v>
      </c>
      <c r="V322" s="338"/>
      <c r="W322" s="338"/>
      <c r="X322" s="338"/>
      <c r="Y322" s="338"/>
      <c r="Z322" s="338"/>
      <c r="AA322" s="338"/>
      <c r="AB322" s="338"/>
      <c r="AC322" s="338"/>
      <c r="AD322" s="683"/>
      <c r="AE322" s="902">
        <f>AG322+AK322+AM322+AO322</f>
        <v>2155.87138</v>
      </c>
      <c r="AF322" s="695">
        <f t="shared" si="939"/>
        <v>6.5761280922670931E-4</v>
      </c>
      <c r="AG322" s="874">
        <f>AG548</f>
        <v>0</v>
      </c>
      <c r="AH322" s="695" t="e">
        <f t="shared" si="977"/>
        <v>#DIV/0!</v>
      </c>
      <c r="AI322" s="874"/>
      <c r="AJ322" s="683"/>
      <c r="AK322" s="874">
        <f t="shared" ref="AK322" si="1055">AK548</f>
        <v>2155.87138</v>
      </c>
      <c r="AL322" s="762">
        <f t="shared" si="996"/>
        <v>6.5761280922670931E-4</v>
      </c>
      <c r="AM322" s="874">
        <f t="shared" ref="AM322" si="1056">AM548</f>
        <v>0</v>
      </c>
      <c r="AN322" s="683"/>
      <c r="AO322" s="874">
        <f t="shared" ref="AO322" si="1057">AO548</f>
        <v>0</v>
      </c>
      <c r="AP322" s="338"/>
      <c r="AQ322" s="762" t="e">
        <f t="shared" si="997"/>
        <v>#DIV/0!</v>
      </c>
      <c r="AR322" s="874">
        <f>AT322+AX322+AZ322+BB322</f>
        <v>3272630.5069999998</v>
      </c>
      <c r="AS322" s="695">
        <f t="shared" si="942"/>
        <v>0.99826165940813216</v>
      </c>
      <c r="AT322" s="874">
        <f>AT548</f>
        <v>0</v>
      </c>
      <c r="AU322" s="695" t="e">
        <f t="shared" si="981"/>
        <v>#DIV/0!</v>
      </c>
      <c r="AV322" s="874"/>
      <c r="AW322" s="695" t="e">
        <f t="shared" si="998"/>
        <v>#DIV/0!</v>
      </c>
      <c r="AX322" s="874">
        <f t="shared" ref="AX322" si="1058">AX548</f>
        <v>3272630.5069999998</v>
      </c>
      <c r="AY322" s="695">
        <f t="shared" si="983"/>
        <v>0.99826165940813216</v>
      </c>
      <c r="AZ322" s="338">
        <f t="shared" ref="AZ322:BB322" si="1059">AZ548</f>
        <v>0</v>
      </c>
      <c r="BA322" s="695" t="e">
        <f t="shared" si="1039"/>
        <v>#DIV/0!</v>
      </c>
      <c r="BB322" s="338">
        <f t="shared" si="1059"/>
        <v>0</v>
      </c>
      <c r="BC322" s="338"/>
      <c r="BD322" s="338"/>
      <c r="BE322" s="338">
        <f>BF322+BG322+BH322+BI322</f>
        <v>0</v>
      </c>
      <c r="BF322" s="338">
        <f>BF548</f>
        <v>0</v>
      </c>
      <c r="BG322" s="338">
        <f t="shared" ref="BG322" si="1060">BG548</f>
        <v>0</v>
      </c>
      <c r="BH322" s="338">
        <f t="shared" ref="BH322:BI322" si="1061">BH548</f>
        <v>0</v>
      </c>
      <c r="BI322" s="338">
        <f t="shared" si="1061"/>
        <v>0</v>
      </c>
      <c r="BJ322" s="338"/>
      <c r="BK322" s="338"/>
      <c r="BL322" s="338"/>
      <c r="BM322" s="338"/>
      <c r="BN322" s="338"/>
      <c r="BO322" s="338"/>
      <c r="BP322" s="338"/>
      <c r="BQ322" s="338"/>
      <c r="BR322" s="338"/>
      <c r="BS322" s="338"/>
      <c r="BT322" s="338"/>
      <c r="BU322" s="338">
        <f>BV322+BX322+BY322+BZ322</f>
        <v>0</v>
      </c>
      <c r="BV322" s="338">
        <f>BV548</f>
        <v>0</v>
      </c>
      <c r="BW322" s="338"/>
      <c r="BX322" s="338">
        <f t="shared" ref="BX322:BZ322" si="1062">BX548</f>
        <v>0</v>
      </c>
      <c r="BY322" s="338">
        <f t="shared" si="1062"/>
        <v>0</v>
      </c>
      <c r="BZ322" s="338">
        <f t="shared" si="1062"/>
        <v>0</v>
      </c>
      <c r="CE322" s="695" t="e">
        <f t="shared" si="829"/>
        <v>#DIV/0!</v>
      </c>
    </row>
    <row r="323" spans="1:12295" s="70" customFormat="1" ht="96" customHeight="1" x14ac:dyDescent="0.3">
      <c r="A323" s="370"/>
      <c r="B323" s="398" t="s">
        <v>34</v>
      </c>
      <c r="C323" s="397" t="s">
        <v>395</v>
      </c>
      <c r="D323" s="375">
        <f>E323+G323+H323+I323</f>
        <v>1999536.8633099999</v>
      </c>
      <c r="E323" s="375">
        <f>E324</f>
        <v>0</v>
      </c>
      <c r="F323" s="375"/>
      <c r="G323" s="375">
        <f t="shared" ref="G323:I323" si="1063">G324</f>
        <v>1999536.8633099999</v>
      </c>
      <c r="H323" s="375">
        <f t="shared" si="1063"/>
        <v>0</v>
      </c>
      <c r="I323" s="375">
        <f t="shared" si="1063"/>
        <v>0</v>
      </c>
      <c r="J323" s="375">
        <f>J324</f>
        <v>-1995070.3447399999</v>
      </c>
      <c r="K323" s="375">
        <f>M323+Q323+S323+U323</f>
        <v>4466.5185699999993</v>
      </c>
      <c r="L323" s="736">
        <f t="shared" si="936"/>
        <v>2.2337765569403903E-3</v>
      </c>
      <c r="M323" s="375">
        <f>M324</f>
        <v>0</v>
      </c>
      <c r="N323" s="421"/>
      <c r="O323" s="375"/>
      <c r="P323" s="421"/>
      <c r="Q323" s="375">
        <f t="shared" ref="Q323" si="1064">Q324</f>
        <v>4466.5185699999993</v>
      </c>
      <c r="R323" s="736">
        <f>Q323/G323</f>
        <v>2.2337765569403903E-3</v>
      </c>
      <c r="S323" s="375">
        <f t="shared" ref="S323" si="1065">S324</f>
        <v>0</v>
      </c>
      <c r="T323" s="421"/>
      <c r="U323" s="375">
        <f t="shared" ref="U323" si="1066">U324</f>
        <v>0</v>
      </c>
      <c r="V323" s="376" t="e">
        <f>W323</f>
        <v>#REF!</v>
      </c>
      <c r="W323" s="376" t="e">
        <f>W324+W325</f>
        <v>#REF!</v>
      </c>
      <c r="X323" s="376"/>
      <c r="Y323" s="376"/>
      <c r="Z323" s="376" t="e">
        <f>AA323</f>
        <v>#REF!</v>
      </c>
      <c r="AA323" s="376" t="e">
        <f>AA324+AA325</f>
        <v>#REF!</v>
      </c>
      <c r="AB323" s="376"/>
      <c r="AC323" s="376"/>
      <c r="AD323" s="421"/>
      <c r="AE323" s="375">
        <f>AG323+AK323+AM323+AO323</f>
        <v>10908.06841</v>
      </c>
      <c r="AF323" s="736">
        <f t="shared" si="939"/>
        <v>5.4552974792087434E-3</v>
      </c>
      <c r="AG323" s="375">
        <f>AG324</f>
        <v>0</v>
      </c>
      <c r="AH323" s="736"/>
      <c r="AI323" s="375"/>
      <c r="AJ323" s="421"/>
      <c r="AK323" s="375">
        <f t="shared" ref="AK323" si="1067">AK324</f>
        <v>10908.06841</v>
      </c>
      <c r="AL323" s="810">
        <f>AK323/G323</f>
        <v>5.4552974792087434E-3</v>
      </c>
      <c r="AM323" s="375">
        <f t="shared" ref="AM323" si="1068">AM324</f>
        <v>0</v>
      </c>
      <c r="AN323" s="421"/>
      <c r="AO323" s="375">
        <f t="shared" ref="AO323" si="1069">AO324</f>
        <v>0</v>
      </c>
      <c r="AP323" s="376">
        <f>AP324</f>
        <v>1003940.6663699999</v>
      </c>
      <c r="AQ323" s="810">
        <v>0</v>
      </c>
      <c r="AR323" s="375">
        <f>AT323+AX323+AZ323+BB323</f>
        <v>1014848.7347799998</v>
      </c>
      <c r="AS323" s="736">
        <f t="shared" si="942"/>
        <v>0.50754189802734428</v>
      </c>
      <c r="AT323" s="375">
        <f>AT324</f>
        <v>0</v>
      </c>
      <c r="AU323" s="736"/>
      <c r="AV323" s="375"/>
      <c r="AW323" s="736"/>
      <c r="AX323" s="375">
        <f t="shared" ref="AX323" si="1070">AX324</f>
        <v>1014848.7347799998</v>
      </c>
      <c r="AY323" s="736">
        <f t="shared" si="983"/>
        <v>0.50754189802734428</v>
      </c>
      <c r="AZ323" s="376">
        <f t="shared" ref="AZ323" si="1071">AZ324</f>
        <v>0</v>
      </c>
      <c r="BA323" s="736"/>
      <c r="BB323" s="376"/>
      <c r="BC323" s="376"/>
      <c r="BD323" s="376"/>
      <c r="BE323" s="376"/>
      <c r="BF323" s="376"/>
      <c r="BG323" s="376"/>
      <c r="BH323" s="376"/>
      <c r="BI323" s="376"/>
      <c r="BJ323" s="376"/>
      <c r="BK323" s="376"/>
      <c r="BL323" s="376"/>
      <c r="BM323" s="376"/>
      <c r="BN323" s="376"/>
      <c r="BO323" s="376"/>
      <c r="BP323" s="376"/>
      <c r="BQ323" s="376"/>
      <c r="BR323" s="376"/>
      <c r="BS323" s="376"/>
      <c r="BT323" s="376"/>
      <c r="BU323" s="376"/>
      <c r="BV323" s="376"/>
      <c r="BW323" s="376"/>
      <c r="BX323" s="375"/>
      <c r="BY323" s="376"/>
      <c r="BZ323" s="370"/>
      <c r="CA323" s="376"/>
      <c r="CB323" s="376"/>
      <c r="CC323" s="376"/>
      <c r="CD323" s="376"/>
      <c r="CE323" s="736"/>
      <c r="CF323" s="376"/>
      <c r="CG323" s="376"/>
      <c r="CH323" s="376"/>
      <c r="CI323" s="376"/>
      <c r="CJ323" s="376"/>
      <c r="CK323" s="376"/>
      <c r="CL323" s="376"/>
      <c r="CM323" s="376"/>
      <c r="CN323" s="376"/>
      <c r="CO323" s="377"/>
      <c r="CP323" s="377"/>
      <c r="CQ323" s="377"/>
      <c r="CR323" s="377"/>
      <c r="CS323" s="377"/>
      <c r="CT323" s="376"/>
      <c r="CU323" s="376"/>
      <c r="CV323" s="377"/>
      <c r="CW323" s="377"/>
      <c r="CX323" s="376"/>
      <c r="CY323" s="376"/>
      <c r="CZ323" s="377"/>
      <c r="DA323" s="377"/>
      <c r="DB323" s="376"/>
      <c r="DC323" s="376"/>
      <c r="DD323" s="376"/>
      <c r="DE323" s="376"/>
      <c r="DF323" s="376"/>
      <c r="DG323" s="376"/>
      <c r="DH323" s="376"/>
      <c r="DI323" s="377"/>
      <c r="DJ323" s="377"/>
      <c r="DK323" s="376"/>
      <c r="DL323" s="376"/>
      <c r="DM323" s="377"/>
      <c r="DN323" s="377"/>
      <c r="DO323" s="376"/>
      <c r="DP323" s="376"/>
      <c r="DQ323" s="376"/>
      <c r="DR323" s="376"/>
      <c r="DS323" s="376"/>
      <c r="DT323" s="370"/>
      <c r="DU323" s="396"/>
      <c r="DV323" s="376"/>
      <c r="DW323" s="376"/>
      <c r="DX323" s="376"/>
      <c r="DY323" s="376"/>
      <c r="DZ323" s="376"/>
      <c r="EA323" s="376"/>
      <c r="EB323" s="376"/>
      <c r="EC323" s="375"/>
      <c r="ED323" s="375"/>
      <c r="EE323" s="375"/>
      <c r="EF323" s="375"/>
      <c r="EG323" s="375"/>
      <c r="EH323" s="375"/>
      <c r="EI323" s="375"/>
      <c r="EJ323" s="375"/>
      <c r="EK323" s="375"/>
      <c r="EL323" s="375"/>
      <c r="EM323" s="375"/>
      <c r="EN323" s="375"/>
      <c r="EO323" s="375"/>
      <c r="EP323" s="375"/>
      <c r="EQ323" s="375"/>
      <c r="ER323" s="375"/>
      <c r="ES323" s="375"/>
      <c r="ET323" s="375"/>
      <c r="EU323" s="375"/>
      <c r="EV323" s="375"/>
      <c r="EW323" s="375"/>
      <c r="EX323" s="375"/>
      <c r="EY323" s="375"/>
      <c r="EZ323" s="375"/>
      <c r="FA323" s="375"/>
      <c r="FB323" s="375"/>
      <c r="FC323" s="375"/>
      <c r="FD323" s="375"/>
      <c r="FE323" s="375"/>
      <c r="FF323" s="375"/>
      <c r="FG323" s="375"/>
      <c r="FH323" s="375"/>
      <c r="FI323" s="375"/>
      <c r="FJ323" s="375"/>
      <c r="FK323" s="375"/>
      <c r="FL323" s="375"/>
      <c r="FM323" s="375"/>
      <c r="FN323" s="375"/>
      <c r="FO323" s="375"/>
      <c r="FP323" s="375"/>
      <c r="FQ323" s="375"/>
      <c r="FR323" s="375"/>
      <c r="FS323" s="375"/>
      <c r="FT323" s="375"/>
      <c r="FU323" s="376"/>
      <c r="FV323" s="376"/>
      <c r="FW323" s="376"/>
      <c r="FX323" s="376"/>
      <c r="FY323" s="376"/>
      <c r="FZ323" s="376"/>
      <c r="GA323" s="376"/>
      <c r="GB323" s="376"/>
      <c r="GC323" s="376"/>
      <c r="GD323" s="376"/>
      <c r="GE323" s="376"/>
      <c r="GF323" s="376"/>
      <c r="GG323" s="376"/>
      <c r="GH323" s="376"/>
      <c r="GI323" s="376"/>
      <c r="GJ323" s="376"/>
      <c r="GK323" s="376"/>
      <c r="GL323" s="376"/>
      <c r="GM323" s="376"/>
      <c r="GN323" s="376"/>
      <c r="GO323" s="376"/>
      <c r="GP323" s="376"/>
      <c r="GQ323" s="376"/>
      <c r="GR323" s="376"/>
      <c r="GS323" s="377"/>
      <c r="GT323" s="377"/>
      <c r="GU323" s="377"/>
      <c r="GV323" s="377"/>
      <c r="GW323" s="377"/>
      <c r="GX323" s="376"/>
      <c r="GY323" s="376"/>
      <c r="GZ323" s="377"/>
      <c r="HA323" s="377"/>
      <c r="HB323" s="376"/>
      <c r="HC323" s="376"/>
      <c r="HD323" s="377"/>
      <c r="HE323" s="377"/>
      <c r="HF323" s="376"/>
      <c r="HG323" s="376"/>
      <c r="HH323" s="376"/>
      <c r="HI323" s="376"/>
      <c r="HJ323" s="376"/>
      <c r="HK323" s="376"/>
      <c r="HL323" s="376"/>
      <c r="HM323" s="377"/>
      <c r="HN323" s="377"/>
      <c r="HO323" s="376"/>
      <c r="HP323" s="376"/>
      <c r="HQ323" s="377"/>
      <c r="HR323" s="377"/>
      <c r="HS323" s="376"/>
      <c r="HT323" s="376"/>
      <c r="HU323" s="376"/>
      <c r="HV323" s="376"/>
      <c r="HW323" s="376"/>
      <c r="HX323" s="370"/>
      <c r="HY323" s="396"/>
      <c r="HZ323" s="376"/>
      <c r="IA323" s="376"/>
      <c r="IB323" s="376"/>
      <c r="IC323" s="376"/>
      <c r="ID323" s="376"/>
      <c r="IE323" s="376"/>
      <c r="IF323" s="376"/>
      <c r="IG323" s="375"/>
      <c r="IH323" s="375"/>
      <c r="II323" s="375"/>
      <c r="IJ323" s="375"/>
      <c r="IK323" s="375"/>
      <c r="IL323" s="375"/>
      <c r="IM323" s="375"/>
      <c r="IN323" s="375"/>
      <c r="IO323" s="375"/>
      <c r="IP323" s="375"/>
      <c r="IQ323" s="375"/>
      <c r="IR323" s="375"/>
      <c r="IS323" s="375"/>
      <c r="IT323" s="375"/>
      <c r="IU323" s="375"/>
      <c r="IV323" s="375"/>
      <c r="IW323" s="375"/>
      <c r="IX323" s="375"/>
      <c r="IY323" s="375"/>
      <c r="IZ323" s="375"/>
      <c r="JA323" s="375"/>
      <c r="JB323" s="375"/>
      <c r="JC323" s="375"/>
      <c r="JD323" s="375"/>
      <c r="JE323" s="375"/>
      <c r="JF323" s="375"/>
      <c r="JG323" s="375"/>
      <c r="JH323" s="375"/>
      <c r="JI323" s="375"/>
      <c r="JJ323" s="375"/>
      <c r="JK323" s="375"/>
      <c r="JL323" s="375"/>
      <c r="JM323" s="375"/>
      <c r="JN323" s="375"/>
      <c r="JO323" s="375"/>
      <c r="JP323" s="375"/>
      <c r="JQ323" s="375"/>
      <c r="JR323" s="375"/>
      <c r="JS323" s="375"/>
      <c r="JT323" s="375"/>
      <c r="JU323" s="375"/>
      <c r="JV323" s="375"/>
      <c r="JW323" s="375"/>
      <c r="JX323" s="375"/>
      <c r="JY323" s="376"/>
      <c r="JZ323" s="376"/>
      <c r="KA323" s="376"/>
      <c r="KB323" s="376"/>
      <c r="KC323" s="376"/>
      <c r="KD323" s="376"/>
      <c r="KE323" s="376"/>
      <c r="KF323" s="376"/>
      <c r="KG323" s="376"/>
      <c r="KH323" s="376"/>
      <c r="KI323" s="376"/>
      <c r="KJ323" s="376"/>
      <c r="KK323" s="376"/>
      <c r="KL323" s="376"/>
      <c r="KM323" s="376"/>
      <c r="KN323" s="376"/>
      <c r="KO323" s="376"/>
      <c r="KP323" s="376"/>
      <c r="KQ323" s="376"/>
      <c r="KR323" s="376"/>
      <c r="KS323" s="376"/>
      <c r="KT323" s="376"/>
      <c r="KU323" s="376"/>
      <c r="KV323" s="376"/>
      <c r="KW323" s="377"/>
      <c r="KX323" s="377"/>
      <c r="KY323" s="377"/>
      <c r="KZ323" s="377"/>
      <c r="LA323" s="377"/>
      <c r="LB323" s="376"/>
      <c r="LC323" s="376"/>
      <c r="LD323" s="377"/>
      <c r="LE323" s="377"/>
      <c r="LF323" s="376"/>
      <c r="LG323" s="376"/>
      <c r="LH323" s="377"/>
      <c r="LI323" s="377"/>
      <c r="LJ323" s="376"/>
      <c r="LK323" s="376"/>
      <c r="LL323" s="376"/>
      <c r="LM323" s="376"/>
      <c r="LN323" s="376"/>
      <c r="LO323" s="376"/>
      <c r="LP323" s="376"/>
      <c r="LQ323" s="377"/>
      <c r="LR323" s="377"/>
      <c r="LS323" s="376"/>
      <c r="LT323" s="376"/>
      <c r="LU323" s="377"/>
      <c r="LV323" s="377"/>
      <c r="LW323" s="376"/>
      <c r="LX323" s="376"/>
      <c r="LY323" s="376"/>
      <c r="LZ323" s="376"/>
      <c r="MA323" s="376"/>
      <c r="MB323" s="370"/>
      <c r="MC323" s="396"/>
      <c r="MD323" s="376"/>
      <c r="ME323" s="376"/>
      <c r="MF323" s="376"/>
      <c r="MG323" s="376"/>
      <c r="MH323" s="376"/>
      <c r="MI323" s="376"/>
      <c r="MJ323" s="376"/>
      <c r="MK323" s="375"/>
      <c r="ML323" s="375"/>
      <c r="MM323" s="375"/>
      <c r="MN323" s="375"/>
      <c r="MO323" s="375"/>
      <c r="MP323" s="375"/>
      <c r="MQ323" s="375"/>
      <c r="MR323" s="375"/>
      <c r="MS323" s="375"/>
      <c r="MT323" s="375"/>
      <c r="MU323" s="375"/>
      <c r="MV323" s="375"/>
      <c r="MW323" s="375"/>
      <c r="MX323" s="375"/>
      <c r="MY323" s="375"/>
      <c r="MZ323" s="375"/>
      <c r="NA323" s="375"/>
      <c r="NB323" s="375"/>
      <c r="NC323" s="375"/>
      <c r="ND323" s="375"/>
      <c r="NE323" s="375"/>
      <c r="NF323" s="375"/>
      <c r="NG323" s="375"/>
      <c r="NH323" s="375"/>
      <c r="NI323" s="375"/>
      <c r="NJ323" s="375"/>
      <c r="NK323" s="375"/>
      <c r="NL323" s="375"/>
      <c r="NM323" s="375"/>
      <c r="NN323" s="375"/>
      <c r="NO323" s="375"/>
      <c r="NP323" s="375"/>
      <c r="NQ323" s="375"/>
      <c r="NR323" s="375"/>
      <c r="NS323" s="375"/>
      <c r="NT323" s="375"/>
      <c r="NU323" s="375"/>
      <c r="NV323" s="375"/>
      <c r="NW323" s="375"/>
      <c r="NX323" s="375"/>
      <c r="NY323" s="375"/>
      <c r="NZ323" s="375"/>
      <c r="OA323" s="375"/>
      <c r="OB323" s="375"/>
      <c r="OC323" s="376"/>
      <c r="OD323" s="376"/>
      <c r="OE323" s="376"/>
      <c r="OF323" s="376"/>
      <c r="OG323" s="376"/>
      <c r="OH323" s="376"/>
      <c r="OI323" s="376"/>
      <c r="OJ323" s="376"/>
      <c r="OK323" s="376"/>
      <c r="OL323" s="376"/>
      <c r="OM323" s="376"/>
      <c r="ON323" s="376"/>
      <c r="OO323" s="376"/>
      <c r="OP323" s="376"/>
      <c r="OQ323" s="376"/>
      <c r="OR323" s="376"/>
      <c r="OS323" s="376"/>
      <c r="OT323" s="376"/>
      <c r="OU323" s="376"/>
      <c r="OV323" s="376"/>
      <c r="OW323" s="376"/>
      <c r="OX323" s="376"/>
      <c r="OY323" s="376"/>
      <c r="OZ323" s="376"/>
      <c r="PA323" s="377"/>
      <c r="PB323" s="377"/>
      <c r="PC323" s="377"/>
      <c r="PD323" s="377"/>
      <c r="PE323" s="377"/>
      <c r="PF323" s="376"/>
      <c r="PG323" s="376"/>
      <c r="PH323" s="377"/>
      <c r="PI323" s="377"/>
      <c r="PJ323" s="376"/>
      <c r="PK323" s="376"/>
      <c r="PL323" s="377"/>
      <c r="PM323" s="377"/>
      <c r="PN323" s="376"/>
      <c r="PO323" s="376"/>
      <c r="PP323" s="376"/>
      <c r="PQ323" s="376"/>
      <c r="PR323" s="376"/>
      <c r="PS323" s="376"/>
      <c r="PT323" s="376"/>
      <c r="PU323" s="377"/>
      <c r="PV323" s="377"/>
      <c r="PW323" s="376"/>
      <c r="PX323" s="376"/>
      <c r="PY323" s="377"/>
      <c r="PZ323" s="377"/>
      <c r="QA323" s="376"/>
      <c r="QB323" s="376"/>
      <c r="QC323" s="376"/>
      <c r="QD323" s="376"/>
      <c r="QE323" s="376"/>
      <c r="QF323" s="370"/>
      <c r="QG323" s="396"/>
      <c r="QH323" s="376"/>
      <c r="QI323" s="376"/>
      <c r="QJ323" s="376"/>
      <c r="QK323" s="376"/>
      <c r="QL323" s="376"/>
      <c r="QM323" s="376"/>
      <c r="QN323" s="376"/>
      <c r="QO323" s="375"/>
      <c r="QP323" s="375"/>
      <c r="QQ323" s="375"/>
      <c r="QR323" s="375"/>
      <c r="QS323" s="375"/>
      <c r="QT323" s="375"/>
      <c r="QU323" s="375"/>
      <c r="QV323" s="375"/>
      <c r="QW323" s="375"/>
      <c r="QX323" s="375"/>
      <c r="QY323" s="375"/>
      <c r="QZ323" s="375"/>
      <c r="RA323" s="375"/>
      <c r="RB323" s="375"/>
      <c r="RC323" s="375"/>
      <c r="RD323" s="375"/>
      <c r="RE323" s="375"/>
      <c r="RF323" s="375"/>
      <c r="RG323" s="375"/>
      <c r="RH323" s="375"/>
      <c r="RI323" s="375"/>
      <c r="RJ323" s="375"/>
      <c r="RK323" s="375"/>
      <c r="RL323" s="375"/>
      <c r="RM323" s="375"/>
      <c r="RN323" s="375"/>
      <c r="RO323" s="375"/>
      <c r="RP323" s="375"/>
      <c r="RQ323" s="375"/>
      <c r="RR323" s="375"/>
      <c r="RS323" s="375"/>
      <c r="RT323" s="375"/>
      <c r="RU323" s="375"/>
      <c r="RV323" s="375"/>
      <c r="RW323" s="375"/>
      <c r="RX323" s="375"/>
      <c r="RY323" s="375"/>
      <c r="RZ323" s="375"/>
      <c r="SA323" s="375"/>
      <c r="SB323" s="375"/>
      <c r="SC323" s="375"/>
      <c r="SD323" s="375"/>
      <c r="SE323" s="375"/>
      <c r="SF323" s="375"/>
      <c r="SG323" s="376"/>
      <c r="SH323" s="376"/>
      <c r="SI323" s="376"/>
      <c r="SJ323" s="376"/>
      <c r="SK323" s="376"/>
      <c r="SL323" s="376"/>
      <c r="SM323" s="376"/>
      <c r="SN323" s="376"/>
      <c r="SO323" s="376"/>
      <c r="SP323" s="376"/>
      <c r="SQ323" s="376"/>
      <c r="SR323" s="376"/>
      <c r="SS323" s="376"/>
      <c r="ST323" s="376"/>
      <c r="SU323" s="376"/>
      <c r="SV323" s="376"/>
      <c r="SW323" s="376"/>
      <c r="SX323" s="376"/>
      <c r="SY323" s="376"/>
      <c r="SZ323" s="376"/>
      <c r="TA323" s="376"/>
      <c r="TB323" s="376"/>
      <c r="TC323" s="376"/>
      <c r="TD323" s="376"/>
      <c r="TE323" s="377"/>
      <c r="TF323" s="377"/>
      <c r="TG323" s="377"/>
      <c r="TH323" s="377"/>
      <c r="TI323" s="377"/>
      <c r="TJ323" s="376"/>
      <c r="TK323" s="376"/>
      <c r="TL323" s="377"/>
      <c r="TM323" s="377"/>
      <c r="TN323" s="376"/>
      <c r="TO323" s="376"/>
      <c r="TP323" s="377"/>
      <c r="TQ323" s="377"/>
      <c r="TR323" s="376"/>
      <c r="TS323" s="376"/>
      <c r="TT323" s="376"/>
      <c r="TU323" s="376"/>
      <c r="TV323" s="376"/>
      <c r="TW323" s="376"/>
      <c r="TX323" s="376"/>
      <c r="TY323" s="377"/>
      <c r="TZ323" s="377"/>
      <c r="UA323" s="376"/>
      <c r="UB323" s="376"/>
      <c r="UC323" s="377"/>
      <c r="UD323" s="377"/>
      <c r="UE323" s="376"/>
      <c r="UF323" s="376"/>
      <c r="UG323" s="376"/>
      <c r="UH323" s="376"/>
      <c r="UI323" s="376"/>
      <c r="UJ323" s="370"/>
      <c r="UK323" s="396"/>
      <c r="UL323" s="376"/>
      <c r="UM323" s="376"/>
      <c r="UN323" s="376"/>
      <c r="UO323" s="376"/>
      <c r="UP323" s="376"/>
      <c r="UQ323" s="376"/>
      <c r="UR323" s="376"/>
      <c r="US323" s="375"/>
      <c r="UT323" s="375"/>
      <c r="UU323" s="375"/>
      <c r="UV323" s="375"/>
      <c r="UW323" s="375"/>
      <c r="UX323" s="375"/>
      <c r="UY323" s="375"/>
      <c r="UZ323" s="375"/>
      <c r="VA323" s="375"/>
      <c r="VB323" s="375"/>
      <c r="VC323" s="375"/>
      <c r="VD323" s="375"/>
      <c r="VE323" s="375"/>
      <c r="VF323" s="375"/>
      <c r="VG323" s="375"/>
      <c r="VH323" s="375"/>
      <c r="VI323" s="375"/>
      <c r="VJ323" s="375"/>
      <c r="VK323" s="375"/>
      <c r="VL323" s="375"/>
      <c r="VM323" s="375"/>
      <c r="VN323" s="375"/>
      <c r="VO323" s="375"/>
      <c r="VP323" s="375"/>
      <c r="VQ323" s="375"/>
      <c r="VR323" s="375"/>
      <c r="VS323" s="375"/>
      <c r="VT323" s="375"/>
      <c r="VU323" s="375"/>
      <c r="VV323" s="375"/>
      <c r="VW323" s="375"/>
      <c r="VX323" s="375"/>
      <c r="VY323" s="375"/>
      <c r="VZ323" s="375"/>
      <c r="WA323" s="375"/>
      <c r="WB323" s="375"/>
      <c r="WC323" s="375"/>
      <c r="WD323" s="375"/>
      <c r="WE323" s="375"/>
      <c r="WF323" s="375"/>
      <c r="WG323" s="375"/>
      <c r="WH323" s="375"/>
      <c r="WI323" s="375"/>
      <c r="WJ323" s="375"/>
      <c r="WK323" s="376"/>
      <c r="WL323" s="376"/>
      <c r="WM323" s="376"/>
      <c r="WN323" s="376"/>
      <c r="WO323" s="376"/>
      <c r="WP323" s="376"/>
      <c r="WQ323" s="376"/>
      <c r="WR323" s="376"/>
      <c r="WS323" s="376"/>
      <c r="WT323" s="376"/>
      <c r="WU323" s="376"/>
      <c r="WV323" s="376"/>
      <c r="WW323" s="376"/>
      <c r="WX323" s="376"/>
      <c r="WY323" s="376"/>
      <c r="WZ323" s="376"/>
      <c r="XA323" s="376"/>
      <c r="XB323" s="376"/>
      <c r="XC323" s="376"/>
      <c r="XD323" s="376"/>
      <c r="XE323" s="376"/>
      <c r="XF323" s="376"/>
      <c r="XG323" s="376"/>
      <c r="XH323" s="376"/>
      <c r="XI323" s="377"/>
      <c r="XJ323" s="377"/>
      <c r="XK323" s="377"/>
      <c r="XL323" s="377"/>
      <c r="XM323" s="377"/>
      <c r="XN323" s="376"/>
      <c r="XO323" s="376"/>
      <c r="XP323" s="377"/>
      <c r="XQ323" s="377"/>
      <c r="XR323" s="376"/>
      <c r="XS323" s="376"/>
      <c r="XT323" s="377"/>
      <c r="XU323" s="377"/>
      <c r="XV323" s="376"/>
      <c r="XW323" s="376"/>
      <c r="XX323" s="376"/>
      <c r="XY323" s="376"/>
      <c r="XZ323" s="376"/>
      <c r="YA323" s="376"/>
      <c r="YB323" s="376"/>
      <c r="YC323" s="377"/>
      <c r="YD323" s="377"/>
      <c r="YE323" s="376"/>
      <c r="YF323" s="376"/>
      <c r="YG323" s="377"/>
      <c r="YH323" s="377"/>
      <c r="YI323" s="376"/>
      <c r="YJ323" s="376"/>
      <c r="YK323" s="376"/>
      <c r="YL323" s="376"/>
      <c r="YM323" s="376"/>
      <c r="YN323" s="370"/>
      <c r="YO323" s="396"/>
      <c r="YP323" s="376"/>
      <c r="YQ323" s="376"/>
      <c r="YR323" s="376"/>
      <c r="YS323" s="376"/>
      <c r="YT323" s="376"/>
      <c r="YU323" s="376"/>
      <c r="YV323" s="376"/>
      <c r="YW323" s="375"/>
      <c r="YX323" s="375"/>
      <c r="YY323" s="375"/>
      <c r="YZ323" s="375"/>
      <c r="ZA323" s="375"/>
      <c r="ZB323" s="375"/>
      <c r="ZC323" s="375"/>
      <c r="ZD323" s="375"/>
      <c r="ZE323" s="375"/>
      <c r="ZF323" s="375"/>
      <c r="ZG323" s="375"/>
      <c r="ZH323" s="375"/>
      <c r="ZI323" s="375"/>
      <c r="ZJ323" s="375"/>
      <c r="ZK323" s="375"/>
      <c r="ZL323" s="375"/>
      <c r="ZM323" s="375"/>
      <c r="ZN323" s="375"/>
      <c r="ZO323" s="375"/>
      <c r="ZP323" s="375"/>
      <c r="ZQ323" s="375"/>
      <c r="ZR323" s="375"/>
      <c r="ZS323" s="375"/>
      <c r="ZT323" s="375"/>
      <c r="ZU323" s="375"/>
      <c r="ZV323" s="375"/>
      <c r="ZW323" s="375"/>
      <c r="ZX323" s="375"/>
      <c r="ZY323" s="375"/>
      <c r="ZZ323" s="375"/>
      <c r="AAA323" s="375"/>
      <c r="AAB323" s="375"/>
      <c r="AAC323" s="375"/>
      <c r="AAD323" s="375"/>
      <c r="AAE323" s="375"/>
      <c r="AAF323" s="375"/>
      <c r="AAG323" s="375"/>
      <c r="AAH323" s="375"/>
      <c r="AAI323" s="375"/>
      <c r="AAJ323" s="375"/>
      <c r="AAK323" s="375"/>
      <c r="AAL323" s="375"/>
      <c r="AAM323" s="375"/>
      <c r="AAN323" s="375"/>
      <c r="AAO323" s="376"/>
      <c r="AAP323" s="376"/>
      <c r="AAQ323" s="376"/>
      <c r="AAR323" s="376"/>
      <c r="AAS323" s="376"/>
      <c r="AAT323" s="376"/>
      <c r="AAU323" s="376"/>
      <c r="AAV323" s="376"/>
      <c r="AAW323" s="376"/>
      <c r="AAX323" s="376"/>
      <c r="AAY323" s="376"/>
      <c r="AAZ323" s="376"/>
      <c r="ABA323" s="376"/>
      <c r="ABB323" s="376"/>
      <c r="ABC323" s="376"/>
      <c r="ABD323" s="376"/>
      <c r="ABE323" s="376"/>
      <c r="ABF323" s="376"/>
      <c r="ABG323" s="376"/>
      <c r="ABH323" s="376"/>
      <c r="ABI323" s="376"/>
      <c r="ABJ323" s="376"/>
      <c r="ABK323" s="376"/>
      <c r="ABL323" s="376"/>
      <c r="ABM323" s="377"/>
      <c r="ABN323" s="377"/>
      <c r="ABO323" s="377"/>
      <c r="ABP323" s="377"/>
      <c r="ABQ323" s="377"/>
      <c r="ABR323" s="376"/>
      <c r="ABS323" s="376"/>
      <c r="ABT323" s="377"/>
      <c r="ABU323" s="377"/>
      <c r="ABV323" s="376"/>
      <c r="ABW323" s="376"/>
      <c r="ABX323" s="377"/>
      <c r="ABY323" s="377"/>
      <c r="ABZ323" s="376"/>
      <c r="ACA323" s="376"/>
      <c r="ACB323" s="376"/>
      <c r="ACC323" s="376"/>
      <c r="ACD323" s="376"/>
      <c r="ACE323" s="376"/>
      <c r="ACF323" s="376"/>
      <c r="ACG323" s="377"/>
      <c r="ACH323" s="377"/>
      <c r="ACI323" s="376"/>
      <c r="ACJ323" s="376"/>
      <c r="ACK323" s="377"/>
      <c r="ACL323" s="377"/>
      <c r="ACM323" s="376"/>
      <c r="ACN323" s="376"/>
      <c r="ACO323" s="376"/>
      <c r="ACP323" s="376"/>
      <c r="ACQ323" s="376"/>
      <c r="ACR323" s="370"/>
      <c r="ACS323" s="396"/>
      <c r="ACT323" s="376"/>
      <c r="ACU323" s="376"/>
      <c r="ACV323" s="376"/>
      <c r="ACW323" s="376"/>
      <c r="ACX323" s="376"/>
      <c r="ACY323" s="376"/>
      <c r="ACZ323" s="376"/>
      <c r="ADA323" s="375"/>
      <c r="ADB323" s="375"/>
      <c r="ADC323" s="375"/>
      <c r="ADD323" s="375"/>
      <c r="ADE323" s="375"/>
      <c r="ADF323" s="375"/>
      <c r="ADG323" s="375"/>
      <c r="ADH323" s="375"/>
      <c r="ADI323" s="375"/>
      <c r="ADJ323" s="375"/>
      <c r="ADK323" s="375"/>
      <c r="ADL323" s="375"/>
      <c r="ADM323" s="375"/>
      <c r="ADN323" s="375"/>
      <c r="ADO323" s="375"/>
      <c r="ADP323" s="375"/>
      <c r="ADQ323" s="375"/>
      <c r="ADR323" s="375"/>
      <c r="ADS323" s="375"/>
      <c r="ADT323" s="375"/>
      <c r="ADU323" s="375"/>
      <c r="ADV323" s="375"/>
      <c r="ADW323" s="375"/>
      <c r="ADX323" s="375"/>
      <c r="ADY323" s="375"/>
      <c r="ADZ323" s="375"/>
      <c r="AEA323" s="375"/>
      <c r="AEB323" s="375"/>
      <c r="AEC323" s="375"/>
      <c r="AED323" s="375"/>
      <c r="AEE323" s="375"/>
      <c r="AEF323" s="375"/>
      <c r="AEG323" s="375"/>
      <c r="AEH323" s="375"/>
      <c r="AEI323" s="375"/>
      <c r="AEJ323" s="375"/>
      <c r="AEK323" s="375"/>
      <c r="AEL323" s="375"/>
      <c r="AEM323" s="375"/>
      <c r="AEN323" s="375"/>
      <c r="AEO323" s="375"/>
      <c r="AEP323" s="375"/>
      <c r="AEQ323" s="375"/>
      <c r="AER323" s="375"/>
      <c r="AES323" s="376"/>
      <c r="AET323" s="376"/>
      <c r="AEU323" s="376"/>
      <c r="AEV323" s="376"/>
      <c r="AEW323" s="376"/>
      <c r="AEX323" s="376"/>
      <c r="AEY323" s="376"/>
      <c r="AEZ323" s="376"/>
      <c r="AFA323" s="376"/>
      <c r="AFB323" s="376"/>
      <c r="AFC323" s="376"/>
      <c r="AFD323" s="376"/>
      <c r="AFE323" s="376"/>
      <c r="AFF323" s="376"/>
      <c r="AFG323" s="376"/>
      <c r="AFH323" s="376"/>
      <c r="AFI323" s="376"/>
      <c r="AFJ323" s="376"/>
      <c r="AFK323" s="376"/>
      <c r="AFL323" s="376"/>
      <c r="AFM323" s="376"/>
      <c r="AFN323" s="376"/>
      <c r="AFO323" s="376"/>
      <c r="AFP323" s="376"/>
      <c r="AFQ323" s="377"/>
      <c r="AFR323" s="377"/>
      <c r="AFS323" s="377"/>
      <c r="AFT323" s="377"/>
      <c r="AFU323" s="377"/>
      <c r="AFV323" s="376"/>
      <c r="AFW323" s="376"/>
      <c r="AFX323" s="377"/>
      <c r="AFY323" s="377"/>
      <c r="AFZ323" s="376"/>
      <c r="AGA323" s="376"/>
      <c r="AGB323" s="377"/>
      <c r="AGC323" s="377"/>
      <c r="AGD323" s="376"/>
      <c r="AGE323" s="376"/>
      <c r="AGF323" s="376"/>
      <c r="AGG323" s="376"/>
      <c r="AGH323" s="376"/>
      <c r="AGI323" s="376"/>
      <c r="AGJ323" s="376"/>
      <c r="AGK323" s="377"/>
      <c r="AGL323" s="377"/>
      <c r="AGM323" s="376"/>
      <c r="AGN323" s="376"/>
      <c r="AGO323" s="377"/>
      <c r="AGP323" s="377"/>
      <c r="AGQ323" s="376"/>
      <c r="AGR323" s="376"/>
      <c r="AGS323" s="376"/>
      <c r="AGT323" s="376"/>
      <c r="AGU323" s="376"/>
      <c r="AGV323" s="370"/>
      <c r="AGW323" s="396"/>
      <c r="AGX323" s="376"/>
      <c r="AGY323" s="376"/>
      <c r="AGZ323" s="376"/>
      <c r="AHA323" s="376"/>
      <c r="AHB323" s="376"/>
      <c r="AHC323" s="376"/>
      <c r="AHD323" s="376"/>
      <c r="AHE323" s="375"/>
      <c r="AHF323" s="375"/>
      <c r="AHG323" s="375"/>
      <c r="AHH323" s="375"/>
      <c r="AHI323" s="375"/>
      <c r="AHJ323" s="375"/>
      <c r="AHK323" s="375"/>
      <c r="AHL323" s="375"/>
      <c r="AHM323" s="375"/>
      <c r="AHN323" s="375"/>
      <c r="AHO323" s="375"/>
      <c r="AHP323" s="375"/>
      <c r="AHQ323" s="375"/>
      <c r="AHR323" s="375"/>
      <c r="AHS323" s="375"/>
      <c r="AHT323" s="375"/>
      <c r="AHU323" s="375"/>
      <c r="AHV323" s="375"/>
      <c r="AHW323" s="375"/>
      <c r="AHX323" s="375"/>
      <c r="AHY323" s="375"/>
      <c r="AHZ323" s="375"/>
      <c r="AIA323" s="375"/>
      <c r="AIB323" s="375"/>
      <c r="AIC323" s="375"/>
      <c r="AID323" s="375"/>
      <c r="AIE323" s="375"/>
      <c r="AIF323" s="375"/>
      <c r="AIG323" s="375"/>
      <c r="AIH323" s="375"/>
      <c r="AII323" s="375"/>
      <c r="AIJ323" s="375"/>
      <c r="AIK323" s="375"/>
      <c r="AIL323" s="375"/>
      <c r="AIM323" s="375"/>
      <c r="AIN323" s="375"/>
      <c r="AIO323" s="375"/>
      <c r="AIP323" s="375"/>
      <c r="AIQ323" s="375"/>
      <c r="AIR323" s="375"/>
      <c r="AIS323" s="375"/>
      <c r="AIT323" s="375"/>
      <c r="AIU323" s="375"/>
      <c r="AIV323" s="375"/>
      <c r="AIW323" s="376"/>
      <c r="AIX323" s="376"/>
      <c r="AIY323" s="376"/>
      <c r="AIZ323" s="376"/>
      <c r="AJA323" s="376"/>
      <c r="AJB323" s="376"/>
      <c r="AJC323" s="376"/>
      <c r="AJD323" s="376"/>
      <c r="AJE323" s="376"/>
      <c r="AJF323" s="376"/>
      <c r="AJG323" s="376"/>
      <c r="AJH323" s="376"/>
      <c r="AJI323" s="376"/>
      <c r="AJJ323" s="376"/>
      <c r="AJK323" s="376"/>
      <c r="AJL323" s="376"/>
      <c r="AJM323" s="376"/>
      <c r="AJN323" s="376"/>
      <c r="AJO323" s="376"/>
      <c r="AJP323" s="376"/>
      <c r="AJQ323" s="376"/>
      <c r="AJR323" s="376"/>
      <c r="AJS323" s="376"/>
      <c r="AJT323" s="376"/>
      <c r="AJU323" s="377"/>
      <c r="AJV323" s="377"/>
      <c r="AJW323" s="377"/>
      <c r="AJX323" s="377"/>
      <c r="AJY323" s="377"/>
      <c r="AJZ323" s="376"/>
      <c r="AKA323" s="376"/>
      <c r="AKB323" s="377"/>
      <c r="AKC323" s="377"/>
      <c r="AKD323" s="376"/>
      <c r="AKE323" s="376"/>
      <c r="AKF323" s="377"/>
      <c r="AKG323" s="377"/>
      <c r="AKH323" s="376"/>
      <c r="AKI323" s="376"/>
      <c r="AKJ323" s="376"/>
      <c r="AKK323" s="376"/>
      <c r="AKL323" s="376"/>
      <c r="AKM323" s="376"/>
      <c r="AKN323" s="376"/>
      <c r="AKO323" s="377"/>
      <c r="AKP323" s="377"/>
      <c r="AKQ323" s="376"/>
      <c r="AKR323" s="376"/>
      <c r="AKS323" s="377"/>
      <c r="AKT323" s="377"/>
      <c r="AKU323" s="376"/>
      <c r="AKV323" s="376"/>
      <c r="AKW323" s="376"/>
      <c r="AKX323" s="376"/>
      <c r="AKY323" s="376"/>
      <c r="AKZ323" s="370"/>
      <c r="ALA323" s="396"/>
      <c r="ALB323" s="376"/>
      <c r="ALC323" s="376"/>
      <c r="ALD323" s="376"/>
      <c r="ALE323" s="376"/>
      <c r="ALF323" s="376"/>
      <c r="ALG323" s="376"/>
      <c r="ALH323" s="376"/>
      <c r="ALI323" s="375"/>
      <c r="ALJ323" s="375"/>
      <c r="ALK323" s="375"/>
      <c r="ALL323" s="375"/>
      <c r="ALM323" s="375"/>
      <c r="ALN323" s="375"/>
      <c r="ALO323" s="375"/>
      <c r="ALP323" s="375"/>
      <c r="ALQ323" s="375"/>
      <c r="ALR323" s="375"/>
      <c r="ALS323" s="375"/>
      <c r="ALT323" s="375"/>
      <c r="ALU323" s="375"/>
      <c r="ALV323" s="375"/>
      <c r="ALW323" s="375"/>
      <c r="ALX323" s="375"/>
      <c r="ALY323" s="375"/>
      <c r="ALZ323" s="375"/>
      <c r="AMA323" s="375"/>
      <c r="AMB323" s="375"/>
      <c r="AMC323" s="375"/>
      <c r="AMD323" s="375"/>
      <c r="AME323" s="375"/>
      <c r="AMF323" s="375"/>
      <c r="AMG323" s="375"/>
      <c r="AMH323" s="375"/>
      <c r="AMI323" s="375"/>
      <c r="AMJ323" s="375"/>
      <c r="AMK323" s="375"/>
      <c r="AML323" s="375"/>
      <c r="AMM323" s="375"/>
      <c r="AMN323" s="375"/>
      <c r="AMO323" s="375"/>
      <c r="AMP323" s="375"/>
      <c r="AMQ323" s="375"/>
      <c r="AMR323" s="375"/>
      <c r="AMS323" s="375"/>
      <c r="AMT323" s="375"/>
      <c r="AMU323" s="375"/>
      <c r="AMV323" s="375"/>
      <c r="AMW323" s="375"/>
      <c r="AMX323" s="375"/>
      <c r="AMY323" s="375"/>
      <c r="AMZ323" s="375"/>
      <c r="ANA323" s="376"/>
      <c r="ANB323" s="376"/>
      <c r="ANC323" s="376"/>
      <c r="AND323" s="376"/>
      <c r="ANE323" s="376"/>
      <c r="ANF323" s="376"/>
      <c r="ANG323" s="376"/>
      <c r="ANH323" s="376"/>
      <c r="ANI323" s="376"/>
      <c r="ANJ323" s="376"/>
      <c r="ANK323" s="376"/>
      <c r="ANL323" s="376"/>
      <c r="ANM323" s="376"/>
      <c r="ANN323" s="376"/>
      <c r="ANO323" s="376"/>
      <c r="ANP323" s="376"/>
      <c r="ANQ323" s="376"/>
      <c r="ANR323" s="376"/>
      <c r="ANS323" s="376"/>
      <c r="ANT323" s="376"/>
      <c r="ANU323" s="376"/>
      <c r="ANV323" s="376"/>
      <c r="ANW323" s="376"/>
      <c r="ANX323" s="376"/>
      <c r="ANY323" s="377"/>
      <c r="ANZ323" s="377"/>
      <c r="AOA323" s="377"/>
      <c r="AOB323" s="377"/>
      <c r="AOC323" s="377"/>
      <c r="AOD323" s="376"/>
      <c r="AOE323" s="376"/>
      <c r="AOF323" s="377"/>
      <c r="AOG323" s="377"/>
      <c r="AOH323" s="376"/>
      <c r="AOI323" s="376"/>
      <c r="AOJ323" s="377"/>
      <c r="AOK323" s="377"/>
      <c r="AOL323" s="376"/>
      <c r="AOM323" s="376"/>
      <c r="AON323" s="376"/>
      <c r="AOO323" s="376"/>
      <c r="AOP323" s="376"/>
      <c r="AOQ323" s="376"/>
      <c r="AOR323" s="376"/>
      <c r="AOS323" s="377"/>
      <c r="AOT323" s="377"/>
      <c r="AOU323" s="376"/>
      <c r="AOV323" s="376"/>
      <c r="AOW323" s="377"/>
      <c r="AOX323" s="377"/>
      <c r="AOY323" s="376"/>
      <c r="AOZ323" s="376"/>
      <c r="APA323" s="376"/>
      <c r="APB323" s="376"/>
      <c r="APC323" s="376"/>
      <c r="APD323" s="370"/>
      <c r="APE323" s="396"/>
      <c r="APF323" s="376"/>
      <c r="APG323" s="376"/>
      <c r="APH323" s="376"/>
      <c r="API323" s="376"/>
      <c r="APJ323" s="376"/>
      <c r="APK323" s="376"/>
      <c r="APL323" s="376"/>
      <c r="APM323" s="375"/>
      <c r="APN323" s="375"/>
      <c r="APO323" s="375"/>
      <c r="APP323" s="375"/>
      <c r="APQ323" s="375"/>
      <c r="APR323" s="375"/>
      <c r="APS323" s="375"/>
      <c r="APT323" s="375"/>
      <c r="APU323" s="375"/>
      <c r="APV323" s="375"/>
      <c r="APW323" s="375"/>
      <c r="APX323" s="375"/>
      <c r="APY323" s="375"/>
      <c r="APZ323" s="375"/>
      <c r="AQA323" s="375"/>
      <c r="AQB323" s="375"/>
      <c r="AQC323" s="375"/>
      <c r="AQD323" s="375"/>
      <c r="AQE323" s="375"/>
      <c r="AQF323" s="375"/>
      <c r="AQG323" s="375"/>
      <c r="AQH323" s="375"/>
      <c r="AQI323" s="375"/>
      <c r="AQJ323" s="375"/>
      <c r="AQK323" s="375"/>
      <c r="AQL323" s="375"/>
      <c r="AQM323" s="375"/>
      <c r="AQN323" s="375"/>
      <c r="AQO323" s="375"/>
      <c r="AQP323" s="375"/>
      <c r="AQQ323" s="375"/>
      <c r="AQR323" s="375"/>
      <c r="AQS323" s="375"/>
      <c r="AQT323" s="375"/>
      <c r="AQU323" s="375"/>
      <c r="AQV323" s="375"/>
      <c r="AQW323" s="375"/>
      <c r="AQX323" s="375"/>
      <c r="AQY323" s="375"/>
      <c r="AQZ323" s="375"/>
      <c r="ARA323" s="375"/>
      <c r="ARB323" s="375"/>
      <c r="ARC323" s="375"/>
      <c r="ARD323" s="375"/>
      <c r="ARE323" s="376"/>
      <c r="ARF323" s="376"/>
      <c r="ARG323" s="376"/>
      <c r="ARH323" s="376"/>
      <c r="ARI323" s="376"/>
      <c r="ARJ323" s="376"/>
      <c r="ARK323" s="376"/>
      <c r="ARL323" s="376"/>
      <c r="ARM323" s="376"/>
      <c r="ARN323" s="376"/>
      <c r="ARO323" s="376"/>
      <c r="ARP323" s="376"/>
      <c r="ARQ323" s="376"/>
      <c r="ARR323" s="376"/>
      <c r="ARS323" s="376"/>
      <c r="ART323" s="376"/>
      <c r="ARU323" s="376"/>
      <c r="ARV323" s="376"/>
      <c r="ARW323" s="376"/>
      <c r="ARX323" s="376"/>
      <c r="ARY323" s="376"/>
      <c r="ARZ323" s="376"/>
      <c r="ASA323" s="376"/>
      <c r="ASB323" s="376"/>
      <c r="ASC323" s="377"/>
      <c r="ASD323" s="377"/>
      <c r="ASE323" s="377"/>
      <c r="ASF323" s="377"/>
      <c r="ASG323" s="377"/>
      <c r="ASH323" s="376"/>
      <c r="ASI323" s="376"/>
      <c r="ASJ323" s="377"/>
      <c r="ASK323" s="377"/>
      <c r="ASL323" s="376"/>
      <c r="ASM323" s="376"/>
      <c r="ASN323" s="377"/>
      <c r="ASO323" s="377"/>
      <c r="ASP323" s="376"/>
      <c r="ASQ323" s="376"/>
      <c r="ASR323" s="376"/>
      <c r="ASS323" s="376"/>
      <c r="AST323" s="376"/>
      <c r="ASU323" s="376"/>
      <c r="ASV323" s="376"/>
      <c r="ASW323" s="377"/>
      <c r="ASX323" s="377"/>
      <c r="ASY323" s="376"/>
      <c r="ASZ323" s="376"/>
      <c r="ATA323" s="377"/>
      <c r="ATB323" s="377"/>
      <c r="ATC323" s="376"/>
      <c r="ATD323" s="376"/>
      <c r="ATE323" s="376"/>
      <c r="ATF323" s="376"/>
      <c r="ATG323" s="376"/>
      <c r="ATH323" s="370"/>
      <c r="ATI323" s="396"/>
      <c r="ATJ323" s="376"/>
      <c r="ATK323" s="376"/>
      <c r="ATL323" s="376"/>
      <c r="ATM323" s="376"/>
      <c r="ATN323" s="376"/>
      <c r="ATO323" s="376"/>
      <c r="ATP323" s="376"/>
      <c r="ATQ323" s="375"/>
      <c r="ATR323" s="375"/>
      <c r="ATS323" s="375"/>
      <c r="ATT323" s="375"/>
      <c r="ATU323" s="375"/>
      <c r="ATV323" s="375"/>
      <c r="ATW323" s="375"/>
      <c r="ATX323" s="375"/>
      <c r="ATY323" s="375"/>
      <c r="ATZ323" s="375"/>
      <c r="AUA323" s="375"/>
      <c r="AUB323" s="375"/>
      <c r="AUC323" s="375"/>
      <c r="AUD323" s="375"/>
      <c r="AUE323" s="375"/>
      <c r="AUF323" s="375"/>
      <c r="AUG323" s="375"/>
      <c r="AUH323" s="375"/>
      <c r="AUI323" s="375"/>
      <c r="AUJ323" s="375"/>
      <c r="AUK323" s="375"/>
      <c r="AUL323" s="375"/>
      <c r="AUM323" s="375"/>
      <c r="AUN323" s="375"/>
      <c r="AUO323" s="375"/>
      <c r="AUP323" s="375"/>
      <c r="AUQ323" s="375"/>
      <c r="AUR323" s="375"/>
      <c r="AUS323" s="375"/>
      <c r="AUT323" s="375"/>
      <c r="AUU323" s="375"/>
      <c r="AUV323" s="375"/>
      <c r="AUW323" s="375"/>
      <c r="AUX323" s="375"/>
      <c r="AUY323" s="375"/>
      <c r="AUZ323" s="375"/>
      <c r="AVA323" s="375"/>
      <c r="AVB323" s="375"/>
      <c r="AVC323" s="375"/>
      <c r="AVD323" s="375"/>
      <c r="AVE323" s="375"/>
      <c r="AVF323" s="375"/>
      <c r="AVG323" s="375"/>
      <c r="AVH323" s="375"/>
      <c r="AVI323" s="376"/>
      <c r="AVJ323" s="376"/>
      <c r="AVK323" s="376"/>
      <c r="AVL323" s="376"/>
      <c r="AVM323" s="376"/>
      <c r="AVN323" s="376"/>
      <c r="AVO323" s="376"/>
      <c r="AVP323" s="376"/>
      <c r="AVQ323" s="376"/>
      <c r="AVR323" s="376"/>
      <c r="AVS323" s="376"/>
      <c r="AVT323" s="376"/>
      <c r="AVU323" s="376"/>
      <c r="AVV323" s="376"/>
      <c r="AVW323" s="376"/>
      <c r="AVX323" s="376"/>
      <c r="AVY323" s="376"/>
      <c r="AVZ323" s="376"/>
      <c r="AWA323" s="376"/>
      <c r="AWB323" s="376"/>
      <c r="AWC323" s="376"/>
      <c r="AWD323" s="376"/>
      <c r="AWE323" s="376"/>
      <c r="AWF323" s="376"/>
      <c r="AWG323" s="377"/>
      <c r="AWH323" s="377"/>
      <c r="AWI323" s="377"/>
      <c r="AWJ323" s="377"/>
      <c r="AWK323" s="377"/>
      <c r="AWL323" s="376"/>
      <c r="AWM323" s="376"/>
      <c r="AWN323" s="377"/>
      <c r="AWO323" s="377"/>
      <c r="AWP323" s="376"/>
      <c r="AWQ323" s="376"/>
      <c r="AWR323" s="377"/>
      <c r="AWS323" s="377"/>
      <c r="AWT323" s="376"/>
      <c r="AWU323" s="376"/>
      <c r="AWV323" s="376"/>
      <c r="AWW323" s="376"/>
      <c r="AWX323" s="376"/>
      <c r="AWY323" s="376"/>
      <c r="AWZ323" s="376"/>
      <c r="AXA323" s="377"/>
      <c r="AXB323" s="377"/>
      <c r="AXC323" s="376"/>
      <c r="AXD323" s="376"/>
      <c r="AXE323" s="377"/>
      <c r="AXF323" s="377"/>
      <c r="AXG323" s="376"/>
      <c r="AXH323" s="376"/>
      <c r="AXI323" s="376"/>
      <c r="AXJ323" s="376"/>
      <c r="AXK323" s="376"/>
      <c r="AXL323" s="370"/>
      <c r="AXM323" s="396"/>
      <c r="AXN323" s="376"/>
      <c r="AXO323" s="376"/>
      <c r="AXP323" s="376"/>
      <c r="AXQ323" s="376"/>
      <c r="AXR323" s="376"/>
      <c r="AXS323" s="376"/>
      <c r="AXT323" s="376"/>
      <c r="AXU323" s="375"/>
      <c r="AXV323" s="375"/>
      <c r="AXW323" s="375"/>
      <c r="AXX323" s="375"/>
      <c r="AXY323" s="375"/>
      <c r="AXZ323" s="375"/>
      <c r="AYA323" s="375"/>
      <c r="AYB323" s="375"/>
      <c r="AYC323" s="375"/>
      <c r="AYD323" s="375"/>
      <c r="AYE323" s="375"/>
      <c r="AYF323" s="375"/>
      <c r="AYG323" s="375"/>
      <c r="AYH323" s="375"/>
      <c r="AYI323" s="375"/>
      <c r="AYJ323" s="375"/>
      <c r="AYK323" s="375"/>
      <c r="AYL323" s="375"/>
      <c r="AYM323" s="375"/>
      <c r="AYN323" s="375"/>
      <c r="AYO323" s="375"/>
      <c r="AYP323" s="375"/>
      <c r="AYQ323" s="375"/>
      <c r="AYR323" s="375"/>
      <c r="AYS323" s="375"/>
      <c r="AYT323" s="375"/>
      <c r="AYU323" s="375"/>
      <c r="AYV323" s="375"/>
      <c r="AYW323" s="375"/>
      <c r="AYX323" s="375"/>
      <c r="AYY323" s="375"/>
      <c r="AYZ323" s="375"/>
      <c r="AZA323" s="375"/>
      <c r="AZB323" s="375"/>
      <c r="AZC323" s="375"/>
      <c r="AZD323" s="375"/>
      <c r="AZE323" s="375"/>
      <c r="AZF323" s="375"/>
      <c r="AZG323" s="375"/>
      <c r="AZH323" s="375"/>
      <c r="AZI323" s="375"/>
      <c r="AZJ323" s="375"/>
      <c r="AZK323" s="375"/>
      <c r="AZL323" s="375"/>
      <c r="AZM323" s="376"/>
      <c r="AZN323" s="376"/>
      <c r="AZO323" s="376"/>
      <c r="AZP323" s="376"/>
      <c r="AZQ323" s="376"/>
      <c r="AZR323" s="376"/>
      <c r="AZS323" s="376"/>
      <c r="AZT323" s="376"/>
      <c r="AZU323" s="376"/>
      <c r="AZV323" s="376"/>
      <c r="AZW323" s="376"/>
      <c r="AZX323" s="376"/>
      <c r="AZY323" s="376"/>
      <c r="AZZ323" s="376"/>
      <c r="BAA323" s="376"/>
      <c r="BAB323" s="376"/>
      <c r="BAC323" s="376"/>
      <c r="BAD323" s="376"/>
      <c r="BAE323" s="376"/>
      <c r="BAF323" s="376"/>
      <c r="BAG323" s="376"/>
      <c r="BAH323" s="376"/>
      <c r="BAI323" s="376"/>
      <c r="BAJ323" s="376"/>
      <c r="BAK323" s="377"/>
      <c r="BAL323" s="377"/>
      <c r="BAM323" s="377"/>
      <c r="BAN323" s="377"/>
      <c r="BAO323" s="377"/>
      <c r="BAP323" s="376"/>
      <c r="BAQ323" s="376"/>
      <c r="BAR323" s="377"/>
      <c r="BAS323" s="377"/>
      <c r="BAT323" s="376"/>
      <c r="BAU323" s="376"/>
      <c r="BAV323" s="377"/>
      <c r="BAW323" s="377"/>
      <c r="BAX323" s="376"/>
      <c r="BAY323" s="376"/>
      <c r="BAZ323" s="376"/>
      <c r="BBA323" s="376"/>
      <c r="BBB323" s="376"/>
      <c r="BBC323" s="376"/>
      <c r="BBD323" s="376"/>
      <c r="BBE323" s="377"/>
      <c r="BBF323" s="377"/>
      <c r="BBG323" s="376"/>
      <c r="BBH323" s="376"/>
      <c r="BBI323" s="377"/>
      <c r="BBJ323" s="377"/>
      <c r="BBK323" s="376"/>
      <c r="BBL323" s="376"/>
      <c r="BBM323" s="376"/>
      <c r="BBN323" s="376"/>
      <c r="BBO323" s="376"/>
      <c r="BBP323" s="370"/>
      <c r="BBQ323" s="396"/>
      <c r="BBR323" s="376"/>
      <c r="BBS323" s="376"/>
      <c r="BBT323" s="376"/>
      <c r="BBU323" s="376"/>
      <c r="BBV323" s="376"/>
      <c r="BBW323" s="376"/>
      <c r="BBX323" s="376"/>
      <c r="BBY323" s="375"/>
      <c r="BBZ323" s="375"/>
      <c r="BCA323" s="375"/>
      <c r="BCB323" s="375"/>
      <c r="BCC323" s="375"/>
      <c r="BCD323" s="375"/>
      <c r="BCE323" s="375"/>
      <c r="BCF323" s="375"/>
      <c r="BCG323" s="375"/>
      <c r="BCH323" s="375"/>
      <c r="BCI323" s="375"/>
      <c r="BCJ323" s="375"/>
      <c r="BCK323" s="375"/>
      <c r="BCL323" s="375"/>
      <c r="BCM323" s="375"/>
      <c r="BCN323" s="375"/>
      <c r="BCO323" s="375"/>
      <c r="BCP323" s="375"/>
      <c r="BCQ323" s="375"/>
      <c r="BCR323" s="375"/>
      <c r="BCS323" s="375"/>
      <c r="BCT323" s="375"/>
      <c r="BCU323" s="375"/>
      <c r="BCV323" s="375"/>
      <c r="BCW323" s="375"/>
      <c r="BCX323" s="375"/>
      <c r="BCY323" s="375"/>
      <c r="BCZ323" s="375"/>
      <c r="BDA323" s="375"/>
      <c r="BDB323" s="375"/>
      <c r="BDC323" s="375"/>
      <c r="BDD323" s="375"/>
      <c r="BDE323" s="375"/>
      <c r="BDF323" s="375"/>
      <c r="BDG323" s="375"/>
      <c r="BDH323" s="375"/>
      <c r="BDI323" s="375"/>
      <c r="BDJ323" s="375"/>
      <c r="BDK323" s="375"/>
      <c r="BDL323" s="375"/>
      <c r="BDM323" s="375"/>
      <c r="BDN323" s="375"/>
      <c r="BDO323" s="375"/>
      <c r="BDP323" s="375"/>
      <c r="BDQ323" s="376"/>
      <c r="BDR323" s="376"/>
      <c r="BDS323" s="376"/>
      <c r="BDT323" s="376"/>
      <c r="BDU323" s="376"/>
      <c r="BDV323" s="376"/>
      <c r="BDW323" s="376"/>
      <c r="BDX323" s="376"/>
      <c r="BDY323" s="376"/>
      <c r="BDZ323" s="376"/>
      <c r="BEA323" s="376"/>
      <c r="BEB323" s="376"/>
      <c r="BEC323" s="376"/>
      <c r="BED323" s="376"/>
      <c r="BEE323" s="376"/>
      <c r="BEF323" s="376"/>
      <c r="BEG323" s="376"/>
      <c r="BEH323" s="376"/>
      <c r="BEI323" s="376"/>
      <c r="BEJ323" s="376"/>
      <c r="BEK323" s="376"/>
      <c r="BEL323" s="376"/>
      <c r="BEM323" s="376"/>
      <c r="BEN323" s="376"/>
      <c r="BEO323" s="377"/>
      <c r="BEP323" s="377"/>
      <c r="BEQ323" s="377"/>
      <c r="BER323" s="377"/>
      <c r="BES323" s="377"/>
      <c r="BET323" s="376"/>
      <c r="BEU323" s="376"/>
      <c r="BEV323" s="377"/>
      <c r="BEW323" s="377"/>
      <c r="BEX323" s="376"/>
      <c r="BEY323" s="376"/>
      <c r="BEZ323" s="377"/>
      <c r="BFA323" s="377"/>
      <c r="BFB323" s="376"/>
      <c r="BFC323" s="376"/>
      <c r="BFD323" s="376"/>
      <c r="BFE323" s="376"/>
      <c r="BFF323" s="376"/>
      <c r="BFG323" s="376"/>
      <c r="BFH323" s="376"/>
      <c r="BFI323" s="377"/>
      <c r="BFJ323" s="377"/>
      <c r="BFK323" s="376"/>
      <c r="BFL323" s="376"/>
      <c r="BFM323" s="377"/>
      <c r="BFN323" s="377"/>
      <c r="BFO323" s="376"/>
      <c r="BFP323" s="376"/>
      <c r="BFQ323" s="376"/>
      <c r="BFR323" s="376"/>
      <c r="BFS323" s="376"/>
      <c r="BFT323" s="370"/>
      <c r="BFU323" s="396"/>
      <c r="BFV323" s="376"/>
      <c r="BFW323" s="376"/>
      <c r="BFX323" s="376"/>
      <c r="BFY323" s="376"/>
      <c r="BFZ323" s="376"/>
      <c r="BGA323" s="376"/>
      <c r="BGB323" s="376"/>
      <c r="BGC323" s="375"/>
      <c r="BGD323" s="375"/>
      <c r="BGE323" s="375"/>
      <c r="BGF323" s="375"/>
      <c r="BGG323" s="375"/>
      <c r="BGH323" s="375"/>
      <c r="BGI323" s="375"/>
      <c r="BGJ323" s="375"/>
      <c r="BGK323" s="375"/>
      <c r="BGL323" s="375"/>
      <c r="BGM323" s="375"/>
      <c r="BGN323" s="375"/>
      <c r="BGO323" s="375"/>
      <c r="BGP323" s="375"/>
      <c r="BGQ323" s="375"/>
      <c r="BGR323" s="375"/>
      <c r="BGS323" s="375"/>
      <c r="BGT323" s="375"/>
      <c r="BGU323" s="375"/>
      <c r="BGV323" s="375"/>
      <c r="BGW323" s="375"/>
      <c r="BGX323" s="375"/>
      <c r="BGY323" s="375"/>
      <c r="BGZ323" s="375"/>
      <c r="BHA323" s="375"/>
      <c r="BHB323" s="375"/>
      <c r="BHC323" s="375"/>
      <c r="BHD323" s="375"/>
      <c r="BHE323" s="375"/>
      <c r="BHF323" s="375"/>
      <c r="BHG323" s="375"/>
      <c r="BHH323" s="375"/>
      <c r="BHI323" s="375"/>
      <c r="BHJ323" s="375"/>
      <c r="BHK323" s="375"/>
      <c r="BHL323" s="375"/>
      <c r="BHM323" s="375"/>
      <c r="BHN323" s="375"/>
      <c r="BHO323" s="375"/>
      <c r="BHP323" s="375"/>
      <c r="BHQ323" s="375"/>
      <c r="BHR323" s="375"/>
      <c r="BHS323" s="375"/>
      <c r="BHT323" s="375"/>
      <c r="BHU323" s="376"/>
      <c r="BHV323" s="376"/>
      <c r="BHW323" s="376"/>
      <c r="BHX323" s="376"/>
      <c r="BHY323" s="376"/>
      <c r="BHZ323" s="376"/>
      <c r="BIA323" s="376"/>
      <c r="BIB323" s="376"/>
      <c r="BIC323" s="376"/>
      <c r="BID323" s="376"/>
      <c r="BIE323" s="376"/>
      <c r="BIF323" s="376"/>
      <c r="BIG323" s="376"/>
      <c r="BIH323" s="376"/>
      <c r="BII323" s="376"/>
      <c r="BIJ323" s="376"/>
      <c r="BIK323" s="376"/>
      <c r="BIL323" s="376"/>
      <c r="BIM323" s="376"/>
      <c r="BIN323" s="376"/>
      <c r="BIO323" s="376"/>
      <c r="BIP323" s="376"/>
      <c r="BIQ323" s="376"/>
      <c r="BIR323" s="376"/>
      <c r="BIS323" s="377"/>
      <c r="BIT323" s="377"/>
      <c r="BIU323" s="377"/>
      <c r="BIV323" s="377"/>
      <c r="BIW323" s="377"/>
      <c r="BIX323" s="376"/>
      <c r="BIY323" s="376"/>
      <c r="BIZ323" s="377"/>
      <c r="BJA323" s="377"/>
      <c r="BJB323" s="376"/>
      <c r="BJC323" s="376"/>
      <c r="BJD323" s="377"/>
      <c r="BJE323" s="377"/>
      <c r="BJF323" s="376"/>
      <c r="BJG323" s="376"/>
      <c r="BJH323" s="376"/>
      <c r="BJI323" s="376"/>
      <c r="BJJ323" s="376"/>
      <c r="BJK323" s="376"/>
      <c r="BJL323" s="376"/>
      <c r="BJM323" s="377"/>
      <c r="BJN323" s="377"/>
      <c r="BJO323" s="376"/>
      <c r="BJP323" s="376"/>
      <c r="BJQ323" s="377"/>
      <c r="BJR323" s="377"/>
      <c r="BJS323" s="376"/>
      <c r="BJT323" s="376"/>
      <c r="BJU323" s="376"/>
      <c r="BJV323" s="376"/>
      <c r="BJW323" s="376"/>
      <c r="BJX323" s="370"/>
      <c r="BJY323" s="396"/>
      <c r="BJZ323" s="376"/>
      <c r="BKA323" s="376"/>
      <c r="BKB323" s="376"/>
      <c r="BKC323" s="376"/>
      <c r="BKD323" s="376"/>
      <c r="BKE323" s="376"/>
      <c r="BKF323" s="376"/>
      <c r="BKG323" s="375"/>
      <c r="BKH323" s="375"/>
      <c r="BKI323" s="375"/>
      <c r="BKJ323" s="375"/>
      <c r="BKK323" s="375"/>
      <c r="BKL323" s="375"/>
      <c r="BKM323" s="375"/>
      <c r="BKN323" s="375"/>
      <c r="BKO323" s="375"/>
      <c r="BKP323" s="375"/>
      <c r="BKQ323" s="375"/>
      <c r="BKR323" s="375"/>
      <c r="BKS323" s="375"/>
      <c r="BKT323" s="375"/>
      <c r="BKU323" s="375"/>
      <c r="BKV323" s="375"/>
      <c r="BKW323" s="375"/>
      <c r="BKX323" s="375"/>
      <c r="BKY323" s="375"/>
      <c r="BKZ323" s="375"/>
      <c r="BLA323" s="375"/>
      <c r="BLB323" s="375"/>
      <c r="BLC323" s="375"/>
      <c r="BLD323" s="375"/>
      <c r="BLE323" s="375"/>
      <c r="BLF323" s="375"/>
      <c r="BLG323" s="375"/>
      <c r="BLH323" s="375"/>
      <c r="BLI323" s="375"/>
      <c r="BLJ323" s="375"/>
      <c r="BLK323" s="375"/>
      <c r="BLL323" s="375"/>
      <c r="BLM323" s="375"/>
      <c r="BLN323" s="375"/>
      <c r="BLO323" s="375"/>
      <c r="BLP323" s="375"/>
      <c r="BLQ323" s="375"/>
      <c r="BLR323" s="375"/>
      <c r="BLS323" s="375"/>
      <c r="BLT323" s="375"/>
      <c r="BLU323" s="375"/>
      <c r="BLV323" s="375"/>
      <c r="BLW323" s="375"/>
      <c r="BLX323" s="375"/>
      <c r="BLY323" s="376"/>
      <c r="BLZ323" s="376"/>
      <c r="BMA323" s="376"/>
      <c r="BMB323" s="376"/>
      <c r="BMC323" s="376"/>
      <c r="BMD323" s="376"/>
      <c r="BME323" s="376"/>
      <c r="BMF323" s="376"/>
      <c r="BMG323" s="376"/>
      <c r="BMH323" s="376"/>
      <c r="BMI323" s="376"/>
      <c r="BMJ323" s="376"/>
      <c r="BMK323" s="376"/>
      <c r="BML323" s="376"/>
      <c r="BMM323" s="376"/>
      <c r="BMN323" s="376"/>
      <c r="BMO323" s="376"/>
      <c r="BMP323" s="376"/>
      <c r="BMQ323" s="376"/>
      <c r="BMR323" s="376"/>
      <c r="BMS323" s="376"/>
      <c r="BMT323" s="376"/>
      <c r="BMU323" s="376"/>
      <c r="BMV323" s="376"/>
      <c r="BMW323" s="377"/>
      <c r="BMX323" s="377"/>
      <c r="BMY323" s="377"/>
      <c r="BMZ323" s="377"/>
      <c r="BNA323" s="377"/>
      <c r="BNB323" s="376"/>
      <c r="BNC323" s="376"/>
      <c r="BND323" s="377"/>
      <c r="BNE323" s="377"/>
      <c r="BNF323" s="376"/>
      <c r="BNG323" s="376"/>
      <c r="BNH323" s="377"/>
      <c r="BNI323" s="377"/>
      <c r="BNJ323" s="376"/>
      <c r="BNK323" s="376"/>
      <c r="BNL323" s="376"/>
      <c r="BNM323" s="376"/>
      <c r="BNN323" s="376"/>
      <c r="BNO323" s="376"/>
      <c r="BNP323" s="376"/>
      <c r="BNQ323" s="377"/>
      <c r="BNR323" s="377"/>
      <c r="BNS323" s="376"/>
      <c r="BNT323" s="376"/>
      <c r="BNU323" s="377"/>
      <c r="BNV323" s="377"/>
      <c r="BNW323" s="376"/>
      <c r="BNX323" s="376"/>
      <c r="BNY323" s="376"/>
      <c r="BNZ323" s="376"/>
      <c r="BOA323" s="376"/>
      <c r="BOB323" s="370"/>
      <c r="BOC323" s="396"/>
      <c r="BOD323" s="376"/>
      <c r="BOE323" s="376"/>
      <c r="BOF323" s="376"/>
      <c r="BOG323" s="376"/>
      <c r="BOH323" s="376"/>
      <c r="BOI323" s="376"/>
      <c r="BOJ323" s="376"/>
      <c r="BOK323" s="375"/>
      <c r="BOL323" s="375"/>
      <c r="BOM323" s="375"/>
      <c r="BON323" s="375"/>
      <c r="BOO323" s="375"/>
      <c r="BOP323" s="375"/>
      <c r="BOQ323" s="375"/>
      <c r="BOR323" s="375"/>
      <c r="BOS323" s="375"/>
      <c r="BOT323" s="375"/>
      <c r="BOU323" s="375"/>
      <c r="BOV323" s="375"/>
      <c r="BOW323" s="375"/>
      <c r="BOX323" s="375"/>
      <c r="BOY323" s="375"/>
      <c r="BOZ323" s="375"/>
      <c r="BPA323" s="375"/>
      <c r="BPB323" s="375"/>
      <c r="BPC323" s="375"/>
      <c r="BPD323" s="375"/>
      <c r="BPE323" s="375"/>
      <c r="BPF323" s="375"/>
      <c r="BPG323" s="375"/>
      <c r="BPH323" s="375"/>
      <c r="BPI323" s="375"/>
      <c r="BPJ323" s="375"/>
      <c r="BPK323" s="375"/>
      <c r="BPL323" s="375"/>
      <c r="BPM323" s="375"/>
      <c r="BPN323" s="375"/>
      <c r="BPO323" s="375"/>
      <c r="BPP323" s="375"/>
      <c r="BPQ323" s="375"/>
      <c r="BPR323" s="375"/>
      <c r="BPS323" s="375"/>
      <c r="BPT323" s="375"/>
      <c r="BPU323" s="375"/>
      <c r="BPV323" s="375"/>
      <c r="BPW323" s="375"/>
      <c r="BPX323" s="375"/>
      <c r="BPY323" s="375"/>
      <c r="BPZ323" s="375"/>
      <c r="BQA323" s="375"/>
      <c r="BQB323" s="375"/>
      <c r="BQC323" s="376"/>
      <c r="BQD323" s="376"/>
      <c r="BQE323" s="376"/>
      <c r="BQF323" s="376"/>
      <c r="BQG323" s="376"/>
      <c r="BQH323" s="376"/>
      <c r="BQI323" s="376"/>
      <c r="BQJ323" s="376"/>
      <c r="BQK323" s="376"/>
      <c r="BQL323" s="376"/>
      <c r="BQM323" s="376"/>
      <c r="BQN323" s="376"/>
      <c r="BQO323" s="376"/>
      <c r="BQP323" s="376"/>
      <c r="BQQ323" s="376"/>
      <c r="BQR323" s="376"/>
      <c r="BQS323" s="376"/>
      <c r="BQT323" s="376"/>
      <c r="BQU323" s="376"/>
      <c r="BQV323" s="376"/>
      <c r="BQW323" s="376"/>
      <c r="BQX323" s="376"/>
      <c r="BQY323" s="376"/>
      <c r="BQZ323" s="376"/>
      <c r="BRA323" s="377"/>
      <c r="BRB323" s="377"/>
      <c r="BRC323" s="377"/>
      <c r="BRD323" s="377"/>
      <c r="BRE323" s="377"/>
      <c r="BRF323" s="376"/>
      <c r="BRG323" s="376"/>
      <c r="BRH323" s="377"/>
      <c r="BRI323" s="377"/>
      <c r="BRJ323" s="376"/>
      <c r="BRK323" s="376"/>
      <c r="BRL323" s="377"/>
      <c r="BRM323" s="377"/>
      <c r="BRN323" s="376"/>
      <c r="BRO323" s="376"/>
      <c r="BRP323" s="376"/>
      <c r="BRQ323" s="376"/>
      <c r="BRR323" s="376"/>
      <c r="BRS323" s="376"/>
      <c r="BRT323" s="376"/>
      <c r="BRU323" s="377"/>
      <c r="BRV323" s="377"/>
      <c r="BRW323" s="376"/>
      <c r="BRX323" s="376"/>
      <c r="BRY323" s="377"/>
      <c r="BRZ323" s="377"/>
      <c r="BSA323" s="376"/>
      <c r="BSB323" s="376"/>
      <c r="BSC323" s="376"/>
      <c r="BSD323" s="376"/>
      <c r="BSE323" s="376"/>
      <c r="BSF323" s="370"/>
      <c r="BSG323" s="396"/>
      <c r="BSH323" s="376"/>
      <c r="BSI323" s="376"/>
      <c r="BSJ323" s="376"/>
      <c r="BSK323" s="376"/>
      <c r="BSL323" s="376"/>
      <c r="BSM323" s="376"/>
      <c r="BSN323" s="376"/>
      <c r="BSO323" s="375"/>
      <c r="BSP323" s="375"/>
      <c r="BSQ323" s="375"/>
      <c r="BSR323" s="375"/>
      <c r="BSS323" s="375"/>
      <c r="BST323" s="375"/>
      <c r="BSU323" s="375"/>
      <c r="BSV323" s="375"/>
      <c r="BSW323" s="375"/>
      <c r="BSX323" s="375"/>
      <c r="BSY323" s="375"/>
      <c r="BSZ323" s="375"/>
      <c r="BTA323" s="375"/>
      <c r="BTB323" s="375"/>
      <c r="BTC323" s="375"/>
      <c r="BTD323" s="375"/>
      <c r="BTE323" s="375"/>
      <c r="BTF323" s="375"/>
      <c r="BTG323" s="375"/>
      <c r="BTH323" s="375"/>
      <c r="BTI323" s="375"/>
      <c r="BTJ323" s="375"/>
      <c r="BTK323" s="375"/>
      <c r="BTL323" s="375"/>
      <c r="BTM323" s="375"/>
      <c r="BTN323" s="375"/>
      <c r="BTO323" s="375"/>
      <c r="BTP323" s="375"/>
      <c r="BTQ323" s="375"/>
      <c r="BTR323" s="375"/>
      <c r="BTS323" s="375"/>
      <c r="BTT323" s="375"/>
      <c r="BTU323" s="375"/>
      <c r="BTV323" s="375"/>
      <c r="BTW323" s="375"/>
      <c r="BTX323" s="375"/>
      <c r="BTY323" s="375"/>
      <c r="BTZ323" s="375"/>
      <c r="BUA323" s="375"/>
      <c r="BUB323" s="375"/>
      <c r="BUC323" s="375"/>
      <c r="BUD323" s="375"/>
      <c r="BUE323" s="375"/>
      <c r="BUF323" s="375"/>
      <c r="BUG323" s="376"/>
      <c r="BUH323" s="376"/>
      <c r="BUI323" s="376"/>
      <c r="BUJ323" s="376"/>
      <c r="BUK323" s="376"/>
      <c r="BUL323" s="376"/>
      <c r="BUM323" s="376"/>
      <c r="BUN323" s="376"/>
      <c r="BUO323" s="376"/>
      <c r="BUP323" s="376"/>
      <c r="BUQ323" s="376"/>
      <c r="BUR323" s="376"/>
      <c r="BUS323" s="376"/>
      <c r="BUT323" s="376"/>
      <c r="BUU323" s="376"/>
      <c r="BUV323" s="376"/>
      <c r="BUW323" s="376"/>
      <c r="BUX323" s="376"/>
      <c r="BUY323" s="376"/>
      <c r="BUZ323" s="376"/>
      <c r="BVA323" s="376"/>
      <c r="BVB323" s="376"/>
      <c r="BVC323" s="376"/>
      <c r="BVD323" s="376"/>
      <c r="BVE323" s="377"/>
      <c r="BVF323" s="377"/>
      <c r="BVG323" s="377"/>
      <c r="BVH323" s="377"/>
      <c r="BVI323" s="377"/>
      <c r="BVJ323" s="376"/>
      <c r="BVK323" s="376"/>
      <c r="BVL323" s="377"/>
      <c r="BVM323" s="377"/>
      <c r="BVN323" s="376"/>
      <c r="BVO323" s="376"/>
      <c r="BVP323" s="377"/>
      <c r="BVQ323" s="377"/>
      <c r="BVR323" s="376"/>
      <c r="BVS323" s="376"/>
      <c r="BVT323" s="376"/>
      <c r="BVU323" s="376"/>
      <c r="BVV323" s="376"/>
      <c r="BVW323" s="376"/>
      <c r="BVX323" s="376"/>
      <c r="BVY323" s="377"/>
      <c r="BVZ323" s="377"/>
      <c r="BWA323" s="376"/>
      <c r="BWB323" s="376"/>
      <c r="BWC323" s="377"/>
      <c r="BWD323" s="377"/>
      <c r="BWE323" s="376"/>
      <c r="BWF323" s="376"/>
      <c r="BWG323" s="376"/>
      <c r="BWH323" s="376"/>
      <c r="BWI323" s="376"/>
      <c r="BWJ323" s="370"/>
      <c r="BWK323" s="396"/>
      <c r="BWL323" s="376"/>
      <c r="BWM323" s="376"/>
      <c r="BWN323" s="376"/>
      <c r="BWO323" s="376"/>
      <c r="BWP323" s="376"/>
      <c r="BWQ323" s="376"/>
      <c r="BWR323" s="376"/>
      <c r="BWS323" s="375"/>
      <c r="BWT323" s="375"/>
      <c r="BWU323" s="375"/>
      <c r="BWV323" s="375"/>
      <c r="BWW323" s="375"/>
      <c r="BWX323" s="375"/>
      <c r="BWY323" s="375"/>
      <c r="BWZ323" s="375"/>
      <c r="BXA323" s="375"/>
      <c r="BXB323" s="375"/>
      <c r="BXC323" s="375"/>
      <c r="BXD323" s="375"/>
      <c r="BXE323" s="375"/>
      <c r="BXF323" s="375"/>
      <c r="BXG323" s="375"/>
      <c r="BXH323" s="375"/>
      <c r="BXI323" s="375"/>
      <c r="BXJ323" s="375"/>
      <c r="BXK323" s="375"/>
      <c r="BXL323" s="375"/>
      <c r="BXM323" s="375"/>
      <c r="BXN323" s="375"/>
      <c r="BXO323" s="375"/>
      <c r="BXP323" s="375"/>
      <c r="BXQ323" s="375"/>
      <c r="BXR323" s="375"/>
      <c r="BXS323" s="375"/>
      <c r="BXT323" s="375"/>
      <c r="BXU323" s="375"/>
      <c r="BXV323" s="375"/>
      <c r="BXW323" s="375"/>
      <c r="BXX323" s="375"/>
      <c r="BXY323" s="375"/>
      <c r="BXZ323" s="375"/>
      <c r="BYA323" s="375"/>
      <c r="BYB323" s="375"/>
      <c r="BYC323" s="375"/>
      <c r="BYD323" s="375"/>
      <c r="BYE323" s="375"/>
      <c r="BYF323" s="375"/>
      <c r="BYG323" s="375"/>
      <c r="BYH323" s="375"/>
      <c r="BYI323" s="375"/>
      <c r="BYJ323" s="375"/>
      <c r="BYK323" s="376"/>
      <c r="BYL323" s="376"/>
      <c r="BYM323" s="376"/>
      <c r="BYN323" s="376"/>
      <c r="BYO323" s="376"/>
      <c r="BYP323" s="376"/>
      <c r="BYQ323" s="376"/>
      <c r="BYR323" s="376"/>
      <c r="BYS323" s="376"/>
      <c r="BYT323" s="376"/>
      <c r="BYU323" s="376"/>
      <c r="BYV323" s="376"/>
      <c r="BYW323" s="376"/>
      <c r="BYX323" s="376"/>
      <c r="BYY323" s="376"/>
      <c r="BYZ323" s="376"/>
      <c r="BZA323" s="376"/>
      <c r="BZB323" s="376"/>
      <c r="BZC323" s="376"/>
      <c r="BZD323" s="376"/>
      <c r="BZE323" s="376"/>
      <c r="BZF323" s="376"/>
      <c r="BZG323" s="376"/>
      <c r="BZH323" s="376"/>
      <c r="BZI323" s="377"/>
      <c r="BZJ323" s="377"/>
      <c r="BZK323" s="377"/>
      <c r="BZL323" s="377"/>
      <c r="BZM323" s="377"/>
      <c r="BZN323" s="376"/>
      <c r="BZO323" s="376"/>
      <c r="BZP323" s="377"/>
      <c r="BZQ323" s="377"/>
      <c r="BZR323" s="376"/>
      <c r="BZS323" s="376"/>
      <c r="BZT323" s="377"/>
      <c r="BZU323" s="377"/>
      <c r="BZV323" s="376"/>
      <c r="BZW323" s="376"/>
      <c r="BZX323" s="376"/>
      <c r="BZY323" s="376"/>
      <c r="BZZ323" s="376"/>
      <c r="CAA323" s="376"/>
      <c r="CAB323" s="376"/>
      <c r="CAC323" s="377"/>
      <c r="CAD323" s="377"/>
      <c r="CAE323" s="376"/>
      <c r="CAF323" s="376"/>
      <c r="CAG323" s="377"/>
      <c r="CAH323" s="377"/>
      <c r="CAI323" s="376"/>
      <c r="CAJ323" s="376"/>
      <c r="CAK323" s="376"/>
      <c r="CAL323" s="376"/>
      <c r="CAM323" s="376"/>
      <c r="CAN323" s="370"/>
      <c r="CAO323" s="396"/>
      <c r="CAP323" s="376"/>
      <c r="CAQ323" s="376"/>
      <c r="CAR323" s="376"/>
      <c r="CAS323" s="376"/>
      <c r="CAT323" s="376"/>
      <c r="CAU323" s="376"/>
      <c r="CAV323" s="376"/>
      <c r="CAW323" s="375"/>
      <c r="CAX323" s="375"/>
      <c r="CAY323" s="375"/>
      <c r="CAZ323" s="375"/>
      <c r="CBA323" s="375"/>
      <c r="CBB323" s="375"/>
      <c r="CBC323" s="375"/>
      <c r="CBD323" s="375"/>
      <c r="CBE323" s="375"/>
      <c r="CBF323" s="375"/>
      <c r="CBG323" s="375"/>
      <c r="CBH323" s="375"/>
      <c r="CBI323" s="375"/>
      <c r="CBJ323" s="375"/>
      <c r="CBK323" s="375"/>
      <c r="CBL323" s="375"/>
      <c r="CBM323" s="375"/>
      <c r="CBN323" s="375"/>
      <c r="CBO323" s="375"/>
      <c r="CBP323" s="375"/>
      <c r="CBQ323" s="375"/>
      <c r="CBR323" s="375"/>
      <c r="CBS323" s="375"/>
      <c r="CBT323" s="375"/>
      <c r="CBU323" s="375"/>
      <c r="CBV323" s="375"/>
      <c r="CBW323" s="375"/>
      <c r="CBX323" s="375"/>
      <c r="CBY323" s="375"/>
      <c r="CBZ323" s="375"/>
      <c r="CCA323" s="375"/>
      <c r="CCB323" s="375"/>
      <c r="CCC323" s="375"/>
      <c r="CCD323" s="375"/>
      <c r="CCE323" s="375"/>
      <c r="CCF323" s="375"/>
      <c r="CCG323" s="375"/>
      <c r="CCH323" s="375"/>
      <c r="CCI323" s="375"/>
      <c r="CCJ323" s="375"/>
      <c r="CCK323" s="375"/>
      <c r="CCL323" s="375"/>
      <c r="CCM323" s="375"/>
      <c r="CCN323" s="375"/>
      <c r="CCO323" s="376"/>
      <c r="CCP323" s="376"/>
      <c r="CCQ323" s="376"/>
      <c r="CCR323" s="376"/>
      <c r="CCS323" s="376"/>
      <c r="CCT323" s="376"/>
      <c r="CCU323" s="376"/>
      <c r="CCV323" s="376"/>
      <c r="CCW323" s="376"/>
      <c r="CCX323" s="376"/>
      <c r="CCY323" s="376"/>
      <c r="CCZ323" s="376"/>
      <c r="CDA323" s="376"/>
      <c r="CDB323" s="376"/>
      <c r="CDC323" s="376"/>
      <c r="CDD323" s="376"/>
      <c r="CDE323" s="376"/>
      <c r="CDF323" s="376"/>
      <c r="CDG323" s="376"/>
      <c r="CDH323" s="376"/>
      <c r="CDI323" s="376"/>
      <c r="CDJ323" s="376"/>
      <c r="CDK323" s="376"/>
      <c r="CDL323" s="376"/>
      <c r="CDM323" s="377"/>
      <c r="CDN323" s="377"/>
      <c r="CDO323" s="377"/>
      <c r="CDP323" s="377"/>
      <c r="CDQ323" s="377"/>
      <c r="CDR323" s="376"/>
      <c r="CDS323" s="376"/>
      <c r="CDT323" s="377"/>
      <c r="CDU323" s="377"/>
      <c r="CDV323" s="376"/>
      <c r="CDW323" s="376"/>
      <c r="CDX323" s="377"/>
      <c r="CDY323" s="377"/>
      <c r="CDZ323" s="376"/>
      <c r="CEA323" s="376"/>
      <c r="CEB323" s="376"/>
      <c r="CEC323" s="376"/>
      <c r="CED323" s="376"/>
      <c r="CEE323" s="376"/>
      <c r="CEF323" s="376"/>
      <c r="CEG323" s="377"/>
      <c r="CEH323" s="377"/>
      <c r="CEI323" s="376"/>
      <c r="CEJ323" s="376"/>
      <c r="CEK323" s="377"/>
      <c r="CEL323" s="377"/>
      <c r="CEM323" s="376"/>
      <c r="CEN323" s="376"/>
      <c r="CEO323" s="376"/>
      <c r="CEP323" s="376"/>
      <c r="CEQ323" s="376"/>
      <c r="CER323" s="370"/>
      <c r="CES323" s="396"/>
      <c r="CET323" s="376"/>
      <c r="CEU323" s="376"/>
      <c r="CEV323" s="376"/>
      <c r="CEW323" s="376"/>
      <c r="CEX323" s="376"/>
      <c r="CEY323" s="376"/>
      <c r="CEZ323" s="376"/>
      <c r="CFA323" s="375"/>
      <c r="CFB323" s="375"/>
      <c r="CFC323" s="375"/>
      <c r="CFD323" s="375"/>
      <c r="CFE323" s="375"/>
      <c r="CFF323" s="375"/>
      <c r="CFG323" s="375"/>
      <c r="CFH323" s="375"/>
      <c r="CFI323" s="375"/>
      <c r="CFJ323" s="375"/>
      <c r="CFK323" s="375"/>
      <c r="CFL323" s="375"/>
      <c r="CFM323" s="375"/>
      <c r="CFN323" s="375"/>
      <c r="CFO323" s="375"/>
      <c r="CFP323" s="375"/>
      <c r="CFQ323" s="375"/>
      <c r="CFR323" s="375"/>
      <c r="CFS323" s="375"/>
      <c r="CFT323" s="375"/>
      <c r="CFU323" s="375"/>
      <c r="CFV323" s="375"/>
      <c r="CFW323" s="375"/>
      <c r="CFX323" s="375"/>
      <c r="CFY323" s="375"/>
      <c r="CFZ323" s="375"/>
      <c r="CGA323" s="375"/>
      <c r="CGB323" s="375"/>
      <c r="CGC323" s="375"/>
      <c r="CGD323" s="375"/>
      <c r="CGE323" s="375"/>
      <c r="CGF323" s="375"/>
      <c r="CGG323" s="375"/>
      <c r="CGH323" s="375"/>
      <c r="CGI323" s="375"/>
      <c r="CGJ323" s="375"/>
      <c r="CGK323" s="375"/>
      <c r="CGL323" s="375"/>
      <c r="CGM323" s="375"/>
      <c r="CGN323" s="375"/>
      <c r="CGO323" s="375"/>
      <c r="CGP323" s="375"/>
      <c r="CGQ323" s="375"/>
      <c r="CGR323" s="375"/>
      <c r="CGS323" s="376"/>
      <c r="CGT323" s="376"/>
      <c r="CGU323" s="376"/>
      <c r="CGV323" s="376"/>
      <c r="CGW323" s="376"/>
      <c r="CGX323" s="376"/>
      <c r="CGY323" s="376"/>
      <c r="CGZ323" s="376"/>
      <c r="CHA323" s="376"/>
      <c r="CHB323" s="376"/>
      <c r="CHC323" s="376"/>
      <c r="CHD323" s="376"/>
      <c r="CHE323" s="376"/>
      <c r="CHF323" s="376"/>
      <c r="CHG323" s="376"/>
      <c r="CHH323" s="376"/>
      <c r="CHI323" s="376"/>
      <c r="CHJ323" s="376"/>
      <c r="CHK323" s="376"/>
      <c r="CHL323" s="376"/>
      <c r="CHM323" s="376"/>
      <c r="CHN323" s="376"/>
      <c r="CHO323" s="376"/>
      <c r="CHP323" s="376"/>
      <c r="CHQ323" s="377"/>
      <c r="CHR323" s="377"/>
      <c r="CHS323" s="377"/>
      <c r="CHT323" s="377"/>
      <c r="CHU323" s="377"/>
      <c r="CHV323" s="376"/>
      <c r="CHW323" s="376"/>
      <c r="CHX323" s="377"/>
      <c r="CHY323" s="377"/>
      <c r="CHZ323" s="376"/>
      <c r="CIA323" s="376"/>
      <c r="CIB323" s="377"/>
      <c r="CIC323" s="377"/>
      <c r="CID323" s="376"/>
      <c r="CIE323" s="376"/>
      <c r="CIF323" s="376"/>
      <c r="CIG323" s="376"/>
      <c r="CIH323" s="376"/>
      <c r="CII323" s="376"/>
      <c r="CIJ323" s="376"/>
      <c r="CIK323" s="377"/>
      <c r="CIL323" s="377"/>
      <c r="CIM323" s="376"/>
      <c r="CIN323" s="376"/>
      <c r="CIO323" s="377"/>
      <c r="CIP323" s="377"/>
      <c r="CIQ323" s="376"/>
      <c r="CIR323" s="376"/>
      <c r="CIS323" s="376"/>
      <c r="CIT323" s="376"/>
      <c r="CIU323" s="376"/>
      <c r="CIV323" s="370"/>
      <c r="CIW323" s="396"/>
      <c r="CIX323" s="376"/>
      <c r="CIY323" s="376"/>
      <c r="CIZ323" s="376"/>
      <c r="CJA323" s="376"/>
      <c r="CJB323" s="376"/>
      <c r="CJC323" s="376"/>
      <c r="CJD323" s="376"/>
      <c r="CJE323" s="375"/>
      <c r="CJF323" s="375"/>
      <c r="CJG323" s="375"/>
      <c r="CJH323" s="375"/>
      <c r="CJI323" s="375"/>
      <c r="CJJ323" s="375"/>
      <c r="CJK323" s="375"/>
      <c r="CJL323" s="375"/>
      <c r="CJM323" s="375"/>
      <c r="CJN323" s="375"/>
      <c r="CJO323" s="375"/>
      <c r="CJP323" s="375"/>
      <c r="CJQ323" s="375"/>
      <c r="CJR323" s="375"/>
      <c r="CJS323" s="375"/>
      <c r="CJT323" s="375"/>
      <c r="CJU323" s="375"/>
      <c r="CJV323" s="375"/>
      <c r="CJW323" s="375"/>
      <c r="CJX323" s="375"/>
      <c r="CJY323" s="375"/>
      <c r="CJZ323" s="375"/>
      <c r="CKA323" s="375"/>
      <c r="CKB323" s="375"/>
      <c r="CKC323" s="375"/>
      <c r="CKD323" s="375"/>
      <c r="CKE323" s="375"/>
      <c r="CKF323" s="375"/>
      <c r="CKG323" s="375"/>
      <c r="CKH323" s="375"/>
      <c r="CKI323" s="375"/>
      <c r="CKJ323" s="375"/>
      <c r="CKK323" s="375"/>
      <c r="CKL323" s="375"/>
      <c r="CKM323" s="375"/>
      <c r="CKN323" s="375"/>
      <c r="CKO323" s="375"/>
      <c r="CKP323" s="375"/>
      <c r="CKQ323" s="375"/>
      <c r="CKR323" s="375"/>
      <c r="CKS323" s="375"/>
      <c r="CKT323" s="375"/>
      <c r="CKU323" s="375"/>
      <c r="CKV323" s="375"/>
      <c r="CKW323" s="376"/>
      <c r="CKX323" s="376"/>
      <c r="CKY323" s="376"/>
      <c r="CKZ323" s="376"/>
      <c r="CLA323" s="376"/>
      <c r="CLB323" s="376"/>
      <c r="CLC323" s="376"/>
      <c r="CLD323" s="376"/>
      <c r="CLE323" s="376"/>
      <c r="CLF323" s="376"/>
      <c r="CLG323" s="376"/>
      <c r="CLH323" s="376"/>
      <c r="CLI323" s="376"/>
      <c r="CLJ323" s="376"/>
      <c r="CLK323" s="376"/>
      <c r="CLL323" s="376"/>
      <c r="CLM323" s="376"/>
      <c r="CLN323" s="376"/>
      <c r="CLO323" s="376"/>
      <c r="CLP323" s="376"/>
      <c r="CLQ323" s="376"/>
      <c r="CLR323" s="376"/>
      <c r="CLS323" s="376"/>
      <c r="CLT323" s="376"/>
      <c r="CLU323" s="377"/>
      <c r="CLV323" s="377"/>
      <c r="CLW323" s="377"/>
      <c r="CLX323" s="377"/>
      <c r="CLY323" s="377"/>
      <c r="CLZ323" s="376"/>
      <c r="CMA323" s="376"/>
      <c r="CMB323" s="377"/>
      <c r="CMC323" s="377"/>
      <c r="CMD323" s="376"/>
      <c r="CME323" s="376"/>
      <c r="CMF323" s="377"/>
      <c r="CMG323" s="377"/>
      <c r="CMH323" s="376"/>
      <c r="CMI323" s="376"/>
      <c r="CMJ323" s="376"/>
      <c r="CMK323" s="376"/>
      <c r="CML323" s="376"/>
      <c r="CMM323" s="376"/>
      <c r="CMN323" s="376"/>
      <c r="CMO323" s="377"/>
      <c r="CMP323" s="377"/>
      <c r="CMQ323" s="376"/>
      <c r="CMR323" s="376"/>
      <c r="CMS323" s="377"/>
      <c r="CMT323" s="377"/>
      <c r="CMU323" s="376"/>
      <c r="CMV323" s="376"/>
      <c r="CMW323" s="376"/>
      <c r="CMX323" s="376"/>
      <c r="CMY323" s="376"/>
      <c r="CMZ323" s="370"/>
      <c r="CNA323" s="396"/>
      <c r="CNB323" s="376"/>
      <c r="CNC323" s="376"/>
      <c r="CND323" s="376"/>
      <c r="CNE323" s="376"/>
      <c r="CNF323" s="376"/>
      <c r="CNG323" s="376"/>
      <c r="CNH323" s="376"/>
      <c r="CNI323" s="375"/>
      <c r="CNJ323" s="375"/>
      <c r="CNK323" s="375"/>
      <c r="CNL323" s="375"/>
      <c r="CNM323" s="375"/>
      <c r="CNN323" s="375"/>
      <c r="CNO323" s="375"/>
      <c r="CNP323" s="375"/>
      <c r="CNQ323" s="375"/>
      <c r="CNR323" s="375"/>
      <c r="CNS323" s="375"/>
      <c r="CNT323" s="375"/>
      <c r="CNU323" s="375"/>
      <c r="CNV323" s="375"/>
      <c r="CNW323" s="375"/>
      <c r="CNX323" s="375"/>
      <c r="CNY323" s="375"/>
      <c r="CNZ323" s="375"/>
      <c r="COA323" s="375"/>
      <c r="COB323" s="375"/>
      <c r="COC323" s="375"/>
      <c r="COD323" s="375"/>
      <c r="COE323" s="375"/>
      <c r="COF323" s="375"/>
      <c r="COG323" s="375"/>
      <c r="COH323" s="375"/>
      <c r="COI323" s="375"/>
      <c r="COJ323" s="375"/>
      <c r="COK323" s="375"/>
      <c r="COL323" s="375"/>
      <c r="COM323" s="375"/>
      <c r="CON323" s="375"/>
      <c r="COO323" s="375"/>
      <c r="COP323" s="375"/>
      <c r="COQ323" s="375"/>
      <c r="COR323" s="375"/>
      <c r="COS323" s="375"/>
      <c r="COT323" s="375"/>
      <c r="COU323" s="375"/>
      <c r="COV323" s="375"/>
      <c r="COW323" s="375"/>
      <c r="COX323" s="375"/>
      <c r="COY323" s="375"/>
      <c r="COZ323" s="375"/>
      <c r="CPA323" s="376"/>
      <c r="CPB323" s="376"/>
      <c r="CPC323" s="376"/>
      <c r="CPD323" s="376"/>
      <c r="CPE323" s="376"/>
      <c r="CPF323" s="376"/>
      <c r="CPG323" s="376"/>
      <c r="CPH323" s="376"/>
      <c r="CPI323" s="376"/>
      <c r="CPJ323" s="376"/>
      <c r="CPK323" s="376"/>
      <c r="CPL323" s="376"/>
      <c r="CPM323" s="376"/>
      <c r="CPN323" s="376"/>
      <c r="CPO323" s="376"/>
      <c r="CPP323" s="376"/>
      <c r="CPQ323" s="376"/>
      <c r="CPR323" s="376"/>
      <c r="CPS323" s="376"/>
      <c r="CPT323" s="376"/>
      <c r="CPU323" s="376"/>
      <c r="CPV323" s="376"/>
      <c r="CPW323" s="376"/>
      <c r="CPX323" s="376"/>
      <c r="CPY323" s="377"/>
      <c r="CPZ323" s="377"/>
      <c r="CQA323" s="377"/>
      <c r="CQB323" s="377"/>
      <c r="CQC323" s="377"/>
      <c r="CQD323" s="376"/>
      <c r="CQE323" s="376"/>
      <c r="CQF323" s="377"/>
      <c r="CQG323" s="377"/>
      <c r="CQH323" s="376"/>
      <c r="CQI323" s="376"/>
      <c r="CQJ323" s="377"/>
      <c r="CQK323" s="377"/>
      <c r="CQL323" s="376"/>
      <c r="CQM323" s="376"/>
      <c r="CQN323" s="376"/>
      <c r="CQO323" s="376"/>
      <c r="CQP323" s="376"/>
      <c r="CQQ323" s="376"/>
      <c r="CQR323" s="376"/>
      <c r="CQS323" s="377"/>
      <c r="CQT323" s="377"/>
      <c r="CQU323" s="376"/>
      <c r="CQV323" s="376"/>
      <c r="CQW323" s="377"/>
      <c r="CQX323" s="377"/>
      <c r="CQY323" s="376"/>
      <c r="CQZ323" s="376"/>
      <c r="CRA323" s="376"/>
      <c r="CRB323" s="376"/>
      <c r="CRC323" s="376"/>
      <c r="CRD323" s="370"/>
      <c r="CRE323" s="396"/>
      <c r="CRF323" s="376"/>
      <c r="CRG323" s="376"/>
      <c r="CRH323" s="376"/>
      <c r="CRI323" s="376"/>
      <c r="CRJ323" s="376"/>
      <c r="CRK323" s="376"/>
      <c r="CRL323" s="376"/>
      <c r="CRM323" s="375"/>
      <c r="CRN323" s="375"/>
      <c r="CRO323" s="375"/>
      <c r="CRP323" s="375"/>
      <c r="CRQ323" s="375"/>
      <c r="CRR323" s="375"/>
      <c r="CRS323" s="375"/>
      <c r="CRT323" s="375"/>
      <c r="CRU323" s="375"/>
      <c r="CRV323" s="375"/>
      <c r="CRW323" s="375"/>
      <c r="CRX323" s="375"/>
      <c r="CRY323" s="375"/>
      <c r="CRZ323" s="375"/>
      <c r="CSA323" s="375"/>
      <c r="CSB323" s="375"/>
      <c r="CSC323" s="375"/>
      <c r="CSD323" s="375"/>
      <c r="CSE323" s="375"/>
      <c r="CSF323" s="375"/>
      <c r="CSG323" s="375"/>
      <c r="CSH323" s="375"/>
      <c r="CSI323" s="375"/>
      <c r="CSJ323" s="375"/>
      <c r="CSK323" s="375"/>
      <c r="CSL323" s="375"/>
      <c r="CSM323" s="375"/>
      <c r="CSN323" s="375"/>
      <c r="CSO323" s="375"/>
      <c r="CSP323" s="375"/>
      <c r="CSQ323" s="375"/>
      <c r="CSR323" s="375"/>
      <c r="CSS323" s="375"/>
      <c r="CST323" s="375"/>
      <c r="CSU323" s="375"/>
      <c r="CSV323" s="375"/>
      <c r="CSW323" s="375"/>
      <c r="CSX323" s="375"/>
      <c r="CSY323" s="375"/>
      <c r="CSZ323" s="375"/>
      <c r="CTA323" s="375"/>
      <c r="CTB323" s="375"/>
      <c r="CTC323" s="375"/>
      <c r="CTD323" s="375"/>
      <c r="CTE323" s="376"/>
      <c r="CTF323" s="376"/>
      <c r="CTG323" s="376"/>
      <c r="CTH323" s="376"/>
      <c r="CTI323" s="376"/>
      <c r="CTJ323" s="376"/>
      <c r="CTK323" s="376"/>
      <c r="CTL323" s="376"/>
      <c r="CTM323" s="376"/>
      <c r="CTN323" s="376"/>
      <c r="CTO323" s="376"/>
      <c r="CTP323" s="376"/>
      <c r="CTQ323" s="376"/>
      <c r="CTR323" s="376"/>
      <c r="CTS323" s="376"/>
      <c r="CTT323" s="376"/>
      <c r="CTU323" s="376"/>
      <c r="CTV323" s="376"/>
      <c r="CTW323" s="376"/>
      <c r="CTX323" s="376"/>
      <c r="CTY323" s="376"/>
      <c r="CTZ323" s="376"/>
      <c r="CUA323" s="376"/>
      <c r="CUB323" s="376"/>
      <c r="CUC323" s="377"/>
      <c r="CUD323" s="377"/>
      <c r="CUE323" s="377"/>
      <c r="CUF323" s="377"/>
      <c r="CUG323" s="377"/>
      <c r="CUH323" s="376"/>
      <c r="CUI323" s="376"/>
      <c r="CUJ323" s="377"/>
      <c r="CUK323" s="377"/>
      <c r="CUL323" s="376"/>
      <c r="CUM323" s="376"/>
      <c r="CUN323" s="377"/>
      <c r="CUO323" s="377"/>
      <c r="CUP323" s="376"/>
      <c r="CUQ323" s="376"/>
      <c r="CUR323" s="376"/>
      <c r="CUS323" s="376"/>
      <c r="CUT323" s="376"/>
      <c r="CUU323" s="376"/>
      <c r="CUV323" s="376"/>
      <c r="CUW323" s="377"/>
      <c r="CUX323" s="377"/>
      <c r="CUY323" s="376"/>
      <c r="CUZ323" s="376"/>
      <c r="CVA323" s="377"/>
      <c r="CVB323" s="377"/>
      <c r="CVC323" s="376"/>
      <c r="CVD323" s="376"/>
      <c r="CVE323" s="376"/>
      <c r="CVF323" s="376"/>
      <c r="CVG323" s="376"/>
      <c r="CVH323" s="370"/>
      <c r="CVI323" s="396"/>
      <c r="CVJ323" s="376"/>
      <c r="CVK323" s="376"/>
      <c r="CVL323" s="376"/>
      <c r="CVM323" s="376"/>
      <c r="CVN323" s="376"/>
      <c r="CVO323" s="376"/>
      <c r="CVP323" s="376"/>
      <c r="CVQ323" s="375"/>
      <c r="CVR323" s="375"/>
      <c r="CVS323" s="375"/>
      <c r="CVT323" s="375"/>
      <c r="CVU323" s="375"/>
      <c r="CVV323" s="375"/>
      <c r="CVW323" s="375"/>
      <c r="CVX323" s="375"/>
      <c r="CVY323" s="375"/>
      <c r="CVZ323" s="375"/>
      <c r="CWA323" s="375"/>
      <c r="CWB323" s="375"/>
      <c r="CWC323" s="375"/>
      <c r="CWD323" s="375"/>
      <c r="CWE323" s="375"/>
      <c r="CWF323" s="375"/>
      <c r="CWG323" s="375"/>
      <c r="CWH323" s="375"/>
      <c r="CWI323" s="375"/>
      <c r="CWJ323" s="375"/>
      <c r="CWK323" s="375"/>
      <c r="CWL323" s="375"/>
      <c r="CWM323" s="375"/>
      <c r="CWN323" s="375"/>
      <c r="CWO323" s="375"/>
      <c r="CWP323" s="375"/>
      <c r="CWQ323" s="375"/>
      <c r="CWR323" s="375"/>
      <c r="CWS323" s="375"/>
      <c r="CWT323" s="375"/>
      <c r="CWU323" s="375"/>
      <c r="CWV323" s="375"/>
      <c r="CWW323" s="375"/>
      <c r="CWX323" s="375"/>
      <c r="CWY323" s="375"/>
      <c r="CWZ323" s="375"/>
      <c r="CXA323" s="375"/>
      <c r="CXB323" s="375"/>
      <c r="CXC323" s="375"/>
      <c r="CXD323" s="375"/>
      <c r="CXE323" s="375"/>
      <c r="CXF323" s="375"/>
      <c r="CXG323" s="375"/>
      <c r="CXH323" s="375"/>
      <c r="CXI323" s="376"/>
      <c r="CXJ323" s="376"/>
      <c r="CXK323" s="376"/>
      <c r="CXL323" s="376"/>
      <c r="CXM323" s="376"/>
      <c r="CXN323" s="376"/>
      <c r="CXO323" s="376"/>
      <c r="CXP323" s="376"/>
      <c r="CXQ323" s="376"/>
      <c r="CXR323" s="376"/>
      <c r="CXS323" s="376"/>
      <c r="CXT323" s="376"/>
      <c r="CXU323" s="376"/>
      <c r="CXV323" s="376"/>
      <c r="CXW323" s="376"/>
      <c r="CXX323" s="376"/>
      <c r="CXY323" s="376"/>
      <c r="CXZ323" s="376"/>
      <c r="CYA323" s="376"/>
      <c r="CYB323" s="376"/>
      <c r="CYC323" s="376"/>
      <c r="CYD323" s="376"/>
      <c r="CYE323" s="376"/>
      <c r="CYF323" s="376"/>
      <c r="CYG323" s="377"/>
      <c r="CYH323" s="377"/>
      <c r="CYI323" s="377"/>
      <c r="CYJ323" s="377"/>
      <c r="CYK323" s="377"/>
      <c r="CYL323" s="376"/>
      <c r="CYM323" s="376"/>
      <c r="CYN323" s="377"/>
      <c r="CYO323" s="377"/>
      <c r="CYP323" s="376"/>
      <c r="CYQ323" s="376"/>
      <c r="CYR323" s="377"/>
      <c r="CYS323" s="377"/>
      <c r="CYT323" s="376"/>
      <c r="CYU323" s="376"/>
      <c r="CYV323" s="376"/>
      <c r="CYW323" s="376"/>
      <c r="CYX323" s="376"/>
      <c r="CYY323" s="376"/>
      <c r="CYZ323" s="376"/>
      <c r="CZA323" s="377"/>
      <c r="CZB323" s="377"/>
      <c r="CZC323" s="376"/>
      <c r="CZD323" s="376"/>
      <c r="CZE323" s="377"/>
      <c r="CZF323" s="377"/>
      <c r="CZG323" s="376"/>
      <c r="CZH323" s="376"/>
      <c r="CZI323" s="376"/>
      <c r="CZJ323" s="376"/>
      <c r="CZK323" s="376"/>
      <c r="CZL323" s="370"/>
      <c r="CZM323" s="396"/>
      <c r="CZN323" s="376"/>
      <c r="CZO323" s="376"/>
      <c r="CZP323" s="376"/>
      <c r="CZQ323" s="376"/>
      <c r="CZR323" s="376"/>
      <c r="CZS323" s="376"/>
      <c r="CZT323" s="376"/>
      <c r="CZU323" s="375"/>
      <c r="CZV323" s="375"/>
      <c r="CZW323" s="375"/>
      <c r="CZX323" s="375"/>
      <c r="CZY323" s="375"/>
      <c r="CZZ323" s="375"/>
      <c r="DAA323" s="375"/>
      <c r="DAB323" s="375"/>
      <c r="DAC323" s="375"/>
      <c r="DAD323" s="375"/>
      <c r="DAE323" s="375"/>
      <c r="DAF323" s="375"/>
      <c r="DAG323" s="375"/>
      <c r="DAH323" s="375"/>
      <c r="DAI323" s="375"/>
      <c r="DAJ323" s="375"/>
      <c r="DAK323" s="375"/>
      <c r="DAL323" s="375"/>
      <c r="DAM323" s="375"/>
      <c r="DAN323" s="375"/>
      <c r="DAO323" s="375"/>
      <c r="DAP323" s="375"/>
      <c r="DAQ323" s="375"/>
      <c r="DAR323" s="375"/>
      <c r="DAS323" s="375"/>
      <c r="DAT323" s="375"/>
      <c r="DAU323" s="375"/>
      <c r="DAV323" s="375"/>
      <c r="DAW323" s="375"/>
      <c r="DAX323" s="375"/>
      <c r="DAY323" s="375"/>
      <c r="DAZ323" s="375"/>
      <c r="DBA323" s="375"/>
      <c r="DBB323" s="375"/>
      <c r="DBC323" s="375"/>
      <c r="DBD323" s="375"/>
      <c r="DBE323" s="375"/>
      <c r="DBF323" s="375"/>
      <c r="DBG323" s="375"/>
      <c r="DBH323" s="375"/>
      <c r="DBI323" s="375"/>
      <c r="DBJ323" s="375"/>
      <c r="DBK323" s="375"/>
      <c r="DBL323" s="375"/>
      <c r="DBM323" s="376"/>
      <c r="DBN323" s="376"/>
      <c r="DBO323" s="376"/>
      <c r="DBP323" s="376"/>
      <c r="DBQ323" s="376"/>
      <c r="DBR323" s="376"/>
      <c r="DBS323" s="376"/>
      <c r="DBT323" s="376"/>
      <c r="DBU323" s="376"/>
      <c r="DBV323" s="376"/>
      <c r="DBW323" s="376"/>
      <c r="DBX323" s="376"/>
      <c r="DBY323" s="376"/>
      <c r="DBZ323" s="376"/>
      <c r="DCA323" s="376"/>
      <c r="DCB323" s="376"/>
      <c r="DCC323" s="376"/>
      <c r="DCD323" s="376"/>
      <c r="DCE323" s="376"/>
      <c r="DCF323" s="376"/>
      <c r="DCG323" s="376"/>
      <c r="DCH323" s="376"/>
      <c r="DCI323" s="376"/>
      <c r="DCJ323" s="376"/>
      <c r="DCK323" s="377"/>
      <c r="DCL323" s="377"/>
      <c r="DCM323" s="377"/>
      <c r="DCN323" s="377"/>
      <c r="DCO323" s="377"/>
      <c r="DCP323" s="376"/>
      <c r="DCQ323" s="376"/>
      <c r="DCR323" s="377"/>
      <c r="DCS323" s="377"/>
      <c r="DCT323" s="376"/>
      <c r="DCU323" s="376"/>
      <c r="DCV323" s="377"/>
      <c r="DCW323" s="377"/>
      <c r="DCX323" s="376"/>
      <c r="DCY323" s="376"/>
      <c r="DCZ323" s="376"/>
      <c r="DDA323" s="376"/>
      <c r="DDB323" s="376"/>
      <c r="DDC323" s="376"/>
      <c r="DDD323" s="376"/>
      <c r="DDE323" s="377"/>
      <c r="DDF323" s="377"/>
      <c r="DDG323" s="376"/>
      <c r="DDH323" s="376"/>
      <c r="DDI323" s="377"/>
      <c r="DDJ323" s="377"/>
      <c r="DDK323" s="376"/>
      <c r="DDL323" s="376"/>
      <c r="DDM323" s="376"/>
      <c r="DDN323" s="376"/>
      <c r="DDO323" s="376"/>
      <c r="DDP323" s="370"/>
      <c r="DDQ323" s="396"/>
      <c r="DDR323" s="376"/>
      <c r="DDS323" s="376"/>
      <c r="DDT323" s="376"/>
      <c r="DDU323" s="376"/>
      <c r="DDV323" s="376"/>
      <c r="DDW323" s="376"/>
      <c r="DDX323" s="376"/>
      <c r="DDY323" s="375"/>
      <c r="DDZ323" s="375"/>
      <c r="DEA323" s="375"/>
      <c r="DEB323" s="375"/>
      <c r="DEC323" s="375"/>
      <c r="DED323" s="375"/>
      <c r="DEE323" s="375"/>
      <c r="DEF323" s="375"/>
      <c r="DEG323" s="375"/>
      <c r="DEH323" s="375"/>
      <c r="DEI323" s="375"/>
      <c r="DEJ323" s="375"/>
      <c r="DEK323" s="375"/>
      <c r="DEL323" s="375"/>
      <c r="DEM323" s="375"/>
      <c r="DEN323" s="375"/>
      <c r="DEO323" s="375"/>
      <c r="DEP323" s="375"/>
      <c r="DEQ323" s="375"/>
      <c r="DER323" s="375"/>
      <c r="DES323" s="375"/>
      <c r="DET323" s="375"/>
      <c r="DEU323" s="375"/>
      <c r="DEV323" s="375"/>
      <c r="DEW323" s="375"/>
      <c r="DEX323" s="375"/>
      <c r="DEY323" s="375"/>
      <c r="DEZ323" s="375"/>
      <c r="DFA323" s="375"/>
      <c r="DFB323" s="375"/>
      <c r="DFC323" s="375"/>
      <c r="DFD323" s="375"/>
      <c r="DFE323" s="375"/>
      <c r="DFF323" s="375"/>
      <c r="DFG323" s="375"/>
      <c r="DFH323" s="375"/>
      <c r="DFI323" s="375"/>
      <c r="DFJ323" s="375"/>
      <c r="DFK323" s="375"/>
      <c r="DFL323" s="375"/>
      <c r="DFM323" s="375"/>
      <c r="DFN323" s="375"/>
      <c r="DFO323" s="375"/>
      <c r="DFP323" s="375"/>
      <c r="DFQ323" s="376"/>
      <c r="DFR323" s="376"/>
      <c r="DFS323" s="376"/>
      <c r="DFT323" s="376"/>
      <c r="DFU323" s="376"/>
      <c r="DFV323" s="376"/>
      <c r="DFW323" s="376"/>
      <c r="DFX323" s="376"/>
      <c r="DFY323" s="376"/>
      <c r="DFZ323" s="376"/>
      <c r="DGA323" s="376"/>
      <c r="DGB323" s="376"/>
      <c r="DGC323" s="376"/>
      <c r="DGD323" s="376"/>
      <c r="DGE323" s="376"/>
      <c r="DGF323" s="376"/>
      <c r="DGG323" s="376"/>
      <c r="DGH323" s="376"/>
      <c r="DGI323" s="376"/>
      <c r="DGJ323" s="376"/>
      <c r="DGK323" s="376"/>
      <c r="DGL323" s="376"/>
      <c r="DGM323" s="376"/>
      <c r="DGN323" s="376"/>
      <c r="DGO323" s="377"/>
      <c r="DGP323" s="377"/>
      <c r="DGQ323" s="377"/>
      <c r="DGR323" s="377"/>
      <c r="DGS323" s="377"/>
      <c r="DGT323" s="376"/>
      <c r="DGU323" s="376"/>
      <c r="DGV323" s="377"/>
      <c r="DGW323" s="377"/>
      <c r="DGX323" s="376"/>
      <c r="DGY323" s="376"/>
      <c r="DGZ323" s="377"/>
      <c r="DHA323" s="377"/>
      <c r="DHB323" s="376"/>
      <c r="DHC323" s="376"/>
      <c r="DHD323" s="376"/>
      <c r="DHE323" s="376"/>
      <c r="DHF323" s="376"/>
      <c r="DHG323" s="376"/>
      <c r="DHH323" s="376"/>
      <c r="DHI323" s="377"/>
      <c r="DHJ323" s="377"/>
      <c r="DHK323" s="376"/>
      <c r="DHL323" s="376"/>
      <c r="DHM323" s="377"/>
      <c r="DHN323" s="377"/>
      <c r="DHO323" s="376"/>
      <c r="DHP323" s="376"/>
      <c r="DHQ323" s="376"/>
      <c r="DHR323" s="376"/>
      <c r="DHS323" s="376"/>
      <c r="DHT323" s="370"/>
      <c r="DHU323" s="396"/>
      <c r="DHV323" s="376"/>
      <c r="DHW323" s="376"/>
      <c r="DHX323" s="376"/>
      <c r="DHY323" s="376"/>
      <c r="DHZ323" s="376"/>
      <c r="DIA323" s="376"/>
      <c r="DIB323" s="376"/>
      <c r="DIC323" s="375"/>
      <c r="DID323" s="375"/>
      <c r="DIE323" s="375"/>
      <c r="DIF323" s="375"/>
      <c r="DIG323" s="375"/>
      <c r="DIH323" s="375"/>
      <c r="DII323" s="375"/>
      <c r="DIJ323" s="375"/>
      <c r="DIK323" s="375"/>
      <c r="DIL323" s="375"/>
      <c r="DIM323" s="375"/>
      <c r="DIN323" s="375"/>
      <c r="DIO323" s="375"/>
      <c r="DIP323" s="375"/>
      <c r="DIQ323" s="375"/>
      <c r="DIR323" s="375"/>
      <c r="DIS323" s="375"/>
      <c r="DIT323" s="375"/>
      <c r="DIU323" s="375"/>
      <c r="DIV323" s="375"/>
      <c r="DIW323" s="375"/>
      <c r="DIX323" s="375"/>
      <c r="DIY323" s="375"/>
      <c r="DIZ323" s="375"/>
      <c r="DJA323" s="375"/>
      <c r="DJB323" s="375"/>
      <c r="DJC323" s="375"/>
      <c r="DJD323" s="375"/>
      <c r="DJE323" s="375"/>
      <c r="DJF323" s="375"/>
      <c r="DJG323" s="375"/>
      <c r="DJH323" s="375"/>
      <c r="DJI323" s="375"/>
      <c r="DJJ323" s="375"/>
      <c r="DJK323" s="375"/>
      <c r="DJL323" s="375"/>
      <c r="DJM323" s="375"/>
      <c r="DJN323" s="375"/>
      <c r="DJO323" s="375"/>
      <c r="DJP323" s="375"/>
      <c r="DJQ323" s="375"/>
      <c r="DJR323" s="375"/>
      <c r="DJS323" s="375"/>
      <c r="DJT323" s="375"/>
      <c r="DJU323" s="376"/>
      <c r="DJV323" s="376"/>
      <c r="DJW323" s="376"/>
      <c r="DJX323" s="376"/>
      <c r="DJY323" s="376"/>
      <c r="DJZ323" s="376"/>
      <c r="DKA323" s="376"/>
      <c r="DKB323" s="376"/>
      <c r="DKC323" s="376"/>
      <c r="DKD323" s="376"/>
      <c r="DKE323" s="376"/>
      <c r="DKF323" s="376"/>
      <c r="DKG323" s="376"/>
      <c r="DKH323" s="376"/>
      <c r="DKI323" s="376"/>
      <c r="DKJ323" s="376"/>
      <c r="DKK323" s="376"/>
      <c r="DKL323" s="376"/>
      <c r="DKM323" s="376"/>
      <c r="DKN323" s="376"/>
      <c r="DKO323" s="376"/>
      <c r="DKP323" s="376"/>
      <c r="DKQ323" s="376"/>
      <c r="DKR323" s="376"/>
      <c r="DKS323" s="377"/>
      <c r="DKT323" s="377"/>
      <c r="DKU323" s="377"/>
      <c r="DKV323" s="377"/>
      <c r="DKW323" s="377"/>
      <c r="DKX323" s="376"/>
      <c r="DKY323" s="376"/>
      <c r="DKZ323" s="377"/>
      <c r="DLA323" s="377"/>
      <c r="DLB323" s="376"/>
      <c r="DLC323" s="376"/>
      <c r="DLD323" s="377"/>
      <c r="DLE323" s="377"/>
      <c r="DLF323" s="376"/>
      <c r="DLG323" s="376"/>
      <c r="DLH323" s="376"/>
      <c r="DLI323" s="376"/>
      <c r="DLJ323" s="376"/>
      <c r="DLK323" s="376"/>
      <c r="DLL323" s="376"/>
      <c r="DLM323" s="377"/>
      <c r="DLN323" s="377"/>
      <c r="DLO323" s="376"/>
      <c r="DLP323" s="376"/>
      <c r="DLQ323" s="377"/>
      <c r="DLR323" s="377"/>
      <c r="DLS323" s="376"/>
      <c r="DLT323" s="376"/>
      <c r="DLU323" s="376"/>
      <c r="DLV323" s="376"/>
      <c r="DLW323" s="376"/>
      <c r="DLX323" s="370"/>
      <c r="DLY323" s="396"/>
      <c r="DLZ323" s="376"/>
      <c r="DMA323" s="376"/>
      <c r="DMB323" s="376"/>
      <c r="DMC323" s="376"/>
      <c r="DMD323" s="376"/>
      <c r="DME323" s="376"/>
      <c r="DMF323" s="376"/>
      <c r="DMG323" s="375"/>
      <c r="DMH323" s="375"/>
      <c r="DMI323" s="375"/>
      <c r="DMJ323" s="375"/>
      <c r="DMK323" s="375"/>
      <c r="DML323" s="375"/>
      <c r="DMM323" s="375"/>
      <c r="DMN323" s="375"/>
      <c r="DMO323" s="375"/>
      <c r="DMP323" s="375"/>
      <c r="DMQ323" s="375"/>
      <c r="DMR323" s="375"/>
      <c r="DMS323" s="375"/>
      <c r="DMT323" s="375"/>
      <c r="DMU323" s="375"/>
      <c r="DMV323" s="375"/>
      <c r="DMW323" s="375"/>
      <c r="DMX323" s="375"/>
      <c r="DMY323" s="375"/>
      <c r="DMZ323" s="375"/>
      <c r="DNA323" s="375"/>
      <c r="DNB323" s="375"/>
      <c r="DNC323" s="375"/>
      <c r="DND323" s="375"/>
      <c r="DNE323" s="375"/>
      <c r="DNF323" s="375"/>
      <c r="DNG323" s="375"/>
      <c r="DNH323" s="375"/>
      <c r="DNI323" s="375"/>
      <c r="DNJ323" s="375"/>
      <c r="DNK323" s="375"/>
      <c r="DNL323" s="375"/>
      <c r="DNM323" s="375"/>
      <c r="DNN323" s="375"/>
      <c r="DNO323" s="375"/>
      <c r="DNP323" s="375"/>
      <c r="DNQ323" s="375"/>
      <c r="DNR323" s="375"/>
      <c r="DNS323" s="375"/>
      <c r="DNT323" s="375"/>
      <c r="DNU323" s="375"/>
      <c r="DNV323" s="375"/>
      <c r="DNW323" s="375"/>
      <c r="DNX323" s="375"/>
      <c r="DNY323" s="376"/>
      <c r="DNZ323" s="376"/>
      <c r="DOA323" s="376"/>
      <c r="DOB323" s="376"/>
      <c r="DOC323" s="376"/>
      <c r="DOD323" s="376"/>
      <c r="DOE323" s="376"/>
      <c r="DOF323" s="376"/>
      <c r="DOG323" s="376"/>
      <c r="DOH323" s="376"/>
      <c r="DOI323" s="376"/>
      <c r="DOJ323" s="376"/>
      <c r="DOK323" s="376"/>
      <c r="DOL323" s="376"/>
      <c r="DOM323" s="376"/>
      <c r="DON323" s="376"/>
      <c r="DOO323" s="376"/>
      <c r="DOP323" s="376"/>
      <c r="DOQ323" s="376"/>
      <c r="DOR323" s="376"/>
      <c r="DOS323" s="376"/>
      <c r="DOT323" s="376"/>
      <c r="DOU323" s="376"/>
      <c r="DOV323" s="376"/>
      <c r="DOW323" s="377"/>
      <c r="DOX323" s="377"/>
      <c r="DOY323" s="377"/>
      <c r="DOZ323" s="377"/>
      <c r="DPA323" s="377"/>
      <c r="DPB323" s="376"/>
      <c r="DPC323" s="376"/>
      <c r="DPD323" s="377"/>
      <c r="DPE323" s="377"/>
      <c r="DPF323" s="376"/>
      <c r="DPG323" s="376"/>
      <c r="DPH323" s="377"/>
      <c r="DPI323" s="377"/>
      <c r="DPJ323" s="376"/>
      <c r="DPK323" s="376"/>
      <c r="DPL323" s="376"/>
      <c r="DPM323" s="376"/>
      <c r="DPN323" s="376"/>
      <c r="DPO323" s="376"/>
      <c r="DPP323" s="376"/>
      <c r="DPQ323" s="377"/>
      <c r="DPR323" s="377"/>
      <c r="DPS323" s="376"/>
      <c r="DPT323" s="376"/>
      <c r="DPU323" s="377"/>
      <c r="DPV323" s="377"/>
      <c r="DPW323" s="376"/>
      <c r="DPX323" s="376"/>
      <c r="DPY323" s="376"/>
      <c r="DPZ323" s="376"/>
      <c r="DQA323" s="376"/>
      <c r="DQB323" s="370"/>
      <c r="DQC323" s="396"/>
      <c r="DQD323" s="376"/>
      <c r="DQE323" s="376"/>
      <c r="DQF323" s="376"/>
      <c r="DQG323" s="376"/>
      <c r="DQH323" s="376"/>
      <c r="DQI323" s="376"/>
      <c r="DQJ323" s="376"/>
      <c r="DQK323" s="375"/>
      <c r="DQL323" s="375"/>
      <c r="DQM323" s="375"/>
      <c r="DQN323" s="375"/>
      <c r="DQO323" s="375"/>
      <c r="DQP323" s="375"/>
      <c r="DQQ323" s="375"/>
      <c r="DQR323" s="375"/>
      <c r="DQS323" s="375"/>
      <c r="DQT323" s="375"/>
      <c r="DQU323" s="375"/>
      <c r="DQV323" s="375"/>
      <c r="DQW323" s="375"/>
      <c r="DQX323" s="375"/>
      <c r="DQY323" s="375"/>
      <c r="DQZ323" s="375"/>
      <c r="DRA323" s="375"/>
      <c r="DRB323" s="375"/>
      <c r="DRC323" s="375"/>
      <c r="DRD323" s="375"/>
      <c r="DRE323" s="375"/>
      <c r="DRF323" s="375"/>
      <c r="DRG323" s="375"/>
      <c r="DRH323" s="375"/>
      <c r="DRI323" s="375"/>
      <c r="DRJ323" s="375"/>
      <c r="DRK323" s="375"/>
      <c r="DRL323" s="375"/>
      <c r="DRM323" s="375"/>
      <c r="DRN323" s="375"/>
      <c r="DRO323" s="375"/>
      <c r="DRP323" s="375"/>
      <c r="DRQ323" s="375"/>
      <c r="DRR323" s="375"/>
      <c r="DRS323" s="375"/>
      <c r="DRT323" s="375"/>
      <c r="DRU323" s="375"/>
      <c r="DRV323" s="375"/>
      <c r="DRW323" s="375"/>
      <c r="DRX323" s="375"/>
      <c r="DRY323" s="375"/>
      <c r="DRZ323" s="375"/>
      <c r="DSA323" s="375"/>
      <c r="DSB323" s="375"/>
      <c r="DSC323" s="376"/>
      <c r="DSD323" s="376"/>
      <c r="DSE323" s="376"/>
      <c r="DSF323" s="376"/>
      <c r="DSG323" s="376"/>
      <c r="DSH323" s="376"/>
      <c r="DSI323" s="376"/>
      <c r="DSJ323" s="376"/>
      <c r="DSK323" s="376"/>
      <c r="DSL323" s="376"/>
      <c r="DSM323" s="376"/>
      <c r="DSN323" s="376"/>
      <c r="DSO323" s="376"/>
      <c r="DSP323" s="376"/>
      <c r="DSQ323" s="376"/>
      <c r="DSR323" s="376"/>
      <c r="DSS323" s="376"/>
      <c r="DST323" s="376"/>
      <c r="DSU323" s="376"/>
      <c r="DSV323" s="376"/>
      <c r="DSW323" s="376"/>
      <c r="DSX323" s="376"/>
      <c r="DSY323" s="376"/>
      <c r="DSZ323" s="376"/>
      <c r="DTA323" s="377"/>
      <c r="DTB323" s="377"/>
      <c r="DTC323" s="377"/>
      <c r="DTD323" s="377"/>
      <c r="DTE323" s="377"/>
      <c r="DTF323" s="376"/>
      <c r="DTG323" s="376"/>
      <c r="DTH323" s="377"/>
      <c r="DTI323" s="377"/>
      <c r="DTJ323" s="376"/>
      <c r="DTK323" s="376"/>
      <c r="DTL323" s="377"/>
      <c r="DTM323" s="377"/>
      <c r="DTN323" s="376"/>
      <c r="DTO323" s="376"/>
      <c r="DTP323" s="376"/>
      <c r="DTQ323" s="376"/>
      <c r="DTR323" s="376"/>
      <c r="DTS323" s="376"/>
      <c r="DTT323" s="376"/>
      <c r="DTU323" s="377"/>
      <c r="DTV323" s="377"/>
      <c r="DTW323" s="376"/>
      <c r="DTX323" s="376"/>
      <c r="DTY323" s="377"/>
      <c r="DTZ323" s="377"/>
      <c r="DUA323" s="376"/>
      <c r="DUB323" s="376"/>
      <c r="DUC323" s="376"/>
      <c r="DUD323" s="376"/>
      <c r="DUE323" s="376"/>
      <c r="DUF323" s="370"/>
      <c r="DUG323" s="396"/>
      <c r="DUH323" s="376"/>
      <c r="DUI323" s="376"/>
      <c r="DUJ323" s="376"/>
      <c r="DUK323" s="376"/>
      <c r="DUL323" s="376"/>
      <c r="DUM323" s="376"/>
      <c r="DUN323" s="376"/>
      <c r="DUO323" s="375"/>
      <c r="DUP323" s="375"/>
      <c r="DUQ323" s="375"/>
      <c r="DUR323" s="375"/>
      <c r="DUS323" s="375"/>
      <c r="DUT323" s="375"/>
      <c r="DUU323" s="375"/>
      <c r="DUV323" s="375"/>
      <c r="DUW323" s="375"/>
      <c r="DUX323" s="375"/>
      <c r="DUY323" s="375"/>
      <c r="DUZ323" s="375"/>
      <c r="DVA323" s="375"/>
      <c r="DVB323" s="375"/>
      <c r="DVC323" s="375"/>
      <c r="DVD323" s="375"/>
      <c r="DVE323" s="375"/>
      <c r="DVF323" s="375"/>
      <c r="DVG323" s="375"/>
      <c r="DVH323" s="375"/>
      <c r="DVI323" s="375"/>
      <c r="DVJ323" s="375"/>
      <c r="DVK323" s="375"/>
      <c r="DVL323" s="375"/>
      <c r="DVM323" s="375"/>
      <c r="DVN323" s="375"/>
      <c r="DVO323" s="375"/>
      <c r="DVP323" s="375"/>
      <c r="DVQ323" s="375"/>
      <c r="DVR323" s="375"/>
      <c r="DVS323" s="375"/>
      <c r="DVT323" s="375"/>
      <c r="DVU323" s="375"/>
      <c r="DVV323" s="375"/>
      <c r="DVW323" s="375"/>
      <c r="DVX323" s="375"/>
      <c r="DVY323" s="375"/>
      <c r="DVZ323" s="375"/>
      <c r="DWA323" s="375"/>
      <c r="DWB323" s="375"/>
      <c r="DWC323" s="375"/>
      <c r="DWD323" s="375"/>
      <c r="DWE323" s="375"/>
      <c r="DWF323" s="375"/>
      <c r="DWG323" s="376"/>
      <c r="DWH323" s="376"/>
      <c r="DWI323" s="376"/>
      <c r="DWJ323" s="376"/>
      <c r="DWK323" s="376"/>
      <c r="DWL323" s="376"/>
      <c r="DWM323" s="376"/>
      <c r="DWN323" s="376"/>
      <c r="DWO323" s="376"/>
      <c r="DWP323" s="376"/>
      <c r="DWQ323" s="376"/>
      <c r="DWR323" s="376"/>
      <c r="DWS323" s="376"/>
      <c r="DWT323" s="376"/>
      <c r="DWU323" s="376"/>
      <c r="DWV323" s="376"/>
      <c r="DWW323" s="376"/>
      <c r="DWX323" s="376"/>
      <c r="DWY323" s="376"/>
      <c r="DWZ323" s="376"/>
      <c r="DXA323" s="376"/>
      <c r="DXB323" s="376"/>
      <c r="DXC323" s="376"/>
      <c r="DXD323" s="376"/>
      <c r="DXE323" s="377"/>
      <c r="DXF323" s="377"/>
      <c r="DXG323" s="377"/>
      <c r="DXH323" s="377"/>
      <c r="DXI323" s="377"/>
      <c r="DXJ323" s="376"/>
      <c r="DXK323" s="376"/>
      <c r="DXL323" s="377"/>
      <c r="DXM323" s="377"/>
      <c r="DXN323" s="376"/>
      <c r="DXO323" s="376"/>
      <c r="DXP323" s="377"/>
      <c r="DXQ323" s="377"/>
      <c r="DXR323" s="376"/>
      <c r="DXS323" s="376"/>
      <c r="DXT323" s="376"/>
      <c r="DXU323" s="376"/>
      <c r="DXV323" s="376"/>
      <c r="DXW323" s="376"/>
      <c r="DXX323" s="376"/>
      <c r="DXY323" s="377"/>
      <c r="DXZ323" s="377"/>
      <c r="DYA323" s="376"/>
      <c r="DYB323" s="376"/>
      <c r="DYC323" s="377"/>
      <c r="DYD323" s="377"/>
      <c r="DYE323" s="376"/>
      <c r="DYF323" s="376"/>
      <c r="DYG323" s="376"/>
      <c r="DYH323" s="376"/>
      <c r="DYI323" s="376"/>
      <c r="DYJ323" s="370"/>
      <c r="DYK323" s="396"/>
      <c r="DYL323" s="376"/>
      <c r="DYM323" s="376"/>
      <c r="DYN323" s="376"/>
      <c r="DYO323" s="376"/>
      <c r="DYP323" s="376"/>
      <c r="DYQ323" s="376"/>
      <c r="DYR323" s="376"/>
      <c r="DYS323" s="375"/>
      <c r="DYT323" s="375"/>
      <c r="DYU323" s="375"/>
      <c r="DYV323" s="375"/>
      <c r="DYW323" s="375"/>
      <c r="DYX323" s="375"/>
      <c r="DYY323" s="375"/>
      <c r="DYZ323" s="375"/>
      <c r="DZA323" s="375"/>
      <c r="DZB323" s="375"/>
      <c r="DZC323" s="375"/>
      <c r="DZD323" s="375"/>
      <c r="DZE323" s="375"/>
      <c r="DZF323" s="375"/>
      <c r="DZG323" s="375"/>
      <c r="DZH323" s="375"/>
      <c r="DZI323" s="375"/>
      <c r="DZJ323" s="375"/>
      <c r="DZK323" s="375"/>
      <c r="DZL323" s="375"/>
      <c r="DZM323" s="375"/>
      <c r="DZN323" s="375"/>
      <c r="DZO323" s="375"/>
      <c r="DZP323" s="375"/>
      <c r="DZQ323" s="375"/>
      <c r="DZR323" s="375"/>
      <c r="DZS323" s="375"/>
      <c r="DZT323" s="375"/>
      <c r="DZU323" s="375"/>
      <c r="DZV323" s="375"/>
      <c r="DZW323" s="375"/>
      <c r="DZX323" s="375"/>
      <c r="DZY323" s="375"/>
      <c r="DZZ323" s="375"/>
      <c r="EAA323" s="375"/>
      <c r="EAB323" s="375"/>
      <c r="EAC323" s="375"/>
      <c r="EAD323" s="375"/>
      <c r="EAE323" s="375"/>
      <c r="EAF323" s="375"/>
      <c r="EAG323" s="375"/>
      <c r="EAH323" s="375"/>
      <c r="EAI323" s="375"/>
      <c r="EAJ323" s="375"/>
      <c r="EAK323" s="376"/>
      <c r="EAL323" s="376"/>
      <c r="EAM323" s="376"/>
      <c r="EAN323" s="376"/>
      <c r="EAO323" s="376"/>
      <c r="EAP323" s="376"/>
      <c r="EAQ323" s="376"/>
      <c r="EAR323" s="376"/>
      <c r="EAS323" s="376"/>
      <c r="EAT323" s="376"/>
      <c r="EAU323" s="376"/>
      <c r="EAV323" s="376"/>
      <c r="EAW323" s="376"/>
      <c r="EAX323" s="376"/>
      <c r="EAY323" s="376"/>
      <c r="EAZ323" s="376"/>
      <c r="EBA323" s="376"/>
      <c r="EBB323" s="376"/>
      <c r="EBC323" s="376"/>
      <c r="EBD323" s="376"/>
      <c r="EBE323" s="376"/>
      <c r="EBF323" s="376"/>
      <c r="EBG323" s="376"/>
      <c r="EBH323" s="376"/>
      <c r="EBI323" s="377"/>
      <c r="EBJ323" s="377"/>
      <c r="EBK323" s="377"/>
      <c r="EBL323" s="377"/>
      <c r="EBM323" s="377"/>
      <c r="EBN323" s="376"/>
      <c r="EBO323" s="376"/>
      <c r="EBP323" s="377"/>
      <c r="EBQ323" s="377"/>
      <c r="EBR323" s="376"/>
      <c r="EBS323" s="376"/>
      <c r="EBT323" s="377"/>
      <c r="EBU323" s="377"/>
      <c r="EBV323" s="376"/>
      <c r="EBW323" s="376"/>
      <c r="EBX323" s="376"/>
      <c r="EBY323" s="376"/>
      <c r="EBZ323" s="376"/>
      <c r="ECA323" s="376"/>
      <c r="ECB323" s="376"/>
      <c r="ECC323" s="377"/>
      <c r="ECD323" s="377"/>
      <c r="ECE323" s="376"/>
      <c r="ECF323" s="376"/>
      <c r="ECG323" s="377"/>
      <c r="ECH323" s="377"/>
      <c r="ECI323" s="376"/>
      <c r="ECJ323" s="376"/>
      <c r="ECK323" s="376"/>
      <c r="ECL323" s="376"/>
      <c r="ECM323" s="376"/>
      <c r="ECN323" s="370"/>
      <c r="ECO323" s="396"/>
      <c r="ECP323" s="376"/>
      <c r="ECQ323" s="376"/>
      <c r="ECR323" s="376"/>
      <c r="ECS323" s="376"/>
      <c r="ECT323" s="376"/>
      <c r="ECU323" s="376"/>
      <c r="ECV323" s="376"/>
      <c r="ECW323" s="375"/>
      <c r="ECX323" s="375"/>
      <c r="ECY323" s="375"/>
      <c r="ECZ323" s="375"/>
      <c r="EDA323" s="375"/>
      <c r="EDB323" s="375"/>
      <c r="EDC323" s="375"/>
      <c r="EDD323" s="375"/>
      <c r="EDE323" s="375"/>
      <c r="EDF323" s="375"/>
      <c r="EDG323" s="375"/>
      <c r="EDH323" s="375"/>
      <c r="EDI323" s="375"/>
      <c r="EDJ323" s="375"/>
      <c r="EDK323" s="375"/>
      <c r="EDL323" s="375"/>
      <c r="EDM323" s="375"/>
      <c r="EDN323" s="375"/>
      <c r="EDO323" s="375"/>
      <c r="EDP323" s="375"/>
      <c r="EDQ323" s="375"/>
      <c r="EDR323" s="375"/>
      <c r="EDS323" s="375"/>
      <c r="EDT323" s="375"/>
      <c r="EDU323" s="375"/>
      <c r="EDV323" s="375"/>
      <c r="EDW323" s="375"/>
      <c r="EDX323" s="375"/>
      <c r="EDY323" s="375"/>
      <c r="EDZ323" s="375"/>
      <c r="EEA323" s="375"/>
      <c r="EEB323" s="375"/>
      <c r="EEC323" s="375"/>
      <c r="EED323" s="375"/>
      <c r="EEE323" s="375"/>
      <c r="EEF323" s="375"/>
      <c r="EEG323" s="375"/>
      <c r="EEH323" s="375"/>
      <c r="EEI323" s="375"/>
      <c r="EEJ323" s="375"/>
      <c r="EEK323" s="375"/>
      <c r="EEL323" s="375"/>
      <c r="EEM323" s="375"/>
      <c r="EEN323" s="375"/>
      <c r="EEO323" s="376"/>
      <c r="EEP323" s="376"/>
      <c r="EEQ323" s="376"/>
      <c r="EER323" s="376"/>
      <c r="EES323" s="376"/>
      <c r="EET323" s="376"/>
      <c r="EEU323" s="376"/>
      <c r="EEV323" s="376"/>
      <c r="EEW323" s="376"/>
      <c r="EEX323" s="376"/>
      <c r="EEY323" s="376"/>
      <c r="EEZ323" s="376"/>
      <c r="EFA323" s="376"/>
      <c r="EFB323" s="376"/>
      <c r="EFC323" s="376"/>
      <c r="EFD323" s="376"/>
      <c r="EFE323" s="376"/>
      <c r="EFF323" s="376"/>
      <c r="EFG323" s="376"/>
      <c r="EFH323" s="376"/>
      <c r="EFI323" s="376"/>
      <c r="EFJ323" s="376"/>
      <c r="EFK323" s="376"/>
      <c r="EFL323" s="376"/>
      <c r="EFM323" s="377"/>
      <c r="EFN323" s="377"/>
      <c r="EFO323" s="377"/>
      <c r="EFP323" s="377"/>
      <c r="EFQ323" s="377"/>
      <c r="EFR323" s="376"/>
      <c r="EFS323" s="376"/>
      <c r="EFT323" s="377"/>
      <c r="EFU323" s="377"/>
      <c r="EFV323" s="376"/>
      <c r="EFW323" s="376"/>
      <c r="EFX323" s="377"/>
      <c r="EFY323" s="377"/>
      <c r="EFZ323" s="376"/>
      <c r="EGA323" s="376"/>
      <c r="EGB323" s="376"/>
      <c r="EGC323" s="376"/>
      <c r="EGD323" s="376"/>
      <c r="EGE323" s="376"/>
      <c r="EGF323" s="376"/>
      <c r="EGG323" s="377"/>
      <c r="EGH323" s="377"/>
      <c r="EGI323" s="376"/>
      <c r="EGJ323" s="376"/>
      <c r="EGK323" s="377"/>
      <c r="EGL323" s="377"/>
      <c r="EGM323" s="376"/>
      <c r="EGN323" s="376"/>
      <c r="EGO323" s="376"/>
      <c r="EGP323" s="376"/>
      <c r="EGQ323" s="376"/>
      <c r="EGR323" s="370"/>
      <c r="EGS323" s="396"/>
      <c r="EGT323" s="376"/>
      <c r="EGU323" s="376"/>
      <c r="EGV323" s="376"/>
      <c r="EGW323" s="376"/>
      <c r="EGX323" s="376"/>
      <c r="EGY323" s="376"/>
      <c r="EGZ323" s="376"/>
      <c r="EHA323" s="375"/>
      <c r="EHB323" s="375"/>
      <c r="EHC323" s="375"/>
      <c r="EHD323" s="375"/>
      <c r="EHE323" s="375"/>
      <c r="EHF323" s="375"/>
      <c r="EHG323" s="375"/>
      <c r="EHH323" s="375"/>
      <c r="EHI323" s="375"/>
      <c r="EHJ323" s="375"/>
      <c r="EHK323" s="375"/>
      <c r="EHL323" s="375"/>
      <c r="EHM323" s="375"/>
      <c r="EHN323" s="375"/>
      <c r="EHO323" s="375"/>
      <c r="EHP323" s="375"/>
      <c r="EHQ323" s="375"/>
      <c r="EHR323" s="375"/>
      <c r="EHS323" s="375"/>
      <c r="EHT323" s="375"/>
      <c r="EHU323" s="375"/>
      <c r="EHV323" s="375"/>
      <c r="EHW323" s="375"/>
      <c r="EHX323" s="375"/>
      <c r="EHY323" s="375"/>
      <c r="EHZ323" s="375"/>
      <c r="EIA323" s="375"/>
      <c r="EIB323" s="375"/>
      <c r="EIC323" s="375"/>
      <c r="EID323" s="375"/>
      <c r="EIE323" s="375"/>
      <c r="EIF323" s="375"/>
      <c r="EIG323" s="375"/>
      <c r="EIH323" s="375"/>
      <c r="EII323" s="375"/>
      <c r="EIJ323" s="375"/>
      <c r="EIK323" s="375"/>
      <c r="EIL323" s="375"/>
      <c r="EIM323" s="375"/>
      <c r="EIN323" s="375"/>
      <c r="EIO323" s="375"/>
      <c r="EIP323" s="375"/>
      <c r="EIQ323" s="375"/>
      <c r="EIR323" s="375"/>
      <c r="EIS323" s="376"/>
      <c r="EIT323" s="376"/>
      <c r="EIU323" s="376"/>
      <c r="EIV323" s="376"/>
      <c r="EIW323" s="376"/>
      <c r="EIX323" s="376"/>
      <c r="EIY323" s="376"/>
      <c r="EIZ323" s="376"/>
      <c r="EJA323" s="376"/>
      <c r="EJB323" s="376"/>
      <c r="EJC323" s="376"/>
      <c r="EJD323" s="376"/>
      <c r="EJE323" s="376"/>
      <c r="EJF323" s="376"/>
      <c r="EJG323" s="376"/>
      <c r="EJH323" s="376"/>
      <c r="EJI323" s="376"/>
      <c r="EJJ323" s="376"/>
      <c r="EJK323" s="376"/>
      <c r="EJL323" s="376"/>
      <c r="EJM323" s="376"/>
      <c r="EJN323" s="376"/>
      <c r="EJO323" s="376"/>
      <c r="EJP323" s="376"/>
      <c r="EJQ323" s="377"/>
      <c r="EJR323" s="377"/>
      <c r="EJS323" s="377"/>
      <c r="EJT323" s="377"/>
      <c r="EJU323" s="377"/>
      <c r="EJV323" s="376"/>
      <c r="EJW323" s="376"/>
      <c r="EJX323" s="377"/>
      <c r="EJY323" s="377"/>
      <c r="EJZ323" s="376"/>
      <c r="EKA323" s="376"/>
      <c r="EKB323" s="377"/>
      <c r="EKC323" s="377"/>
      <c r="EKD323" s="376"/>
      <c r="EKE323" s="376"/>
      <c r="EKF323" s="376"/>
      <c r="EKG323" s="376"/>
      <c r="EKH323" s="376"/>
      <c r="EKI323" s="376"/>
      <c r="EKJ323" s="376"/>
      <c r="EKK323" s="377"/>
      <c r="EKL323" s="377"/>
      <c r="EKM323" s="376"/>
      <c r="EKN323" s="376"/>
      <c r="EKO323" s="377"/>
      <c r="EKP323" s="377"/>
      <c r="EKQ323" s="376"/>
      <c r="EKR323" s="376"/>
      <c r="EKS323" s="376"/>
      <c r="EKT323" s="376"/>
      <c r="EKU323" s="376"/>
      <c r="EKV323" s="370"/>
      <c r="EKW323" s="396"/>
      <c r="EKX323" s="376"/>
      <c r="EKY323" s="376"/>
      <c r="EKZ323" s="376"/>
      <c r="ELA323" s="376"/>
      <c r="ELB323" s="376"/>
      <c r="ELC323" s="376"/>
      <c r="ELD323" s="376"/>
      <c r="ELE323" s="375"/>
      <c r="ELF323" s="375"/>
      <c r="ELG323" s="375"/>
      <c r="ELH323" s="375"/>
      <c r="ELI323" s="375"/>
      <c r="ELJ323" s="375"/>
      <c r="ELK323" s="375"/>
      <c r="ELL323" s="375"/>
      <c r="ELM323" s="375"/>
      <c r="ELN323" s="375"/>
      <c r="ELO323" s="375"/>
      <c r="ELP323" s="375"/>
      <c r="ELQ323" s="375"/>
      <c r="ELR323" s="375"/>
      <c r="ELS323" s="375"/>
      <c r="ELT323" s="375"/>
      <c r="ELU323" s="375"/>
      <c r="ELV323" s="375"/>
      <c r="ELW323" s="375"/>
      <c r="ELX323" s="375"/>
      <c r="ELY323" s="375"/>
      <c r="ELZ323" s="375"/>
      <c r="EMA323" s="375"/>
      <c r="EMB323" s="375"/>
      <c r="EMC323" s="375"/>
      <c r="EMD323" s="375"/>
      <c r="EME323" s="375"/>
      <c r="EMF323" s="375"/>
      <c r="EMG323" s="375"/>
      <c r="EMH323" s="375"/>
      <c r="EMI323" s="375"/>
      <c r="EMJ323" s="375"/>
      <c r="EMK323" s="375"/>
      <c r="EML323" s="375"/>
      <c r="EMM323" s="375"/>
      <c r="EMN323" s="375"/>
      <c r="EMO323" s="375"/>
      <c r="EMP323" s="375"/>
      <c r="EMQ323" s="375"/>
      <c r="EMR323" s="375"/>
      <c r="EMS323" s="375"/>
      <c r="EMT323" s="375"/>
      <c r="EMU323" s="375"/>
      <c r="EMV323" s="375"/>
      <c r="EMW323" s="376"/>
      <c r="EMX323" s="376"/>
      <c r="EMY323" s="376"/>
      <c r="EMZ323" s="376"/>
      <c r="ENA323" s="376"/>
      <c r="ENB323" s="376"/>
      <c r="ENC323" s="376"/>
      <c r="END323" s="376"/>
      <c r="ENE323" s="376"/>
      <c r="ENF323" s="376"/>
      <c r="ENG323" s="376"/>
      <c r="ENH323" s="376"/>
      <c r="ENI323" s="376"/>
      <c r="ENJ323" s="376"/>
      <c r="ENK323" s="376"/>
      <c r="ENL323" s="376"/>
      <c r="ENM323" s="376"/>
      <c r="ENN323" s="376"/>
      <c r="ENO323" s="376"/>
      <c r="ENP323" s="376"/>
      <c r="ENQ323" s="376"/>
      <c r="ENR323" s="376"/>
      <c r="ENS323" s="376"/>
      <c r="ENT323" s="376"/>
      <c r="ENU323" s="377"/>
      <c r="ENV323" s="377"/>
      <c r="ENW323" s="377"/>
      <c r="ENX323" s="377"/>
      <c r="ENY323" s="377"/>
      <c r="ENZ323" s="376"/>
      <c r="EOA323" s="376"/>
      <c r="EOB323" s="377"/>
      <c r="EOC323" s="377"/>
      <c r="EOD323" s="376"/>
      <c r="EOE323" s="376"/>
      <c r="EOF323" s="377"/>
      <c r="EOG323" s="377"/>
      <c r="EOH323" s="376"/>
      <c r="EOI323" s="376"/>
      <c r="EOJ323" s="376"/>
      <c r="EOK323" s="376"/>
      <c r="EOL323" s="376"/>
      <c r="EOM323" s="376"/>
      <c r="EON323" s="376"/>
      <c r="EOO323" s="377"/>
      <c r="EOP323" s="377"/>
      <c r="EOQ323" s="376"/>
      <c r="EOR323" s="376"/>
      <c r="EOS323" s="377"/>
      <c r="EOT323" s="377"/>
      <c r="EOU323" s="376"/>
      <c r="EOV323" s="376"/>
      <c r="EOW323" s="376"/>
      <c r="EOX323" s="376"/>
      <c r="EOY323" s="376"/>
      <c r="EOZ323" s="370"/>
      <c r="EPA323" s="396"/>
      <c r="EPB323" s="376"/>
      <c r="EPC323" s="376"/>
      <c r="EPD323" s="376"/>
      <c r="EPE323" s="376"/>
      <c r="EPF323" s="376"/>
      <c r="EPG323" s="376"/>
      <c r="EPH323" s="376"/>
      <c r="EPI323" s="375"/>
      <c r="EPJ323" s="375"/>
      <c r="EPK323" s="375"/>
      <c r="EPL323" s="375"/>
      <c r="EPM323" s="375"/>
      <c r="EPN323" s="375"/>
      <c r="EPO323" s="375"/>
      <c r="EPP323" s="375"/>
      <c r="EPQ323" s="375"/>
      <c r="EPR323" s="375"/>
      <c r="EPS323" s="375"/>
      <c r="EPT323" s="375"/>
      <c r="EPU323" s="375"/>
      <c r="EPV323" s="375"/>
      <c r="EPW323" s="375"/>
      <c r="EPX323" s="375"/>
      <c r="EPY323" s="375"/>
      <c r="EPZ323" s="375"/>
      <c r="EQA323" s="375"/>
      <c r="EQB323" s="375"/>
      <c r="EQC323" s="375"/>
      <c r="EQD323" s="375"/>
      <c r="EQE323" s="375"/>
      <c r="EQF323" s="375"/>
      <c r="EQG323" s="375"/>
      <c r="EQH323" s="375"/>
      <c r="EQI323" s="375"/>
      <c r="EQJ323" s="375"/>
      <c r="EQK323" s="375"/>
      <c r="EQL323" s="375"/>
      <c r="EQM323" s="375"/>
      <c r="EQN323" s="375"/>
      <c r="EQO323" s="375"/>
      <c r="EQP323" s="375"/>
      <c r="EQQ323" s="375"/>
      <c r="EQR323" s="375"/>
      <c r="EQS323" s="375"/>
      <c r="EQT323" s="375"/>
      <c r="EQU323" s="375"/>
      <c r="EQV323" s="375"/>
      <c r="EQW323" s="375"/>
      <c r="EQX323" s="375"/>
      <c r="EQY323" s="375"/>
      <c r="EQZ323" s="375"/>
      <c r="ERA323" s="376"/>
      <c r="ERB323" s="376"/>
      <c r="ERC323" s="376"/>
      <c r="ERD323" s="376"/>
      <c r="ERE323" s="376"/>
      <c r="ERF323" s="376"/>
      <c r="ERG323" s="376"/>
      <c r="ERH323" s="376"/>
      <c r="ERI323" s="376"/>
      <c r="ERJ323" s="376"/>
      <c r="ERK323" s="376"/>
      <c r="ERL323" s="376"/>
      <c r="ERM323" s="376"/>
      <c r="ERN323" s="376"/>
      <c r="ERO323" s="376"/>
      <c r="ERP323" s="376"/>
      <c r="ERQ323" s="376"/>
      <c r="ERR323" s="376"/>
      <c r="ERS323" s="376"/>
      <c r="ERT323" s="376"/>
      <c r="ERU323" s="376"/>
      <c r="ERV323" s="376"/>
      <c r="ERW323" s="376"/>
      <c r="ERX323" s="376"/>
      <c r="ERY323" s="377"/>
      <c r="ERZ323" s="377"/>
      <c r="ESA323" s="377"/>
      <c r="ESB323" s="377"/>
      <c r="ESC323" s="377"/>
      <c r="ESD323" s="376"/>
      <c r="ESE323" s="376"/>
      <c r="ESF323" s="377"/>
      <c r="ESG323" s="377"/>
      <c r="ESH323" s="376"/>
      <c r="ESI323" s="376"/>
      <c r="ESJ323" s="377"/>
      <c r="ESK323" s="377"/>
      <c r="ESL323" s="376"/>
      <c r="ESM323" s="376"/>
      <c r="ESN323" s="376"/>
      <c r="ESO323" s="376"/>
      <c r="ESP323" s="376"/>
      <c r="ESQ323" s="376"/>
      <c r="ESR323" s="376"/>
      <c r="ESS323" s="377"/>
      <c r="EST323" s="377"/>
      <c r="ESU323" s="376"/>
      <c r="ESV323" s="376"/>
      <c r="ESW323" s="377"/>
      <c r="ESX323" s="377"/>
      <c r="ESY323" s="376"/>
      <c r="ESZ323" s="376"/>
      <c r="ETA323" s="376"/>
      <c r="ETB323" s="376"/>
      <c r="ETC323" s="376"/>
      <c r="ETD323" s="370"/>
      <c r="ETE323" s="396"/>
      <c r="ETF323" s="376"/>
      <c r="ETG323" s="376"/>
      <c r="ETH323" s="376"/>
      <c r="ETI323" s="376"/>
      <c r="ETJ323" s="376"/>
      <c r="ETK323" s="376"/>
      <c r="ETL323" s="376"/>
      <c r="ETM323" s="375"/>
      <c r="ETN323" s="375"/>
      <c r="ETO323" s="375"/>
      <c r="ETP323" s="375"/>
      <c r="ETQ323" s="375"/>
      <c r="ETR323" s="375"/>
      <c r="ETS323" s="375"/>
      <c r="ETT323" s="375"/>
      <c r="ETU323" s="375"/>
      <c r="ETV323" s="375"/>
      <c r="ETW323" s="375"/>
      <c r="ETX323" s="375"/>
      <c r="ETY323" s="375"/>
      <c r="ETZ323" s="375"/>
      <c r="EUA323" s="375"/>
      <c r="EUB323" s="375"/>
      <c r="EUC323" s="375"/>
      <c r="EUD323" s="375"/>
      <c r="EUE323" s="375"/>
      <c r="EUF323" s="375"/>
      <c r="EUG323" s="375"/>
      <c r="EUH323" s="375"/>
      <c r="EUI323" s="375"/>
      <c r="EUJ323" s="375"/>
      <c r="EUK323" s="375"/>
      <c r="EUL323" s="375"/>
      <c r="EUM323" s="375"/>
      <c r="EUN323" s="375"/>
      <c r="EUO323" s="375"/>
      <c r="EUP323" s="375"/>
      <c r="EUQ323" s="375"/>
      <c r="EUR323" s="375"/>
      <c r="EUS323" s="375"/>
      <c r="EUT323" s="375"/>
      <c r="EUU323" s="375"/>
      <c r="EUV323" s="375"/>
      <c r="EUW323" s="375"/>
      <c r="EUX323" s="375"/>
      <c r="EUY323" s="375"/>
      <c r="EUZ323" s="375"/>
      <c r="EVA323" s="375"/>
      <c r="EVB323" s="375"/>
      <c r="EVC323" s="375"/>
      <c r="EVD323" s="375"/>
      <c r="EVE323" s="376"/>
      <c r="EVF323" s="376"/>
      <c r="EVG323" s="376"/>
      <c r="EVH323" s="376"/>
      <c r="EVI323" s="376"/>
      <c r="EVJ323" s="376"/>
      <c r="EVK323" s="376"/>
      <c r="EVL323" s="376"/>
      <c r="EVM323" s="376"/>
      <c r="EVN323" s="376"/>
      <c r="EVO323" s="376"/>
      <c r="EVP323" s="376"/>
      <c r="EVQ323" s="376"/>
      <c r="EVR323" s="376"/>
      <c r="EVS323" s="376"/>
      <c r="EVT323" s="376"/>
      <c r="EVU323" s="376"/>
      <c r="EVV323" s="376"/>
      <c r="EVW323" s="376"/>
      <c r="EVX323" s="376"/>
      <c r="EVY323" s="376"/>
      <c r="EVZ323" s="376"/>
      <c r="EWA323" s="376"/>
      <c r="EWB323" s="376"/>
      <c r="EWC323" s="377"/>
      <c r="EWD323" s="377"/>
      <c r="EWE323" s="377"/>
      <c r="EWF323" s="377"/>
      <c r="EWG323" s="377"/>
      <c r="EWH323" s="376"/>
      <c r="EWI323" s="376"/>
      <c r="EWJ323" s="377"/>
      <c r="EWK323" s="377"/>
      <c r="EWL323" s="376"/>
      <c r="EWM323" s="376"/>
      <c r="EWN323" s="377"/>
      <c r="EWO323" s="377"/>
      <c r="EWP323" s="376"/>
      <c r="EWQ323" s="376"/>
      <c r="EWR323" s="376"/>
      <c r="EWS323" s="376"/>
      <c r="EWT323" s="376"/>
      <c r="EWU323" s="376"/>
      <c r="EWV323" s="376"/>
      <c r="EWW323" s="377"/>
      <c r="EWX323" s="377"/>
      <c r="EWY323" s="376"/>
      <c r="EWZ323" s="376"/>
      <c r="EXA323" s="377"/>
      <c r="EXB323" s="377"/>
      <c r="EXC323" s="376"/>
      <c r="EXD323" s="376"/>
      <c r="EXE323" s="376"/>
      <c r="EXF323" s="376"/>
      <c r="EXG323" s="376"/>
      <c r="EXH323" s="370"/>
      <c r="EXI323" s="396"/>
      <c r="EXJ323" s="376"/>
      <c r="EXK323" s="376"/>
      <c r="EXL323" s="376"/>
      <c r="EXM323" s="376"/>
      <c r="EXN323" s="376"/>
      <c r="EXO323" s="376"/>
      <c r="EXP323" s="376"/>
      <c r="EXQ323" s="375"/>
      <c r="EXR323" s="375"/>
      <c r="EXS323" s="375"/>
      <c r="EXT323" s="375"/>
      <c r="EXU323" s="375"/>
      <c r="EXV323" s="375"/>
      <c r="EXW323" s="375"/>
      <c r="EXX323" s="375"/>
      <c r="EXY323" s="375"/>
      <c r="EXZ323" s="375"/>
      <c r="EYA323" s="375"/>
      <c r="EYB323" s="375"/>
      <c r="EYC323" s="375"/>
      <c r="EYD323" s="375"/>
      <c r="EYE323" s="375"/>
      <c r="EYF323" s="375"/>
      <c r="EYG323" s="375"/>
      <c r="EYH323" s="375"/>
      <c r="EYI323" s="375"/>
      <c r="EYJ323" s="375"/>
      <c r="EYK323" s="375"/>
      <c r="EYL323" s="375"/>
      <c r="EYM323" s="375"/>
      <c r="EYN323" s="375"/>
      <c r="EYO323" s="375"/>
      <c r="EYP323" s="375"/>
      <c r="EYQ323" s="375"/>
      <c r="EYR323" s="375"/>
      <c r="EYS323" s="375"/>
      <c r="EYT323" s="375"/>
      <c r="EYU323" s="375"/>
      <c r="EYV323" s="375"/>
      <c r="EYW323" s="375"/>
      <c r="EYX323" s="375"/>
      <c r="EYY323" s="375"/>
      <c r="EYZ323" s="375"/>
      <c r="EZA323" s="375"/>
      <c r="EZB323" s="375"/>
      <c r="EZC323" s="375"/>
      <c r="EZD323" s="375"/>
      <c r="EZE323" s="375"/>
      <c r="EZF323" s="375"/>
      <c r="EZG323" s="375"/>
      <c r="EZH323" s="375"/>
      <c r="EZI323" s="376"/>
      <c r="EZJ323" s="376"/>
      <c r="EZK323" s="376"/>
      <c r="EZL323" s="376"/>
      <c r="EZM323" s="376"/>
      <c r="EZN323" s="376"/>
      <c r="EZO323" s="376"/>
      <c r="EZP323" s="376"/>
      <c r="EZQ323" s="376"/>
      <c r="EZR323" s="376"/>
      <c r="EZS323" s="376"/>
      <c r="EZT323" s="376"/>
      <c r="EZU323" s="376"/>
      <c r="EZV323" s="376"/>
      <c r="EZW323" s="376"/>
      <c r="EZX323" s="376"/>
      <c r="EZY323" s="376"/>
      <c r="EZZ323" s="376"/>
      <c r="FAA323" s="376"/>
      <c r="FAB323" s="376"/>
      <c r="FAC323" s="376"/>
      <c r="FAD323" s="376"/>
      <c r="FAE323" s="376"/>
      <c r="FAF323" s="376"/>
      <c r="FAG323" s="377"/>
      <c r="FAH323" s="377"/>
      <c r="FAI323" s="377"/>
      <c r="FAJ323" s="377"/>
      <c r="FAK323" s="377"/>
      <c r="FAL323" s="376"/>
      <c r="FAM323" s="376"/>
      <c r="FAN323" s="377"/>
      <c r="FAO323" s="377"/>
      <c r="FAP323" s="376"/>
      <c r="FAQ323" s="376"/>
      <c r="FAR323" s="377"/>
      <c r="FAS323" s="377"/>
      <c r="FAT323" s="376"/>
      <c r="FAU323" s="376"/>
      <c r="FAV323" s="376"/>
      <c r="FAW323" s="376"/>
      <c r="FAX323" s="376"/>
      <c r="FAY323" s="376"/>
      <c r="FAZ323" s="376"/>
      <c r="FBA323" s="377"/>
      <c r="FBB323" s="377"/>
      <c r="FBC323" s="376"/>
      <c r="FBD323" s="376"/>
      <c r="FBE323" s="377"/>
      <c r="FBF323" s="377"/>
      <c r="FBG323" s="376"/>
      <c r="FBH323" s="376"/>
      <c r="FBI323" s="376"/>
      <c r="FBJ323" s="376"/>
      <c r="FBK323" s="376"/>
      <c r="FBL323" s="370"/>
      <c r="FBM323" s="396"/>
      <c r="FBN323" s="376"/>
      <c r="FBO323" s="376"/>
      <c r="FBP323" s="376"/>
      <c r="FBQ323" s="376"/>
      <c r="FBR323" s="376"/>
      <c r="FBS323" s="376"/>
      <c r="FBT323" s="376"/>
      <c r="FBU323" s="375"/>
      <c r="FBV323" s="375"/>
      <c r="FBW323" s="375"/>
      <c r="FBX323" s="375"/>
      <c r="FBY323" s="375"/>
      <c r="FBZ323" s="375"/>
      <c r="FCA323" s="375"/>
      <c r="FCB323" s="375"/>
      <c r="FCC323" s="375"/>
      <c r="FCD323" s="375"/>
      <c r="FCE323" s="375"/>
      <c r="FCF323" s="375"/>
      <c r="FCG323" s="375"/>
      <c r="FCH323" s="375"/>
      <c r="FCI323" s="375"/>
      <c r="FCJ323" s="375"/>
      <c r="FCK323" s="375"/>
      <c r="FCL323" s="375"/>
      <c r="FCM323" s="375"/>
      <c r="FCN323" s="375"/>
      <c r="FCO323" s="375"/>
      <c r="FCP323" s="375"/>
      <c r="FCQ323" s="375"/>
      <c r="FCR323" s="375"/>
      <c r="FCS323" s="375"/>
      <c r="FCT323" s="375"/>
      <c r="FCU323" s="375"/>
      <c r="FCV323" s="375"/>
      <c r="FCW323" s="375"/>
      <c r="FCX323" s="375"/>
      <c r="FCY323" s="375"/>
      <c r="FCZ323" s="375"/>
      <c r="FDA323" s="375"/>
      <c r="FDB323" s="375"/>
      <c r="FDC323" s="375"/>
      <c r="FDD323" s="375"/>
      <c r="FDE323" s="375"/>
      <c r="FDF323" s="375"/>
      <c r="FDG323" s="375"/>
      <c r="FDH323" s="375"/>
      <c r="FDI323" s="375"/>
      <c r="FDJ323" s="375"/>
      <c r="FDK323" s="375"/>
      <c r="FDL323" s="375"/>
      <c r="FDM323" s="376"/>
      <c r="FDN323" s="376"/>
      <c r="FDO323" s="376"/>
      <c r="FDP323" s="376"/>
      <c r="FDQ323" s="376"/>
      <c r="FDR323" s="376"/>
      <c r="FDS323" s="376"/>
      <c r="FDT323" s="376"/>
      <c r="FDU323" s="376"/>
      <c r="FDV323" s="376"/>
      <c r="FDW323" s="376"/>
      <c r="FDX323" s="376"/>
      <c r="FDY323" s="376"/>
      <c r="FDZ323" s="376"/>
      <c r="FEA323" s="376"/>
      <c r="FEB323" s="376"/>
      <c r="FEC323" s="376"/>
      <c r="FED323" s="376"/>
      <c r="FEE323" s="376"/>
      <c r="FEF323" s="376"/>
      <c r="FEG323" s="376"/>
      <c r="FEH323" s="376"/>
      <c r="FEI323" s="376"/>
      <c r="FEJ323" s="376"/>
      <c r="FEK323" s="377"/>
      <c r="FEL323" s="377"/>
      <c r="FEM323" s="377"/>
      <c r="FEN323" s="377"/>
      <c r="FEO323" s="377"/>
      <c r="FEP323" s="376"/>
      <c r="FEQ323" s="376"/>
      <c r="FER323" s="377"/>
      <c r="FES323" s="377"/>
      <c r="FET323" s="376"/>
      <c r="FEU323" s="376"/>
      <c r="FEV323" s="377"/>
      <c r="FEW323" s="377"/>
      <c r="FEX323" s="376"/>
      <c r="FEY323" s="376"/>
      <c r="FEZ323" s="376"/>
      <c r="FFA323" s="376"/>
      <c r="FFB323" s="376"/>
      <c r="FFC323" s="376"/>
      <c r="FFD323" s="376"/>
      <c r="FFE323" s="377"/>
      <c r="FFF323" s="377"/>
      <c r="FFG323" s="376"/>
      <c r="FFH323" s="376"/>
      <c r="FFI323" s="377"/>
      <c r="FFJ323" s="377"/>
      <c r="FFK323" s="376"/>
      <c r="FFL323" s="376"/>
      <c r="FFM323" s="376"/>
      <c r="FFN323" s="376"/>
      <c r="FFO323" s="376"/>
      <c r="FFP323" s="370"/>
      <c r="FFQ323" s="396"/>
      <c r="FFR323" s="376"/>
      <c r="FFS323" s="376"/>
      <c r="FFT323" s="376"/>
      <c r="FFU323" s="376"/>
      <c r="FFV323" s="376"/>
      <c r="FFW323" s="376"/>
      <c r="FFX323" s="376"/>
      <c r="FFY323" s="375"/>
      <c r="FFZ323" s="375"/>
      <c r="FGA323" s="375"/>
      <c r="FGB323" s="375"/>
      <c r="FGC323" s="375"/>
      <c r="FGD323" s="375"/>
      <c r="FGE323" s="375"/>
      <c r="FGF323" s="375"/>
      <c r="FGG323" s="375"/>
      <c r="FGH323" s="375"/>
      <c r="FGI323" s="375"/>
      <c r="FGJ323" s="375"/>
      <c r="FGK323" s="375"/>
      <c r="FGL323" s="375"/>
      <c r="FGM323" s="375"/>
      <c r="FGN323" s="375"/>
      <c r="FGO323" s="375"/>
      <c r="FGP323" s="375"/>
      <c r="FGQ323" s="375"/>
      <c r="FGR323" s="375"/>
      <c r="FGS323" s="375"/>
      <c r="FGT323" s="375"/>
      <c r="FGU323" s="375"/>
      <c r="FGV323" s="375"/>
      <c r="FGW323" s="375"/>
      <c r="FGX323" s="375"/>
      <c r="FGY323" s="375"/>
      <c r="FGZ323" s="375"/>
      <c r="FHA323" s="375"/>
      <c r="FHB323" s="375"/>
      <c r="FHC323" s="375"/>
      <c r="FHD323" s="375"/>
      <c r="FHE323" s="375"/>
      <c r="FHF323" s="375"/>
      <c r="FHG323" s="375"/>
      <c r="FHH323" s="375"/>
      <c r="FHI323" s="375"/>
      <c r="FHJ323" s="375"/>
      <c r="FHK323" s="375"/>
      <c r="FHL323" s="375"/>
      <c r="FHM323" s="375"/>
      <c r="FHN323" s="375"/>
      <c r="FHO323" s="375"/>
      <c r="FHP323" s="375"/>
      <c r="FHQ323" s="376"/>
      <c r="FHR323" s="376"/>
      <c r="FHS323" s="376"/>
      <c r="FHT323" s="376"/>
      <c r="FHU323" s="376"/>
      <c r="FHV323" s="376"/>
      <c r="FHW323" s="376"/>
      <c r="FHX323" s="376"/>
      <c r="FHY323" s="376"/>
      <c r="FHZ323" s="376"/>
      <c r="FIA323" s="376"/>
      <c r="FIB323" s="376"/>
      <c r="FIC323" s="376"/>
      <c r="FID323" s="376"/>
      <c r="FIE323" s="376"/>
      <c r="FIF323" s="376"/>
      <c r="FIG323" s="376"/>
      <c r="FIH323" s="376"/>
      <c r="FII323" s="376"/>
      <c r="FIJ323" s="376"/>
      <c r="FIK323" s="376"/>
      <c r="FIL323" s="376"/>
      <c r="FIM323" s="376"/>
      <c r="FIN323" s="376"/>
      <c r="FIO323" s="377"/>
      <c r="FIP323" s="377"/>
      <c r="FIQ323" s="377"/>
      <c r="FIR323" s="377"/>
      <c r="FIS323" s="377"/>
      <c r="FIT323" s="376"/>
      <c r="FIU323" s="376"/>
      <c r="FIV323" s="377"/>
      <c r="FIW323" s="377"/>
      <c r="FIX323" s="376"/>
      <c r="FIY323" s="376"/>
      <c r="FIZ323" s="377"/>
      <c r="FJA323" s="377"/>
      <c r="FJB323" s="376"/>
      <c r="FJC323" s="376"/>
      <c r="FJD323" s="376"/>
      <c r="FJE323" s="376"/>
      <c r="FJF323" s="376"/>
      <c r="FJG323" s="376"/>
      <c r="FJH323" s="376"/>
      <c r="FJI323" s="377"/>
      <c r="FJJ323" s="377"/>
      <c r="FJK323" s="376"/>
      <c r="FJL323" s="376"/>
      <c r="FJM323" s="377"/>
      <c r="FJN323" s="377"/>
      <c r="FJO323" s="376"/>
      <c r="FJP323" s="376"/>
      <c r="FJQ323" s="376"/>
      <c r="FJR323" s="376"/>
      <c r="FJS323" s="376"/>
      <c r="FJT323" s="370"/>
      <c r="FJU323" s="396"/>
      <c r="FJV323" s="376"/>
      <c r="FJW323" s="376"/>
      <c r="FJX323" s="376"/>
      <c r="FJY323" s="376"/>
      <c r="FJZ323" s="376"/>
      <c r="FKA323" s="376"/>
      <c r="FKB323" s="376"/>
      <c r="FKC323" s="375"/>
      <c r="FKD323" s="375"/>
      <c r="FKE323" s="375"/>
      <c r="FKF323" s="375"/>
      <c r="FKG323" s="375"/>
      <c r="FKH323" s="375"/>
      <c r="FKI323" s="375"/>
      <c r="FKJ323" s="375"/>
      <c r="FKK323" s="375"/>
      <c r="FKL323" s="375"/>
      <c r="FKM323" s="375"/>
      <c r="FKN323" s="375"/>
      <c r="FKO323" s="375"/>
      <c r="FKP323" s="375"/>
      <c r="FKQ323" s="375"/>
      <c r="FKR323" s="375"/>
      <c r="FKS323" s="375"/>
      <c r="FKT323" s="375"/>
      <c r="FKU323" s="375"/>
      <c r="FKV323" s="375"/>
      <c r="FKW323" s="375"/>
      <c r="FKX323" s="375"/>
      <c r="FKY323" s="375"/>
      <c r="FKZ323" s="375"/>
      <c r="FLA323" s="375"/>
      <c r="FLB323" s="375"/>
      <c r="FLC323" s="375"/>
      <c r="FLD323" s="375"/>
      <c r="FLE323" s="375"/>
      <c r="FLF323" s="375"/>
      <c r="FLG323" s="375"/>
      <c r="FLH323" s="375"/>
      <c r="FLI323" s="375"/>
      <c r="FLJ323" s="375"/>
      <c r="FLK323" s="375"/>
      <c r="FLL323" s="375"/>
      <c r="FLM323" s="375"/>
      <c r="FLN323" s="375"/>
      <c r="FLO323" s="375"/>
      <c r="FLP323" s="375"/>
      <c r="FLQ323" s="375"/>
      <c r="FLR323" s="375"/>
      <c r="FLS323" s="375"/>
      <c r="FLT323" s="375"/>
      <c r="FLU323" s="376"/>
      <c r="FLV323" s="376"/>
      <c r="FLW323" s="376"/>
      <c r="FLX323" s="376"/>
      <c r="FLY323" s="376"/>
      <c r="FLZ323" s="376"/>
      <c r="FMA323" s="376"/>
      <c r="FMB323" s="376"/>
      <c r="FMC323" s="376"/>
      <c r="FMD323" s="376"/>
      <c r="FME323" s="376"/>
      <c r="FMF323" s="376"/>
      <c r="FMG323" s="376"/>
      <c r="FMH323" s="376"/>
      <c r="FMI323" s="376"/>
      <c r="FMJ323" s="376"/>
      <c r="FMK323" s="376"/>
      <c r="FML323" s="376"/>
      <c r="FMM323" s="376"/>
      <c r="FMN323" s="376"/>
      <c r="FMO323" s="376"/>
      <c r="FMP323" s="376"/>
      <c r="FMQ323" s="376"/>
      <c r="FMR323" s="376"/>
      <c r="FMS323" s="377"/>
      <c r="FMT323" s="377"/>
      <c r="FMU323" s="377"/>
      <c r="FMV323" s="377"/>
      <c r="FMW323" s="377"/>
      <c r="FMX323" s="376"/>
      <c r="FMY323" s="376"/>
      <c r="FMZ323" s="377"/>
      <c r="FNA323" s="377"/>
      <c r="FNB323" s="376"/>
      <c r="FNC323" s="376"/>
      <c r="FND323" s="377"/>
      <c r="FNE323" s="377"/>
      <c r="FNF323" s="376"/>
      <c r="FNG323" s="376"/>
      <c r="FNH323" s="376"/>
      <c r="FNI323" s="376"/>
      <c r="FNJ323" s="376"/>
      <c r="FNK323" s="376"/>
      <c r="FNL323" s="376"/>
      <c r="FNM323" s="377"/>
      <c r="FNN323" s="377"/>
      <c r="FNO323" s="376"/>
      <c r="FNP323" s="376"/>
      <c r="FNQ323" s="377"/>
      <c r="FNR323" s="377"/>
      <c r="FNS323" s="376"/>
      <c r="FNT323" s="376"/>
      <c r="FNU323" s="376"/>
      <c r="FNV323" s="376"/>
      <c r="FNW323" s="376"/>
      <c r="FNX323" s="370"/>
      <c r="FNY323" s="396"/>
      <c r="FNZ323" s="376"/>
      <c r="FOA323" s="376"/>
      <c r="FOB323" s="376"/>
      <c r="FOC323" s="376"/>
      <c r="FOD323" s="376"/>
      <c r="FOE323" s="376"/>
      <c r="FOF323" s="376"/>
      <c r="FOG323" s="375"/>
      <c r="FOH323" s="375"/>
      <c r="FOI323" s="375"/>
      <c r="FOJ323" s="375"/>
      <c r="FOK323" s="375"/>
      <c r="FOL323" s="375"/>
      <c r="FOM323" s="375"/>
      <c r="FON323" s="375"/>
      <c r="FOO323" s="375"/>
      <c r="FOP323" s="375"/>
      <c r="FOQ323" s="375"/>
      <c r="FOR323" s="375"/>
      <c r="FOS323" s="375"/>
      <c r="FOT323" s="375"/>
      <c r="FOU323" s="375"/>
      <c r="FOV323" s="375"/>
      <c r="FOW323" s="375"/>
      <c r="FOX323" s="375"/>
      <c r="FOY323" s="375"/>
      <c r="FOZ323" s="375"/>
      <c r="FPA323" s="375"/>
      <c r="FPB323" s="375"/>
      <c r="FPC323" s="375"/>
      <c r="FPD323" s="375"/>
      <c r="FPE323" s="375"/>
      <c r="FPF323" s="375"/>
      <c r="FPG323" s="375"/>
      <c r="FPH323" s="375"/>
      <c r="FPI323" s="375"/>
      <c r="FPJ323" s="375"/>
      <c r="FPK323" s="375"/>
      <c r="FPL323" s="375"/>
      <c r="FPM323" s="375"/>
      <c r="FPN323" s="375"/>
      <c r="FPO323" s="375"/>
      <c r="FPP323" s="375"/>
      <c r="FPQ323" s="375"/>
      <c r="FPR323" s="375"/>
      <c r="FPS323" s="375"/>
      <c r="FPT323" s="375"/>
      <c r="FPU323" s="375"/>
      <c r="FPV323" s="375"/>
      <c r="FPW323" s="375"/>
      <c r="FPX323" s="375"/>
      <c r="FPY323" s="376"/>
      <c r="FPZ323" s="376"/>
      <c r="FQA323" s="376"/>
      <c r="FQB323" s="376"/>
      <c r="FQC323" s="376"/>
      <c r="FQD323" s="376"/>
      <c r="FQE323" s="376"/>
      <c r="FQF323" s="376"/>
      <c r="FQG323" s="376"/>
      <c r="FQH323" s="376"/>
      <c r="FQI323" s="376"/>
      <c r="FQJ323" s="376"/>
      <c r="FQK323" s="376"/>
      <c r="FQL323" s="376"/>
      <c r="FQM323" s="376"/>
      <c r="FQN323" s="376"/>
      <c r="FQO323" s="376"/>
      <c r="FQP323" s="376"/>
      <c r="FQQ323" s="376"/>
      <c r="FQR323" s="376"/>
      <c r="FQS323" s="376"/>
      <c r="FQT323" s="376"/>
      <c r="FQU323" s="376"/>
      <c r="FQV323" s="376"/>
      <c r="FQW323" s="377"/>
      <c r="FQX323" s="377"/>
      <c r="FQY323" s="377"/>
      <c r="FQZ323" s="377"/>
      <c r="FRA323" s="377"/>
      <c r="FRB323" s="376"/>
      <c r="FRC323" s="376"/>
      <c r="FRD323" s="377"/>
      <c r="FRE323" s="377"/>
      <c r="FRF323" s="376"/>
      <c r="FRG323" s="376"/>
      <c r="FRH323" s="377"/>
      <c r="FRI323" s="377"/>
      <c r="FRJ323" s="376"/>
      <c r="FRK323" s="376"/>
      <c r="FRL323" s="376"/>
      <c r="FRM323" s="376"/>
      <c r="FRN323" s="376"/>
      <c r="FRO323" s="376"/>
      <c r="FRP323" s="376"/>
      <c r="FRQ323" s="377"/>
      <c r="FRR323" s="377"/>
      <c r="FRS323" s="376"/>
      <c r="FRT323" s="376"/>
      <c r="FRU323" s="377"/>
      <c r="FRV323" s="377"/>
      <c r="FRW323" s="376"/>
      <c r="FRX323" s="376"/>
      <c r="FRY323" s="376"/>
      <c r="FRZ323" s="376"/>
      <c r="FSA323" s="376"/>
      <c r="FSB323" s="370"/>
      <c r="FSC323" s="396"/>
      <c r="FSD323" s="376"/>
      <c r="FSE323" s="376"/>
      <c r="FSF323" s="376"/>
      <c r="FSG323" s="376"/>
      <c r="FSH323" s="376"/>
      <c r="FSI323" s="376"/>
      <c r="FSJ323" s="376"/>
      <c r="FSK323" s="375"/>
      <c r="FSL323" s="375"/>
      <c r="FSM323" s="375"/>
      <c r="FSN323" s="375"/>
      <c r="FSO323" s="375"/>
      <c r="FSP323" s="375"/>
      <c r="FSQ323" s="375"/>
      <c r="FSR323" s="375"/>
      <c r="FSS323" s="375"/>
      <c r="FST323" s="375"/>
      <c r="FSU323" s="375"/>
      <c r="FSV323" s="375"/>
      <c r="FSW323" s="375"/>
      <c r="FSX323" s="375"/>
      <c r="FSY323" s="375"/>
      <c r="FSZ323" s="375"/>
      <c r="FTA323" s="375"/>
      <c r="FTB323" s="375"/>
      <c r="FTC323" s="375"/>
      <c r="FTD323" s="375"/>
      <c r="FTE323" s="375"/>
      <c r="FTF323" s="375"/>
      <c r="FTG323" s="375"/>
      <c r="FTH323" s="375"/>
      <c r="FTI323" s="375"/>
      <c r="FTJ323" s="375"/>
      <c r="FTK323" s="375"/>
      <c r="FTL323" s="375"/>
      <c r="FTM323" s="375"/>
      <c r="FTN323" s="375"/>
      <c r="FTO323" s="375"/>
      <c r="FTP323" s="375"/>
      <c r="FTQ323" s="375"/>
      <c r="FTR323" s="375"/>
      <c r="FTS323" s="375"/>
      <c r="FTT323" s="375"/>
      <c r="FTU323" s="375"/>
      <c r="FTV323" s="375"/>
      <c r="FTW323" s="375"/>
      <c r="FTX323" s="375"/>
      <c r="FTY323" s="375"/>
      <c r="FTZ323" s="375"/>
      <c r="FUA323" s="375"/>
      <c r="FUB323" s="375"/>
      <c r="FUC323" s="376"/>
      <c r="FUD323" s="376"/>
      <c r="FUE323" s="376"/>
      <c r="FUF323" s="376"/>
      <c r="FUG323" s="376"/>
      <c r="FUH323" s="376"/>
      <c r="FUI323" s="376"/>
      <c r="FUJ323" s="376"/>
      <c r="FUK323" s="376"/>
      <c r="FUL323" s="376"/>
      <c r="FUM323" s="376"/>
      <c r="FUN323" s="376"/>
      <c r="FUO323" s="376"/>
      <c r="FUP323" s="376"/>
      <c r="FUQ323" s="376"/>
      <c r="FUR323" s="376"/>
      <c r="FUS323" s="376"/>
      <c r="FUT323" s="376"/>
      <c r="FUU323" s="376"/>
      <c r="FUV323" s="376"/>
      <c r="FUW323" s="376"/>
      <c r="FUX323" s="376"/>
      <c r="FUY323" s="376"/>
      <c r="FUZ323" s="376"/>
      <c r="FVA323" s="377"/>
      <c r="FVB323" s="377"/>
      <c r="FVC323" s="377"/>
      <c r="FVD323" s="377"/>
      <c r="FVE323" s="377"/>
      <c r="FVF323" s="376"/>
      <c r="FVG323" s="376"/>
      <c r="FVH323" s="377"/>
      <c r="FVI323" s="377"/>
      <c r="FVJ323" s="376"/>
      <c r="FVK323" s="376"/>
      <c r="FVL323" s="377"/>
      <c r="FVM323" s="377"/>
      <c r="FVN323" s="376"/>
      <c r="FVO323" s="376"/>
      <c r="FVP323" s="376"/>
      <c r="FVQ323" s="376"/>
      <c r="FVR323" s="376"/>
      <c r="FVS323" s="376"/>
      <c r="FVT323" s="376"/>
      <c r="FVU323" s="377"/>
      <c r="FVV323" s="377"/>
      <c r="FVW323" s="376"/>
      <c r="FVX323" s="376"/>
      <c r="FVY323" s="377"/>
      <c r="FVZ323" s="377"/>
      <c r="FWA323" s="376"/>
      <c r="FWB323" s="376"/>
      <c r="FWC323" s="376"/>
      <c r="FWD323" s="376"/>
      <c r="FWE323" s="376"/>
      <c r="FWF323" s="370"/>
      <c r="FWG323" s="396"/>
      <c r="FWH323" s="376"/>
      <c r="FWI323" s="376"/>
      <c r="FWJ323" s="376"/>
      <c r="FWK323" s="376"/>
      <c r="FWL323" s="376"/>
      <c r="FWM323" s="376"/>
      <c r="FWN323" s="376"/>
      <c r="FWO323" s="375"/>
      <c r="FWP323" s="375"/>
      <c r="FWQ323" s="375"/>
      <c r="FWR323" s="375"/>
      <c r="FWS323" s="375"/>
      <c r="FWT323" s="375"/>
      <c r="FWU323" s="375"/>
      <c r="FWV323" s="375"/>
      <c r="FWW323" s="375"/>
      <c r="FWX323" s="375"/>
      <c r="FWY323" s="375"/>
      <c r="FWZ323" s="375"/>
      <c r="FXA323" s="375"/>
      <c r="FXB323" s="375"/>
      <c r="FXC323" s="375"/>
      <c r="FXD323" s="375"/>
      <c r="FXE323" s="375"/>
      <c r="FXF323" s="375"/>
      <c r="FXG323" s="375"/>
      <c r="FXH323" s="375"/>
      <c r="FXI323" s="375"/>
      <c r="FXJ323" s="375"/>
      <c r="FXK323" s="375"/>
      <c r="FXL323" s="375"/>
      <c r="FXM323" s="375"/>
      <c r="FXN323" s="375"/>
      <c r="FXO323" s="375"/>
      <c r="FXP323" s="375"/>
      <c r="FXQ323" s="375"/>
      <c r="FXR323" s="375"/>
      <c r="FXS323" s="375"/>
      <c r="FXT323" s="375"/>
      <c r="FXU323" s="375"/>
      <c r="FXV323" s="375"/>
      <c r="FXW323" s="375"/>
      <c r="FXX323" s="375"/>
      <c r="FXY323" s="375"/>
      <c r="FXZ323" s="375"/>
      <c r="FYA323" s="375"/>
      <c r="FYB323" s="375"/>
      <c r="FYC323" s="375"/>
      <c r="FYD323" s="375"/>
      <c r="FYE323" s="375"/>
      <c r="FYF323" s="375"/>
      <c r="FYG323" s="376"/>
      <c r="FYH323" s="376"/>
      <c r="FYI323" s="376"/>
      <c r="FYJ323" s="376"/>
      <c r="FYK323" s="376"/>
      <c r="FYL323" s="376"/>
      <c r="FYM323" s="376"/>
      <c r="FYN323" s="376"/>
      <c r="FYO323" s="376"/>
      <c r="FYP323" s="376"/>
      <c r="FYQ323" s="376"/>
      <c r="FYR323" s="376"/>
      <c r="FYS323" s="376"/>
      <c r="FYT323" s="376"/>
      <c r="FYU323" s="376"/>
      <c r="FYV323" s="376"/>
      <c r="FYW323" s="376"/>
      <c r="FYX323" s="376"/>
      <c r="FYY323" s="376"/>
      <c r="FYZ323" s="376"/>
      <c r="FZA323" s="376"/>
      <c r="FZB323" s="376"/>
      <c r="FZC323" s="376"/>
      <c r="FZD323" s="376"/>
      <c r="FZE323" s="377"/>
      <c r="FZF323" s="377"/>
      <c r="FZG323" s="377"/>
      <c r="FZH323" s="377"/>
      <c r="FZI323" s="377"/>
      <c r="FZJ323" s="376"/>
      <c r="FZK323" s="376"/>
      <c r="FZL323" s="377"/>
      <c r="FZM323" s="377"/>
      <c r="FZN323" s="376"/>
      <c r="FZO323" s="376"/>
      <c r="FZP323" s="377"/>
      <c r="FZQ323" s="377"/>
      <c r="FZR323" s="376"/>
      <c r="FZS323" s="376"/>
      <c r="FZT323" s="376"/>
      <c r="FZU323" s="376"/>
      <c r="FZV323" s="376"/>
      <c r="FZW323" s="376"/>
      <c r="FZX323" s="376"/>
      <c r="FZY323" s="377"/>
      <c r="FZZ323" s="377"/>
      <c r="GAA323" s="376"/>
      <c r="GAB323" s="376"/>
      <c r="GAC323" s="377"/>
      <c r="GAD323" s="377"/>
      <c r="GAE323" s="376"/>
      <c r="GAF323" s="376"/>
      <c r="GAG323" s="376"/>
      <c r="GAH323" s="376"/>
      <c r="GAI323" s="376"/>
      <c r="GAJ323" s="370"/>
      <c r="GAK323" s="396"/>
      <c r="GAL323" s="376"/>
      <c r="GAM323" s="376"/>
      <c r="GAN323" s="376"/>
      <c r="GAO323" s="376"/>
      <c r="GAP323" s="376"/>
      <c r="GAQ323" s="376"/>
      <c r="GAR323" s="376"/>
      <c r="GAS323" s="375"/>
      <c r="GAT323" s="375"/>
      <c r="GAU323" s="375"/>
      <c r="GAV323" s="375"/>
      <c r="GAW323" s="375"/>
      <c r="GAX323" s="375"/>
      <c r="GAY323" s="375"/>
      <c r="GAZ323" s="375"/>
      <c r="GBA323" s="375"/>
      <c r="GBB323" s="375"/>
      <c r="GBC323" s="375"/>
      <c r="GBD323" s="375"/>
      <c r="GBE323" s="375"/>
      <c r="GBF323" s="375"/>
      <c r="GBG323" s="375"/>
      <c r="GBH323" s="375"/>
      <c r="GBI323" s="375"/>
      <c r="GBJ323" s="375"/>
      <c r="GBK323" s="375"/>
      <c r="GBL323" s="375"/>
      <c r="GBM323" s="375"/>
      <c r="GBN323" s="375"/>
      <c r="GBO323" s="375"/>
      <c r="GBP323" s="375"/>
      <c r="GBQ323" s="375"/>
      <c r="GBR323" s="375"/>
      <c r="GBS323" s="375"/>
      <c r="GBT323" s="375"/>
      <c r="GBU323" s="375"/>
      <c r="GBV323" s="375"/>
      <c r="GBW323" s="375"/>
      <c r="GBX323" s="375"/>
      <c r="GBY323" s="375"/>
      <c r="GBZ323" s="375"/>
      <c r="GCA323" s="375"/>
      <c r="GCB323" s="375"/>
      <c r="GCC323" s="375"/>
      <c r="GCD323" s="375"/>
      <c r="GCE323" s="375"/>
      <c r="GCF323" s="375"/>
      <c r="GCG323" s="375"/>
      <c r="GCH323" s="375"/>
      <c r="GCI323" s="375"/>
      <c r="GCJ323" s="375"/>
      <c r="GCK323" s="376"/>
      <c r="GCL323" s="376"/>
      <c r="GCM323" s="376"/>
      <c r="GCN323" s="376"/>
      <c r="GCO323" s="376"/>
      <c r="GCP323" s="376"/>
      <c r="GCQ323" s="376"/>
      <c r="GCR323" s="376"/>
      <c r="GCS323" s="376"/>
      <c r="GCT323" s="376"/>
      <c r="GCU323" s="376"/>
      <c r="GCV323" s="376"/>
      <c r="GCW323" s="376"/>
      <c r="GCX323" s="376"/>
      <c r="GCY323" s="376"/>
      <c r="GCZ323" s="376"/>
      <c r="GDA323" s="376"/>
      <c r="GDB323" s="376"/>
      <c r="GDC323" s="376"/>
      <c r="GDD323" s="376"/>
      <c r="GDE323" s="376"/>
      <c r="GDF323" s="376"/>
      <c r="GDG323" s="376"/>
      <c r="GDH323" s="376"/>
      <c r="GDI323" s="377"/>
      <c r="GDJ323" s="377"/>
      <c r="GDK323" s="377"/>
      <c r="GDL323" s="377"/>
      <c r="GDM323" s="377"/>
      <c r="GDN323" s="376"/>
      <c r="GDO323" s="376"/>
      <c r="GDP323" s="377"/>
      <c r="GDQ323" s="377"/>
      <c r="GDR323" s="376"/>
      <c r="GDS323" s="376"/>
      <c r="GDT323" s="377"/>
      <c r="GDU323" s="377"/>
      <c r="GDV323" s="376"/>
      <c r="GDW323" s="376"/>
      <c r="GDX323" s="376"/>
      <c r="GDY323" s="376"/>
      <c r="GDZ323" s="376"/>
      <c r="GEA323" s="376"/>
      <c r="GEB323" s="376"/>
      <c r="GEC323" s="377"/>
      <c r="GED323" s="377"/>
      <c r="GEE323" s="376"/>
      <c r="GEF323" s="376"/>
      <c r="GEG323" s="377"/>
      <c r="GEH323" s="377"/>
      <c r="GEI323" s="376"/>
      <c r="GEJ323" s="376"/>
      <c r="GEK323" s="376"/>
      <c r="GEL323" s="376"/>
      <c r="GEM323" s="376"/>
      <c r="GEN323" s="370"/>
      <c r="GEO323" s="396"/>
      <c r="GEP323" s="376"/>
      <c r="GEQ323" s="376"/>
      <c r="GER323" s="376"/>
      <c r="GES323" s="376"/>
      <c r="GET323" s="376"/>
      <c r="GEU323" s="376"/>
      <c r="GEV323" s="376"/>
      <c r="GEW323" s="375"/>
      <c r="GEX323" s="375"/>
      <c r="GEY323" s="375"/>
      <c r="GEZ323" s="375"/>
      <c r="GFA323" s="375"/>
      <c r="GFB323" s="375"/>
      <c r="GFC323" s="375"/>
      <c r="GFD323" s="375"/>
      <c r="GFE323" s="375"/>
      <c r="GFF323" s="375"/>
      <c r="GFG323" s="375"/>
      <c r="GFH323" s="375"/>
      <c r="GFI323" s="375"/>
      <c r="GFJ323" s="375"/>
      <c r="GFK323" s="375"/>
      <c r="GFL323" s="375"/>
      <c r="GFM323" s="375"/>
      <c r="GFN323" s="375"/>
      <c r="GFO323" s="375"/>
      <c r="GFP323" s="375"/>
      <c r="GFQ323" s="375"/>
      <c r="GFR323" s="375"/>
      <c r="GFS323" s="375"/>
      <c r="GFT323" s="375"/>
      <c r="GFU323" s="375"/>
      <c r="GFV323" s="375"/>
      <c r="GFW323" s="375"/>
      <c r="GFX323" s="375"/>
      <c r="GFY323" s="375"/>
      <c r="GFZ323" s="375"/>
      <c r="GGA323" s="375"/>
      <c r="GGB323" s="375"/>
      <c r="GGC323" s="375"/>
      <c r="GGD323" s="375"/>
      <c r="GGE323" s="375"/>
      <c r="GGF323" s="375"/>
      <c r="GGG323" s="375"/>
      <c r="GGH323" s="375"/>
      <c r="GGI323" s="375"/>
      <c r="GGJ323" s="375"/>
      <c r="GGK323" s="375"/>
      <c r="GGL323" s="375"/>
      <c r="GGM323" s="375"/>
      <c r="GGN323" s="375"/>
      <c r="GGO323" s="376"/>
      <c r="GGP323" s="376"/>
      <c r="GGQ323" s="376"/>
      <c r="GGR323" s="376"/>
      <c r="GGS323" s="376"/>
      <c r="GGT323" s="376"/>
      <c r="GGU323" s="376"/>
      <c r="GGV323" s="376"/>
      <c r="GGW323" s="376"/>
      <c r="GGX323" s="376"/>
      <c r="GGY323" s="376"/>
      <c r="GGZ323" s="376"/>
      <c r="GHA323" s="376"/>
      <c r="GHB323" s="376"/>
      <c r="GHC323" s="376"/>
      <c r="GHD323" s="376"/>
      <c r="GHE323" s="376"/>
      <c r="GHF323" s="376"/>
      <c r="GHG323" s="376"/>
      <c r="GHH323" s="376"/>
      <c r="GHI323" s="376"/>
      <c r="GHJ323" s="376"/>
      <c r="GHK323" s="376"/>
      <c r="GHL323" s="376"/>
      <c r="GHM323" s="377"/>
      <c r="GHN323" s="377"/>
      <c r="GHO323" s="377"/>
      <c r="GHP323" s="377"/>
      <c r="GHQ323" s="377"/>
      <c r="GHR323" s="376"/>
      <c r="GHS323" s="376"/>
      <c r="GHT323" s="377"/>
      <c r="GHU323" s="377"/>
      <c r="GHV323" s="376"/>
      <c r="GHW323" s="376"/>
      <c r="GHX323" s="377"/>
      <c r="GHY323" s="377"/>
      <c r="GHZ323" s="376"/>
      <c r="GIA323" s="376"/>
      <c r="GIB323" s="376"/>
      <c r="GIC323" s="376"/>
      <c r="GID323" s="376"/>
      <c r="GIE323" s="376"/>
      <c r="GIF323" s="376"/>
      <c r="GIG323" s="377"/>
      <c r="GIH323" s="377"/>
      <c r="GII323" s="376"/>
      <c r="GIJ323" s="376"/>
      <c r="GIK323" s="377"/>
      <c r="GIL323" s="377"/>
      <c r="GIM323" s="376"/>
      <c r="GIN323" s="376"/>
      <c r="GIO323" s="376"/>
      <c r="GIP323" s="376"/>
      <c r="GIQ323" s="376"/>
      <c r="GIR323" s="370"/>
      <c r="GIS323" s="396"/>
      <c r="GIT323" s="376"/>
      <c r="GIU323" s="376"/>
      <c r="GIV323" s="376"/>
      <c r="GIW323" s="376"/>
      <c r="GIX323" s="376"/>
      <c r="GIY323" s="376"/>
      <c r="GIZ323" s="376"/>
      <c r="GJA323" s="375"/>
      <c r="GJB323" s="375"/>
      <c r="GJC323" s="375"/>
      <c r="GJD323" s="375"/>
      <c r="GJE323" s="375"/>
      <c r="GJF323" s="375"/>
      <c r="GJG323" s="375"/>
      <c r="GJH323" s="375"/>
      <c r="GJI323" s="375"/>
      <c r="GJJ323" s="375"/>
      <c r="GJK323" s="375"/>
      <c r="GJL323" s="375"/>
      <c r="GJM323" s="375"/>
      <c r="GJN323" s="375"/>
      <c r="GJO323" s="375"/>
      <c r="GJP323" s="375"/>
      <c r="GJQ323" s="375"/>
      <c r="GJR323" s="375"/>
      <c r="GJS323" s="375"/>
      <c r="GJT323" s="375"/>
      <c r="GJU323" s="375"/>
      <c r="GJV323" s="375"/>
      <c r="GJW323" s="375"/>
      <c r="GJX323" s="375"/>
      <c r="GJY323" s="375"/>
      <c r="GJZ323" s="375"/>
      <c r="GKA323" s="375"/>
      <c r="GKB323" s="375"/>
      <c r="GKC323" s="375"/>
      <c r="GKD323" s="375"/>
      <c r="GKE323" s="375"/>
      <c r="GKF323" s="375"/>
      <c r="GKG323" s="375"/>
      <c r="GKH323" s="375"/>
      <c r="GKI323" s="375"/>
      <c r="GKJ323" s="375"/>
      <c r="GKK323" s="375"/>
      <c r="GKL323" s="375"/>
      <c r="GKM323" s="375"/>
      <c r="GKN323" s="375"/>
      <c r="GKO323" s="375"/>
      <c r="GKP323" s="375"/>
      <c r="GKQ323" s="375"/>
      <c r="GKR323" s="375"/>
      <c r="GKS323" s="376"/>
      <c r="GKT323" s="376"/>
      <c r="GKU323" s="376"/>
      <c r="GKV323" s="376"/>
      <c r="GKW323" s="376"/>
      <c r="GKX323" s="376"/>
      <c r="GKY323" s="376"/>
      <c r="GKZ323" s="376"/>
      <c r="GLA323" s="376"/>
      <c r="GLB323" s="376"/>
      <c r="GLC323" s="376"/>
      <c r="GLD323" s="376"/>
      <c r="GLE323" s="376"/>
      <c r="GLF323" s="376"/>
      <c r="GLG323" s="376"/>
      <c r="GLH323" s="376"/>
      <c r="GLI323" s="376"/>
      <c r="GLJ323" s="376"/>
      <c r="GLK323" s="376"/>
      <c r="GLL323" s="376"/>
      <c r="GLM323" s="376"/>
      <c r="GLN323" s="376"/>
      <c r="GLO323" s="376"/>
      <c r="GLP323" s="376"/>
      <c r="GLQ323" s="377"/>
      <c r="GLR323" s="377"/>
      <c r="GLS323" s="377"/>
      <c r="GLT323" s="377"/>
      <c r="GLU323" s="377"/>
      <c r="GLV323" s="376"/>
      <c r="GLW323" s="376"/>
      <c r="GLX323" s="377"/>
      <c r="GLY323" s="377"/>
      <c r="GLZ323" s="376"/>
      <c r="GMA323" s="376"/>
      <c r="GMB323" s="377"/>
      <c r="GMC323" s="377"/>
      <c r="GMD323" s="376"/>
      <c r="GME323" s="376"/>
      <c r="GMF323" s="376"/>
      <c r="GMG323" s="376"/>
      <c r="GMH323" s="376"/>
      <c r="GMI323" s="376"/>
      <c r="GMJ323" s="376"/>
      <c r="GMK323" s="377"/>
      <c r="GML323" s="377"/>
      <c r="GMM323" s="376"/>
      <c r="GMN323" s="376"/>
      <c r="GMO323" s="377"/>
      <c r="GMP323" s="377"/>
      <c r="GMQ323" s="376"/>
      <c r="GMR323" s="376"/>
      <c r="GMS323" s="376"/>
      <c r="GMT323" s="376"/>
      <c r="GMU323" s="376"/>
      <c r="GMV323" s="370"/>
      <c r="GMW323" s="396"/>
      <c r="GMX323" s="376"/>
      <c r="GMY323" s="376"/>
      <c r="GMZ323" s="376"/>
      <c r="GNA323" s="376"/>
      <c r="GNB323" s="376"/>
      <c r="GNC323" s="376"/>
      <c r="GND323" s="376"/>
      <c r="GNE323" s="375"/>
      <c r="GNF323" s="375"/>
      <c r="GNG323" s="375"/>
      <c r="GNH323" s="375"/>
      <c r="GNI323" s="375"/>
      <c r="GNJ323" s="375"/>
      <c r="GNK323" s="375"/>
      <c r="GNL323" s="375"/>
      <c r="GNM323" s="375"/>
      <c r="GNN323" s="375"/>
      <c r="GNO323" s="375"/>
      <c r="GNP323" s="375"/>
      <c r="GNQ323" s="375"/>
      <c r="GNR323" s="375"/>
      <c r="GNS323" s="375"/>
      <c r="GNT323" s="375"/>
      <c r="GNU323" s="375"/>
      <c r="GNV323" s="375"/>
      <c r="GNW323" s="375"/>
      <c r="GNX323" s="375"/>
      <c r="GNY323" s="375"/>
      <c r="GNZ323" s="375"/>
      <c r="GOA323" s="375"/>
      <c r="GOB323" s="375"/>
      <c r="GOC323" s="375"/>
      <c r="GOD323" s="375"/>
      <c r="GOE323" s="375"/>
      <c r="GOF323" s="375"/>
      <c r="GOG323" s="375"/>
      <c r="GOH323" s="375"/>
      <c r="GOI323" s="375"/>
      <c r="GOJ323" s="375"/>
      <c r="GOK323" s="375"/>
      <c r="GOL323" s="375"/>
      <c r="GOM323" s="375"/>
      <c r="GON323" s="375"/>
      <c r="GOO323" s="375"/>
      <c r="GOP323" s="375"/>
      <c r="GOQ323" s="375"/>
      <c r="GOR323" s="375"/>
      <c r="GOS323" s="375"/>
      <c r="GOT323" s="375"/>
      <c r="GOU323" s="375"/>
      <c r="GOV323" s="375"/>
      <c r="GOW323" s="376"/>
      <c r="GOX323" s="376"/>
      <c r="GOY323" s="376"/>
      <c r="GOZ323" s="376"/>
      <c r="GPA323" s="376"/>
      <c r="GPB323" s="376"/>
      <c r="GPC323" s="376"/>
      <c r="GPD323" s="376"/>
      <c r="GPE323" s="376"/>
      <c r="GPF323" s="376"/>
      <c r="GPG323" s="376"/>
      <c r="GPH323" s="376"/>
      <c r="GPI323" s="376"/>
      <c r="GPJ323" s="376"/>
      <c r="GPK323" s="376"/>
      <c r="GPL323" s="376"/>
      <c r="GPM323" s="376"/>
      <c r="GPN323" s="376"/>
      <c r="GPO323" s="376"/>
      <c r="GPP323" s="376"/>
      <c r="GPQ323" s="376"/>
      <c r="GPR323" s="376"/>
      <c r="GPS323" s="376"/>
      <c r="GPT323" s="376"/>
      <c r="GPU323" s="377"/>
      <c r="GPV323" s="377"/>
      <c r="GPW323" s="377"/>
      <c r="GPX323" s="377"/>
      <c r="GPY323" s="377"/>
      <c r="GPZ323" s="376"/>
      <c r="GQA323" s="376"/>
      <c r="GQB323" s="377"/>
      <c r="GQC323" s="377"/>
      <c r="GQD323" s="376"/>
      <c r="GQE323" s="376"/>
      <c r="GQF323" s="377"/>
      <c r="GQG323" s="377"/>
      <c r="GQH323" s="376"/>
      <c r="GQI323" s="376"/>
      <c r="GQJ323" s="376"/>
      <c r="GQK323" s="376"/>
      <c r="GQL323" s="376"/>
      <c r="GQM323" s="376"/>
      <c r="GQN323" s="376"/>
      <c r="GQO323" s="377"/>
      <c r="GQP323" s="377"/>
      <c r="GQQ323" s="376"/>
      <c r="GQR323" s="376"/>
      <c r="GQS323" s="377"/>
      <c r="GQT323" s="377"/>
      <c r="GQU323" s="376"/>
      <c r="GQV323" s="376"/>
      <c r="GQW323" s="376"/>
      <c r="GQX323" s="376"/>
      <c r="GQY323" s="376"/>
      <c r="GQZ323" s="370"/>
      <c r="GRA323" s="396"/>
      <c r="GRB323" s="376"/>
      <c r="GRC323" s="376"/>
      <c r="GRD323" s="376"/>
      <c r="GRE323" s="376"/>
      <c r="GRF323" s="376"/>
      <c r="GRG323" s="376"/>
      <c r="GRH323" s="376"/>
      <c r="GRI323" s="375"/>
      <c r="GRJ323" s="375"/>
      <c r="GRK323" s="375"/>
      <c r="GRL323" s="375"/>
      <c r="GRM323" s="375"/>
      <c r="GRN323" s="375"/>
      <c r="GRO323" s="375"/>
      <c r="GRP323" s="375"/>
      <c r="GRQ323" s="375"/>
      <c r="GRR323" s="375"/>
      <c r="GRS323" s="375"/>
      <c r="GRT323" s="375"/>
      <c r="GRU323" s="375"/>
      <c r="GRV323" s="375"/>
      <c r="GRW323" s="375"/>
      <c r="GRX323" s="375"/>
      <c r="GRY323" s="375"/>
      <c r="GRZ323" s="375"/>
      <c r="GSA323" s="375"/>
      <c r="GSB323" s="375"/>
      <c r="GSC323" s="375"/>
      <c r="GSD323" s="375"/>
      <c r="GSE323" s="375"/>
      <c r="GSF323" s="375"/>
      <c r="GSG323" s="375"/>
      <c r="GSH323" s="375"/>
      <c r="GSI323" s="375"/>
      <c r="GSJ323" s="375"/>
      <c r="GSK323" s="375"/>
      <c r="GSL323" s="375"/>
      <c r="GSM323" s="375"/>
      <c r="GSN323" s="375"/>
      <c r="GSO323" s="375"/>
      <c r="GSP323" s="375"/>
      <c r="GSQ323" s="375"/>
      <c r="GSR323" s="375"/>
      <c r="GSS323" s="375"/>
      <c r="GST323" s="375"/>
      <c r="GSU323" s="375"/>
      <c r="GSV323" s="375"/>
      <c r="GSW323" s="375"/>
      <c r="GSX323" s="375"/>
      <c r="GSY323" s="375"/>
      <c r="GSZ323" s="375"/>
      <c r="GTA323" s="376"/>
      <c r="GTB323" s="376"/>
      <c r="GTC323" s="376"/>
      <c r="GTD323" s="376"/>
      <c r="GTE323" s="376"/>
      <c r="GTF323" s="376"/>
      <c r="GTG323" s="376"/>
      <c r="GTH323" s="376"/>
      <c r="GTI323" s="376"/>
      <c r="GTJ323" s="376"/>
      <c r="GTK323" s="376"/>
      <c r="GTL323" s="376"/>
      <c r="GTM323" s="376"/>
      <c r="GTN323" s="376"/>
      <c r="GTO323" s="376"/>
      <c r="GTP323" s="376"/>
      <c r="GTQ323" s="376"/>
      <c r="GTR323" s="376"/>
      <c r="GTS323" s="376"/>
      <c r="GTT323" s="376"/>
      <c r="GTU323" s="376"/>
      <c r="GTV323" s="376"/>
      <c r="GTW323" s="376"/>
      <c r="GTX323" s="376"/>
      <c r="GTY323" s="377"/>
      <c r="GTZ323" s="377"/>
      <c r="GUA323" s="377"/>
      <c r="GUB323" s="377"/>
      <c r="GUC323" s="377"/>
      <c r="GUD323" s="376"/>
      <c r="GUE323" s="376"/>
      <c r="GUF323" s="377"/>
      <c r="GUG323" s="377"/>
      <c r="GUH323" s="376"/>
      <c r="GUI323" s="376"/>
      <c r="GUJ323" s="377"/>
      <c r="GUK323" s="377"/>
      <c r="GUL323" s="376"/>
      <c r="GUM323" s="376"/>
      <c r="GUN323" s="376"/>
      <c r="GUO323" s="376"/>
      <c r="GUP323" s="376"/>
      <c r="GUQ323" s="376"/>
      <c r="GUR323" s="376"/>
      <c r="GUS323" s="377"/>
      <c r="GUT323" s="377"/>
      <c r="GUU323" s="376"/>
      <c r="GUV323" s="376"/>
      <c r="GUW323" s="377"/>
      <c r="GUX323" s="377"/>
      <c r="GUY323" s="376"/>
      <c r="GUZ323" s="376"/>
      <c r="GVA323" s="376"/>
      <c r="GVB323" s="376"/>
      <c r="GVC323" s="376"/>
      <c r="GVD323" s="370"/>
      <c r="GVE323" s="396"/>
      <c r="GVF323" s="376"/>
      <c r="GVG323" s="376"/>
      <c r="GVH323" s="376"/>
      <c r="GVI323" s="376"/>
      <c r="GVJ323" s="376"/>
      <c r="GVK323" s="376"/>
      <c r="GVL323" s="376"/>
      <c r="GVM323" s="375"/>
      <c r="GVN323" s="375"/>
      <c r="GVO323" s="375"/>
      <c r="GVP323" s="375"/>
      <c r="GVQ323" s="375"/>
      <c r="GVR323" s="375"/>
      <c r="GVS323" s="375"/>
      <c r="GVT323" s="375"/>
      <c r="GVU323" s="375"/>
      <c r="GVV323" s="375"/>
      <c r="GVW323" s="375"/>
      <c r="GVX323" s="375"/>
      <c r="GVY323" s="375"/>
      <c r="GVZ323" s="375"/>
      <c r="GWA323" s="375"/>
      <c r="GWB323" s="375"/>
      <c r="GWC323" s="375"/>
      <c r="GWD323" s="375"/>
      <c r="GWE323" s="375"/>
      <c r="GWF323" s="375"/>
      <c r="GWG323" s="375"/>
      <c r="GWH323" s="375"/>
      <c r="GWI323" s="375"/>
      <c r="GWJ323" s="375"/>
      <c r="GWK323" s="375"/>
      <c r="GWL323" s="375"/>
      <c r="GWM323" s="375"/>
      <c r="GWN323" s="375"/>
      <c r="GWO323" s="375"/>
      <c r="GWP323" s="375"/>
      <c r="GWQ323" s="375"/>
      <c r="GWR323" s="375"/>
      <c r="GWS323" s="375"/>
      <c r="GWT323" s="375"/>
      <c r="GWU323" s="375"/>
      <c r="GWV323" s="375"/>
      <c r="GWW323" s="375"/>
      <c r="GWX323" s="375"/>
      <c r="GWY323" s="375"/>
      <c r="GWZ323" s="375"/>
      <c r="GXA323" s="375"/>
      <c r="GXB323" s="375"/>
      <c r="GXC323" s="375"/>
      <c r="GXD323" s="375"/>
      <c r="GXE323" s="376"/>
      <c r="GXF323" s="376"/>
      <c r="GXG323" s="376"/>
      <c r="GXH323" s="376"/>
      <c r="GXI323" s="376"/>
      <c r="GXJ323" s="376"/>
      <c r="GXK323" s="376"/>
      <c r="GXL323" s="376"/>
      <c r="GXM323" s="376"/>
      <c r="GXN323" s="376"/>
      <c r="GXO323" s="376"/>
      <c r="GXP323" s="376"/>
      <c r="GXQ323" s="376"/>
      <c r="GXR323" s="376"/>
      <c r="GXS323" s="376"/>
      <c r="GXT323" s="376"/>
      <c r="GXU323" s="376"/>
      <c r="GXV323" s="376"/>
      <c r="GXW323" s="376"/>
      <c r="GXX323" s="376"/>
      <c r="GXY323" s="376"/>
      <c r="GXZ323" s="376"/>
      <c r="GYA323" s="376"/>
      <c r="GYB323" s="376"/>
      <c r="GYC323" s="377"/>
      <c r="GYD323" s="377"/>
      <c r="GYE323" s="377"/>
      <c r="GYF323" s="377"/>
      <c r="GYG323" s="377"/>
      <c r="GYH323" s="376"/>
      <c r="GYI323" s="376"/>
      <c r="GYJ323" s="377"/>
      <c r="GYK323" s="377"/>
      <c r="GYL323" s="376"/>
      <c r="GYM323" s="376"/>
      <c r="GYN323" s="377"/>
      <c r="GYO323" s="377"/>
      <c r="GYP323" s="376"/>
      <c r="GYQ323" s="376"/>
      <c r="GYR323" s="376"/>
      <c r="GYS323" s="376"/>
      <c r="GYT323" s="376"/>
      <c r="GYU323" s="376"/>
      <c r="GYV323" s="376"/>
      <c r="GYW323" s="377"/>
      <c r="GYX323" s="377"/>
      <c r="GYY323" s="376"/>
      <c r="GYZ323" s="376"/>
      <c r="GZA323" s="377"/>
      <c r="GZB323" s="377"/>
      <c r="GZC323" s="376"/>
      <c r="GZD323" s="376"/>
      <c r="GZE323" s="376"/>
      <c r="GZF323" s="376"/>
      <c r="GZG323" s="376"/>
      <c r="GZH323" s="370"/>
      <c r="GZI323" s="396"/>
      <c r="GZJ323" s="376"/>
      <c r="GZK323" s="376"/>
      <c r="GZL323" s="376"/>
      <c r="GZM323" s="376"/>
      <c r="GZN323" s="376"/>
      <c r="GZO323" s="376"/>
      <c r="GZP323" s="376"/>
      <c r="GZQ323" s="375"/>
      <c r="GZR323" s="375"/>
      <c r="GZS323" s="375"/>
      <c r="GZT323" s="375"/>
      <c r="GZU323" s="375"/>
      <c r="GZV323" s="375"/>
      <c r="GZW323" s="375"/>
      <c r="GZX323" s="375"/>
      <c r="GZY323" s="375"/>
      <c r="GZZ323" s="375"/>
      <c r="HAA323" s="375"/>
      <c r="HAB323" s="375"/>
      <c r="HAC323" s="375"/>
      <c r="HAD323" s="375"/>
      <c r="HAE323" s="375"/>
      <c r="HAF323" s="375"/>
      <c r="HAG323" s="375"/>
      <c r="HAH323" s="375"/>
      <c r="HAI323" s="375"/>
      <c r="HAJ323" s="375"/>
      <c r="HAK323" s="375"/>
      <c r="HAL323" s="375"/>
      <c r="HAM323" s="375"/>
      <c r="HAN323" s="375"/>
      <c r="HAO323" s="375"/>
      <c r="HAP323" s="375"/>
      <c r="HAQ323" s="375"/>
      <c r="HAR323" s="375"/>
      <c r="HAS323" s="375"/>
      <c r="HAT323" s="375"/>
      <c r="HAU323" s="375"/>
      <c r="HAV323" s="375"/>
      <c r="HAW323" s="375"/>
      <c r="HAX323" s="375"/>
      <c r="HAY323" s="375"/>
      <c r="HAZ323" s="375"/>
      <c r="HBA323" s="375"/>
      <c r="HBB323" s="375"/>
      <c r="HBC323" s="375"/>
      <c r="HBD323" s="375"/>
      <c r="HBE323" s="375"/>
      <c r="HBF323" s="375"/>
      <c r="HBG323" s="375"/>
      <c r="HBH323" s="375"/>
      <c r="HBI323" s="376"/>
      <c r="HBJ323" s="376"/>
      <c r="HBK323" s="376"/>
      <c r="HBL323" s="376"/>
      <c r="HBM323" s="376"/>
      <c r="HBN323" s="376"/>
      <c r="HBO323" s="376"/>
      <c r="HBP323" s="376"/>
      <c r="HBQ323" s="376"/>
      <c r="HBR323" s="376"/>
      <c r="HBS323" s="376"/>
      <c r="HBT323" s="376"/>
      <c r="HBU323" s="376"/>
      <c r="HBV323" s="376"/>
      <c r="HBW323" s="376"/>
      <c r="HBX323" s="376"/>
      <c r="HBY323" s="376"/>
      <c r="HBZ323" s="376"/>
      <c r="HCA323" s="376"/>
      <c r="HCB323" s="376"/>
      <c r="HCC323" s="376"/>
      <c r="HCD323" s="376"/>
      <c r="HCE323" s="376"/>
      <c r="HCF323" s="376"/>
      <c r="HCG323" s="377"/>
      <c r="HCH323" s="377"/>
      <c r="HCI323" s="377"/>
      <c r="HCJ323" s="377"/>
      <c r="HCK323" s="377"/>
      <c r="HCL323" s="376"/>
      <c r="HCM323" s="376"/>
      <c r="HCN323" s="377"/>
      <c r="HCO323" s="377"/>
      <c r="HCP323" s="376"/>
      <c r="HCQ323" s="376"/>
      <c r="HCR323" s="377"/>
      <c r="HCS323" s="377"/>
      <c r="HCT323" s="376"/>
      <c r="HCU323" s="376"/>
      <c r="HCV323" s="376"/>
      <c r="HCW323" s="376"/>
      <c r="HCX323" s="376"/>
      <c r="HCY323" s="376"/>
      <c r="HCZ323" s="376"/>
      <c r="HDA323" s="377"/>
      <c r="HDB323" s="377"/>
      <c r="HDC323" s="376"/>
      <c r="HDD323" s="376"/>
      <c r="HDE323" s="377"/>
      <c r="HDF323" s="377"/>
      <c r="HDG323" s="376"/>
      <c r="HDH323" s="376"/>
      <c r="HDI323" s="376"/>
      <c r="HDJ323" s="376"/>
      <c r="HDK323" s="376"/>
      <c r="HDL323" s="370"/>
      <c r="HDM323" s="396"/>
      <c r="HDN323" s="376"/>
      <c r="HDO323" s="376"/>
      <c r="HDP323" s="376"/>
      <c r="HDQ323" s="376"/>
      <c r="HDR323" s="376"/>
      <c r="HDS323" s="376"/>
      <c r="HDT323" s="376"/>
      <c r="HDU323" s="375"/>
      <c r="HDV323" s="375"/>
      <c r="HDW323" s="375"/>
      <c r="HDX323" s="375"/>
      <c r="HDY323" s="375"/>
      <c r="HDZ323" s="375"/>
      <c r="HEA323" s="375"/>
      <c r="HEB323" s="375"/>
      <c r="HEC323" s="375"/>
      <c r="HED323" s="375"/>
      <c r="HEE323" s="375"/>
      <c r="HEF323" s="375"/>
      <c r="HEG323" s="375"/>
      <c r="HEH323" s="375"/>
      <c r="HEI323" s="375"/>
      <c r="HEJ323" s="375"/>
      <c r="HEK323" s="375"/>
      <c r="HEL323" s="375"/>
      <c r="HEM323" s="375"/>
      <c r="HEN323" s="375"/>
      <c r="HEO323" s="375"/>
      <c r="HEP323" s="375"/>
      <c r="HEQ323" s="375"/>
      <c r="HER323" s="375"/>
      <c r="HES323" s="375"/>
      <c r="HET323" s="375"/>
      <c r="HEU323" s="375"/>
      <c r="HEV323" s="375"/>
      <c r="HEW323" s="375"/>
      <c r="HEX323" s="375"/>
      <c r="HEY323" s="375"/>
      <c r="HEZ323" s="375"/>
      <c r="HFA323" s="375"/>
      <c r="HFB323" s="375"/>
      <c r="HFC323" s="375"/>
      <c r="HFD323" s="375"/>
      <c r="HFE323" s="375"/>
      <c r="HFF323" s="375"/>
      <c r="HFG323" s="375"/>
      <c r="HFH323" s="375"/>
      <c r="HFI323" s="375"/>
      <c r="HFJ323" s="375"/>
      <c r="HFK323" s="375"/>
      <c r="HFL323" s="375"/>
      <c r="HFM323" s="376"/>
      <c r="HFN323" s="376"/>
      <c r="HFO323" s="376"/>
      <c r="HFP323" s="376"/>
      <c r="HFQ323" s="376"/>
      <c r="HFR323" s="376"/>
      <c r="HFS323" s="376"/>
      <c r="HFT323" s="376"/>
      <c r="HFU323" s="376"/>
      <c r="HFV323" s="376"/>
      <c r="HFW323" s="376"/>
      <c r="HFX323" s="376"/>
      <c r="HFY323" s="376"/>
      <c r="HFZ323" s="376"/>
      <c r="HGA323" s="376"/>
      <c r="HGB323" s="376"/>
      <c r="HGC323" s="376"/>
      <c r="HGD323" s="376"/>
      <c r="HGE323" s="376"/>
      <c r="HGF323" s="376"/>
      <c r="HGG323" s="376"/>
      <c r="HGH323" s="376"/>
      <c r="HGI323" s="376"/>
      <c r="HGJ323" s="376"/>
      <c r="HGK323" s="377"/>
      <c r="HGL323" s="377"/>
      <c r="HGM323" s="377"/>
      <c r="HGN323" s="377"/>
      <c r="HGO323" s="377"/>
      <c r="HGP323" s="376"/>
      <c r="HGQ323" s="376"/>
      <c r="HGR323" s="377"/>
      <c r="HGS323" s="377"/>
      <c r="HGT323" s="376"/>
      <c r="HGU323" s="376"/>
      <c r="HGV323" s="377"/>
      <c r="HGW323" s="377"/>
      <c r="HGX323" s="376"/>
      <c r="HGY323" s="376"/>
      <c r="HGZ323" s="376"/>
      <c r="HHA323" s="376"/>
      <c r="HHB323" s="376"/>
      <c r="HHC323" s="376"/>
      <c r="HHD323" s="376"/>
      <c r="HHE323" s="377"/>
      <c r="HHF323" s="377"/>
      <c r="HHG323" s="376"/>
      <c r="HHH323" s="376"/>
      <c r="HHI323" s="377"/>
      <c r="HHJ323" s="377"/>
      <c r="HHK323" s="376"/>
      <c r="HHL323" s="376"/>
      <c r="HHM323" s="376"/>
      <c r="HHN323" s="376"/>
      <c r="HHO323" s="376"/>
      <c r="HHP323" s="370"/>
      <c r="HHQ323" s="396"/>
      <c r="HHR323" s="376"/>
      <c r="HHS323" s="376"/>
      <c r="HHT323" s="376"/>
      <c r="HHU323" s="376"/>
      <c r="HHV323" s="376"/>
      <c r="HHW323" s="376"/>
      <c r="HHX323" s="376"/>
      <c r="HHY323" s="375"/>
      <c r="HHZ323" s="375"/>
      <c r="HIA323" s="375"/>
      <c r="HIB323" s="375"/>
      <c r="HIC323" s="375"/>
      <c r="HID323" s="375"/>
      <c r="HIE323" s="375"/>
      <c r="HIF323" s="375"/>
      <c r="HIG323" s="375"/>
      <c r="HIH323" s="375"/>
      <c r="HII323" s="375"/>
      <c r="HIJ323" s="375"/>
      <c r="HIK323" s="375"/>
      <c r="HIL323" s="375"/>
      <c r="HIM323" s="375"/>
      <c r="HIN323" s="375"/>
      <c r="HIO323" s="375"/>
      <c r="HIP323" s="375"/>
      <c r="HIQ323" s="375"/>
      <c r="HIR323" s="375"/>
      <c r="HIS323" s="375"/>
      <c r="HIT323" s="375"/>
      <c r="HIU323" s="375"/>
      <c r="HIV323" s="375"/>
      <c r="HIW323" s="375"/>
      <c r="HIX323" s="375"/>
      <c r="HIY323" s="375"/>
      <c r="HIZ323" s="375"/>
      <c r="HJA323" s="375"/>
      <c r="HJB323" s="375"/>
      <c r="HJC323" s="375"/>
      <c r="HJD323" s="375"/>
      <c r="HJE323" s="375"/>
      <c r="HJF323" s="375"/>
      <c r="HJG323" s="375"/>
      <c r="HJH323" s="375"/>
      <c r="HJI323" s="375"/>
      <c r="HJJ323" s="375"/>
      <c r="HJK323" s="375"/>
      <c r="HJL323" s="375"/>
      <c r="HJM323" s="375"/>
      <c r="HJN323" s="375"/>
      <c r="HJO323" s="375"/>
      <c r="HJP323" s="375"/>
      <c r="HJQ323" s="376"/>
      <c r="HJR323" s="376"/>
      <c r="HJS323" s="376"/>
      <c r="HJT323" s="376"/>
      <c r="HJU323" s="376"/>
      <c r="HJV323" s="376"/>
      <c r="HJW323" s="376"/>
      <c r="HJX323" s="376"/>
      <c r="HJY323" s="376"/>
      <c r="HJZ323" s="376"/>
      <c r="HKA323" s="376"/>
      <c r="HKB323" s="376"/>
      <c r="HKC323" s="376"/>
      <c r="HKD323" s="376"/>
      <c r="HKE323" s="376"/>
      <c r="HKF323" s="376"/>
      <c r="HKG323" s="376"/>
      <c r="HKH323" s="376"/>
      <c r="HKI323" s="376"/>
      <c r="HKJ323" s="376"/>
      <c r="HKK323" s="376"/>
      <c r="HKL323" s="376"/>
      <c r="HKM323" s="376"/>
      <c r="HKN323" s="376"/>
      <c r="HKO323" s="377"/>
      <c r="HKP323" s="377"/>
      <c r="HKQ323" s="377"/>
      <c r="HKR323" s="377"/>
      <c r="HKS323" s="377"/>
      <c r="HKT323" s="376"/>
      <c r="HKU323" s="376"/>
      <c r="HKV323" s="377"/>
      <c r="HKW323" s="377"/>
      <c r="HKX323" s="376"/>
      <c r="HKY323" s="376"/>
      <c r="HKZ323" s="377"/>
      <c r="HLA323" s="377"/>
      <c r="HLB323" s="376"/>
      <c r="HLC323" s="376"/>
      <c r="HLD323" s="376"/>
      <c r="HLE323" s="376"/>
      <c r="HLF323" s="376"/>
      <c r="HLG323" s="376"/>
      <c r="HLH323" s="376"/>
      <c r="HLI323" s="377"/>
      <c r="HLJ323" s="377"/>
      <c r="HLK323" s="376"/>
      <c r="HLL323" s="376"/>
      <c r="HLM323" s="377"/>
      <c r="HLN323" s="377"/>
      <c r="HLO323" s="376"/>
      <c r="HLP323" s="376"/>
      <c r="HLQ323" s="376"/>
      <c r="HLR323" s="376"/>
      <c r="HLS323" s="376"/>
      <c r="HLT323" s="370"/>
      <c r="HLU323" s="396"/>
      <c r="HLV323" s="376"/>
      <c r="HLW323" s="376"/>
      <c r="HLX323" s="376"/>
      <c r="HLY323" s="376"/>
      <c r="HLZ323" s="376"/>
      <c r="HMA323" s="376"/>
      <c r="HMB323" s="376"/>
      <c r="HMC323" s="375"/>
      <c r="HMD323" s="375"/>
      <c r="HME323" s="375"/>
      <c r="HMF323" s="375"/>
      <c r="HMG323" s="375"/>
      <c r="HMH323" s="375"/>
      <c r="HMI323" s="375"/>
      <c r="HMJ323" s="375"/>
      <c r="HMK323" s="375"/>
      <c r="HML323" s="375"/>
      <c r="HMM323" s="375"/>
      <c r="HMN323" s="375"/>
      <c r="HMO323" s="375"/>
      <c r="HMP323" s="375"/>
      <c r="HMQ323" s="375"/>
      <c r="HMR323" s="375"/>
      <c r="HMS323" s="375"/>
      <c r="HMT323" s="375"/>
      <c r="HMU323" s="375"/>
      <c r="HMV323" s="375"/>
      <c r="HMW323" s="375"/>
      <c r="HMX323" s="375"/>
      <c r="HMY323" s="375"/>
      <c r="HMZ323" s="375"/>
      <c r="HNA323" s="375"/>
      <c r="HNB323" s="375"/>
      <c r="HNC323" s="375"/>
      <c r="HND323" s="375"/>
      <c r="HNE323" s="375"/>
      <c r="HNF323" s="375"/>
      <c r="HNG323" s="375"/>
      <c r="HNH323" s="375"/>
      <c r="HNI323" s="375"/>
      <c r="HNJ323" s="375"/>
      <c r="HNK323" s="375"/>
      <c r="HNL323" s="375"/>
      <c r="HNM323" s="375"/>
      <c r="HNN323" s="375"/>
      <c r="HNO323" s="375"/>
      <c r="HNP323" s="375"/>
      <c r="HNQ323" s="375"/>
      <c r="HNR323" s="375"/>
      <c r="HNS323" s="375"/>
      <c r="HNT323" s="375"/>
      <c r="HNU323" s="376"/>
      <c r="HNV323" s="376"/>
      <c r="HNW323" s="376"/>
      <c r="HNX323" s="376"/>
      <c r="HNY323" s="376"/>
      <c r="HNZ323" s="376"/>
      <c r="HOA323" s="376"/>
      <c r="HOB323" s="376"/>
      <c r="HOC323" s="376"/>
      <c r="HOD323" s="376"/>
      <c r="HOE323" s="376"/>
      <c r="HOF323" s="376"/>
      <c r="HOG323" s="376"/>
      <c r="HOH323" s="376"/>
      <c r="HOI323" s="376"/>
      <c r="HOJ323" s="376"/>
      <c r="HOK323" s="376"/>
      <c r="HOL323" s="376"/>
      <c r="HOM323" s="376"/>
      <c r="HON323" s="376"/>
      <c r="HOO323" s="376"/>
      <c r="HOP323" s="376"/>
      <c r="HOQ323" s="376"/>
      <c r="HOR323" s="376"/>
      <c r="HOS323" s="377"/>
      <c r="HOT323" s="377"/>
      <c r="HOU323" s="377"/>
      <c r="HOV323" s="377"/>
      <c r="HOW323" s="377"/>
      <c r="HOX323" s="376"/>
      <c r="HOY323" s="376"/>
      <c r="HOZ323" s="377"/>
      <c r="HPA323" s="377"/>
      <c r="HPB323" s="376"/>
      <c r="HPC323" s="376"/>
      <c r="HPD323" s="377"/>
      <c r="HPE323" s="377"/>
      <c r="HPF323" s="376"/>
      <c r="HPG323" s="376"/>
      <c r="HPH323" s="376"/>
      <c r="HPI323" s="376"/>
      <c r="HPJ323" s="376"/>
      <c r="HPK323" s="376"/>
      <c r="HPL323" s="376"/>
      <c r="HPM323" s="377"/>
      <c r="HPN323" s="377"/>
      <c r="HPO323" s="376"/>
      <c r="HPP323" s="376"/>
      <c r="HPQ323" s="377"/>
      <c r="HPR323" s="377"/>
      <c r="HPS323" s="376"/>
      <c r="HPT323" s="376"/>
      <c r="HPU323" s="376"/>
      <c r="HPV323" s="376"/>
      <c r="HPW323" s="376"/>
      <c r="HPX323" s="370"/>
      <c r="HPY323" s="396"/>
      <c r="HPZ323" s="376"/>
      <c r="HQA323" s="376"/>
      <c r="HQB323" s="376"/>
      <c r="HQC323" s="376"/>
      <c r="HQD323" s="376"/>
      <c r="HQE323" s="376"/>
      <c r="HQF323" s="376"/>
      <c r="HQG323" s="375"/>
      <c r="HQH323" s="375"/>
      <c r="HQI323" s="375"/>
      <c r="HQJ323" s="375"/>
      <c r="HQK323" s="375"/>
      <c r="HQL323" s="375"/>
      <c r="HQM323" s="375"/>
      <c r="HQN323" s="375"/>
      <c r="HQO323" s="375"/>
      <c r="HQP323" s="375"/>
      <c r="HQQ323" s="375"/>
      <c r="HQR323" s="375"/>
      <c r="HQS323" s="375"/>
      <c r="HQT323" s="375"/>
      <c r="HQU323" s="375"/>
      <c r="HQV323" s="375"/>
      <c r="HQW323" s="375"/>
      <c r="HQX323" s="375"/>
      <c r="HQY323" s="375"/>
      <c r="HQZ323" s="375"/>
      <c r="HRA323" s="375"/>
      <c r="HRB323" s="375"/>
      <c r="HRC323" s="375"/>
      <c r="HRD323" s="375"/>
      <c r="HRE323" s="375"/>
      <c r="HRF323" s="375"/>
      <c r="HRG323" s="375"/>
      <c r="HRH323" s="375"/>
      <c r="HRI323" s="375"/>
      <c r="HRJ323" s="375"/>
      <c r="HRK323" s="375"/>
      <c r="HRL323" s="375"/>
      <c r="HRM323" s="375"/>
      <c r="HRN323" s="375"/>
      <c r="HRO323" s="375"/>
      <c r="HRP323" s="375"/>
      <c r="HRQ323" s="375"/>
      <c r="HRR323" s="375"/>
      <c r="HRS323" s="375"/>
      <c r="HRT323" s="375"/>
      <c r="HRU323" s="375"/>
      <c r="HRV323" s="375"/>
      <c r="HRW323" s="375"/>
      <c r="HRX323" s="375"/>
      <c r="HRY323" s="376"/>
      <c r="HRZ323" s="376"/>
      <c r="HSA323" s="376"/>
      <c r="HSB323" s="376"/>
      <c r="HSC323" s="376"/>
      <c r="HSD323" s="376"/>
      <c r="HSE323" s="376"/>
      <c r="HSF323" s="376"/>
      <c r="HSG323" s="376"/>
      <c r="HSH323" s="376"/>
      <c r="HSI323" s="376"/>
      <c r="HSJ323" s="376"/>
      <c r="HSK323" s="376"/>
      <c r="HSL323" s="376"/>
      <c r="HSM323" s="376"/>
      <c r="HSN323" s="376"/>
      <c r="HSO323" s="376"/>
      <c r="HSP323" s="376"/>
      <c r="HSQ323" s="376"/>
      <c r="HSR323" s="376"/>
      <c r="HSS323" s="376"/>
      <c r="HST323" s="376"/>
      <c r="HSU323" s="376"/>
      <c r="HSV323" s="376"/>
      <c r="HSW323" s="377"/>
      <c r="HSX323" s="377"/>
      <c r="HSY323" s="377"/>
      <c r="HSZ323" s="377"/>
      <c r="HTA323" s="377"/>
      <c r="HTB323" s="376"/>
      <c r="HTC323" s="376"/>
      <c r="HTD323" s="377"/>
      <c r="HTE323" s="377"/>
      <c r="HTF323" s="376"/>
      <c r="HTG323" s="376"/>
      <c r="HTH323" s="377"/>
      <c r="HTI323" s="377"/>
      <c r="HTJ323" s="376"/>
      <c r="HTK323" s="376"/>
      <c r="HTL323" s="376"/>
      <c r="HTM323" s="376"/>
      <c r="HTN323" s="376"/>
      <c r="HTO323" s="376"/>
      <c r="HTP323" s="376"/>
      <c r="HTQ323" s="377"/>
      <c r="HTR323" s="377"/>
      <c r="HTS323" s="376"/>
      <c r="HTT323" s="376"/>
      <c r="HTU323" s="377"/>
      <c r="HTV323" s="377"/>
      <c r="HTW323" s="376"/>
      <c r="HTX323" s="376"/>
      <c r="HTY323" s="376"/>
      <c r="HTZ323" s="376"/>
      <c r="HUA323" s="376"/>
      <c r="HUB323" s="370"/>
      <c r="HUC323" s="396"/>
      <c r="HUD323" s="376"/>
      <c r="HUE323" s="376"/>
      <c r="HUF323" s="376"/>
      <c r="HUG323" s="376"/>
      <c r="HUH323" s="376"/>
      <c r="HUI323" s="376"/>
      <c r="HUJ323" s="376"/>
      <c r="HUK323" s="375"/>
      <c r="HUL323" s="375"/>
      <c r="HUM323" s="375"/>
      <c r="HUN323" s="375"/>
      <c r="HUO323" s="375"/>
      <c r="HUP323" s="375"/>
      <c r="HUQ323" s="375"/>
      <c r="HUR323" s="375"/>
      <c r="HUS323" s="375"/>
      <c r="HUT323" s="375"/>
      <c r="HUU323" s="375"/>
      <c r="HUV323" s="375"/>
      <c r="HUW323" s="375"/>
      <c r="HUX323" s="375"/>
      <c r="HUY323" s="375"/>
      <c r="HUZ323" s="375"/>
      <c r="HVA323" s="375"/>
      <c r="HVB323" s="375"/>
      <c r="HVC323" s="375"/>
      <c r="HVD323" s="375"/>
      <c r="HVE323" s="375"/>
      <c r="HVF323" s="375"/>
      <c r="HVG323" s="375"/>
      <c r="HVH323" s="375"/>
      <c r="HVI323" s="375"/>
      <c r="HVJ323" s="375"/>
      <c r="HVK323" s="375"/>
      <c r="HVL323" s="375"/>
      <c r="HVM323" s="375"/>
      <c r="HVN323" s="375"/>
      <c r="HVO323" s="375"/>
      <c r="HVP323" s="375"/>
      <c r="HVQ323" s="375"/>
      <c r="HVR323" s="375"/>
      <c r="HVS323" s="375"/>
      <c r="HVT323" s="375"/>
      <c r="HVU323" s="375"/>
      <c r="HVV323" s="375"/>
      <c r="HVW323" s="375"/>
      <c r="HVX323" s="375"/>
      <c r="HVY323" s="375"/>
      <c r="HVZ323" s="375"/>
      <c r="HWA323" s="375"/>
      <c r="HWB323" s="375"/>
      <c r="HWC323" s="376"/>
      <c r="HWD323" s="376"/>
      <c r="HWE323" s="376"/>
      <c r="HWF323" s="376"/>
      <c r="HWG323" s="376"/>
      <c r="HWH323" s="376"/>
      <c r="HWI323" s="376"/>
      <c r="HWJ323" s="376"/>
      <c r="HWK323" s="376"/>
      <c r="HWL323" s="376"/>
      <c r="HWM323" s="376"/>
      <c r="HWN323" s="376"/>
      <c r="HWO323" s="376"/>
      <c r="HWP323" s="376"/>
      <c r="HWQ323" s="376"/>
      <c r="HWR323" s="376"/>
      <c r="HWS323" s="376"/>
      <c r="HWT323" s="376"/>
      <c r="HWU323" s="376"/>
      <c r="HWV323" s="376"/>
      <c r="HWW323" s="376"/>
      <c r="HWX323" s="376"/>
      <c r="HWY323" s="376"/>
      <c r="HWZ323" s="376"/>
      <c r="HXA323" s="377"/>
      <c r="HXB323" s="377"/>
      <c r="HXC323" s="377"/>
      <c r="HXD323" s="377"/>
      <c r="HXE323" s="377"/>
      <c r="HXF323" s="376"/>
      <c r="HXG323" s="376"/>
      <c r="HXH323" s="377"/>
      <c r="HXI323" s="377"/>
      <c r="HXJ323" s="376"/>
      <c r="HXK323" s="376"/>
      <c r="HXL323" s="377"/>
      <c r="HXM323" s="377"/>
      <c r="HXN323" s="376"/>
      <c r="HXO323" s="376"/>
      <c r="HXP323" s="376"/>
      <c r="HXQ323" s="376"/>
      <c r="HXR323" s="376"/>
      <c r="HXS323" s="376"/>
      <c r="HXT323" s="376"/>
      <c r="HXU323" s="377"/>
      <c r="HXV323" s="377"/>
      <c r="HXW323" s="376"/>
      <c r="HXX323" s="376"/>
      <c r="HXY323" s="377"/>
      <c r="HXZ323" s="377"/>
      <c r="HYA323" s="376"/>
      <c r="HYB323" s="376"/>
      <c r="HYC323" s="376"/>
      <c r="HYD323" s="376"/>
      <c r="HYE323" s="376"/>
      <c r="HYF323" s="370"/>
      <c r="HYG323" s="396"/>
      <c r="HYH323" s="376"/>
      <c r="HYI323" s="376"/>
      <c r="HYJ323" s="376"/>
      <c r="HYK323" s="376"/>
      <c r="HYL323" s="376"/>
      <c r="HYM323" s="376"/>
      <c r="HYN323" s="376"/>
      <c r="HYO323" s="375"/>
      <c r="HYP323" s="375"/>
      <c r="HYQ323" s="375"/>
      <c r="HYR323" s="375"/>
      <c r="HYS323" s="375"/>
      <c r="HYT323" s="375"/>
      <c r="HYU323" s="375"/>
      <c r="HYV323" s="375"/>
      <c r="HYW323" s="375"/>
      <c r="HYX323" s="375"/>
      <c r="HYY323" s="375"/>
      <c r="HYZ323" s="375"/>
      <c r="HZA323" s="375"/>
      <c r="HZB323" s="375"/>
      <c r="HZC323" s="375"/>
      <c r="HZD323" s="375"/>
      <c r="HZE323" s="375"/>
      <c r="HZF323" s="375"/>
      <c r="HZG323" s="375"/>
      <c r="HZH323" s="375"/>
      <c r="HZI323" s="375"/>
      <c r="HZJ323" s="375"/>
      <c r="HZK323" s="375"/>
      <c r="HZL323" s="375"/>
      <c r="HZM323" s="375"/>
      <c r="HZN323" s="375"/>
      <c r="HZO323" s="375"/>
      <c r="HZP323" s="375"/>
      <c r="HZQ323" s="375"/>
      <c r="HZR323" s="375"/>
      <c r="HZS323" s="375"/>
      <c r="HZT323" s="375"/>
      <c r="HZU323" s="375"/>
      <c r="HZV323" s="375"/>
      <c r="HZW323" s="375"/>
      <c r="HZX323" s="375"/>
      <c r="HZY323" s="375"/>
      <c r="HZZ323" s="375"/>
      <c r="IAA323" s="375"/>
      <c r="IAB323" s="375"/>
      <c r="IAC323" s="375"/>
      <c r="IAD323" s="375"/>
      <c r="IAE323" s="375"/>
      <c r="IAF323" s="375"/>
      <c r="IAG323" s="376"/>
      <c r="IAH323" s="376"/>
      <c r="IAI323" s="376"/>
      <c r="IAJ323" s="376"/>
      <c r="IAK323" s="376"/>
      <c r="IAL323" s="376"/>
      <c r="IAM323" s="376"/>
      <c r="IAN323" s="376"/>
      <c r="IAO323" s="376"/>
      <c r="IAP323" s="376"/>
      <c r="IAQ323" s="376"/>
      <c r="IAR323" s="376"/>
      <c r="IAS323" s="376"/>
      <c r="IAT323" s="376"/>
      <c r="IAU323" s="376"/>
      <c r="IAV323" s="376"/>
      <c r="IAW323" s="376"/>
      <c r="IAX323" s="376"/>
      <c r="IAY323" s="376"/>
      <c r="IAZ323" s="376"/>
      <c r="IBA323" s="376"/>
      <c r="IBB323" s="376"/>
      <c r="IBC323" s="376"/>
      <c r="IBD323" s="376"/>
      <c r="IBE323" s="377"/>
      <c r="IBF323" s="377"/>
      <c r="IBG323" s="377"/>
      <c r="IBH323" s="377"/>
      <c r="IBI323" s="377"/>
      <c r="IBJ323" s="376"/>
      <c r="IBK323" s="376"/>
      <c r="IBL323" s="377"/>
      <c r="IBM323" s="377"/>
      <c r="IBN323" s="376"/>
      <c r="IBO323" s="376"/>
      <c r="IBP323" s="377"/>
      <c r="IBQ323" s="377"/>
      <c r="IBR323" s="376"/>
      <c r="IBS323" s="376"/>
      <c r="IBT323" s="376"/>
      <c r="IBU323" s="376"/>
      <c r="IBV323" s="376"/>
      <c r="IBW323" s="376"/>
      <c r="IBX323" s="376"/>
      <c r="IBY323" s="377"/>
      <c r="IBZ323" s="377"/>
      <c r="ICA323" s="376"/>
      <c r="ICB323" s="376"/>
      <c r="ICC323" s="377"/>
      <c r="ICD323" s="377"/>
      <c r="ICE323" s="376"/>
      <c r="ICF323" s="376"/>
      <c r="ICG323" s="376"/>
      <c r="ICH323" s="376"/>
      <c r="ICI323" s="376"/>
      <c r="ICJ323" s="370"/>
      <c r="ICK323" s="396"/>
      <c r="ICL323" s="376"/>
      <c r="ICM323" s="376"/>
      <c r="ICN323" s="376"/>
      <c r="ICO323" s="376"/>
      <c r="ICP323" s="376"/>
      <c r="ICQ323" s="376"/>
      <c r="ICR323" s="376"/>
      <c r="ICS323" s="375"/>
      <c r="ICT323" s="375"/>
      <c r="ICU323" s="375"/>
      <c r="ICV323" s="375"/>
      <c r="ICW323" s="375"/>
      <c r="ICX323" s="375"/>
      <c r="ICY323" s="375"/>
      <c r="ICZ323" s="375"/>
      <c r="IDA323" s="375"/>
      <c r="IDB323" s="375"/>
      <c r="IDC323" s="375"/>
      <c r="IDD323" s="375"/>
      <c r="IDE323" s="375"/>
      <c r="IDF323" s="375"/>
      <c r="IDG323" s="375"/>
      <c r="IDH323" s="375"/>
      <c r="IDI323" s="375"/>
      <c r="IDJ323" s="375"/>
      <c r="IDK323" s="375"/>
      <c r="IDL323" s="375"/>
      <c r="IDM323" s="375"/>
      <c r="IDN323" s="375"/>
      <c r="IDO323" s="375"/>
      <c r="IDP323" s="375"/>
      <c r="IDQ323" s="375"/>
      <c r="IDR323" s="375"/>
      <c r="IDS323" s="375"/>
      <c r="IDT323" s="375"/>
      <c r="IDU323" s="375"/>
      <c r="IDV323" s="375"/>
      <c r="IDW323" s="375"/>
      <c r="IDX323" s="375"/>
      <c r="IDY323" s="375"/>
      <c r="IDZ323" s="375"/>
      <c r="IEA323" s="375"/>
      <c r="IEB323" s="375"/>
      <c r="IEC323" s="375"/>
      <c r="IED323" s="375"/>
      <c r="IEE323" s="375"/>
      <c r="IEF323" s="375"/>
      <c r="IEG323" s="375"/>
      <c r="IEH323" s="375"/>
      <c r="IEI323" s="375"/>
      <c r="IEJ323" s="375"/>
      <c r="IEK323" s="376"/>
      <c r="IEL323" s="376"/>
      <c r="IEM323" s="376"/>
      <c r="IEN323" s="376"/>
      <c r="IEO323" s="376"/>
      <c r="IEP323" s="376"/>
      <c r="IEQ323" s="376"/>
      <c r="IER323" s="376"/>
      <c r="IES323" s="376"/>
      <c r="IET323" s="376"/>
      <c r="IEU323" s="376"/>
      <c r="IEV323" s="376"/>
      <c r="IEW323" s="376"/>
      <c r="IEX323" s="376"/>
      <c r="IEY323" s="376"/>
      <c r="IEZ323" s="376"/>
      <c r="IFA323" s="376"/>
      <c r="IFB323" s="376"/>
      <c r="IFC323" s="376"/>
      <c r="IFD323" s="376"/>
      <c r="IFE323" s="376"/>
      <c r="IFF323" s="376"/>
      <c r="IFG323" s="376"/>
      <c r="IFH323" s="376"/>
      <c r="IFI323" s="377"/>
      <c r="IFJ323" s="377"/>
      <c r="IFK323" s="377"/>
      <c r="IFL323" s="377"/>
      <c r="IFM323" s="377"/>
      <c r="IFN323" s="376"/>
      <c r="IFO323" s="376"/>
      <c r="IFP323" s="377"/>
      <c r="IFQ323" s="377"/>
      <c r="IFR323" s="376"/>
      <c r="IFS323" s="376"/>
      <c r="IFT323" s="377"/>
      <c r="IFU323" s="377"/>
      <c r="IFV323" s="376"/>
      <c r="IFW323" s="376"/>
      <c r="IFX323" s="376"/>
      <c r="IFY323" s="376"/>
      <c r="IFZ323" s="376"/>
      <c r="IGA323" s="376"/>
      <c r="IGB323" s="376"/>
      <c r="IGC323" s="377"/>
      <c r="IGD323" s="377"/>
      <c r="IGE323" s="376"/>
      <c r="IGF323" s="376"/>
      <c r="IGG323" s="377"/>
      <c r="IGH323" s="377"/>
      <c r="IGI323" s="376"/>
      <c r="IGJ323" s="376"/>
      <c r="IGK323" s="376"/>
      <c r="IGL323" s="376"/>
      <c r="IGM323" s="376"/>
      <c r="IGN323" s="370"/>
      <c r="IGO323" s="396"/>
      <c r="IGP323" s="376"/>
      <c r="IGQ323" s="376"/>
      <c r="IGR323" s="376"/>
      <c r="IGS323" s="376"/>
      <c r="IGT323" s="376"/>
      <c r="IGU323" s="376"/>
      <c r="IGV323" s="376"/>
      <c r="IGW323" s="375"/>
      <c r="IGX323" s="375"/>
      <c r="IGY323" s="375"/>
      <c r="IGZ323" s="375"/>
      <c r="IHA323" s="375"/>
      <c r="IHB323" s="375"/>
      <c r="IHC323" s="375"/>
      <c r="IHD323" s="375"/>
      <c r="IHE323" s="375"/>
      <c r="IHF323" s="375"/>
      <c r="IHG323" s="375"/>
      <c r="IHH323" s="375"/>
      <c r="IHI323" s="375"/>
      <c r="IHJ323" s="375"/>
      <c r="IHK323" s="375"/>
      <c r="IHL323" s="375"/>
      <c r="IHM323" s="375"/>
      <c r="IHN323" s="375"/>
      <c r="IHO323" s="375"/>
      <c r="IHP323" s="375"/>
      <c r="IHQ323" s="375"/>
      <c r="IHR323" s="375"/>
      <c r="IHS323" s="375"/>
      <c r="IHT323" s="375"/>
      <c r="IHU323" s="375"/>
      <c r="IHV323" s="375"/>
      <c r="IHW323" s="375"/>
      <c r="IHX323" s="375"/>
      <c r="IHY323" s="375"/>
      <c r="IHZ323" s="375"/>
      <c r="IIA323" s="375"/>
      <c r="IIB323" s="375"/>
      <c r="IIC323" s="375"/>
      <c r="IID323" s="375"/>
      <c r="IIE323" s="375"/>
      <c r="IIF323" s="375"/>
      <c r="IIG323" s="375"/>
      <c r="IIH323" s="375"/>
      <c r="III323" s="375"/>
      <c r="IIJ323" s="375"/>
      <c r="IIK323" s="375"/>
      <c r="IIL323" s="375"/>
      <c r="IIM323" s="375"/>
      <c r="IIN323" s="375"/>
      <c r="IIO323" s="376"/>
      <c r="IIP323" s="376"/>
      <c r="IIQ323" s="376"/>
      <c r="IIR323" s="376"/>
      <c r="IIS323" s="376"/>
      <c r="IIT323" s="376"/>
      <c r="IIU323" s="376"/>
      <c r="IIV323" s="376"/>
      <c r="IIW323" s="376"/>
      <c r="IIX323" s="376"/>
      <c r="IIY323" s="376"/>
      <c r="IIZ323" s="376"/>
      <c r="IJA323" s="376"/>
      <c r="IJB323" s="376"/>
      <c r="IJC323" s="376"/>
      <c r="IJD323" s="376"/>
      <c r="IJE323" s="376"/>
      <c r="IJF323" s="376"/>
      <c r="IJG323" s="376"/>
      <c r="IJH323" s="376"/>
      <c r="IJI323" s="376"/>
      <c r="IJJ323" s="376"/>
      <c r="IJK323" s="376"/>
      <c r="IJL323" s="376"/>
      <c r="IJM323" s="377"/>
      <c r="IJN323" s="377"/>
      <c r="IJO323" s="377"/>
      <c r="IJP323" s="377"/>
      <c r="IJQ323" s="377"/>
      <c r="IJR323" s="376"/>
      <c r="IJS323" s="376"/>
      <c r="IJT323" s="377"/>
      <c r="IJU323" s="377"/>
      <c r="IJV323" s="376"/>
      <c r="IJW323" s="376"/>
      <c r="IJX323" s="377"/>
      <c r="IJY323" s="377"/>
      <c r="IJZ323" s="376"/>
      <c r="IKA323" s="376"/>
      <c r="IKB323" s="376"/>
      <c r="IKC323" s="376"/>
      <c r="IKD323" s="376"/>
      <c r="IKE323" s="376"/>
      <c r="IKF323" s="376"/>
      <c r="IKG323" s="377"/>
      <c r="IKH323" s="377"/>
      <c r="IKI323" s="376"/>
      <c r="IKJ323" s="376"/>
      <c r="IKK323" s="377"/>
      <c r="IKL323" s="377"/>
      <c r="IKM323" s="376"/>
      <c r="IKN323" s="376"/>
      <c r="IKO323" s="376"/>
      <c r="IKP323" s="376"/>
      <c r="IKQ323" s="376"/>
      <c r="IKR323" s="370"/>
      <c r="IKS323" s="396"/>
      <c r="IKT323" s="376"/>
      <c r="IKU323" s="376"/>
      <c r="IKV323" s="376"/>
      <c r="IKW323" s="376"/>
      <c r="IKX323" s="376"/>
      <c r="IKY323" s="376"/>
      <c r="IKZ323" s="376"/>
      <c r="ILA323" s="375"/>
      <c r="ILB323" s="375"/>
      <c r="ILC323" s="375"/>
      <c r="ILD323" s="375"/>
      <c r="ILE323" s="375"/>
      <c r="ILF323" s="375"/>
      <c r="ILG323" s="375"/>
      <c r="ILH323" s="375"/>
      <c r="ILI323" s="375"/>
      <c r="ILJ323" s="375"/>
      <c r="ILK323" s="375"/>
      <c r="ILL323" s="375"/>
      <c r="ILM323" s="375"/>
      <c r="ILN323" s="375"/>
      <c r="ILO323" s="375"/>
      <c r="ILP323" s="375"/>
      <c r="ILQ323" s="375"/>
      <c r="ILR323" s="375"/>
      <c r="ILS323" s="375"/>
      <c r="ILT323" s="375"/>
      <c r="ILU323" s="375"/>
      <c r="ILV323" s="375"/>
      <c r="ILW323" s="375"/>
      <c r="ILX323" s="375"/>
      <c r="ILY323" s="375"/>
      <c r="ILZ323" s="375"/>
      <c r="IMA323" s="375"/>
      <c r="IMB323" s="375"/>
      <c r="IMC323" s="375"/>
      <c r="IMD323" s="375"/>
      <c r="IME323" s="375"/>
      <c r="IMF323" s="375"/>
      <c r="IMG323" s="375"/>
      <c r="IMH323" s="375"/>
      <c r="IMI323" s="375"/>
      <c r="IMJ323" s="375"/>
      <c r="IMK323" s="375"/>
      <c r="IML323" s="375"/>
      <c r="IMM323" s="375"/>
      <c r="IMN323" s="375"/>
      <c r="IMO323" s="375"/>
      <c r="IMP323" s="375"/>
      <c r="IMQ323" s="375"/>
      <c r="IMR323" s="375"/>
      <c r="IMS323" s="376"/>
      <c r="IMT323" s="376"/>
      <c r="IMU323" s="376"/>
      <c r="IMV323" s="376"/>
      <c r="IMW323" s="376"/>
      <c r="IMX323" s="376"/>
      <c r="IMY323" s="376"/>
      <c r="IMZ323" s="376"/>
      <c r="INA323" s="376"/>
      <c r="INB323" s="376"/>
      <c r="INC323" s="376"/>
      <c r="IND323" s="376"/>
      <c r="INE323" s="376"/>
      <c r="INF323" s="376"/>
      <c r="ING323" s="376"/>
      <c r="INH323" s="376"/>
      <c r="INI323" s="376"/>
      <c r="INJ323" s="376"/>
      <c r="INK323" s="376"/>
      <c r="INL323" s="376"/>
      <c r="INM323" s="376"/>
      <c r="INN323" s="376"/>
      <c r="INO323" s="376"/>
      <c r="INP323" s="376"/>
      <c r="INQ323" s="377"/>
      <c r="INR323" s="377"/>
      <c r="INS323" s="377"/>
      <c r="INT323" s="377"/>
      <c r="INU323" s="377"/>
      <c r="INV323" s="376"/>
      <c r="INW323" s="376"/>
      <c r="INX323" s="377"/>
      <c r="INY323" s="377"/>
      <c r="INZ323" s="376"/>
      <c r="IOA323" s="376"/>
      <c r="IOB323" s="377"/>
      <c r="IOC323" s="377"/>
      <c r="IOD323" s="376"/>
      <c r="IOE323" s="376"/>
      <c r="IOF323" s="376"/>
      <c r="IOG323" s="376"/>
      <c r="IOH323" s="376"/>
      <c r="IOI323" s="376"/>
      <c r="IOJ323" s="376"/>
      <c r="IOK323" s="377"/>
      <c r="IOL323" s="377"/>
      <c r="IOM323" s="376"/>
      <c r="ION323" s="376"/>
      <c r="IOO323" s="377"/>
      <c r="IOP323" s="377"/>
      <c r="IOQ323" s="376"/>
      <c r="IOR323" s="376"/>
      <c r="IOS323" s="376"/>
      <c r="IOT323" s="376"/>
      <c r="IOU323" s="376"/>
      <c r="IOV323" s="370"/>
      <c r="IOW323" s="396"/>
      <c r="IOX323" s="376"/>
      <c r="IOY323" s="376"/>
      <c r="IOZ323" s="376"/>
      <c r="IPA323" s="376"/>
      <c r="IPB323" s="376"/>
      <c r="IPC323" s="376"/>
      <c r="IPD323" s="376"/>
      <c r="IPE323" s="375"/>
      <c r="IPF323" s="375"/>
      <c r="IPG323" s="375"/>
      <c r="IPH323" s="375"/>
      <c r="IPI323" s="375"/>
      <c r="IPJ323" s="375"/>
      <c r="IPK323" s="375"/>
      <c r="IPL323" s="375"/>
      <c r="IPM323" s="375"/>
      <c r="IPN323" s="375"/>
      <c r="IPO323" s="375"/>
      <c r="IPP323" s="375"/>
      <c r="IPQ323" s="375"/>
      <c r="IPR323" s="375"/>
      <c r="IPS323" s="375"/>
      <c r="IPT323" s="375"/>
      <c r="IPU323" s="375"/>
      <c r="IPV323" s="375"/>
      <c r="IPW323" s="375"/>
      <c r="IPX323" s="375"/>
      <c r="IPY323" s="375"/>
      <c r="IPZ323" s="375"/>
      <c r="IQA323" s="375"/>
      <c r="IQB323" s="375"/>
      <c r="IQC323" s="375"/>
      <c r="IQD323" s="375"/>
      <c r="IQE323" s="375"/>
      <c r="IQF323" s="375"/>
      <c r="IQG323" s="375"/>
      <c r="IQH323" s="375"/>
      <c r="IQI323" s="375"/>
      <c r="IQJ323" s="375"/>
      <c r="IQK323" s="375"/>
      <c r="IQL323" s="375"/>
      <c r="IQM323" s="375"/>
      <c r="IQN323" s="375"/>
      <c r="IQO323" s="375"/>
      <c r="IQP323" s="375"/>
      <c r="IQQ323" s="375"/>
      <c r="IQR323" s="375"/>
      <c r="IQS323" s="375"/>
      <c r="IQT323" s="375"/>
      <c r="IQU323" s="375"/>
      <c r="IQV323" s="375"/>
      <c r="IQW323" s="376"/>
      <c r="IQX323" s="376"/>
      <c r="IQY323" s="376"/>
      <c r="IQZ323" s="376"/>
      <c r="IRA323" s="376"/>
      <c r="IRB323" s="376"/>
      <c r="IRC323" s="376"/>
      <c r="IRD323" s="376"/>
      <c r="IRE323" s="376"/>
      <c r="IRF323" s="376"/>
      <c r="IRG323" s="376"/>
      <c r="IRH323" s="376"/>
      <c r="IRI323" s="376"/>
      <c r="IRJ323" s="376"/>
      <c r="IRK323" s="376"/>
      <c r="IRL323" s="376"/>
      <c r="IRM323" s="376"/>
      <c r="IRN323" s="376"/>
      <c r="IRO323" s="376"/>
      <c r="IRP323" s="376"/>
      <c r="IRQ323" s="376"/>
      <c r="IRR323" s="376"/>
      <c r="IRS323" s="376"/>
      <c r="IRT323" s="376"/>
      <c r="IRU323" s="377"/>
      <c r="IRV323" s="377"/>
      <c r="IRW323" s="377"/>
      <c r="IRX323" s="377"/>
      <c r="IRY323" s="377"/>
      <c r="IRZ323" s="376"/>
      <c r="ISA323" s="376"/>
      <c r="ISB323" s="377"/>
      <c r="ISC323" s="377"/>
      <c r="ISD323" s="376"/>
      <c r="ISE323" s="376"/>
      <c r="ISF323" s="377"/>
      <c r="ISG323" s="377"/>
      <c r="ISH323" s="376"/>
      <c r="ISI323" s="376"/>
      <c r="ISJ323" s="376"/>
      <c r="ISK323" s="376"/>
      <c r="ISL323" s="376"/>
      <c r="ISM323" s="376"/>
      <c r="ISN323" s="376"/>
      <c r="ISO323" s="377"/>
      <c r="ISP323" s="377"/>
      <c r="ISQ323" s="376"/>
      <c r="ISR323" s="376"/>
      <c r="ISS323" s="377"/>
      <c r="IST323" s="377"/>
      <c r="ISU323" s="376"/>
      <c r="ISV323" s="376"/>
      <c r="ISW323" s="376"/>
      <c r="ISX323" s="376"/>
      <c r="ISY323" s="376"/>
      <c r="ISZ323" s="370"/>
      <c r="ITA323" s="396"/>
      <c r="ITB323" s="376"/>
      <c r="ITC323" s="376"/>
      <c r="ITD323" s="376"/>
      <c r="ITE323" s="376"/>
      <c r="ITF323" s="376"/>
      <c r="ITG323" s="376"/>
      <c r="ITH323" s="376"/>
      <c r="ITI323" s="375"/>
      <c r="ITJ323" s="375"/>
      <c r="ITK323" s="375"/>
      <c r="ITL323" s="375"/>
      <c r="ITM323" s="375"/>
      <c r="ITN323" s="375"/>
      <c r="ITO323" s="375"/>
      <c r="ITP323" s="375"/>
      <c r="ITQ323" s="375"/>
      <c r="ITR323" s="375"/>
      <c r="ITS323" s="375"/>
      <c r="ITT323" s="375"/>
      <c r="ITU323" s="375"/>
      <c r="ITV323" s="375"/>
      <c r="ITW323" s="375"/>
      <c r="ITX323" s="375"/>
      <c r="ITY323" s="375"/>
      <c r="ITZ323" s="375"/>
      <c r="IUA323" s="375"/>
      <c r="IUB323" s="375"/>
      <c r="IUC323" s="375"/>
      <c r="IUD323" s="375"/>
      <c r="IUE323" s="375"/>
      <c r="IUF323" s="375"/>
      <c r="IUG323" s="375"/>
      <c r="IUH323" s="375"/>
      <c r="IUI323" s="375"/>
      <c r="IUJ323" s="375"/>
      <c r="IUK323" s="375"/>
      <c r="IUL323" s="375"/>
      <c r="IUM323" s="375"/>
      <c r="IUN323" s="375"/>
      <c r="IUO323" s="375"/>
      <c r="IUP323" s="375"/>
      <c r="IUQ323" s="375"/>
      <c r="IUR323" s="375"/>
      <c r="IUS323" s="375"/>
      <c r="IUT323" s="375"/>
      <c r="IUU323" s="375"/>
      <c r="IUV323" s="375"/>
      <c r="IUW323" s="375"/>
      <c r="IUX323" s="375"/>
      <c r="IUY323" s="375"/>
      <c r="IUZ323" s="375"/>
      <c r="IVA323" s="376"/>
      <c r="IVB323" s="376"/>
      <c r="IVC323" s="376"/>
      <c r="IVD323" s="376"/>
      <c r="IVE323" s="376"/>
      <c r="IVF323" s="376"/>
      <c r="IVG323" s="376"/>
      <c r="IVH323" s="376"/>
      <c r="IVI323" s="376"/>
      <c r="IVJ323" s="376"/>
      <c r="IVK323" s="376"/>
      <c r="IVL323" s="376"/>
      <c r="IVM323" s="376"/>
      <c r="IVN323" s="376"/>
      <c r="IVO323" s="376"/>
      <c r="IVP323" s="376"/>
      <c r="IVQ323" s="376"/>
      <c r="IVR323" s="376"/>
      <c r="IVS323" s="376"/>
      <c r="IVT323" s="376"/>
      <c r="IVU323" s="376"/>
      <c r="IVV323" s="376"/>
      <c r="IVW323" s="376"/>
      <c r="IVX323" s="376"/>
      <c r="IVY323" s="377"/>
      <c r="IVZ323" s="377"/>
      <c r="IWA323" s="377"/>
      <c r="IWB323" s="377"/>
      <c r="IWC323" s="377"/>
      <c r="IWD323" s="376"/>
      <c r="IWE323" s="376"/>
      <c r="IWF323" s="377"/>
      <c r="IWG323" s="377"/>
      <c r="IWH323" s="376"/>
      <c r="IWI323" s="376"/>
      <c r="IWJ323" s="377"/>
      <c r="IWK323" s="377"/>
      <c r="IWL323" s="376"/>
      <c r="IWM323" s="376"/>
      <c r="IWN323" s="376"/>
      <c r="IWO323" s="376"/>
      <c r="IWP323" s="376"/>
      <c r="IWQ323" s="376"/>
      <c r="IWR323" s="376"/>
      <c r="IWS323" s="377"/>
      <c r="IWT323" s="377"/>
      <c r="IWU323" s="376"/>
      <c r="IWV323" s="376"/>
      <c r="IWW323" s="377"/>
      <c r="IWX323" s="377"/>
      <c r="IWY323" s="376"/>
      <c r="IWZ323" s="376"/>
      <c r="IXA323" s="376"/>
      <c r="IXB323" s="376"/>
      <c r="IXC323" s="376"/>
      <c r="IXD323" s="370"/>
      <c r="IXE323" s="396"/>
      <c r="IXF323" s="376"/>
      <c r="IXG323" s="376"/>
      <c r="IXH323" s="376"/>
      <c r="IXI323" s="376"/>
      <c r="IXJ323" s="376"/>
      <c r="IXK323" s="376"/>
      <c r="IXL323" s="376"/>
      <c r="IXM323" s="375"/>
      <c r="IXN323" s="375"/>
      <c r="IXO323" s="375"/>
      <c r="IXP323" s="375"/>
      <c r="IXQ323" s="375"/>
      <c r="IXR323" s="375"/>
      <c r="IXS323" s="375"/>
      <c r="IXT323" s="375"/>
      <c r="IXU323" s="375"/>
      <c r="IXV323" s="375"/>
      <c r="IXW323" s="375"/>
      <c r="IXX323" s="375"/>
      <c r="IXY323" s="375"/>
      <c r="IXZ323" s="375"/>
      <c r="IYA323" s="375"/>
      <c r="IYB323" s="375"/>
      <c r="IYC323" s="375"/>
      <c r="IYD323" s="375"/>
      <c r="IYE323" s="375"/>
      <c r="IYF323" s="375"/>
      <c r="IYG323" s="375"/>
      <c r="IYH323" s="375"/>
      <c r="IYI323" s="375"/>
      <c r="IYJ323" s="375"/>
      <c r="IYK323" s="375"/>
      <c r="IYL323" s="375"/>
      <c r="IYM323" s="375"/>
      <c r="IYN323" s="375"/>
      <c r="IYO323" s="375"/>
      <c r="IYP323" s="375"/>
      <c r="IYQ323" s="375"/>
      <c r="IYR323" s="375"/>
      <c r="IYS323" s="375"/>
      <c r="IYT323" s="375"/>
      <c r="IYU323" s="375"/>
      <c r="IYV323" s="375"/>
      <c r="IYW323" s="375"/>
      <c r="IYX323" s="375"/>
      <c r="IYY323" s="375"/>
      <c r="IYZ323" s="375"/>
      <c r="IZA323" s="375"/>
      <c r="IZB323" s="375"/>
      <c r="IZC323" s="375"/>
      <c r="IZD323" s="375"/>
      <c r="IZE323" s="376"/>
      <c r="IZF323" s="376"/>
      <c r="IZG323" s="376"/>
      <c r="IZH323" s="376"/>
      <c r="IZI323" s="376"/>
      <c r="IZJ323" s="376"/>
      <c r="IZK323" s="376"/>
      <c r="IZL323" s="376"/>
      <c r="IZM323" s="376"/>
      <c r="IZN323" s="376"/>
      <c r="IZO323" s="376"/>
      <c r="IZP323" s="376"/>
      <c r="IZQ323" s="376"/>
      <c r="IZR323" s="376"/>
      <c r="IZS323" s="376"/>
      <c r="IZT323" s="376"/>
      <c r="IZU323" s="376"/>
      <c r="IZV323" s="376"/>
      <c r="IZW323" s="376"/>
      <c r="IZX323" s="376"/>
      <c r="IZY323" s="376"/>
      <c r="IZZ323" s="376"/>
      <c r="JAA323" s="376"/>
      <c r="JAB323" s="376"/>
      <c r="JAC323" s="377"/>
      <c r="JAD323" s="377"/>
      <c r="JAE323" s="377"/>
      <c r="JAF323" s="377"/>
      <c r="JAG323" s="377"/>
      <c r="JAH323" s="376"/>
      <c r="JAI323" s="376"/>
      <c r="JAJ323" s="377"/>
      <c r="JAK323" s="377"/>
      <c r="JAL323" s="376"/>
      <c r="JAM323" s="376"/>
      <c r="JAN323" s="377"/>
      <c r="JAO323" s="377"/>
      <c r="JAP323" s="376"/>
      <c r="JAQ323" s="376"/>
      <c r="JAR323" s="376"/>
      <c r="JAS323" s="376"/>
      <c r="JAT323" s="376"/>
      <c r="JAU323" s="376"/>
      <c r="JAV323" s="376"/>
      <c r="JAW323" s="377"/>
      <c r="JAX323" s="377"/>
      <c r="JAY323" s="376"/>
      <c r="JAZ323" s="376"/>
      <c r="JBA323" s="377"/>
      <c r="JBB323" s="377"/>
      <c r="JBC323" s="376"/>
      <c r="JBD323" s="376"/>
      <c r="JBE323" s="376"/>
      <c r="JBF323" s="376"/>
      <c r="JBG323" s="376"/>
      <c r="JBH323" s="370"/>
      <c r="JBI323" s="396"/>
      <c r="JBJ323" s="376"/>
      <c r="JBK323" s="376"/>
      <c r="JBL323" s="376"/>
      <c r="JBM323" s="376"/>
      <c r="JBN323" s="376"/>
      <c r="JBO323" s="376"/>
      <c r="JBP323" s="376"/>
      <c r="JBQ323" s="375"/>
      <c r="JBR323" s="375"/>
      <c r="JBS323" s="375"/>
      <c r="JBT323" s="375"/>
      <c r="JBU323" s="375"/>
      <c r="JBV323" s="375"/>
      <c r="JBW323" s="375"/>
      <c r="JBX323" s="375"/>
      <c r="JBY323" s="375"/>
      <c r="JBZ323" s="375"/>
      <c r="JCA323" s="375"/>
      <c r="JCB323" s="375"/>
      <c r="JCC323" s="375"/>
      <c r="JCD323" s="375"/>
      <c r="JCE323" s="375"/>
      <c r="JCF323" s="375"/>
      <c r="JCG323" s="375"/>
      <c r="JCH323" s="375"/>
      <c r="JCI323" s="375"/>
      <c r="JCJ323" s="375"/>
      <c r="JCK323" s="375"/>
      <c r="JCL323" s="375"/>
      <c r="JCM323" s="375"/>
      <c r="JCN323" s="375"/>
      <c r="JCO323" s="375"/>
      <c r="JCP323" s="375"/>
      <c r="JCQ323" s="375"/>
      <c r="JCR323" s="375"/>
      <c r="JCS323" s="375"/>
      <c r="JCT323" s="375"/>
      <c r="JCU323" s="375"/>
      <c r="JCV323" s="375"/>
      <c r="JCW323" s="375"/>
      <c r="JCX323" s="375"/>
      <c r="JCY323" s="375"/>
      <c r="JCZ323" s="375"/>
      <c r="JDA323" s="375"/>
      <c r="JDB323" s="375"/>
      <c r="JDC323" s="375"/>
      <c r="JDD323" s="375"/>
      <c r="JDE323" s="375"/>
      <c r="JDF323" s="375"/>
      <c r="JDG323" s="375"/>
      <c r="JDH323" s="375"/>
      <c r="JDI323" s="376"/>
      <c r="JDJ323" s="376"/>
      <c r="JDK323" s="376"/>
      <c r="JDL323" s="376"/>
      <c r="JDM323" s="376"/>
      <c r="JDN323" s="376"/>
      <c r="JDO323" s="376"/>
      <c r="JDP323" s="376"/>
      <c r="JDQ323" s="376"/>
      <c r="JDR323" s="376"/>
      <c r="JDS323" s="376"/>
      <c r="JDT323" s="376"/>
      <c r="JDU323" s="376"/>
      <c r="JDV323" s="376"/>
      <c r="JDW323" s="376"/>
      <c r="JDX323" s="376"/>
      <c r="JDY323" s="376"/>
      <c r="JDZ323" s="376"/>
      <c r="JEA323" s="376"/>
      <c r="JEB323" s="376"/>
      <c r="JEC323" s="376"/>
      <c r="JED323" s="376"/>
      <c r="JEE323" s="376"/>
      <c r="JEF323" s="376"/>
      <c r="JEG323" s="377"/>
      <c r="JEH323" s="377"/>
      <c r="JEI323" s="377"/>
      <c r="JEJ323" s="377"/>
      <c r="JEK323" s="377"/>
      <c r="JEL323" s="376"/>
      <c r="JEM323" s="376"/>
      <c r="JEN323" s="377"/>
      <c r="JEO323" s="377"/>
      <c r="JEP323" s="376"/>
      <c r="JEQ323" s="376"/>
      <c r="JER323" s="377"/>
      <c r="JES323" s="377"/>
      <c r="JET323" s="376"/>
      <c r="JEU323" s="376"/>
      <c r="JEV323" s="376"/>
      <c r="JEW323" s="376"/>
      <c r="JEX323" s="376"/>
      <c r="JEY323" s="376"/>
      <c r="JEZ323" s="376"/>
      <c r="JFA323" s="377"/>
      <c r="JFB323" s="377"/>
      <c r="JFC323" s="376"/>
      <c r="JFD323" s="376"/>
      <c r="JFE323" s="377"/>
      <c r="JFF323" s="377"/>
      <c r="JFG323" s="376"/>
      <c r="JFH323" s="376"/>
      <c r="JFI323" s="376"/>
      <c r="JFJ323" s="376"/>
      <c r="JFK323" s="376"/>
      <c r="JFL323" s="370"/>
      <c r="JFM323" s="396"/>
      <c r="JFN323" s="376"/>
      <c r="JFO323" s="376"/>
      <c r="JFP323" s="376"/>
      <c r="JFQ323" s="376"/>
      <c r="JFR323" s="376"/>
      <c r="JFS323" s="376"/>
      <c r="JFT323" s="376"/>
      <c r="JFU323" s="375"/>
      <c r="JFV323" s="375"/>
      <c r="JFW323" s="375"/>
      <c r="JFX323" s="375"/>
      <c r="JFY323" s="375"/>
      <c r="JFZ323" s="375"/>
      <c r="JGA323" s="375"/>
      <c r="JGB323" s="375"/>
      <c r="JGC323" s="375"/>
      <c r="JGD323" s="375"/>
      <c r="JGE323" s="375"/>
      <c r="JGF323" s="375"/>
      <c r="JGG323" s="375"/>
      <c r="JGH323" s="375"/>
      <c r="JGI323" s="375"/>
      <c r="JGJ323" s="375"/>
      <c r="JGK323" s="375"/>
      <c r="JGL323" s="375"/>
      <c r="JGM323" s="375"/>
      <c r="JGN323" s="375"/>
      <c r="JGO323" s="375"/>
      <c r="JGP323" s="375"/>
      <c r="JGQ323" s="375"/>
      <c r="JGR323" s="375"/>
      <c r="JGS323" s="375"/>
      <c r="JGT323" s="375"/>
      <c r="JGU323" s="375"/>
      <c r="JGV323" s="375"/>
      <c r="JGW323" s="375"/>
      <c r="JGX323" s="375"/>
      <c r="JGY323" s="375"/>
      <c r="JGZ323" s="375"/>
      <c r="JHA323" s="375"/>
      <c r="JHB323" s="375"/>
      <c r="JHC323" s="375"/>
      <c r="JHD323" s="375"/>
      <c r="JHE323" s="375"/>
      <c r="JHF323" s="375"/>
      <c r="JHG323" s="375"/>
      <c r="JHH323" s="375"/>
      <c r="JHI323" s="375"/>
      <c r="JHJ323" s="375"/>
      <c r="JHK323" s="375"/>
      <c r="JHL323" s="375"/>
      <c r="JHM323" s="376"/>
      <c r="JHN323" s="376"/>
      <c r="JHO323" s="376"/>
      <c r="JHP323" s="376"/>
      <c r="JHQ323" s="376"/>
      <c r="JHR323" s="376"/>
      <c r="JHS323" s="376"/>
      <c r="JHT323" s="376"/>
      <c r="JHU323" s="376"/>
      <c r="JHV323" s="376"/>
      <c r="JHW323" s="376"/>
      <c r="JHX323" s="376"/>
      <c r="JHY323" s="376"/>
      <c r="JHZ323" s="376"/>
      <c r="JIA323" s="376"/>
      <c r="JIB323" s="376"/>
      <c r="JIC323" s="376"/>
      <c r="JID323" s="376"/>
      <c r="JIE323" s="376"/>
      <c r="JIF323" s="376"/>
      <c r="JIG323" s="376"/>
      <c r="JIH323" s="376"/>
      <c r="JII323" s="376"/>
      <c r="JIJ323" s="376"/>
      <c r="JIK323" s="377"/>
      <c r="JIL323" s="377"/>
      <c r="JIM323" s="377"/>
      <c r="JIN323" s="377"/>
      <c r="JIO323" s="377"/>
      <c r="JIP323" s="376"/>
      <c r="JIQ323" s="376"/>
      <c r="JIR323" s="377"/>
      <c r="JIS323" s="377"/>
      <c r="JIT323" s="376"/>
      <c r="JIU323" s="376"/>
      <c r="JIV323" s="377"/>
      <c r="JIW323" s="377"/>
      <c r="JIX323" s="376"/>
      <c r="JIY323" s="376"/>
      <c r="JIZ323" s="376"/>
      <c r="JJA323" s="376"/>
      <c r="JJB323" s="376"/>
      <c r="JJC323" s="376"/>
      <c r="JJD323" s="376"/>
      <c r="JJE323" s="377"/>
      <c r="JJF323" s="377"/>
      <c r="JJG323" s="376"/>
      <c r="JJH323" s="376"/>
      <c r="JJI323" s="377"/>
      <c r="JJJ323" s="377"/>
      <c r="JJK323" s="376"/>
      <c r="JJL323" s="376"/>
      <c r="JJM323" s="376"/>
      <c r="JJN323" s="376"/>
      <c r="JJO323" s="376"/>
      <c r="JJP323" s="370"/>
      <c r="JJQ323" s="396"/>
      <c r="JJR323" s="376"/>
      <c r="JJS323" s="376"/>
      <c r="JJT323" s="376"/>
      <c r="JJU323" s="376"/>
      <c r="JJV323" s="376"/>
      <c r="JJW323" s="376"/>
      <c r="JJX323" s="376"/>
      <c r="JJY323" s="375"/>
      <c r="JJZ323" s="375"/>
      <c r="JKA323" s="375"/>
      <c r="JKB323" s="375"/>
      <c r="JKC323" s="375"/>
      <c r="JKD323" s="375"/>
      <c r="JKE323" s="375"/>
      <c r="JKF323" s="375"/>
      <c r="JKG323" s="375"/>
      <c r="JKH323" s="375"/>
      <c r="JKI323" s="375"/>
      <c r="JKJ323" s="375"/>
      <c r="JKK323" s="375"/>
      <c r="JKL323" s="375"/>
      <c r="JKM323" s="375"/>
      <c r="JKN323" s="375"/>
      <c r="JKO323" s="375"/>
      <c r="JKP323" s="375"/>
      <c r="JKQ323" s="375"/>
      <c r="JKR323" s="375"/>
      <c r="JKS323" s="375"/>
      <c r="JKT323" s="375"/>
      <c r="JKU323" s="375"/>
      <c r="JKV323" s="375"/>
      <c r="JKW323" s="375"/>
      <c r="JKX323" s="375"/>
      <c r="JKY323" s="375"/>
      <c r="JKZ323" s="375"/>
      <c r="JLA323" s="375"/>
      <c r="JLB323" s="375"/>
      <c r="JLC323" s="375"/>
      <c r="JLD323" s="375"/>
      <c r="JLE323" s="375"/>
      <c r="JLF323" s="375"/>
      <c r="JLG323" s="375"/>
      <c r="JLH323" s="375"/>
      <c r="JLI323" s="375"/>
      <c r="JLJ323" s="375"/>
      <c r="JLK323" s="375"/>
      <c r="JLL323" s="375"/>
      <c r="JLM323" s="375"/>
      <c r="JLN323" s="375"/>
      <c r="JLO323" s="375"/>
      <c r="JLP323" s="375"/>
      <c r="JLQ323" s="376"/>
      <c r="JLR323" s="376"/>
      <c r="JLS323" s="376"/>
      <c r="JLT323" s="376"/>
      <c r="JLU323" s="376"/>
      <c r="JLV323" s="376"/>
      <c r="JLW323" s="376"/>
      <c r="JLX323" s="376"/>
      <c r="JLY323" s="376"/>
      <c r="JLZ323" s="376"/>
      <c r="JMA323" s="376"/>
      <c r="JMB323" s="376"/>
      <c r="JMC323" s="376"/>
      <c r="JMD323" s="376"/>
      <c r="JME323" s="376"/>
      <c r="JMF323" s="376"/>
      <c r="JMG323" s="376"/>
      <c r="JMH323" s="376"/>
      <c r="JMI323" s="376"/>
      <c r="JMJ323" s="376"/>
      <c r="JMK323" s="376"/>
      <c r="JML323" s="376"/>
      <c r="JMM323" s="376"/>
      <c r="JMN323" s="376"/>
      <c r="JMO323" s="377"/>
      <c r="JMP323" s="377"/>
      <c r="JMQ323" s="377"/>
      <c r="JMR323" s="377"/>
      <c r="JMS323" s="377"/>
      <c r="JMT323" s="376"/>
      <c r="JMU323" s="376"/>
      <c r="JMV323" s="377"/>
      <c r="JMW323" s="377"/>
      <c r="JMX323" s="376"/>
      <c r="JMY323" s="376"/>
      <c r="JMZ323" s="377"/>
      <c r="JNA323" s="377"/>
      <c r="JNB323" s="376"/>
      <c r="JNC323" s="376"/>
      <c r="JND323" s="376"/>
      <c r="JNE323" s="376"/>
      <c r="JNF323" s="376"/>
      <c r="JNG323" s="376"/>
      <c r="JNH323" s="376"/>
      <c r="JNI323" s="377"/>
      <c r="JNJ323" s="377"/>
      <c r="JNK323" s="376"/>
      <c r="JNL323" s="376"/>
      <c r="JNM323" s="377"/>
      <c r="JNN323" s="377"/>
      <c r="JNO323" s="376"/>
      <c r="JNP323" s="376"/>
      <c r="JNQ323" s="376"/>
      <c r="JNR323" s="376"/>
      <c r="JNS323" s="376"/>
      <c r="JNT323" s="370"/>
      <c r="JNU323" s="396"/>
      <c r="JNV323" s="376"/>
      <c r="JNW323" s="376"/>
      <c r="JNX323" s="376"/>
      <c r="JNY323" s="376"/>
      <c r="JNZ323" s="376"/>
      <c r="JOA323" s="376"/>
      <c r="JOB323" s="376"/>
      <c r="JOC323" s="375"/>
      <c r="JOD323" s="375"/>
      <c r="JOE323" s="375"/>
      <c r="JOF323" s="375"/>
      <c r="JOG323" s="375"/>
      <c r="JOH323" s="375"/>
      <c r="JOI323" s="375"/>
      <c r="JOJ323" s="375"/>
      <c r="JOK323" s="375"/>
      <c r="JOL323" s="375"/>
      <c r="JOM323" s="375"/>
      <c r="JON323" s="375"/>
      <c r="JOO323" s="375"/>
      <c r="JOP323" s="375"/>
      <c r="JOQ323" s="375"/>
      <c r="JOR323" s="375"/>
      <c r="JOS323" s="375"/>
      <c r="JOT323" s="375"/>
      <c r="JOU323" s="375"/>
      <c r="JOV323" s="375"/>
      <c r="JOW323" s="375"/>
      <c r="JOX323" s="375"/>
      <c r="JOY323" s="375"/>
      <c r="JOZ323" s="375"/>
      <c r="JPA323" s="375"/>
      <c r="JPB323" s="375"/>
      <c r="JPC323" s="375"/>
      <c r="JPD323" s="375"/>
      <c r="JPE323" s="375"/>
      <c r="JPF323" s="375"/>
      <c r="JPG323" s="375"/>
      <c r="JPH323" s="375"/>
      <c r="JPI323" s="375"/>
      <c r="JPJ323" s="375"/>
      <c r="JPK323" s="375"/>
      <c r="JPL323" s="375"/>
      <c r="JPM323" s="375"/>
      <c r="JPN323" s="375"/>
      <c r="JPO323" s="375"/>
      <c r="JPP323" s="375"/>
      <c r="JPQ323" s="375"/>
      <c r="JPR323" s="375"/>
      <c r="JPS323" s="375"/>
      <c r="JPT323" s="375"/>
      <c r="JPU323" s="376"/>
      <c r="JPV323" s="376"/>
      <c r="JPW323" s="376"/>
      <c r="JPX323" s="376"/>
      <c r="JPY323" s="376"/>
      <c r="JPZ323" s="376"/>
      <c r="JQA323" s="376"/>
      <c r="JQB323" s="376"/>
      <c r="JQC323" s="376"/>
      <c r="JQD323" s="376"/>
      <c r="JQE323" s="376"/>
      <c r="JQF323" s="376"/>
      <c r="JQG323" s="376"/>
      <c r="JQH323" s="376"/>
      <c r="JQI323" s="376"/>
      <c r="JQJ323" s="376"/>
      <c r="JQK323" s="376"/>
      <c r="JQL323" s="376"/>
      <c r="JQM323" s="376"/>
      <c r="JQN323" s="376"/>
      <c r="JQO323" s="376"/>
      <c r="JQP323" s="376"/>
      <c r="JQQ323" s="376"/>
      <c r="JQR323" s="376"/>
      <c r="JQS323" s="377"/>
      <c r="JQT323" s="377"/>
      <c r="JQU323" s="377"/>
      <c r="JQV323" s="377"/>
      <c r="JQW323" s="377"/>
      <c r="JQX323" s="376"/>
      <c r="JQY323" s="376"/>
      <c r="JQZ323" s="377"/>
      <c r="JRA323" s="377"/>
      <c r="JRB323" s="376"/>
      <c r="JRC323" s="376"/>
      <c r="JRD323" s="377"/>
      <c r="JRE323" s="377"/>
      <c r="JRF323" s="376"/>
      <c r="JRG323" s="376"/>
      <c r="JRH323" s="376"/>
      <c r="JRI323" s="376"/>
      <c r="JRJ323" s="376"/>
      <c r="JRK323" s="376"/>
      <c r="JRL323" s="376"/>
      <c r="JRM323" s="377"/>
      <c r="JRN323" s="377"/>
      <c r="JRO323" s="376"/>
      <c r="JRP323" s="376"/>
      <c r="JRQ323" s="377"/>
      <c r="JRR323" s="377"/>
      <c r="JRS323" s="376"/>
      <c r="JRT323" s="376"/>
      <c r="JRU323" s="376"/>
      <c r="JRV323" s="376"/>
      <c r="JRW323" s="376"/>
      <c r="JRX323" s="370"/>
      <c r="JRY323" s="396"/>
      <c r="JRZ323" s="376"/>
      <c r="JSA323" s="376"/>
      <c r="JSB323" s="376"/>
      <c r="JSC323" s="376"/>
      <c r="JSD323" s="376"/>
      <c r="JSE323" s="376"/>
      <c r="JSF323" s="376"/>
      <c r="JSG323" s="375"/>
      <c r="JSH323" s="375"/>
      <c r="JSI323" s="375"/>
      <c r="JSJ323" s="375"/>
      <c r="JSK323" s="375"/>
      <c r="JSL323" s="375"/>
      <c r="JSM323" s="375"/>
      <c r="JSN323" s="375"/>
      <c r="JSO323" s="375"/>
      <c r="JSP323" s="375"/>
      <c r="JSQ323" s="375"/>
      <c r="JSR323" s="375"/>
      <c r="JSS323" s="375"/>
      <c r="JST323" s="375"/>
      <c r="JSU323" s="375"/>
      <c r="JSV323" s="375"/>
      <c r="JSW323" s="375"/>
      <c r="JSX323" s="375"/>
      <c r="JSY323" s="375"/>
      <c r="JSZ323" s="375"/>
      <c r="JTA323" s="375"/>
      <c r="JTB323" s="375"/>
      <c r="JTC323" s="375"/>
      <c r="JTD323" s="375"/>
      <c r="JTE323" s="375"/>
      <c r="JTF323" s="375"/>
      <c r="JTG323" s="375"/>
      <c r="JTH323" s="375"/>
      <c r="JTI323" s="375"/>
      <c r="JTJ323" s="375"/>
      <c r="JTK323" s="375"/>
      <c r="JTL323" s="375"/>
      <c r="JTM323" s="375"/>
      <c r="JTN323" s="375"/>
      <c r="JTO323" s="375"/>
      <c r="JTP323" s="375"/>
      <c r="JTQ323" s="375"/>
      <c r="JTR323" s="375"/>
      <c r="JTS323" s="375"/>
      <c r="JTT323" s="375"/>
      <c r="JTU323" s="375"/>
      <c r="JTV323" s="375"/>
      <c r="JTW323" s="375"/>
      <c r="JTX323" s="375"/>
      <c r="JTY323" s="376"/>
      <c r="JTZ323" s="376"/>
      <c r="JUA323" s="376"/>
      <c r="JUB323" s="376"/>
      <c r="JUC323" s="376"/>
      <c r="JUD323" s="376"/>
      <c r="JUE323" s="376"/>
      <c r="JUF323" s="376"/>
      <c r="JUG323" s="376"/>
      <c r="JUH323" s="376"/>
      <c r="JUI323" s="376"/>
      <c r="JUJ323" s="376"/>
      <c r="JUK323" s="376"/>
      <c r="JUL323" s="376"/>
      <c r="JUM323" s="376"/>
      <c r="JUN323" s="376"/>
      <c r="JUO323" s="376"/>
      <c r="JUP323" s="376"/>
      <c r="JUQ323" s="376"/>
      <c r="JUR323" s="376"/>
      <c r="JUS323" s="376"/>
      <c r="JUT323" s="376"/>
      <c r="JUU323" s="376"/>
      <c r="JUV323" s="376"/>
      <c r="JUW323" s="377"/>
      <c r="JUX323" s="377"/>
      <c r="JUY323" s="377"/>
      <c r="JUZ323" s="377"/>
      <c r="JVA323" s="377"/>
      <c r="JVB323" s="376"/>
      <c r="JVC323" s="376"/>
      <c r="JVD323" s="377"/>
      <c r="JVE323" s="377"/>
      <c r="JVF323" s="376"/>
      <c r="JVG323" s="376"/>
      <c r="JVH323" s="377"/>
      <c r="JVI323" s="377"/>
      <c r="JVJ323" s="376"/>
      <c r="JVK323" s="376"/>
      <c r="JVL323" s="376"/>
      <c r="JVM323" s="376"/>
      <c r="JVN323" s="376"/>
      <c r="JVO323" s="376"/>
      <c r="JVP323" s="376"/>
      <c r="JVQ323" s="377"/>
      <c r="JVR323" s="377"/>
      <c r="JVS323" s="376"/>
      <c r="JVT323" s="376"/>
      <c r="JVU323" s="377"/>
      <c r="JVV323" s="377"/>
      <c r="JVW323" s="376"/>
      <c r="JVX323" s="376"/>
      <c r="JVY323" s="376"/>
      <c r="JVZ323" s="376"/>
      <c r="JWA323" s="376"/>
      <c r="JWB323" s="370"/>
      <c r="JWC323" s="396"/>
      <c r="JWD323" s="376"/>
      <c r="JWE323" s="376"/>
      <c r="JWF323" s="376"/>
      <c r="JWG323" s="376"/>
      <c r="JWH323" s="376"/>
      <c r="JWI323" s="376"/>
      <c r="JWJ323" s="376"/>
      <c r="JWK323" s="375"/>
      <c r="JWL323" s="375"/>
      <c r="JWM323" s="375"/>
      <c r="JWN323" s="375"/>
      <c r="JWO323" s="375"/>
      <c r="JWP323" s="375"/>
      <c r="JWQ323" s="375"/>
      <c r="JWR323" s="375"/>
      <c r="JWS323" s="375"/>
      <c r="JWT323" s="375"/>
      <c r="JWU323" s="375"/>
      <c r="JWV323" s="375"/>
      <c r="JWW323" s="375"/>
      <c r="JWX323" s="375"/>
      <c r="JWY323" s="375"/>
      <c r="JWZ323" s="375"/>
      <c r="JXA323" s="375"/>
      <c r="JXB323" s="375"/>
      <c r="JXC323" s="375"/>
      <c r="JXD323" s="375"/>
      <c r="JXE323" s="375"/>
      <c r="JXF323" s="375"/>
      <c r="JXG323" s="375"/>
      <c r="JXH323" s="375"/>
      <c r="JXI323" s="375"/>
      <c r="JXJ323" s="375"/>
      <c r="JXK323" s="375"/>
      <c r="JXL323" s="375"/>
      <c r="JXM323" s="375"/>
      <c r="JXN323" s="375"/>
      <c r="JXO323" s="375"/>
      <c r="JXP323" s="375"/>
      <c r="JXQ323" s="375"/>
      <c r="JXR323" s="375"/>
      <c r="JXS323" s="375"/>
      <c r="JXT323" s="375"/>
      <c r="JXU323" s="375"/>
      <c r="JXV323" s="375"/>
      <c r="JXW323" s="375"/>
      <c r="JXX323" s="375"/>
      <c r="JXY323" s="375"/>
      <c r="JXZ323" s="375"/>
      <c r="JYA323" s="375"/>
      <c r="JYB323" s="375"/>
      <c r="JYC323" s="376"/>
      <c r="JYD323" s="376"/>
      <c r="JYE323" s="376"/>
      <c r="JYF323" s="376"/>
      <c r="JYG323" s="376"/>
      <c r="JYH323" s="376"/>
      <c r="JYI323" s="376"/>
      <c r="JYJ323" s="376"/>
      <c r="JYK323" s="376"/>
      <c r="JYL323" s="376"/>
      <c r="JYM323" s="376"/>
      <c r="JYN323" s="376"/>
      <c r="JYO323" s="376"/>
      <c r="JYP323" s="376"/>
      <c r="JYQ323" s="376"/>
      <c r="JYR323" s="376"/>
      <c r="JYS323" s="376"/>
      <c r="JYT323" s="376"/>
      <c r="JYU323" s="376"/>
      <c r="JYV323" s="376"/>
      <c r="JYW323" s="376"/>
      <c r="JYX323" s="376"/>
      <c r="JYY323" s="376"/>
      <c r="JYZ323" s="376"/>
      <c r="JZA323" s="377"/>
      <c r="JZB323" s="377"/>
      <c r="JZC323" s="377"/>
      <c r="JZD323" s="377"/>
      <c r="JZE323" s="377"/>
      <c r="JZF323" s="376"/>
      <c r="JZG323" s="376"/>
      <c r="JZH323" s="377"/>
      <c r="JZI323" s="377"/>
      <c r="JZJ323" s="376"/>
      <c r="JZK323" s="376"/>
      <c r="JZL323" s="377"/>
      <c r="JZM323" s="377"/>
      <c r="JZN323" s="376"/>
      <c r="JZO323" s="376"/>
      <c r="JZP323" s="376"/>
      <c r="JZQ323" s="376"/>
      <c r="JZR323" s="376"/>
      <c r="JZS323" s="376"/>
      <c r="JZT323" s="376"/>
      <c r="JZU323" s="377"/>
      <c r="JZV323" s="377"/>
      <c r="JZW323" s="376"/>
      <c r="JZX323" s="376"/>
      <c r="JZY323" s="377"/>
      <c r="JZZ323" s="377"/>
      <c r="KAA323" s="376"/>
      <c r="KAB323" s="376"/>
      <c r="KAC323" s="376"/>
      <c r="KAD323" s="376"/>
      <c r="KAE323" s="376"/>
      <c r="KAF323" s="370"/>
      <c r="KAG323" s="396"/>
      <c r="KAH323" s="376"/>
      <c r="KAI323" s="376"/>
      <c r="KAJ323" s="376"/>
      <c r="KAK323" s="376"/>
      <c r="KAL323" s="376"/>
      <c r="KAM323" s="376"/>
      <c r="KAN323" s="376"/>
      <c r="KAO323" s="375"/>
      <c r="KAP323" s="375"/>
      <c r="KAQ323" s="375"/>
      <c r="KAR323" s="375"/>
      <c r="KAS323" s="375"/>
      <c r="KAT323" s="375"/>
      <c r="KAU323" s="375"/>
      <c r="KAV323" s="375"/>
      <c r="KAW323" s="375"/>
      <c r="KAX323" s="375"/>
      <c r="KAY323" s="375"/>
      <c r="KAZ323" s="375"/>
      <c r="KBA323" s="375"/>
      <c r="KBB323" s="375"/>
      <c r="KBC323" s="375"/>
      <c r="KBD323" s="375"/>
      <c r="KBE323" s="375"/>
      <c r="KBF323" s="375"/>
      <c r="KBG323" s="375"/>
      <c r="KBH323" s="375"/>
      <c r="KBI323" s="375"/>
      <c r="KBJ323" s="375"/>
      <c r="KBK323" s="375"/>
      <c r="KBL323" s="375"/>
      <c r="KBM323" s="375"/>
      <c r="KBN323" s="375"/>
      <c r="KBO323" s="375"/>
      <c r="KBP323" s="375"/>
      <c r="KBQ323" s="375"/>
      <c r="KBR323" s="375"/>
      <c r="KBS323" s="375"/>
      <c r="KBT323" s="375"/>
      <c r="KBU323" s="375"/>
      <c r="KBV323" s="375"/>
      <c r="KBW323" s="375"/>
      <c r="KBX323" s="375"/>
      <c r="KBY323" s="375"/>
      <c r="KBZ323" s="375"/>
      <c r="KCA323" s="375"/>
      <c r="KCB323" s="375"/>
      <c r="KCC323" s="375"/>
      <c r="KCD323" s="375"/>
      <c r="KCE323" s="375"/>
      <c r="KCF323" s="375"/>
      <c r="KCG323" s="376"/>
      <c r="KCH323" s="376"/>
      <c r="KCI323" s="376"/>
      <c r="KCJ323" s="376"/>
      <c r="KCK323" s="376"/>
      <c r="KCL323" s="376"/>
      <c r="KCM323" s="376"/>
      <c r="KCN323" s="376"/>
      <c r="KCO323" s="376"/>
      <c r="KCP323" s="376"/>
      <c r="KCQ323" s="376"/>
      <c r="KCR323" s="376"/>
      <c r="KCS323" s="376"/>
      <c r="KCT323" s="376"/>
      <c r="KCU323" s="376"/>
      <c r="KCV323" s="376"/>
      <c r="KCW323" s="376"/>
      <c r="KCX323" s="376"/>
      <c r="KCY323" s="376"/>
      <c r="KCZ323" s="376"/>
      <c r="KDA323" s="376"/>
      <c r="KDB323" s="376"/>
      <c r="KDC323" s="376"/>
      <c r="KDD323" s="376"/>
      <c r="KDE323" s="377"/>
      <c r="KDF323" s="377"/>
      <c r="KDG323" s="377"/>
      <c r="KDH323" s="377"/>
      <c r="KDI323" s="377"/>
      <c r="KDJ323" s="376"/>
      <c r="KDK323" s="376"/>
      <c r="KDL323" s="377"/>
      <c r="KDM323" s="377"/>
      <c r="KDN323" s="376"/>
      <c r="KDO323" s="376"/>
      <c r="KDP323" s="377"/>
      <c r="KDQ323" s="377"/>
      <c r="KDR323" s="376"/>
      <c r="KDS323" s="376"/>
      <c r="KDT323" s="376"/>
      <c r="KDU323" s="376"/>
      <c r="KDV323" s="376"/>
      <c r="KDW323" s="376"/>
      <c r="KDX323" s="376"/>
      <c r="KDY323" s="377"/>
      <c r="KDZ323" s="377"/>
      <c r="KEA323" s="376"/>
      <c r="KEB323" s="376"/>
      <c r="KEC323" s="377"/>
      <c r="KED323" s="377"/>
      <c r="KEE323" s="376"/>
      <c r="KEF323" s="376"/>
      <c r="KEG323" s="376"/>
      <c r="KEH323" s="376"/>
      <c r="KEI323" s="376"/>
      <c r="KEJ323" s="370"/>
      <c r="KEK323" s="396"/>
      <c r="KEL323" s="376"/>
      <c r="KEM323" s="376"/>
      <c r="KEN323" s="376"/>
      <c r="KEO323" s="376"/>
      <c r="KEP323" s="376"/>
      <c r="KEQ323" s="376"/>
      <c r="KER323" s="376"/>
      <c r="KES323" s="375"/>
      <c r="KET323" s="375"/>
      <c r="KEU323" s="375"/>
      <c r="KEV323" s="375"/>
      <c r="KEW323" s="375"/>
      <c r="KEX323" s="375"/>
      <c r="KEY323" s="375"/>
      <c r="KEZ323" s="375"/>
      <c r="KFA323" s="375"/>
      <c r="KFB323" s="375"/>
      <c r="KFC323" s="375"/>
      <c r="KFD323" s="375"/>
      <c r="KFE323" s="375"/>
      <c r="KFF323" s="375"/>
      <c r="KFG323" s="375"/>
      <c r="KFH323" s="375"/>
      <c r="KFI323" s="375"/>
      <c r="KFJ323" s="375"/>
      <c r="KFK323" s="375"/>
      <c r="KFL323" s="375"/>
      <c r="KFM323" s="375"/>
      <c r="KFN323" s="375"/>
      <c r="KFO323" s="375"/>
      <c r="KFP323" s="375"/>
      <c r="KFQ323" s="375"/>
      <c r="KFR323" s="375"/>
      <c r="KFS323" s="375"/>
      <c r="KFT323" s="375"/>
      <c r="KFU323" s="375"/>
      <c r="KFV323" s="375"/>
      <c r="KFW323" s="375"/>
      <c r="KFX323" s="375"/>
      <c r="KFY323" s="375"/>
      <c r="KFZ323" s="375"/>
      <c r="KGA323" s="375"/>
      <c r="KGB323" s="375"/>
      <c r="KGC323" s="375"/>
      <c r="KGD323" s="375"/>
      <c r="KGE323" s="375"/>
      <c r="KGF323" s="375"/>
      <c r="KGG323" s="375"/>
      <c r="KGH323" s="375"/>
      <c r="KGI323" s="375"/>
      <c r="KGJ323" s="375"/>
      <c r="KGK323" s="376"/>
      <c r="KGL323" s="376"/>
      <c r="KGM323" s="376"/>
      <c r="KGN323" s="376"/>
      <c r="KGO323" s="376"/>
      <c r="KGP323" s="376"/>
      <c r="KGQ323" s="376"/>
      <c r="KGR323" s="376"/>
      <c r="KGS323" s="376"/>
      <c r="KGT323" s="376"/>
      <c r="KGU323" s="376"/>
      <c r="KGV323" s="376"/>
      <c r="KGW323" s="376"/>
      <c r="KGX323" s="376"/>
      <c r="KGY323" s="376"/>
      <c r="KGZ323" s="376"/>
      <c r="KHA323" s="376"/>
      <c r="KHB323" s="376"/>
      <c r="KHC323" s="376"/>
      <c r="KHD323" s="376"/>
      <c r="KHE323" s="376"/>
      <c r="KHF323" s="376"/>
      <c r="KHG323" s="376"/>
      <c r="KHH323" s="376"/>
      <c r="KHI323" s="377"/>
      <c r="KHJ323" s="377"/>
      <c r="KHK323" s="377"/>
      <c r="KHL323" s="377"/>
      <c r="KHM323" s="377"/>
      <c r="KHN323" s="376"/>
      <c r="KHO323" s="376"/>
      <c r="KHP323" s="377"/>
      <c r="KHQ323" s="377"/>
      <c r="KHR323" s="376"/>
      <c r="KHS323" s="376"/>
      <c r="KHT323" s="377"/>
      <c r="KHU323" s="377"/>
      <c r="KHV323" s="376"/>
      <c r="KHW323" s="376"/>
      <c r="KHX323" s="376"/>
      <c r="KHY323" s="376"/>
      <c r="KHZ323" s="376"/>
      <c r="KIA323" s="376"/>
      <c r="KIB323" s="376"/>
      <c r="KIC323" s="377"/>
      <c r="KID323" s="377"/>
      <c r="KIE323" s="376"/>
      <c r="KIF323" s="376"/>
      <c r="KIG323" s="377"/>
      <c r="KIH323" s="377"/>
      <c r="KII323" s="376"/>
      <c r="KIJ323" s="376"/>
      <c r="KIK323" s="376"/>
      <c r="KIL323" s="376"/>
      <c r="KIM323" s="376"/>
      <c r="KIN323" s="370"/>
      <c r="KIO323" s="396"/>
      <c r="KIP323" s="376"/>
      <c r="KIQ323" s="376"/>
      <c r="KIR323" s="376"/>
      <c r="KIS323" s="376"/>
      <c r="KIT323" s="376"/>
      <c r="KIU323" s="376"/>
      <c r="KIV323" s="376"/>
      <c r="KIW323" s="375"/>
      <c r="KIX323" s="375"/>
      <c r="KIY323" s="375"/>
      <c r="KIZ323" s="375"/>
      <c r="KJA323" s="375"/>
      <c r="KJB323" s="375"/>
      <c r="KJC323" s="375"/>
      <c r="KJD323" s="375"/>
      <c r="KJE323" s="375"/>
      <c r="KJF323" s="375"/>
      <c r="KJG323" s="375"/>
      <c r="KJH323" s="375"/>
      <c r="KJI323" s="375"/>
      <c r="KJJ323" s="375"/>
      <c r="KJK323" s="375"/>
      <c r="KJL323" s="375"/>
      <c r="KJM323" s="375"/>
      <c r="KJN323" s="375"/>
      <c r="KJO323" s="375"/>
      <c r="KJP323" s="375"/>
      <c r="KJQ323" s="375"/>
      <c r="KJR323" s="375"/>
      <c r="KJS323" s="375"/>
      <c r="KJT323" s="375"/>
      <c r="KJU323" s="375"/>
      <c r="KJV323" s="375"/>
      <c r="KJW323" s="375"/>
      <c r="KJX323" s="375"/>
      <c r="KJY323" s="375"/>
      <c r="KJZ323" s="375"/>
      <c r="KKA323" s="375"/>
      <c r="KKB323" s="375"/>
      <c r="KKC323" s="375"/>
      <c r="KKD323" s="375"/>
      <c r="KKE323" s="375"/>
      <c r="KKF323" s="375"/>
      <c r="KKG323" s="375"/>
      <c r="KKH323" s="375"/>
      <c r="KKI323" s="375"/>
      <c r="KKJ323" s="375"/>
      <c r="KKK323" s="375"/>
      <c r="KKL323" s="375"/>
      <c r="KKM323" s="375"/>
      <c r="KKN323" s="375"/>
      <c r="KKO323" s="376"/>
      <c r="KKP323" s="376"/>
      <c r="KKQ323" s="376"/>
      <c r="KKR323" s="376"/>
      <c r="KKS323" s="376"/>
      <c r="KKT323" s="376"/>
      <c r="KKU323" s="376"/>
      <c r="KKV323" s="376"/>
      <c r="KKW323" s="376"/>
      <c r="KKX323" s="376"/>
      <c r="KKY323" s="376"/>
      <c r="KKZ323" s="376"/>
      <c r="KLA323" s="376"/>
      <c r="KLB323" s="376"/>
      <c r="KLC323" s="376"/>
      <c r="KLD323" s="376"/>
      <c r="KLE323" s="376"/>
      <c r="KLF323" s="376"/>
      <c r="KLG323" s="376"/>
      <c r="KLH323" s="376"/>
      <c r="KLI323" s="376"/>
      <c r="KLJ323" s="376"/>
      <c r="KLK323" s="376"/>
      <c r="KLL323" s="376"/>
      <c r="KLM323" s="377"/>
      <c r="KLN323" s="377"/>
      <c r="KLO323" s="377"/>
      <c r="KLP323" s="377"/>
      <c r="KLQ323" s="377"/>
      <c r="KLR323" s="376"/>
      <c r="KLS323" s="376"/>
      <c r="KLT323" s="377"/>
      <c r="KLU323" s="377"/>
      <c r="KLV323" s="376"/>
      <c r="KLW323" s="376"/>
      <c r="KLX323" s="377"/>
      <c r="KLY323" s="377"/>
      <c r="KLZ323" s="376"/>
      <c r="KMA323" s="376"/>
      <c r="KMB323" s="376"/>
      <c r="KMC323" s="376"/>
      <c r="KMD323" s="376"/>
      <c r="KME323" s="376"/>
      <c r="KMF323" s="376"/>
      <c r="KMG323" s="377"/>
      <c r="KMH323" s="377"/>
      <c r="KMI323" s="376"/>
      <c r="KMJ323" s="376"/>
      <c r="KMK323" s="377"/>
      <c r="KML323" s="377"/>
      <c r="KMM323" s="376"/>
      <c r="KMN323" s="376"/>
      <c r="KMO323" s="376"/>
      <c r="KMP323" s="376"/>
      <c r="KMQ323" s="376"/>
      <c r="KMR323" s="370"/>
      <c r="KMS323" s="396"/>
      <c r="KMT323" s="376"/>
      <c r="KMU323" s="376"/>
      <c r="KMV323" s="376"/>
      <c r="KMW323" s="376"/>
      <c r="KMX323" s="376"/>
      <c r="KMY323" s="376"/>
      <c r="KMZ323" s="376"/>
      <c r="KNA323" s="375"/>
      <c r="KNB323" s="375"/>
      <c r="KNC323" s="375"/>
      <c r="KND323" s="375"/>
      <c r="KNE323" s="375"/>
      <c r="KNF323" s="375"/>
      <c r="KNG323" s="375"/>
      <c r="KNH323" s="375"/>
      <c r="KNI323" s="375"/>
      <c r="KNJ323" s="375"/>
      <c r="KNK323" s="375"/>
      <c r="KNL323" s="375"/>
      <c r="KNM323" s="375"/>
      <c r="KNN323" s="375"/>
      <c r="KNO323" s="375"/>
      <c r="KNP323" s="375"/>
      <c r="KNQ323" s="375"/>
      <c r="KNR323" s="375"/>
      <c r="KNS323" s="375"/>
      <c r="KNT323" s="375"/>
      <c r="KNU323" s="375"/>
      <c r="KNV323" s="375"/>
      <c r="KNW323" s="375"/>
      <c r="KNX323" s="375"/>
      <c r="KNY323" s="375"/>
      <c r="KNZ323" s="375"/>
      <c r="KOA323" s="375"/>
      <c r="KOB323" s="375"/>
      <c r="KOC323" s="375"/>
      <c r="KOD323" s="375"/>
      <c r="KOE323" s="375"/>
      <c r="KOF323" s="375"/>
      <c r="KOG323" s="375"/>
      <c r="KOH323" s="375"/>
      <c r="KOI323" s="375"/>
      <c r="KOJ323" s="375"/>
      <c r="KOK323" s="375"/>
      <c r="KOL323" s="375"/>
      <c r="KOM323" s="375"/>
      <c r="KON323" s="375"/>
      <c r="KOO323" s="375"/>
      <c r="KOP323" s="375"/>
      <c r="KOQ323" s="375"/>
      <c r="KOR323" s="375"/>
      <c r="KOS323" s="376"/>
      <c r="KOT323" s="376"/>
      <c r="KOU323" s="376"/>
      <c r="KOV323" s="376"/>
      <c r="KOW323" s="376"/>
      <c r="KOX323" s="376"/>
      <c r="KOY323" s="376"/>
      <c r="KOZ323" s="376"/>
      <c r="KPA323" s="376"/>
      <c r="KPB323" s="376"/>
      <c r="KPC323" s="376"/>
      <c r="KPD323" s="376"/>
      <c r="KPE323" s="376"/>
      <c r="KPF323" s="376"/>
      <c r="KPG323" s="376"/>
      <c r="KPH323" s="376"/>
      <c r="KPI323" s="376"/>
      <c r="KPJ323" s="376"/>
      <c r="KPK323" s="376"/>
      <c r="KPL323" s="376"/>
      <c r="KPM323" s="376"/>
      <c r="KPN323" s="376"/>
      <c r="KPO323" s="376"/>
      <c r="KPP323" s="376"/>
      <c r="KPQ323" s="377"/>
      <c r="KPR323" s="377"/>
      <c r="KPS323" s="377"/>
      <c r="KPT323" s="377"/>
      <c r="KPU323" s="377"/>
      <c r="KPV323" s="376"/>
      <c r="KPW323" s="376"/>
      <c r="KPX323" s="377"/>
      <c r="KPY323" s="377"/>
      <c r="KPZ323" s="376"/>
      <c r="KQA323" s="376"/>
      <c r="KQB323" s="377"/>
      <c r="KQC323" s="377"/>
      <c r="KQD323" s="376"/>
      <c r="KQE323" s="376"/>
      <c r="KQF323" s="376"/>
      <c r="KQG323" s="376"/>
      <c r="KQH323" s="376"/>
      <c r="KQI323" s="376"/>
      <c r="KQJ323" s="376"/>
      <c r="KQK323" s="377"/>
      <c r="KQL323" s="377"/>
      <c r="KQM323" s="376"/>
      <c r="KQN323" s="376"/>
      <c r="KQO323" s="377"/>
      <c r="KQP323" s="377"/>
      <c r="KQQ323" s="376"/>
      <c r="KQR323" s="376"/>
      <c r="KQS323" s="376"/>
      <c r="KQT323" s="376"/>
      <c r="KQU323" s="376"/>
      <c r="KQV323" s="370"/>
      <c r="KQW323" s="396"/>
      <c r="KQX323" s="376"/>
      <c r="KQY323" s="376"/>
      <c r="KQZ323" s="376"/>
      <c r="KRA323" s="376"/>
      <c r="KRB323" s="376"/>
      <c r="KRC323" s="376"/>
      <c r="KRD323" s="376"/>
      <c r="KRE323" s="375"/>
      <c r="KRF323" s="375"/>
      <c r="KRG323" s="375"/>
      <c r="KRH323" s="375"/>
      <c r="KRI323" s="375"/>
      <c r="KRJ323" s="375"/>
      <c r="KRK323" s="375"/>
      <c r="KRL323" s="375"/>
      <c r="KRM323" s="375"/>
      <c r="KRN323" s="375"/>
      <c r="KRO323" s="375"/>
      <c r="KRP323" s="375"/>
      <c r="KRQ323" s="375"/>
      <c r="KRR323" s="375"/>
      <c r="KRS323" s="375"/>
      <c r="KRT323" s="375"/>
      <c r="KRU323" s="375"/>
      <c r="KRV323" s="375"/>
      <c r="KRW323" s="375"/>
      <c r="KRX323" s="375"/>
      <c r="KRY323" s="375"/>
      <c r="KRZ323" s="375"/>
      <c r="KSA323" s="375"/>
      <c r="KSB323" s="375"/>
      <c r="KSC323" s="375"/>
      <c r="KSD323" s="375"/>
      <c r="KSE323" s="375"/>
      <c r="KSF323" s="375"/>
      <c r="KSG323" s="375"/>
      <c r="KSH323" s="375"/>
      <c r="KSI323" s="375"/>
      <c r="KSJ323" s="375"/>
      <c r="KSK323" s="375"/>
      <c r="KSL323" s="375"/>
      <c r="KSM323" s="375"/>
      <c r="KSN323" s="375"/>
      <c r="KSO323" s="375"/>
      <c r="KSP323" s="375"/>
      <c r="KSQ323" s="375"/>
      <c r="KSR323" s="375"/>
      <c r="KSS323" s="375"/>
      <c r="KST323" s="375"/>
      <c r="KSU323" s="375"/>
      <c r="KSV323" s="375"/>
      <c r="KSW323" s="376"/>
      <c r="KSX323" s="376"/>
      <c r="KSY323" s="376"/>
      <c r="KSZ323" s="376"/>
      <c r="KTA323" s="376"/>
      <c r="KTB323" s="376"/>
      <c r="KTC323" s="376"/>
      <c r="KTD323" s="376"/>
      <c r="KTE323" s="376"/>
      <c r="KTF323" s="376"/>
      <c r="KTG323" s="376"/>
      <c r="KTH323" s="376"/>
      <c r="KTI323" s="376"/>
      <c r="KTJ323" s="376"/>
      <c r="KTK323" s="376"/>
      <c r="KTL323" s="376"/>
      <c r="KTM323" s="376"/>
      <c r="KTN323" s="376"/>
      <c r="KTO323" s="376"/>
      <c r="KTP323" s="376"/>
      <c r="KTQ323" s="376"/>
      <c r="KTR323" s="376"/>
      <c r="KTS323" s="376"/>
      <c r="KTT323" s="376"/>
      <c r="KTU323" s="377"/>
      <c r="KTV323" s="377"/>
      <c r="KTW323" s="377"/>
      <c r="KTX323" s="377"/>
      <c r="KTY323" s="377"/>
      <c r="KTZ323" s="376"/>
      <c r="KUA323" s="376"/>
      <c r="KUB323" s="377"/>
      <c r="KUC323" s="377"/>
      <c r="KUD323" s="376"/>
      <c r="KUE323" s="376"/>
      <c r="KUF323" s="377"/>
      <c r="KUG323" s="377"/>
      <c r="KUH323" s="376"/>
      <c r="KUI323" s="376"/>
      <c r="KUJ323" s="376"/>
      <c r="KUK323" s="376"/>
      <c r="KUL323" s="376"/>
      <c r="KUM323" s="376"/>
      <c r="KUN323" s="376"/>
      <c r="KUO323" s="377"/>
      <c r="KUP323" s="377"/>
      <c r="KUQ323" s="376"/>
      <c r="KUR323" s="376"/>
      <c r="KUS323" s="377"/>
      <c r="KUT323" s="377"/>
      <c r="KUU323" s="376"/>
      <c r="KUV323" s="376"/>
      <c r="KUW323" s="376"/>
      <c r="KUX323" s="376"/>
      <c r="KUY323" s="376"/>
      <c r="KUZ323" s="370"/>
      <c r="KVA323" s="396"/>
      <c r="KVB323" s="376"/>
      <c r="KVC323" s="376"/>
      <c r="KVD323" s="376"/>
      <c r="KVE323" s="376"/>
      <c r="KVF323" s="376"/>
      <c r="KVG323" s="376"/>
      <c r="KVH323" s="376"/>
      <c r="KVI323" s="375"/>
      <c r="KVJ323" s="375"/>
      <c r="KVK323" s="375"/>
      <c r="KVL323" s="375"/>
      <c r="KVM323" s="375"/>
      <c r="KVN323" s="375"/>
      <c r="KVO323" s="375"/>
      <c r="KVP323" s="375"/>
      <c r="KVQ323" s="375"/>
      <c r="KVR323" s="375"/>
      <c r="KVS323" s="375"/>
      <c r="KVT323" s="375"/>
      <c r="KVU323" s="375"/>
      <c r="KVV323" s="375"/>
      <c r="KVW323" s="375"/>
      <c r="KVX323" s="375"/>
      <c r="KVY323" s="375"/>
      <c r="KVZ323" s="375"/>
      <c r="KWA323" s="375"/>
      <c r="KWB323" s="375"/>
      <c r="KWC323" s="375"/>
      <c r="KWD323" s="375"/>
      <c r="KWE323" s="375"/>
      <c r="KWF323" s="375"/>
      <c r="KWG323" s="375"/>
      <c r="KWH323" s="375"/>
      <c r="KWI323" s="375"/>
      <c r="KWJ323" s="375"/>
      <c r="KWK323" s="375"/>
      <c r="KWL323" s="375"/>
      <c r="KWM323" s="375"/>
      <c r="KWN323" s="375"/>
      <c r="KWO323" s="375"/>
      <c r="KWP323" s="375"/>
      <c r="KWQ323" s="375"/>
      <c r="KWR323" s="375"/>
      <c r="KWS323" s="375"/>
      <c r="KWT323" s="375"/>
      <c r="KWU323" s="375"/>
      <c r="KWV323" s="375"/>
      <c r="KWW323" s="375"/>
      <c r="KWX323" s="375"/>
      <c r="KWY323" s="375"/>
      <c r="KWZ323" s="375"/>
      <c r="KXA323" s="376"/>
      <c r="KXB323" s="376"/>
      <c r="KXC323" s="376"/>
      <c r="KXD323" s="376"/>
      <c r="KXE323" s="376"/>
      <c r="KXF323" s="376"/>
      <c r="KXG323" s="376"/>
      <c r="KXH323" s="376"/>
      <c r="KXI323" s="376"/>
      <c r="KXJ323" s="376"/>
      <c r="KXK323" s="376"/>
      <c r="KXL323" s="376"/>
      <c r="KXM323" s="376"/>
      <c r="KXN323" s="376"/>
      <c r="KXO323" s="376"/>
      <c r="KXP323" s="376"/>
      <c r="KXQ323" s="376"/>
      <c r="KXR323" s="376"/>
      <c r="KXS323" s="376"/>
      <c r="KXT323" s="376"/>
      <c r="KXU323" s="376"/>
      <c r="KXV323" s="376"/>
      <c r="KXW323" s="376"/>
      <c r="KXX323" s="376"/>
      <c r="KXY323" s="377"/>
      <c r="KXZ323" s="377"/>
      <c r="KYA323" s="377"/>
      <c r="KYB323" s="377"/>
      <c r="KYC323" s="377"/>
      <c r="KYD323" s="376"/>
      <c r="KYE323" s="376"/>
      <c r="KYF323" s="377"/>
      <c r="KYG323" s="377"/>
      <c r="KYH323" s="376"/>
      <c r="KYI323" s="376"/>
      <c r="KYJ323" s="377"/>
      <c r="KYK323" s="377"/>
      <c r="KYL323" s="376"/>
      <c r="KYM323" s="376"/>
      <c r="KYN323" s="376"/>
      <c r="KYO323" s="376"/>
      <c r="KYP323" s="376"/>
      <c r="KYQ323" s="376"/>
      <c r="KYR323" s="376"/>
      <c r="KYS323" s="377"/>
      <c r="KYT323" s="377"/>
      <c r="KYU323" s="376"/>
      <c r="KYV323" s="376"/>
      <c r="KYW323" s="377"/>
      <c r="KYX323" s="377"/>
      <c r="KYY323" s="376"/>
      <c r="KYZ323" s="376"/>
      <c r="KZA323" s="376"/>
      <c r="KZB323" s="376"/>
      <c r="KZC323" s="376"/>
      <c r="KZD323" s="370"/>
      <c r="KZE323" s="396"/>
      <c r="KZF323" s="376"/>
      <c r="KZG323" s="376"/>
      <c r="KZH323" s="376"/>
      <c r="KZI323" s="376"/>
      <c r="KZJ323" s="376"/>
      <c r="KZK323" s="376"/>
      <c r="KZL323" s="376"/>
      <c r="KZM323" s="375"/>
      <c r="KZN323" s="375"/>
      <c r="KZO323" s="375"/>
      <c r="KZP323" s="375"/>
      <c r="KZQ323" s="375"/>
      <c r="KZR323" s="375"/>
      <c r="KZS323" s="375"/>
      <c r="KZT323" s="375"/>
      <c r="KZU323" s="375"/>
      <c r="KZV323" s="375"/>
      <c r="KZW323" s="375"/>
      <c r="KZX323" s="375"/>
      <c r="KZY323" s="375"/>
      <c r="KZZ323" s="375"/>
      <c r="LAA323" s="375"/>
      <c r="LAB323" s="375"/>
      <c r="LAC323" s="375"/>
      <c r="LAD323" s="375"/>
      <c r="LAE323" s="375"/>
      <c r="LAF323" s="375"/>
      <c r="LAG323" s="375"/>
      <c r="LAH323" s="375"/>
      <c r="LAI323" s="375"/>
      <c r="LAJ323" s="375"/>
      <c r="LAK323" s="375"/>
      <c r="LAL323" s="375"/>
      <c r="LAM323" s="375"/>
      <c r="LAN323" s="375"/>
      <c r="LAO323" s="375"/>
      <c r="LAP323" s="375"/>
      <c r="LAQ323" s="375"/>
      <c r="LAR323" s="375"/>
      <c r="LAS323" s="375"/>
      <c r="LAT323" s="375"/>
      <c r="LAU323" s="375"/>
      <c r="LAV323" s="375"/>
      <c r="LAW323" s="375"/>
      <c r="LAX323" s="375"/>
      <c r="LAY323" s="375"/>
      <c r="LAZ323" s="375"/>
      <c r="LBA323" s="375"/>
      <c r="LBB323" s="375"/>
      <c r="LBC323" s="375"/>
      <c r="LBD323" s="375"/>
      <c r="LBE323" s="376"/>
      <c r="LBF323" s="376"/>
      <c r="LBG323" s="376"/>
      <c r="LBH323" s="376"/>
      <c r="LBI323" s="376"/>
      <c r="LBJ323" s="376"/>
      <c r="LBK323" s="376"/>
      <c r="LBL323" s="376"/>
      <c r="LBM323" s="376"/>
      <c r="LBN323" s="376"/>
      <c r="LBO323" s="376"/>
      <c r="LBP323" s="376"/>
      <c r="LBQ323" s="376"/>
      <c r="LBR323" s="376"/>
      <c r="LBS323" s="376"/>
      <c r="LBT323" s="376"/>
      <c r="LBU323" s="376"/>
      <c r="LBV323" s="376"/>
      <c r="LBW323" s="376"/>
      <c r="LBX323" s="376"/>
      <c r="LBY323" s="376"/>
      <c r="LBZ323" s="376"/>
      <c r="LCA323" s="376"/>
      <c r="LCB323" s="376"/>
      <c r="LCC323" s="377"/>
      <c r="LCD323" s="377"/>
      <c r="LCE323" s="377"/>
      <c r="LCF323" s="377"/>
      <c r="LCG323" s="377"/>
      <c r="LCH323" s="376"/>
      <c r="LCI323" s="376"/>
      <c r="LCJ323" s="377"/>
      <c r="LCK323" s="377"/>
      <c r="LCL323" s="376"/>
      <c r="LCM323" s="376"/>
      <c r="LCN323" s="377"/>
      <c r="LCO323" s="377"/>
      <c r="LCP323" s="376"/>
      <c r="LCQ323" s="376"/>
      <c r="LCR323" s="376"/>
      <c r="LCS323" s="376"/>
      <c r="LCT323" s="376"/>
      <c r="LCU323" s="376"/>
      <c r="LCV323" s="376"/>
      <c r="LCW323" s="377"/>
      <c r="LCX323" s="377"/>
      <c r="LCY323" s="376"/>
      <c r="LCZ323" s="376"/>
      <c r="LDA323" s="377"/>
      <c r="LDB323" s="377"/>
      <c r="LDC323" s="376"/>
      <c r="LDD323" s="376"/>
      <c r="LDE323" s="376"/>
      <c r="LDF323" s="376"/>
      <c r="LDG323" s="376"/>
      <c r="LDH323" s="370"/>
      <c r="LDI323" s="396"/>
      <c r="LDJ323" s="376"/>
      <c r="LDK323" s="376"/>
      <c r="LDL323" s="376"/>
      <c r="LDM323" s="376"/>
      <c r="LDN323" s="376"/>
      <c r="LDO323" s="376"/>
      <c r="LDP323" s="376"/>
      <c r="LDQ323" s="375"/>
      <c r="LDR323" s="375"/>
      <c r="LDS323" s="375"/>
      <c r="LDT323" s="375"/>
      <c r="LDU323" s="375"/>
      <c r="LDV323" s="375"/>
      <c r="LDW323" s="375"/>
      <c r="LDX323" s="375"/>
      <c r="LDY323" s="375"/>
      <c r="LDZ323" s="375"/>
      <c r="LEA323" s="375"/>
      <c r="LEB323" s="375"/>
      <c r="LEC323" s="375"/>
      <c r="LED323" s="375"/>
      <c r="LEE323" s="375"/>
      <c r="LEF323" s="375"/>
      <c r="LEG323" s="375"/>
      <c r="LEH323" s="375"/>
      <c r="LEI323" s="375"/>
      <c r="LEJ323" s="375"/>
      <c r="LEK323" s="375"/>
      <c r="LEL323" s="375"/>
      <c r="LEM323" s="375"/>
      <c r="LEN323" s="375"/>
      <c r="LEO323" s="375"/>
      <c r="LEP323" s="375"/>
      <c r="LEQ323" s="375"/>
      <c r="LER323" s="375"/>
      <c r="LES323" s="375"/>
      <c r="LET323" s="375"/>
      <c r="LEU323" s="375"/>
      <c r="LEV323" s="375"/>
      <c r="LEW323" s="375"/>
      <c r="LEX323" s="375"/>
      <c r="LEY323" s="375"/>
      <c r="LEZ323" s="375"/>
      <c r="LFA323" s="375"/>
      <c r="LFB323" s="375"/>
      <c r="LFC323" s="375"/>
      <c r="LFD323" s="375"/>
      <c r="LFE323" s="375"/>
      <c r="LFF323" s="375"/>
      <c r="LFG323" s="375"/>
      <c r="LFH323" s="375"/>
      <c r="LFI323" s="376"/>
      <c r="LFJ323" s="376"/>
      <c r="LFK323" s="376"/>
      <c r="LFL323" s="376"/>
      <c r="LFM323" s="376"/>
      <c r="LFN323" s="376"/>
      <c r="LFO323" s="376"/>
      <c r="LFP323" s="376"/>
      <c r="LFQ323" s="376"/>
      <c r="LFR323" s="376"/>
      <c r="LFS323" s="376"/>
      <c r="LFT323" s="376"/>
      <c r="LFU323" s="376"/>
      <c r="LFV323" s="376"/>
      <c r="LFW323" s="376"/>
      <c r="LFX323" s="376"/>
      <c r="LFY323" s="376"/>
      <c r="LFZ323" s="376"/>
      <c r="LGA323" s="376"/>
      <c r="LGB323" s="376"/>
      <c r="LGC323" s="376"/>
      <c r="LGD323" s="376"/>
      <c r="LGE323" s="376"/>
      <c r="LGF323" s="376"/>
      <c r="LGG323" s="377"/>
      <c r="LGH323" s="377"/>
      <c r="LGI323" s="377"/>
      <c r="LGJ323" s="377"/>
      <c r="LGK323" s="377"/>
      <c r="LGL323" s="376"/>
      <c r="LGM323" s="376"/>
      <c r="LGN323" s="377"/>
      <c r="LGO323" s="377"/>
      <c r="LGP323" s="376"/>
      <c r="LGQ323" s="376"/>
      <c r="LGR323" s="377"/>
      <c r="LGS323" s="377"/>
      <c r="LGT323" s="376"/>
      <c r="LGU323" s="376"/>
      <c r="LGV323" s="376"/>
      <c r="LGW323" s="376"/>
      <c r="LGX323" s="376"/>
      <c r="LGY323" s="376"/>
      <c r="LGZ323" s="376"/>
      <c r="LHA323" s="377"/>
      <c r="LHB323" s="377"/>
      <c r="LHC323" s="376"/>
      <c r="LHD323" s="376"/>
      <c r="LHE323" s="377"/>
      <c r="LHF323" s="377"/>
      <c r="LHG323" s="376"/>
      <c r="LHH323" s="376"/>
      <c r="LHI323" s="376"/>
      <c r="LHJ323" s="376"/>
      <c r="LHK323" s="376"/>
      <c r="LHL323" s="370"/>
      <c r="LHM323" s="396"/>
      <c r="LHN323" s="376"/>
      <c r="LHO323" s="376"/>
      <c r="LHP323" s="376"/>
      <c r="LHQ323" s="376"/>
      <c r="LHR323" s="376"/>
      <c r="LHS323" s="376"/>
      <c r="LHT323" s="376"/>
      <c r="LHU323" s="375"/>
      <c r="LHV323" s="375"/>
      <c r="LHW323" s="375"/>
      <c r="LHX323" s="375"/>
      <c r="LHY323" s="375"/>
      <c r="LHZ323" s="375"/>
      <c r="LIA323" s="375"/>
      <c r="LIB323" s="375"/>
      <c r="LIC323" s="375"/>
      <c r="LID323" s="375"/>
      <c r="LIE323" s="375"/>
      <c r="LIF323" s="375"/>
      <c r="LIG323" s="375"/>
      <c r="LIH323" s="375"/>
      <c r="LII323" s="375"/>
      <c r="LIJ323" s="375"/>
      <c r="LIK323" s="375"/>
      <c r="LIL323" s="375"/>
      <c r="LIM323" s="375"/>
      <c r="LIN323" s="375"/>
      <c r="LIO323" s="375"/>
      <c r="LIP323" s="375"/>
      <c r="LIQ323" s="375"/>
      <c r="LIR323" s="375"/>
      <c r="LIS323" s="375"/>
      <c r="LIT323" s="375"/>
      <c r="LIU323" s="375"/>
      <c r="LIV323" s="375"/>
      <c r="LIW323" s="375"/>
      <c r="LIX323" s="375"/>
      <c r="LIY323" s="375"/>
      <c r="LIZ323" s="375"/>
      <c r="LJA323" s="375"/>
      <c r="LJB323" s="375"/>
      <c r="LJC323" s="375"/>
      <c r="LJD323" s="375"/>
      <c r="LJE323" s="375"/>
      <c r="LJF323" s="375"/>
      <c r="LJG323" s="375"/>
      <c r="LJH323" s="375"/>
      <c r="LJI323" s="375"/>
      <c r="LJJ323" s="375"/>
      <c r="LJK323" s="375"/>
      <c r="LJL323" s="375"/>
      <c r="LJM323" s="376"/>
      <c r="LJN323" s="376"/>
      <c r="LJO323" s="376"/>
      <c r="LJP323" s="376"/>
      <c r="LJQ323" s="376"/>
      <c r="LJR323" s="376"/>
      <c r="LJS323" s="376"/>
      <c r="LJT323" s="376"/>
      <c r="LJU323" s="376"/>
      <c r="LJV323" s="376"/>
      <c r="LJW323" s="376"/>
      <c r="LJX323" s="376"/>
      <c r="LJY323" s="376"/>
      <c r="LJZ323" s="376"/>
      <c r="LKA323" s="376"/>
      <c r="LKB323" s="376"/>
      <c r="LKC323" s="376"/>
      <c r="LKD323" s="376"/>
      <c r="LKE323" s="376"/>
      <c r="LKF323" s="376"/>
      <c r="LKG323" s="376"/>
      <c r="LKH323" s="376"/>
      <c r="LKI323" s="376"/>
      <c r="LKJ323" s="376"/>
      <c r="LKK323" s="377"/>
      <c r="LKL323" s="377"/>
      <c r="LKM323" s="377"/>
      <c r="LKN323" s="377"/>
      <c r="LKO323" s="377"/>
      <c r="LKP323" s="376"/>
      <c r="LKQ323" s="376"/>
      <c r="LKR323" s="377"/>
      <c r="LKS323" s="377"/>
      <c r="LKT323" s="376"/>
      <c r="LKU323" s="376"/>
      <c r="LKV323" s="377"/>
      <c r="LKW323" s="377"/>
      <c r="LKX323" s="376"/>
      <c r="LKY323" s="376"/>
      <c r="LKZ323" s="376"/>
      <c r="LLA323" s="376"/>
      <c r="LLB323" s="376"/>
      <c r="LLC323" s="376"/>
      <c r="LLD323" s="376"/>
      <c r="LLE323" s="377"/>
      <c r="LLF323" s="377"/>
      <c r="LLG323" s="376"/>
      <c r="LLH323" s="376"/>
      <c r="LLI323" s="377"/>
      <c r="LLJ323" s="377"/>
      <c r="LLK323" s="376"/>
      <c r="LLL323" s="376"/>
      <c r="LLM323" s="376"/>
      <c r="LLN323" s="376"/>
      <c r="LLO323" s="376"/>
      <c r="LLP323" s="370"/>
      <c r="LLQ323" s="396"/>
      <c r="LLR323" s="376"/>
      <c r="LLS323" s="376"/>
      <c r="LLT323" s="376"/>
      <c r="LLU323" s="376"/>
      <c r="LLV323" s="376"/>
      <c r="LLW323" s="376"/>
      <c r="LLX323" s="376"/>
      <c r="LLY323" s="375"/>
      <c r="LLZ323" s="375"/>
      <c r="LMA323" s="375"/>
      <c r="LMB323" s="375"/>
      <c r="LMC323" s="375"/>
      <c r="LMD323" s="375"/>
      <c r="LME323" s="375"/>
      <c r="LMF323" s="375"/>
      <c r="LMG323" s="375"/>
      <c r="LMH323" s="375"/>
      <c r="LMI323" s="375"/>
      <c r="LMJ323" s="375"/>
      <c r="LMK323" s="375"/>
      <c r="LML323" s="375"/>
      <c r="LMM323" s="375"/>
      <c r="LMN323" s="375"/>
      <c r="LMO323" s="375"/>
      <c r="LMP323" s="375"/>
      <c r="LMQ323" s="375"/>
      <c r="LMR323" s="375"/>
      <c r="LMS323" s="375"/>
      <c r="LMT323" s="375"/>
      <c r="LMU323" s="375"/>
      <c r="LMV323" s="375"/>
      <c r="LMW323" s="375"/>
      <c r="LMX323" s="375"/>
      <c r="LMY323" s="375"/>
      <c r="LMZ323" s="375"/>
      <c r="LNA323" s="375"/>
      <c r="LNB323" s="375"/>
      <c r="LNC323" s="375"/>
      <c r="LND323" s="375"/>
      <c r="LNE323" s="375"/>
      <c r="LNF323" s="375"/>
      <c r="LNG323" s="375"/>
      <c r="LNH323" s="375"/>
      <c r="LNI323" s="375"/>
      <c r="LNJ323" s="375"/>
      <c r="LNK323" s="375"/>
      <c r="LNL323" s="375"/>
      <c r="LNM323" s="375"/>
      <c r="LNN323" s="375"/>
      <c r="LNO323" s="375"/>
      <c r="LNP323" s="375"/>
      <c r="LNQ323" s="376"/>
      <c r="LNR323" s="376"/>
      <c r="LNS323" s="376"/>
      <c r="LNT323" s="376"/>
      <c r="LNU323" s="376"/>
      <c r="LNV323" s="376"/>
      <c r="LNW323" s="376"/>
      <c r="LNX323" s="376"/>
      <c r="LNY323" s="376"/>
      <c r="LNZ323" s="376"/>
      <c r="LOA323" s="376"/>
      <c r="LOB323" s="376"/>
      <c r="LOC323" s="376"/>
      <c r="LOD323" s="376"/>
      <c r="LOE323" s="376"/>
      <c r="LOF323" s="376"/>
      <c r="LOG323" s="376"/>
      <c r="LOH323" s="376"/>
      <c r="LOI323" s="376"/>
      <c r="LOJ323" s="376"/>
      <c r="LOK323" s="376"/>
      <c r="LOL323" s="376"/>
      <c r="LOM323" s="376"/>
      <c r="LON323" s="376"/>
      <c r="LOO323" s="377"/>
      <c r="LOP323" s="377"/>
      <c r="LOQ323" s="377"/>
      <c r="LOR323" s="377"/>
      <c r="LOS323" s="377"/>
      <c r="LOT323" s="376"/>
      <c r="LOU323" s="376"/>
      <c r="LOV323" s="377"/>
      <c r="LOW323" s="377"/>
      <c r="LOX323" s="376"/>
      <c r="LOY323" s="376"/>
      <c r="LOZ323" s="377"/>
      <c r="LPA323" s="377"/>
      <c r="LPB323" s="376"/>
      <c r="LPC323" s="376"/>
      <c r="LPD323" s="376"/>
      <c r="LPE323" s="376"/>
      <c r="LPF323" s="376"/>
      <c r="LPG323" s="376"/>
      <c r="LPH323" s="376"/>
      <c r="LPI323" s="377"/>
      <c r="LPJ323" s="377"/>
      <c r="LPK323" s="376"/>
      <c r="LPL323" s="376"/>
      <c r="LPM323" s="377"/>
      <c r="LPN323" s="377"/>
      <c r="LPO323" s="376"/>
      <c r="LPP323" s="376"/>
      <c r="LPQ323" s="376"/>
      <c r="LPR323" s="376"/>
      <c r="LPS323" s="376"/>
      <c r="LPT323" s="370"/>
      <c r="LPU323" s="396"/>
      <c r="LPV323" s="376"/>
      <c r="LPW323" s="376"/>
      <c r="LPX323" s="376"/>
      <c r="LPY323" s="376"/>
      <c r="LPZ323" s="376"/>
      <c r="LQA323" s="376"/>
      <c r="LQB323" s="376"/>
      <c r="LQC323" s="375"/>
      <c r="LQD323" s="375"/>
      <c r="LQE323" s="375"/>
      <c r="LQF323" s="375"/>
      <c r="LQG323" s="375"/>
      <c r="LQH323" s="375"/>
      <c r="LQI323" s="375"/>
      <c r="LQJ323" s="375"/>
      <c r="LQK323" s="375"/>
      <c r="LQL323" s="375"/>
      <c r="LQM323" s="375"/>
      <c r="LQN323" s="375"/>
      <c r="LQO323" s="375"/>
      <c r="LQP323" s="375"/>
      <c r="LQQ323" s="375"/>
      <c r="LQR323" s="375"/>
      <c r="LQS323" s="375"/>
      <c r="LQT323" s="375"/>
      <c r="LQU323" s="375"/>
      <c r="LQV323" s="375"/>
      <c r="LQW323" s="375"/>
      <c r="LQX323" s="375"/>
      <c r="LQY323" s="375"/>
      <c r="LQZ323" s="375"/>
      <c r="LRA323" s="375"/>
      <c r="LRB323" s="375"/>
      <c r="LRC323" s="375"/>
      <c r="LRD323" s="375"/>
      <c r="LRE323" s="375"/>
      <c r="LRF323" s="375"/>
      <c r="LRG323" s="375"/>
      <c r="LRH323" s="375"/>
      <c r="LRI323" s="375"/>
      <c r="LRJ323" s="375"/>
      <c r="LRK323" s="375"/>
      <c r="LRL323" s="375"/>
      <c r="LRM323" s="375"/>
      <c r="LRN323" s="375"/>
      <c r="LRO323" s="375"/>
      <c r="LRP323" s="375"/>
      <c r="LRQ323" s="375"/>
      <c r="LRR323" s="375"/>
      <c r="LRS323" s="375"/>
      <c r="LRT323" s="375"/>
      <c r="LRU323" s="376"/>
      <c r="LRV323" s="376"/>
      <c r="LRW323" s="376"/>
      <c r="LRX323" s="376"/>
      <c r="LRY323" s="376"/>
      <c r="LRZ323" s="376"/>
      <c r="LSA323" s="376"/>
      <c r="LSB323" s="376"/>
      <c r="LSC323" s="376"/>
      <c r="LSD323" s="376"/>
      <c r="LSE323" s="376"/>
      <c r="LSF323" s="376"/>
      <c r="LSG323" s="376"/>
      <c r="LSH323" s="376"/>
      <c r="LSI323" s="376"/>
      <c r="LSJ323" s="376"/>
      <c r="LSK323" s="376"/>
      <c r="LSL323" s="376"/>
      <c r="LSM323" s="376"/>
      <c r="LSN323" s="376"/>
      <c r="LSO323" s="376"/>
      <c r="LSP323" s="376"/>
      <c r="LSQ323" s="376"/>
      <c r="LSR323" s="376"/>
      <c r="LSS323" s="377"/>
      <c r="LST323" s="377"/>
      <c r="LSU323" s="377"/>
      <c r="LSV323" s="377"/>
      <c r="LSW323" s="377"/>
      <c r="LSX323" s="376"/>
      <c r="LSY323" s="376"/>
      <c r="LSZ323" s="377"/>
      <c r="LTA323" s="377"/>
      <c r="LTB323" s="376"/>
      <c r="LTC323" s="376"/>
      <c r="LTD323" s="377"/>
      <c r="LTE323" s="377"/>
      <c r="LTF323" s="376"/>
      <c r="LTG323" s="376"/>
      <c r="LTH323" s="376"/>
      <c r="LTI323" s="376"/>
      <c r="LTJ323" s="376"/>
      <c r="LTK323" s="376"/>
      <c r="LTL323" s="376"/>
      <c r="LTM323" s="377"/>
      <c r="LTN323" s="377"/>
      <c r="LTO323" s="376"/>
      <c r="LTP323" s="376"/>
      <c r="LTQ323" s="377"/>
      <c r="LTR323" s="377"/>
      <c r="LTS323" s="376"/>
      <c r="LTT323" s="376"/>
      <c r="LTU323" s="376"/>
      <c r="LTV323" s="376"/>
      <c r="LTW323" s="376"/>
      <c r="LTX323" s="370"/>
      <c r="LTY323" s="396"/>
      <c r="LTZ323" s="376"/>
      <c r="LUA323" s="376"/>
      <c r="LUB323" s="376"/>
      <c r="LUC323" s="376"/>
      <c r="LUD323" s="376"/>
      <c r="LUE323" s="376"/>
      <c r="LUF323" s="376"/>
      <c r="LUG323" s="375"/>
      <c r="LUH323" s="375"/>
      <c r="LUI323" s="375"/>
      <c r="LUJ323" s="375"/>
      <c r="LUK323" s="375"/>
      <c r="LUL323" s="375"/>
      <c r="LUM323" s="375"/>
      <c r="LUN323" s="375"/>
      <c r="LUO323" s="375"/>
      <c r="LUP323" s="375"/>
      <c r="LUQ323" s="375"/>
      <c r="LUR323" s="375"/>
      <c r="LUS323" s="375"/>
      <c r="LUT323" s="375"/>
      <c r="LUU323" s="375"/>
      <c r="LUV323" s="375"/>
      <c r="LUW323" s="375"/>
      <c r="LUX323" s="375"/>
      <c r="LUY323" s="375"/>
      <c r="LUZ323" s="375"/>
      <c r="LVA323" s="375"/>
      <c r="LVB323" s="375"/>
      <c r="LVC323" s="375"/>
      <c r="LVD323" s="375"/>
      <c r="LVE323" s="375"/>
      <c r="LVF323" s="375"/>
      <c r="LVG323" s="375"/>
      <c r="LVH323" s="375"/>
      <c r="LVI323" s="375"/>
      <c r="LVJ323" s="375"/>
      <c r="LVK323" s="375"/>
      <c r="LVL323" s="375"/>
      <c r="LVM323" s="375"/>
      <c r="LVN323" s="375"/>
      <c r="LVO323" s="375"/>
      <c r="LVP323" s="375"/>
      <c r="LVQ323" s="375"/>
      <c r="LVR323" s="375"/>
      <c r="LVS323" s="375"/>
      <c r="LVT323" s="375"/>
      <c r="LVU323" s="375"/>
      <c r="LVV323" s="375"/>
      <c r="LVW323" s="375"/>
      <c r="LVX323" s="375"/>
      <c r="LVY323" s="376"/>
      <c r="LVZ323" s="376"/>
      <c r="LWA323" s="376"/>
      <c r="LWB323" s="376"/>
      <c r="LWC323" s="376"/>
      <c r="LWD323" s="376"/>
      <c r="LWE323" s="376"/>
      <c r="LWF323" s="376"/>
      <c r="LWG323" s="376"/>
      <c r="LWH323" s="376"/>
      <c r="LWI323" s="376"/>
      <c r="LWJ323" s="376"/>
      <c r="LWK323" s="376"/>
      <c r="LWL323" s="376"/>
      <c r="LWM323" s="376"/>
      <c r="LWN323" s="376"/>
      <c r="LWO323" s="376"/>
      <c r="LWP323" s="376"/>
      <c r="LWQ323" s="376"/>
      <c r="LWR323" s="376"/>
      <c r="LWS323" s="376"/>
      <c r="LWT323" s="376"/>
      <c r="LWU323" s="376"/>
      <c r="LWV323" s="376"/>
      <c r="LWW323" s="377"/>
      <c r="LWX323" s="377"/>
      <c r="LWY323" s="377"/>
      <c r="LWZ323" s="377"/>
      <c r="LXA323" s="377"/>
      <c r="LXB323" s="376"/>
      <c r="LXC323" s="376"/>
      <c r="LXD323" s="377"/>
      <c r="LXE323" s="377"/>
      <c r="LXF323" s="376"/>
      <c r="LXG323" s="376"/>
      <c r="LXH323" s="377"/>
      <c r="LXI323" s="377"/>
      <c r="LXJ323" s="376"/>
      <c r="LXK323" s="376"/>
      <c r="LXL323" s="376"/>
      <c r="LXM323" s="376"/>
      <c r="LXN323" s="376"/>
      <c r="LXO323" s="376"/>
      <c r="LXP323" s="376"/>
      <c r="LXQ323" s="377"/>
      <c r="LXR323" s="377"/>
      <c r="LXS323" s="376"/>
      <c r="LXT323" s="376"/>
      <c r="LXU323" s="377"/>
      <c r="LXV323" s="377"/>
      <c r="LXW323" s="376"/>
      <c r="LXX323" s="376"/>
      <c r="LXY323" s="376"/>
      <c r="LXZ323" s="376"/>
      <c r="LYA323" s="376"/>
      <c r="LYB323" s="370"/>
      <c r="LYC323" s="396"/>
      <c r="LYD323" s="376"/>
      <c r="LYE323" s="376"/>
      <c r="LYF323" s="376"/>
      <c r="LYG323" s="376"/>
      <c r="LYH323" s="376"/>
      <c r="LYI323" s="376"/>
      <c r="LYJ323" s="376"/>
      <c r="LYK323" s="375"/>
      <c r="LYL323" s="375"/>
      <c r="LYM323" s="375"/>
      <c r="LYN323" s="375"/>
      <c r="LYO323" s="375"/>
      <c r="LYP323" s="375"/>
      <c r="LYQ323" s="375"/>
      <c r="LYR323" s="375"/>
      <c r="LYS323" s="375"/>
      <c r="LYT323" s="375"/>
      <c r="LYU323" s="375"/>
      <c r="LYV323" s="375"/>
      <c r="LYW323" s="375"/>
      <c r="LYX323" s="375"/>
      <c r="LYY323" s="375"/>
      <c r="LYZ323" s="375"/>
      <c r="LZA323" s="375"/>
      <c r="LZB323" s="375"/>
      <c r="LZC323" s="375"/>
      <c r="LZD323" s="375"/>
      <c r="LZE323" s="375"/>
      <c r="LZF323" s="375"/>
      <c r="LZG323" s="375"/>
      <c r="LZH323" s="375"/>
      <c r="LZI323" s="375"/>
      <c r="LZJ323" s="375"/>
      <c r="LZK323" s="375"/>
      <c r="LZL323" s="375"/>
      <c r="LZM323" s="375"/>
      <c r="LZN323" s="375"/>
      <c r="LZO323" s="375"/>
      <c r="LZP323" s="375"/>
      <c r="LZQ323" s="375"/>
      <c r="LZR323" s="375"/>
      <c r="LZS323" s="375"/>
      <c r="LZT323" s="375"/>
      <c r="LZU323" s="375"/>
      <c r="LZV323" s="375"/>
      <c r="LZW323" s="375"/>
      <c r="LZX323" s="375"/>
      <c r="LZY323" s="375"/>
      <c r="LZZ323" s="375"/>
      <c r="MAA323" s="375"/>
      <c r="MAB323" s="375"/>
      <c r="MAC323" s="376"/>
      <c r="MAD323" s="376"/>
      <c r="MAE323" s="376"/>
      <c r="MAF323" s="376"/>
      <c r="MAG323" s="376"/>
      <c r="MAH323" s="376"/>
      <c r="MAI323" s="376"/>
      <c r="MAJ323" s="376"/>
      <c r="MAK323" s="376"/>
      <c r="MAL323" s="376"/>
      <c r="MAM323" s="376"/>
      <c r="MAN323" s="376"/>
      <c r="MAO323" s="376"/>
      <c r="MAP323" s="376"/>
      <c r="MAQ323" s="376"/>
      <c r="MAR323" s="376"/>
      <c r="MAS323" s="376"/>
      <c r="MAT323" s="376"/>
      <c r="MAU323" s="376"/>
      <c r="MAV323" s="376"/>
      <c r="MAW323" s="376"/>
      <c r="MAX323" s="376"/>
      <c r="MAY323" s="376"/>
      <c r="MAZ323" s="376"/>
      <c r="MBA323" s="377"/>
      <c r="MBB323" s="377"/>
      <c r="MBC323" s="377"/>
      <c r="MBD323" s="377"/>
      <c r="MBE323" s="377"/>
      <c r="MBF323" s="376"/>
      <c r="MBG323" s="376"/>
      <c r="MBH323" s="377"/>
      <c r="MBI323" s="377"/>
      <c r="MBJ323" s="376"/>
      <c r="MBK323" s="376"/>
      <c r="MBL323" s="377"/>
      <c r="MBM323" s="377"/>
      <c r="MBN323" s="376"/>
      <c r="MBO323" s="376"/>
      <c r="MBP323" s="376"/>
      <c r="MBQ323" s="376"/>
      <c r="MBR323" s="376"/>
      <c r="MBS323" s="376"/>
      <c r="MBT323" s="376"/>
      <c r="MBU323" s="377"/>
      <c r="MBV323" s="377"/>
      <c r="MBW323" s="376"/>
      <c r="MBX323" s="376"/>
      <c r="MBY323" s="377"/>
      <c r="MBZ323" s="377"/>
      <c r="MCA323" s="376"/>
      <c r="MCB323" s="376"/>
      <c r="MCC323" s="376"/>
      <c r="MCD323" s="376"/>
      <c r="MCE323" s="376"/>
      <c r="MCF323" s="370"/>
      <c r="MCG323" s="396"/>
      <c r="MCH323" s="376"/>
      <c r="MCI323" s="376"/>
      <c r="MCJ323" s="376"/>
      <c r="MCK323" s="376"/>
      <c r="MCL323" s="376"/>
      <c r="MCM323" s="376"/>
      <c r="MCN323" s="376"/>
      <c r="MCO323" s="375"/>
      <c r="MCP323" s="375"/>
      <c r="MCQ323" s="375"/>
      <c r="MCR323" s="375"/>
      <c r="MCS323" s="375"/>
      <c r="MCT323" s="375"/>
      <c r="MCU323" s="375"/>
      <c r="MCV323" s="375"/>
      <c r="MCW323" s="375"/>
      <c r="MCX323" s="375"/>
      <c r="MCY323" s="375"/>
      <c r="MCZ323" s="375"/>
      <c r="MDA323" s="375"/>
      <c r="MDB323" s="375"/>
      <c r="MDC323" s="375"/>
      <c r="MDD323" s="375"/>
      <c r="MDE323" s="375"/>
      <c r="MDF323" s="375"/>
      <c r="MDG323" s="375"/>
      <c r="MDH323" s="375"/>
      <c r="MDI323" s="375"/>
      <c r="MDJ323" s="375"/>
      <c r="MDK323" s="375"/>
      <c r="MDL323" s="375"/>
      <c r="MDM323" s="375"/>
      <c r="MDN323" s="375"/>
      <c r="MDO323" s="375"/>
      <c r="MDP323" s="375"/>
      <c r="MDQ323" s="375"/>
      <c r="MDR323" s="375"/>
      <c r="MDS323" s="375"/>
      <c r="MDT323" s="375"/>
      <c r="MDU323" s="375"/>
      <c r="MDV323" s="375"/>
      <c r="MDW323" s="375"/>
      <c r="MDX323" s="375"/>
      <c r="MDY323" s="375"/>
      <c r="MDZ323" s="375"/>
      <c r="MEA323" s="375"/>
      <c r="MEB323" s="375"/>
      <c r="MEC323" s="375"/>
      <c r="MED323" s="375"/>
      <c r="MEE323" s="375"/>
      <c r="MEF323" s="375"/>
      <c r="MEG323" s="376"/>
      <c r="MEH323" s="376"/>
      <c r="MEI323" s="376"/>
      <c r="MEJ323" s="376"/>
      <c r="MEK323" s="376"/>
      <c r="MEL323" s="376"/>
      <c r="MEM323" s="376"/>
      <c r="MEN323" s="376"/>
      <c r="MEO323" s="376"/>
      <c r="MEP323" s="376"/>
      <c r="MEQ323" s="376"/>
      <c r="MER323" s="376"/>
      <c r="MES323" s="376"/>
      <c r="MET323" s="376"/>
      <c r="MEU323" s="376"/>
      <c r="MEV323" s="376"/>
      <c r="MEW323" s="376"/>
      <c r="MEX323" s="376"/>
      <c r="MEY323" s="376"/>
      <c r="MEZ323" s="376"/>
      <c r="MFA323" s="376"/>
      <c r="MFB323" s="376"/>
      <c r="MFC323" s="376"/>
      <c r="MFD323" s="376"/>
      <c r="MFE323" s="377"/>
      <c r="MFF323" s="377"/>
      <c r="MFG323" s="377"/>
      <c r="MFH323" s="377"/>
      <c r="MFI323" s="377"/>
      <c r="MFJ323" s="376"/>
      <c r="MFK323" s="376"/>
      <c r="MFL323" s="377"/>
      <c r="MFM323" s="377"/>
      <c r="MFN323" s="376"/>
      <c r="MFO323" s="376"/>
      <c r="MFP323" s="377"/>
      <c r="MFQ323" s="377"/>
      <c r="MFR323" s="376"/>
      <c r="MFS323" s="376"/>
      <c r="MFT323" s="376"/>
      <c r="MFU323" s="376"/>
      <c r="MFV323" s="376"/>
      <c r="MFW323" s="376"/>
      <c r="MFX323" s="376"/>
      <c r="MFY323" s="377"/>
      <c r="MFZ323" s="377"/>
      <c r="MGA323" s="376"/>
      <c r="MGB323" s="376"/>
      <c r="MGC323" s="377"/>
      <c r="MGD323" s="377"/>
      <c r="MGE323" s="376"/>
      <c r="MGF323" s="376"/>
      <c r="MGG323" s="376"/>
      <c r="MGH323" s="376"/>
      <c r="MGI323" s="376"/>
      <c r="MGJ323" s="370"/>
      <c r="MGK323" s="396"/>
      <c r="MGL323" s="376"/>
      <c r="MGM323" s="376"/>
      <c r="MGN323" s="376"/>
      <c r="MGO323" s="376"/>
      <c r="MGP323" s="376"/>
      <c r="MGQ323" s="376"/>
      <c r="MGR323" s="376"/>
      <c r="MGS323" s="375"/>
      <c r="MGT323" s="375"/>
      <c r="MGU323" s="375"/>
      <c r="MGV323" s="375"/>
      <c r="MGW323" s="375"/>
      <c r="MGX323" s="375"/>
      <c r="MGY323" s="375"/>
      <c r="MGZ323" s="375"/>
      <c r="MHA323" s="375"/>
      <c r="MHB323" s="375"/>
      <c r="MHC323" s="375"/>
      <c r="MHD323" s="375"/>
      <c r="MHE323" s="375"/>
      <c r="MHF323" s="375"/>
      <c r="MHG323" s="375"/>
      <c r="MHH323" s="375"/>
      <c r="MHI323" s="375"/>
      <c r="MHJ323" s="375"/>
      <c r="MHK323" s="375"/>
      <c r="MHL323" s="375"/>
      <c r="MHM323" s="375"/>
      <c r="MHN323" s="375"/>
      <c r="MHO323" s="375"/>
      <c r="MHP323" s="375"/>
      <c r="MHQ323" s="375"/>
      <c r="MHR323" s="375"/>
      <c r="MHS323" s="375"/>
      <c r="MHT323" s="375"/>
      <c r="MHU323" s="375"/>
      <c r="MHV323" s="375"/>
      <c r="MHW323" s="375"/>
      <c r="MHX323" s="375"/>
      <c r="MHY323" s="375"/>
      <c r="MHZ323" s="375"/>
      <c r="MIA323" s="375"/>
      <c r="MIB323" s="375"/>
      <c r="MIC323" s="375"/>
      <c r="MID323" s="375"/>
      <c r="MIE323" s="375"/>
      <c r="MIF323" s="375"/>
      <c r="MIG323" s="375"/>
      <c r="MIH323" s="375"/>
      <c r="MII323" s="375"/>
      <c r="MIJ323" s="375"/>
      <c r="MIK323" s="376"/>
      <c r="MIL323" s="376"/>
      <c r="MIM323" s="376"/>
      <c r="MIN323" s="376"/>
      <c r="MIO323" s="376"/>
      <c r="MIP323" s="376"/>
      <c r="MIQ323" s="376"/>
      <c r="MIR323" s="376"/>
      <c r="MIS323" s="376"/>
      <c r="MIT323" s="376"/>
      <c r="MIU323" s="376"/>
      <c r="MIV323" s="376"/>
      <c r="MIW323" s="376"/>
      <c r="MIX323" s="376"/>
      <c r="MIY323" s="376"/>
      <c r="MIZ323" s="376"/>
      <c r="MJA323" s="376"/>
      <c r="MJB323" s="376"/>
      <c r="MJC323" s="376"/>
      <c r="MJD323" s="376"/>
      <c r="MJE323" s="376"/>
      <c r="MJF323" s="376"/>
      <c r="MJG323" s="376"/>
      <c r="MJH323" s="376"/>
      <c r="MJI323" s="377"/>
      <c r="MJJ323" s="377"/>
      <c r="MJK323" s="377"/>
      <c r="MJL323" s="377"/>
      <c r="MJM323" s="377"/>
      <c r="MJN323" s="376"/>
      <c r="MJO323" s="376"/>
      <c r="MJP323" s="377"/>
      <c r="MJQ323" s="377"/>
      <c r="MJR323" s="376"/>
      <c r="MJS323" s="376"/>
      <c r="MJT323" s="377"/>
      <c r="MJU323" s="377"/>
      <c r="MJV323" s="376"/>
      <c r="MJW323" s="376"/>
      <c r="MJX323" s="376"/>
      <c r="MJY323" s="376"/>
      <c r="MJZ323" s="376"/>
      <c r="MKA323" s="376"/>
      <c r="MKB323" s="376"/>
      <c r="MKC323" s="377"/>
      <c r="MKD323" s="377"/>
      <c r="MKE323" s="376"/>
      <c r="MKF323" s="376"/>
      <c r="MKG323" s="377"/>
      <c r="MKH323" s="377"/>
      <c r="MKI323" s="376"/>
      <c r="MKJ323" s="376"/>
      <c r="MKK323" s="376"/>
      <c r="MKL323" s="376"/>
      <c r="MKM323" s="376"/>
      <c r="MKN323" s="370"/>
      <c r="MKO323" s="396"/>
      <c r="MKP323" s="376"/>
      <c r="MKQ323" s="376"/>
      <c r="MKR323" s="376"/>
      <c r="MKS323" s="376"/>
      <c r="MKT323" s="376"/>
      <c r="MKU323" s="376"/>
      <c r="MKV323" s="376"/>
      <c r="MKW323" s="375"/>
      <c r="MKX323" s="375"/>
      <c r="MKY323" s="375"/>
      <c r="MKZ323" s="375"/>
      <c r="MLA323" s="375"/>
      <c r="MLB323" s="375"/>
      <c r="MLC323" s="375"/>
      <c r="MLD323" s="375"/>
      <c r="MLE323" s="375"/>
      <c r="MLF323" s="375"/>
      <c r="MLG323" s="375"/>
      <c r="MLH323" s="375"/>
      <c r="MLI323" s="375"/>
      <c r="MLJ323" s="375"/>
      <c r="MLK323" s="375"/>
      <c r="MLL323" s="375"/>
      <c r="MLM323" s="375"/>
      <c r="MLN323" s="375"/>
      <c r="MLO323" s="375"/>
      <c r="MLP323" s="375"/>
      <c r="MLQ323" s="375"/>
      <c r="MLR323" s="375"/>
      <c r="MLS323" s="375"/>
      <c r="MLT323" s="375"/>
      <c r="MLU323" s="375"/>
      <c r="MLV323" s="375"/>
      <c r="MLW323" s="375"/>
      <c r="MLX323" s="375"/>
      <c r="MLY323" s="375"/>
      <c r="MLZ323" s="375"/>
      <c r="MMA323" s="375"/>
      <c r="MMB323" s="375"/>
      <c r="MMC323" s="375"/>
      <c r="MMD323" s="375"/>
      <c r="MME323" s="375"/>
      <c r="MMF323" s="375"/>
      <c r="MMG323" s="375"/>
      <c r="MMH323" s="375"/>
      <c r="MMI323" s="375"/>
      <c r="MMJ323" s="375"/>
      <c r="MMK323" s="375"/>
      <c r="MML323" s="375"/>
      <c r="MMM323" s="375"/>
      <c r="MMN323" s="375"/>
      <c r="MMO323" s="376"/>
      <c r="MMP323" s="376"/>
      <c r="MMQ323" s="376"/>
      <c r="MMR323" s="376"/>
      <c r="MMS323" s="376"/>
      <c r="MMT323" s="376"/>
      <c r="MMU323" s="376"/>
      <c r="MMV323" s="376"/>
      <c r="MMW323" s="376"/>
      <c r="MMX323" s="376"/>
      <c r="MMY323" s="376"/>
      <c r="MMZ323" s="376"/>
      <c r="MNA323" s="376"/>
      <c r="MNB323" s="376"/>
      <c r="MNC323" s="376"/>
      <c r="MND323" s="376"/>
      <c r="MNE323" s="376"/>
      <c r="MNF323" s="376"/>
      <c r="MNG323" s="376"/>
      <c r="MNH323" s="376"/>
      <c r="MNI323" s="376"/>
      <c r="MNJ323" s="376"/>
      <c r="MNK323" s="376"/>
      <c r="MNL323" s="376"/>
      <c r="MNM323" s="377"/>
      <c r="MNN323" s="377"/>
      <c r="MNO323" s="377"/>
      <c r="MNP323" s="377"/>
      <c r="MNQ323" s="377"/>
      <c r="MNR323" s="376"/>
      <c r="MNS323" s="376"/>
      <c r="MNT323" s="377"/>
      <c r="MNU323" s="377"/>
      <c r="MNV323" s="376"/>
      <c r="MNW323" s="376"/>
      <c r="MNX323" s="377"/>
      <c r="MNY323" s="377"/>
      <c r="MNZ323" s="376"/>
      <c r="MOA323" s="376"/>
      <c r="MOB323" s="376"/>
      <c r="MOC323" s="376"/>
      <c r="MOD323" s="376"/>
      <c r="MOE323" s="376"/>
      <c r="MOF323" s="376"/>
      <c r="MOG323" s="377"/>
      <c r="MOH323" s="377"/>
      <c r="MOI323" s="376"/>
      <c r="MOJ323" s="376"/>
      <c r="MOK323" s="377"/>
      <c r="MOL323" s="377"/>
      <c r="MOM323" s="376"/>
      <c r="MON323" s="376"/>
      <c r="MOO323" s="376"/>
      <c r="MOP323" s="376"/>
      <c r="MOQ323" s="376"/>
      <c r="MOR323" s="370"/>
      <c r="MOS323" s="396"/>
      <c r="MOT323" s="376"/>
      <c r="MOU323" s="376"/>
      <c r="MOV323" s="376"/>
      <c r="MOW323" s="376"/>
      <c r="MOX323" s="376"/>
      <c r="MOY323" s="376"/>
      <c r="MOZ323" s="376"/>
      <c r="MPA323" s="375"/>
      <c r="MPB323" s="375"/>
      <c r="MPC323" s="375"/>
      <c r="MPD323" s="375"/>
      <c r="MPE323" s="375"/>
      <c r="MPF323" s="375"/>
      <c r="MPG323" s="375"/>
      <c r="MPH323" s="375"/>
      <c r="MPI323" s="375"/>
      <c r="MPJ323" s="375"/>
      <c r="MPK323" s="375"/>
      <c r="MPL323" s="375"/>
      <c r="MPM323" s="375"/>
      <c r="MPN323" s="375"/>
      <c r="MPO323" s="375"/>
      <c r="MPP323" s="375"/>
      <c r="MPQ323" s="375"/>
      <c r="MPR323" s="375"/>
      <c r="MPS323" s="375"/>
      <c r="MPT323" s="375"/>
      <c r="MPU323" s="375"/>
      <c r="MPV323" s="375"/>
      <c r="MPW323" s="375"/>
      <c r="MPX323" s="375"/>
      <c r="MPY323" s="375"/>
      <c r="MPZ323" s="375"/>
      <c r="MQA323" s="375"/>
      <c r="MQB323" s="375"/>
      <c r="MQC323" s="375"/>
      <c r="MQD323" s="375"/>
      <c r="MQE323" s="375"/>
      <c r="MQF323" s="375"/>
      <c r="MQG323" s="375"/>
      <c r="MQH323" s="375"/>
      <c r="MQI323" s="375"/>
      <c r="MQJ323" s="375"/>
      <c r="MQK323" s="375"/>
      <c r="MQL323" s="375"/>
      <c r="MQM323" s="375"/>
      <c r="MQN323" s="375"/>
      <c r="MQO323" s="375"/>
      <c r="MQP323" s="375"/>
      <c r="MQQ323" s="375"/>
      <c r="MQR323" s="375"/>
      <c r="MQS323" s="376"/>
      <c r="MQT323" s="376"/>
      <c r="MQU323" s="376"/>
      <c r="MQV323" s="376"/>
      <c r="MQW323" s="376"/>
      <c r="MQX323" s="376"/>
      <c r="MQY323" s="376"/>
      <c r="MQZ323" s="376"/>
      <c r="MRA323" s="376"/>
      <c r="MRB323" s="376"/>
      <c r="MRC323" s="376"/>
      <c r="MRD323" s="376"/>
      <c r="MRE323" s="376"/>
      <c r="MRF323" s="376"/>
      <c r="MRG323" s="376"/>
      <c r="MRH323" s="376"/>
      <c r="MRI323" s="376"/>
      <c r="MRJ323" s="376"/>
      <c r="MRK323" s="376"/>
      <c r="MRL323" s="376"/>
      <c r="MRM323" s="376"/>
      <c r="MRN323" s="376"/>
      <c r="MRO323" s="376"/>
      <c r="MRP323" s="376"/>
      <c r="MRQ323" s="377"/>
      <c r="MRR323" s="377"/>
      <c r="MRS323" s="377"/>
      <c r="MRT323" s="377"/>
      <c r="MRU323" s="377"/>
      <c r="MRV323" s="376"/>
      <c r="MRW323" s="376"/>
      <c r="MRX323" s="377"/>
      <c r="MRY323" s="377"/>
      <c r="MRZ323" s="376"/>
      <c r="MSA323" s="376"/>
      <c r="MSB323" s="377"/>
      <c r="MSC323" s="377"/>
      <c r="MSD323" s="376"/>
      <c r="MSE323" s="376"/>
      <c r="MSF323" s="376"/>
      <c r="MSG323" s="376"/>
      <c r="MSH323" s="376"/>
      <c r="MSI323" s="376"/>
      <c r="MSJ323" s="376"/>
      <c r="MSK323" s="377"/>
      <c r="MSL323" s="377"/>
      <c r="MSM323" s="376"/>
      <c r="MSN323" s="376"/>
      <c r="MSO323" s="377"/>
      <c r="MSP323" s="377"/>
      <c r="MSQ323" s="376"/>
      <c r="MSR323" s="376"/>
      <c r="MSS323" s="376"/>
      <c r="MST323" s="376"/>
      <c r="MSU323" s="376"/>
      <c r="MSV323" s="370"/>
      <c r="MSW323" s="396"/>
      <c r="MSX323" s="376"/>
      <c r="MSY323" s="376"/>
      <c r="MSZ323" s="376"/>
      <c r="MTA323" s="376"/>
      <c r="MTB323" s="376"/>
      <c r="MTC323" s="376"/>
      <c r="MTD323" s="376"/>
      <c r="MTE323" s="375"/>
      <c r="MTF323" s="375"/>
      <c r="MTG323" s="375"/>
      <c r="MTH323" s="375"/>
      <c r="MTI323" s="375"/>
      <c r="MTJ323" s="375"/>
      <c r="MTK323" s="375"/>
      <c r="MTL323" s="375"/>
      <c r="MTM323" s="375"/>
      <c r="MTN323" s="375"/>
      <c r="MTO323" s="375"/>
      <c r="MTP323" s="375"/>
      <c r="MTQ323" s="375"/>
      <c r="MTR323" s="375"/>
      <c r="MTS323" s="375"/>
      <c r="MTT323" s="375"/>
      <c r="MTU323" s="375"/>
      <c r="MTV323" s="375"/>
      <c r="MTW323" s="375"/>
      <c r="MTX323" s="375"/>
      <c r="MTY323" s="375"/>
      <c r="MTZ323" s="375"/>
      <c r="MUA323" s="375"/>
      <c r="MUB323" s="375"/>
      <c r="MUC323" s="375"/>
      <c r="MUD323" s="375"/>
      <c r="MUE323" s="375"/>
      <c r="MUF323" s="375"/>
      <c r="MUG323" s="375"/>
      <c r="MUH323" s="375"/>
      <c r="MUI323" s="375"/>
      <c r="MUJ323" s="375"/>
      <c r="MUK323" s="375"/>
      <c r="MUL323" s="375"/>
      <c r="MUM323" s="375"/>
      <c r="MUN323" s="375"/>
      <c r="MUO323" s="375"/>
      <c r="MUP323" s="375"/>
      <c r="MUQ323" s="375"/>
      <c r="MUR323" s="375"/>
      <c r="MUS323" s="375"/>
      <c r="MUT323" s="375"/>
      <c r="MUU323" s="375"/>
      <c r="MUV323" s="375"/>
      <c r="MUW323" s="376"/>
      <c r="MUX323" s="376"/>
      <c r="MUY323" s="376"/>
      <c r="MUZ323" s="376"/>
      <c r="MVA323" s="376"/>
      <c r="MVB323" s="376"/>
      <c r="MVC323" s="376"/>
      <c r="MVD323" s="376"/>
      <c r="MVE323" s="376"/>
      <c r="MVF323" s="376"/>
      <c r="MVG323" s="376"/>
      <c r="MVH323" s="376"/>
      <c r="MVI323" s="376"/>
      <c r="MVJ323" s="376"/>
      <c r="MVK323" s="376"/>
      <c r="MVL323" s="376"/>
      <c r="MVM323" s="376"/>
      <c r="MVN323" s="376"/>
      <c r="MVO323" s="376"/>
      <c r="MVP323" s="376"/>
      <c r="MVQ323" s="376"/>
      <c r="MVR323" s="376"/>
      <c r="MVS323" s="376"/>
      <c r="MVT323" s="376"/>
      <c r="MVU323" s="377"/>
      <c r="MVV323" s="377"/>
      <c r="MVW323" s="377"/>
      <c r="MVX323" s="377"/>
      <c r="MVY323" s="377"/>
      <c r="MVZ323" s="376"/>
      <c r="MWA323" s="376"/>
      <c r="MWB323" s="377"/>
      <c r="MWC323" s="377"/>
      <c r="MWD323" s="376"/>
      <c r="MWE323" s="376"/>
      <c r="MWF323" s="377"/>
      <c r="MWG323" s="377"/>
      <c r="MWH323" s="376"/>
      <c r="MWI323" s="376"/>
      <c r="MWJ323" s="376"/>
      <c r="MWK323" s="376"/>
      <c r="MWL323" s="376"/>
      <c r="MWM323" s="376"/>
      <c r="MWN323" s="376"/>
      <c r="MWO323" s="377"/>
      <c r="MWP323" s="377"/>
      <c r="MWQ323" s="376"/>
      <c r="MWR323" s="376"/>
      <c r="MWS323" s="377"/>
      <c r="MWT323" s="377"/>
      <c r="MWU323" s="376"/>
      <c r="MWV323" s="376"/>
      <c r="MWW323" s="376"/>
      <c r="MWX323" s="376"/>
      <c r="MWY323" s="376"/>
      <c r="MWZ323" s="370"/>
      <c r="MXA323" s="396"/>
      <c r="MXB323" s="376"/>
      <c r="MXC323" s="376"/>
      <c r="MXD323" s="376"/>
      <c r="MXE323" s="376"/>
      <c r="MXF323" s="376"/>
      <c r="MXG323" s="376"/>
      <c r="MXH323" s="376"/>
      <c r="MXI323" s="375"/>
      <c r="MXJ323" s="375"/>
      <c r="MXK323" s="375"/>
      <c r="MXL323" s="375"/>
      <c r="MXM323" s="375"/>
      <c r="MXN323" s="375"/>
      <c r="MXO323" s="375"/>
      <c r="MXP323" s="375"/>
      <c r="MXQ323" s="375"/>
      <c r="MXR323" s="375"/>
      <c r="MXS323" s="375"/>
      <c r="MXT323" s="375"/>
      <c r="MXU323" s="375"/>
      <c r="MXV323" s="375"/>
      <c r="MXW323" s="375"/>
      <c r="MXX323" s="375"/>
      <c r="MXY323" s="375"/>
      <c r="MXZ323" s="375"/>
      <c r="MYA323" s="375"/>
      <c r="MYB323" s="375"/>
      <c r="MYC323" s="375"/>
      <c r="MYD323" s="375"/>
      <c r="MYE323" s="375"/>
      <c r="MYF323" s="375"/>
      <c r="MYG323" s="375"/>
      <c r="MYH323" s="375"/>
      <c r="MYI323" s="375"/>
      <c r="MYJ323" s="375"/>
      <c r="MYK323" s="375"/>
      <c r="MYL323" s="375"/>
      <c r="MYM323" s="375"/>
      <c r="MYN323" s="375"/>
      <c r="MYO323" s="375"/>
      <c r="MYP323" s="375"/>
      <c r="MYQ323" s="375"/>
      <c r="MYR323" s="375"/>
      <c r="MYS323" s="375"/>
      <c r="MYT323" s="375"/>
      <c r="MYU323" s="375"/>
      <c r="MYV323" s="375"/>
      <c r="MYW323" s="375"/>
      <c r="MYX323" s="375"/>
      <c r="MYY323" s="375"/>
      <c r="MYZ323" s="375"/>
      <c r="MZA323" s="376"/>
      <c r="MZB323" s="376"/>
      <c r="MZC323" s="376"/>
      <c r="MZD323" s="376"/>
      <c r="MZE323" s="376"/>
      <c r="MZF323" s="376"/>
      <c r="MZG323" s="376"/>
      <c r="MZH323" s="376"/>
      <c r="MZI323" s="376"/>
      <c r="MZJ323" s="376"/>
      <c r="MZK323" s="376"/>
      <c r="MZL323" s="376"/>
      <c r="MZM323" s="376"/>
      <c r="MZN323" s="376"/>
      <c r="MZO323" s="376"/>
      <c r="MZP323" s="376"/>
      <c r="MZQ323" s="376"/>
      <c r="MZR323" s="376"/>
      <c r="MZS323" s="376"/>
      <c r="MZT323" s="376"/>
      <c r="MZU323" s="376"/>
      <c r="MZV323" s="376"/>
      <c r="MZW323" s="376"/>
      <c r="MZX323" s="376"/>
      <c r="MZY323" s="377"/>
      <c r="MZZ323" s="377"/>
      <c r="NAA323" s="377"/>
      <c r="NAB323" s="377"/>
      <c r="NAC323" s="377"/>
      <c r="NAD323" s="376"/>
      <c r="NAE323" s="376"/>
      <c r="NAF323" s="377"/>
      <c r="NAG323" s="377"/>
      <c r="NAH323" s="376"/>
      <c r="NAI323" s="376"/>
      <c r="NAJ323" s="377"/>
      <c r="NAK323" s="377"/>
      <c r="NAL323" s="376"/>
      <c r="NAM323" s="376"/>
      <c r="NAN323" s="376"/>
      <c r="NAO323" s="376"/>
      <c r="NAP323" s="376"/>
      <c r="NAQ323" s="376"/>
      <c r="NAR323" s="376"/>
      <c r="NAS323" s="377"/>
      <c r="NAT323" s="377"/>
      <c r="NAU323" s="376"/>
      <c r="NAV323" s="376"/>
      <c r="NAW323" s="377"/>
      <c r="NAX323" s="377"/>
      <c r="NAY323" s="376"/>
      <c r="NAZ323" s="376"/>
      <c r="NBA323" s="376"/>
      <c r="NBB323" s="376"/>
      <c r="NBC323" s="376"/>
      <c r="NBD323" s="370"/>
      <c r="NBE323" s="396"/>
      <c r="NBF323" s="376"/>
      <c r="NBG323" s="376"/>
      <c r="NBH323" s="376"/>
      <c r="NBI323" s="376"/>
      <c r="NBJ323" s="376"/>
      <c r="NBK323" s="376"/>
      <c r="NBL323" s="376"/>
      <c r="NBM323" s="375"/>
      <c r="NBN323" s="375"/>
      <c r="NBO323" s="375"/>
      <c r="NBP323" s="375"/>
      <c r="NBQ323" s="375"/>
      <c r="NBR323" s="375"/>
      <c r="NBS323" s="375"/>
      <c r="NBT323" s="375"/>
      <c r="NBU323" s="375"/>
      <c r="NBV323" s="375"/>
      <c r="NBW323" s="375"/>
      <c r="NBX323" s="375"/>
      <c r="NBY323" s="375"/>
      <c r="NBZ323" s="375"/>
      <c r="NCA323" s="375"/>
      <c r="NCB323" s="375"/>
      <c r="NCC323" s="375"/>
      <c r="NCD323" s="375"/>
      <c r="NCE323" s="375"/>
      <c r="NCF323" s="375"/>
      <c r="NCG323" s="375"/>
      <c r="NCH323" s="375"/>
      <c r="NCI323" s="375"/>
      <c r="NCJ323" s="375"/>
      <c r="NCK323" s="375"/>
      <c r="NCL323" s="375"/>
      <c r="NCM323" s="375"/>
      <c r="NCN323" s="375"/>
      <c r="NCO323" s="375"/>
      <c r="NCP323" s="375"/>
      <c r="NCQ323" s="375"/>
      <c r="NCR323" s="375"/>
      <c r="NCS323" s="375"/>
      <c r="NCT323" s="375"/>
      <c r="NCU323" s="375"/>
      <c r="NCV323" s="375"/>
      <c r="NCW323" s="375"/>
      <c r="NCX323" s="375"/>
      <c r="NCY323" s="375"/>
      <c r="NCZ323" s="375"/>
      <c r="NDA323" s="375"/>
      <c r="NDB323" s="375"/>
      <c r="NDC323" s="375"/>
      <c r="NDD323" s="375"/>
      <c r="NDE323" s="376"/>
      <c r="NDF323" s="376"/>
      <c r="NDG323" s="376"/>
      <c r="NDH323" s="376"/>
      <c r="NDI323" s="376"/>
      <c r="NDJ323" s="376"/>
      <c r="NDK323" s="376"/>
      <c r="NDL323" s="376"/>
      <c r="NDM323" s="376"/>
      <c r="NDN323" s="376"/>
      <c r="NDO323" s="376"/>
      <c r="NDP323" s="376"/>
      <c r="NDQ323" s="376"/>
      <c r="NDR323" s="376"/>
      <c r="NDS323" s="376"/>
      <c r="NDT323" s="376"/>
      <c r="NDU323" s="376"/>
      <c r="NDV323" s="376"/>
      <c r="NDW323" s="376"/>
      <c r="NDX323" s="376"/>
      <c r="NDY323" s="376"/>
      <c r="NDZ323" s="376"/>
      <c r="NEA323" s="376"/>
      <c r="NEB323" s="376"/>
      <c r="NEC323" s="377"/>
      <c r="NED323" s="377"/>
      <c r="NEE323" s="377"/>
      <c r="NEF323" s="377"/>
      <c r="NEG323" s="377"/>
      <c r="NEH323" s="376"/>
      <c r="NEI323" s="376"/>
      <c r="NEJ323" s="377"/>
      <c r="NEK323" s="377"/>
      <c r="NEL323" s="376"/>
      <c r="NEM323" s="376"/>
      <c r="NEN323" s="377"/>
      <c r="NEO323" s="377"/>
      <c r="NEP323" s="376"/>
      <c r="NEQ323" s="376"/>
      <c r="NER323" s="376"/>
      <c r="NES323" s="376"/>
      <c r="NET323" s="376"/>
      <c r="NEU323" s="376"/>
      <c r="NEV323" s="376"/>
      <c r="NEW323" s="377"/>
      <c r="NEX323" s="377"/>
      <c r="NEY323" s="376"/>
      <c r="NEZ323" s="376"/>
      <c r="NFA323" s="377"/>
      <c r="NFB323" s="377"/>
      <c r="NFC323" s="376"/>
      <c r="NFD323" s="376"/>
      <c r="NFE323" s="376"/>
      <c r="NFF323" s="376"/>
      <c r="NFG323" s="376"/>
      <c r="NFH323" s="370"/>
      <c r="NFI323" s="396"/>
      <c r="NFJ323" s="376"/>
      <c r="NFK323" s="376"/>
      <c r="NFL323" s="376"/>
      <c r="NFM323" s="376"/>
      <c r="NFN323" s="376"/>
      <c r="NFO323" s="376"/>
      <c r="NFP323" s="376"/>
      <c r="NFQ323" s="375"/>
      <c r="NFR323" s="375"/>
      <c r="NFS323" s="375"/>
      <c r="NFT323" s="375"/>
      <c r="NFU323" s="375"/>
      <c r="NFV323" s="375"/>
      <c r="NFW323" s="375"/>
      <c r="NFX323" s="375"/>
      <c r="NFY323" s="375"/>
      <c r="NFZ323" s="375"/>
      <c r="NGA323" s="375"/>
      <c r="NGB323" s="375"/>
      <c r="NGC323" s="375"/>
      <c r="NGD323" s="375"/>
      <c r="NGE323" s="375"/>
      <c r="NGF323" s="375"/>
      <c r="NGG323" s="375"/>
      <c r="NGH323" s="375"/>
      <c r="NGI323" s="375"/>
      <c r="NGJ323" s="375"/>
      <c r="NGK323" s="375"/>
      <c r="NGL323" s="375"/>
      <c r="NGM323" s="375"/>
      <c r="NGN323" s="375"/>
      <c r="NGO323" s="375"/>
      <c r="NGP323" s="375"/>
      <c r="NGQ323" s="375"/>
      <c r="NGR323" s="375"/>
      <c r="NGS323" s="375"/>
      <c r="NGT323" s="375"/>
      <c r="NGU323" s="375"/>
      <c r="NGV323" s="375"/>
      <c r="NGW323" s="375"/>
      <c r="NGX323" s="375"/>
      <c r="NGY323" s="375"/>
      <c r="NGZ323" s="375"/>
      <c r="NHA323" s="375"/>
      <c r="NHB323" s="375"/>
      <c r="NHC323" s="375"/>
      <c r="NHD323" s="375"/>
      <c r="NHE323" s="375"/>
      <c r="NHF323" s="375"/>
      <c r="NHG323" s="375"/>
      <c r="NHH323" s="375"/>
      <c r="NHI323" s="376"/>
      <c r="NHJ323" s="376"/>
      <c r="NHK323" s="376"/>
      <c r="NHL323" s="376"/>
      <c r="NHM323" s="376"/>
      <c r="NHN323" s="376"/>
      <c r="NHO323" s="376"/>
      <c r="NHP323" s="376"/>
      <c r="NHQ323" s="376"/>
      <c r="NHR323" s="376"/>
      <c r="NHS323" s="376"/>
      <c r="NHT323" s="376"/>
      <c r="NHU323" s="376"/>
      <c r="NHV323" s="376"/>
      <c r="NHW323" s="376"/>
      <c r="NHX323" s="376"/>
      <c r="NHY323" s="376"/>
      <c r="NHZ323" s="376"/>
      <c r="NIA323" s="376"/>
      <c r="NIB323" s="376"/>
      <c r="NIC323" s="376"/>
      <c r="NID323" s="376"/>
      <c r="NIE323" s="376"/>
      <c r="NIF323" s="376"/>
      <c r="NIG323" s="377"/>
      <c r="NIH323" s="377"/>
      <c r="NII323" s="377"/>
      <c r="NIJ323" s="377"/>
      <c r="NIK323" s="377"/>
      <c r="NIL323" s="376"/>
      <c r="NIM323" s="376"/>
      <c r="NIN323" s="377"/>
      <c r="NIO323" s="377"/>
      <c r="NIP323" s="376"/>
      <c r="NIQ323" s="376"/>
      <c r="NIR323" s="377"/>
      <c r="NIS323" s="377"/>
      <c r="NIT323" s="376"/>
      <c r="NIU323" s="376"/>
      <c r="NIV323" s="376"/>
      <c r="NIW323" s="376"/>
      <c r="NIX323" s="376"/>
      <c r="NIY323" s="376"/>
      <c r="NIZ323" s="376"/>
      <c r="NJA323" s="377"/>
      <c r="NJB323" s="377"/>
      <c r="NJC323" s="376"/>
      <c r="NJD323" s="376"/>
      <c r="NJE323" s="377"/>
      <c r="NJF323" s="377"/>
      <c r="NJG323" s="376"/>
      <c r="NJH323" s="376"/>
      <c r="NJI323" s="376"/>
      <c r="NJJ323" s="376"/>
      <c r="NJK323" s="376"/>
      <c r="NJL323" s="370"/>
      <c r="NJM323" s="396"/>
      <c r="NJN323" s="376"/>
      <c r="NJO323" s="376"/>
      <c r="NJP323" s="376"/>
      <c r="NJQ323" s="376"/>
      <c r="NJR323" s="376"/>
      <c r="NJS323" s="376"/>
      <c r="NJT323" s="376"/>
      <c r="NJU323" s="375"/>
      <c r="NJV323" s="375"/>
      <c r="NJW323" s="375"/>
      <c r="NJX323" s="375"/>
      <c r="NJY323" s="375"/>
      <c r="NJZ323" s="375"/>
      <c r="NKA323" s="375"/>
      <c r="NKB323" s="375"/>
      <c r="NKC323" s="375"/>
      <c r="NKD323" s="375"/>
      <c r="NKE323" s="375"/>
      <c r="NKF323" s="375"/>
      <c r="NKG323" s="375"/>
      <c r="NKH323" s="375"/>
      <c r="NKI323" s="375"/>
      <c r="NKJ323" s="375"/>
      <c r="NKK323" s="375"/>
      <c r="NKL323" s="375"/>
      <c r="NKM323" s="375"/>
      <c r="NKN323" s="375"/>
      <c r="NKO323" s="375"/>
      <c r="NKP323" s="375"/>
      <c r="NKQ323" s="375"/>
      <c r="NKR323" s="375"/>
      <c r="NKS323" s="375"/>
      <c r="NKT323" s="375"/>
      <c r="NKU323" s="375"/>
      <c r="NKV323" s="375"/>
      <c r="NKW323" s="375"/>
      <c r="NKX323" s="375"/>
      <c r="NKY323" s="375"/>
      <c r="NKZ323" s="375"/>
      <c r="NLA323" s="375"/>
      <c r="NLB323" s="375"/>
      <c r="NLC323" s="375"/>
      <c r="NLD323" s="375"/>
      <c r="NLE323" s="375"/>
      <c r="NLF323" s="375"/>
      <c r="NLG323" s="375"/>
      <c r="NLH323" s="375"/>
      <c r="NLI323" s="375"/>
      <c r="NLJ323" s="375"/>
      <c r="NLK323" s="375"/>
      <c r="NLL323" s="375"/>
      <c r="NLM323" s="376"/>
      <c r="NLN323" s="376"/>
      <c r="NLO323" s="376"/>
      <c r="NLP323" s="376"/>
      <c r="NLQ323" s="376"/>
      <c r="NLR323" s="376"/>
      <c r="NLS323" s="376"/>
      <c r="NLT323" s="376"/>
      <c r="NLU323" s="376"/>
      <c r="NLV323" s="376"/>
      <c r="NLW323" s="376"/>
      <c r="NLX323" s="376"/>
      <c r="NLY323" s="376"/>
      <c r="NLZ323" s="376"/>
      <c r="NMA323" s="376"/>
      <c r="NMB323" s="376"/>
      <c r="NMC323" s="376"/>
      <c r="NMD323" s="376"/>
      <c r="NME323" s="376"/>
      <c r="NMF323" s="376"/>
      <c r="NMG323" s="376"/>
      <c r="NMH323" s="376"/>
      <c r="NMI323" s="376"/>
      <c r="NMJ323" s="376"/>
      <c r="NMK323" s="377"/>
      <c r="NML323" s="377"/>
      <c r="NMM323" s="377"/>
      <c r="NMN323" s="377"/>
      <c r="NMO323" s="377"/>
      <c r="NMP323" s="376"/>
      <c r="NMQ323" s="376"/>
      <c r="NMR323" s="377"/>
      <c r="NMS323" s="377"/>
      <c r="NMT323" s="376"/>
      <c r="NMU323" s="376"/>
      <c r="NMV323" s="377"/>
      <c r="NMW323" s="377"/>
      <c r="NMX323" s="376"/>
      <c r="NMY323" s="376"/>
      <c r="NMZ323" s="376"/>
      <c r="NNA323" s="376"/>
      <c r="NNB323" s="376"/>
      <c r="NNC323" s="376"/>
      <c r="NND323" s="376"/>
      <c r="NNE323" s="377"/>
      <c r="NNF323" s="377"/>
      <c r="NNG323" s="376"/>
      <c r="NNH323" s="376"/>
      <c r="NNI323" s="377"/>
      <c r="NNJ323" s="377"/>
      <c r="NNK323" s="376"/>
      <c r="NNL323" s="376"/>
      <c r="NNM323" s="376"/>
      <c r="NNN323" s="376"/>
      <c r="NNO323" s="376"/>
      <c r="NNP323" s="370"/>
      <c r="NNQ323" s="396"/>
      <c r="NNR323" s="376"/>
      <c r="NNS323" s="376"/>
      <c r="NNT323" s="376"/>
      <c r="NNU323" s="376"/>
      <c r="NNV323" s="376"/>
      <c r="NNW323" s="376"/>
      <c r="NNX323" s="376"/>
      <c r="NNY323" s="375"/>
      <c r="NNZ323" s="375"/>
      <c r="NOA323" s="375"/>
      <c r="NOB323" s="375"/>
      <c r="NOC323" s="375"/>
      <c r="NOD323" s="375"/>
      <c r="NOE323" s="375"/>
      <c r="NOF323" s="375"/>
      <c r="NOG323" s="375"/>
      <c r="NOH323" s="375"/>
      <c r="NOI323" s="375"/>
      <c r="NOJ323" s="375"/>
      <c r="NOK323" s="375"/>
      <c r="NOL323" s="375"/>
      <c r="NOM323" s="375"/>
      <c r="NON323" s="375"/>
      <c r="NOO323" s="375"/>
      <c r="NOP323" s="375"/>
      <c r="NOQ323" s="375"/>
      <c r="NOR323" s="375"/>
      <c r="NOS323" s="375"/>
      <c r="NOT323" s="375"/>
      <c r="NOU323" s="375"/>
      <c r="NOV323" s="375"/>
      <c r="NOW323" s="375"/>
      <c r="NOX323" s="375"/>
      <c r="NOY323" s="375"/>
      <c r="NOZ323" s="375"/>
      <c r="NPA323" s="375"/>
      <c r="NPB323" s="375"/>
      <c r="NPC323" s="375"/>
      <c r="NPD323" s="375"/>
      <c r="NPE323" s="375"/>
      <c r="NPF323" s="375"/>
      <c r="NPG323" s="375"/>
      <c r="NPH323" s="375"/>
      <c r="NPI323" s="375"/>
      <c r="NPJ323" s="375"/>
      <c r="NPK323" s="375"/>
      <c r="NPL323" s="375"/>
      <c r="NPM323" s="375"/>
      <c r="NPN323" s="375"/>
      <c r="NPO323" s="375"/>
      <c r="NPP323" s="375"/>
      <c r="NPQ323" s="376"/>
      <c r="NPR323" s="376"/>
      <c r="NPS323" s="376"/>
      <c r="NPT323" s="376"/>
      <c r="NPU323" s="376"/>
      <c r="NPV323" s="376"/>
      <c r="NPW323" s="376"/>
      <c r="NPX323" s="376"/>
      <c r="NPY323" s="376"/>
      <c r="NPZ323" s="376"/>
      <c r="NQA323" s="376"/>
      <c r="NQB323" s="376"/>
      <c r="NQC323" s="376"/>
      <c r="NQD323" s="376"/>
      <c r="NQE323" s="376"/>
      <c r="NQF323" s="376"/>
      <c r="NQG323" s="376"/>
      <c r="NQH323" s="376"/>
      <c r="NQI323" s="376"/>
      <c r="NQJ323" s="376"/>
      <c r="NQK323" s="376"/>
      <c r="NQL323" s="376"/>
      <c r="NQM323" s="376"/>
      <c r="NQN323" s="376"/>
      <c r="NQO323" s="377"/>
      <c r="NQP323" s="377"/>
      <c r="NQQ323" s="377"/>
      <c r="NQR323" s="377"/>
      <c r="NQS323" s="377"/>
      <c r="NQT323" s="376"/>
      <c r="NQU323" s="376"/>
      <c r="NQV323" s="377"/>
      <c r="NQW323" s="377"/>
      <c r="NQX323" s="376"/>
      <c r="NQY323" s="376"/>
      <c r="NQZ323" s="377"/>
      <c r="NRA323" s="377"/>
      <c r="NRB323" s="376"/>
      <c r="NRC323" s="376"/>
      <c r="NRD323" s="376"/>
      <c r="NRE323" s="376"/>
      <c r="NRF323" s="376"/>
      <c r="NRG323" s="376"/>
      <c r="NRH323" s="376"/>
      <c r="NRI323" s="377"/>
      <c r="NRJ323" s="377"/>
      <c r="NRK323" s="376"/>
      <c r="NRL323" s="376"/>
      <c r="NRM323" s="377"/>
      <c r="NRN323" s="377"/>
      <c r="NRO323" s="376"/>
      <c r="NRP323" s="376"/>
      <c r="NRQ323" s="376"/>
      <c r="NRR323" s="376"/>
      <c r="NRS323" s="376"/>
      <c r="NRT323" s="370"/>
      <c r="NRU323" s="396"/>
      <c r="NRV323" s="376"/>
      <c r="NRW323" s="376"/>
      <c r="NRX323" s="376"/>
      <c r="NRY323" s="376"/>
      <c r="NRZ323" s="376"/>
      <c r="NSA323" s="376"/>
      <c r="NSB323" s="376"/>
      <c r="NSC323" s="375"/>
      <c r="NSD323" s="375"/>
      <c r="NSE323" s="375"/>
      <c r="NSF323" s="375"/>
      <c r="NSG323" s="375"/>
      <c r="NSH323" s="375"/>
      <c r="NSI323" s="375"/>
      <c r="NSJ323" s="375"/>
      <c r="NSK323" s="375"/>
      <c r="NSL323" s="375"/>
      <c r="NSM323" s="375"/>
      <c r="NSN323" s="375"/>
      <c r="NSO323" s="375"/>
      <c r="NSP323" s="375"/>
      <c r="NSQ323" s="375"/>
      <c r="NSR323" s="375"/>
      <c r="NSS323" s="375"/>
      <c r="NST323" s="375"/>
      <c r="NSU323" s="375"/>
      <c r="NSV323" s="375"/>
      <c r="NSW323" s="375"/>
      <c r="NSX323" s="375"/>
      <c r="NSY323" s="375"/>
      <c r="NSZ323" s="375"/>
      <c r="NTA323" s="375"/>
      <c r="NTB323" s="375"/>
      <c r="NTC323" s="375"/>
      <c r="NTD323" s="375"/>
      <c r="NTE323" s="375"/>
      <c r="NTF323" s="375"/>
      <c r="NTG323" s="375"/>
      <c r="NTH323" s="375"/>
      <c r="NTI323" s="375"/>
      <c r="NTJ323" s="375"/>
      <c r="NTK323" s="375"/>
      <c r="NTL323" s="375"/>
      <c r="NTM323" s="375"/>
      <c r="NTN323" s="375"/>
      <c r="NTO323" s="375"/>
      <c r="NTP323" s="375"/>
      <c r="NTQ323" s="375"/>
      <c r="NTR323" s="375"/>
      <c r="NTS323" s="375"/>
      <c r="NTT323" s="375"/>
      <c r="NTU323" s="376"/>
      <c r="NTV323" s="376"/>
      <c r="NTW323" s="376"/>
      <c r="NTX323" s="376"/>
      <c r="NTY323" s="376"/>
      <c r="NTZ323" s="376"/>
      <c r="NUA323" s="376"/>
      <c r="NUB323" s="376"/>
      <c r="NUC323" s="376"/>
      <c r="NUD323" s="376"/>
      <c r="NUE323" s="376"/>
      <c r="NUF323" s="376"/>
      <c r="NUG323" s="376"/>
      <c r="NUH323" s="376"/>
      <c r="NUI323" s="376"/>
      <c r="NUJ323" s="376"/>
      <c r="NUK323" s="376"/>
      <c r="NUL323" s="376"/>
      <c r="NUM323" s="376"/>
      <c r="NUN323" s="376"/>
      <c r="NUO323" s="376"/>
      <c r="NUP323" s="376"/>
      <c r="NUQ323" s="376"/>
      <c r="NUR323" s="376"/>
      <c r="NUS323" s="377"/>
      <c r="NUT323" s="377"/>
      <c r="NUU323" s="377"/>
      <c r="NUV323" s="377"/>
      <c r="NUW323" s="377"/>
      <c r="NUX323" s="376"/>
      <c r="NUY323" s="376"/>
      <c r="NUZ323" s="377"/>
      <c r="NVA323" s="377"/>
      <c r="NVB323" s="376"/>
      <c r="NVC323" s="376"/>
      <c r="NVD323" s="377"/>
      <c r="NVE323" s="377"/>
      <c r="NVF323" s="376"/>
      <c r="NVG323" s="376"/>
      <c r="NVH323" s="376"/>
      <c r="NVI323" s="376"/>
      <c r="NVJ323" s="376"/>
      <c r="NVK323" s="376"/>
      <c r="NVL323" s="376"/>
      <c r="NVM323" s="377"/>
      <c r="NVN323" s="377"/>
      <c r="NVO323" s="376"/>
      <c r="NVP323" s="376"/>
      <c r="NVQ323" s="377"/>
      <c r="NVR323" s="377"/>
      <c r="NVS323" s="376"/>
      <c r="NVT323" s="376"/>
      <c r="NVU323" s="376"/>
      <c r="NVV323" s="376"/>
      <c r="NVW323" s="376"/>
      <c r="NVX323" s="370"/>
      <c r="NVY323" s="396"/>
      <c r="NVZ323" s="376"/>
      <c r="NWA323" s="376"/>
      <c r="NWB323" s="376"/>
      <c r="NWC323" s="376"/>
      <c r="NWD323" s="376"/>
      <c r="NWE323" s="376"/>
      <c r="NWF323" s="376"/>
      <c r="NWG323" s="375"/>
      <c r="NWH323" s="375"/>
      <c r="NWI323" s="375"/>
      <c r="NWJ323" s="375"/>
      <c r="NWK323" s="375"/>
      <c r="NWL323" s="375"/>
      <c r="NWM323" s="375"/>
      <c r="NWN323" s="375"/>
      <c r="NWO323" s="375"/>
      <c r="NWP323" s="375"/>
      <c r="NWQ323" s="375"/>
      <c r="NWR323" s="375"/>
      <c r="NWS323" s="375"/>
      <c r="NWT323" s="375"/>
      <c r="NWU323" s="375"/>
      <c r="NWV323" s="375"/>
      <c r="NWW323" s="375"/>
      <c r="NWX323" s="375"/>
      <c r="NWY323" s="375"/>
      <c r="NWZ323" s="375"/>
      <c r="NXA323" s="375"/>
      <c r="NXB323" s="375"/>
      <c r="NXC323" s="375"/>
      <c r="NXD323" s="375"/>
      <c r="NXE323" s="375"/>
      <c r="NXF323" s="375"/>
      <c r="NXG323" s="375"/>
      <c r="NXH323" s="375"/>
      <c r="NXI323" s="375"/>
      <c r="NXJ323" s="375"/>
      <c r="NXK323" s="375"/>
      <c r="NXL323" s="375"/>
      <c r="NXM323" s="375"/>
      <c r="NXN323" s="375"/>
      <c r="NXO323" s="375"/>
      <c r="NXP323" s="375"/>
      <c r="NXQ323" s="375"/>
      <c r="NXR323" s="375"/>
      <c r="NXS323" s="375"/>
      <c r="NXT323" s="375"/>
      <c r="NXU323" s="375"/>
      <c r="NXV323" s="375"/>
      <c r="NXW323" s="375"/>
      <c r="NXX323" s="375"/>
      <c r="NXY323" s="376"/>
      <c r="NXZ323" s="376"/>
      <c r="NYA323" s="376"/>
      <c r="NYB323" s="376"/>
      <c r="NYC323" s="376"/>
      <c r="NYD323" s="376"/>
      <c r="NYE323" s="376"/>
      <c r="NYF323" s="376"/>
      <c r="NYG323" s="376"/>
      <c r="NYH323" s="376"/>
      <c r="NYI323" s="376"/>
      <c r="NYJ323" s="376"/>
      <c r="NYK323" s="376"/>
      <c r="NYL323" s="376"/>
      <c r="NYM323" s="376"/>
      <c r="NYN323" s="376"/>
      <c r="NYO323" s="376"/>
      <c r="NYP323" s="376"/>
      <c r="NYQ323" s="376"/>
      <c r="NYR323" s="376"/>
      <c r="NYS323" s="376"/>
      <c r="NYT323" s="376"/>
      <c r="NYU323" s="376"/>
      <c r="NYV323" s="376"/>
      <c r="NYW323" s="377"/>
      <c r="NYX323" s="377"/>
      <c r="NYY323" s="377"/>
      <c r="NYZ323" s="377"/>
      <c r="NZA323" s="377"/>
      <c r="NZB323" s="376"/>
      <c r="NZC323" s="376"/>
      <c r="NZD323" s="377"/>
      <c r="NZE323" s="377"/>
      <c r="NZF323" s="376"/>
      <c r="NZG323" s="376"/>
      <c r="NZH323" s="377"/>
      <c r="NZI323" s="377"/>
      <c r="NZJ323" s="376"/>
      <c r="NZK323" s="376"/>
      <c r="NZL323" s="376"/>
      <c r="NZM323" s="376"/>
      <c r="NZN323" s="376"/>
      <c r="NZO323" s="376"/>
      <c r="NZP323" s="376"/>
      <c r="NZQ323" s="377"/>
      <c r="NZR323" s="377"/>
      <c r="NZS323" s="376"/>
      <c r="NZT323" s="376"/>
      <c r="NZU323" s="377"/>
      <c r="NZV323" s="377"/>
      <c r="NZW323" s="376"/>
      <c r="NZX323" s="376"/>
      <c r="NZY323" s="376"/>
      <c r="NZZ323" s="376"/>
      <c r="OAA323" s="376"/>
      <c r="OAB323" s="370"/>
      <c r="OAC323" s="396"/>
      <c r="OAD323" s="376"/>
      <c r="OAE323" s="376"/>
      <c r="OAF323" s="376"/>
      <c r="OAG323" s="376"/>
      <c r="OAH323" s="376"/>
      <c r="OAI323" s="376"/>
      <c r="OAJ323" s="376"/>
      <c r="OAK323" s="375"/>
      <c r="OAL323" s="375"/>
      <c r="OAM323" s="375"/>
      <c r="OAN323" s="375"/>
      <c r="OAO323" s="375"/>
      <c r="OAP323" s="375"/>
      <c r="OAQ323" s="375"/>
      <c r="OAR323" s="375"/>
      <c r="OAS323" s="375"/>
      <c r="OAT323" s="375"/>
      <c r="OAU323" s="375"/>
      <c r="OAV323" s="375"/>
      <c r="OAW323" s="375"/>
      <c r="OAX323" s="375"/>
      <c r="OAY323" s="375"/>
      <c r="OAZ323" s="375"/>
      <c r="OBA323" s="375"/>
      <c r="OBB323" s="375"/>
      <c r="OBC323" s="375"/>
      <c r="OBD323" s="375"/>
      <c r="OBE323" s="375"/>
      <c r="OBF323" s="375"/>
      <c r="OBG323" s="375"/>
      <c r="OBH323" s="375"/>
      <c r="OBI323" s="375"/>
      <c r="OBJ323" s="375"/>
      <c r="OBK323" s="375"/>
      <c r="OBL323" s="375"/>
      <c r="OBM323" s="375"/>
      <c r="OBN323" s="375"/>
      <c r="OBO323" s="375"/>
      <c r="OBP323" s="375"/>
      <c r="OBQ323" s="375"/>
      <c r="OBR323" s="375"/>
      <c r="OBS323" s="375"/>
      <c r="OBT323" s="375"/>
      <c r="OBU323" s="375"/>
      <c r="OBV323" s="375"/>
      <c r="OBW323" s="375"/>
      <c r="OBX323" s="375"/>
      <c r="OBY323" s="375"/>
      <c r="OBZ323" s="375"/>
      <c r="OCA323" s="375"/>
      <c r="OCB323" s="375"/>
      <c r="OCC323" s="376"/>
      <c r="OCD323" s="376"/>
      <c r="OCE323" s="376"/>
      <c r="OCF323" s="376"/>
      <c r="OCG323" s="376"/>
      <c r="OCH323" s="376"/>
      <c r="OCI323" s="376"/>
      <c r="OCJ323" s="376"/>
      <c r="OCK323" s="376"/>
      <c r="OCL323" s="376"/>
      <c r="OCM323" s="376"/>
      <c r="OCN323" s="376"/>
      <c r="OCO323" s="376"/>
      <c r="OCP323" s="376"/>
      <c r="OCQ323" s="376"/>
      <c r="OCR323" s="376"/>
      <c r="OCS323" s="376"/>
      <c r="OCT323" s="376"/>
      <c r="OCU323" s="376"/>
      <c r="OCV323" s="376"/>
      <c r="OCW323" s="376"/>
      <c r="OCX323" s="376"/>
      <c r="OCY323" s="376"/>
      <c r="OCZ323" s="376"/>
      <c r="ODA323" s="377"/>
      <c r="ODB323" s="377"/>
      <c r="ODC323" s="377"/>
      <c r="ODD323" s="377"/>
      <c r="ODE323" s="377"/>
      <c r="ODF323" s="376"/>
      <c r="ODG323" s="376"/>
      <c r="ODH323" s="377"/>
      <c r="ODI323" s="377"/>
      <c r="ODJ323" s="376"/>
      <c r="ODK323" s="376"/>
      <c r="ODL323" s="377"/>
      <c r="ODM323" s="377"/>
      <c r="ODN323" s="376"/>
      <c r="ODO323" s="376"/>
      <c r="ODP323" s="376"/>
      <c r="ODQ323" s="376"/>
      <c r="ODR323" s="376"/>
      <c r="ODS323" s="376"/>
      <c r="ODT323" s="376"/>
      <c r="ODU323" s="377"/>
      <c r="ODV323" s="377"/>
      <c r="ODW323" s="376"/>
      <c r="ODX323" s="376"/>
      <c r="ODY323" s="377"/>
      <c r="ODZ323" s="377"/>
      <c r="OEA323" s="376"/>
      <c r="OEB323" s="376"/>
      <c r="OEC323" s="376"/>
      <c r="OED323" s="376"/>
      <c r="OEE323" s="376"/>
      <c r="OEF323" s="370"/>
      <c r="OEG323" s="396"/>
      <c r="OEH323" s="376"/>
      <c r="OEI323" s="376"/>
      <c r="OEJ323" s="376"/>
      <c r="OEK323" s="376"/>
      <c r="OEL323" s="376"/>
      <c r="OEM323" s="376"/>
      <c r="OEN323" s="376"/>
      <c r="OEO323" s="375"/>
      <c r="OEP323" s="375"/>
      <c r="OEQ323" s="375"/>
      <c r="OER323" s="375"/>
      <c r="OES323" s="375"/>
      <c r="OET323" s="375"/>
      <c r="OEU323" s="375"/>
      <c r="OEV323" s="375"/>
      <c r="OEW323" s="375"/>
      <c r="OEX323" s="375"/>
      <c r="OEY323" s="375"/>
      <c r="OEZ323" s="375"/>
      <c r="OFA323" s="375"/>
      <c r="OFB323" s="375"/>
      <c r="OFC323" s="375"/>
      <c r="OFD323" s="375"/>
      <c r="OFE323" s="375"/>
      <c r="OFF323" s="375"/>
      <c r="OFG323" s="375"/>
      <c r="OFH323" s="375"/>
      <c r="OFI323" s="375"/>
      <c r="OFJ323" s="375"/>
      <c r="OFK323" s="375"/>
      <c r="OFL323" s="375"/>
      <c r="OFM323" s="375"/>
      <c r="OFN323" s="375"/>
      <c r="OFO323" s="375"/>
      <c r="OFP323" s="375"/>
      <c r="OFQ323" s="375"/>
      <c r="OFR323" s="375"/>
      <c r="OFS323" s="375"/>
      <c r="OFT323" s="375"/>
      <c r="OFU323" s="375"/>
      <c r="OFV323" s="375"/>
      <c r="OFW323" s="375"/>
      <c r="OFX323" s="375"/>
      <c r="OFY323" s="375"/>
      <c r="OFZ323" s="375"/>
      <c r="OGA323" s="375"/>
      <c r="OGB323" s="375"/>
      <c r="OGC323" s="375"/>
      <c r="OGD323" s="375"/>
      <c r="OGE323" s="375"/>
      <c r="OGF323" s="375"/>
      <c r="OGG323" s="376"/>
      <c r="OGH323" s="376"/>
      <c r="OGI323" s="376"/>
      <c r="OGJ323" s="376"/>
      <c r="OGK323" s="376"/>
      <c r="OGL323" s="376"/>
      <c r="OGM323" s="376"/>
      <c r="OGN323" s="376"/>
      <c r="OGO323" s="376"/>
      <c r="OGP323" s="376"/>
      <c r="OGQ323" s="376"/>
      <c r="OGR323" s="376"/>
      <c r="OGS323" s="376"/>
      <c r="OGT323" s="376"/>
      <c r="OGU323" s="376"/>
      <c r="OGV323" s="376"/>
      <c r="OGW323" s="376"/>
      <c r="OGX323" s="376"/>
      <c r="OGY323" s="376"/>
      <c r="OGZ323" s="376"/>
      <c r="OHA323" s="376"/>
      <c r="OHB323" s="376"/>
      <c r="OHC323" s="376"/>
      <c r="OHD323" s="376"/>
      <c r="OHE323" s="377"/>
      <c r="OHF323" s="377"/>
      <c r="OHG323" s="377"/>
      <c r="OHH323" s="377"/>
      <c r="OHI323" s="377"/>
      <c r="OHJ323" s="376"/>
      <c r="OHK323" s="376"/>
      <c r="OHL323" s="377"/>
      <c r="OHM323" s="377"/>
      <c r="OHN323" s="376"/>
      <c r="OHO323" s="376"/>
      <c r="OHP323" s="377"/>
      <c r="OHQ323" s="377"/>
      <c r="OHR323" s="376"/>
      <c r="OHS323" s="376"/>
      <c r="OHT323" s="376"/>
      <c r="OHU323" s="376"/>
      <c r="OHV323" s="376"/>
      <c r="OHW323" s="376"/>
      <c r="OHX323" s="376"/>
      <c r="OHY323" s="377"/>
      <c r="OHZ323" s="377"/>
      <c r="OIA323" s="376"/>
      <c r="OIB323" s="376"/>
      <c r="OIC323" s="377"/>
      <c r="OID323" s="377"/>
      <c r="OIE323" s="376"/>
      <c r="OIF323" s="376"/>
      <c r="OIG323" s="376"/>
      <c r="OIH323" s="376"/>
      <c r="OII323" s="376"/>
      <c r="OIJ323" s="370"/>
      <c r="OIK323" s="396"/>
      <c r="OIL323" s="376"/>
      <c r="OIM323" s="376"/>
      <c r="OIN323" s="376"/>
      <c r="OIO323" s="376"/>
      <c r="OIP323" s="376"/>
      <c r="OIQ323" s="376"/>
      <c r="OIR323" s="376"/>
      <c r="OIS323" s="375"/>
      <c r="OIT323" s="375"/>
      <c r="OIU323" s="375"/>
      <c r="OIV323" s="375"/>
      <c r="OIW323" s="375"/>
      <c r="OIX323" s="375"/>
      <c r="OIY323" s="375"/>
      <c r="OIZ323" s="375"/>
      <c r="OJA323" s="375"/>
      <c r="OJB323" s="375"/>
      <c r="OJC323" s="375"/>
      <c r="OJD323" s="375"/>
      <c r="OJE323" s="375"/>
      <c r="OJF323" s="375"/>
      <c r="OJG323" s="375"/>
      <c r="OJH323" s="375"/>
      <c r="OJI323" s="375"/>
      <c r="OJJ323" s="375"/>
      <c r="OJK323" s="375"/>
      <c r="OJL323" s="375"/>
      <c r="OJM323" s="375"/>
      <c r="OJN323" s="375"/>
      <c r="OJO323" s="375"/>
      <c r="OJP323" s="375"/>
      <c r="OJQ323" s="375"/>
      <c r="OJR323" s="375"/>
      <c r="OJS323" s="375"/>
      <c r="OJT323" s="375"/>
      <c r="OJU323" s="375"/>
      <c r="OJV323" s="375"/>
      <c r="OJW323" s="375"/>
      <c r="OJX323" s="375"/>
      <c r="OJY323" s="375"/>
      <c r="OJZ323" s="375"/>
      <c r="OKA323" s="375"/>
      <c r="OKB323" s="375"/>
      <c r="OKC323" s="375"/>
      <c r="OKD323" s="375"/>
      <c r="OKE323" s="375"/>
      <c r="OKF323" s="375"/>
      <c r="OKG323" s="375"/>
      <c r="OKH323" s="375"/>
      <c r="OKI323" s="375"/>
      <c r="OKJ323" s="375"/>
      <c r="OKK323" s="376"/>
      <c r="OKL323" s="376"/>
      <c r="OKM323" s="376"/>
      <c r="OKN323" s="376"/>
      <c r="OKO323" s="376"/>
      <c r="OKP323" s="376"/>
      <c r="OKQ323" s="376"/>
      <c r="OKR323" s="376"/>
      <c r="OKS323" s="376"/>
      <c r="OKT323" s="376"/>
      <c r="OKU323" s="376"/>
      <c r="OKV323" s="376"/>
      <c r="OKW323" s="376"/>
      <c r="OKX323" s="376"/>
      <c r="OKY323" s="376"/>
      <c r="OKZ323" s="376"/>
      <c r="OLA323" s="376"/>
      <c r="OLB323" s="376"/>
      <c r="OLC323" s="376"/>
      <c r="OLD323" s="376"/>
      <c r="OLE323" s="376"/>
      <c r="OLF323" s="376"/>
      <c r="OLG323" s="376"/>
      <c r="OLH323" s="376"/>
      <c r="OLI323" s="377"/>
      <c r="OLJ323" s="377"/>
      <c r="OLK323" s="377"/>
      <c r="OLL323" s="377"/>
      <c r="OLM323" s="377"/>
      <c r="OLN323" s="376"/>
      <c r="OLO323" s="376"/>
      <c r="OLP323" s="377"/>
      <c r="OLQ323" s="377"/>
      <c r="OLR323" s="376"/>
      <c r="OLS323" s="376"/>
      <c r="OLT323" s="377"/>
      <c r="OLU323" s="377"/>
      <c r="OLV323" s="376"/>
      <c r="OLW323" s="376"/>
      <c r="OLX323" s="376"/>
      <c r="OLY323" s="376"/>
      <c r="OLZ323" s="376"/>
      <c r="OMA323" s="376"/>
      <c r="OMB323" s="376"/>
      <c r="OMC323" s="377"/>
      <c r="OMD323" s="377"/>
      <c r="OME323" s="376"/>
      <c r="OMF323" s="376"/>
      <c r="OMG323" s="377"/>
      <c r="OMH323" s="377"/>
      <c r="OMI323" s="376"/>
      <c r="OMJ323" s="376"/>
      <c r="OMK323" s="376"/>
      <c r="OML323" s="376"/>
      <c r="OMM323" s="376"/>
      <c r="OMN323" s="370"/>
      <c r="OMO323" s="396"/>
      <c r="OMP323" s="376"/>
      <c r="OMQ323" s="376"/>
      <c r="OMR323" s="376"/>
      <c r="OMS323" s="376"/>
      <c r="OMT323" s="376"/>
      <c r="OMU323" s="376"/>
      <c r="OMV323" s="376"/>
      <c r="OMW323" s="375"/>
      <c r="OMX323" s="375"/>
      <c r="OMY323" s="375"/>
      <c r="OMZ323" s="375"/>
      <c r="ONA323" s="375"/>
      <c r="ONB323" s="375"/>
      <c r="ONC323" s="375"/>
      <c r="OND323" s="375"/>
      <c r="ONE323" s="375"/>
      <c r="ONF323" s="375"/>
      <c r="ONG323" s="375"/>
      <c r="ONH323" s="375"/>
      <c r="ONI323" s="375"/>
      <c r="ONJ323" s="375"/>
      <c r="ONK323" s="375"/>
      <c r="ONL323" s="375"/>
      <c r="ONM323" s="375"/>
      <c r="ONN323" s="375"/>
      <c r="ONO323" s="375"/>
      <c r="ONP323" s="375"/>
      <c r="ONQ323" s="375"/>
      <c r="ONR323" s="375"/>
      <c r="ONS323" s="375"/>
      <c r="ONT323" s="375"/>
      <c r="ONU323" s="375"/>
      <c r="ONV323" s="375"/>
      <c r="ONW323" s="375"/>
      <c r="ONX323" s="375"/>
      <c r="ONY323" s="375"/>
      <c r="ONZ323" s="375"/>
      <c r="OOA323" s="375"/>
      <c r="OOB323" s="375"/>
      <c r="OOC323" s="375"/>
      <c r="OOD323" s="375"/>
      <c r="OOE323" s="375"/>
      <c r="OOF323" s="375"/>
      <c r="OOG323" s="375"/>
      <c r="OOH323" s="375"/>
      <c r="OOI323" s="375"/>
      <c r="OOJ323" s="375"/>
      <c r="OOK323" s="375"/>
      <c r="OOL323" s="375"/>
      <c r="OOM323" s="375"/>
      <c r="OON323" s="375"/>
      <c r="OOO323" s="376"/>
      <c r="OOP323" s="376"/>
      <c r="OOQ323" s="376"/>
      <c r="OOR323" s="376"/>
      <c r="OOS323" s="376"/>
      <c r="OOT323" s="376"/>
      <c r="OOU323" s="376"/>
      <c r="OOV323" s="376"/>
      <c r="OOW323" s="376"/>
      <c r="OOX323" s="376"/>
      <c r="OOY323" s="376"/>
      <c r="OOZ323" s="376"/>
      <c r="OPA323" s="376"/>
      <c r="OPB323" s="376"/>
      <c r="OPC323" s="376"/>
      <c r="OPD323" s="376"/>
      <c r="OPE323" s="376"/>
      <c r="OPF323" s="376"/>
      <c r="OPG323" s="376"/>
      <c r="OPH323" s="376"/>
      <c r="OPI323" s="376"/>
      <c r="OPJ323" s="376"/>
      <c r="OPK323" s="376"/>
      <c r="OPL323" s="376"/>
      <c r="OPM323" s="377"/>
      <c r="OPN323" s="377"/>
      <c r="OPO323" s="377"/>
      <c r="OPP323" s="377"/>
      <c r="OPQ323" s="377"/>
      <c r="OPR323" s="376"/>
      <c r="OPS323" s="376"/>
      <c r="OPT323" s="377"/>
      <c r="OPU323" s="377"/>
      <c r="OPV323" s="376"/>
      <c r="OPW323" s="376"/>
      <c r="OPX323" s="377"/>
      <c r="OPY323" s="377"/>
      <c r="OPZ323" s="376"/>
      <c r="OQA323" s="376"/>
      <c r="OQB323" s="376"/>
      <c r="OQC323" s="376"/>
      <c r="OQD323" s="376"/>
      <c r="OQE323" s="376"/>
      <c r="OQF323" s="376"/>
      <c r="OQG323" s="377"/>
      <c r="OQH323" s="377"/>
      <c r="OQI323" s="376"/>
      <c r="OQJ323" s="376"/>
      <c r="OQK323" s="377"/>
      <c r="OQL323" s="377"/>
      <c r="OQM323" s="376"/>
      <c r="OQN323" s="376"/>
      <c r="OQO323" s="376"/>
      <c r="OQP323" s="376"/>
      <c r="OQQ323" s="376"/>
      <c r="OQR323" s="370"/>
      <c r="OQS323" s="396"/>
      <c r="OQT323" s="376"/>
      <c r="OQU323" s="376"/>
      <c r="OQV323" s="376"/>
      <c r="OQW323" s="376"/>
      <c r="OQX323" s="376"/>
      <c r="OQY323" s="376"/>
      <c r="OQZ323" s="376"/>
      <c r="ORA323" s="375"/>
      <c r="ORB323" s="375"/>
      <c r="ORC323" s="375"/>
      <c r="ORD323" s="375"/>
      <c r="ORE323" s="375"/>
      <c r="ORF323" s="375"/>
      <c r="ORG323" s="375"/>
      <c r="ORH323" s="375"/>
      <c r="ORI323" s="375"/>
      <c r="ORJ323" s="375"/>
      <c r="ORK323" s="375"/>
      <c r="ORL323" s="375"/>
      <c r="ORM323" s="375"/>
      <c r="ORN323" s="375"/>
      <c r="ORO323" s="375"/>
      <c r="ORP323" s="375"/>
      <c r="ORQ323" s="375"/>
      <c r="ORR323" s="375"/>
      <c r="ORS323" s="375"/>
      <c r="ORT323" s="375"/>
      <c r="ORU323" s="375"/>
      <c r="ORV323" s="375"/>
      <c r="ORW323" s="375"/>
      <c r="ORX323" s="375"/>
      <c r="ORY323" s="375"/>
      <c r="ORZ323" s="375"/>
      <c r="OSA323" s="375"/>
      <c r="OSB323" s="375"/>
      <c r="OSC323" s="375"/>
      <c r="OSD323" s="375"/>
      <c r="OSE323" s="375"/>
      <c r="OSF323" s="375"/>
      <c r="OSG323" s="375"/>
      <c r="OSH323" s="375"/>
      <c r="OSI323" s="375"/>
      <c r="OSJ323" s="375"/>
      <c r="OSK323" s="375"/>
      <c r="OSL323" s="375"/>
      <c r="OSM323" s="375"/>
      <c r="OSN323" s="375"/>
      <c r="OSO323" s="375"/>
      <c r="OSP323" s="375"/>
      <c r="OSQ323" s="375"/>
      <c r="OSR323" s="375"/>
      <c r="OSS323" s="376"/>
      <c r="OST323" s="376"/>
      <c r="OSU323" s="376"/>
      <c r="OSV323" s="376"/>
      <c r="OSW323" s="376"/>
      <c r="OSX323" s="376"/>
      <c r="OSY323" s="376"/>
      <c r="OSZ323" s="376"/>
      <c r="OTA323" s="376"/>
      <c r="OTB323" s="376"/>
      <c r="OTC323" s="376"/>
      <c r="OTD323" s="376"/>
      <c r="OTE323" s="376"/>
      <c r="OTF323" s="376"/>
      <c r="OTG323" s="376"/>
      <c r="OTH323" s="376"/>
      <c r="OTI323" s="376"/>
      <c r="OTJ323" s="376"/>
      <c r="OTK323" s="376"/>
      <c r="OTL323" s="376"/>
      <c r="OTM323" s="376"/>
      <c r="OTN323" s="376"/>
      <c r="OTO323" s="376"/>
      <c r="OTP323" s="376"/>
      <c r="OTQ323" s="377"/>
      <c r="OTR323" s="377"/>
      <c r="OTS323" s="377"/>
      <c r="OTT323" s="377"/>
      <c r="OTU323" s="377"/>
      <c r="OTV323" s="376"/>
      <c r="OTW323" s="376"/>
      <c r="OTX323" s="377"/>
      <c r="OTY323" s="377"/>
      <c r="OTZ323" s="376"/>
      <c r="OUA323" s="376"/>
      <c r="OUB323" s="377"/>
      <c r="OUC323" s="377"/>
      <c r="OUD323" s="376"/>
      <c r="OUE323" s="376"/>
      <c r="OUF323" s="376"/>
      <c r="OUG323" s="376"/>
      <c r="OUH323" s="376"/>
      <c r="OUI323" s="376"/>
      <c r="OUJ323" s="376"/>
      <c r="OUK323" s="377"/>
      <c r="OUL323" s="377"/>
      <c r="OUM323" s="376"/>
      <c r="OUN323" s="376"/>
      <c r="OUO323" s="377"/>
      <c r="OUP323" s="377"/>
      <c r="OUQ323" s="376"/>
      <c r="OUR323" s="376"/>
      <c r="OUS323" s="376"/>
      <c r="OUT323" s="376"/>
      <c r="OUU323" s="376"/>
      <c r="OUV323" s="370"/>
      <c r="OUW323" s="396"/>
      <c r="OUX323" s="376"/>
      <c r="OUY323" s="376"/>
      <c r="OUZ323" s="376"/>
      <c r="OVA323" s="376"/>
      <c r="OVB323" s="376"/>
      <c r="OVC323" s="376"/>
      <c r="OVD323" s="376"/>
      <c r="OVE323" s="375"/>
      <c r="OVF323" s="375"/>
      <c r="OVG323" s="375"/>
      <c r="OVH323" s="375"/>
      <c r="OVI323" s="375"/>
      <c r="OVJ323" s="375"/>
      <c r="OVK323" s="375"/>
      <c r="OVL323" s="375"/>
      <c r="OVM323" s="375"/>
      <c r="OVN323" s="375"/>
      <c r="OVO323" s="375"/>
      <c r="OVP323" s="375"/>
      <c r="OVQ323" s="375"/>
      <c r="OVR323" s="375"/>
      <c r="OVS323" s="375"/>
      <c r="OVT323" s="375"/>
      <c r="OVU323" s="375"/>
      <c r="OVV323" s="375"/>
      <c r="OVW323" s="375"/>
      <c r="OVX323" s="375"/>
      <c r="OVY323" s="375"/>
      <c r="OVZ323" s="375"/>
      <c r="OWA323" s="375"/>
      <c r="OWB323" s="375"/>
      <c r="OWC323" s="375"/>
      <c r="OWD323" s="375"/>
      <c r="OWE323" s="375"/>
      <c r="OWF323" s="375"/>
      <c r="OWG323" s="375"/>
      <c r="OWH323" s="375"/>
      <c r="OWI323" s="375"/>
      <c r="OWJ323" s="375"/>
      <c r="OWK323" s="375"/>
      <c r="OWL323" s="375"/>
      <c r="OWM323" s="375"/>
      <c r="OWN323" s="375"/>
      <c r="OWO323" s="375"/>
      <c r="OWP323" s="375"/>
      <c r="OWQ323" s="375"/>
      <c r="OWR323" s="375"/>
      <c r="OWS323" s="375"/>
      <c r="OWT323" s="375"/>
      <c r="OWU323" s="375"/>
      <c r="OWV323" s="375"/>
      <c r="OWW323" s="376"/>
      <c r="OWX323" s="376"/>
      <c r="OWY323" s="376"/>
      <c r="OWZ323" s="376"/>
      <c r="OXA323" s="376"/>
      <c r="OXB323" s="376"/>
      <c r="OXC323" s="376"/>
      <c r="OXD323" s="376"/>
      <c r="OXE323" s="376"/>
      <c r="OXF323" s="376"/>
      <c r="OXG323" s="376"/>
      <c r="OXH323" s="376"/>
      <c r="OXI323" s="376"/>
      <c r="OXJ323" s="376"/>
      <c r="OXK323" s="376"/>
      <c r="OXL323" s="376"/>
      <c r="OXM323" s="376"/>
      <c r="OXN323" s="376"/>
      <c r="OXO323" s="376"/>
      <c r="OXP323" s="376"/>
      <c r="OXQ323" s="376"/>
      <c r="OXR323" s="376"/>
      <c r="OXS323" s="376"/>
      <c r="OXT323" s="376"/>
      <c r="OXU323" s="377"/>
      <c r="OXV323" s="377"/>
      <c r="OXW323" s="377"/>
      <c r="OXX323" s="377"/>
      <c r="OXY323" s="377"/>
      <c r="OXZ323" s="376"/>
      <c r="OYA323" s="376"/>
      <c r="OYB323" s="377"/>
      <c r="OYC323" s="377"/>
      <c r="OYD323" s="376"/>
      <c r="OYE323" s="376"/>
      <c r="OYF323" s="377"/>
      <c r="OYG323" s="377"/>
      <c r="OYH323" s="376"/>
      <c r="OYI323" s="376"/>
      <c r="OYJ323" s="376"/>
      <c r="OYK323" s="376"/>
      <c r="OYL323" s="376"/>
      <c r="OYM323" s="376"/>
      <c r="OYN323" s="376"/>
      <c r="OYO323" s="377"/>
      <c r="OYP323" s="377"/>
      <c r="OYQ323" s="376"/>
      <c r="OYR323" s="376"/>
      <c r="OYS323" s="377"/>
      <c r="OYT323" s="377"/>
      <c r="OYU323" s="376"/>
      <c r="OYV323" s="376"/>
      <c r="OYW323" s="376"/>
      <c r="OYX323" s="376"/>
      <c r="OYY323" s="376"/>
      <c r="OYZ323" s="370"/>
      <c r="OZA323" s="396"/>
      <c r="OZB323" s="376"/>
      <c r="OZC323" s="376"/>
      <c r="OZD323" s="376"/>
      <c r="OZE323" s="376"/>
      <c r="OZF323" s="376"/>
      <c r="OZG323" s="376"/>
      <c r="OZH323" s="376"/>
      <c r="OZI323" s="375"/>
      <c r="OZJ323" s="375"/>
      <c r="OZK323" s="375"/>
      <c r="OZL323" s="375"/>
      <c r="OZM323" s="375"/>
      <c r="OZN323" s="375"/>
      <c r="OZO323" s="375"/>
      <c r="OZP323" s="375"/>
      <c r="OZQ323" s="375"/>
      <c r="OZR323" s="375"/>
      <c r="OZS323" s="375"/>
      <c r="OZT323" s="375"/>
      <c r="OZU323" s="375"/>
      <c r="OZV323" s="375"/>
      <c r="OZW323" s="375"/>
      <c r="OZX323" s="375"/>
      <c r="OZY323" s="375"/>
      <c r="OZZ323" s="375"/>
      <c r="PAA323" s="375"/>
      <c r="PAB323" s="375"/>
      <c r="PAC323" s="375"/>
      <c r="PAD323" s="375"/>
      <c r="PAE323" s="375"/>
      <c r="PAF323" s="375"/>
      <c r="PAG323" s="375"/>
      <c r="PAH323" s="375"/>
      <c r="PAI323" s="375"/>
      <c r="PAJ323" s="375"/>
      <c r="PAK323" s="375"/>
      <c r="PAL323" s="375"/>
      <c r="PAM323" s="375"/>
      <c r="PAN323" s="375"/>
      <c r="PAO323" s="375"/>
      <c r="PAP323" s="375"/>
      <c r="PAQ323" s="375"/>
      <c r="PAR323" s="375"/>
      <c r="PAS323" s="375"/>
      <c r="PAT323" s="375"/>
      <c r="PAU323" s="375"/>
      <c r="PAV323" s="375"/>
      <c r="PAW323" s="375"/>
      <c r="PAX323" s="375"/>
      <c r="PAY323" s="375"/>
      <c r="PAZ323" s="375"/>
      <c r="PBA323" s="376"/>
      <c r="PBB323" s="376"/>
      <c r="PBC323" s="376"/>
      <c r="PBD323" s="376"/>
      <c r="PBE323" s="376"/>
      <c r="PBF323" s="376"/>
      <c r="PBG323" s="376"/>
      <c r="PBH323" s="376"/>
      <c r="PBI323" s="376"/>
      <c r="PBJ323" s="376"/>
      <c r="PBK323" s="376"/>
      <c r="PBL323" s="376"/>
      <c r="PBM323" s="376"/>
      <c r="PBN323" s="376"/>
      <c r="PBO323" s="376"/>
      <c r="PBP323" s="376"/>
      <c r="PBQ323" s="376"/>
      <c r="PBR323" s="376"/>
      <c r="PBS323" s="376"/>
      <c r="PBT323" s="376"/>
      <c r="PBU323" s="376"/>
      <c r="PBV323" s="376"/>
      <c r="PBW323" s="376"/>
      <c r="PBX323" s="376"/>
      <c r="PBY323" s="377"/>
      <c r="PBZ323" s="377"/>
      <c r="PCA323" s="377"/>
      <c r="PCB323" s="377"/>
      <c r="PCC323" s="377"/>
      <c r="PCD323" s="376"/>
      <c r="PCE323" s="376"/>
      <c r="PCF323" s="377"/>
      <c r="PCG323" s="377"/>
      <c r="PCH323" s="376"/>
      <c r="PCI323" s="376"/>
      <c r="PCJ323" s="377"/>
      <c r="PCK323" s="377"/>
      <c r="PCL323" s="376"/>
      <c r="PCM323" s="376"/>
      <c r="PCN323" s="376"/>
      <c r="PCO323" s="376"/>
      <c r="PCP323" s="376"/>
      <c r="PCQ323" s="376"/>
      <c r="PCR323" s="376"/>
      <c r="PCS323" s="377"/>
      <c r="PCT323" s="377"/>
      <c r="PCU323" s="376"/>
      <c r="PCV323" s="376"/>
      <c r="PCW323" s="377"/>
      <c r="PCX323" s="377"/>
      <c r="PCY323" s="376"/>
      <c r="PCZ323" s="376"/>
      <c r="PDA323" s="376"/>
      <c r="PDB323" s="376"/>
      <c r="PDC323" s="376"/>
      <c r="PDD323" s="370"/>
      <c r="PDE323" s="396"/>
      <c r="PDF323" s="376"/>
      <c r="PDG323" s="376"/>
      <c r="PDH323" s="376"/>
      <c r="PDI323" s="376"/>
      <c r="PDJ323" s="376"/>
      <c r="PDK323" s="376"/>
      <c r="PDL323" s="376"/>
      <c r="PDM323" s="375"/>
      <c r="PDN323" s="375"/>
      <c r="PDO323" s="375"/>
      <c r="PDP323" s="375"/>
      <c r="PDQ323" s="375"/>
      <c r="PDR323" s="375"/>
      <c r="PDS323" s="375"/>
      <c r="PDT323" s="375"/>
      <c r="PDU323" s="375"/>
      <c r="PDV323" s="375"/>
      <c r="PDW323" s="375"/>
      <c r="PDX323" s="375"/>
      <c r="PDY323" s="375"/>
      <c r="PDZ323" s="375"/>
      <c r="PEA323" s="375"/>
      <c r="PEB323" s="375"/>
      <c r="PEC323" s="375"/>
      <c r="PED323" s="375"/>
      <c r="PEE323" s="375"/>
      <c r="PEF323" s="375"/>
      <c r="PEG323" s="375"/>
      <c r="PEH323" s="375"/>
      <c r="PEI323" s="375"/>
      <c r="PEJ323" s="375"/>
      <c r="PEK323" s="375"/>
      <c r="PEL323" s="375"/>
      <c r="PEM323" s="375"/>
      <c r="PEN323" s="375"/>
      <c r="PEO323" s="375"/>
      <c r="PEP323" s="375"/>
      <c r="PEQ323" s="375"/>
      <c r="PER323" s="375"/>
      <c r="PES323" s="375"/>
      <c r="PET323" s="375"/>
      <c r="PEU323" s="375"/>
      <c r="PEV323" s="375"/>
      <c r="PEW323" s="375"/>
      <c r="PEX323" s="375"/>
      <c r="PEY323" s="375"/>
      <c r="PEZ323" s="375"/>
      <c r="PFA323" s="375"/>
      <c r="PFB323" s="375"/>
      <c r="PFC323" s="375"/>
      <c r="PFD323" s="375"/>
      <c r="PFE323" s="376"/>
      <c r="PFF323" s="376"/>
      <c r="PFG323" s="376"/>
      <c r="PFH323" s="376"/>
      <c r="PFI323" s="376"/>
      <c r="PFJ323" s="376"/>
      <c r="PFK323" s="376"/>
      <c r="PFL323" s="376"/>
      <c r="PFM323" s="376"/>
      <c r="PFN323" s="376"/>
      <c r="PFO323" s="376"/>
      <c r="PFP323" s="376"/>
      <c r="PFQ323" s="376"/>
      <c r="PFR323" s="376"/>
      <c r="PFS323" s="376"/>
      <c r="PFT323" s="376"/>
      <c r="PFU323" s="376"/>
      <c r="PFV323" s="376"/>
      <c r="PFW323" s="376"/>
      <c r="PFX323" s="376"/>
      <c r="PFY323" s="376"/>
      <c r="PFZ323" s="376"/>
      <c r="PGA323" s="376"/>
      <c r="PGB323" s="376"/>
      <c r="PGC323" s="377"/>
      <c r="PGD323" s="377"/>
      <c r="PGE323" s="377"/>
      <c r="PGF323" s="377"/>
      <c r="PGG323" s="377"/>
      <c r="PGH323" s="376"/>
      <c r="PGI323" s="376"/>
      <c r="PGJ323" s="377"/>
      <c r="PGK323" s="377"/>
      <c r="PGL323" s="376"/>
      <c r="PGM323" s="376"/>
      <c r="PGN323" s="377"/>
      <c r="PGO323" s="377"/>
      <c r="PGP323" s="376"/>
      <c r="PGQ323" s="376"/>
      <c r="PGR323" s="376"/>
      <c r="PGS323" s="376"/>
      <c r="PGT323" s="376"/>
      <c r="PGU323" s="376"/>
      <c r="PGV323" s="376"/>
      <c r="PGW323" s="377"/>
      <c r="PGX323" s="377"/>
      <c r="PGY323" s="376"/>
      <c r="PGZ323" s="376"/>
      <c r="PHA323" s="377"/>
      <c r="PHB323" s="377"/>
      <c r="PHC323" s="376"/>
      <c r="PHD323" s="376"/>
      <c r="PHE323" s="376"/>
      <c r="PHF323" s="376"/>
      <c r="PHG323" s="376"/>
      <c r="PHH323" s="370"/>
      <c r="PHI323" s="396"/>
      <c r="PHJ323" s="376"/>
      <c r="PHK323" s="376"/>
      <c r="PHL323" s="376"/>
      <c r="PHM323" s="376"/>
      <c r="PHN323" s="376"/>
      <c r="PHO323" s="376"/>
      <c r="PHP323" s="376"/>
      <c r="PHQ323" s="375"/>
      <c r="PHR323" s="375"/>
      <c r="PHS323" s="375"/>
      <c r="PHT323" s="375"/>
      <c r="PHU323" s="375"/>
      <c r="PHV323" s="375"/>
      <c r="PHW323" s="375"/>
      <c r="PHX323" s="375"/>
      <c r="PHY323" s="375"/>
      <c r="PHZ323" s="375"/>
      <c r="PIA323" s="375"/>
      <c r="PIB323" s="375"/>
      <c r="PIC323" s="375"/>
      <c r="PID323" s="375"/>
      <c r="PIE323" s="375"/>
      <c r="PIF323" s="375"/>
      <c r="PIG323" s="375"/>
      <c r="PIH323" s="375"/>
      <c r="PII323" s="375"/>
      <c r="PIJ323" s="375"/>
      <c r="PIK323" s="375"/>
      <c r="PIL323" s="375"/>
      <c r="PIM323" s="375"/>
      <c r="PIN323" s="375"/>
      <c r="PIO323" s="375"/>
      <c r="PIP323" s="375"/>
      <c r="PIQ323" s="375"/>
      <c r="PIR323" s="375"/>
      <c r="PIS323" s="375"/>
      <c r="PIT323" s="375"/>
      <c r="PIU323" s="375"/>
      <c r="PIV323" s="375"/>
      <c r="PIW323" s="375"/>
      <c r="PIX323" s="375"/>
      <c r="PIY323" s="375"/>
      <c r="PIZ323" s="375"/>
      <c r="PJA323" s="375"/>
      <c r="PJB323" s="375"/>
      <c r="PJC323" s="375"/>
      <c r="PJD323" s="375"/>
      <c r="PJE323" s="375"/>
      <c r="PJF323" s="375"/>
      <c r="PJG323" s="375"/>
      <c r="PJH323" s="375"/>
      <c r="PJI323" s="376"/>
      <c r="PJJ323" s="376"/>
      <c r="PJK323" s="376"/>
      <c r="PJL323" s="376"/>
      <c r="PJM323" s="376"/>
      <c r="PJN323" s="376"/>
      <c r="PJO323" s="376"/>
      <c r="PJP323" s="376"/>
      <c r="PJQ323" s="376"/>
      <c r="PJR323" s="376"/>
      <c r="PJS323" s="376"/>
      <c r="PJT323" s="376"/>
      <c r="PJU323" s="376"/>
      <c r="PJV323" s="376"/>
      <c r="PJW323" s="376"/>
      <c r="PJX323" s="376"/>
      <c r="PJY323" s="376"/>
      <c r="PJZ323" s="376"/>
      <c r="PKA323" s="376"/>
      <c r="PKB323" s="376"/>
      <c r="PKC323" s="376"/>
      <c r="PKD323" s="376"/>
      <c r="PKE323" s="376"/>
      <c r="PKF323" s="376"/>
      <c r="PKG323" s="377"/>
      <c r="PKH323" s="377"/>
      <c r="PKI323" s="377"/>
      <c r="PKJ323" s="377"/>
      <c r="PKK323" s="377"/>
      <c r="PKL323" s="376"/>
      <c r="PKM323" s="376"/>
      <c r="PKN323" s="377"/>
      <c r="PKO323" s="377"/>
      <c r="PKP323" s="376"/>
      <c r="PKQ323" s="376"/>
      <c r="PKR323" s="377"/>
      <c r="PKS323" s="377"/>
      <c r="PKT323" s="376"/>
      <c r="PKU323" s="376"/>
      <c r="PKV323" s="376"/>
      <c r="PKW323" s="376"/>
      <c r="PKX323" s="376"/>
      <c r="PKY323" s="376"/>
      <c r="PKZ323" s="376"/>
      <c r="PLA323" s="377"/>
      <c r="PLB323" s="377"/>
      <c r="PLC323" s="376"/>
      <c r="PLD323" s="376"/>
      <c r="PLE323" s="377"/>
      <c r="PLF323" s="377"/>
      <c r="PLG323" s="376"/>
      <c r="PLH323" s="376"/>
      <c r="PLI323" s="376"/>
      <c r="PLJ323" s="376"/>
      <c r="PLK323" s="376"/>
      <c r="PLL323" s="370"/>
      <c r="PLM323" s="396"/>
      <c r="PLN323" s="376"/>
      <c r="PLO323" s="376"/>
      <c r="PLP323" s="376"/>
      <c r="PLQ323" s="376"/>
      <c r="PLR323" s="376"/>
      <c r="PLS323" s="376"/>
      <c r="PLT323" s="376"/>
      <c r="PLU323" s="375"/>
      <c r="PLV323" s="375"/>
      <c r="PLW323" s="375"/>
      <c r="PLX323" s="375"/>
      <c r="PLY323" s="375"/>
      <c r="PLZ323" s="375"/>
      <c r="PMA323" s="375"/>
      <c r="PMB323" s="375"/>
      <c r="PMC323" s="375"/>
      <c r="PMD323" s="375"/>
      <c r="PME323" s="375"/>
      <c r="PMF323" s="375"/>
      <c r="PMG323" s="375"/>
      <c r="PMH323" s="375"/>
      <c r="PMI323" s="375"/>
      <c r="PMJ323" s="375"/>
      <c r="PMK323" s="375"/>
      <c r="PML323" s="375"/>
      <c r="PMM323" s="375"/>
      <c r="PMN323" s="375"/>
      <c r="PMO323" s="375"/>
      <c r="PMP323" s="375"/>
      <c r="PMQ323" s="375"/>
      <c r="PMR323" s="375"/>
      <c r="PMS323" s="375"/>
      <c r="PMT323" s="375"/>
      <c r="PMU323" s="375"/>
      <c r="PMV323" s="375"/>
      <c r="PMW323" s="375"/>
      <c r="PMX323" s="375"/>
      <c r="PMY323" s="375"/>
      <c r="PMZ323" s="375"/>
      <c r="PNA323" s="375"/>
      <c r="PNB323" s="375"/>
      <c r="PNC323" s="375"/>
      <c r="PND323" s="375"/>
      <c r="PNE323" s="375"/>
      <c r="PNF323" s="375"/>
      <c r="PNG323" s="375"/>
      <c r="PNH323" s="375"/>
      <c r="PNI323" s="375"/>
      <c r="PNJ323" s="375"/>
      <c r="PNK323" s="375"/>
      <c r="PNL323" s="375"/>
      <c r="PNM323" s="376"/>
      <c r="PNN323" s="376"/>
      <c r="PNO323" s="376"/>
      <c r="PNP323" s="376"/>
      <c r="PNQ323" s="376"/>
      <c r="PNR323" s="376"/>
      <c r="PNS323" s="376"/>
      <c r="PNT323" s="376"/>
      <c r="PNU323" s="376"/>
      <c r="PNV323" s="376"/>
      <c r="PNW323" s="376"/>
      <c r="PNX323" s="376"/>
      <c r="PNY323" s="376"/>
      <c r="PNZ323" s="376"/>
      <c r="POA323" s="376"/>
      <c r="POB323" s="376"/>
      <c r="POC323" s="376"/>
      <c r="POD323" s="376"/>
      <c r="POE323" s="376"/>
      <c r="POF323" s="376"/>
      <c r="POG323" s="376"/>
      <c r="POH323" s="376"/>
      <c r="POI323" s="376"/>
      <c r="POJ323" s="376"/>
      <c r="POK323" s="377"/>
      <c r="POL323" s="377"/>
      <c r="POM323" s="377"/>
      <c r="PON323" s="377"/>
      <c r="POO323" s="377"/>
      <c r="POP323" s="376"/>
      <c r="POQ323" s="376"/>
      <c r="POR323" s="377"/>
      <c r="POS323" s="377"/>
      <c r="POT323" s="376"/>
      <c r="POU323" s="376"/>
      <c r="POV323" s="377"/>
      <c r="POW323" s="377"/>
      <c r="POX323" s="376"/>
      <c r="POY323" s="376"/>
      <c r="POZ323" s="376"/>
      <c r="PPA323" s="376"/>
      <c r="PPB323" s="376"/>
      <c r="PPC323" s="376"/>
      <c r="PPD323" s="376"/>
      <c r="PPE323" s="377"/>
      <c r="PPF323" s="377"/>
      <c r="PPG323" s="376"/>
      <c r="PPH323" s="376"/>
      <c r="PPI323" s="377"/>
      <c r="PPJ323" s="377"/>
      <c r="PPK323" s="376"/>
      <c r="PPL323" s="376"/>
      <c r="PPM323" s="376"/>
      <c r="PPN323" s="376"/>
      <c r="PPO323" s="376"/>
      <c r="PPP323" s="370"/>
      <c r="PPQ323" s="396"/>
      <c r="PPR323" s="376"/>
      <c r="PPS323" s="376"/>
      <c r="PPT323" s="376"/>
      <c r="PPU323" s="376"/>
      <c r="PPV323" s="376"/>
      <c r="PPW323" s="376"/>
      <c r="PPX323" s="376"/>
      <c r="PPY323" s="375"/>
      <c r="PPZ323" s="375"/>
      <c r="PQA323" s="375"/>
      <c r="PQB323" s="375"/>
      <c r="PQC323" s="375"/>
      <c r="PQD323" s="375"/>
      <c r="PQE323" s="375"/>
      <c r="PQF323" s="375"/>
      <c r="PQG323" s="375"/>
      <c r="PQH323" s="375"/>
      <c r="PQI323" s="375"/>
      <c r="PQJ323" s="375"/>
      <c r="PQK323" s="375"/>
      <c r="PQL323" s="375"/>
      <c r="PQM323" s="375"/>
      <c r="PQN323" s="375"/>
      <c r="PQO323" s="375"/>
      <c r="PQP323" s="375"/>
      <c r="PQQ323" s="375"/>
      <c r="PQR323" s="375"/>
      <c r="PQS323" s="375"/>
      <c r="PQT323" s="375"/>
      <c r="PQU323" s="375"/>
      <c r="PQV323" s="375"/>
      <c r="PQW323" s="375"/>
      <c r="PQX323" s="375"/>
      <c r="PQY323" s="375"/>
      <c r="PQZ323" s="375"/>
      <c r="PRA323" s="375"/>
      <c r="PRB323" s="375"/>
      <c r="PRC323" s="375"/>
      <c r="PRD323" s="375"/>
      <c r="PRE323" s="375"/>
      <c r="PRF323" s="375"/>
      <c r="PRG323" s="375"/>
      <c r="PRH323" s="375"/>
      <c r="PRI323" s="375"/>
      <c r="PRJ323" s="375"/>
      <c r="PRK323" s="375"/>
      <c r="PRL323" s="375"/>
      <c r="PRM323" s="375"/>
      <c r="PRN323" s="375"/>
      <c r="PRO323" s="375"/>
      <c r="PRP323" s="375"/>
      <c r="PRQ323" s="376"/>
      <c r="PRR323" s="376"/>
      <c r="PRS323" s="376"/>
      <c r="PRT323" s="376"/>
      <c r="PRU323" s="376"/>
      <c r="PRV323" s="376"/>
      <c r="PRW323" s="376"/>
      <c r="PRX323" s="376"/>
      <c r="PRY323" s="376"/>
      <c r="PRZ323" s="376"/>
      <c r="PSA323" s="376"/>
      <c r="PSB323" s="376"/>
      <c r="PSC323" s="376"/>
      <c r="PSD323" s="376"/>
      <c r="PSE323" s="376"/>
      <c r="PSF323" s="376"/>
      <c r="PSG323" s="376"/>
      <c r="PSH323" s="376"/>
      <c r="PSI323" s="376"/>
      <c r="PSJ323" s="376"/>
      <c r="PSK323" s="376"/>
      <c r="PSL323" s="376"/>
      <c r="PSM323" s="376"/>
      <c r="PSN323" s="376"/>
      <c r="PSO323" s="377"/>
      <c r="PSP323" s="377"/>
      <c r="PSQ323" s="377"/>
      <c r="PSR323" s="377"/>
      <c r="PSS323" s="377"/>
      <c r="PST323" s="376"/>
      <c r="PSU323" s="376"/>
      <c r="PSV323" s="377"/>
      <c r="PSW323" s="377"/>
      <c r="PSX323" s="376"/>
      <c r="PSY323" s="376"/>
      <c r="PSZ323" s="377"/>
      <c r="PTA323" s="377"/>
      <c r="PTB323" s="376"/>
      <c r="PTC323" s="376"/>
      <c r="PTD323" s="376"/>
      <c r="PTE323" s="376"/>
      <c r="PTF323" s="376"/>
      <c r="PTG323" s="376"/>
      <c r="PTH323" s="376"/>
      <c r="PTI323" s="377"/>
      <c r="PTJ323" s="377"/>
      <c r="PTK323" s="376"/>
      <c r="PTL323" s="376"/>
      <c r="PTM323" s="377"/>
      <c r="PTN323" s="377"/>
      <c r="PTO323" s="376"/>
      <c r="PTP323" s="376"/>
      <c r="PTQ323" s="376"/>
      <c r="PTR323" s="376"/>
      <c r="PTS323" s="376"/>
      <c r="PTT323" s="370"/>
      <c r="PTU323" s="396"/>
      <c r="PTV323" s="376"/>
      <c r="PTW323" s="376"/>
      <c r="PTX323" s="376"/>
      <c r="PTY323" s="376"/>
      <c r="PTZ323" s="376"/>
      <c r="PUA323" s="376"/>
      <c r="PUB323" s="376"/>
      <c r="PUC323" s="375"/>
      <c r="PUD323" s="375"/>
      <c r="PUE323" s="375"/>
      <c r="PUF323" s="375"/>
      <c r="PUG323" s="375"/>
      <c r="PUH323" s="375"/>
      <c r="PUI323" s="375"/>
      <c r="PUJ323" s="375"/>
      <c r="PUK323" s="375"/>
      <c r="PUL323" s="375"/>
      <c r="PUM323" s="375"/>
      <c r="PUN323" s="375"/>
      <c r="PUO323" s="375"/>
      <c r="PUP323" s="375"/>
      <c r="PUQ323" s="375"/>
      <c r="PUR323" s="375"/>
      <c r="PUS323" s="375"/>
      <c r="PUT323" s="375"/>
      <c r="PUU323" s="375"/>
      <c r="PUV323" s="375"/>
      <c r="PUW323" s="375"/>
      <c r="PUX323" s="375"/>
      <c r="PUY323" s="375"/>
      <c r="PUZ323" s="375"/>
      <c r="PVA323" s="375"/>
      <c r="PVB323" s="375"/>
      <c r="PVC323" s="375"/>
      <c r="PVD323" s="375"/>
      <c r="PVE323" s="375"/>
      <c r="PVF323" s="375"/>
      <c r="PVG323" s="375"/>
      <c r="PVH323" s="375"/>
      <c r="PVI323" s="375"/>
      <c r="PVJ323" s="375"/>
      <c r="PVK323" s="375"/>
      <c r="PVL323" s="375"/>
      <c r="PVM323" s="375"/>
      <c r="PVN323" s="375"/>
      <c r="PVO323" s="375"/>
      <c r="PVP323" s="375"/>
      <c r="PVQ323" s="375"/>
      <c r="PVR323" s="375"/>
      <c r="PVS323" s="375"/>
      <c r="PVT323" s="375"/>
      <c r="PVU323" s="376"/>
      <c r="PVV323" s="376"/>
      <c r="PVW323" s="376"/>
      <c r="PVX323" s="376"/>
      <c r="PVY323" s="376"/>
      <c r="PVZ323" s="376"/>
      <c r="PWA323" s="376"/>
      <c r="PWB323" s="376"/>
      <c r="PWC323" s="376"/>
      <c r="PWD323" s="376"/>
      <c r="PWE323" s="376"/>
      <c r="PWF323" s="376"/>
      <c r="PWG323" s="376"/>
      <c r="PWH323" s="376"/>
      <c r="PWI323" s="376"/>
      <c r="PWJ323" s="376"/>
      <c r="PWK323" s="376"/>
      <c r="PWL323" s="376"/>
      <c r="PWM323" s="376"/>
      <c r="PWN323" s="376"/>
      <c r="PWO323" s="376"/>
      <c r="PWP323" s="376"/>
      <c r="PWQ323" s="376"/>
      <c r="PWR323" s="376"/>
      <c r="PWS323" s="377"/>
      <c r="PWT323" s="377"/>
      <c r="PWU323" s="377"/>
      <c r="PWV323" s="377"/>
      <c r="PWW323" s="377"/>
      <c r="PWX323" s="376"/>
      <c r="PWY323" s="376"/>
      <c r="PWZ323" s="377"/>
      <c r="PXA323" s="377"/>
      <c r="PXB323" s="376"/>
      <c r="PXC323" s="376"/>
      <c r="PXD323" s="377"/>
      <c r="PXE323" s="377"/>
      <c r="PXF323" s="376"/>
      <c r="PXG323" s="376"/>
      <c r="PXH323" s="376"/>
      <c r="PXI323" s="376"/>
      <c r="PXJ323" s="376"/>
      <c r="PXK323" s="376"/>
      <c r="PXL323" s="376"/>
      <c r="PXM323" s="377"/>
      <c r="PXN323" s="377"/>
      <c r="PXO323" s="376"/>
      <c r="PXP323" s="376"/>
      <c r="PXQ323" s="377"/>
      <c r="PXR323" s="377"/>
      <c r="PXS323" s="376"/>
      <c r="PXT323" s="376"/>
      <c r="PXU323" s="376"/>
      <c r="PXV323" s="376"/>
      <c r="PXW323" s="376"/>
      <c r="PXX323" s="370"/>
      <c r="PXY323" s="396"/>
      <c r="PXZ323" s="376"/>
      <c r="PYA323" s="376"/>
      <c r="PYB323" s="376"/>
      <c r="PYC323" s="376"/>
      <c r="PYD323" s="376"/>
      <c r="PYE323" s="376"/>
      <c r="PYF323" s="376"/>
      <c r="PYG323" s="375"/>
      <c r="PYH323" s="375"/>
      <c r="PYI323" s="375"/>
      <c r="PYJ323" s="375"/>
      <c r="PYK323" s="375"/>
      <c r="PYL323" s="375"/>
      <c r="PYM323" s="375"/>
      <c r="PYN323" s="375"/>
      <c r="PYO323" s="375"/>
      <c r="PYP323" s="375"/>
      <c r="PYQ323" s="375"/>
      <c r="PYR323" s="375"/>
      <c r="PYS323" s="375"/>
      <c r="PYT323" s="375"/>
      <c r="PYU323" s="375"/>
      <c r="PYV323" s="375"/>
      <c r="PYW323" s="375"/>
      <c r="PYX323" s="375"/>
      <c r="PYY323" s="375"/>
      <c r="PYZ323" s="375"/>
      <c r="PZA323" s="375"/>
      <c r="PZB323" s="375"/>
      <c r="PZC323" s="375"/>
      <c r="PZD323" s="375"/>
      <c r="PZE323" s="375"/>
      <c r="PZF323" s="375"/>
      <c r="PZG323" s="375"/>
      <c r="PZH323" s="375"/>
      <c r="PZI323" s="375"/>
      <c r="PZJ323" s="375"/>
      <c r="PZK323" s="375"/>
      <c r="PZL323" s="375"/>
      <c r="PZM323" s="375"/>
      <c r="PZN323" s="375"/>
      <c r="PZO323" s="375"/>
      <c r="PZP323" s="375"/>
      <c r="PZQ323" s="375"/>
      <c r="PZR323" s="375"/>
      <c r="PZS323" s="375"/>
      <c r="PZT323" s="375"/>
      <c r="PZU323" s="375"/>
      <c r="PZV323" s="375"/>
      <c r="PZW323" s="375"/>
      <c r="PZX323" s="375"/>
      <c r="PZY323" s="376"/>
      <c r="PZZ323" s="376"/>
      <c r="QAA323" s="376"/>
      <c r="QAB323" s="376"/>
      <c r="QAC323" s="376"/>
      <c r="QAD323" s="376"/>
      <c r="QAE323" s="376"/>
      <c r="QAF323" s="376"/>
      <c r="QAG323" s="376"/>
      <c r="QAH323" s="376"/>
      <c r="QAI323" s="376"/>
      <c r="QAJ323" s="376"/>
      <c r="QAK323" s="376"/>
      <c r="QAL323" s="376"/>
      <c r="QAM323" s="376"/>
      <c r="QAN323" s="376"/>
      <c r="QAO323" s="376"/>
      <c r="QAP323" s="376"/>
      <c r="QAQ323" s="376"/>
      <c r="QAR323" s="376"/>
      <c r="QAS323" s="376"/>
      <c r="QAT323" s="376"/>
      <c r="QAU323" s="376"/>
      <c r="QAV323" s="376"/>
      <c r="QAW323" s="377"/>
      <c r="QAX323" s="377"/>
      <c r="QAY323" s="377"/>
      <c r="QAZ323" s="377"/>
      <c r="QBA323" s="377"/>
      <c r="QBB323" s="376"/>
      <c r="QBC323" s="376"/>
      <c r="QBD323" s="377"/>
      <c r="QBE323" s="377"/>
      <c r="QBF323" s="376"/>
      <c r="QBG323" s="376"/>
      <c r="QBH323" s="377"/>
      <c r="QBI323" s="377"/>
      <c r="QBJ323" s="376"/>
      <c r="QBK323" s="376"/>
      <c r="QBL323" s="376"/>
      <c r="QBM323" s="376"/>
      <c r="QBN323" s="376"/>
      <c r="QBO323" s="376"/>
      <c r="QBP323" s="376"/>
      <c r="QBQ323" s="377"/>
      <c r="QBR323" s="377"/>
      <c r="QBS323" s="376"/>
      <c r="QBT323" s="376"/>
      <c r="QBU323" s="377"/>
      <c r="QBV323" s="377"/>
      <c r="QBW323" s="376"/>
      <c r="QBX323" s="376"/>
      <c r="QBY323" s="376"/>
      <c r="QBZ323" s="376"/>
      <c r="QCA323" s="376"/>
      <c r="QCB323" s="370"/>
      <c r="QCC323" s="396"/>
      <c r="QCD323" s="376"/>
      <c r="QCE323" s="376"/>
      <c r="QCF323" s="376"/>
      <c r="QCG323" s="376"/>
      <c r="QCH323" s="376"/>
      <c r="QCI323" s="376"/>
      <c r="QCJ323" s="376"/>
      <c r="QCK323" s="375"/>
      <c r="QCL323" s="375"/>
      <c r="QCM323" s="375"/>
      <c r="QCN323" s="375"/>
      <c r="QCO323" s="375"/>
      <c r="QCP323" s="375"/>
      <c r="QCQ323" s="375"/>
      <c r="QCR323" s="375"/>
      <c r="QCS323" s="375"/>
      <c r="QCT323" s="375"/>
      <c r="QCU323" s="375"/>
      <c r="QCV323" s="375"/>
      <c r="QCW323" s="375"/>
      <c r="QCX323" s="375"/>
      <c r="QCY323" s="375"/>
      <c r="QCZ323" s="375"/>
      <c r="QDA323" s="375"/>
      <c r="QDB323" s="375"/>
      <c r="QDC323" s="375"/>
      <c r="QDD323" s="375"/>
      <c r="QDE323" s="375"/>
      <c r="QDF323" s="375"/>
      <c r="QDG323" s="375"/>
      <c r="QDH323" s="375"/>
      <c r="QDI323" s="375"/>
      <c r="QDJ323" s="375"/>
      <c r="QDK323" s="375"/>
      <c r="QDL323" s="375"/>
      <c r="QDM323" s="375"/>
      <c r="QDN323" s="375"/>
      <c r="QDO323" s="375"/>
      <c r="QDP323" s="375"/>
      <c r="QDQ323" s="375"/>
      <c r="QDR323" s="375"/>
      <c r="QDS323" s="375"/>
      <c r="QDT323" s="375"/>
      <c r="QDU323" s="375"/>
      <c r="QDV323" s="375"/>
      <c r="QDW323" s="375"/>
      <c r="QDX323" s="375"/>
      <c r="QDY323" s="375"/>
      <c r="QDZ323" s="375"/>
      <c r="QEA323" s="375"/>
      <c r="QEB323" s="375"/>
      <c r="QEC323" s="376"/>
      <c r="QED323" s="376"/>
      <c r="QEE323" s="376"/>
      <c r="QEF323" s="376"/>
      <c r="QEG323" s="376"/>
      <c r="QEH323" s="376"/>
      <c r="QEI323" s="376"/>
      <c r="QEJ323" s="376"/>
      <c r="QEK323" s="376"/>
      <c r="QEL323" s="376"/>
      <c r="QEM323" s="376"/>
      <c r="QEN323" s="376"/>
      <c r="QEO323" s="376"/>
      <c r="QEP323" s="376"/>
      <c r="QEQ323" s="376"/>
      <c r="QER323" s="376"/>
      <c r="QES323" s="376"/>
      <c r="QET323" s="376"/>
      <c r="QEU323" s="376"/>
      <c r="QEV323" s="376"/>
      <c r="QEW323" s="376"/>
      <c r="QEX323" s="376"/>
      <c r="QEY323" s="376"/>
      <c r="QEZ323" s="376"/>
      <c r="QFA323" s="377"/>
      <c r="QFB323" s="377"/>
      <c r="QFC323" s="377"/>
      <c r="QFD323" s="377"/>
      <c r="QFE323" s="377"/>
      <c r="QFF323" s="376"/>
      <c r="QFG323" s="376"/>
      <c r="QFH323" s="377"/>
      <c r="QFI323" s="377"/>
      <c r="QFJ323" s="376"/>
      <c r="QFK323" s="376"/>
      <c r="QFL323" s="377"/>
      <c r="QFM323" s="377"/>
      <c r="QFN323" s="376"/>
      <c r="QFO323" s="376"/>
      <c r="QFP323" s="376"/>
      <c r="QFQ323" s="376"/>
      <c r="QFR323" s="376"/>
      <c r="QFS323" s="376"/>
      <c r="QFT323" s="376"/>
      <c r="QFU323" s="377"/>
      <c r="QFV323" s="377"/>
      <c r="QFW323" s="376"/>
      <c r="QFX323" s="376"/>
      <c r="QFY323" s="377"/>
      <c r="QFZ323" s="377"/>
      <c r="QGA323" s="376"/>
      <c r="QGB323" s="376"/>
      <c r="QGC323" s="376"/>
      <c r="QGD323" s="376"/>
      <c r="QGE323" s="376"/>
      <c r="QGF323" s="370"/>
      <c r="QGG323" s="396"/>
      <c r="QGH323" s="376"/>
      <c r="QGI323" s="376"/>
      <c r="QGJ323" s="376"/>
      <c r="QGK323" s="376"/>
      <c r="QGL323" s="376"/>
      <c r="QGM323" s="376"/>
      <c r="QGN323" s="376"/>
      <c r="QGO323" s="375"/>
      <c r="QGP323" s="375"/>
      <c r="QGQ323" s="375"/>
      <c r="QGR323" s="375"/>
      <c r="QGS323" s="375"/>
      <c r="QGT323" s="375"/>
      <c r="QGU323" s="375"/>
      <c r="QGV323" s="375"/>
      <c r="QGW323" s="375"/>
      <c r="QGX323" s="375"/>
      <c r="QGY323" s="375"/>
      <c r="QGZ323" s="375"/>
      <c r="QHA323" s="375"/>
      <c r="QHB323" s="375"/>
      <c r="QHC323" s="375"/>
      <c r="QHD323" s="375"/>
      <c r="QHE323" s="375"/>
      <c r="QHF323" s="375"/>
      <c r="QHG323" s="375"/>
      <c r="QHH323" s="375"/>
      <c r="QHI323" s="375"/>
      <c r="QHJ323" s="375"/>
      <c r="QHK323" s="375"/>
      <c r="QHL323" s="375"/>
      <c r="QHM323" s="375"/>
      <c r="QHN323" s="375"/>
      <c r="QHO323" s="375"/>
      <c r="QHP323" s="375"/>
      <c r="QHQ323" s="375"/>
      <c r="QHR323" s="375"/>
      <c r="QHS323" s="375"/>
      <c r="QHT323" s="375"/>
      <c r="QHU323" s="375"/>
      <c r="QHV323" s="375"/>
      <c r="QHW323" s="375"/>
      <c r="QHX323" s="375"/>
      <c r="QHY323" s="375"/>
      <c r="QHZ323" s="375"/>
      <c r="QIA323" s="375"/>
      <c r="QIB323" s="375"/>
      <c r="QIC323" s="375"/>
      <c r="QID323" s="375"/>
      <c r="QIE323" s="375"/>
      <c r="QIF323" s="375"/>
      <c r="QIG323" s="376"/>
      <c r="QIH323" s="376"/>
      <c r="QII323" s="376"/>
      <c r="QIJ323" s="376"/>
      <c r="QIK323" s="376"/>
      <c r="QIL323" s="376"/>
      <c r="QIM323" s="376"/>
      <c r="QIN323" s="376"/>
      <c r="QIO323" s="376"/>
      <c r="QIP323" s="376"/>
      <c r="QIQ323" s="376"/>
      <c r="QIR323" s="376"/>
      <c r="QIS323" s="376"/>
      <c r="QIT323" s="376"/>
      <c r="QIU323" s="376"/>
      <c r="QIV323" s="376"/>
      <c r="QIW323" s="376"/>
      <c r="QIX323" s="376"/>
      <c r="QIY323" s="376"/>
      <c r="QIZ323" s="376"/>
      <c r="QJA323" s="376"/>
      <c r="QJB323" s="376"/>
      <c r="QJC323" s="376"/>
      <c r="QJD323" s="376"/>
      <c r="QJE323" s="377"/>
      <c r="QJF323" s="377"/>
      <c r="QJG323" s="377"/>
      <c r="QJH323" s="377"/>
      <c r="QJI323" s="377"/>
      <c r="QJJ323" s="376"/>
      <c r="QJK323" s="376"/>
      <c r="QJL323" s="377"/>
      <c r="QJM323" s="377"/>
      <c r="QJN323" s="376"/>
      <c r="QJO323" s="376"/>
      <c r="QJP323" s="377"/>
      <c r="QJQ323" s="377"/>
      <c r="QJR323" s="376"/>
      <c r="QJS323" s="376"/>
      <c r="QJT323" s="376"/>
      <c r="QJU323" s="376"/>
      <c r="QJV323" s="376"/>
      <c r="QJW323" s="376"/>
      <c r="QJX323" s="376"/>
      <c r="QJY323" s="377"/>
      <c r="QJZ323" s="377"/>
      <c r="QKA323" s="376"/>
      <c r="QKB323" s="376"/>
      <c r="QKC323" s="377"/>
      <c r="QKD323" s="377"/>
      <c r="QKE323" s="376"/>
      <c r="QKF323" s="376"/>
      <c r="QKG323" s="376"/>
      <c r="QKH323" s="376"/>
      <c r="QKI323" s="376"/>
      <c r="QKJ323" s="370"/>
      <c r="QKK323" s="396"/>
      <c r="QKL323" s="376"/>
      <c r="QKM323" s="376"/>
      <c r="QKN323" s="376"/>
      <c r="QKO323" s="376"/>
      <c r="QKP323" s="376"/>
      <c r="QKQ323" s="376"/>
      <c r="QKR323" s="376"/>
      <c r="QKS323" s="375"/>
      <c r="QKT323" s="375"/>
      <c r="QKU323" s="375"/>
      <c r="QKV323" s="375"/>
      <c r="QKW323" s="375"/>
      <c r="QKX323" s="375"/>
      <c r="QKY323" s="375"/>
      <c r="QKZ323" s="375"/>
      <c r="QLA323" s="375"/>
      <c r="QLB323" s="375"/>
      <c r="QLC323" s="375"/>
      <c r="QLD323" s="375"/>
      <c r="QLE323" s="375"/>
      <c r="QLF323" s="375"/>
      <c r="QLG323" s="375"/>
      <c r="QLH323" s="375"/>
      <c r="QLI323" s="375"/>
      <c r="QLJ323" s="375"/>
      <c r="QLK323" s="375"/>
      <c r="QLL323" s="375"/>
      <c r="QLM323" s="375"/>
      <c r="QLN323" s="375"/>
      <c r="QLO323" s="375"/>
      <c r="QLP323" s="375"/>
      <c r="QLQ323" s="375"/>
      <c r="QLR323" s="375"/>
      <c r="QLS323" s="375"/>
      <c r="QLT323" s="375"/>
      <c r="QLU323" s="375"/>
      <c r="QLV323" s="375"/>
      <c r="QLW323" s="375"/>
      <c r="QLX323" s="375"/>
      <c r="QLY323" s="375"/>
      <c r="QLZ323" s="375"/>
      <c r="QMA323" s="375"/>
      <c r="QMB323" s="375"/>
      <c r="QMC323" s="375"/>
      <c r="QMD323" s="375"/>
      <c r="QME323" s="375"/>
      <c r="QMF323" s="375"/>
      <c r="QMG323" s="375"/>
      <c r="QMH323" s="375"/>
      <c r="QMI323" s="375"/>
      <c r="QMJ323" s="375"/>
      <c r="QMK323" s="376"/>
      <c r="QML323" s="376"/>
      <c r="QMM323" s="376"/>
      <c r="QMN323" s="376"/>
      <c r="QMO323" s="376"/>
      <c r="QMP323" s="376"/>
      <c r="QMQ323" s="376"/>
      <c r="QMR323" s="376"/>
      <c r="QMS323" s="376"/>
      <c r="QMT323" s="376"/>
      <c r="QMU323" s="376"/>
      <c r="QMV323" s="376"/>
      <c r="QMW323" s="376"/>
      <c r="QMX323" s="376"/>
      <c r="QMY323" s="376"/>
      <c r="QMZ323" s="376"/>
      <c r="QNA323" s="376"/>
      <c r="QNB323" s="376"/>
      <c r="QNC323" s="376"/>
      <c r="QND323" s="376"/>
      <c r="QNE323" s="376"/>
      <c r="QNF323" s="376"/>
      <c r="QNG323" s="376"/>
      <c r="QNH323" s="376"/>
      <c r="QNI323" s="377"/>
      <c r="QNJ323" s="377"/>
      <c r="QNK323" s="377"/>
      <c r="QNL323" s="377"/>
      <c r="QNM323" s="377"/>
      <c r="QNN323" s="376"/>
      <c r="QNO323" s="376"/>
      <c r="QNP323" s="377"/>
      <c r="QNQ323" s="377"/>
      <c r="QNR323" s="376"/>
      <c r="QNS323" s="376"/>
      <c r="QNT323" s="377"/>
      <c r="QNU323" s="377"/>
      <c r="QNV323" s="376"/>
      <c r="QNW323" s="376"/>
      <c r="QNX323" s="376"/>
      <c r="QNY323" s="376"/>
      <c r="QNZ323" s="376"/>
      <c r="QOA323" s="376"/>
      <c r="QOB323" s="376"/>
      <c r="QOC323" s="377"/>
      <c r="QOD323" s="377"/>
      <c r="QOE323" s="376"/>
      <c r="QOF323" s="376"/>
      <c r="QOG323" s="377"/>
      <c r="QOH323" s="377"/>
      <c r="QOI323" s="376"/>
      <c r="QOJ323" s="376"/>
      <c r="QOK323" s="376"/>
      <c r="QOL323" s="376"/>
      <c r="QOM323" s="376"/>
      <c r="QON323" s="370"/>
      <c r="QOO323" s="396"/>
      <c r="QOP323" s="376"/>
      <c r="QOQ323" s="376"/>
      <c r="QOR323" s="376"/>
      <c r="QOS323" s="376"/>
      <c r="QOT323" s="376"/>
      <c r="QOU323" s="376"/>
      <c r="QOV323" s="376"/>
      <c r="QOW323" s="375"/>
      <c r="QOX323" s="375"/>
      <c r="QOY323" s="375"/>
      <c r="QOZ323" s="375"/>
      <c r="QPA323" s="375"/>
      <c r="QPB323" s="375"/>
      <c r="QPC323" s="375"/>
      <c r="QPD323" s="375"/>
      <c r="QPE323" s="375"/>
      <c r="QPF323" s="375"/>
      <c r="QPG323" s="375"/>
      <c r="QPH323" s="375"/>
      <c r="QPI323" s="375"/>
      <c r="QPJ323" s="375"/>
      <c r="QPK323" s="375"/>
      <c r="QPL323" s="375"/>
      <c r="QPM323" s="375"/>
      <c r="QPN323" s="375"/>
      <c r="QPO323" s="375"/>
      <c r="QPP323" s="375"/>
      <c r="QPQ323" s="375"/>
      <c r="QPR323" s="375"/>
      <c r="QPS323" s="375"/>
      <c r="QPT323" s="375"/>
      <c r="QPU323" s="375"/>
      <c r="QPV323" s="375"/>
      <c r="QPW323" s="375"/>
      <c r="QPX323" s="375"/>
      <c r="QPY323" s="375"/>
      <c r="QPZ323" s="375"/>
      <c r="QQA323" s="375"/>
      <c r="QQB323" s="375"/>
      <c r="QQC323" s="375"/>
      <c r="QQD323" s="375"/>
      <c r="QQE323" s="375"/>
      <c r="QQF323" s="375"/>
      <c r="QQG323" s="375"/>
      <c r="QQH323" s="375"/>
      <c r="QQI323" s="375"/>
      <c r="QQJ323" s="375"/>
      <c r="QQK323" s="375"/>
      <c r="QQL323" s="375"/>
      <c r="QQM323" s="375"/>
      <c r="QQN323" s="375"/>
      <c r="QQO323" s="376"/>
      <c r="QQP323" s="376"/>
      <c r="QQQ323" s="376"/>
      <c r="QQR323" s="376"/>
      <c r="QQS323" s="376"/>
      <c r="QQT323" s="376"/>
      <c r="QQU323" s="376"/>
      <c r="QQV323" s="376"/>
      <c r="QQW323" s="376"/>
      <c r="QQX323" s="376"/>
      <c r="QQY323" s="376"/>
      <c r="QQZ323" s="376"/>
      <c r="QRA323" s="376"/>
      <c r="QRB323" s="376"/>
      <c r="QRC323" s="376"/>
      <c r="QRD323" s="376"/>
      <c r="QRE323" s="376"/>
      <c r="QRF323" s="376"/>
      <c r="QRG323" s="376"/>
      <c r="QRH323" s="376"/>
      <c r="QRI323" s="376"/>
      <c r="QRJ323" s="376"/>
      <c r="QRK323" s="376"/>
      <c r="QRL323" s="376"/>
      <c r="QRM323" s="377"/>
      <c r="QRN323" s="377"/>
      <c r="QRO323" s="377"/>
      <c r="QRP323" s="377"/>
      <c r="QRQ323" s="377"/>
      <c r="QRR323" s="376"/>
      <c r="QRS323" s="376"/>
      <c r="QRT323" s="377"/>
      <c r="QRU323" s="377"/>
      <c r="QRV323" s="376"/>
      <c r="QRW323" s="376"/>
      <c r="QRX323" s="377"/>
      <c r="QRY323" s="377"/>
      <c r="QRZ323" s="376"/>
      <c r="QSA323" s="376"/>
      <c r="QSB323" s="376"/>
      <c r="QSC323" s="376"/>
      <c r="QSD323" s="376"/>
      <c r="QSE323" s="376"/>
      <c r="QSF323" s="376"/>
      <c r="QSG323" s="377"/>
      <c r="QSH323" s="377"/>
      <c r="QSI323" s="376"/>
      <c r="QSJ323" s="376"/>
      <c r="QSK323" s="377"/>
      <c r="QSL323" s="377"/>
      <c r="QSM323" s="376"/>
      <c r="QSN323" s="376"/>
      <c r="QSO323" s="376"/>
      <c r="QSP323" s="376"/>
      <c r="QSQ323" s="376"/>
      <c r="QSR323" s="370"/>
      <c r="QSS323" s="396"/>
      <c r="QST323" s="376"/>
      <c r="QSU323" s="376"/>
      <c r="QSV323" s="376"/>
      <c r="QSW323" s="376"/>
      <c r="QSX323" s="376"/>
      <c r="QSY323" s="376"/>
      <c r="QSZ323" s="376"/>
      <c r="QTA323" s="375"/>
      <c r="QTB323" s="375"/>
      <c r="QTC323" s="375"/>
      <c r="QTD323" s="375"/>
      <c r="QTE323" s="375"/>
      <c r="QTF323" s="375"/>
      <c r="QTG323" s="375"/>
      <c r="QTH323" s="375"/>
      <c r="QTI323" s="375"/>
      <c r="QTJ323" s="375"/>
      <c r="QTK323" s="375"/>
      <c r="QTL323" s="375"/>
      <c r="QTM323" s="375"/>
      <c r="QTN323" s="375"/>
      <c r="QTO323" s="375"/>
      <c r="QTP323" s="375"/>
      <c r="QTQ323" s="375"/>
      <c r="QTR323" s="375"/>
      <c r="QTS323" s="375"/>
      <c r="QTT323" s="375"/>
      <c r="QTU323" s="375"/>
      <c r="QTV323" s="375"/>
      <c r="QTW323" s="375"/>
      <c r="QTX323" s="375"/>
      <c r="QTY323" s="375"/>
      <c r="QTZ323" s="375"/>
      <c r="QUA323" s="375"/>
      <c r="QUB323" s="375"/>
      <c r="QUC323" s="375"/>
      <c r="QUD323" s="375"/>
      <c r="QUE323" s="375"/>
      <c r="QUF323" s="375"/>
      <c r="QUG323" s="375"/>
      <c r="QUH323" s="375"/>
      <c r="QUI323" s="375"/>
      <c r="QUJ323" s="375"/>
      <c r="QUK323" s="375"/>
      <c r="QUL323" s="375"/>
      <c r="QUM323" s="375"/>
      <c r="QUN323" s="375"/>
      <c r="QUO323" s="375"/>
      <c r="QUP323" s="375"/>
      <c r="QUQ323" s="375"/>
      <c r="QUR323" s="375"/>
      <c r="QUS323" s="376"/>
      <c r="QUT323" s="376"/>
      <c r="QUU323" s="376"/>
      <c r="QUV323" s="376"/>
      <c r="QUW323" s="376"/>
      <c r="QUX323" s="376"/>
      <c r="QUY323" s="376"/>
      <c r="QUZ323" s="376"/>
      <c r="QVA323" s="376"/>
      <c r="QVB323" s="376"/>
      <c r="QVC323" s="376"/>
      <c r="QVD323" s="376"/>
      <c r="QVE323" s="376"/>
      <c r="QVF323" s="376"/>
      <c r="QVG323" s="376"/>
      <c r="QVH323" s="376"/>
      <c r="QVI323" s="376"/>
      <c r="QVJ323" s="376"/>
      <c r="QVK323" s="376"/>
      <c r="QVL323" s="376"/>
      <c r="QVM323" s="376"/>
      <c r="QVN323" s="376"/>
      <c r="QVO323" s="376"/>
      <c r="QVP323" s="376"/>
      <c r="QVQ323" s="377"/>
      <c r="QVR323" s="377"/>
      <c r="QVS323" s="377"/>
      <c r="QVT323" s="377"/>
      <c r="QVU323" s="377"/>
      <c r="QVV323" s="376"/>
      <c r="QVW323" s="376"/>
      <c r="QVX323" s="377"/>
      <c r="QVY323" s="377"/>
      <c r="QVZ323" s="376"/>
      <c r="QWA323" s="376"/>
      <c r="QWB323" s="377"/>
      <c r="QWC323" s="377"/>
      <c r="QWD323" s="376"/>
      <c r="QWE323" s="376"/>
      <c r="QWF323" s="376"/>
      <c r="QWG323" s="376"/>
      <c r="QWH323" s="376"/>
      <c r="QWI323" s="376"/>
      <c r="QWJ323" s="376"/>
      <c r="QWK323" s="377"/>
      <c r="QWL323" s="377"/>
      <c r="QWM323" s="376"/>
      <c r="QWN323" s="376"/>
      <c r="QWO323" s="377"/>
      <c r="QWP323" s="377"/>
      <c r="QWQ323" s="376"/>
      <c r="QWR323" s="376"/>
      <c r="QWS323" s="376"/>
      <c r="QWT323" s="376"/>
      <c r="QWU323" s="376"/>
      <c r="QWV323" s="370"/>
      <c r="QWW323" s="396"/>
      <c r="QWX323" s="376"/>
      <c r="QWY323" s="376"/>
      <c r="QWZ323" s="376"/>
      <c r="QXA323" s="376"/>
      <c r="QXB323" s="376"/>
      <c r="QXC323" s="376"/>
      <c r="QXD323" s="376"/>
      <c r="QXE323" s="375"/>
      <c r="QXF323" s="375"/>
      <c r="QXG323" s="375"/>
      <c r="QXH323" s="375"/>
      <c r="QXI323" s="375"/>
      <c r="QXJ323" s="375"/>
      <c r="QXK323" s="375"/>
      <c r="QXL323" s="375"/>
      <c r="QXM323" s="375"/>
      <c r="QXN323" s="375"/>
      <c r="QXO323" s="375"/>
      <c r="QXP323" s="375"/>
      <c r="QXQ323" s="375"/>
      <c r="QXR323" s="375"/>
      <c r="QXS323" s="375"/>
      <c r="QXT323" s="375"/>
      <c r="QXU323" s="375"/>
      <c r="QXV323" s="375"/>
      <c r="QXW323" s="375"/>
      <c r="QXX323" s="375"/>
      <c r="QXY323" s="375"/>
      <c r="QXZ323" s="375"/>
      <c r="QYA323" s="375"/>
      <c r="QYB323" s="375"/>
      <c r="QYC323" s="375"/>
      <c r="QYD323" s="375"/>
      <c r="QYE323" s="375"/>
      <c r="QYF323" s="375"/>
      <c r="QYG323" s="375"/>
      <c r="QYH323" s="375"/>
      <c r="QYI323" s="375"/>
      <c r="QYJ323" s="375"/>
      <c r="QYK323" s="375"/>
      <c r="QYL323" s="375"/>
      <c r="QYM323" s="375"/>
      <c r="QYN323" s="375"/>
      <c r="QYO323" s="375"/>
      <c r="QYP323" s="375"/>
      <c r="QYQ323" s="375"/>
      <c r="QYR323" s="375"/>
      <c r="QYS323" s="375"/>
      <c r="QYT323" s="375"/>
      <c r="QYU323" s="375"/>
      <c r="QYV323" s="375"/>
      <c r="QYW323" s="376"/>
      <c r="QYX323" s="376"/>
      <c r="QYY323" s="376"/>
      <c r="QYZ323" s="376"/>
      <c r="QZA323" s="376"/>
      <c r="QZB323" s="376"/>
      <c r="QZC323" s="376"/>
      <c r="QZD323" s="376"/>
      <c r="QZE323" s="376"/>
      <c r="QZF323" s="376"/>
      <c r="QZG323" s="376"/>
      <c r="QZH323" s="376"/>
      <c r="QZI323" s="376"/>
      <c r="QZJ323" s="376"/>
      <c r="QZK323" s="376"/>
      <c r="QZL323" s="376"/>
      <c r="QZM323" s="376"/>
      <c r="QZN323" s="376"/>
      <c r="QZO323" s="376"/>
      <c r="QZP323" s="376"/>
      <c r="QZQ323" s="376"/>
      <c r="QZR323" s="376"/>
      <c r="QZS323" s="376"/>
      <c r="QZT323" s="376"/>
      <c r="QZU323" s="377"/>
      <c r="QZV323" s="377"/>
      <c r="QZW323" s="377"/>
      <c r="QZX323" s="377"/>
      <c r="QZY323" s="377"/>
      <c r="QZZ323" s="376"/>
      <c r="RAA323" s="376"/>
      <c r="RAB323" s="377"/>
      <c r="RAC323" s="377"/>
      <c r="RAD323" s="376"/>
      <c r="RAE323" s="376"/>
      <c r="RAF323" s="377"/>
      <c r="RAG323" s="377"/>
      <c r="RAH323" s="376"/>
      <c r="RAI323" s="376"/>
      <c r="RAJ323" s="376"/>
      <c r="RAK323" s="376"/>
      <c r="RAL323" s="376"/>
      <c r="RAM323" s="376"/>
      <c r="RAN323" s="376"/>
      <c r="RAO323" s="377"/>
      <c r="RAP323" s="377"/>
      <c r="RAQ323" s="376"/>
      <c r="RAR323" s="376"/>
      <c r="RAS323" s="377"/>
      <c r="RAT323" s="377"/>
      <c r="RAU323" s="376"/>
      <c r="RAV323" s="376"/>
      <c r="RAW323" s="376"/>
      <c r="RAX323" s="376"/>
      <c r="RAY323" s="376"/>
      <c r="RAZ323" s="370"/>
      <c r="RBA323" s="396"/>
      <c r="RBB323" s="376"/>
      <c r="RBC323" s="376"/>
      <c r="RBD323" s="376"/>
      <c r="RBE323" s="376"/>
      <c r="RBF323" s="376"/>
      <c r="RBG323" s="376"/>
      <c r="RBH323" s="376"/>
      <c r="RBI323" s="375"/>
      <c r="RBJ323" s="375"/>
      <c r="RBK323" s="375"/>
      <c r="RBL323" s="375"/>
      <c r="RBM323" s="375"/>
      <c r="RBN323" s="375"/>
      <c r="RBO323" s="375"/>
      <c r="RBP323" s="375"/>
      <c r="RBQ323" s="375"/>
      <c r="RBR323" s="375"/>
      <c r="RBS323" s="375"/>
      <c r="RBT323" s="375"/>
      <c r="RBU323" s="375"/>
      <c r="RBV323" s="375"/>
      <c r="RBW323" s="375"/>
      <c r="RBX323" s="375"/>
      <c r="RBY323" s="375"/>
      <c r="RBZ323" s="375"/>
      <c r="RCA323" s="375"/>
      <c r="RCB323" s="375"/>
      <c r="RCC323" s="375"/>
      <c r="RCD323" s="375"/>
      <c r="RCE323" s="375"/>
      <c r="RCF323" s="375"/>
      <c r="RCG323" s="375"/>
      <c r="RCH323" s="375"/>
      <c r="RCI323" s="375"/>
      <c r="RCJ323" s="375"/>
      <c r="RCK323" s="375"/>
      <c r="RCL323" s="375"/>
      <c r="RCM323" s="375"/>
      <c r="RCN323" s="375"/>
      <c r="RCO323" s="375"/>
      <c r="RCP323" s="375"/>
      <c r="RCQ323" s="375"/>
      <c r="RCR323" s="375"/>
      <c r="RCS323" s="375"/>
      <c r="RCT323" s="375"/>
      <c r="RCU323" s="375"/>
      <c r="RCV323" s="375"/>
      <c r="RCW323" s="375"/>
      <c r="RCX323" s="375"/>
      <c r="RCY323" s="375"/>
      <c r="RCZ323" s="375"/>
      <c r="RDA323" s="376"/>
      <c r="RDB323" s="376"/>
      <c r="RDC323" s="376"/>
      <c r="RDD323" s="376"/>
      <c r="RDE323" s="376"/>
      <c r="RDF323" s="376"/>
      <c r="RDG323" s="376"/>
      <c r="RDH323" s="376"/>
      <c r="RDI323" s="376"/>
      <c r="RDJ323" s="376"/>
      <c r="RDK323" s="376"/>
      <c r="RDL323" s="376"/>
      <c r="RDM323" s="376"/>
      <c r="RDN323" s="376"/>
      <c r="RDO323" s="376"/>
      <c r="RDP323" s="376"/>
      <c r="RDQ323" s="376"/>
      <c r="RDR323" s="376"/>
      <c r="RDS323" s="376"/>
      <c r="RDT323" s="376"/>
      <c r="RDU323" s="376"/>
      <c r="RDV323" s="376"/>
      <c r="RDW323" s="376"/>
    </row>
    <row r="324" spans="1:12295" s="20" customFormat="1" ht="69" customHeight="1" x14ac:dyDescent="0.25">
      <c r="B324" s="200"/>
      <c r="C324" s="97" t="s">
        <v>31</v>
      </c>
      <c r="D324" s="185">
        <f>E324+G324+H324+I324</f>
        <v>1999536.8633099999</v>
      </c>
      <c r="E324" s="185"/>
      <c r="F324" s="185"/>
      <c r="G324" s="185">
        <f>G405+G410+G414+G423+G431+G435+G445+G481+G493+G497+G502+G508+G512+G516+G519+G520+G526+G529</f>
        <v>1999536.8633099999</v>
      </c>
      <c r="H324" s="185"/>
      <c r="I324" s="185"/>
      <c r="J324" s="185">
        <f>K324-D324</f>
        <v>-1995070.3447399999</v>
      </c>
      <c r="K324" s="185">
        <f>M324+Q324+S324+U324</f>
        <v>4466.5185699999993</v>
      </c>
      <c r="L324" s="695">
        <f t="shared" si="936"/>
        <v>2.2337765569403903E-3</v>
      </c>
      <c r="M324" s="185">
        <v>0</v>
      </c>
      <c r="N324" s="98"/>
      <c r="O324" s="98"/>
      <c r="P324" s="98"/>
      <c r="Q324" s="185">
        <f>Q405+Q410+Q414+Q423+Q431+Q435+Q445+Q481+Q493+Q497+Q502+Q508+Q512+Q516+Q519+Q520+Q526+Q529</f>
        <v>4466.5185699999993</v>
      </c>
      <c r="R324" s="695">
        <f>Q324/G324</f>
        <v>2.2337765569403903E-3</v>
      </c>
      <c r="S324" s="98">
        <f>S328+S333+S347+S352+S388+S402+S411+S415+S417+S421+S424+S429+S436+S438+S446+S452+S476+S479+S482</f>
        <v>0</v>
      </c>
      <c r="T324" s="98"/>
      <c r="U324" s="98">
        <f>U328+U333+U347+U352+U388+U402+U411+U415+U417+U421+U424+U429+U436+U438+U446+U452+U476+U479+U482</f>
        <v>0</v>
      </c>
      <c r="V324" s="98" t="e">
        <f>W324</f>
        <v>#REF!</v>
      </c>
      <c r="W324" s="98" t="e">
        <f>W328+W333+W347+W351+W363+W387+W401+W410+W414+#REF!+W420+W435</f>
        <v>#REF!</v>
      </c>
      <c r="X324" s="286"/>
      <c r="Y324" s="286"/>
      <c r="Z324" s="98" t="e">
        <f>AA324</f>
        <v>#REF!</v>
      </c>
      <c r="AA324" s="98" t="e">
        <f>AA328+AA333+AA347+AA351+AA363+AA387+AA401+AA410+AA414+#REF!+AA420+AA435</f>
        <v>#REF!</v>
      </c>
      <c r="AB324" s="286"/>
      <c r="AC324" s="286"/>
      <c r="AD324" s="286"/>
      <c r="AE324" s="185">
        <f>AG324+AK324+AM324+AO324</f>
        <v>10908.06841</v>
      </c>
      <c r="AF324" s="695">
        <f t="shared" si="939"/>
        <v>5.4552974792087434E-3</v>
      </c>
      <c r="AG324" s="185"/>
      <c r="AH324" s="695"/>
      <c r="AI324" s="98"/>
      <c r="AJ324" s="98"/>
      <c r="AK324" s="185">
        <f>AK405+AK410+AK414+AK423+AK431+AK435+AK445+AK481+AK493+AK497+AK502+AK508+AK512+AK516+AK519+AK520+AK526+AK529</f>
        <v>10908.06841</v>
      </c>
      <c r="AL324" s="695">
        <f>AK324/G324</f>
        <v>5.4552974792087434E-3</v>
      </c>
      <c r="AM324" s="98"/>
      <c r="AN324" s="98"/>
      <c r="AO324" s="98"/>
      <c r="AP324" s="98">
        <f>AR324-AE324</f>
        <v>1003940.6663699999</v>
      </c>
      <c r="AQ324" s="98"/>
      <c r="AR324" s="185">
        <f>AT324+AX324+AZ324+BB324</f>
        <v>1014848.7347799998</v>
      </c>
      <c r="AS324" s="695">
        <f t="shared" si="942"/>
        <v>0.50754189802734428</v>
      </c>
      <c r="AT324" s="185">
        <v>0</v>
      </c>
      <c r="AU324" s="695"/>
      <c r="AV324" s="98"/>
      <c r="AW324" s="695"/>
      <c r="AX324" s="185">
        <f>AX405+AX410+AX414+AX423+AX431+AX435+AX445+AX481+AX493+AX497+AX502+AX508+AX512+AX516+AX519+AX520+AX526+AX529</f>
        <v>1014848.7347799998</v>
      </c>
      <c r="AY324" s="695">
        <f t="shared" si="983"/>
        <v>0.50754189802734428</v>
      </c>
      <c r="AZ324" s="98"/>
      <c r="BA324" s="695"/>
      <c r="BB324" s="98"/>
      <c r="BC324" s="286"/>
      <c r="BD324" s="286"/>
      <c r="BE324" s="98"/>
      <c r="BF324" s="98"/>
      <c r="BG324" s="98"/>
      <c r="BH324" s="98"/>
      <c r="BI324" s="98"/>
      <c r="BJ324" s="98"/>
      <c r="BK324" s="98"/>
      <c r="BL324" s="286"/>
      <c r="BM324" s="286"/>
      <c r="BN324" s="98"/>
      <c r="BO324" s="98"/>
      <c r="BP324" s="98"/>
      <c r="BQ324" s="98"/>
      <c r="BR324" s="286"/>
      <c r="BS324" s="286"/>
      <c r="BT324" s="98"/>
      <c r="BU324" s="98"/>
      <c r="BV324" s="98"/>
      <c r="BW324" s="98"/>
      <c r="BX324" s="98"/>
      <c r="BY324" s="98"/>
      <c r="BZ324" s="98"/>
      <c r="CE324" s="695"/>
    </row>
    <row r="325" spans="1:12295" s="23" customFormat="1" ht="63.75" hidden="1" customHeight="1" x14ac:dyDescent="0.25">
      <c r="B325" s="201"/>
      <c r="C325" s="101" t="s">
        <v>32</v>
      </c>
      <c r="D325" s="167">
        <f>E325+G325+H325+I325</f>
        <v>0</v>
      </c>
      <c r="E325" s="167"/>
      <c r="F325" s="167"/>
      <c r="G325" s="167">
        <f t="shared" ref="G325:I325" si="1072">G337+G344+G346+G381</f>
        <v>0</v>
      </c>
      <c r="H325" s="167">
        <f t="shared" si="1072"/>
        <v>0</v>
      </c>
      <c r="I325" s="167">
        <f t="shared" si="1072"/>
        <v>0</v>
      </c>
      <c r="J325" s="167">
        <f>K325</f>
        <v>0</v>
      </c>
      <c r="K325" s="834">
        <f>M325+Q325+S325+U325</f>
        <v>0</v>
      </c>
      <c r="L325" s="695" t="e">
        <f t="shared" si="936"/>
        <v>#DIV/0!</v>
      </c>
      <c r="M325" s="167">
        <f>M337+M344+M346+M381</f>
        <v>0</v>
      </c>
      <c r="N325" s="114"/>
      <c r="O325" s="102"/>
      <c r="P325" s="114"/>
      <c r="Q325" s="102">
        <f t="shared" ref="Q325:U325" si="1073">Q337+Q344+Q346+Q381</f>
        <v>0</v>
      </c>
      <c r="R325" s="114"/>
      <c r="S325" s="102">
        <f t="shared" si="1073"/>
        <v>0</v>
      </c>
      <c r="T325" s="114"/>
      <c r="U325" s="102">
        <f t="shared" si="1073"/>
        <v>0</v>
      </c>
      <c r="V325" s="89">
        <f t="shared" ref="V325:V387" si="1074">W325+X325+Y325</f>
        <v>0</v>
      </c>
      <c r="W325" s="22"/>
      <c r="X325" s="22"/>
      <c r="Y325" s="22"/>
      <c r="Z325" s="22">
        <f t="shared" ref="Z325:Z386" si="1075">AA325+AB325+AC325</f>
        <v>0</v>
      </c>
      <c r="AA325" s="102">
        <f>E325</f>
        <v>0</v>
      </c>
      <c r="AB325" s="22"/>
      <c r="AC325" s="22"/>
      <c r="AD325" s="41"/>
      <c r="AE325" s="903">
        <f>AG325+AK325+AM325+AO325</f>
        <v>0</v>
      </c>
      <c r="AF325" s="695" t="e">
        <f t="shared" si="939"/>
        <v>#DIV/0!</v>
      </c>
      <c r="AG325" s="167"/>
      <c r="AH325" s="695"/>
      <c r="AI325" s="102"/>
      <c r="AJ325" s="114"/>
      <c r="AK325" s="102">
        <f t="shared" ref="AK325:AO325" si="1076">AK337+AK344+AK346+AK381</f>
        <v>0</v>
      </c>
      <c r="AL325" s="114"/>
      <c r="AM325" s="102">
        <f t="shared" si="1076"/>
        <v>0</v>
      </c>
      <c r="AN325" s="114"/>
      <c r="AO325" s="102">
        <f t="shared" si="1076"/>
        <v>0</v>
      </c>
      <c r="AP325" s="22"/>
      <c r="AQ325" s="41"/>
      <c r="AR325" s="167">
        <f>AT325+AX325+AZ325+BB325</f>
        <v>0</v>
      </c>
      <c r="AS325" s="695" t="e">
        <f t="shared" si="942"/>
        <v>#DIV/0!</v>
      </c>
      <c r="AT325" s="167">
        <f>AT337+AT344+AT346+AT381</f>
        <v>0</v>
      </c>
      <c r="AU325" s="695"/>
      <c r="AV325" s="102"/>
      <c r="AW325" s="114"/>
      <c r="AX325" s="167">
        <f t="shared" ref="AX325" si="1077">AX337+AX344+AX346+AX381</f>
        <v>0</v>
      </c>
      <c r="AY325" s="114"/>
      <c r="AZ325" s="102"/>
      <c r="BA325" s="695"/>
      <c r="BB325" s="102"/>
      <c r="BC325" s="22"/>
      <c r="BD325" s="22"/>
      <c r="BE325" s="102"/>
      <c r="BF325" s="102"/>
      <c r="BG325" s="102"/>
      <c r="BH325" s="102"/>
      <c r="BI325" s="102"/>
      <c r="BJ325" s="22"/>
      <c r="BK325" s="102"/>
      <c r="BL325" s="22"/>
      <c r="BM325" s="22"/>
      <c r="BN325" s="22"/>
      <c r="BO325" s="102"/>
      <c r="BP325" s="102"/>
      <c r="BQ325" s="102"/>
      <c r="BR325" s="22"/>
      <c r="BS325" s="22"/>
      <c r="BT325" s="22"/>
      <c r="BU325" s="102"/>
      <c r="BV325" s="102"/>
      <c r="BW325" s="102"/>
      <c r="BX325" s="102"/>
      <c r="BY325" s="102"/>
      <c r="BZ325" s="102"/>
      <c r="CE325" s="695"/>
    </row>
    <row r="326" spans="1:12295" s="32" customFormat="1" ht="24.75" hidden="1" customHeight="1" x14ac:dyDescent="0.2">
      <c r="B326" s="200"/>
      <c r="C326" s="97" t="s">
        <v>37</v>
      </c>
      <c r="D326" s="237"/>
      <c r="E326" s="237"/>
      <c r="F326" s="237"/>
      <c r="G326" s="237"/>
      <c r="H326" s="237"/>
      <c r="I326" s="237"/>
      <c r="J326" s="166"/>
      <c r="K326" s="237"/>
      <c r="L326" s="695"/>
      <c r="M326" s="237"/>
      <c r="N326" s="19"/>
      <c r="O326" s="19"/>
      <c r="P326" s="19"/>
      <c r="Q326" s="19"/>
      <c r="R326" s="19"/>
      <c r="S326" s="19"/>
      <c r="T326" s="19"/>
      <c r="U326" s="19"/>
      <c r="V326" s="89"/>
      <c r="W326" s="19"/>
      <c r="X326" s="19"/>
      <c r="Y326" s="19"/>
      <c r="Z326" s="19"/>
      <c r="AA326" s="19"/>
      <c r="AB326" s="19"/>
      <c r="AC326" s="19"/>
      <c r="AD326" s="19"/>
      <c r="AE326" s="237"/>
      <c r="AF326" s="695"/>
      <c r="AG326" s="237"/>
      <c r="AH326" s="695"/>
      <c r="AI326" s="19"/>
      <c r="AJ326" s="19"/>
      <c r="AK326" s="19"/>
      <c r="AL326" s="19"/>
      <c r="AM326" s="19"/>
      <c r="AN326" s="19"/>
      <c r="AO326" s="19"/>
      <c r="AP326" s="19"/>
      <c r="AQ326" s="19"/>
      <c r="AR326" s="237"/>
      <c r="AS326" s="695"/>
      <c r="AT326" s="237"/>
      <c r="AU326" s="695"/>
      <c r="AV326" s="19"/>
      <c r="AW326" s="19"/>
      <c r="AX326" s="237"/>
      <c r="AY326" s="19"/>
      <c r="AZ326" s="19"/>
      <c r="BA326" s="695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237"/>
      <c r="BW326" s="237"/>
      <c r="BX326" s="237"/>
      <c r="BY326" s="237"/>
      <c r="BZ326" s="237"/>
      <c r="CE326" s="695"/>
    </row>
    <row r="327" spans="1:12295" s="20" customFormat="1" ht="155.25" hidden="1" customHeight="1" x14ac:dyDescent="0.25">
      <c r="B327" s="200" t="s">
        <v>34</v>
      </c>
      <c r="C327" s="97" t="s">
        <v>38</v>
      </c>
      <c r="D327" s="185">
        <f>E327+G327+H327+I327</f>
        <v>0</v>
      </c>
      <c r="E327" s="185"/>
      <c r="F327" s="185"/>
      <c r="G327" s="185">
        <f>G329+G330</f>
        <v>0</v>
      </c>
      <c r="H327" s="186"/>
      <c r="I327" s="186"/>
      <c r="J327" s="185">
        <f>K327</f>
        <v>0</v>
      </c>
      <c r="K327" s="185">
        <f>M327+Q327+S327+U327</f>
        <v>0</v>
      </c>
      <c r="L327" s="695" t="e">
        <f t="shared" si="936"/>
        <v>#DIV/0!</v>
      </c>
      <c r="M327" s="185">
        <f>M329+M330</f>
        <v>0</v>
      </c>
      <c r="N327" s="98"/>
      <c r="O327" s="98"/>
      <c r="P327" s="98"/>
      <c r="Q327" s="98">
        <f>Q329+Q330</f>
        <v>0</v>
      </c>
      <c r="R327" s="98"/>
      <c r="S327" s="286"/>
      <c r="T327" s="286"/>
      <c r="U327" s="286"/>
      <c r="V327" s="114">
        <f t="shared" si="1074"/>
        <v>0</v>
      </c>
      <c r="W327" s="286"/>
      <c r="X327" s="286"/>
      <c r="Y327" s="286"/>
      <c r="Z327" s="98">
        <f t="shared" si="1075"/>
        <v>0</v>
      </c>
      <c r="AA327" s="98">
        <f t="shared" ref="AA327:AA358" si="1078">E327</f>
        <v>0</v>
      </c>
      <c r="AB327" s="286"/>
      <c r="AC327" s="286"/>
      <c r="AD327" s="286"/>
      <c r="AE327" s="904">
        <f>AG327+AK327+AM327+AO327</f>
        <v>0</v>
      </c>
      <c r="AF327" s="695" t="e">
        <f t="shared" si="939"/>
        <v>#DIV/0!</v>
      </c>
      <c r="AG327" s="185"/>
      <c r="AH327" s="695"/>
      <c r="AI327" s="98"/>
      <c r="AJ327" s="98"/>
      <c r="AK327" s="98"/>
      <c r="AL327" s="98"/>
      <c r="AM327" s="286"/>
      <c r="AN327" s="286"/>
      <c r="AO327" s="286"/>
      <c r="AP327" s="98"/>
      <c r="AQ327" s="98"/>
      <c r="AR327" s="185">
        <f>AT327+AX327+AZ327+BB327</f>
        <v>0</v>
      </c>
      <c r="AS327" s="695" t="e">
        <f t="shared" si="942"/>
        <v>#DIV/0!</v>
      </c>
      <c r="AT327" s="185">
        <f>AT329</f>
        <v>0</v>
      </c>
      <c r="AU327" s="695"/>
      <c r="AV327" s="98"/>
      <c r="AW327" s="98"/>
      <c r="AX327" s="185"/>
      <c r="AY327" s="98"/>
      <c r="AZ327" s="286"/>
      <c r="BA327" s="695"/>
      <c r="BB327" s="286"/>
      <c r="BC327" s="286"/>
      <c r="BD327" s="286"/>
      <c r="BE327" s="98"/>
      <c r="BF327" s="98"/>
      <c r="BG327" s="98"/>
      <c r="BH327" s="286"/>
      <c r="BI327" s="286"/>
      <c r="BJ327" s="98"/>
      <c r="BK327" s="98"/>
      <c r="BL327" s="286"/>
      <c r="BM327" s="286"/>
      <c r="BN327" s="98"/>
      <c r="BO327" s="98"/>
      <c r="BP327" s="98"/>
      <c r="BQ327" s="98"/>
      <c r="BR327" s="286"/>
      <c r="BS327" s="286"/>
      <c r="BT327" s="98"/>
      <c r="BU327" s="98"/>
      <c r="BV327" s="185"/>
      <c r="BW327" s="185"/>
      <c r="BX327" s="185"/>
      <c r="BY327" s="186"/>
      <c r="BZ327" s="186"/>
      <c r="CE327" s="695"/>
    </row>
    <row r="328" spans="1:12295" s="20" customFormat="1" ht="41.25" hidden="1" customHeight="1" x14ac:dyDescent="0.25">
      <c r="B328" s="200"/>
      <c r="C328" s="97" t="s">
        <v>31</v>
      </c>
      <c r="D328" s="185">
        <f>E328+G328+H328+I328</f>
        <v>0</v>
      </c>
      <c r="E328" s="185"/>
      <c r="F328" s="185"/>
      <c r="G328" s="185">
        <f>SUM(G329:G331)</f>
        <v>0</v>
      </c>
      <c r="H328" s="186"/>
      <c r="I328" s="186"/>
      <c r="J328" s="185">
        <f t="shared" ref="J328" si="1079">K328</f>
        <v>0</v>
      </c>
      <c r="K328" s="185">
        <f>M328+Q328+S328+U328</f>
        <v>0</v>
      </c>
      <c r="L328" s="695" t="e">
        <f t="shared" si="936"/>
        <v>#DIV/0!</v>
      </c>
      <c r="M328" s="185">
        <f>SUM(M329:M331)</f>
        <v>0</v>
      </c>
      <c r="N328" s="98"/>
      <c r="O328" s="98"/>
      <c r="P328" s="98"/>
      <c r="Q328" s="98">
        <f>SUM(Q329:Q331)</f>
        <v>0</v>
      </c>
      <c r="R328" s="98"/>
      <c r="S328" s="286"/>
      <c r="T328" s="286"/>
      <c r="U328" s="286"/>
      <c r="V328" s="114">
        <f t="shared" si="1074"/>
        <v>0</v>
      </c>
      <c r="W328" s="286"/>
      <c r="X328" s="286"/>
      <c r="Y328" s="286"/>
      <c r="Z328" s="98">
        <f t="shared" si="1075"/>
        <v>0</v>
      </c>
      <c r="AA328" s="98">
        <f t="shared" si="1078"/>
        <v>0</v>
      </c>
      <c r="AB328" s="286"/>
      <c r="AC328" s="286"/>
      <c r="AD328" s="286"/>
      <c r="AE328" s="904">
        <f>AG328+AK328+AM328+AO328</f>
        <v>0</v>
      </c>
      <c r="AF328" s="695" t="e">
        <f t="shared" si="939"/>
        <v>#DIV/0!</v>
      </c>
      <c r="AG328" s="185"/>
      <c r="AH328" s="695"/>
      <c r="AI328" s="98"/>
      <c r="AJ328" s="98"/>
      <c r="AK328" s="98"/>
      <c r="AL328" s="98"/>
      <c r="AM328" s="286"/>
      <c r="AN328" s="286"/>
      <c r="AO328" s="286"/>
      <c r="AP328" s="98"/>
      <c r="AQ328" s="98"/>
      <c r="AR328" s="185">
        <f>AT328+AX328+AZ328+BB328</f>
        <v>0</v>
      </c>
      <c r="AS328" s="695" t="e">
        <f t="shared" si="942"/>
        <v>#DIV/0!</v>
      </c>
      <c r="AT328" s="185">
        <v>0</v>
      </c>
      <c r="AU328" s="695"/>
      <c r="AV328" s="98"/>
      <c r="AW328" s="98"/>
      <c r="AX328" s="185"/>
      <c r="AY328" s="98"/>
      <c r="AZ328" s="286"/>
      <c r="BA328" s="695"/>
      <c r="BB328" s="286"/>
      <c r="BC328" s="286"/>
      <c r="BD328" s="286"/>
      <c r="BE328" s="98"/>
      <c r="BF328" s="98"/>
      <c r="BG328" s="98"/>
      <c r="BH328" s="286"/>
      <c r="BI328" s="286"/>
      <c r="BJ328" s="98"/>
      <c r="BK328" s="98"/>
      <c r="BL328" s="286"/>
      <c r="BM328" s="286"/>
      <c r="BN328" s="98"/>
      <c r="BO328" s="98"/>
      <c r="BP328" s="98"/>
      <c r="BQ328" s="98"/>
      <c r="BR328" s="286"/>
      <c r="BS328" s="286"/>
      <c r="BT328" s="98"/>
      <c r="BU328" s="98"/>
      <c r="BV328" s="185"/>
      <c r="BW328" s="185"/>
      <c r="BX328" s="185"/>
      <c r="BY328" s="186"/>
      <c r="BZ328" s="186"/>
      <c r="CE328" s="695"/>
    </row>
    <row r="329" spans="1:12295" s="37" customFormat="1" ht="24" hidden="1" customHeight="1" x14ac:dyDescent="0.25">
      <c r="B329" s="204"/>
      <c r="C329" s="110" t="s">
        <v>39</v>
      </c>
      <c r="D329" s="171">
        <f>E329</f>
        <v>0</v>
      </c>
      <c r="E329" s="171"/>
      <c r="F329" s="171"/>
      <c r="G329" s="171"/>
      <c r="H329" s="172"/>
      <c r="I329" s="172"/>
      <c r="J329" s="171">
        <f>K329</f>
        <v>0</v>
      </c>
      <c r="K329" s="171">
        <f>M329</f>
        <v>0</v>
      </c>
      <c r="L329" s="695" t="e">
        <f t="shared" si="936"/>
        <v>#DIV/0!</v>
      </c>
      <c r="M329" s="171">
        <v>0</v>
      </c>
      <c r="N329" s="116"/>
      <c r="O329" s="116"/>
      <c r="P329" s="116"/>
      <c r="Q329" s="116"/>
      <c r="R329" s="116"/>
      <c r="S329" s="35"/>
      <c r="T329" s="35"/>
      <c r="U329" s="35"/>
      <c r="V329" s="114">
        <f t="shared" si="1074"/>
        <v>0</v>
      </c>
      <c r="W329" s="35"/>
      <c r="X329" s="35"/>
      <c r="Y329" s="35"/>
      <c r="Z329" s="116">
        <f t="shared" si="1075"/>
        <v>0</v>
      </c>
      <c r="AA329" s="116">
        <f t="shared" si="1078"/>
        <v>0</v>
      </c>
      <c r="AB329" s="35"/>
      <c r="AC329" s="35"/>
      <c r="AD329" s="35"/>
      <c r="AE329" s="905">
        <f>AG329</f>
        <v>0</v>
      </c>
      <c r="AF329" s="695" t="e">
        <f t="shared" si="939"/>
        <v>#DIV/0!</v>
      </c>
      <c r="AG329" s="171"/>
      <c r="AH329" s="695"/>
      <c r="AI329" s="116"/>
      <c r="AJ329" s="116"/>
      <c r="AK329" s="116"/>
      <c r="AL329" s="116"/>
      <c r="AM329" s="35"/>
      <c r="AN329" s="35"/>
      <c r="AO329" s="35"/>
      <c r="AP329" s="116"/>
      <c r="AQ329" s="116"/>
      <c r="AR329" s="171">
        <f>AT329</f>
        <v>0</v>
      </c>
      <c r="AS329" s="695" t="e">
        <f t="shared" si="942"/>
        <v>#DIV/0!</v>
      </c>
      <c r="AT329" s="171">
        <v>0</v>
      </c>
      <c r="AU329" s="695"/>
      <c r="AV329" s="116"/>
      <c r="AW329" s="116"/>
      <c r="AX329" s="171"/>
      <c r="AY329" s="116"/>
      <c r="AZ329" s="35"/>
      <c r="BA329" s="695"/>
      <c r="BB329" s="35"/>
      <c r="BC329" s="35"/>
      <c r="BD329" s="35"/>
      <c r="BE329" s="116"/>
      <c r="BF329" s="116"/>
      <c r="BG329" s="116"/>
      <c r="BH329" s="35"/>
      <c r="BI329" s="35"/>
      <c r="BJ329" s="116"/>
      <c r="BK329" s="116"/>
      <c r="BL329" s="35"/>
      <c r="BM329" s="35"/>
      <c r="BN329" s="116"/>
      <c r="BO329" s="116"/>
      <c r="BP329" s="116"/>
      <c r="BQ329" s="116"/>
      <c r="BR329" s="35"/>
      <c r="BS329" s="35"/>
      <c r="BT329" s="116"/>
      <c r="BU329" s="116"/>
      <c r="BV329" s="171"/>
      <c r="BW329" s="171"/>
      <c r="BX329" s="171"/>
      <c r="BY329" s="172"/>
      <c r="BZ329" s="172"/>
      <c r="CE329" s="695"/>
    </row>
    <row r="330" spans="1:12295" s="37" customFormat="1" ht="30.75" hidden="1" customHeight="1" x14ac:dyDescent="0.25">
      <c r="B330" s="204"/>
      <c r="C330" s="110" t="s">
        <v>40</v>
      </c>
      <c r="D330" s="171">
        <f t="shared" ref="D330:D331" si="1080">E330</f>
        <v>0</v>
      </c>
      <c r="E330" s="171"/>
      <c r="F330" s="171"/>
      <c r="G330" s="171"/>
      <c r="H330" s="172"/>
      <c r="I330" s="172"/>
      <c r="J330" s="171"/>
      <c r="K330" s="171">
        <f t="shared" ref="K330:K331" si="1081">M330</f>
        <v>0</v>
      </c>
      <c r="L330" s="695" t="e">
        <f t="shared" si="936"/>
        <v>#DIV/0!</v>
      </c>
      <c r="M330" s="171">
        <v>0</v>
      </c>
      <c r="N330" s="116"/>
      <c r="O330" s="116"/>
      <c r="P330" s="116"/>
      <c r="Q330" s="116"/>
      <c r="R330" s="116"/>
      <c r="S330" s="35"/>
      <c r="T330" s="35"/>
      <c r="U330" s="35"/>
      <c r="V330" s="114">
        <f t="shared" si="1074"/>
        <v>0</v>
      </c>
      <c r="W330" s="35"/>
      <c r="X330" s="35"/>
      <c r="Y330" s="35"/>
      <c r="Z330" s="116">
        <f t="shared" si="1075"/>
        <v>0</v>
      </c>
      <c r="AA330" s="116">
        <f t="shared" si="1078"/>
        <v>0</v>
      </c>
      <c r="AB330" s="35"/>
      <c r="AC330" s="35"/>
      <c r="AD330" s="35"/>
      <c r="AE330" s="906"/>
      <c r="AF330" s="695" t="e">
        <f t="shared" si="939"/>
        <v>#DIV/0!</v>
      </c>
      <c r="AG330" s="172"/>
      <c r="AH330" s="695"/>
      <c r="AI330" s="35"/>
      <c r="AJ330" s="35"/>
      <c r="AK330" s="35"/>
      <c r="AL330" s="35"/>
      <c r="AM330" s="35"/>
      <c r="AN330" s="35"/>
      <c r="AO330" s="35"/>
      <c r="AP330" s="35"/>
      <c r="AQ330" s="35"/>
      <c r="AR330" s="172"/>
      <c r="AS330" s="695" t="e">
        <f t="shared" si="942"/>
        <v>#DIV/0!</v>
      </c>
      <c r="AT330" s="172"/>
      <c r="AU330" s="695"/>
      <c r="AV330" s="35"/>
      <c r="AW330" s="35"/>
      <c r="AX330" s="172"/>
      <c r="AY330" s="35"/>
      <c r="AZ330" s="35"/>
      <c r="BA330" s="69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172"/>
      <c r="BW330" s="172"/>
      <c r="BX330" s="172"/>
      <c r="BY330" s="172"/>
      <c r="BZ330" s="172"/>
      <c r="CE330" s="695"/>
    </row>
    <row r="331" spans="1:12295" s="37" customFormat="1" ht="60.75" hidden="1" customHeight="1" x14ac:dyDescent="0.25">
      <c r="B331" s="204"/>
      <c r="C331" s="110" t="s">
        <v>43</v>
      </c>
      <c r="D331" s="171">
        <f t="shared" si="1080"/>
        <v>0</v>
      </c>
      <c r="E331" s="172"/>
      <c r="F331" s="172"/>
      <c r="G331" s="172"/>
      <c r="H331" s="172"/>
      <c r="I331" s="172"/>
      <c r="J331" s="171"/>
      <c r="K331" s="171">
        <f t="shared" si="1081"/>
        <v>0</v>
      </c>
      <c r="L331" s="695" t="e">
        <f t="shared" si="936"/>
        <v>#DIV/0!</v>
      </c>
      <c r="M331" s="172"/>
      <c r="N331" s="35"/>
      <c r="O331" s="35"/>
      <c r="P331" s="35"/>
      <c r="Q331" s="35"/>
      <c r="R331" s="35"/>
      <c r="S331" s="35"/>
      <c r="T331" s="35"/>
      <c r="U331" s="35"/>
      <c r="V331" s="114">
        <f t="shared" si="1074"/>
        <v>0</v>
      </c>
      <c r="W331" s="35"/>
      <c r="X331" s="35"/>
      <c r="Y331" s="35"/>
      <c r="Z331" s="116">
        <f t="shared" si="1075"/>
        <v>0</v>
      </c>
      <c r="AA331" s="35">
        <f t="shared" si="1078"/>
        <v>0</v>
      </c>
      <c r="AB331" s="35"/>
      <c r="AC331" s="35"/>
      <c r="AD331" s="35"/>
      <c r="AE331" s="906"/>
      <c r="AF331" s="695" t="e">
        <f t="shared" si="939"/>
        <v>#DIV/0!</v>
      </c>
      <c r="AG331" s="172"/>
      <c r="AH331" s="695"/>
      <c r="AI331" s="35"/>
      <c r="AJ331" s="35"/>
      <c r="AK331" s="35"/>
      <c r="AL331" s="35"/>
      <c r="AM331" s="35"/>
      <c r="AN331" s="35"/>
      <c r="AO331" s="35"/>
      <c r="AP331" s="35"/>
      <c r="AQ331" s="35"/>
      <c r="AR331" s="172"/>
      <c r="AS331" s="695" t="e">
        <f t="shared" si="942"/>
        <v>#DIV/0!</v>
      </c>
      <c r="AT331" s="172"/>
      <c r="AU331" s="695"/>
      <c r="AV331" s="35"/>
      <c r="AW331" s="35"/>
      <c r="AX331" s="172"/>
      <c r="AY331" s="35"/>
      <c r="AZ331" s="35"/>
      <c r="BA331" s="69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172"/>
      <c r="BW331" s="172"/>
      <c r="BX331" s="172"/>
      <c r="BY331" s="172"/>
      <c r="BZ331" s="172"/>
      <c r="CE331" s="695"/>
    </row>
    <row r="332" spans="1:12295" s="20" customFormat="1" ht="116.25" hidden="1" customHeight="1" x14ac:dyDescent="0.25">
      <c r="B332" s="200" t="s">
        <v>63</v>
      </c>
      <c r="C332" s="97" t="s">
        <v>41</v>
      </c>
      <c r="D332" s="185">
        <f>E332+G332+H332+I332</f>
        <v>0</v>
      </c>
      <c r="E332" s="185"/>
      <c r="F332" s="185"/>
      <c r="G332" s="185"/>
      <c r="H332" s="186"/>
      <c r="I332" s="186"/>
      <c r="J332" s="185" t="e">
        <f t="shared" ref="J332:J333" si="1082">K332</f>
        <v>#REF!</v>
      </c>
      <c r="K332" s="185" t="e">
        <f>M332+Q332+S332+U332</f>
        <v>#REF!</v>
      </c>
      <c r="L332" s="695" t="e">
        <f t="shared" si="936"/>
        <v>#REF!</v>
      </c>
      <c r="M332" s="185" t="e">
        <f>M333+M337</f>
        <v>#REF!</v>
      </c>
      <c r="N332" s="98"/>
      <c r="O332" s="98"/>
      <c r="P332" s="98"/>
      <c r="Q332" s="98"/>
      <c r="R332" s="98"/>
      <c r="S332" s="286"/>
      <c r="T332" s="286"/>
      <c r="U332" s="286"/>
      <c r="V332" s="114">
        <f t="shared" si="1074"/>
        <v>0</v>
      </c>
      <c r="W332" s="286"/>
      <c r="X332" s="286"/>
      <c r="Y332" s="286"/>
      <c r="Z332" s="98">
        <f t="shared" si="1075"/>
        <v>0</v>
      </c>
      <c r="AA332" s="98">
        <f t="shared" si="1078"/>
        <v>0</v>
      </c>
      <c r="AB332" s="286"/>
      <c r="AC332" s="286"/>
      <c r="AD332" s="286"/>
      <c r="AE332" s="904">
        <f>AG332+AK332+AM332+AO332</f>
        <v>0</v>
      </c>
      <c r="AF332" s="695" t="e">
        <f t="shared" si="939"/>
        <v>#DIV/0!</v>
      </c>
      <c r="AG332" s="185"/>
      <c r="AH332" s="695"/>
      <c r="AI332" s="98"/>
      <c r="AJ332" s="98"/>
      <c r="AK332" s="98"/>
      <c r="AL332" s="98"/>
      <c r="AM332" s="286"/>
      <c r="AN332" s="286"/>
      <c r="AO332" s="286"/>
      <c r="AP332" s="98"/>
      <c r="AQ332" s="98"/>
      <c r="AR332" s="185" t="e">
        <f>AT332+AX332+AZ332+BB332</f>
        <v>#REF!</v>
      </c>
      <c r="AS332" s="695" t="e">
        <f t="shared" si="942"/>
        <v>#REF!</v>
      </c>
      <c r="AT332" s="185" t="e">
        <f>AT333+AT337</f>
        <v>#REF!</v>
      </c>
      <c r="AU332" s="695"/>
      <c r="AV332" s="98"/>
      <c r="AW332" s="98"/>
      <c r="AX332" s="185"/>
      <c r="AY332" s="98"/>
      <c r="AZ332" s="286"/>
      <c r="BA332" s="695"/>
      <c r="BB332" s="286"/>
      <c r="BC332" s="286"/>
      <c r="BD332" s="286"/>
      <c r="BE332" s="98"/>
      <c r="BF332" s="98"/>
      <c r="BG332" s="98"/>
      <c r="BH332" s="286"/>
      <c r="BI332" s="286"/>
      <c r="BJ332" s="98"/>
      <c r="BK332" s="98"/>
      <c r="BL332" s="286"/>
      <c r="BM332" s="286"/>
      <c r="BN332" s="98"/>
      <c r="BO332" s="98"/>
      <c r="BP332" s="98"/>
      <c r="BQ332" s="98"/>
      <c r="BR332" s="286"/>
      <c r="BS332" s="286"/>
      <c r="BT332" s="98"/>
      <c r="BU332" s="98"/>
      <c r="BV332" s="185"/>
      <c r="BW332" s="185"/>
      <c r="BX332" s="185"/>
      <c r="BY332" s="186"/>
      <c r="BZ332" s="186"/>
      <c r="CE332" s="695"/>
    </row>
    <row r="333" spans="1:12295" s="20" customFormat="1" ht="41.25" hidden="1" customHeight="1" x14ac:dyDescent="0.25">
      <c r="B333" s="200"/>
      <c r="C333" s="97" t="s">
        <v>31</v>
      </c>
      <c r="D333" s="185">
        <f>E333+G333+H333+I333</f>
        <v>0</v>
      </c>
      <c r="E333" s="185"/>
      <c r="F333" s="185"/>
      <c r="G333" s="185"/>
      <c r="H333" s="186"/>
      <c r="I333" s="186"/>
      <c r="J333" s="185" t="e">
        <f t="shared" si="1082"/>
        <v>#REF!</v>
      </c>
      <c r="K333" s="185" t="e">
        <f>M333+Q333+S333+U333</f>
        <v>#REF!</v>
      </c>
      <c r="L333" s="695" t="e">
        <f t="shared" si="936"/>
        <v>#REF!</v>
      </c>
      <c r="M333" s="185" t="e">
        <f>M334+M335</f>
        <v>#REF!</v>
      </c>
      <c r="N333" s="98"/>
      <c r="O333" s="98"/>
      <c r="P333" s="98"/>
      <c r="Q333" s="98"/>
      <c r="R333" s="98"/>
      <c r="S333" s="286"/>
      <c r="T333" s="286"/>
      <c r="U333" s="286"/>
      <c r="V333" s="89">
        <f t="shared" si="1074"/>
        <v>0</v>
      </c>
      <c r="W333" s="286"/>
      <c r="X333" s="286"/>
      <c r="Y333" s="286"/>
      <c r="Z333" s="98">
        <f t="shared" si="1075"/>
        <v>0</v>
      </c>
      <c r="AA333" s="98">
        <f t="shared" si="1078"/>
        <v>0</v>
      </c>
      <c r="AB333" s="286"/>
      <c r="AC333" s="286"/>
      <c r="AD333" s="286"/>
      <c r="AE333" s="904">
        <f>AG333+AK333+AM333+AO333</f>
        <v>0</v>
      </c>
      <c r="AF333" s="695" t="e">
        <f t="shared" si="939"/>
        <v>#DIV/0!</v>
      </c>
      <c r="AG333" s="185"/>
      <c r="AH333" s="695"/>
      <c r="AI333" s="98"/>
      <c r="AJ333" s="98"/>
      <c r="AK333" s="98"/>
      <c r="AL333" s="98"/>
      <c r="AM333" s="286"/>
      <c r="AN333" s="286"/>
      <c r="AO333" s="286"/>
      <c r="AP333" s="98"/>
      <c r="AQ333" s="98"/>
      <c r="AR333" s="185" t="e">
        <f>AT333+AX333+AZ333+BB333</f>
        <v>#REF!</v>
      </c>
      <c r="AS333" s="695" t="e">
        <f t="shared" si="942"/>
        <v>#REF!</v>
      </c>
      <c r="AT333" s="185" t="e">
        <f>SUM(AT334:AT336)</f>
        <v>#REF!</v>
      </c>
      <c r="AU333" s="695"/>
      <c r="AV333" s="98"/>
      <c r="AW333" s="98"/>
      <c r="AX333" s="185"/>
      <c r="AY333" s="98"/>
      <c r="AZ333" s="286"/>
      <c r="BA333" s="695"/>
      <c r="BB333" s="286"/>
      <c r="BC333" s="286"/>
      <c r="BD333" s="286"/>
      <c r="BE333" s="98"/>
      <c r="BF333" s="98"/>
      <c r="BG333" s="98"/>
      <c r="BH333" s="286"/>
      <c r="BI333" s="286"/>
      <c r="BJ333" s="98"/>
      <c r="BK333" s="98"/>
      <c r="BL333" s="286"/>
      <c r="BM333" s="286"/>
      <c r="BN333" s="98"/>
      <c r="BO333" s="98"/>
      <c r="BP333" s="98"/>
      <c r="BQ333" s="98"/>
      <c r="BR333" s="286"/>
      <c r="BS333" s="286"/>
      <c r="BT333" s="98"/>
      <c r="BU333" s="98"/>
      <c r="BV333" s="185"/>
      <c r="BW333" s="185"/>
      <c r="BX333" s="185"/>
      <c r="BY333" s="186"/>
      <c r="BZ333" s="186"/>
      <c r="CE333" s="695"/>
    </row>
    <row r="334" spans="1:12295" s="37" customFormat="1" ht="33" hidden="1" customHeight="1" x14ac:dyDescent="0.25">
      <c r="B334" s="204"/>
      <c r="C334" s="121" t="s">
        <v>42</v>
      </c>
      <c r="D334" s="172">
        <f>E334</f>
        <v>0</v>
      </c>
      <c r="E334" s="172"/>
      <c r="F334" s="172"/>
      <c r="G334" s="172"/>
      <c r="H334" s="172"/>
      <c r="I334" s="172"/>
      <c r="J334" s="171" t="e">
        <f>K334</f>
        <v>#REF!</v>
      </c>
      <c r="K334" s="172" t="e">
        <f>M334</f>
        <v>#REF!</v>
      </c>
      <c r="L334" s="695" t="e">
        <f t="shared" si="936"/>
        <v>#REF!</v>
      </c>
      <c r="M334" s="172" t="e">
        <f>#REF!</f>
        <v>#REF!</v>
      </c>
      <c r="N334" s="35"/>
      <c r="O334" s="35"/>
      <c r="P334" s="35"/>
      <c r="Q334" s="35"/>
      <c r="R334" s="35"/>
      <c r="S334" s="35"/>
      <c r="T334" s="35"/>
      <c r="U334" s="35"/>
      <c r="V334" s="89">
        <f t="shared" si="1074"/>
        <v>0</v>
      </c>
      <c r="W334" s="35"/>
      <c r="X334" s="35"/>
      <c r="Y334" s="35"/>
      <c r="Z334" s="35">
        <f t="shared" si="1075"/>
        <v>0</v>
      </c>
      <c r="AA334" s="35">
        <f t="shared" si="1078"/>
        <v>0</v>
      </c>
      <c r="AB334" s="35"/>
      <c r="AC334" s="35"/>
      <c r="AD334" s="35"/>
      <c r="AE334" s="906">
        <f>AG334</f>
        <v>0</v>
      </c>
      <c r="AF334" s="695" t="e">
        <f t="shared" si="939"/>
        <v>#DIV/0!</v>
      </c>
      <c r="AG334" s="172"/>
      <c r="AH334" s="695"/>
      <c r="AI334" s="35"/>
      <c r="AJ334" s="35"/>
      <c r="AK334" s="35"/>
      <c r="AL334" s="35"/>
      <c r="AM334" s="35"/>
      <c r="AN334" s="35"/>
      <c r="AO334" s="35"/>
      <c r="AP334" s="35"/>
      <c r="AQ334" s="35"/>
      <c r="AR334" s="172" t="e">
        <f>AT334</f>
        <v>#REF!</v>
      </c>
      <c r="AS334" s="695" t="e">
        <f t="shared" si="942"/>
        <v>#REF!</v>
      </c>
      <c r="AT334" s="172" t="e">
        <f>#REF!</f>
        <v>#REF!</v>
      </c>
      <c r="AU334" s="695"/>
      <c r="AV334" s="35"/>
      <c r="AW334" s="35"/>
      <c r="AX334" s="172"/>
      <c r="AY334" s="35"/>
      <c r="AZ334" s="35"/>
      <c r="BA334" s="69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172"/>
      <c r="BW334" s="172"/>
      <c r="BX334" s="172"/>
      <c r="BY334" s="172"/>
      <c r="BZ334" s="172"/>
      <c r="CE334" s="695"/>
    </row>
    <row r="335" spans="1:12295" s="37" customFormat="1" ht="64.5" hidden="1" customHeight="1" x14ac:dyDescent="0.25">
      <c r="B335" s="204"/>
      <c r="C335" s="110" t="s">
        <v>40</v>
      </c>
      <c r="D335" s="172">
        <f>E335</f>
        <v>0</v>
      </c>
      <c r="E335" s="172"/>
      <c r="F335" s="172"/>
      <c r="G335" s="172"/>
      <c r="H335" s="172"/>
      <c r="I335" s="172"/>
      <c r="J335" s="171"/>
      <c r="K335" s="172">
        <f>M335</f>
        <v>0</v>
      </c>
      <c r="L335" s="695" t="e">
        <f t="shared" si="936"/>
        <v>#DIV/0!</v>
      </c>
      <c r="M335" s="172">
        <v>0</v>
      </c>
      <c r="N335" s="35"/>
      <c r="O335" s="35"/>
      <c r="P335" s="35"/>
      <c r="Q335" s="35"/>
      <c r="R335" s="35"/>
      <c r="S335" s="35"/>
      <c r="T335" s="35"/>
      <c r="U335" s="35"/>
      <c r="V335" s="89">
        <f t="shared" si="1074"/>
        <v>0</v>
      </c>
      <c r="W335" s="35"/>
      <c r="X335" s="35"/>
      <c r="Y335" s="35"/>
      <c r="Z335" s="35">
        <f t="shared" si="1075"/>
        <v>0</v>
      </c>
      <c r="AA335" s="35">
        <f t="shared" si="1078"/>
        <v>0</v>
      </c>
      <c r="AB335" s="35"/>
      <c r="AC335" s="35"/>
      <c r="AD335" s="35"/>
      <c r="AE335" s="906"/>
      <c r="AF335" s="695" t="e">
        <f t="shared" si="939"/>
        <v>#DIV/0!</v>
      </c>
      <c r="AG335" s="172"/>
      <c r="AH335" s="695"/>
      <c r="AI335" s="35"/>
      <c r="AJ335" s="35"/>
      <c r="AK335" s="35"/>
      <c r="AL335" s="35"/>
      <c r="AM335" s="35"/>
      <c r="AN335" s="35"/>
      <c r="AO335" s="35"/>
      <c r="AP335" s="35"/>
      <c r="AQ335" s="35"/>
      <c r="AR335" s="172"/>
      <c r="AS335" s="695" t="e">
        <f t="shared" si="942"/>
        <v>#DIV/0!</v>
      </c>
      <c r="AT335" s="172"/>
      <c r="AU335" s="695"/>
      <c r="AV335" s="35"/>
      <c r="AW335" s="35"/>
      <c r="AX335" s="172"/>
      <c r="AY335" s="35"/>
      <c r="AZ335" s="35"/>
      <c r="BA335" s="69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172"/>
      <c r="BW335" s="172"/>
      <c r="BX335" s="172"/>
      <c r="BY335" s="172"/>
      <c r="BZ335" s="172"/>
      <c r="CE335" s="695"/>
    </row>
    <row r="336" spans="1:12295" s="37" customFormat="1" ht="31.5" hidden="1" customHeight="1" x14ac:dyDescent="0.25">
      <c r="B336" s="204"/>
      <c r="C336" s="110" t="s">
        <v>40</v>
      </c>
      <c r="D336" s="172">
        <f>E336</f>
        <v>0</v>
      </c>
      <c r="E336" s="172"/>
      <c r="F336" s="172"/>
      <c r="G336" s="172"/>
      <c r="H336" s="172"/>
      <c r="I336" s="172"/>
      <c r="J336" s="171">
        <f>K336</f>
        <v>0</v>
      </c>
      <c r="K336" s="172">
        <f>M336</f>
        <v>0</v>
      </c>
      <c r="L336" s="695" t="e">
        <f t="shared" si="936"/>
        <v>#DIV/0!</v>
      </c>
      <c r="M336" s="172">
        <v>0</v>
      </c>
      <c r="N336" s="35"/>
      <c r="O336" s="35"/>
      <c r="P336" s="35"/>
      <c r="Q336" s="35"/>
      <c r="R336" s="35"/>
      <c r="S336" s="35"/>
      <c r="T336" s="35"/>
      <c r="U336" s="35"/>
      <c r="V336" s="89">
        <f t="shared" si="1074"/>
        <v>0</v>
      </c>
      <c r="W336" s="35"/>
      <c r="X336" s="35"/>
      <c r="Y336" s="35"/>
      <c r="Z336" s="35">
        <f t="shared" si="1075"/>
        <v>0</v>
      </c>
      <c r="AA336" s="35">
        <f t="shared" si="1078"/>
        <v>0</v>
      </c>
      <c r="AB336" s="35"/>
      <c r="AC336" s="35"/>
      <c r="AD336" s="35"/>
      <c r="AE336" s="906">
        <f>AG336</f>
        <v>0</v>
      </c>
      <c r="AF336" s="695" t="e">
        <f t="shared" si="939"/>
        <v>#DIV/0!</v>
      </c>
      <c r="AG336" s="172"/>
      <c r="AH336" s="695"/>
      <c r="AI336" s="35"/>
      <c r="AJ336" s="35"/>
      <c r="AK336" s="35"/>
      <c r="AL336" s="35"/>
      <c r="AM336" s="35"/>
      <c r="AN336" s="35"/>
      <c r="AO336" s="35"/>
      <c r="AP336" s="35"/>
      <c r="AQ336" s="35"/>
      <c r="AR336" s="172" t="e">
        <f>AT336</f>
        <v>#REF!</v>
      </c>
      <c r="AS336" s="695" t="e">
        <f t="shared" si="942"/>
        <v>#REF!</v>
      </c>
      <c r="AT336" s="172" t="e">
        <f>#REF!</f>
        <v>#REF!</v>
      </c>
      <c r="AU336" s="695"/>
      <c r="AV336" s="35"/>
      <c r="AW336" s="35"/>
      <c r="AX336" s="172"/>
      <c r="AY336" s="35"/>
      <c r="AZ336" s="35"/>
      <c r="BA336" s="69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172"/>
      <c r="BW336" s="172"/>
      <c r="BX336" s="172"/>
      <c r="BY336" s="172"/>
      <c r="BZ336" s="172"/>
      <c r="CE336" s="695"/>
    </row>
    <row r="337" spans="2:83" s="23" customFormat="1" ht="46.5" hidden="1" customHeight="1" x14ac:dyDescent="0.25">
      <c r="B337" s="201"/>
      <c r="C337" s="101" t="s">
        <v>32</v>
      </c>
      <c r="D337" s="187">
        <f>E337</f>
        <v>0</v>
      </c>
      <c r="E337" s="187"/>
      <c r="F337" s="187"/>
      <c r="G337" s="187"/>
      <c r="H337" s="187"/>
      <c r="I337" s="187"/>
      <c r="J337" s="167">
        <f>K337</f>
        <v>0</v>
      </c>
      <c r="K337" s="258">
        <f>M337</f>
        <v>0</v>
      </c>
      <c r="L337" s="695" t="e">
        <f t="shared" si="936"/>
        <v>#DIV/0!</v>
      </c>
      <c r="M337" s="187">
        <v>0</v>
      </c>
      <c r="N337" s="41"/>
      <c r="O337" s="22"/>
      <c r="P337" s="41"/>
      <c r="Q337" s="22"/>
      <c r="R337" s="41"/>
      <c r="S337" s="22"/>
      <c r="T337" s="41"/>
      <c r="U337" s="22"/>
      <c r="V337" s="89">
        <f t="shared" si="1074"/>
        <v>0</v>
      </c>
      <c r="W337" s="22"/>
      <c r="X337" s="22"/>
      <c r="Y337" s="22"/>
      <c r="Z337" s="22">
        <f t="shared" si="1075"/>
        <v>0</v>
      </c>
      <c r="AA337" s="22">
        <f t="shared" si="1078"/>
        <v>0</v>
      </c>
      <c r="AB337" s="22"/>
      <c r="AC337" s="22"/>
      <c r="AD337" s="41"/>
      <c r="AE337" s="907">
        <f>AG337</f>
        <v>0</v>
      </c>
      <c r="AF337" s="695" t="e">
        <f t="shared" si="939"/>
        <v>#DIV/0!</v>
      </c>
      <c r="AG337" s="187"/>
      <c r="AH337" s="695"/>
      <c r="AI337" s="22"/>
      <c r="AJ337" s="41"/>
      <c r="AK337" s="22"/>
      <c r="AL337" s="41"/>
      <c r="AM337" s="22"/>
      <c r="AN337" s="41"/>
      <c r="AO337" s="22"/>
      <c r="AP337" s="22"/>
      <c r="AQ337" s="41"/>
      <c r="AR337" s="187">
        <f>AT337</f>
        <v>0</v>
      </c>
      <c r="AS337" s="695" t="e">
        <f t="shared" si="942"/>
        <v>#DIV/0!</v>
      </c>
      <c r="AT337" s="187">
        <v>0</v>
      </c>
      <c r="AU337" s="695"/>
      <c r="AV337" s="22"/>
      <c r="AW337" s="41"/>
      <c r="AX337" s="187"/>
      <c r="AY337" s="41"/>
      <c r="AZ337" s="22"/>
      <c r="BA337" s="695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187"/>
      <c r="BW337" s="187"/>
      <c r="BX337" s="187"/>
      <c r="BY337" s="187"/>
      <c r="BZ337" s="187"/>
      <c r="CE337" s="695"/>
    </row>
    <row r="338" spans="2:83" s="20" customFormat="1" ht="129.75" hidden="1" customHeight="1" x14ac:dyDescent="0.25">
      <c r="B338" s="216" t="s">
        <v>180</v>
      </c>
      <c r="C338" s="97" t="s">
        <v>45</v>
      </c>
      <c r="D338" s="186">
        <f>E338+I338</f>
        <v>0</v>
      </c>
      <c r="E338" s="186"/>
      <c r="F338" s="186"/>
      <c r="G338" s="186"/>
      <c r="H338" s="243"/>
      <c r="I338" s="243"/>
      <c r="J338" s="185">
        <f>K338+Q338</f>
        <v>0</v>
      </c>
      <c r="K338" s="186">
        <f>M338+U338</f>
        <v>0</v>
      </c>
      <c r="L338" s="695" t="e">
        <f t="shared" si="936"/>
        <v>#DIV/0!</v>
      </c>
      <c r="M338" s="186">
        <f>M339+M344</f>
        <v>0</v>
      </c>
      <c r="N338" s="286"/>
      <c r="O338" s="286"/>
      <c r="P338" s="286"/>
      <c r="Q338" s="286"/>
      <c r="R338" s="286"/>
      <c r="S338" s="299"/>
      <c r="T338" s="286"/>
      <c r="U338" s="299"/>
      <c r="V338" s="89">
        <f t="shared" si="1074"/>
        <v>0</v>
      </c>
      <c r="W338" s="299"/>
      <c r="X338" s="299"/>
      <c r="Y338" s="299"/>
      <c r="Z338" s="286">
        <f t="shared" si="1075"/>
        <v>0</v>
      </c>
      <c r="AA338" s="286">
        <f t="shared" si="1078"/>
        <v>0</v>
      </c>
      <c r="AB338" s="299"/>
      <c r="AC338" s="299"/>
      <c r="AD338" s="286"/>
      <c r="AE338" s="908">
        <f>AG338+AO338</f>
        <v>0</v>
      </c>
      <c r="AF338" s="695" t="e">
        <f t="shared" si="939"/>
        <v>#DIV/0!</v>
      </c>
      <c r="AG338" s="186"/>
      <c r="AH338" s="695"/>
      <c r="AI338" s="286"/>
      <c r="AJ338" s="286"/>
      <c r="AK338" s="286"/>
      <c r="AL338" s="286"/>
      <c r="AM338" s="299"/>
      <c r="AN338" s="286"/>
      <c r="AO338" s="299"/>
      <c r="AP338" s="286"/>
      <c r="AQ338" s="286"/>
      <c r="AR338" s="186">
        <f>AT338+BB338</f>
        <v>0</v>
      </c>
      <c r="AS338" s="695" t="e">
        <f t="shared" si="942"/>
        <v>#DIV/0!</v>
      </c>
      <c r="AT338" s="186">
        <f>AT339+AT344</f>
        <v>0</v>
      </c>
      <c r="AU338" s="695"/>
      <c r="AV338" s="286"/>
      <c r="AW338" s="286"/>
      <c r="AX338" s="186"/>
      <c r="AY338" s="286"/>
      <c r="AZ338" s="299"/>
      <c r="BA338" s="695"/>
      <c r="BB338" s="299"/>
      <c r="BC338" s="299"/>
      <c r="BD338" s="299"/>
      <c r="BE338" s="286"/>
      <c r="BF338" s="286"/>
      <c r="BG338" s="286"/>
      <c r="BH338" s="299"/>
      <c r="BI338" s="299"/>
      <c r="BJ338" s="286"/>
      <c r="BK338" s="286"/>
      <c r="BL338" s="299"/>
      <c r="BM338" s="299"/>
      <c r="BN338" s="286"/>
      <c r="BO338" s="286"/>
      <c r="BP338" s="286"/>
      <c r="BQ338" s="286"/>
      <c r="BR338" s="299"/>
      <c r="BS338" s="299"/>
      <c r="BT338" s="286"/>
      <c r="BU338" s="286"/>
      <c r="BV338" s="186"/>
      <c r="BW338" s="186"/>
      <c r="BX338" s="186"/>
      <c r="BY338" s="243"/>
      <c r="BZ338" s="243"/>
      <c r="CE338" s="695"/>
    </row>
    <row r="339" spans="2:83" s="20" customFormat="1" ht="41.25" hidden="1" customHeight="1" x14ac:dyDescent="0.25">
      <c r="B339" s="200"/>
      <c r="C339" s="97" t="s">
        <v>31</v>
      </c>
      <c r="D339" s="186"/>
      <c r="E339" s="186"/>
      <c r="F339" s="186"/>
      <c r="G339" s="186"/>
      <c r="H339" s="186"/>
      <c r="I339" s="186"/>
      <c r="J339" s="185"/>
      <c r="K339" s="186"/>
      <c r="L339" s="695" t="e">
        <f t="shared" si="936"/>
        <v>#DIV/0!</v>
      </c>
      <c r="M339" s="186"/>
      <c r="N339" s="286"/>
      <c r="O339" s="286"/>
      <c r="P339" s="286"/>
      <c r="Q339" s="286"/>
      <c r="R339" s="286"/>
      <c r="S339" s="286"/>
      <c r="T339" s="286"/>
      <c r="U339" s="286"/>
      <c r="V339" s="89">
        <f t="shared" si="1074"/>
        <v>0</v>
      </c>
      <c r="W339" s="286"/>
      <c r="X339" s="286"/>
      <c r="Y339" s="286"/>
      <c r="Z339" s="286">
        <f t="shared" si="1075"/>
        <v>0</v>
      </c>
      <c r="AA339" s="286">
        <f t="shared" si="1078"/>
        <v>0</v>
      </c>
      <c r="AB339" s="286"/>
      <c r="AC339" s="286"/>
      <c r="AD339" s="286"/>
      <c r="AE339" s="908"/>
      <c r="AF339" s="695" t="e">
        <f t="shared" si="939"/>
        <v>#DIV/0!</v>
      </c>
      <c r="AG339" s="186"/>
      <c r="AH339" s="695"/>
      <c r="AI339" s="286"/>
      <c r="AJ339" s="286"/>
      <c r="AK339" s="286"/>
      <c r="AL339" s="286"/>
      <c r="AM339" s="286"/>
      <c r="AN339" s="286"/>
      <c r="AO339" s="286"/>
      <c r="AP339" s="286"/>
      <c r="AQ339" s="286"/>
      <c r="AR339" s="186"/>
      <c r="AS339" s="695" t="e">
        <f t="shared" si="942"/>
        <v>#DIV/0!</v>
      </c>
      <c r="AT339" s="186"/>
      <c r="AU339" s="695"/>
      <c r="AV339" s="286"/>
      <c r="AW339" s="286"/>
      <c r="AX339" s="186"/>
      <c r="AY339" s="286"/>
      <c r="AZ339" s="286"/>
      <c r="BA339" s="695"/>
      <c r="BB339" s="286"/>
      <c r="BC339" s="286"/>
      <c r="BD339" s="286"/>
      <c r="BE339" s="286"/>
      <c r="BF339" s="286"/>
      <c r="BG339" s="286"/>
      <c r="BH339" s="286"/>
      <c r="BI339" s="286"/>
      <c r="BJ339" s="286"/>
      <c r="BK339" s="286"/>
      <c r="BL339" s="286"/>
      <c r="BM339" s="286"/>
      <c r="BN339" s="286"/>
      <c r="BO339" s="286"/>
      <c r="BP339" s="286"/>
      <c r="BQ339" s="286"/>
      <c r="BR339" s="286"/>
      <c r="BS339" s="286"/>
      <c r="BT339" s="286"/>
      <c r="BU339" s="286"/>
      <c r="BV339" s="186"/>
      <c r="BW339" s="186"/>
      <c r="BX339" s="186"/>
      <c r="BY339" s="186"/>
      <c r="BZ339" s="186"/>
      <c r="CE339" s="695"/>
    </row>
    <row r="340" spans="2:83" s="37" customFormat="1" ht="33" hidden="1" customHeight="1" x14ac:dyDescent="0.25">
      <c r="B340" s="204"/>
      <c r="C340" s="110" t="s">
        <v>39</v>
      </c>
      <c r="D340" s="172">
        <f>E340+I340</f>
        <v>0</v>
      </c>
      <c r="E340" s="172"/>
      <c r="F340" s="172"/>
      <c r="G340" s="172"/>
      <c r="H340" s="172"/>
      <c r="I340" s="172"/>
      <c r="J340" s="171">
        <f>K340+Q340</f>
        <v>0</v>
      </c>
      <c r="K340" s="172">
        <f>M340+U340</f>
        <v>0</v>
      </c>
      <c r="L340" s="695" t="e">
        <f t="shared" si="936"/>
        <v>#DIV/0!</v>
      </c>
      <c r="M340" s="172">
        <v>0</v>
      </c>
      <c r="N340" s="35"/>
      <c r="O340" s="35"/>
      <c r="P340" s="35"/>
      <c r="Q340" s="35"/>
      <c r="R340" s="35"/>
      <c r="S340" s="35"/>
      <c r="T340" s="35"/>
      <c r="U340" s="35"/>
      <c r="V340" s="89">
        <f t="shared" si="1074"/>
        <v>0</v>
      </c>
      <c r="W340" s="35"/>
      <c r="X340" s="35"/>
      <c r="Y340" s="35"/>
      <c r="Z340" s="35">
        <f t="shared" si="1075"/>
        <v>0</v>
      </c>
      <c r="AA340" s="35">
        <f t="shared" si="1078"/>
        <v>0</v>
      </c>
      <c r="AB340" s="35"/>
      <c r="AC340" s="35"/>
      <c r="AD340" s="35"/>
      <c r="AE340" s="906">
        <f>AG340+AO340</f>
        <v>0</v>
      </c>
      <c r="AF340" s="695" t="e">
        <f t="shared" si="939"/>
        <v>#DIV/0!</v>
      </c>
      <c r="AG340" s="172"/>
      <c r="AH340" s="695"/>
      <c r="AI340" s="35"/>
      <c r="AJ340" s="35"/>
      <c r="AK340" s="35"/>
      <c r="AL340" s="35"/>
      <c r="AM340" s="35"/>
      <c r="AN340" s="35"/>
      <c r="AO340" s="35"/>
      <c r="AP340" s="35"/>
      <c r="AQ340" s="35"/>
      <c r="AR340" s="172">
        <f>AT340+BB340</f>
        <v>0</v>
      </c>
      <c r="AS340" s="695" t="e">
        <f t="shared" si="942"/>
        <v>#DIV/0!</v>
      </c>
      <c r="AT340" s="172">
        <v>0</v>
      </c>
      <c r="AU340" s="695"/>
      <c r="AV340" s="35"/>
      <c r="AW340" s="35"/>
      <c r="AX340" s="172"/>
      <c r="AY340" s="35"/>
      <c r="AZ340" s="35"/>
      <c r="BA340" s="69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172"/>
      <c r="BW340" s="172"/>
      <c r="BX340" s="172"/>
      <c r="BY340" s="172"/>
      <c r="BZ340" s="172"/>
      <c r="CE340" s="695"/>
    </row>
    <row r="341" spans="2:83" s="37" customFormat="1" ht="31.5" hidden="1" customHeight="1" x14ac:dyDescent="0.25">
      <c r="B341" s="204"/>
      <c r="C341" s="110" t="s">
        <v>40</v>
      </c>
      <c r="D341" s="172">
        <f>E341+I341</f>
        <v>0</v>
      </c>
      <c r="E341" s="172"/>
      <c r="F341" s="172"/>
      <c r="G341" s="172"/>
      <c r="H341" s="172"/>
      <c r="I341" s="172"/>
      <c r="J341" s="171">
        <f>K341+Q341</f>
        <v>0</v>
      </c>
      <c r="K341" s="172">
        <f>M341+U341</f>
        <v>0</v>
      </c>
      <c r="L341" s="695" t="e">
        <f t="shared" si="936"/>
        <v>#DIV/0!</v>
      </c>
      <c r="M341" s="172">
        <v>0</v>
      </c>
      <c r="N341" s="35"/>
      <c r="O341" s="35"/>
      <c r="P341" s="35"/>
      <c r="Q341" s="35"/>
      <c r="R341" s="35"/>
      <c r="S341" s="35"/>
      <c r="T341" s="35"/>
      <c r="U341" s="35"/>
      <c r="V341" s="89">
        <f t="shared" si="1074"/>
        <v>0</v>
      </c>
      <c r="W341" s="35"/>
      <c r="X341" s="35"/>
      <c r="Y341" s="35"/>
      <c r="Z341" s="35">
        <f t="shared" si="1075"/>
        <v>0</v>
      </c>
      <c r="AA341" s="35">
        <f t="shared" si="1078"/>
        <v>0</v>
      </c>
      <c r="AB341" s="35"/>
      <c r="AC341" s="35"/>
      <c r="AD341" s="35"/>
      <c r="AE341" s="906">
        <f>AG341+AO341</f>
        <v>0</v>
      </c>
      <c r="AF341" s="695" t="e">
        <f t="shared" si="939"/>
        <v>#DIV/0!</v>
      </c>
      <c r="AG341" s="172"/>
      <c r="AH341" s="695"/>
      <c r="AI341" s="35"/>
      <c r="AJ341" s="35"/>
      <c r="AK341" s="35"/>
      <c r="AL341" s="35"/>
      <c r="AM341" s="35"/>
      <c r="AN341" s="35"/>
      <c r="AO341" s="35"/>
      <c r="AP341" s="35"/>
      <c r="AQ341" s="35"/>
      <c r="AR341" s="172">
        <f>AT341+BB341</f>
        <v>0</v>
      </c>
      <c r="AS341" s="695" t="e">
        <f t="shared" si="942"/>
        <v>#DIV/0!</v>
      </c>
      <c r="AT341" s="172">
        <v>0</v>
      </c>
      <c r="AU341" s="695"/>
      <c r="AV341" s="35"/>
      <c r="AW341" s="35"/>
      <c r="AX341" s="172"/>
      <c r="AY341" s="35"/>
      <c r="AZ341" s="35"/>
      <c r="BA341" s="69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172"/>
      <c r="BW341" s="172"/>
      <c r="BX341" s="172"/>
      <c r="BY341" s="172"/>
      <c r="BZ341" s="172"/>
      <c r="CE341" s="695"/>
    </row>
    <row r="342" spans="2:83" s="37" customFormat="1" ht="44.25" hidden="1" customHeight="1" x14ac:dyDescent="0.25">
      <c r="B342" s="204"/>
      <c r="C342" s="110" t="s">
        <v>43</v>
      </c>
      <c r="D342" s="172"/>
      <c r="E342" s="172"/>
      <c r="F342" s="172"/>
      <c r="G342" s="172"/>
      <c r="H342" s="172"/>
      <c r="I342" s="172"/>
      <c r="J342" s="171"/>
      <c r="K342" s="172"/>
      <c r="L342" s="695" t="e">
        <f t="shared" si="936"/>
        <v>#DIV/0!</v>
      </c>
      <c r="M342" s="172"/>
      <c r="N342" s="35"/>
      <c r="O342" s="35"/>
      <c r="P342" s="35"/>
      <c r="Q342" s="35"/>
      <c r="R342" s="35"/>
      <c r="S342" s="35"/>
      <c r="T342" s="35"/>
      <c r="U342" s="35"/>
      <c r="V342" s="89">
        <f t="shared" si="1074"/>
        <v>0</v>
      </c>
      <c r="W342" s="35"/>
      <c r="X342" s="35"/>
      <c r="Y342" s="35"/>
      <c r="Z342" s="35">
        <f t="shared" si="1075"/>
        <v>0</v>
      </c>
      <c r="AA342" s="35">
        <f t="shared" si="1078"/>
        <v>0</v>
      </c>
      <c r="AB342" s="35"/>
      <c r="AC342" s="35"/>
      <c r="AD342" s="35"/>
      <c r="AE342" s="906"/>
      <c r="AF342" s="695" t="e">
        <f t="shared" si="939"/>
        <v>#DIV/0!</v>
      </c>
      <c r="AG342" s="172"/>
      <c r="AH342" s="695"/>
      <c r="AI342" s="35"/>
      <c r="AJ342" s="35"/>
      <c r="AK342" s="35"/>
      <c r="AL342" s="35"/>
      <c r="AM342" s="35"/>
      <c r="AN342" s="35"/>
      <c r="AO342" s="35"/>
      <c r="AP342" s="35"/>
      <c r="AQ342" s="35"/>
      <c r="AR342" s="172"/>
      <c r="AS342" s="695" t="e">
        <f t="shared" si="942"/>
        <v>#DIV/0!</v>
      </c>
      <c r="AT342" s="172"/>
      <c r="AU342" s="695"/>
      <c r="AV342" s="35"/>
      <c r="AW342" s="35"/>
      <c r="AX342" s="172"/>
      <c r="AY342" s="35"/>
      <c r="AZ342" s="35"/>
      <c r="BA342" s="69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172"/>
      <c r="BW342" s="172"/>
      <c r="BX342" s="172"/>
      <c r="BY342" s="172"/>
      <c r="BZ342" s="172"/>
      <c r="CE342" s="695"/>
    </row>
    <row r="343" spans="2:83" s="37" customFormat="1" ht="60.75" hidden="1" customHeight="1" x14ac:dyDescent="0.25">
      <c r="B343" s="204"/>
      <c r="C343" s="110" t="s">
        <v>44</v>
      </c>
      <c r="D343" s="172"/>
      <c r="E343" s="172"/>
      <c r="F343" s="172"/>
      <c r="G343" s="172"/>
      <c r="H343" s="172"/>
      <c r="I343" s="172"/>
      <c r="J343" s="171"/>
      <c r="K343" s="172"/>
      <c r="L343" s="695" t="e">
        <f t="shared" si="936"/>
        <v>#DIV/0!</v>
      </c>
      <c r="M343" s="172"/>
      <c r="N343" s="35"/>
      <c r="O343" s="35"/>
      <c r="P343" s="35"/>
      <c r="Q343" s="35"/>
      <c r="R343" s="35"/>
      <c r="S343" s="35"/>
      <c r="T343" s="35"/>
      <c r="U343" s="35"/>
      <c r="V343" s="89">
        <f t="shared" si="1074"/>
        <v>0</v>
      </c>
      <c r="W343" s="35"/>
      <c r="X343" s="35"/>
      <c r="Y343" s="35"/>
      <c r="Z343" s="35">
        <f t="shared" si="1075"/>
        <v>0</v>
      </c>
      <c r="AA343" s="35">
        <f t="shared" si="1078"/>
        <v>0</v>
      </c>
      <c r="AB343" s="35"/>
      <c r="AC343" s="35"/>
      <c r="AD343" s="35"/>
      <c r="AE343" s="906"/>
      <c r="AF343" s="695" t="e">
        <f t="shared" si="939"/>
        <v>#DIV/0!</v>
      </c>
      <c r="AG343" s="172"/>
      <c r="AH343" s="695"/>
      <c r="AI343" s="35"/>
      <c r="AJ343" s="35"/>
      <c r="AK343" s="35"/>
      <c r="AL343" s="35"/>
      <c r="AM343" s="35"/>
      <c r="AN343" s="35"/>
      <c r="AO343" s="35"/>
      <c r="AP343" s="35"/>
      <c r="AQ343" s="35"/>
      <c r="AR343" s="172"/>
      <c r="AS343" s="695" t="e">
        <f t="shared" si="942"/>
        <v>#DIV/0!</v>
      </c>
      <c r="AT343" s="172"/>
      <c r="AU343" s="695"/>
      <c r="AV343" s="35"/>
      <c r="AW343" s="35"/>
      <c r="AX343" s="172"/>
      <c r="AY343" s="35"/>
      <c r="AZ343" s="35"/>
      <c r="BA343" s="69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172"/>
      <c r="BW343" s="172"/>
      <c r="BX343" s="172"/>
      <c r="BY343" s="172"/>
      <c r="BZ343" s="172"/>
      <c r="CE343" s="695"/>
    </row>
    <row r="344" spans="2:83" s="23" customFormat="1" ht="46.5" hidden="1" customHeight="1" x14ac:dyDescent="0.25">
      <c r="B344" s="201"/>
      <c r="C344" s="101" t="s">
        <v>32</v>
      </c>
      <c r="D344" s="187">
        <f t="shared" ref="D344:D354" si="1083">E344</f>
        <v>0</v>
      </c>
      <c r="E344" s="187"/>
      <c r="F344" s="187"/>
      <c r="G344" s="187"/>
      <c r="H344" s="187"/>
      <c r="I344" s="187"/>
      <c r="J344" s="167">
        <f t="shared" ref="J344" si="1084">K344</f>
        <v>0</v>
      </c>
      <c r="K344" s="258">
        <f t="shared" ref="K344" si="1085">M344</f>
        <v>0</v>
      </c>
      <c r="L344" s="695" t="e">
        <f t="shared" si="936"/>
        <v>#DIV/0!</v>
      </c>
      <c r="M344" s="187">
        <v>0</v>
      </c>
      <c r="N344" s="41"/>
      <c r="O344" s="22"/>
      <c r="P344" s="41"/>
      <c r="Q344" s="22"/>
      <c r="R344" s="41"/>
      <c r="S344" s="22"/>
      <c r="T344" s="41"/>
      <c r="U344" s="22"/>
      <c r="V344" s="89">
        <f t="shared" si="1074"/>
        <v>0</v>
      </c>
      <c r="W344" s="22"/>
      <c r="X344" s="22"/>
      <c r="Y344" s="22"/>
      <c r="Z344" s="22">
        <f t="shared" si="1075"/>
        <v>0</v>
      </c>
      <c r="AA344" s="22">
        <f t="shared" si="1078"/>
        <v>0</v>
      </c>
      <c r="AB344" s="22"/>
      <c r="AC344" s="22"/>
      <c r="AD344" s="41"/>
      <c r="AE344" s="907">
        <f t="shared" ref="AE344:AE354" si="1086">AG344</f>
        <v>0</v>
      </c>
      <c r="AF344" s="695" t="e">
        <f t="shared" si="939"/>
        <v>#DIV/0!</v>
      </c>
      <c r="AG344" s="187"/>
      <c r="AH344" s="695"/>
      <c r="AI344" s="22"/>
      <c r="AJ344" s="41"/>
      <c r="AK344" s="22"/>
      <c r="AL344" s="41"/>
      <c r="AM344" s="22"/>
      <c r="AN344" s="41"/>
      <c r="AO344" s="22"/>
      <c r="AP344" s="22"/>
      <c r="AQ344" s="41"/>
      <c r="AR344" s="187">
        <f t="shared" ref="AR344" si="1087">AT344</f>
        <v>0</v>
      </c>
      <c r="AS344" s="695" t="e">
        <f t="shared" si="942"/>
        <v>#DIV/0!</v>
      </c>
      <c r="AT344" s="187">
        <v>0</v>
      </c>
      <c r="AU344" s="695"/>
      <c r="AV344" s="22"/>
      <c r="AW344" s="41"/>
      <c r="AX344" s="187"/>
      <c r="AY344" s="41"/>
      <c r="AZ344" s="22"/>
      <c r="BA344" s="695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187"/>
      <c r="BW344" s="187"/>
      <c r="BX344" s="187"/>
      <c r="BY344" s="187"/>
      <c r="BZ344" s="187"/>
      <c r="CE344" s="695"/>
    </row>
    <row r="345" spans="2:83" s="40" customFormat="1" ht="168" hidden="1" customHeight="1" x14ac:dyDescent="0.25">
      <c r="B345" s="200" t="s">
        <v>36</v>
      </c>
      <c r="C345" s="108" t="s">
        <v>45</v>
      </c>
      <c r="D345" s="185">
        <f>G345</f>
        <v>0</v>
      </c>
      <c r="E345" s="185"/>
      <c r="F345" s="185"/>
      <c r="G345" s="185">
        <f>G346+G347</f>
        <v>0</v>
      </c>
      <c r="H345" s="186"/>
      <c r="I345" s="186"/>
      <c r="J345" s="185">
        <f>Q345-G345</f>
        <v>0</v>
      </c>
      <c r="K345" s="185">
        <f>M345+Q345+S345+U345</f>
        <v>0</v>
      </c>
      <c r="L345" s="695" t="e">
        <f t="shared" si="936"/>
        <v>#DIV/0!</v>
      </c>
      <c r="M345" s="185">
        <f>M346+M347</f>
        <v>0</v>
      </c>
      <c r="N345" s="98"/>
      <c r="O345" s="98"/>
      <c r="P345" s="98"/>
      <c r="Q345" s="98">
        <f>Q346+Q347</f>
        <v>0</v>
      </c>
      <c r="R345" s="98"/>
      <c r="S345" s="286"/>
      <c r="T345" s="286"/>
      <c r="U345" s="286"/>
      <c r="V345" s="114">
        <f t="shared" si="1074"/>
        <v>0</v>
      </c>
      <c r="W345" s="286"/>
      <c r="X345" s="286"/>
      <c r="Y345" s="286"/>
      <c r="Z345" s="98">
        <f t="shared" si="1075"/>
        <v>0</v>
      </c>
      <c r="AA345" s="98">
        <f t="shared" si="1078"/>
        <v>0</v>
      </c>
      <c r="AB345" s="286"/>
      <c r="AC345" s="286"/>
      <c r="AD345" s="286"/>
      <c r="AE345" s="904">
        <f>AG345+AK345+AM345+AO345</f>
        <v>0</v>
      </c>
      <c r="AF345" s="695" t="e">
        <f t="shared" si="939"/>
        <v>#DIV/0!</v>
      </c>
      <c r="AG345" s="185"/>
      <c r="AH345" s="695"/>
      <c r="AI345" s="98"/>
      <c r="AJ345" s="98"/>
      <c r="AK345" s="98"/>
      <c r="AL345" s="98"/>
      <c r="AM345" s="286"/>
      <c r="AN345" s="286"/>
      <c r="AO345" s="286"/>
      <c r="AP345" s="98"/>
      <c r="AQ345" s="98"/>
      <c r="AR345" s="185"/>
      <c r="AS345" s="695" t="e">
        <f t="shared" si="942"/>
        <v>#DIV/0!</v>
      </c>
      <c r="AT345" s="185"/>
      <c r="AU345" s="695"/>
      <c r="AV345" s="98"/>
      <c r="AW345" s="98"/>
      <c r="AX345" s="185"/>
      <c r="AY345" s="98"/>
      <c r="AZ345" s="286"/>
      <c r="BA345" s="695"/>
      <c r="BB345" s="286"/>
      <c r="BC345" s="286"/>
      <c r="BD345" s="286"/>
      <c r="BE345" s="98"/>
      <c r="BF345" s="98"/>
      <c r="BG345" s="98"/>
      <c r="BH345" s="286"/>
      <c r="BI345" s="286"/>
      <c r="BJ345" s="98"/>
      <c r="BK345" s="98"/>
      <c r="BL345" s="286"/>
      <c r="BM345" s="286"/>
      <c r="BN345" s="98"/>
      <c r="BO345" s="98"/>
      <c r="BP345" s="98"/>
      <c r="BQ345" s="98"/>
      <c r="BR345" s="286"/>
      <c r="BS345" s="286"/>
      <c r="BT345" s="98"/>
      <c r="BU345" s="98"/>
      <c r="BV345" s="98"/>
      <c r="BW345" s="98"/>
      <c r="BX345" s="98"/>
      <c r="BY345" s="286"/>
      <c r="BZ345" s="286"/>
      <c r="CE345" s="695"/>
    </row>
    <row r="346" spans="2:83" s="23" customFormat="1" ht="46.5" hidden="1" customHeight="1" x14ac:dyDescent="0.25">
      <c r="B346" s="201"/>
      <c r="C346" s="101" t="s">
        <v>32</v>
      </c>
      <c r="D346" s="185">
        <f>E346+G346+H346+I346</f>
        <v>0</v>
      </c>
      <c r="E346" s="167"/>
      <c r="F346" s="167"/>
      <c r="G346" s="167"/>
      <c r="H346" s="187"/>
      <c r="I346" s="187"/>
      <c r="J346" s="185">
        <f t="shared" ref="J346:J414" si="1088">Q346-G346</f>
        <v>0</v>
      </c>
      <c r="K346" s="185">
        <f>M346+Q346+S346+U346</f>
        <v>0</v>
      </c>
      <c r="L346" s="695" t="e">
        <f t="shared" si="936"/>
        <v>#DIV/0!</v>
      </c>
      <c r="M346" s="167">
        <v>0</v>
      </c>
      <c r="N346" s="114"/>
      <c r="O346" s="102"/>
      <c r="P346" s="114"/>
      <c r="Q346" s="102"/>
      <c r="R346" s="114"/>
      <c r="S346" s="22"/>
      <c r="T346" s="41"/>
      <c r="U346" s="22"/>
      <c r="V346" s="114">
        <f t="shared" si="1074"/>
        <v>0</v>
      </c>
      <c r="W346" s="22"/>
      <c r="X346" s="22"/>
      <c r="Y346" s="22"/>
      <c r="Z346" s="102">
        <f t="shared" si="1075"/>
        <v>0</v>
      </c>
      <c r="AA346" s="102">
        <f t="shared" si="1078"/>
        <v>0</v>
      </c>
      <c r="AB346" s="22"/>
      <c r="AC346" s="22"/>
      <c r="AD346" s="41"/>
      <c r="AE346" s="904">
        <f>AG346+AK346+AM346+AO346</f>
        <v>0</v>
      </c>
      <c r="AF346" s="695" t="e">
        <f t="shared" si="939"/>
        <v>#DIV/0!</v>
      </c>
      <c r="AG346" s="167"/>
      <c r="AH346" s="695"/>
      <c r="AI346" s="102"/>
      <c r="AJ346" s="114"/>
      <c r="AK346" s="102"/>
      <c r="AL346" s="114"/>
      <c r="AM346" s="22"/>
      <c r="AN346" s="41"/>
      <c r="AO346" s="22"/>
      <c r="AP346" s="102"/>
      <c r="AQ346" s="114"/>
      <c r="AR346" s="185"/>
      <c r="AS346" s="695" t="e">
        <f t="shared" si="942"/>
        <v>#DIV/0!</v>
      </c>
      <c r="AT346" s="167"/>
      <c r="AU346" s="695"/>
      <c r="AV346" s="102"/>
      <c r="AW346" s="114"/>
      <c r="AX346" s="167"/>
      <c r="AY346" s="114"/>
      <c r="AZ346" s="22"/>
      <c r="BA346" s="695"/>
      <c r="BB346" s="22"/>
      <c r="BC346" s="22"/>
      <c r="BD346" s="22"/>
      <c r="BE346" s="98"/>
      <c r="BF346" s="102"/>
      <c r="BG346" s="102"/>
      <c r="BH346" s="22"/>
      <c r="BI346" s="22"/>
      <c r="BJ346" s="102"/>
      <c r="BK346" s="102"/>
      <c r="BL346" s="22"/>
      <c r="BM346" s="22"/>
      <c r="BN346" s="102"/>
      <c r="BO346" s="102"/>
      <c r="BP346" s="102"/>
      <c r="BQ346" s="102"/>
      <c r="BR346" s="22"/>
      <c r="BS346" s="22"/>
      <c r="BT346" s="102"/>
      <c r="BU346" s="98"/>
      <c r="BV346" s="102"/>
      <c r="BW346" s="102"/>
      <c r="BX346" s="102"/>
      <c r="BY346" s="22"/>
      <c r="BZ346" s="22"/>
      <c r="CE346" s="695"/>
    </row>
    <row r="347" spans="2:83" s="42" customFormat="1" ht="46.5" hidden="1" customHeight="1" x14ac:dyDescent="0.25">
      <c r="B347" s="388"/>
      <c r="C347" s="97" t="s">
        <v>31</v>
      </c>
      <c r="D347" s="834">
        <f>G347</f>
        <v>0</v>
      </c>
      <c r="E347" s="834"/>
      <c r="F347" s="834"/>
      <c r="G347" s="834">
        <f>SUM(G348:G350)</f>
        <v>0</v>
      </c>
      <c r="H347" s="258"/>
      <c r="I347" s="258"/>
      <c r="J347" s="185">
        <f t="shared" si="1088"/>
        <v>0</v>
      </c>
      <c r="K347" s="834">
        <f>Q347</f>
        <v>0</v>
      </c>
      <c r="L347" s="695" t="e">
        <f t="shared" si="936"/>
        <v>#DIV/0!</v>
      </c>
      <c r="M347" s="952">
        <v>0</v>
      </c>
      <c r="N347" s="114"/>
      <c r="O347" s="114"/>
      <c r="P347" s="114"/>
      <c r="Q347" s="114">
        <f>SUM(Q348:Q350)</f>
        <v>0</v>
      </c>
      <c r="R347" s="114"/>
      <c r="S347" s="41"/>
      <c r="T347" s="41"/>
      <c r="U347" s="41"/>
      <c r="V347" s="114">
        <f t="shared" si="1074"/>
        <v>0</v>
      </c>
      <c r="W347" s="41"/>
      <c r="X347" s="41"/>
      <c r="Y347" s="41"/>
      <c r="Z347" s="114">
        <f t="shared" si="1075"/>
        <v>0</v>
      </c>
      <c r="AA347" s="114">
        <f t="shared" si="1078"/>
        <v>0</v>
      </c>
      <c r="AB347" s="41"/>
      <c r="AC347" s="41"/>
      <c r="AD347" s="41"/>
      <c r="AE347" s="909">
        <f t="shared" si="1086"/>
        <v>0</v>
      </c>
      <c r="AF347" s="695" t="e">
        <f t="shared" si="939"/>
        <v>#DIV/0!</v>
      </c>
      <c r="AG347" s="952"/>
      <c r="AH347" s="695"/>
      <c r="AI347" s="114"/>
      <c r="AJ347" s="114"/>
      <c r="AK347" s="114"/>
      <c r="AL347" s="114"/>
      <c r="AM347" s="41"/>
      <c r="AN347" s="41"/>
      <c r="AO347" s="41"/>
      <c r="AP347" s="114"/>
      <c r="AQ347" s="114"/>
      <c r="AR347" s="834"/>
      <c r="AS347" s="695" t="e">
        <f t="shared" si="942"/>
        <v>#DIV/0!</v>
      </c>
      <c r="AT347" s="952"/>
      <c r="AU347" s="695"/>
      <c r="AV347" s="114"/>
      <c r="AW347" s="114"/>
      <c r="AX347" s="952"/>
      <c r="AY347" s="114"/>
      <c r="AZ347" s="41"/>
      <c r="BA347" s="695"/>
      <c r="BB347" s="41"/>
      <c r="BC347" s="41"/>
      <c r="BD347" s="41"/>
      <c r="BE347" s="114"/>
      <c r="BF347" s="114"/>
      <c r="BG347" s="114"/>
      <c r="BH347" s="41"/>
      <c r="BI347" s="41"/>
      <c r="BJ347" s="114"/>
      <c r="BK347" s="114"/>
      <c r="BL347" s="41"/>
      <c r="BM347" s="41"/>
      <c r="BN347" s="114"/>
      <c r="BO347" s="114"/>
      <c r="BP347" s="114"/>
      <c r="BQ347" s="114"/>
      <c r="BR347" s="41"/>
      <c r="BS347" s="41"/>
      <c r="BT347" s="114"/>
      <c r="BU347" s="114"/>
      <c r="BV347" s="114"/>
      <c r="BW347" s="114"/>
      <c r="BX347" s="114"/>
      <c r="BY347" s="41"/>
      <c r="BZ347" s="41"/>
      <c r="CE347" s="695"/>
    </row>
    <row r="348" spans="2:83" s="37" customFormat="1" ht="30.75" hidden="1" customHeight="1" x14ac:dyDescent="0.25">
      <c r="B348" s="204"/>
      <c r="C348" s="110" t="s">
        <v>39</v>
      </c>
      <c r="D348" s="171">
        <f t="shared" si="1083"/>
        <v>0</v>
      </c>
      <c r="E348" s="171"/>
      <c r="F348" s="171"/>
      <c r="G348" s="171">
        <v>0</v>
      </c>
      <c r="H348" s="172"/>
      <c r="I348" s="172"/>
      <c r="J348" s="185">
        <f t="shared" si="1088"/>
        <v>0</v>
      </c>
      <c r="K348" s="171">
        <f>Q348</f>
        <v>0</v>
      </c>
      <c r="L348" s="695" t="e">
        <f t="shared" si="936"/>
        <v>#DIV/0!</v>
      </c>
      <c r="M348" s="171">
        <v>0</v>
      </c>
      <c r="N348" s="116"/>
      <c r="O348" s="116"/>
      <c r="P348" s="116"/>
      <c r="Q348" s="116"/>
      <c r="R348" s="116"/>
      <c r="S348" s="35"/>
      <c r="T348" s="35"/>
      <c r="U348" s="35"/>
      <c r="V348" s="114">
        <f t="shared" si="1074"/>
        <v>0</v>
      </c>
      <c r="W348" s="35"/>
      <c r="X348" s="35"/>
      <c r="Y348" s="35"/>
      <c r="Z348" s="116">
        <f t="shared" si="1075"/>
        <v>0</v>
      </c>
      <c r="AA348" s="116">
        <f t="shared" si="1078"/>
        <v>0</v>
      </c>
      <c r="AB348" s="35"/>
      <c r="AC348" s="35"/>
      <c r="AD348" s="35"/>
      <c r="AE348" s="905">
        <f t="shared" si="1086"/>
        <v>0</v>
      </c>
      <c r="AF348" s="695" t="e">
        <f t="shared" si="939"/>
        <v>#DIV/0!</v>
      </c>
      <c r="AG348" s="171"/>
      <c r="AH348" s="695"/>
      <c r="AI348" s="116"/>
      <c r="AJ348" s="116"/>
      <c r="AK348" s="116"/>
      <c r="AL348" s="116"/>
      <c r="AM348" s="35"/>
      <c r="AN348" s="35"/>
      <c r="AO348" s="35"/>
      <c r="AP348" s="116"/>
      <c r="AQ348" s="116"/>
      <c r="AR348" s="171"/>
      <c r="AS348" s="695" t="e">
        <f t="shared" si="942"/>
        <v>#DIV/0!</v>
      </c>
      <c r="AT348" s="171"/>
      <c r="AU348" s="695"/>
      <c r="AV348" s="116"/>
      <c r="AW348" s="116"/>
      <c r="AX348" s="171"/>
      <c r="AY348" s="116"/>
      <c r="AZ348" s="35"/>
      <c r="BA348" s="695"/>
      <c r="BB348" s="35"/>
      <c r="BC348" s="35"/>
      <c r="BD348" s="35"/>
      <c r="BE348" s="116"/>
      <c r="BF348" s="116"/>
      <c r="BG348" s="116"/>
      <c r="BH348" s="35"/>
      <c r="BI348" s="35"/>
      <c r="BJ348" s="116"/>
      <c r="BK348" s="116"/>
      <c r="BL348" s="35"/>
      <c r="BM348" s="35"/>
      <c r="BN348" s="116"/>
      <c r="BO348" s="116"/>
      <c r="BP348" s="116"/>
      <c r="BQ348" s="116"/>
      <c r="BR348" s="35"/>
      <c r="BS348" s="35"/>
      <c r="BT348" s="116"/>
      <c r="BU348" s="116"/>
      <c r="BV348" s="116"/>
      <c r="BW348" s="116"/>
      <c r="BX348" s="116"/>
      <c r="BY348" s="35"/>
      <c r="BZ348" s="35"/>
      <c r="CE348" s="695"/>
    </row>
    <row r="349" spans="2:83" s="37" customFormat="1" ht="62.25" hidden="1" customHeight="1" x14ac:dyDescent="0.25">
      <c r="B349" s="204"/>
      <c r="C349" s="110" t="s">
        <v>43</v>
      </c>
      <c r="D349" s="171">
        <f>G349</f>
        <v>0</v>
      </c>
      <c r="E349" s="171"/>
      <c r="F349" s="171"/>
      <c r="G349" s="171"/>
      <c r="H349" s="172"/>
      <c r="I349" s="172"/>
      <c r="J349" s="185">
        <f t="shared" si="1088"/>
        <v>0</v>
      </c>
      <c r="K349" s="171">
        <f>Q349</f>
        <v>0</v>
      </c>
      <c r="L349" s="695" t="e">
        <f t="shared" si="936"/>
        <v>#DIV/0!</v>
      </c>
      <c r="M349" s="171">
        <v>0</v>
      </c>
      <c r="N349" s="116"/>
      <c r="O349" s="116"/>
      <c r="P349" s="116"/>
      <c r="Q349" s="116"/>
      <c r="R349" s="116"/>
      <c r="S349" s="35"/>
      <c r="T349" s="35"/>
      <c r="U349" s="35"/>
      <c r="V349" s="114">
        <f t="shared" si="1074"/>
        <v>0</v>
      </c>
      <c r="W349" s="35"/>
      <c r="X349" s="35"/>
      <c r="Y349" s="35"/>
      <c r="Z349" s="116">
        <f t="shared" si="1075"/>
        <v>0</v>
      </c>
      <c r="AA349" s="116">
        <f t="shared" si="1078"/>
        <v>0</v>
      </c>
      <c r="AB349" s="35"/>
      <c r="AC349" s="35"/>
      <c r="AD349" s="35"/>
      <c r="AE349" s="905">
        <f t="shared" si="1086"/>
        <v>0</v>
      </c>
      <c r="AF349" s="695" t="e">
        <f t="shared" si="939"/>
        <v>#DIV/0!</v>
      </c>
      <c r="AG349" s="171"/>
      <c r="AH349" s="695"/>
      <c r="AI349" s="116"/>
      <c r="AJ349" s="116"/>
      <c r="AK349" s="116"/>
      <c r="AL349" s="116"/>
      <c r="AM349" s="35"/>
      <c r="AN349" s="35"/>
      <c r="AO349" s="35"/>
      <c r="AP349" s="116"/>
      <c r="AQ349" s="116"/>
      <c r="AR349" s="171"/>
      <c r="AS349" s="695" t="e">
        <f t="shared" si="942"/>
        <v>#DIV/0!</v>
      </c>
      <c r="AT349" s="171"/>
      <c r="AU349" s="695"/>
      <c r="AV349" s="116"/>
      <c r="AW349" s="116"/>
      <c r="AX349" s="171"/>
      <c r="AY349" s="116"/>
      <c r="AZ349" s="35"/>
      <c r="BA349" s="695"/>
      <c r="BB349" s="35"/>
      <c r="BC349" s="35"/>
      <c r="BD349" s="35"/>
      <c r="BE349" s="116"/>
      <c r="BF349" s="116"/>
      <c r="BG349" s="116"/>
      <c r="BH349" s="35"/>
      <c r="BI349" s="35"/>
      <c r="BJ349" s="116"/>
      <c r="BK349" s="116"/>
      <c r="BL349" s="35"/>
      <c r="BM349" s="35"/>
      <c r="BN349" s="116"/>
      <c r="BO349" s="116"/>
      <c r="BP349" s="116"/>
      <c r="BQ349" s="116"/>
      <c r="BR349" s="35"/>
      <c r="BS349" s="35"/>
      <c r="BT349" s="116"/>
      <c r="BU349" s="116"/>
      <c r="BV349" s="116"/>
      <c r="BW349" s="116"/>
      <c r="BX349" s="116"/>
      <c r="BY349" s="35"/>
      <c r="BZ349" s="35"/>
      <c r="CE349" s="695"/>
    </row>
    <row r="350" spans="2:83" s="37" customFormat="1" ht="27.75" hidden="1" customHeight="1" x14ac:dyDescent="0.25">
      <c r="B350" s="204"/>
      <c r="C350" s="110" t="s">
        <v>40</v>
      </c>
      <c r="D350" s="171">
        <f>G350</f>
        <v>0</v>
      </c>
      <c r="E350" s="171"/>
      <c r="F350" s="171"/>
      <c r="G350" s="171"/>
      <c r="H350" s="172"/>
      <c r="I350" s="172"/>
      <c r="J350" s="185">
        <f t="shared" si="1088"/>
        <v>0</v>
      </c>
      <c r="K350" s="171">
        <f>Q350</f>
        <v>0</v>
      </c>
      <c r="L350" s="695" t="e">
        <f t="shared" si="936"/>
        <v>#DIV/0!</v>
      </c>
      <c r="M350" s="171">
        <v>0</v>
      </c>
      <c r="N350" s="116"/>
      <c r="O350" s="116"/>
      <c r="P350" s="116"/>
      <c r="Q350" s="116"/>
      <c r="R350" s="116"/>
      <c r="S350" s="35"/>
      <c r="T350" s="35"/>
      <c r="U350" s="35"/>
      <c r="V350" s="114">
        <f t="shared" si="1074"/>
        <v>0</v>
      </c>
      <c r="W350" s="35"/>
      <c r="X350" s="35"/>
      <c r="Y350" s="35"/>
      <c r="Z350" s="116">
        <f t="shared" si="1075"/>
        <v>0</v>
      </c>
      <c r="AA350" s="116">
        <f t="shared" si="1078"/>
        <v>0</v>
      </c>
      <c r="AB350" s="35"/>
      <c r="AC350" s="35"/>
      <c r="AD350" s="35"/>
      <c r="AE350" s="905">
        <f t="shared" si="1086"/>
        <v>0</v>
      </c>
      <c r="AF350" s="695" t="e">
        <f t="shared" si="939"/>
        <v>#DIV/0!</v>
      </c>
      <c r="AG350" s="171"/>
      <c r="AH350" s="695"/>
      <c r="AI350" s="116"/>
      <c r="AJ350" s="116"/>
      <c r="AK350" s="116"/>
      <c r="AL350" s="116"/>
      <c r="AM350" s="35"/>
      <c r="AN350" s="35"/>
      <c r="AO350" s="35"/>
      <c r="AP350" s="116">
        <f t="shared" ref="AP350:AP387" si="1089">AR350+AT350+AX350</f>
        <v>0</v>
      </c>
      <c r="AQ350" s="116"/>
      <c r="AR350" s="171">
        <f t="shared" ref="AR350" si="1090">AT350</f>
        <v>0</v>
      </c>
      <c r="AS350" s="695" t="e">
        <f t="shared" si="942"/>
        <v>#DIV/0!</v>
      </c>
      <c r="AT350" s="171"/>
      <c r="AU350" s="695"/>
      <c r="AV350" s="116"/>
      <c r="AW350" s="116"/>
      <c r="AX350" s="171"/>
      <c r="AY350" s="116"/>
      <c r="AZ350" s="35"/>
      <c r="BA350" s="695"/>
      <c r="BB350" s="35"/>
      <c r="BC350" s="35"/>
      <c r="BD350" s="35"/>
      <c r="BE350" s="116"/>
      <c r="BF350" s="116"/>
      <c r="BG350" s="116"/>
      <c r="BH350" s="35"/>
      <c r="BI350" s="35"/>
      <c r="BJ350" s="116"/>
      <c r="BK350" s="116"/>
      <c r="BL350" s="35"/>
      <c r="BM350" s="35"/>
      <c r="BN350" s="116"/>
      <c r="BO350" s="116"/>
      <c r="BP350" s="116"/>
      <c r="BQ350" s="116"/>
      <c r="BR350" s="35"/>
      <c r="BS350" s="35"/>
      <c r="BT350" s="116"/>
      <c r="BU350" s="116"/>
      <c r="BV350" s="116"/>
      <c r="BW350" s="116"/>
      <c r="BX350" s="116"/>
      <c r="BY350" s="35"/>
      <c r="BZ350" s="35"/>
      <c r="CE350" s="695"/>
    </row>
    <row r="351" spans="2:83" s="40" customFormat="1" ht="113.25" hidden="1" customHeight="1" x14ac:dyDescent="0.25">
      <c r="B351" s="200" t="s">
        <v>8</v>
      </c>
      <c r="C351" s="97" t="s">
        <v>46</v>
      </c>
      <c r="D351" s="185">
        <f>E351+G351+H351+I351</f>
        <v>0</v>
      </c>
      <c r="E351" s="185"/>
      <c r="F351" s="185"/>
      <c r="G351" s="185">
        <f>G353+G354</f>
        <v>0</v>
      </c>
      <c r="H351" s="186"/>
      <c r="I351" s="186"/>
      <c r="J351" s="185">
        <f t="shared" si="1088"/>
        <v>0</v>
      </c>
      <c r="K351" s="185">
        <f>M351+Q351+S351+U351</f>
        <v>0</v>
      </c>
      <c r="L351" s="695" t="e">
        <f t="shared" si="936"/>
        <v>#DIV/0!</v>
      </c>
      <c r="M351" s="185">
        <f>M353+M354</f>
        <v>0</v>
      </c>
      <c r="N351" s="98"/>
      <c r="O351" s="98"/>
      <c r="P351" s="98"/>
      <c r="Q351" s="98">
        <f>Q353+Q354</f>
        <v>0</v>
      </c>
      <c r="R351" s="98"/>
      <c r="S351" s="286"/>
      <c r="T351" s="286"/>
      <c r="U351" s="286"/>
      <c r="V351" s="114">
        <f t="shared" si="1074"/>
        <v>0</v>
      </c>
      <c r="W351" s="286"/>
      <c r="X351" s="286"/>
      <c r="Y351" s="286"/>
      <c r="Z351" s="98">
        <f t="shared" si="1075"/>
        <v>0</v>
      </c>
      <c r="AA351" s="98">
        <f t="shared" si="1078"/>
        <v>0</v>
      </c>
      <c r="AB351" s="286"/>
      <c r="AC351" s="286"/>
      <c r="AD351" s="286"/>
      <c r="AE351" s="904">
        <f>AG351+AK351+AM351+AO351</f>
        <v>0</v>
      </c>
      <c r="AF351" s="695" t="e">
        <f t="shared" si="939"/>
        <v>#DIV/0!</v>
      </c>
      <c r="AG351" s="185"/>
      <c r="AH351" s="695"/>
      <c r="AI351" s="98"/>
      <c r="AJ351" s="98"/>
      <c r="AK351" s="98"/>
      <c r="AL351" s="98"/>
      <c r="AM351" s="286"/>
      <c r="AN351" s="286"/>
      <c r="AO351" s="286"/>
      <c r="AP351" s="98">
        <f t="shared" si="1089"/>
        <v>0</v>
      </c>
      <c r="AQ351" s="98"/>
      <c r="AR351" s="185">
        <f>AT351+AX351+AZ351+BB351</f>
        <v>0</v>
      </c>
      <c r="AS351" s="695" t="e">
        <f t="shared" si="942"/>
        <v>#DIV/0!</v>
      </c>
      <c r="AT351" s="185">
        <f>AT353+AT354</f>
        <v>0</v>
      </c>
      <c r="AU351" s="695"/>
      <c r="AV351" s="98"/>
      <c r="AW351" s="98"/>
      <c r="AX351" s="185"/>
      <c r="AY351" s="98"/>
      <c r="AZ351" s="286"/>
      <c r="BA351" s="695"/>
      <c r="BB351" s="286"/>
      <c r="BC351" s="286"/>
      <c r="BD351" s="286"/>
      <c r="BE351" s="98"/>
      <c r="BF351" s="98"/>
      <c r="BG351" s="98"/>
      <c r="BH351" s="286"/>
      <c r="BI351" s="286"/>
      <c r="BJ351" s="98"/>
      <c r="BK351" s="98"/>
      <c r="BL351" s="286"/>
      <c r="BM351" s="286"/>
      <c r="BN351" s="98"/>
      <c r="BO351" s="98"/>
      <c r="BP351" s="98"/>
      <c r="BQ351" s="98"/>
      <c r="BR351" s="286"/>
      <c r="BS351" s="286"/>
      <c r="BT351" s="98"/>
      <c r="BU351" s="98"/>
      <c r="BV351" s="98"/>
      <c r="BW351" s="98"/>
      <c r="BX351" s="98"/>
      <c r="BY351" s="286"/>
      <c r="BZ351" s="286"/>
      <c r="CE351" s="695"/>
    </row>
    <row r="352" spans="2:83" s="42" customFormat="1" ht="46.5" hidden="1" customHeight="1" x14ac:dyDescent="0.25">
      <c r="B352" s="388"/>
      <c r="C352" s="97" t="s">
        <v>31</v>
      </c>
      <c r="D352" s="185">
        <v>0</v>
      </c>
      <c r="E352" s="834"/>
      <c r="F352" s="834"/>
      <c r="G352" s="834">
        <f>SUM(G353:G355)</f>
        <v>0</v>
      </c>
      <c r="H352" s="258"/>
      <c r="I352" s="258"/>
      <c r="J352" s="185">
        <f t="shared" si="1088"/>
        <v>0</v>
      </c>
      <c r="K352" s="185"/>
      <c r="L352" s="695" t="e">
        <f t="shared" si="936"/>
        <v>#DIV/0!</v>
      </c>
      <c r="M352" s="952"/>
      <c r="N352" s="114"/>
      <c r="O352" s="114"/>
      <c r="P352" s="114"/>
      <c r="Q352" s="114">
        <f>SUM(Q353:Q355)</f>
        <v>0</v>
      </c>
      <c r="R352" s="114"/>
      <c r="S352" s="41"/>
      <c r="T352" s="41"/>
      <c r="U352" s="41"/>
      <c r="V352" s="114">
        <f t="shared" si="1074"/>
        <v>0</v>
      </c>
      <c r="W352" s="41"/>
      <c r="X352" s="41"/>
      <c r="Y352" s="41"/>
      <c r="Z352" s="114">
        <f t="shared" si="1075"/>
        <v>0</v>
      </c>
      <c r="AA352" s="114">
        <f t="shared" si="1078"/>
        <v>0</v>
      </c>
      <c r="AB352" s="41"/>
      <c r="AC352" s="41"/>
      <c r="AD352" s="41"/>
      <c r="AE352" s="904">
        <f>AG352+AK352+AM352+AO352</f>
        <v>0</v>
      </c>
      <c r="AF352" s="695" t="e">
        <f t="shared" si="939"/>
        <v>#DIV/0!</v>
      </c>
      <c r="AG352" s="952"/>
      <c r="AH352" s="695"/>
      <c r="AI352" s="114"/>
      <c r="AJ352" s="114"/>
      <c r="AK352" s="114"/>
      <c r="AL352" s="114"/>
      <c r="AM352" s="41"/>
      <c r="AN352" s="41"/>
      <c r="AO352" s="41"/>
      <c r="AP352" s="114" t="e">
        <f t="shared" si="1089"/>
        <v>#REF!</v>
      </c>
      <c r="AQ352" s="114"/>
      <c r="AR352" s="185" t="e">
        <f>AT352+AX352+AZ352+BB352</f>
        <v>#REF!</v>
      </c>
      <c r="AS352" s="695" t="e">
        <f t="shared" si="942"/>
        <v>#REF!</v>
      </c>
      <c r="AT352" s="952" t="e">
        <f>SUM(AT353:AT355)</f>
        <v>#REF!</v>
      </c>
      <c r="AU352" s="695"/>
      <c r="AV352" s="114"/>
      <c r="AW352" s="114"/>
      <c r="AX352" s="952"/>
      <c r="AY352" s="114"/>
      <c r="AZ352" s="41"/>
      <c r="BA352" s="695"/>
      <c r="BB352" s="41"/>
      <c r="BC352" s="41"/>
      <c r="BD352" s="41"/>
      <c r="BE352" s="98"/>
      <c r="BF352" s="114"/>
      <c r="BG352" s="114"/>
      <c r="BH352" s="41"/>
      <c r="BI352" s="41"/>
      <c r="BJ352" s="114"/>
      <c r="BK352" s="114"/>
      <c r="BL352" s="41"/>
      <c r="BM352" s="41"/>
      <c r="BN352" s="114"/>
      <c r="BO352" s="114"/>
      <c r="BP352" s="114"/>
      <c r="BQ352" s="114"/>
      <c r="BR352" s="41"/>
      <c r="BS352" s="41"/>
      <c r="BT352" s="114"/>
      <c r="BU352" s="98"/>
      <c r="BV352" s="114"/>
      <c r="BW352" s="114"/>
      <c r="BX352" s="114"/>
      <c r="BY352" s="41"/>
      <c r="BZ352" s="41"/>
      <c r="CE352" s="695"/>
    </row>
    <row r="353" spans="2:83" s="37" customFormat="1" ht="30" hidden="1" customHeight="1" x14ac:dyDescent="0.25">
      <c r="B353" s="206"/>
      <c r="C353" s="110" t="s">
        <v>39</v>
      </c>
      <c r="D353" s="171">
        <f t="shared" si="1083"/>
        <v>0</v>
      </c>
      <c r="E353" s="171"/>
      <c r="F353" s="171"/>
      <c r="G353" s="171">
        <v>0</v>
      </c>
      <c r="H353" s="172"/>
      <c r="I353" s="172"/>
      <c r="J353" s="185">
        <f t="shared" si="1088"/>
        <v>0</v>
      </c>
      <c r="K353" s="171">
        <f t="shared" ref="K353:K354" si="1091">M353</f>
        <v>0</v>
      </c>
      <c r="L353" s="695" t="e">
        <f t="shared" si="936"/>
        <v>#DIV/0!</v>
      </c>
      <c r="M353" s="171">
        <v>0</v>
      </c>
      <c r="N353" s="116"/>
      <c r="O353" s="116"/>
      <c r="P353" s="116"/>
      <c r="Q353" s="116">
        <v>0</v>
      </c>
      <c r="R353" s="116"/>
      <c r="S353" s="35"/>
      <c r="T353" s="35"/>
      <c r="U353" s="35"/>
      <c r="V353" s="114">
        <f t="shared" si="1074"/>
        <v>0</v>
      </c>
      <c r="W353" s="35"/>
      <c r="X353" s="35"/>
      <c r="Y353" s="35"/>
      <c r="Z353" s="116">
        <f t="shared" si="1075"/>
        <v>0</v>
      </c>
      <c r="AA353" s="116">
        <f t="shared" si="1078"/>
        <v>0</v>
      </c>
      <c r="AB353" s="35"/>
      <c r="AC353" s="35"/>
      <c r="AD353" s="35"/>
      <c r="AE353" s="905">
        <f t="shared" si="1086"/>
        <v>0</v>
      </c>
      <c r="AF353" s="695" t="e">
        <f t="shared" si="939"/>
        <v>#DIV/0!</v>
      </c>
      <c r="AG353" s="171"/>
      <c r="AH353" s="695"/>
      <c r="AI353" s="116"/>
      <c r="AJ353" s="116"/>
      <c r="AK353" s="116"/>
      <c r="AL353" s="116"/>
      <c r="AM353" s="35"/>
      <c r="AN353" s="35"/>
      <c r="AO353" s="35"/>
      <c r="AP353" s="116">
        <f t="shared" si="1089"/>
        <v>0</v>
      </c>
      <c r="AQ353" s="116"/>
      <c r="AR353" s="171">
        <f t="shared" ref="AR353:AR354" si="1092">AT353</f>
        <v>0</v>
      </c>
      <c r="AS353" s="695" t="e">
        <f t="shared" si="942"/>
        <v>#DIV/0!</v>
      </c>
      <c r="AT353" s="171">
        <v>0</v>
      </c>
      <c r="AU353" s="695"/>
      <c r="AV353" s="116"/>
      <c r="AW353" s="116"/>
      <c r="AX353" s="171"/>
      <c r="AY353" s="116"/>
      <c r="AZ353" s="35"/>
      <c r="BA353" s="695"/>
      <c r="BB353" s="35"/>
      <c r="BC353" s="35"/>
      <c r="BD353" s="35"/>
      <c r="BE353" s="116"/>
      <c r="BF353" s="116"/>
      <c r="BG353" s="116"/>
      <c r="BH353" s="35"/>
      <c r="BI353" s="35"/>
      <c r="BJ353" s="116"/>
      <c r="BK353" s="116"/>
      <c r="BL353" s="35"/>
      <c r="BM353" s="35"/>
      <c r="BN353" s="116"/>
      <c r="BO353" s="116"/>
      <c r="BP353" s="116"/>
      <c r="BQ353" s="116"/>
      <c r="BR353" s="35"/>
      <c r="BS353" s="35"/>
      <c r="BT353" s="116"/>
      <c r="BU353" s="116"/>
      <c r="BV353" s="116"/>
      <c r="BW353" s="116"/>
      <c r="BX353" s="116"/>
      <c r="BY353" s="35"/>
      <c r="BZ353" s="35"/>
      <c r="CE353" s="695"/>
    </row>
    <row r="354" spans="2:83" s="37" customFormat="1" ht="31.5" hidden="1" customHeight="1" x14ac:dyDescent="0.25">
      <c r="B354" s="204"/>
      <c r="C354" s="110" t="s">
        <v>47</v>
      </c>
      <c r="D354" s="171">
        <f t="shared" si="1083"/>
        <v>0</v>
      </c>
      <c r="E354" s="171"/>
      <c r="F354" s="171"/>
      <c r="G354" s="171">
        <v>0</v>
      </c>
      <c r="H354" s="172"/>
      <c r="I354" s="172"/>
      <c r="J354" s="185">
        <f t="shared" si="1088"/>
        <v>0</v>
      </c>
      <c r="K354" s="171">
        <f t="shared" si="1091"/>
        <v>0</v>
      </c>
      <c r="L354" s="695" t="e">
        <f t="shared" si="936"/>
        <v>#DIV/0!</v>
      </c>
      <c r="M354" s="171">
        <v>0</v>
      </c>
      <c r="N354" s="116"/>
      <c r="O354" s="116"/>
      <c r="P354" s="116"/>
      <c r="Q354" s="116">
        <v>0</v>
      </c>
      <c r="R354" s="116"/>
      <c r="S354" s="35"/>
      <c r="T354" s="35"/>
      <c r="U354" s="35"/>
      <c r="V354" s="114">
        <f t="shared" si="1074"/>
        <v>0</v>
      </c>
      <c r="W354" s="35"/>
      <c r="X354" s="35"/>
      <c r="Y354" s="35"/>
      <c r="Z354" s="116">
        <f t="shared" si="1075"/>
        <v>0</v>
      </c>
      <c r="AA354" s="116">
        <f t="shared" si="1078"/>
        <v>0</v>
      </c>
      <c r="AB354" s="35"/>
      <c r="AC354" s="35"/>
      <c r="AD354" s="35"/>
      <c r="AE354" s="905">
        <f t="shared" si="1086"/>
        <v>0</v>
      </c>
      <c r="AF354" s="695" t="e">
        <f t="shared" si="939"/>
        <v>#DIV/0!</v>
      </c>
      <c r="AG354" s="171"/>
      <c r="AH354" s="695"/>
      <c r="AI354" s="116"/>
      <c r="AJ354" s="116"/>
      <c r="AK354" s="116"/>
      <c r="AL354" s="116"/>
      <c r="AM354" s="35"/>
      <c r="AN354" s="35"/>
      <c r="AO354" s="35"/>
      <c r="AP354" s="116">
        <f t="shared" si="1089"/>
        <v>0</v>
      </c>
      <c r="AQ354" s="116"/>
      <c r="AR354" s="171">
        <f t="shared" si="1092"/>
        <v>0</v>
      </c>
      <c r="AS354" s="695" t="e">
        <f t="shared" si="942"/>
        <v>#DIV/0!</v>
      </c>
      <c r="AT354" s="171"/>
      <c r="AU354" s="695"/>
      <c r="AV354" s="116"/>
      <c r="AW354" s="116"/>
      <c r="AX354" s="171"/>
      <c r="AY354" s="116"/>
      <c r="AZ354" s="35"/>
      <c r="BA354" s="695"/>
      <c r="BB354" s="35"/>
      <c r="BC354" s="35"/>
      <c r="BD354" s="35"/>
      <c r="BE354" s="116"/>
      <c r="BF354" s="116"/>
      <c r="BG354" s="116"/>
      <c r="BH354" s="35"/>
      <c r="BI354" s="35"/>
      <c r="BJ354" s="116"/>
      <c r="BK354" s="116"/>
      <c r="BL354" s="35"/>
      <c r="BM354" s="35"/>
      <c r="BN354" s="116"/>
      <c r="BO354" s="116"/>
      <c r="BP354" s="116"/>
      <c r="BQ354" s="116"/>
      <c r="BR354" s="35"/>
      <c r="BS354" s="35"/>
      <c r="BT354" s="116"/>
      <c r="BU354" s="116"/>
      <c r="BV354" s="116"/>
      <c r="BW354" s="116"/>
      <c r="BX354" s="116"/>
      <c r="BY354" s="35"/>
      <c r="BZ354" s="35"/>
      <c r="CE354" s="695"/>
    </row>
    <row r="355" spans="2:83" s="44" customFormat="1" ht="85.5" hidden="1" customHeight="1" x14ac:dyDescent="0.25">
      <c r="B355" s="388" t="s">
        <v>48</v>
      </c>
      <c r="C355" s="97" t="s">
        <v>49</v>
      </c>
      <c r="D355" s="875"/>
      <c r="E355" s="171"/>
      <c r="F355" s="171"/>
      <c r="G355" s="171"/>
      <c r="H355" s="875"/>
      <c r="I355" s="875"/>
      <c r="J355" s="185">
        <f t="shared" si="1088"/>
        <v>0</v>
      </c>
      <c r="K355" s="258"/>
      <c r="L355" s="695" t="e">
        <f t="shared" si="936"/>
        <v>#DIV/0!</v>
      </c>
      <c r="M355" s="171"/>
      <c r="N355" s="116"/>
      <c r="O355" s="116"/>
      <c r="P355" s="116"/>
      <c r="Q355" s="116"/>
      <c r="R355" s="116"/>
      <c r="S355" s="300"/>
      <c r="T355" s="41"/>
      <c r="U355" s="300"/>
      <c r="V355" s="114">
        <f t="shared" si="1074"/>
        <v>0</v>
      </c>
      <c r="W355" s="300"/>
      <c r="X355" s="300"/>
      <c r="Y355" s="300"/>
      <c r="Z355" s="300">
        <f t="shared" si="1075"/>
        <v>0</v>
      </c>
      <c r="AA355" s="116">
        <f t="shared" si="1078"/>
        <v>0</v>
      </c>
      <c r="AB355" s="300"/>
      <c r="AC355" s="300"/>
      <c r="AD355" s="41"/>
      <c r="AE355" s="910"/>
      <c r="AF355" s="695" t="e">
        <f t="shared" si="939"/>
        <v>#DIV/0!</v>
      </c>
      <c r="AG355" s="171"/>
      <c r="AH355" s="695"/>
      <c r="AI355" s="116"/>
      <c r="AJ355" s="116"/>
      <c r="AK355" s="116"/>
      <c r="AL355" s="116"/>
      <c r="AM355" s="300"/>
      <c r="AN355" s="41"/>
      <c r="AO355" s="300"/>
      <c r="AP355" s="300" t="e">
        <f t="shared" si="1089"/>
        <v>#REF!</v>
      </c>
      <c r="AQ355" s="41"/>
      <c r="AR355" s="875"/>
      <c r="AS355" s="695" t="e">
        <f t="shared" si="942"/>
        <v>#DIV/0!</v>
      </c>
      <c r="AT355" s="171" t="e">
        <f>#REF!</f>
        <v>#REF!</v>
      </c>
      <c r="AU355" s="695"/>
      <c r="AV355" s="116"/>
      <c r="AW355" s="116"/>
      <c r="AX355" s="171"/>
      <c r="AY355" s="116"/>
      <c r="AZ355" s="300"/>
      <c r="BA355" s="695"/>
      <c r="BB355" s="300"/>
      <c r="BC355" s="300"/>
      <c r="BD355" s="300"/>
      <c r="BE355" s="300"/>
      <c r="BF355" s="116"/>
      <c r="BG355" s="116"/>
      <c r="BH355" s="300"/>
      <c r="BI355" s="300"/>
      <c r="BJ355" s="300"/>
      <c r="BK355" s="116"/>
      <c r="BL355" s="300"/>
      <c r="BM355" s="300"/>
      <c r="BN355" s="300"/>
      <c r="BO355" s="116"/>
      <c r="BP355" s="116"/>
      <c r="BQ355" s="116"/>
      <c r="BR355" s="300"/>
      <c r="BS355" s="300"/>
      <c r="BT355" s="300"/>
      <c r="BU355" s="300"/>
      <c r="BV355" s="116"/>
      <c r="BW355" s="116"/>
      <c r="BX355" s="116"/>
      <c r="BY355" s="300"/>
      <c r="BZ355" s="300"/>
      <c r="CE355" s="695"/>
    </row>
    <row r="356" spans="2:83" s="37" customFormat="1" ht="15" hidden="1" customHeight="1" x14ac:dyDescent="0.25">
      <c r="B356" s="204"/>
      <c r="C356" s="110" t="s">
        <v>39</v>
      </c>
      <c r="D356" s="172"/>
      <c r="E356" s="171"/>
      <c r="F356" s="171"/>
      <c r="G356" s="171"/>
      <c r="H356" s="172"/>
      <c r="I356" s="172"/>
      <c r="J356" s="185">
        <f t="shared" si="1088"/>
        <v>0</v>
      </c>
      <c r="K356" s="172"/>
      <c r="L356" s="695" t="e">
        <f t="shared" si="936"/>
        <v>#DIV/0!</v>
      </c>
      <c r="M356" s="171"/>
      <c r="N356" s="116"/>
      <c r="O356" s="116"/>
      <c r="P356" s="116"/>
      <c r="Q356" s="116"/>
      <c r="R356" s="116"/>
      <c r="S356" s="35"/>
      <c r="T356" s="35"/>
      <c r="U356" s="35"/>
      <c r="V356" s="114">
        <f t="shared" si="1074"/>
        <v>0</v>
      </c>
      <c r="W356" s="35"/>
      <c r="X356" s="35"/>
      <c r="Y356" s="35"/>
      <c r="Z356" s="35">
        <f t="shared" si="1075"/>
        <v>0</v>
      </c>
      <c r="AA356" s="116">
        <f t="shared" si="1078"/>
        <v>0</v>
      </c>
      <c r="AB356" s="35"/>
      <c r="AC356" s="35"/>
      <c r="AD356" s="35"/>
      <c r="AE356" s="906"/>
      <c r="AF356" s="695" t="e">
        <f t="shared" si="939"/>
        <v>#DIV/0!</v>
      </c>
      <c r="AG356" s="171"/>
      <c r="AH356" s="695"/>
      <c r="AI356" s="116"/>
      <c r="AJ356" s="116"/>
      <c r="AK356" s="116"/>
      <c r="AL356" s="116"/>
      <c r="AM356" s="35"/>
      <c r="AN356" s="35"/>
      <c r="AO356" s="35"/>
      <c r="AP356" s="35" t="e">
        <f t="shared" si="1089"/>
        <v>#REF!</v>
      </c>
      <c r="AQ356" s="35"/>
      <c r="AR356" s="172"/>
      <c r="AS356" s="695" t="e">
        <f t="shared" si="942"/>
        <v>#DIV/0!</v>
      </c>
      <c r="AT356" s="171" t="e">
        <f>#REF!</f>
        <v>#REF!</v>
      </c>
      <c r="AU356" s="695"/>
      <c r="AV356" s="116"/>
      <c r="AW356" s="116"/>
      <c r="AX356" s="171"/>
      <c r="AY356" s="116"/>
      <c r="AZ356" s="35"/>
      <c r="BA356" s="695"/>
      <c r="BB356" s="35"/>
      <c r="BC356" s="35"/>
      <c r="BD356" s="35"/>
      <c r="BE356" s="35"/>
      <c r="BF356" s="116"/>
      <c r="BG356" s="116"/>
      <c r="BH356" s="35"/>
      <c r="BI356" s="35"/>
      <c r="BJ356" s="35"/>
      <c r="BK356" s="116"/>
      <c r="BL356" s="35"/>
      <c r="BM356" s="35"/>
      <c r="BN356" s="35"/>
      <c r="BO356" s="116"/>
      <c r="BP356" s="116"/>
      <c r="BQ356" s="116"/>
      <c r="BR356" s="35"/>
      <c r="BS356" s="35"/>
      <c r="BT356" s="35"/>
      <c r="BU356" s="35"/>
      <c r="BV356" s="116"/>
      <c r="BW356" s="116"/>
      <c r="BX356" s="116"/>
      <c r="BY356" s="35"/>
      <c r="BZ356" s="35"/>
      <c r="CE356" s="695"/>
    </row>
    <row r="357" spans="2:83" s="37" customFormat="1" ht="15" hidden="1" customHeight="1" x14ac:dyDescent="0.25">
      <c r="B357" s="204"/>
      <c r="C357" s="110" t="s">
        <v>47</v>
      </c>
      <c r="D357" s="172"/>
      <c r="E357" s="171"/>
      <c r="F357" s="171"/>
      <c r="G357" s="171"/>
      <c r="H357" s="172"/>
      <c r="I357" s="172"/>
      <c r="J357" s="185">
        <f t="shared" si="1088"/>
        <v>0</v>
      </c>
      <c r="K357" s="172"/>
      <c r="L357" s="695" t="e">
        <f t="shared" si="936"/>
        <v>#DIV/0!</v>
      </c>
      <c r="M357" s="171"/>
      <c r="N357" s="116"/>
      <c r="O357" s="116"/>
      <c r="P357" s="116"/>
      <c r="Q357" s="116"/>
      <c r="R357" s="116"/>
      <c r="S357" s="35"/>
      <c r="T357" s="35"/>
      <c r="U357" s="35"/>
      <c r="V357" s="114">
        <f t="shared" si="1074"/>
        <v>0</v>
      </c>
      <c r="W357" s="35"/>
      <c r="X357" s="35"/>
      <c r="Y357" s="35"/>
      <c r="Z357" s="35">
        <f t="shared" si="1075"/>
        <v>0</v>
      </c>
      <c r="AA357" s="116">
        <f t="shared" si="1078"/>
        <v>0</v>
      </c>
      <c r="AB357" s="35"/>
      <c r="AC357" s="35"/>
      <c r="AD357" s="35"/>
      <c r="AE357" s="906"/>
      <c r="AF357" s="695" t="e">
        <f t="shared" si="939"/>
        <v>#DIV/0!</v>
      </c>
      <c r="AG357" s="171"/>
      <c r="AH357" s="695"/>
      <c r="AI357" s="116"/>
      <c r="AJ357" s="116"/>
      <c r="AK357" s="116"/>
      <c r="AL357" s="116"/>
      <c r="AM357" s="35"/>
      <c r="AN357" s="35"/>
      <c r="AO357" s="35"/>
      <c r="AP357" s="35" t="e">
        <f t="shared" si="1089"/>
        <v>#REF!</v>
      </c>
      <c r="AQ357" s="35"/>
      <c r="AR357" s="172"/>
      <c r="AS357" s="695" t="e">
        <f t="shared" si="942"/>
        <v>#DIV/0!</v>
      </c>
      <c r="AT357" s="171" t="e">
        <f>#REF!</f>
        <v>#REF!</v>
      </c>
      <c r="AU357" s="695"/>
      <c r="AV357" s="116"/>
      <c r="AW357" s="116"/>
      <c r="AX357" s="171"/>
      <c r="AY357" s="116"/>
      <c r="AZ357" s="35"/>
      <c r="BA357" s="695"/>
      <c r="BB357" s="35"/>
      <c r="BC357" s="35"/>
      <c r="BD357" s="35"/>
      <c r="BE357" s="35"/>
      <c r="BF357" s="116"/>
      <c r="BG357" s="116"/>
      <c r="BH357" s="35"/>
      <c r="BI357" s="35"/>
      <c r="BJ357" s="35"/>
      <c r="BK357" s="116"/>
      <c r="BL357" s="35"/>
      <c r="BM357" s="35"/>
      <c r="BN357" s="35"/>
      <c r="BO357" s="116"/>
      <c r="BP357" s="116"/>
      <c r="BQ357" s="116"/>
      <c r="BR357" s="35"/>
      <c r="BS357" s="35"/>
      <c r="BT357" s="35"/>
      <c r="BU357" s="35"/>
      <c r="BV357" s="116"/>
      <c r="BW357" s="116"/>
      <c r="BX357" s="116"/>
      <c r="BY357" s="35"/>
      <c r="BZ357" s="35"/>
      <c r="CE357" s="695"/>
    </row>
    <row r="358" spans="2:83" s="44" customFormat="1" ht="62.25" hidden="1" customHeight="1" x14ac:dyDescent="0.25">
      <c r="B358" s="388" t="s">
        <v>48</v>
      </c>
      <c r="C358" s="97" t="s">
        <v>50</v>
      </c>
      <c r="D358" s="875"/>
      <c r="E358" s="171"/>
      <c r="F358" s="171"/>
      <c r="G358" s="171"/>
      <c r="H358" s="875"/>
      <c r="I358" s="875"/>
      <c r="J358" s="185">
        <f t="shared" si="1088"/>
        <v>0</v>
      </c>
      <c r="K358" s="258"/>
      <c r="L358" s="695" t="e">
        <f t="shared" si="936"/>
        <v>#DIV/0!</v>
      </c>
      <c r="M358" s="171"/>
      <c r="N358" s="116"/>
      <c r="O358" s="116"/>
      <c r="P358" s="116"/>
      <c r="Q358" s="116"/>
      <c r="R358" s="116"/>
      <c r="S358" s="300"/>
      <c r="T358" s="41"/>
      <c r="U358" s="300"/>
      <c r="V358" s="114">
        <f t="shared" si="1074"/>
        <v>0</v>
      </c>
      <c r="W358" s="300"/>
      <c r="X358" s="300"/>
      <c r="Y358" s="300"/>
      <c r="Z358" s="300">
        <f t="shared" si="1075"/>
        <v>0</v>
      </c>
      <c r="AA358" s="116">
        <f t="shared" si="1078"/>
        <v>0</v>
      </c>
      <c r="AB358" s="300"/>
      <c r="AC358" s="300"/>
      <c r="AD358" s="41"/>
      <c r="AE358" s="910"/>
      <c r="AF358" s="695" t="e">
        <f t="shared" si="939"/>
        <v>#DIV/0!</v>
      </c>
      <c r="AG358" s="171"/>
      <c r="AH358" s="695"/>
      <c r="AI358" s="116"/>
      <c r="AJ358" s="116"/>
      <c r="AK358" s="116"/>
      <c r="AL358" s="116"/>
      <c r="AM358" s="300"/>
      <c r="AN358" s="41"/>
      <c r="AO358" s="300"/>
      <c r="AP358" s="300" t="e">
        <f t="shared" si="1089"/>
        <v>#REF!</v>
      </c>
      <c r="AQ358" s="41"/>
      <c r="AR358" s="875"/>
      <c r="AS358" s="695" t="e">
        <f t="shared" si="942"/>
        <v>#DIV/0!</v>
      </c>
      <c r="AT358" s="171" t="e">
        <f>#REF!</f>
        <v>#REF!</v>
      </c>
      <c r="AU358" s="695"/>
      <c r="AV358" s="116"/>
      <c r="AW358" s="116"/>
      <c r="AX358" s="171"/>
      <c r="AY358" s="116"/>
      <c r="AZ358" s="300"/>
      <c r="BA358" s="695"/>
      <c r="BB358" s="300"/>
      <c r="BC358" s="300"/>
      <c r="BD358" s="300"/>
      <c r="BE358" s="300"/>
      <c r="BF358" s="116"/>
      <c r="BG358" s="116"/>
      <c r="BH358" s="300"/>
      <c r="BI358" s="300"/>
      <c r="BJ358" s="300"/>
      <c r="BK358" s="116"/>
      <c r="BL358" s="300"/>
      <c r="BM358" s="300"/>
      <c r="BN358" s="300"/>
      <c r="BO358" s="116"/>
      <c r="BP358" s="116"/>
      <c r="BQ358" s="116"/>
      <c r="BR358" s="300"/>
      <c r="BS358" s="300"/>
      <c r="BT358" s="300"/>
      <c r="BU358" s="300"/>
      <c r="BV358" s="116"/>
      <c r="BW358" s="116"/>
      <c r="BX358" s="116"/>
      <c r="BY358" s="300"/>
      <c r="BZ358" s="300"/>
      <c r="CE358" s="695"/>
    </row>
    <row r="359" spans="2:83" s="37" customFormat="1" ht="15" hidden="1" customHeight="1" x14ac:dyDescent="0.25">
      <c r="B359" s="204"/>
      <c r="C359" s="110" t="s">
        <v>40</v>
      </c>
      <c r="D359" s="172"/>
      <c r="E359" s="171"/>
      <c r="F359" s="171"/>
      <c r="G359" s="171"/>
      <c r="H359" s="172"/>
      <c r="I359" s="172"/>
      <c r="J359" s="185">
        <f t="shared" si="1088"/>
        <v>0</v>
      </c>
      <c r="K359" s="172"/>
      <c r="L359" s="695" t="e">
        <f t="shared" si="936"/>
        <v>#DIV/0!</v>
      </c>
      <c r="M359" s="171"/>
      <c r="N359" s="116"/>
      <c r="O359" s="116"/>
      <c r="P359" s="116"/>
      <c r="Q359" s="116"/>
      <c r="R359" s="116"/>
      <c r="S359" s="35"/>
      <c r="T359" s="35"/>
      <c r="U359" s="35"/>
      <c r="V359" s="114">
        <f t="shared" si="1074"/>
        <v>0</v>
      </c>
      <c r="W359" s="35"/>
      <c r="X359" s="35"/>
      <c r="Y359" s="35"/>
      <c r="Z359" s="35">
        <f t="shared" si="1075"/>
        <v>0</v>
      </c>
      <c r="AA359" s="116">
        <f t="shared" ref="AA359:AA390" si="1093">E359</f>
        <v>0</v>
      </c>
      <c r="AB359" s="35"/>
      <c r="AC359" s="35"/>
      <c r="AD359" s="35"/>
      <c r="AE359" s="906"/>
      <c r="AF359" s="695" t="e">
        <f t="shared" si="939"/>
        <v>#DIV/0!</v>
      </c>
      <c r="AG359" s="171"/>
      <c r="AH359" s="695"/>
      <c r="AI359" s="116"/>
      <c r="AJ359" s="116"/>
      <c r="AK359" s="116"/>
      <c r="AL359" s="116"/>
      <c r="AM359" s="35"/>
      <c r="AN359" s="35"/>
      <c r="AO359" s="35"/>
      <c r="AP359" s="35" t="e">
        <f t="shared" si="1089"/>
        <v>#REF!</v>
      </c>
      <c r="AQ359" s="35"/>
      <c r="AR359" s="172"/>
      <c r="AS359" s="695" t="e">
        <f t="shared" si="942"/>
        <v>#DIV/0!</v>
      </c>
      <c r="AT359" s="171" t="e">
        <f>#REF!</f>
        <v>#REF!</v>
      </c>
      <c r="AU359" s="695"/>
      <c r="AV359" s="116"/>
      <c r="AW359" s="116"/>
      <c r="AX359" s="171"/>
      <c r="AY359" s="116"/>
      <c r="AZ359" s="35"/>
      <c r="BA359" s="695"/>
      <c r="BB359" s="35"/>
      <c r="BC359" s="35"/>
      <c r="BD359" s="35"/>
      <c r="BE359" s="35"/>
      <c r="BF359" s="116"/>
      <c r="BG359" s="116"/>
      <c r="BH359" s="35"/>
      <c r="BI359" s="35"/>
      <c r="BJ359" s="35"/>
      <c r="BK359" s="116"/>
      <c r="BL359" s="35"/>
      <c r="BM359" s="35"/>
      <c r="BN359" s="35"/>
      <c r="BO359" s="116"/>
      <c r="BP359" s="116"/>
      <c r="BQ359" s="116"/>
      <c r="BR359" s="35"/>
      <c r="BS359" s="35"/>
      <c r="BT359" s="35"/>
      <c r="BU359" s="35"/>
      <c r="BV359" s="116"/>
      <c r="BW359" s="116"/>
      <c r="BX359" s="116"/>
      <c r="BY359" s="35"/>
      <c r="BZ359" s="35"/>
      <c r="CE359" s="695"/>
    </row>
    <row r="360" spans="2:83" s="44" customFormat="1" ht="87.75" hidden="1" customHeight="1" x14ac:dyDescent="0.25">
      <c r="B360" s="388" t="s">
        <v>51</v>
      </c>
      <c r="C360" s="97" t="s">
        <v>52</v>
      </c>
      <c r="D360" s="875"/>
      <c r="E360" s="171"/>
      <c r="F360" s="171"/>
      <c r="G360" s="171"/>
      <c r="H360" s="875"/>
      <c r="I360" s="875"/>
      <c r="J360" s="185">
        <f t="shared" si="1088"/>
        <v>0</v>
      </c>
      <c r="K360" s="258"/>
      <c r="L360" s="695" t="e">
        <f t="shared" si="936"/>
        <v>#DIV/0!</v>
      </c>
      <c r="M360" s="171"/>
      <c r="N360" s="116"/>
      <c r="O360" s="116"/>
      <c r="P360" s="116"/>
      <c r="Q360" s="116"/>
      <c r="R360" s="116"/>
      <c r="S360" s="300"/>
      <c r="T360" s="41"/>
      <c r="U360" s="300"/>
      <c r="V360" s="114">
        <f t="shared" si="1074"/>
        <v>0</v>
      </c>
      <c r="W360" s="300"/>
      <c r="X360" s="300"/>
      <c r="Y360" s="300"/>
      <c r="Z360" s="300">
        <f t="shared" si="1075"/>
        <v>0</v>
      </c>
      <c r="AA360" s="116">
        <f t="shared" si="1093"/>
        <v>0</v>
      </c>
      <c r="AB360" s="300"/>
      <c r="AC360" s="300"/>
      <c r="AD360" s="41"/>
      <c r="AE360" s="910"/>
      <c r="AF360" s="695" t="e">
        <f t="shared" si="939"/>
        <v>#DIV/0!</v>
      </c>
      <c r="AG360" s="171"/>
      <c r="AH360" s="695"/>
      <c r="AI360" s="116"/>
      <c r="AJ360" s="116"/>
      <c r="AK360" s="116"/>
      <c r="AL360" s="116"/>
      <c r="AM360" s="300"/>
      <c r="AN360" s="41"/>
      <c r="AO360" s="300"/>
      <c r="AP360" s="300" t="e">
        <f t="shared" si="1089"/>
        <v>#REF!</v>
      </c>
      <c r="AQ360" s="41"/>
      <c r="AR360" s="875"/>
      <c r="AS360" s="695" t="e">
        <f t="shared" si="942"/>
        <v>#DIV/0!</v>
      </c>
      <c r="AT360" s="171" t="e">
        <f>#REF!</f>
        <v>#REF!</v>
      </c>
      <c r="AU360" s="695"/>
      <c r="AV360" s="116"/>
      <c r="AW360" s="116"/>
      <c r="AX360" s="171"/>
      <c r="AY360" s="116"/>
      <c r="AZ360" s="300"/>
      <c r="BA360" s="695"/>
      <c r="BB360" s="300"/>
      <c r="BC360" s="300"/>
      <c r="BD360" s="300"/>
      <c r="BE360" s="300"/>
      <c r="BF360" s="116"/>
      <c r="BG360" s="116"/>
      <c r="BH360" s="300"/>
      <c r="BI360" s="300"/>
      <c r="BJ360" s="300"/>
      <c r="BK360" s="116"/>
      <c r="BL360" s="300"/>
      <c r="BM360" s="300"/>
      <c r="BN360" s="300"/>
      <c r="BO360" s="116"/>
      <c r="BP360" s="116"/>
      <c r="BQ360" s="116"/>
      <c r="BR360" s="300"/>
      <c r="BS360" s="300"/>
      <c r="BT360" s="300"/>
      <c r="BU360" s="300"/>
      <c r="BV360" s="116"/>
      <c r="BW360" s="116"/>
      <c r="BX360" s="116"/>
      <c r="BY360" s="300"/>
      <c r="BZ360" s="300"/>
      <c r="CE360" s="695"/>
    </row>
    <row r="361" spans="2:83" s="44" customFormat="1" ht="56.25" hidden="1" customHeight="1" x14ac:dyDescent="0.25">
      <c r="B361" s="388"/>
      <c r="C361" s="110" t="s">
        <v>43</v>
      </c>
      <c r="D361" s="875"/>
      <c r="E361" s="171"/>
      <c r="F361" s="171"/>
      <c r="G361" s="171"/>
      <c r="H361" s="875"/>
      <c r="I361" s="875"/>
      <c r="J361" s="185">
        <f t="shared" si="1088"/>
        <v>0</v>
      </c>
      <c r="K361" s="258"/>
      <c r="L361" s="695" t="e">
        <f t="shared" si="936"/>
        <v>#DIV/0!</v>
      </c>
      <c r="M361" s="171"/>
      <c r="N361" s="116"/>
      <c r="O361" s="116"/>
      <c r="P361" s="116"/>
      <c r="Q361" s="116"/>
      <c r="R361" s="116"/>
      <c r="S361" s="300"/>
      <c r="T361" s="41"/>
      <c r="U361" s="300"/>
      <c r="V361" s="114">
        <f t="shared" si="1074"/>
        <v>0</v>
      </c>
      <c r="W361" s="300"/>
      <c r="X361" s="300"/>
      <c r="Y361" s="300"/>
      <c r="Z361" s="300">
        <f t="shared" si="1075"/>
        <v>0</v>
      </c>
      <c r="AA361" s="116">
        <f t="shared" si="1093"/>
        <v>0</v>
      </c>
      <c r="AB361" s="300"/>
      <c r="AC361" s="300"/>
      <c r="AD361" s="41"/>
      <c r="AE361" s="910"/>
      <c r="AF361" s="695" t="e">
        <f t="shared" si="939"/>
        <v>#DIV/0!</v>
      </c>
      <c r="AG361" s="171"/>
      <c r="AH361" s="695"/>
      <c r="AI361" s="116"/>
      <c r="AJ361" s="116"/>
      <c r="AK361" s="116"/>
      <c r="AL361" s="116"/>
      <c r="AM361" s="300"/>
      <c r="AN361" s="41"/>
      <c r="AO361" s="300"/>
      <c r="AP361" s="300" t="e">
        <f t="shared" si="1089"/>
        <v>#REF!</v>
      </c>
      <c r="AQ361" s="41"/>
      <c r="AR361" s="875"/>
      <c r="AS361" s="695" t="e">
        <f t="shared" si="942"/>
        <v>#DIV/0!</v>
      </c>
      <c r="AT361" s="171" t="e">
        <f>#REF!</f>
        <v>#REF!</v>
      </c>
      <c r="AU361" s="695"/>
      <c r="AV361" s="116"/>
      <c r="AW361" s="116"/>
      <c r="AX361" s="171"/>
      <c r="AY361" s="116"/>
      <c r="AZ361" s="300"/>
      <c r="BA361" s="695"/>
      <c r="BB361" s="300"/>
      <c r="BC361" s="300"/>
      <c r="BD361" s="300"/>
      <c r="BE361" s="300"/>
      <c r="BF361" s="116"/>
      <c r="BG361" s="116"/>
      <c r="BH361" s="300"/>
      <c r="BI361" s="300"/>
      <c r="BJ361" s="300"/>
      <c r="BK361" s="116"/>
      <c r="BL361" s="300"/>
      <c r="BM361" s="300"/>
      <c r="BN361" s="300"/>
      <c r="BO361" s="116"/>
      <c r="BP361" s="116"/>
      <c r="BQ361" s="116"/>
      <c r="BR361" s="300"/>
      <c r="BS361" s="300"/>
      <c r="BT361" s="300"/>
      <c r="BU361" s="300"/>
      <c r="BV361" s="116"/>
      <c r="BW361" s="116"/>
      <c r="BX361" s="116"/>
      <c r="BY361" s="300"/>
      <c r="BZ361" s="300"/>
      <c r="CE361" s="695"/>
    </row>
    <row r="362" spans="2:83" s="37" customFormat="1" ht="15" hidden="1" customHeight="1" x14ac:dyDescent="0.25">
      <c r="B362" s="204"/>
      <c r="C362" s="110" t="s">
        <v>40</v>
      </c>
      <c r="D362" s="172"/>
      <c r="E362" s="171"/>
      <c r="F362" s="171"/>
      <c r="G362" s="171"/>
      <c r="H362" s="172"/>
      <c r="I362" s="172"/>
      <c r="J362" s="185">
        <f t="shared" si="1088"/>
        <v>0</v>
      </c>
      <c r="K362" s="172"/>
      <c r="L362" s="695" t="e">
        <f t="shared" si="936"/>
        <v>#DIV/0!</v>
      </c>
      <c r="M362" s="171"/>
      <c r="N362" s="116"/>
      <c r="O362" s="116"/>
      <c r="P362" s="116"/>
      <c r="Q362" s="116"/>
      <c r="R362" s="116"/>
      <c r="S362" s="35"/>
      <c r="T362" s="35"/>
      <c r="U362" s="35"/>
      <c r="V362" s="114">
        <f t="shared" si="1074"/>
        <v>0</v>
      </c>
      <c r="W362" s="35"/>
      <c r="X362" s="35"/>
      <c r="Y362" s="35"/>
      <c r="Z362" s="35">
        <f t="shared" si="1075"/>
        <v>0</v>
      </c>
      <c r="AA362" s="116">
        <f t="shared" si="1093"/>
        <v>0</v>
      </c>
      <c r="AB362" s="35"/>
      <c r="AC362" s="35"/>
      <c r="AD362" s="35"/>
      <c r="AE362" s="906"/>
      <c r="AF362" s="695" t="e">
        <f t="shared" si="939"/>
        <v>#DIV/0!</v>
      </c>
      <c r="AG362" s="171"/>
      <c r="AH362" s="695"/>
      <c r="AI362" s="116"/>
      <c r="AJ362" s="116"/>
      <c r="AK362" s="116"/>
      <c r="AL362" s="116"/>
      <c r="AM362" s="35"/>
      <c r="AN362" s="35"/>
      <c r="AO362" s="35"/>
      <c r="AP362" s="35" t="e">
        <f t="shared" si="1089"/>
        <v>#REF!</v>
      </c>
      <c r="AQ362" s="35"/>
      <c r="AR362" s="172"/>
      <c r="AS362" s="695" t="e">
        <f t="shared" si="942"/>
        <v>#DIV/0!</v>
      </c>
      <c r="AT362" s="171" t="e">
        <f>#REF!</f>
        <v>#REF!</v>
      </c>
      <c r="AU362" s="695"/>
      <c r="AV362" s="116"/>
      <c r="AW362" s="116"/>
      <c r="AX362" s="171"/>
      <c r="AY362" s="116"/>
      <c r="AZ362" s="35"/>
      <c r="BA362" s="695"/>
      <c r="BB362" s="35"/>
      <c r="BC362" s="35"/>
      <c r="BD362" s="35"/>
      <c r="BE362" s="35"/>
      <c r="BF362" s="116"/>
      <c r="BG362" s="116"/>
      <c r="BH362" s="35"/>
      <c r="BI362" s="35"/>
      <c r="BJ362" s="35"/>
      <c r="BK362" s="116"/>
      <c r="BL362" s="35"/>
      <c r="BM362" s="35"/>
      <c r="BN362" s="35"/>
      <c r="BO362" s="116"/>
      <c r="BP362" s="116"/>
      <c r="BQ362" s="116"/>
      <c r="BR362" s="35"/>
      <c r="BS362" s="35"/>
      <c r="BT362" s="35"/>
      <c r="BU362" s="35"/>
      <c r="BV362" s="116"/>
      <c r="BW362" s="116"/>
      <c r="BX362" s="116"/>
      <c r="BY362" s="35"/>
      <c r="BZ362" s="35"/>
      <c r="CE362" s="695"/>
    </row>
    <row r="363" spans="2:83" s="42" customFormat="1" ht="123.75" hidden="1" customHeight="1" x14ac:dyDescent="0.25">
      <c r="B363" s="388" t="s">
        <v>204</v>
      </c>
      <c r="C363" s="108" t="s">
        <v>260</v>
      </c>
      <c r="D363" s="834">
        <v>0</v>
      </c>
      <c r="E363" s="834"/>
      <c r="F363" s="834"/>
      <c r="G363" s="834"/>
      <c r="H363" s="258"/>
      <c r="I363" s="258"/>
      <c r="J363" s="185">
        <f t="shared" si="1088"/>
        <v>0</v>
      </c>
      <c r="K363" s="834">
        <v>0</v>
      </c>
      <c r="L363" s="695" t="e">
        <f t="shared" si="936"/>
        <v>#DIV/0!</v>
      </c>
      <c r="M363" s="952">
        <v>0</v>
      </c>
      <c r="N363" s="114"/>
      <c r="O363" s="114"/>
      <c r="P363" s="114"/>
      <c r="Q363" s="114"/>
      <c r="R363" s="114"/>
      <c r="S363" s="41"/>
      <c r="T363" s="41"/>
      <c r="U363" s="41"/>
      <c r="V363" s="114">
        <f t="shared" si="1074"/>
        <v>0</v>
      </c>
      <c r="W363" s="41"/>
      <c r="X363" s="41"/>
      <c r="Y363" s="41"/>
      <c r="Z363" s="114">
        <f t="shared" si="1075"/>
        <v>0</v>
      </c>
      <c r="AA363" s="114">
        <f t="shared" si="1093"/>
        <v>0</v>
      </c>
      <c r="AB363" s="41"/>
      <c r="AC363" s="41"/>
      <c r="AD363" s="41"/>
      <c r="AE363" s="909">
        <f>AG363</f>
        <v>0</v>
      </c>
      <c r="AF363" s="695" t="e">
        <f t="shared" si="939"/>
        <v>#DIV/0!</v>
      </c>
      <c r="AG363" s="952"/>
      <c r="AH363" s="695"/>
      <c r="AI363" s="114"/>
      <c r="AJ363" s="114"/>
      <c r="AK363" s="114"/>
      <c r="AL363" s="114"/>
      <c r="AM363" s="41"/>
      <c r="AN363" s="41"/>
      <c r="AO363" s="41"/>
      <c r="AP363" s="114">
        <f t="shared" si="1089"/>
        <v>0</v>
      </c>
      <c r="AQ363" s="114"/>
      <c r="AR363" s="834">
        <f>AT363</f>
        <v>0</v>
      </c>
      <c r="AS363" s="695" t="e">
        <f t="shared" si="942"/>
        <v>#DIV/0!</v>
      </c>
      <c r="AT363" s="952">
        <f>AT364</f>
        <v>0</v>
      </c>
      <c r="AU363" s="695"/>
      <c r="AV363" s="114"/>
      <c r="AW363" s="114"/>
      <c r="AX363" s="952"/>
      <c r="AY363" s="114"/>
      <c r="AZ363" s="41"/>
      <c r="BA363" s="695"/>
      <c r="BB363" s="41"/>
      <c r="BC363" s="41"/>
      <c r="BD363" s="41"/>
      <c r="BE363" s="114"/>
      <c r="BF363" s="114"/>
      <c r="BG363" s="114"/>
      <c r="BH363" s="41"/>
      <c r="BI363" s="41"/>
      <c r="BJ363" s="114"/>
      <c r="BK363" s="114"/>
      <c r="BL363" s="41"/>
      <c r="BM363" s="41"/>
      <c r="BN363" s="114"/>
      <c r="BO363" s="114"/>
      <c r="BP363" s="114"/>
      <c r="BQ363" s="114"/>
      <c r="BR363" s="41"/>
      <c r="BS363" s="41"/>
      <c r="BT363" s="114"/>
      <c r="BU363" s="114"/>
      <c r="BV363" s="114"/>
      <c r="BW363" s="114"/>
      <c r="BX363" s="114"/>
      <c r="BY363" s="41"/>
      <c r="BZ363" s="41"/>
      <c r="CE363" s="695"/>
    </row>
    <row r="364" spans="2:83" s="37" customFormat="1" ht="33" hidden="1" customHeight="1" x14ac:dyDescent="0.25">
      <c r="B364" s="204"/>
      <c r="C364" s="110" t="s">
        <v>39</v>
      </c>
      <c r="D364" s="834">
        <v>0</v>
      </c>
      <c r="E364" s="171"/>
      <c r="F364" s="171"/>
      <c r="G364" s="171"/>
      <c r="H364" s="172"/>
      <c r="I364" s="172"/>
      <c r="J364" s="185">
        <f t="shared" si="1088"/>
        <v>0</v>
      </c>
      <c r="K364" s="834">
        <v>0</v>
      </c>
      <c r="L364" s="695" t="e">
        <f t="shared" si="936"/>
        <v>#DIV/0!</v>
      </c>
      <c r="M364" s="171">
        <v>0</v>
      </c>
      <c r="N364" s="116"/>
      <c r="O364" s="116"/>
      <c r="P364" s="116"/>
      <c r="Q364" s="116"/>
      <c r="R364" s="116"/>
      <c r="S364" s="35"/>
      <c r="T364" s="35"/>
      <c r="U364" s="35"/>
      <c r="V364" s="114">
        <f t="shared" si="1074"/>
        <v>0</v>
      </c>
      <c r="W364" s="35"/>
      <c r="X364" s="35"/>
      <c r="Y364" s="35"/>
      <c r="Z364" s="114">
        <f t="shared" si="1075"/>
        <v>0</v>
      </c>
      <c r="AA364" s="116">
        <f t="shared" si="1093"/>
        <v>0</v>
      </c>
      <c r="AB364" s="35"/>
      <c r="AC364" s="35"/>
      <c r="AD364" s="35"/>
      <c r="AE364" s="905">
        <f>AG364</f>
        <v>0</v>
      </c>
      <c r="AF364" s="695" t="e">
        <f t="shared" si="939"/>
        <v>#DIV/0!</v>
      </c>
      <c r="AG364" s="171"/>
      <c r="AH364" s="695"/>
      <c r="AI364" s="116"/>
      <c r="AJ364" s="116"/>
      <c r="AK364" s="116"/>
      <c r="AL364" s="116"/>
      <c r="AM364" s="35"/>
      <c r="AN364" s="35"/>
      <c r="AO364" s="35"/>
      <c r="AP364" s="116">
        <f t="shared" si="1089"/>
        <v>0</v>
      </c>
      <c r="AQ364" s="116"/>
      <c r="AR364" s="171">
        <f>AT364</f>
        <v>0</v>
      </c>
      <c r="AS364" s="695" t="e">
        <f t="shared" si="942"/>
        <v>#DIV/0!</v>
      </c>
      <c r="AT364" s="171"/>
      <c r="AU364" s="695"/>
      <c r="AV364" s="116"/>
      <c r="AW364" s="116"/>
      <c r="AX364" s="171"/>
      <c r="AY364" s="116"/>
      <c r="AZ364" s="35"/>
      <c r="BA364" s="695"/>
      <c r="BB364" s="35"/>
      <c r="BC364" s="35"/>
      <c r="BD364" s="35"/>
      <c r="BE364" s="116"/>
      <c r="BF364" s="116"/>
      <c r="BG364" s="116"/>
      <c r="BH364" s="35"/>
      <c r="BI364" s="35"/>
      <c r="BJ364" s="116"/>
      <c r="BK364" s="116"/>
      <c r="BL364" s="35"/>
      <c r="BM364" s="35"/>
      <c r="BN364" s="116"/>
      <c r="BO364" s="116"/>
      <c r="BP364" s="116"/>
      <c r="BQ364" s="116"/>
      <c r="BR364" s="35"/>
      <c r="BS364" s="35"/>
      <c r="BT364" s="116"/>
      <c r="BU364" s="116"/>
      <c r="BV364" s="116"/>
      <c r="BW364" s="116"/>
      <c r="BX364" s="116"/>
      <c r="BY364" s="35"/>
      <c r="BZ364" s="35"/>
      <c r="CE364" s="695"/>
    </row>
    <row r="365" spans="2:83" s="37" customFormat="1" ht="52.5" hidden="1" customHeight="1" x14ac:dyDescent="0.25">
      <c r="B365" s="204"/>
      <c r="C365" s="110" t="s">
        <v>40</v>
      </c>
      <c r="D365" s="172"/>
      <c r="E365" s="172"/>
      <c r="F365" s="172"/>
      <c r="G365" s="172"/>
      <c r="H365" s="172"/>
      <c r="I365" s="172"/>
      <c r="J365" s="185">
        <f t="shared" si="1088"/>
        <v>0</v>
      </c>
      <c r="K365" s="172"/>
      <c r="L365" s="695" t="e">
        <f t="shared" si="936"/>
        <v>#DIV/0!</v>
      </c>
      <c r="M365" s="172"/>
      <c r="N365" s="35"/>
      <c r="O365" s="35"/>
      <c r="P365" s="35"/>
      <c r="Q365" s="35"/>
      <c r="R365" s="35"/>
      <c r="S365" s="35"/>
      <c r="T365" s="35"/>
      <c r="U365" s="35"/>
      <c r="V365" s="114">
        <f t="shared" si="1074"/>
        <v>0</v>
      </c>
      <c r="W365" s="35"/>
      <c r="X365" s="35"/>
      <c r="Y365" s="35"/>
      <c r="Z365" s="35">
        <f t="shared" si="1075"/>
        <v>0</v>
      </c>
      <c r="AA365" s="35">
        <f t="shared" si="1093"/>
        <v>0</v>
      </c>
      <c r="AB365" s="35"/>
      <c r="AC365" s="35"/>
      <c r="AD365" s="35"/>
      <c r="AE365" s="906"/>
      <c r="AF365" s="695" t="e">
        <f t="shared" si="939"/>
        <v>#DIV/0!</v>
      </c>
      <c r="AG365" s="172"/>
      <c r="AH365" s="695"/>
      <c r="AI365" s="35"/>
      <c r="AJ365" s="35"/>
      <c r="AK365" s="35"/>
      <c r="AL365" s="35"/>
      <c r="AM365" s="35"/>
      <c r="AN365" s="35"/>
      <c r="AO365" s="35"/>
      <c r="AP365" s="35">
        <f t="shared" si="1089"/>
        <v>0</v>
      </c>
      <c r="AQ365" s="35"/>
      <c r="AR365" s="172"/>
      <c r="AS365" s="695" t="e">
        <f t="shared" si="942"/>
        <v>#DIV/0!</v>
      </c>
      <c r="AT365" s="172"/>
      <c r="AU365" s="695"/>
      <c r="AV365" s="35"/>
      <c r="AW365" s="35"/>
      <c r="AX365" s="172"/>
      <c r="AY365" s="35"/>
      <c r="AZ365" s="35"/>
      <c r="BA365" s="69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E365" s="695"/>
    </row>
    <row r="366" spans="2:83" s="44" customFormat="1" ht="15" hidden="1" customHeight="1" x14ac:dyDescent="0.25">
      <c r="B366" s="388"/>
      <c r="C366" s="122"/>
      <c r="D366" s="875"/>
      <c r="E366" s="875"/>
      <c r="F366" s="875"/>
      <c r="G366" s="875"/>
      <c r="H366" s="875"/>
      <c r="I366" s="875"/>
      <c r="J366" s="185">
        <f t="shared" si="1088"/>
        <v>0</v>
      </c>
      <c r="K366" s="258"/>
      <c r="L366" s="695" t="e">
        <f t="shared" si="936"/>
        <v>#DIV/0!</v>
      </c>
      <c r="M366" s="875"/>
      <c r="N366" s="41"/>
      <c r="O366" s="300"/>
      <c r="P366" s="41"/>
      <c r="Q366" s="300"/>
      <c r="R366" s="41"/>
      <c r="S366" s="300"/>
      <c r="T366" s="41"/>
      <c r="U366" s="300"/>
      <c r="V366" s="114">
        <f t="shared" si="1074"/>
        <v>0</v>
      </c>
      <c r="W366" s="300"/>
      <c r="X366" s="300"/>
      <c r="Y366" s="300"/>
      <c r="Z366" s="300">
        <f t="shared" si="1075"/>
        <v>0</v>
      </c>
      <c r="AA366" s="300">
        <f t="shared" si="1093"/>
        <v>0</v>
      </c>
      <c r="AB366" s="300"/>
      <c r="AC366" s="300"/>
      <c r="AD366" s="41"/>
      <c r="AE366" s="910"/>
      <c r="AF366" s="695" t="e">
        <f t="shared" si="939"/>
        <v>#DIV/0!</v>
      </c>
      <c r="AG366" s="875"/>
      <c r="AH366" s="695"/>
      <c r="AI366" s="300"/>
      <c r="AJ366" s="41"/>
      <c r="AK366" s="300"/>
      <c r="AL366" s="41"/>
      <c r="AM366" s="300"/>
      <c r="AN366" s="41"/>
      <c r="AO366" s="300"/>
      <c r="AP366" s="300">
        <f t="shared" si="1089"/>
        <v>0</v>
      </c>
      <c r="AQ366" s="41"/>
      <c r="AR366" s="875"/>
      <c r="AS366" s="695" t="e">
        <f t="shared" si="942"/>
        <v>#DIV/0!</v>
      </c>
      <c r="AT366" s="875"/>
      <c r="AU366" s="695"/>
      <c r="AV366" s="300"/>
      <c r="AW366" s="41"/>
      <c r="AX366" s="875"/>
      <c r="AY366" s="41"/>
      <c r="AZ366" s="300"/>
      <c r="BA366" s="695"/>
      <c r="BB366" s="300"/>
      <c r="BC366" s="300"/>
      <c r="BD366" s="300"/>
      <c r="BE366" s="300"/>
      <c r="BF366" s="300"/>
      <c r="BG366" s="300"/>
      <c r="BH366" s="300"/>
      <c r="BI366" s="300"/>
      <c r="BJ366" s="300"/>
      <c r="BK366" s="300"/>
      <c r="BL366" s="300"/>
      <c r="BM366" s="300"/>
      <c r="BN366" s="300"/>
      <c r="BO366" s="300"/>
      <c r="BP366" s="300"/>
      <c r="BQ366" s="300"/>
      <c r="BR366" s="300"/>
      <c r="BS366" s="300"/>
      <c r="BT366" s="300"/>
      <c r="BU366" s="300"/>
      <c r="BV366" s="300"/>
      <c r="BW366" s="300"/>
      <c r="BX366" s="300"/>
      <c r="BY366" s="300"/>
      <c r="BZ366" s="300"/>
      <c r="CE366" s="695"/>
    </row>
    <row r="367" spans="2:83" s="44" customFormat="1" ht="15" hidden="1" customHeight="1" x14ac:dyDescent="0.25">
      <c r="B367" s="388"/>
      <c r="C367" s="122"/>
      <c r="D367" s="875"/>
      <c r="E367" s="875"/>
      <c r="F367" s="875"/>
      <c r="G367" s="875"/>
      <c r="H367" s="875"/>
      <c r="I367" s="875"/>
      <c r="J367" s="185">
        <f t="shared" si="1088"/>
        <v>0</v>
      </c>
      <c r="K367" s="258"/>
      <c r="L367" s="695" t="e">
        <f t="shared" si="936"/>
        <v>#DIV/0!</v>
      </c>
      <c r="M367" s="875"/>
      <c r="N367" s="41"/>
      <c r="O367" s="300"/>
      <c r="P367" s="41"/>
      <c r="Q367" s="300"/>
      <c r="R367" s="41"/>
      <c r="S367" s="300"/>
      <c r="T367" s="41"/>
      <c r="U367" s="300"/>
      <c r="V367" s="114">
        <f t="shared" si="1074"/>
        <v>0</v>
      </c>
      <c r="W367" s="300"/>
      <c r="X367" s="300"/>
      <c r="Y367" s="300"/>
      <c r="Z367" s="300">
        <f t="shared" si="1075"/>
        <v>0</v>
      </c>
      <c r="AA367" s="300">
        <f t="shared" si="1093"/>
        <v>0</v>
      </c>
      <c r="AB367" s="300"/>
      <c r="AC367" s="300"/>
      <c r="AD367" s="41"/>
      <c r="AE367" s="910"/>
      <c r="AF367" s="695" t="e">
        <f t="shared" si="939"/>
        <v>#DIV/0!</v>
      </c>
      <c r="AG367" s="875"/>
      <c r="AH367" s="695"/>
      <c r="AI367" s="300"/>
      <c r="AJ367" s="41"/>
      <c r="AK367" s="300"/>
      <c r="AL367" s="41"/>
      <c r="AM367" s="300"/>
      <c r="AN367" s="41"/>
      <c r="AO367" s="300"/>
      <c r="AP367" s="300">
        <f t="shared" si="1089"/>
        <v>0</v>
      </c>
      <c r="AQ367" s="41"/>
      <c r="AR367" s="875"/>
      <c r="AS367" s="695" t="e">
        <f t="shared" si="942"/>
        <v>#DIV/0!</v>
      </c>
      <c r="AT367" s="875"/>
      <c r="AU367" s="695"/>
      <c r="AV367" s="300"/>
      <c r="AW367" s="41"/>
      <c r="AX367" s="875"/>
      <c r="AY367" s="41"/>
      <c r="AZ367" s="300"/>
      <c r="BA367" s="695"/>
      <c r="BB367" s="300"/>
      <c r="BC367" s="300"/>
      <c r="BD367" s="300"/>
      <c r="BE367" s="300"/>
      <c r="BF367" s="300"/>
      <c r="BG367" s="300"/>
      <c r="BH367" s="300"/>
      <c r="BI367" s="300"/>
      <c r="BJ367" s="300"/>
      <c r="BK367" s="300"/>
      <c r="BL367" s="300"/>
      <c r="BM367" s="300"/>
      <c r="BN367" s="300"/>
      <c r="BO367" s="300"/>
      <c r="BP367" s="300"/>
      <c r="BQ367" s="300"/>
      <c r="BR367" s="300"/>
      <c r="BS367" s="300"/>
      <c r="BT367" s="300"/>
      <c r="BU367" s="300"/>
      <c r="BV367" s="300"/>
      <c r="BW367" s="300"/>
      <c r="BX367" s="300"/>
      <c r="BY367" s="300"/>
      <c r="BZ367" s="300"/>
      <c r="CE367" s="695"/>
    </row>
    <row r="368" spans="2:83" s="44" customFormat="1" ht="15" hidden="1" customHeight="1" x14ac:dyDescent="0.25">
      <c r="B368" s="388"/>
      <c r="C368" s="122"/>
      <c r="D368" s="875"/>
      <c r="E368" s="875"/>
      <c r="F368" s="875"/>
      <c r="G368" s="875"/>
      <c r="H368" s="875"/>
      <c r="I368" s="875"/>
      <c r="J368" s="185">
        <f t="shared" si="1088"/>
        <v>0</v>
      </c>
      <c r="K368" s="258"/>
      <c r="L368" s="695" t="e">
        <f t="shared" si="936"/>
        <v>#DIV/0!</v>
      </c>
      <c r="M368" s="875"/>
      <c r="N368" s="41"/>
      <c r="O368" s="300"/>
      <c r="P368" s="41"/>
      <c r="Q368" s="300"/>
      <c r="R368" s="41"/>
      <c r="S368" s="300"/>
      <c r="T368" s="41"/>
      <c r="U368" s="300"/>
      <c r="V368" s="114">
        <f t="shared" si="1074"/>
        <v>0</v>
      </c>
      <c r="W368" s="300"/>
      <c r="X368" s="300"/>
      <c r="Y368" s="300"/>
      <c r="Z368" s="300">
        <f t="shared" si="1075"/>
        <v>0</v>
      </c>
      <c r="AA368" s="300">
        <f t="shared" si="1093"/>
        <v>0</v>
      </c>
      <c r="AB368" s="300"/>
      <c r="AC368" s="300"/>
      <c r="AD368" s="41"/>
      <c r="AE368" s="910"/>
      <c r="AF368" s="695" t="e">
        <f t="shared" si="939"/>
        <v>#DIV/0!</v>
      </c>
      <c r="AG368" s="875"/>
      <c r="AH368" s="695"/>
      <c r="AI368" s="300"/>
      <c r="AJ368" s="41"/>
      <c r="AK368" s="300"/>
      <c r="AL368" s="41"/>
      <c r="AM368" s="300"/>
      <c r="AN368" s="41"/>
      <c r="AO368" s="300"/>
      <c r="AP368" s="300">
        <f t="shared" si="1089"/>
        <v>0</v>
      </c>
      <c r="AQ368" s="41"/>
      <c r="AR368" s="875"/>
      <c r="AS368" s="695" t="e">
        <f t="shared" si="942"/>
        <v>#DIV/0!</v>
      </c>
      <c r="AT368" s="875"/>
      <c r="AU368" s="695"/>
      <c r="AV368" s="300"/>
      <c r="AW368" s="41"/>
      <c r="AX368" s="875"/>
      <c r="AY368" s="41"/>
      <c r="AZ368" s="300"/>
      <c r="BA368" s="695"/>
      <c r="BB368" s="300"/>
      <c r="BC368" s="300"/>
      <c r="BD368" s="300"/>
      <c r="BE368" s="300"/>
      <c r="BF368" s="300"/>
      <c r="BG368" s="300"/>
      <c r="BH368" s="300"/>
      <c r="BI368" s="300"/>
      <c r="BJ368" s="300"/>
      <c r="BK368" s="300"/>
      <c r="BL368" s="300"/>
      <c r="BM368" s="300"/>
      <c r="BN368" s="300"/>
      <c r="BO368" s="300"/>
      <c r="BP368" s="300"/>
      <c r="BQ368" s="300"/>
      <c r="BR368" s="300"/>
      <c r="BS368" s="300"/>
      <c r="BT368" s="300"/>
      <c r="BU368" s="300"/>
      <c r="BV368" s="300"/>
      <c r="BW368" s="300"/>
      <c r="BX368" s="300"/>
      <c r="BY368" s="300"/>
      <c r="BZ368" s="300"/>
      <c r="CE368" s="695"/>
    </row>
    <row r="369" spans="2:83" s="44" customFormat="1" ht="15" hidden="1" customHeight="1" x14ac:dyDescent="0.25">
      <c r="B369" s="388"/>
      <c r="C369" s="122"/>
      <c r="D369" s="875"/>
      <c r="E369" s="875"/>
      <c r="F369" s="875"/>
      <c r="G369" s="875"/>
      <c r="H369" s="875"/>
      <c r="I369" s="875"/>
      <c r="J369" s="185">
        <f t="shared" si="1088"/>
        <v>0</v>
      </c>
      <c r="K369" s="258"/>
      <c r="L369" s="695" t="e">
        <f t="shared" si="936"/>
        <v>#DIV/0!</v>
      </c>
      <c r="M369" s="875"/>
      <c r="N369" s="41"/>
      <c r="O369" s="300"/>
      <c r="P369" s="41"/>
      <c r="Q369" s="300"/>
      <c r="R369" s="41"/>
      <c r="S369" s="300"/>
      <c r="T369" s="41"/>
      <c r="U369" s="300"/>
      <c r="V369" s="114">
        <f t="shared" si="1074"/>
        <v>0</v>
      </c>
      <c r="W369" s="300"/>
      <c r="X369" s="300"/>
      <c r="Y369" s="300"/>
      <c r="Z369" s="300">
        <f t="shared" si="1075"/>
        <v>0</v>
      </c>
      <c r="AA369" s="300">
        <f t="shared" si="1093"/>
        <v>0</v>
      </c>
      <c r="AB369" s="300"/>
      <c r="AC369" s="300"/>
      <c r="AD369" s="41"/>
      <c r="AE369" s="910"/>
      <c r="AF369" s="695" t="e">
        <f t="shared" si="939"/>
        <v>#DIV/0!</v>
      </c>
      <c r="AG369" s="875"/>
      <c r="AH369" s="695"/>
      <c r="AI369" s="300"/>
      <c r="AJ369" s="41"/>
      <c r="AK369" s="300"/>
      <c r="AL369" s="41"/>
      <c r="AM369" s="300"/>
      <c r="AN369" s="41"/>
      <c r="AO369" s="300"/>
      <c r="AP369" s="300">
        <f t="shared" si="1089"/>
        <v>0</v>
      </c>
      <c r="AQ369" s="41"/>
      <c r="AR369" s="875"/>
      <c r="AS369" s="695" t="e">
        <f t="shared" si="942"/>
        <v>#DIV/0!</v>
      </c>
      <c r="AT369" s="875"/>
      <c r="AU369" s="695"/>
      <c r="AV369" s="300"/>
      <c r="AW369" s="41"/>
      <c r="AX369" s="875"/>
      <c r="AY369" s="41"/>
      <c r="AZ369" s="300"/>
      <c r="BA369" s="695"/>
      <c r="BB369" s="300"/>
      <c r="BC369" s="300"/>
      <c r="BD369" s="300"/>
      <c r="BE369" s="300"/>
      <c r="BF369" s="300"/>
      <c r="BG369" s="300"/>
      <c r="BH369" s="300"/>
      <c r="BI369" s="300"/>
      <c r="BJ369" s="300"/>
      <c r="BK369" s="300"/>
      <c r="BL369" s="300"/>
      <c r="BM369" s="300"/>
      <c r="BN369" s="300"/>
      <c r="BO369" s="300"/>
      <c r="BP369" s="300"/>
      <c r="BQ369" s="300"/>
      <c r="BR369" s="300"/>
      <c r="BS369" s="300"/>
      <c r="BT369" s="300"/>
      <c r="BU369" s="300"/>
      <c r="BV369" s="300"/>
      <c r="BW369" s="300"/>
      <c r="BX369" s="300"/>
      <c r="BY369" s="300"/>
      <c r="BZ369" s="300"/>
      <c r="CE369" s="695"/>
    </row>
    <row r="370" spans="2:83" s="44" customFormat="1" ht="15" hidden="1" customHeight="1" x14ac:dyDescent="0.25">
      <c r="B370" s="388"/>
      <c r="C370" s="122"/>
      <c r="D370" s="875"/>
      <c r="E370" s="875"/>
      <c r="F370" s="875"/>
      <c r="G370" s="875"/>
      <c r="H370" s="875"/>
      <c r="I370" s="875"/>
      <c r="J370" s="185">
        <f t="shared" si="1088"/>
        <v>0</v>
      </c>
      <c r="K370" s="258"/>
      <c r="L370" s="695" t="e">
        <f t="shared" si="936"/>
        <v>#DIV/0!</v>
      </c>
      <c r="M370" s="875"/>
      <c r="N370" s="41"/>
      <c r="O370" s="300"/>
      <c r="P370" s="41"/>
      <c r="Q370" s="300"/>
      <c r="R370" s="41"/>
      <c r="S370" s="300"/>
      <c r="T370" s="41"/>
      <c r="U370" s="300"/>
      <c r="V370" s="114">
        <f t="shared" si="1074"/>
        <v>0</v>
      </c>
      <c r="W370" s="300"/>
      <c r="X370" s="300"/>
      <c r="Y370" s="300"/>
      <c r="Z370" s="300">
        <f t="shared" si="1075"/>
        <v>0</v>
      </c>
      <c r="AA370" s="300">
        <f t="shared" si="1093"/>
        <v>0</v>
      </c>
      <c r="AB370" s="300"/>
      <c r="AC370" s="300"/>
      <c r="AD370" s="41"/>
      <c r="AE370" s="910"/>
      <c r="AF370" s="695" t="e">
        <f t="shared" si="939"/>
        <v>#DIV/0!</v>
      </c>
      <c r="AG370" s="875"/>
      <c r="AH370" s="695"/>
      <c r="AI370" s="300"/>
      <c r="AJ370" s="41"/>
      <c r="AK370" s="300"/>
      <c r="AL370" s="41"/>
      <c r="AM370" s="300"/>
      <c r="AN370" s="41"/>
      <c r="AO370" s="300"/>
      <c r="AP370" s="300">
        <f t="shared" si="1089"/>
        <v>0</v>
      </c>
      <c r="AQ370" s="41"/>
      <c r="AR370" s="875"/>
      <c r="AS370" s="695" t="e">
        <f t="shared" si="942"/>
        <v>#DIV/0!</v>
      </c>
      <c r="AT370" s="875"/>
      <c r="AU370" s="695"/>
      <c r="AV370" s="300"/>
      <c r="AW370" s="41"/>
      <c r="AX370" s="875"/>
      <c r="AY370" s="41"/>
      <c r="AZ370" s="300"/>
      <c r="BA370" s="695"/>
      <c r="BB370" s="300"/>
      <c r="BC370" s="300"/>
      <c r="BD370" s="300"/>
      <c r="BE370" s="300"/>
      <c r="BF370" s="300"/>
      <c r="BG370" s="300"/>
      <c r="BH370" s="300"/>
      <c r="BI370" s="300"/>
      <c r="BJ370" s="300"/>
      <c r="BK370" s="300"/>
      <c r="BL370" s="300"/>
      <c r="BM370" s="300"/>
      <c r="BN370" s="300"/>
      <c r="BO370" s="300"/>
      <c r="BP370" s="300"/>
      <c r="BQ370" s="300"/>
      <c r="BR370" s="300"/>
      <c r="BS370" s="300"/>
      <c r="BT370" s="300"/>
      <c r="BU370" s="300"/>
      <c r="BV370" s="300"/>
      <c r="BW370" s="300"/>
      <c r="BX370" s="300"/>
      <c r="BY370" s="300"/>
      <c r="BZ370" s="300"/>
      <c r="CE370" s="695"/>
    </row>
    <row r="371" spans="2:83" s="44" customFormat="1" ht="15" hidden="1" customHeight="1" x14ac:dyDescent="0.25">
      <c r="B371" s="388"/>
      <c r="C371" s="122"/>
      <c r="D371" s="875"/>
      <c r="E371" s="875"/>
      <c r="F371" s="875"/>
      <c r="G371" s="875"/>
      <c r="H371" s="875"/>
      <c r="I371" s="875"/>
      <c r="J371" s="185">
        <f t="shared" si="1088"/>
        <v>0</v>
      </c>
      <c r="K371" s="258"/>
      <c r="L371" s="695" t="e">
        <f t="shared" si="936"/>
        <v>#DIV/0!</v>
      </c>
      <c r="M371" s="875"/>
      <c r="N371" s="41"/>
      <c r="O371" s="300"/>
      <c r="P371" s="41"/>
      <c r="Q371" s="300"/>
      <c r="R371" s="41"/>
      <c r="S371" s="300"/>
      <c r="T371" s="41"/>
      <c r="U371" s="300"/>
      <c r="V371" s="114">
        <f t="shared" si="1074"/>
        <v>0</v>
      </c>
      <c r="W371" s="300"/>
      <c r="X371" s="300"/>
      <c r="Y371" s="300"/>
      <c r="Z371" s="300">
        <f t="shared" si="1075"/>
        <v>0</v>
      </c>
      <c r="AA371" s="300">
        <f t="shared" si="1093"/>
        <v>0</v>
      </c>
      <c r="AB371" s="300"/>
      <c r="AC371" s="300"/>
      <c r="AD371" s="41"/>
      <c r="AE371" s="910"/>
      <c r="AF371" s="695" t="e">
        <f t="shared" si="939"/>
        <v>#DIV/0!</v>
      </c>
      <c r="AG371" s="875"/>
      <c r="AH371" s="695"/>
      <c r="AI371" s="300"/>
      <c r="AJ371" s="41"/>
      <c r="AK371" s="300"/>
      <c r="AL371" s="41"/>
      <c r="AM371" s="300"/>
      <c r="AN371" s="41"/>
      <c r="AO371" s="300"/>
      <c r="AP371" s="300">
        <f t="shared" si="1089"/>
        <v>0</v>
      </c>
      <c r="AQ371" s="41"/>
      <c r="AR371" s="875"/>
      <c r="AS371" s="695" t="e">
        <f t="shared" si="942"/>
        <v>#DIV/0!</v>
      </c>
      <c r="AT371" s="875"/>
      <c r="AU371" s="695"/>
      <c r="AV371" s="300"/>
      <c r="AW371" s="41"/>
      <c r="AX371" s="875"/>
      <c r="AY371" s="41"/>
      <c r="AZ371" s="300"/>
      <c r="BA371" s="695"/>
      <c r="BB371" s="300"/>
      <c r="BC371" s="300"/>
      <c r="BD371" s="300"/>
      <c r="BE371" s="300"/>
      <c r="BF371" s="300"/>
      <c r="BG371" s="300"/>
      <c r="BH371" s="300"/>
      <c r="BI371" s="300"/>
      <c r="BJ371" s="300"/>
      <c r="BK371" s="300"/>
      <c r="BL371" s="300"/>
      <c r="BM371" s="300"/>
      <c r="BN371" s="300"/>
      <c r="BO371" s="300"/>
      <c r="BP371" s="300"/>
      <c r="BQ371" s="300"/>
      <c r="BR371" s="300"/>
      <c r="BS371" s="300"/>
      <c r="BT371" s="300"/>
      <c r="BU371" s="300"/>
      <c r="BV371" s="300"/>
      <c r="BW371" s="300"/>
      <c r="BX371" s="300"/>
      <c r="BY371" s="300"/>
      <c r="BZ371" s="300"/>
      <c r="CE371" s="695"/>
    </row>
    <row r="372" spans="2:83" s="37" customFormat="1" ht="35.25" hidden="1" customHeight="1" x14ac:dyDescent="0.25">
      <c r="B372" s="204"/>
      <c r="C372" s="110"/>
      <c r="D372" s="172"/>
      <c r="E372" s="172"/>
      <c r="F372" s="172"/>
      <c r="G372" s="172"/>
      <c r="H372" s="172"/>
      <c r="I372" s="172"/>
      <c r="J372" s="185">
        <f t="shared" si="1088"/>
        <v>0</v>
      </c>
      <c r="K372" s="172"/>
      <c r="L372" s="695" t="e">
        <f t="shared" si="936"/>
        <v>#DIV/0!</v>
      </c>
      <c r="M372" s="172"/>
      <c r="N372" s="35"/>
      <c r="O372" s="35"/>
      <c r="P372" s="35"/>
      <c r="Q372" s="35"/>
      <c r="R372" s="35"/>
      <c r="S372" s="35"/>
      <c r="T372" s="35"/>
      <c r="U372" s="35"/>
      <c r="V372" s="114">
        <f t="shared" si="1074"/>
        <v>0</v>
      </c>
      <c r="W372" s="35"/>
      <c r="X372" s="35"/>
      <c r="Y372" s="35"/>
      <c r="Z372" s="35">
        <f t="shared" si="1075"/>
        <v>0</v>
      </c>
      <c r="AA372" s="35">
        <f t="shared" si="1093"/>
        <v>0</v>
      </c>
      <c r="AB372" s="35"/>
      <c r="AC372" s="35"/>
      <c r="AD372" s="35"/>
      <c r="AE372" s="906"/>
      <c r="AF372" s="695" t="e">
        <f t="shared" si="939"/>
        <v>#DIV/0!</v>
      </c>
      <c r="AG372" s="172"/>
      <c r="AH372" s="695"/>
      <c r="AI372" s="35"/>
      <c r="AJ372" s="35"/>
      <c r="AK372" s="35"/>
      <c r="AL372" s="35"/>
      <c r="AM372" s="35"/>
      <c r="AN372" s="35"/>
      <c r="AO372" s="35"/>
      <c r="AP372" s="35">
        <f t="shared" si="1089"/>
        <v>0</v>
      </c>
      <c r="AQ372" s="35"/>
      <c r="AR372" s="172"/>
      <c r="AS372" s="695" t="e">
        <f t="shared" si="942"/>
        <v>#DIV/0!</v>
      </c>
      <c r="AT372" s="172"/>
      <c r="AU372" s="695"/>
      <c r="AV372" s="35"/>
      <c r="AW372" s="35"/>
      <c r="AX372" s="172"/>
      <c r="AY372" s="35"/>
      <c r="AZ372" s="35"/>
      <c r="BA372" s="69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E372" s="695"/>
    </row>
    <row r="373" spans="2:83" s="40" customFormat="1" ht="90" hidden="1" customHeight="1" x14ac:dyDescent="0.25">
      <c r="B373" s="200" t="s">
        <v>205</v>
      </c>
      <c r="C373" s="97" t="s">
        <v>226</v>
      </c>
      <c r="D373" s="185">
        <f>E373</f>
        <v>0</v>
      </c>
      <c r="E373" s="185"/>
      <c r="F373" s="185"/>
      <c r="G373" s="185"/>
      <c r="H373" s="186"/>
      <c r="I373" s="186"/>
      <c r="J373" s="185">
        <f t="shared" si="1088"/>
        <v>0</v>
      </c>
      <c r="K373" s="185">
        <f>M373</f>
        <v>0</v>
      </c>
      <c r="L373" s="695" t="e">
        <f t="shared" si="936"/>
        <v>#DIV/0!</v>
      </c>
      <c r="M373" s="185">
        <f>M374</f>
        <v>0</v>
      </c>
      <c r="N373" s="98"/>
      <c r="O373" s="98"/>
      <c r="P373" s="98"/>
      <c r="Q373" s="98"/>
      <c r="R373" s="98"/>
      <c r="S373" s="286"/>
      <c r="T373" s="286"/>
      <c r="U373" s="286"/>
      <c r="V373" s="114">
        <f t="shared" si="1074"/>
        <v>0</v>
      </c>
      <c r="W373" s="286"/>
      <c r="X373" s="286"/>
      <c r="Y373" s="286"/>
      <c r="Z373" s="98">
        <f t="shared" si="1075"/>
        <v>0</v>
      </c>
      <c r="AA373" s="98">
        <f t="shared" si="1093"/>
        <v>0</v>
      </c>
      <c r="AB373" s="286"/>
      <c r="AC373" s="286"/>
      <c r="AD373" s="286"/>
      <c r="AE373" s="904">
        <f>AG373</f>
        <v>0</v>
      </c>
      <c r="AF373" s="695" t="e">
        <f t="shared" si="939"/>
        <v>#DIV/0!</v>
      </c>
      <c r="AG373" s="185"/>
      <c r="AH373" s="695"/>
      <c r="AI373" s="98"/>
      <c r="AJ373" s="98"/>
      <c r="AK373" s="98"/>
      <c r="AL373" s="98"/>
      <c r="AM373" s="286"/>
      <c r="AN373" s="286"/>
      <c r="AO373" s="286"/>
      <c r="AP373" s="98">
        <f t="shared" si="1089"/>
        <v>0</v>
      </c>
      <c r="AQ373" s="98"/>
      <c r="AR373" s="185">
        <f>AT373</f>
        <v>0</v>
      </c>
      <c r="AS373" s="695" t="e">
        <f t="shared" si="942"/>
        <v>#DIV/0!</v>
      </c>
      <c r="AT373" s="185">
        <f>AT374</f>
        <v>0</v>
      </c>
      <c r="AU373" s="695"/>
      <c r="AV373" s="98"/>
      <c r="AW373" s="98"/>
      <c r="AX373" s="185"/>
      <c r="AY373" s="98"/>
      <c r="AZ373" s="286"/>
      <c r="BA373" s="695"/>
      <c r="BB373" s="286"/>
      <c r="BC373" s="286"/>
      <c r="BD373" s="286"/>
      <c r="BE373" s="98"/>
      <c r="BF373" s="98"/>
      <c r="BG373" s="98"/>
      <c r="BH373" s="286"/>
      <c r="BI373" s="286"/>
      <c r="BJ373" s="98"/>
      <c r="BK373" s="98"/>
      <c r="BL373" s="286"/>
      <c r="BM373" s="286"/>
      <c r="BN373" s="98"/>
      <c r="BO373" s="98"/>
      <c r="BP373" s="98"/>
      <c r="BQ373" s="98"/>
      <c r="BR373" s="286"/>
      <c r="BS373" s="286"/>
      <c r="BT373" s="98"/>
      <c r="BU373" s="98"/>
      <c r="BV373" s="98"/>
      <c r="BW373" s="98"/>
      <c r="BX373" s="98"/>
      <c r="BY373" s="286"/>
      <c r="BZ373" s="286"/>
      <c r="CE373" s="695"/>
    </row>
    <row r="374" spans="2:83" s="37" customFormat="1" ht="46.5" hidden="1" customHeight="1" x14ac:dyDescent="0.25">
      <c r="B374" s="206"/>
      <c r="C374" s="110" t="s">
        <v>40</v>
      </c>
      <c r="D374" s="171">
        <f>E374</f>
        <v>0</v>
      </c>
      <c r="E374" s="171"/>
      <c r="F374" s="171"/>
      <c r="G374" s="171"/>
      <c r="H374" s="172"/>
      <c r="I374" s="172"/>
      <c r="J374" s="185">
        <f t="shared" si="1088"/>
        <v>0</v>
      </c>
      <c r="K374" s="171">
        <f>M374</f>
        <v>0</v>
      </c>
      <c r="L374" s="695" t="e">
        <f t="shared" si="936"/>
        <v>#DIV/0!</v>
      </c>
      <c r="M374" s="171">
        <v>0</v>
      </c>
      <c r="N374" s="116"/>
      <c r="O374" s="116"/>
      <c r="P374" s="116"/>
      <c r="Q374" s="116"/>
      <c r="R374" s="116"/>
      <c r="S374" s="35"/>
      <c r="T374" s="35"/>
      <c r="U374" s="35"/>
      <c r="V374" s="114">
        <f t="shared" si="1074"/>
        <v>0</v>
      </c>
      <c r="W374" s="35"/>
      <c r="X374" s="35"/>
      <c r="Y374" s="35"/>
      <c r="Z374" s="116">
        <f t="shared" si="1075"/>
        <v>0</v>
      </c>
      <c r="AA374" s="116">
        <f t="shared" si="1093"/>
        <v>0</v>
      </c>
      <c r="AB374" s="35"/>
      <c r="AC374" s="35"/>
      <c r="AD374" s="35"/>
      <c r="AE374" s="905">
        <f>AG374</f>
        <v>0</v>
      </c>
      <c r="AF374" s="695" t="e">
        <f t="shared" si="939"/>
        <v>#DIV/0!</v>
      </c>
      <c r="AG374" s="171"/>
      <c r="AH374" s="695"/>
      <c r="AI374" s="116"/>
      <c r="AJ374" s="116"/>
      <c r="AK374" s="116"/>
      <c r="AL374" s="116"/>
      <c r="AM374" s="35"/>
      <c r="AN374" s="35"/>
      <c r="AO374" s="35"/>
      <c r="AP374" s="116">
        <f t="shared" si="1089"/>
        <v>0</v>
      </c>
      <c r="AQ374" s="116"/>
      <c r="AR374" s="171">
        <f>AT374</f>
        <v>0</v>
      </c>
      <c r="AS374" s="695" t="e">
        <f t="shared" si="942"/>
        <v>#DIV/0!</v>
      </c>
      <c r="AT374" s="171">
        <v>0</v>
      </c>
      <c r="AU374" s="695"/>
      <c r="AV374" s="116"/>
      <c r="AW374" s="116"/>
      <c r="AX374" s="171"/>
      <c r="AY374" s="116"/>
      <c r="AZ374" s="35"/>
      <c r="BA374" s="695"/>
      <c r="BB374" s="35"/>
      <c r="BC374" s="35"/>
      <c r="BD374" s="35"/>
      <c r="BE374" s="116"/>
      <c r="BF374" s="116"/>
      <c r="BG374" s="116"/>
      <c r="BH374" s="35"/>
      <c r="BI374" s="35"/>
      <c r="BJ374" s="116"/>
      <c r="BK374" s="116"/>
      <c r="BL374" s="35"/>
      <c r="BM374" s="35"/>
      <c r="BN374" s="116"/>
      <c r="BO374" s="116"/>
      <c r="BP374" s="116"/>
      <c r="BQ374" s="116"/>
      <c r="BR374" s="35"/>
      <c r="BS374" s="35"/>
      <c r="BT374" s="116"/>
      <c r="BU374" s="116"/>
      <c r="BV374" s="116"/>
      <c r="BW374" s="116"/>
      <c r="BX374" s="116"/>
      <c r="BY374" s="35"/>
      <c r="BZ374" s="35"/>
      <c r="CE374" s="695"/>
    </row>
    <row r="375" spans="2:83" s="37" customFormat="1" ht="42" hidden="1" customHeight="1" x14ac:dyDescent="0.25">
      <c r="B375" s="204"/>
      <c r="C375" s="110"/>
      <c r="D375" s="172"/>
      <c r="E375" s="172"/>
      <c r="F375" s="172"/>
      <c r="G375" s="172"/>
      <c r="H375" s="172"/>
      <c r="I375" s="172"/>
      <c r="J375" s="185">
        <f t="shared" si="1088"/>
        <v>0</v>
      </c>
      <c r="K375" s="172"/>
      <c r="L375" s="695" t="e">
        <f t="shared" si="936"/>
        <v>#DIV/0!</v>
      </c>
      <c r="M375" s="172"/>
      <c r="N375" s="35"/>
      <c r="O375" s="35"/>
      <c r="P375" s="35"/>
      <c r="Q375" s="35"/>
      <c r="R375" s="35"/>
      <c r="S375" s="35"/>
      <c r="T375" s="35"/>
      <c r="U375" s="35"/>
      <c r="V375" s="114">
        <f t="shared" si="1074"/>
        <v>0</v>
      </c>
      <c r="W375" s="35"/>
      <c r="X375" s="35"/>
      <c r="Y375" s="35"/>
      <c r="Z375" s="35">
        <f t="shared" si="1075"/>
        <v>0</v>
      </c>
      <c r="AA375" s="35">
        <f t="shared" si="1093"/>
        <v>0</v>
      </c>
      <c r="AB375" s="35"/>
      <c r="AC375" s="35"/>
      <c r="AD375" s="35"/>
      <c r="AE375" s="906"/>
      <c r="AF375" s="695" t="e">
        <f t="shared" si="939"/>
        <v>#DIV/0!</v>
      </c>
      <c r="AG375" s="172"/>
      <c r="AH375" s="695"/>
      <c r="AI375" s="35"/>
      <c r="AJ375" s="35"/>
      <c r="AK375" s="35"/>
      <c r="AL375" s="35"/>
      <c r="AM375" s="35"/>
      <c r="AN375" s="35"/>
      <c r="AO375" s="35"/>
      <c r="AP375" s="35">
        <f t="shared" si="1089"/>
        <v>0</v>
      </c>
      <c r="AQ375" s="35"/>
      <c r="AR375" s="172"/>
      <c r="AS375" s="695" t="e">
        <f t="shared" si="942"/>
        <v>#DIV/0!</v>
      </c>
      <c r="AT375" s="172"/>
      <c r="AU375" s="695"/>
      <c r="AV375" s="35"/>
      <c r="AW375" s="35"/>
      <c r="AX375" s="172"/>
      <c r="AY375" s="35"/>
      <c r="AZ375" s="35"/>
      <c r="BA375" s="69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E375" s="695"/>
    </row>
    <row r="376" spans="2:83" s="40" customFormat="1" ht="171.75" hidden="1" customHeight="1" x14ac:dyDescent="0.25">
      <c r="B376" s="200" t="s">
        <v>206</v>
      </c>
      <c r="C376" s="97" t="s">
        <v>53</v>
      </c>
      <c r="D376" s="166">
        <f>E376+I376</f>
        <v>0</v>
      </c>
      <c r="E376" s="185"/>
      <c r="F376" s="185"/>
      <c r="G376" s="185"/>
      <c r="H376" s="186"/>
      <c r="I376" s="186"/>
      <c r="J376" s="185">
        <f t="shared" si="1088"/>
        <v>0</v>
      </c>
      <c r="K376" s="166">
        <f>M376+U376</f>
        <v>0</v>
      </c>
      <c r="L376" s="695" t="e">
        <f t="shared" si="936"/>
        <v>#DIV/0!</v>
      </c>
      <c r="M376" s="185">
        <f>SUM(M378:M381)</f>
        <v>0</v>
      </c>
      <c r="N376" s="98"/>
      <c r="O376" s="98"/>
      <c r="P376" s="98"/>
      <c r="Q376" s="98"/>
      <c r="R376" s="98"/>
      <c r="S376" s="286"/>
      <c r="T376" s="286"/>
      <c r="U376" s="286"/>
      <c r="V376" s="114">
        <f t="shared" si="1074"/>
        <v>0</v>
      </c>
      <c r="W376" s="286"/>
      <c r="X376" s="286"/>
      <c r="Y376" s="286"/>
      <c r="Z376" s="622">
        <f t="shared" si="1075"/>
        <v>0</v>
      </c>
      <c r="AA376" s="98">
        <f t="shared" si="1093"/>
        <v>0</v>
      </c>
      <c r="AB376" s="286"/>
      <c r="AC376" s="286"/>
      <c r="AD376" s="286"/>
      <c r="AE376" s="866">
        <f>AG376+AO376</f>
        <v>0</v>
      </c>
      <c r="AF376" s="695" t="e">
        <f t="shared" si="939"/>
        <v>#DIV/0!</v>
      </c>
      <c r="AG376" s="185"/>
      <c r="AH376" s="695"/>
      <c r="AI376" s="98"/>
      <c r="AJ376" s="98"/>
      <c r="AK376" s="98"/>
      <c r="AL376" s="98"/>
      <c r="AM376" s="286"/>
      <c r="AN376" s="286"/>
      <c r="AO376" s="286"/>
      <c r="AP376" s="622">
        <f t="shared" si="1089"/>
        <v>0</v>
      </c>
      <c r="AQ376" s="683"/>
      <c r="AR376" s="166">
        <f>AT376+BB376</f>
        <v>0</v>
      </c>
      <c r="AS376" s="695" t="e">
        <f t="shared" si="942"/>
        <v>#DIV/0!</v>
      </c>
      <c r="AT376" s="185">
        <f>SUM(AT378:AT381)</f>
        <v>0</v>
      </c>
      <c r="AU376" s="695"/>
      <c r="AV376" s="98"/>
      <c r="AW376" s="98"/>
      <c r="AX376" s="185"/>
      <c r="AY376" s="98"/>
      <c r="AZ376" s="286"/>
      <c r="BA376" s="695"/>
      <c r="BB376" s="286"/>
      <c r="BC376" s="286"/>
      <c r="BD376" s="286"/>
      <c r="BE376" s="622"/>
      <c r="BF376" s="98"/>
      <c r="BG376" s="98"/>
      <c r="BH376" s="286"/>
      <c r="BI376" s="286"/>
      <c r="BJ376" s="622"/>
      <c r="BK376" s="98"/>
      <c r="BL376" s="286"/>
      <c r="BM376" s="286"/>
      <c r="BN376" s="622"/>
      <c r="BO376" s="98"/>
      <c r="BP376" s="98"/>
      <c r="BQ376" s="98"/>
      <c r="BR376" s="286"/>
      <c r="BS376" s="286"/>
      <c r="BT376" s="622"/>
      <c r="BU376" s="622"/>
      <c r="BV376" s="98"/>
      <c r="BW376" s="98"/>
      <c r="BX376" s="98"/>
      <c r="BY376" s="286"/>
      <c r="BZ376" s="286"/>
      <c r="CE376" s="695"/>
    </row>
    <row r="377" spans="2:83" s="40" customFormat="1" ht="45" hidden="1" customHeight="1" x14ac:dyDescent="0.25">
      <c r="B377" s="200"/>
      <c r="C377" s="97" t="s">
        <v>31</v>
      </c>
      <c r="D377" s="185">
        <f>E377</f>
        <v>0</v>
      </c>
      <c r="E377" s="185"/>
      <c r="F377" s="185"/>
      <c r="G377" s="185"/>
      <c r="H377" s="186"/>
      <c r="I377" s="186"/>
      <c r="J377" s="185">
        <f t="shared" si="1088"/>
        <v>0</v>
      </c>
      <c r="K377" s="185">
        <f>M377</f>
        <v>0</v>
      </c>
      <c r="L377" s="695" t="e">
        <f t="shared" ref="L377:L441" si="1094">K377/D377</f>
        <v>#DIV/0!</v>
      </c>
      <c r="M377" s="185">
        <f>M378+M380</f>
        <v>0</v>
      </c>
      <c r="N377" s="98"/>
      <c r="O377" s="98"/>
      <c r="P377" s="98"/>
      <c r="Q377" s="98"/>
      <c r="R377" s="98"/>
      <c r="S377" s="286"/>
      <c r="T377" s="286"/>
      <c r="U377" s="286"/>
      <c r="V377" s="114">
        <f t="shared" si="1074"/>
        <v>0</v>
      </c>
      <c r="W377" s="286"/>
      <c r="X377" s="286"/>
      <c r="Y377" s="286"/>
      <c r="Z377" s="98">
        <f t="shared" si="1075"/>
        <v>0</v>
      </c>
      <c r="AA377" s="98">
        <f t="shared" si="1093"/>
        <v>0</v>
      </c>
      <c r="AB377" s="286"/>
      <c r="AC377" s="286"/>
      <c r="AD377" s="286"/>
      <c r="AE377" s="904">
        <f>AG377</f>
        <v>0</v>
      </c>
      <c r="AF377" s="695" t="e">
        <f t="shared" ref="AF377:AF441" si="1095">AE377/D377</f>
        <v>#DIV/0!</v>
      </c>
      <c r="AG377" s="185"/>
      <c r="AH377" s="695"/>
      <c r="AI377" s="98"/>
      <c r="AJ377" s="98"/>
      <c r="AK377" s="98"/>
      <c r="AL377" s="98"/>
      <c r="AM377" s="286"/>
      <c r="AN377" s="286"/>
      <c r="AO377" s="286"/>
      <c r="AP377" s="98">
        <f t="shared" si="1089"/>
        <v>0</v>
      </c>
      <c r="AQ377" s="98"/>
      <c r="AR377" s="185">
        <f>AT377</f>
        <v>0</v>
      </c>
      <c r="AS377" s="695" t="e">
        <f t="shared" ref="AS377:AS441" si="1096">AR377/D377</f>
        <v>#DIV/0!</v>
      </c>
      <c r="AT377" s="185">
        <f>AT378+AT380</f>
        <v>0</v>
      </c>
      <c r="AU377" s="695"/>
      <c r="AV377" s="98"/>
      <c r="AW377" s="98"/>
      <c r="AX377" s="185"/>
      <c r="AY377" s="98"/>
      <c r="AZ377" s="286"/>
      <c r="BA377" s="695"/>
      <c r="BB377" s="286"/>
      <c r="BC377" s="286"/>
      <c r="BD377" s="286"/>
      <c r="BE377" s="98"/>
      <c r="BF377" s="98"/>
      <c r="BG377" s="98"/>
      <c r="BH377" s="286"/>
      <c r="BI377" s="286"/>
      <c r="BJ377" s="98"/>
      <c r="BK377" s="98"/>
      <c r="BL377" s="286"/>
      <c r="BM377" s="286"/>
      <c r="BN377" s="98"/>
      <c r="BO377" s="98"/>
      <c r="BP377" s="98"/>
      <c r="BQ377" s="98"/>
      <c r="BR377" s="286"/>
      <c r="BS377" s="286"/>
      <c r="BT377" s="98"/>
      <c r="BU377" s="98"/>
      <c r="BV377" s="98"/>
      <c r="BW377" s="98"/>
      <c r="BX377" s="98"/>
      <c r="BY377" s="286"/>
      <c r="BZ377" s="286"/>
      <c r="CE377" s="695"/>
    </row>
    <row r="378" spans="2:83" s="37" customFormat="1" ht="24" hidden="1" customHeight="1" x14ac:dyDescent="0.25">
      <c r="B378" s="204"/>
      <c r="C378" s="110" t="s">
        <v>39</v>
      </c>
      <c r="D378" s="171">
        <f>E378</f>
        <v>0</v>
      </c>
      <c r="E378" s="171"/>
      <c r="F378" s="171"/>
      <c r="G378" s="171"/>
      <c r="H378" s="172"/>
      <c r="I378" s="172"/>
      <c r="J378" s="185">
        <f t="shared" si="1088"/>
        <v>0</v>
      </c>
      <c r="K378" s="171">
        <f>M378</f>
        <v>0</v>
      </c>
      <c r="L378" s="695" t="e">
        <f t="shared" si="1094"/>
        <v>#DIV/0!</v>
      </c>
      <c r="M378" s="171">
        <v>0</v>
      </c>
      <c r="N378" s="116"/>
      <c r="O378" s="116"/>
      <c r="P378" s="116"/>
      <c r="Q378" s="116"/>
      <c r="R378" s="116"/>
      <c r="S378" s="35"/>
      <c r="T378" s="35"/>
      <c r="U378" s="35"/>
      <c r="V378" s="114">
        <f t="shared" si="1074"/>
        <v>0</v>
      </c>
      <c r="W378" s="35"/>
      <c r="X378" s="35"/>
      <c r="Y378" s="35"/>
      <c r="Z378" s="116">
        <f t="shared" si="1075"/>
        <v>0</v>
      </c>
      <c r="AA378" s="116">
        <f t="shared" si="1093"/>
        <v>0</v>
      </c>
      <c r="AB378" s="35"/>
      <c r="AC378" s="35"/>
      <c r="AD378" s="35"/>
      <c r="AE378" s="905">
        <f>AG378</f>
        <v>0</v>
      </c>
      <c r="AF378" s="695" t="e">
        <f t="shared" si="1095"/>
        <v>#DIV/0!</v>
      </c>
      <c r="AG378" s="171"/>
      <c r="AH378" s="695"/>
      <c r="AI378" s="116"/>
      <c r="AJ378" s="116"/>
      <c r="AK378" s="116"/>
      <c r="AL378" s="116"/>
      <c r="AM378" s="35"/>
      <c r="AN378" s="35"/>
      <c r="AO378" s="35"/>
      <c r="AP378" s="116">
        <f t="shared" si="1089"/>
        <v>0</v>
      </c>
      <c r="AQ378" s="116"/>
      <c r="AR378" s="171">
        <f>AT378</f>
        <v>0</v>
      </c>
      <c r="AS378" s="695" t="e">
        <f t="shared" si="1096"/>
        <v>#DIV/0!</v>
      </c>
      <c r="AT378" s="171">
        <v>0</v>
      </c>
      <c r="AU378" s="695"/>
      <c r="AV378" s="116"/>
      <c r="AW378" s="116"/>
      <c r="AX378" s="171"/>
      <c r="AY378" s="116"/>
      <c r="AZ378" s="35"/>
      <c r="BA378" s="695"/>
      <c r="BB378" s="35"/>
      <c r="BC378" s="35"/>
      <c r="BD378" s="35"/>
      <c r="BE378" s="116"/>
      <c r="BF378" s="116"/>
      <c r="BG378" s="116"/>
      <c r="BH378" s="35"/>
      <c r="BI378" s="35"/>
      <c r="BJ378" s="116"/>
      <c r="BK378" s="116"/>
      <c r="BL378" s="35"/>
      <c r="BM378" s="35"/>
      <c r="BN378" s="116"/>
      <c r="BO378" s="116"/>
      <c r="BP378" s="116"/>
      <c r="BQ378" s="116"/>
      <c r="BR378" s="35"/>
      <c r="BS378" s="35"/>
      <c r="BT378" s="116"/>
      <c r="BU378" s="116"/>
      <c r="BV378" s="116"/>
      <c r="BW378" s="116"/>
      <c r="BX378" s="116"/>
      <c r="BY378" s="35"/>
      <c r="BZ378" s="35"/>
      <c r="CE378" s="695"/>
    </row>
    <row r="379" spans="2:83" s="37" customFormat="1" ht="51" hidden="1" customHeight="1" x14ac:dyDescent="0.25">
      <c r="B379" s="204"/>
      <c r="C379" s="110" t="s">
        <v>43</v>
      </c>
      <c r="D379" s="172"/>
      <c r="E379" s="172"/>
      <c r="F379" s="172"/>
      <c r="G379" s="172"/>
      <c r="H379" s="172"/>
      <c r="I379" s="172"/>
      <c r="J379" s="185">
        <f t="shared" si="1088"/>
        <v>0</v>
      </c>
      <c r="K379" s="172"/>
      <c r="L379" s="695" t="e">
        <f t="shared" si="1094"/>
        <v>#DIV/0!</v>
      </c>
      <c r="M379" s="172"/>
      <c r="N379" s="35"/>
      <c r="O379" s="35"/>
      <c r="P379" s="35"/>
      <c r="Q379" s="35"/>
      <c r="R379" s="35"/>
      <c r="S379" s="35"/>
      <c r="T379" s="35"/>
      <c r="U379" s="35"/>
      <c r="V379" s="114">
        <f t="shared" si="1074"/>
        <v>0</v>
      </c>
      <c r="W379" s="35"/>
      <c r="X379" s="35"/>
      <c r="Y379" s="35"/>
      <c r="Z379" s="35">
        <f t="shared" si="1075"/>
        <v>0</v>
      </c>
      <c r="AA379" s="35">
        <f t="shared" si="1093"/>
        <v>0</v>
      </c>
      <c r="AB379" s="35"/>
      <c r="AC379" s="35"/>
      <c r="AD379" s="35"/>
      <c r="AE379" s="906"/>
      <c r="AF379" s="695" t="e">
        <f t="shared" si="1095"/>
        <v>#DIV/0!</v>
      </c>
      <c r="AG379" s="172"/>
      <c r="AH379" s="695"/>
      <c r="AI379" s="35"/>
      <c r="AJ379" s="35"/>
      <c r="AK379" s="35"/>
      <c r="AL379" s="35"/>
      <c r="AM379" s="35"/>
      <c r="AN379" s="35"/>
      <c r="AO379" s="35"/>
      <c r="AP379" s="35">
        <f t="shared" si="1089"/>
        <v>0</v>
      </c>
      <c r="AQ379" s="35"/>
      <c r="AR379" s="172"/>
      <c r="AS379" s="695" t="e">
        <f t="shared" si="1096"/>
        <v>#DIV/0!</v>
      </c>
      <c r="AT379" s="172"/>
      <c r="AU379" s="695"/>
      <c r="AV379" s="35"/>
      <c r="AW379" s="35"/>
      <c r="AX379" s="172"/>
      <c r="AY379" s="35"/>
      <c r="AZ379" s="35"/>
      <c r="BA379" s="69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E379" s="695"/>
    </row>
    <row r="380" spans="2:83" s="37" customFormat="1" ht="24" hidden="1" customHeight="1" x14ac:dyDescent="0.25">
      <c r="B380" s="204"/>
      <c r="C380" s="110" t="s">
        <v>40</v>
      </c>
      <c r="D380" s="172"/>
      <c r="E380" s="172"/>
      <c r="F380" s="172"/>
      <c r="G380" s="172"/>
      <c r="H380" s="172"/>
      <c r="I380" s="172"/>
      <c r="J380" s="185">
        <f t="shared" si="1088"/>
        <v>0</v>
      </c>
      <c r="K380" s="172"/>
      <c r="L380" s="695" t="e">
        <f t="shared" si="1094"/>
        <v>#DIV/0!</v>
      </c>
      <c r="M380" s="172"/>
      <c r="N380" s="35"/>
      <c r="O380" s="35"/>
      <c r="P380" s="35"/>
      <c r="Q380" s="35"/>
      <c r="R380" s="35"/>
      <c r="S380" s="35"/>
      <c r="T380" s="35"/>
      <c r="U380" s="35"/>
      <c r="V380" s="114">
        <f t="shared" si="1074"/>
        <v>0</v>
      </c>
      <c r="W380" s="35"/>
      <c r="X380" s="35"/>
      <c r="Y380" s="35"/>
      <c r="Z380" s="35">
        <f t="shared" si="1075"/>
        <v>0</v>
      </c>
      <c r="AA380" s="35">
        <f t="shared" si="1093"/>
        <v>0</v>
      </c>
      <c r="AB380" s="35"/>
      <c r="AC380" s="35"/>
      <c r="AD380" s="35"/>
      <c r="AE380" s="906"/>
      <c r="AF380" s="695" t="e">
        <f t="shared" si="1095"/>
        <v>#DIV/0!</v>
      </c>
      <c r="AG380" s="172"/>
      <c r="AH380" s="695"/>
      <c r="AI380" s="35"/>
      <c r="AJ380" s="35"/>
      <c r="AK380" s="35"/>
      <c r="AL380" s="35"/>
      <c r="AM380" s="35"/>
      <c r="AN380" s="35"/>
      <c r="AO380" s="35"/>
      <c r="AP380" s="35">
        <f t="shared" si="1089"/>
        <v>0</v>
      </c>
      <c r="AQ380" s="35"/>
      <c r="AR380" s="172"/>
      <c r="AS380" s="695" t="e">
        <f t="shared" si="1096"/>
        <v>#DIV/0!</v>
      </c>
      <c r="AT380" s="172"/>
      <c r="AU380" s="695"/>
      <c r="AV380" s="35"/>
      <c r="AW380" s="35"/>
      <c r="AX380" s="172"/>
      <c r="AY380" s="35"/>
      <c r="AZ380" s="35"/>
      <c r="BA380" s="69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E380" s="695"/>
    </row>
    <row r="381" spans="2:83" s="23" customFormat="1" ht="46.5" hidden="1" customHeight="1" x14ac:dyDescent="0.25">
      <c r="B381" s="201"/>
      <c r="C381" s="101" t="s">
        <v>32</v>
      </c>
      <c r="D381" s="187">
        <f>E381</f>
        <v>0</v>
      </c>
      <c r="E381" s="187"/>
      <c r="F381" s="187"/>
      <c r="G381" s="187"/>
      <c r="H381" s="187"/>
      <c r="I381" s="187"/>
      <c r="J381" s="185">
        <f t="shared" si="1088"/>
        <v>0</v>
      </c>
      <c r="K381" s="258">
        <f>M381</f>
        <v>0</v>
      </c>
      <c r="L381" s="695" t="e">
        <f t="shared" si="1094"/>
        <v>#DIV/0!</v>
      </c>
      <c r="M381" s="187">
        <v>0</v>
      </c>
      <c r="N381" s="41"/>
      <c r="O381" s="22"/>
      <c r="P381" s="41"/>
      <c r="Q381" s="22"/>
      <c r="R381" s="41"/>
      <c r="S381" s="22"/>
      <c r="T381" s="41"/>
      <c r="U381" s="22"/>
      <c r="V381" s="114">
        <f t="shared" si="1074"/>
        <v>0</v>
      </c>
      <c r="W381" s="22"/>
      <c r="X381" s="22"/>
      <c r="Y381" s="22"/>
      <c r="Z381" s="22">
        <f t="shared" si="1075"/>
        <v>0</v>
      </c>
      <c r="AA381" s="22">
        <f t="shared" si="1093"/>
        <v>0</v>
      </c>
      <c r="AB381" s="22"/>
      <c r="AC381" s="22"/>
      <c r="AD381" s="41"/>
      <c r="AE381" s="907">
        <f>AG381</f>
        <v>0</v>
      </c>
      <c r="AF381" s="695" t="e">
        <f t="shared" si="1095"/>
        <v>#DIV/0!</v>
      </c>
      <c r="AG381" s="187"/>
      <c r="AH381" s="695"/>
      <c r="AI381" s="22"/>
      <c r="AJ381" s="41"/>
      <c r="AK381" s="22"/>
      <c r="AL381" s="41"/>
      <c r="AM381" s="22"/>
      <c r="AN381" s="41"/>
      <c r="AO381" s="22"/>
      <c r="AP381" s="22">
        <f t="shared" si="1089"/>
        <v>0</v>
      </c>
      <c r="AQ381" s="41"/>
      <c r="AR381" s="187">
        <f>AT381</f>
        <v>0</v>
      </c>
      <c r="AS381" s="695" t="e">
        <f t="shared" si="1096"/>
        <v>#DIV/0!</v>
      </c>
      <c r="AT381" s="187">
        <v>0</v>
      </c>
      <c r="AU381" s="695"/>
      <c r="AV381" s="22"/>
      <c r="AW381" s="41"/>
      <c r="AX381" s="187"/>
      <c r="AY381" s="41"/>
      <c r="AZ381" s="22"/>
      <c r="BA381" s="695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E381" s="695"/>
    </row>
    <row r="382" spans="2:83" s="42" customFormat="1" ht="148.5" hidden="1" customHeight="1" x14ac:dyDescent="0.25">
      <c r="B382" s="200" t="s">
        <v>205</v>
      </c>
      <c r="C382" s="97" t="s">
        <v>54</v>
      </c>
      <c r="D382" s="258"/>
      <c r="E382" s="258"/>
      <c r="F382" s="258"/>
      <c r="G382" s="258"/>
      <c r="H382" s="258"/>
      <c r="I382" s="258"/>
      <c r="J382" s="185">
        <f t="shared" si="1088"/>
        <v>0</v>
      </c>
      <c r="K382" s="258"/>
      <c r="L382" s="695" t="e">
        <f t="shared" si="1094"/>
        <v>#DIV/0!</v>
      </c>
      <c r="M382" s="258"/>
      <c r="N382" s="41"/>
      <c r="O382" s="41"/>
      <c r="P382" s="41"/>
      <c r="Q382" s="41"/>
      <c r="R382" s="41"/>
      <c r="S382" s="41"/>
      <c r="T382" s="41"/>
      <c r="U382" s="41"/>
      <c r="V382" s="114">
        <f t="shared" si="1074"/>
        <v>0</v>
      </c>
      <c r="W382" s="41"/>
      <c r="X382" s="41"/>
      <c r="Y382" s="41"/>
      <c r="Z382" s="41">
        <f t="shared" si="1075"/>
        <v>0</v>
      </c>
      <c r="AA382" s="41">
        <f t="shared" si="1093"/>
        <v>0</v>
      </c>
      <c r="AB382" s="41"/>
      <c r="AC382" s="41"/>
      <c r="AD382" s="41"/>
      <c r="AE382" s="911"/>
      <c r="AF382" s="695" t="e">
        <f t="shared" si="1095"/>
        <v>#DIV/0!</v>
      </c>
      <c r="AG382" s="258"/>
      <c r="AH382" s="695"/>
      <c r="AI382" s="41"/>
      <c r="AJ382" s="41"/>
      <c r="AK382" s="41"/>
      <c r="AL382" s="41"/>
      <c r="AM382" s="41"/>
      <c r="AN382" s="41"/>
      <c r="AO382" s="41"/>
      <c r="AP382" s="41">
        <f t="shared" si="1089"/>
        <v>0</v>
      </c>
      <c r="AQ382" s="41"/>
      <c r="AR382" s="258"/>
      <c r="AS382" s="695" t="e">
        <f t="shared" si="1096"/>
        <v>#DIV/0!</v>
      </c>
      <c r="AT382" s="258"/>
      <c r="AU382" s="695"/>
      <c r="AV382" s="41"/>
      <c r="AW382" s="41"/>
      <c r="AX382" s="258"/>
      <c r="AY382" s="41"/>
      <c r="AZ382" s="41"/>
      <c r="BA382" s="695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E382" s="695"/>
    </row>
    <row r="383" spans="2:83" s="37" customFormat="1" ht="50.25" hidden="1" customHeight="1" x14ac:dyDescent="0.25">
      <c r="B383" s="200"/>
      <c r="C383" s="123" t="s">
        <v>31</v>
      </c>
      <c r="D383" s="172"/>
      <c r="E383" s="172"/>
      <c r="F383" s="172"/>
      <c r="G383" s="172"/>
      <c r="H383" s="172"/>
      <c r="I383" s="172"/>
      <c r="J383" s="185">
        <f t="shared" si="1088"/>
        <v>0</v>
      </c>
      <c r="K383" s="172"/>
      <c r="L383" s="695" t="e">
        <f t="shared" si="1094"/>
        <v>#DIV/0!</v>
      </c>
      <c r="M383" s="172"/>
      <c r="N383" s="35"/>
      <c r="O383" s="35"/>
      <c r="P383" s="35"/>
      <c r="Q383" s="35"/>
      <c r="R383" s="35"/>
      <c r="S383" s="35"/>
      <c r="T383" s="35"/>
      <c r="U383" s="35"/>
      <c r="V383" s="114">
        <f t="shared" si="1074"/>
        <v>0</v>
      </c>
      <c r="W383" s="35"/>
      <c r="X383" s="35"/>
      <c r="Y383" s="35"/>
      <c r="Z383" s="35">
        <f t="shared" si="1075"/>
        <v>0</v>
      </c>
      <c r="AA383" s="35">
        <f t="shared" si="1093"/>
        <v>0</v>
      </c>
      <c r="AB383" s="35"/>
      <c r="AC383" s="35"/>
      <c r="AD383" s="35"/>
      <c r="AE383" s="906"/>
      <c r="AF383" s="695" t="e">
        <f t="shared" si="1095"/>
        <v>#DIV/0!</v>
      </c>
      <c r="AG383" s="172"/>
      <c r="AH383" s="695"/>
      <c r="AI383" s="35"/>
      <c r="AJ383" s="35"/>
      <c r="AK383" s="35"/>
      <c r="AL383" s="35"/>
      <c r="AM383" s="35"/>
      <c r="AN383" s="35"/>
      <c r="AO383" s="35"/>
      <c r="AP383" s="35">
        <f t="shared" si="1089"/>
        <v>0</v>
      </c>
      <c r="AQ383" s="35"/>
      <c r="AR383" s="172"/>
      <c r="AS383" s="695" t="e">
        <f t="shared" si="1096"/>
        <v>#DIV/0!</v>
      </c>
      <c r="AT383" s="172"/>
      <c r="AU383" s="695"/>
      <c r="AV383" s="35"/>
      <c r="AW383" s="35"/>
      <c r="AX383" s="172"/>
      <c r="AY383" s="35"/>
      <c r="AZ383" s="35"/>
      <c r="BA383" s="69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E383" s="695"/>
    </row>
    <row r="384" spans="2:83" s="44" customFormat="1" ht="15" hidden="1" customHeight="1" x14ac:dyDescent="0.25">
      <c r="B384" s="204"/>
      <c r="C384" s="110" t="s">
        <v>39</v>
      </c>
      <c r="D384" s="875"/>
      <c r="E384" s="875"/>
      <c r="F384" s="875"/>
      <c r="G384" s="875"/>
      <c r="H384" s="875"/>
      <c r="I384" s="875"/>
      <c r="J384" s="185">
        <f t="shared" si="1088"/>
        <v>0</v>
      </c>
      <c r="K384" s="258"/>
      <c r="L384" s="695" t="e">
        <f t="shared" si="1094"/>
        <v>#DIV/0!</v>
      </c>
      <c r="M384" s="875"/>
      <c r="N384" s="41"/>
      <c r="O384" s="300"/>
      <c r="P384" s="41"/>
      <c r="Q384" s="300"/>
      <c r="R384" s="41"/>
      <c r="S384" s="300"/>
      <c r="T384" s="41"/>
      <c r="U384" s="300"/>
      <c r="V384" s="114">
        <f t="shared" si="1074"/>
        <v>0</v>
      </c>
      <c r="W384" s="300"/>
      <c r="X384" s="300"/>
      <c r="Y384" s="300"/>
      <c r="Z384" s="300">
        <f t="shared" si="1075"/>
        <v>0</v>
      </c>
      <c r="AA384" s="300">
        <f t="shared" si="1093"/>
        <v>0</v>
      </c>
      <c r="AB384" s="300"/>
      <c r="AC384" s="300"/>
      <c r="AD384" s="41"/>
      <c r="AE384" s="910"/>
      <c r="AF384" s="695" t="e">
        <f t="shared" si="1095"/>
        <v>#DIV/0!</v>
      </c>
      <c r="AG384" s="875"/>
      <c r="AH384" s="695"/>
      <c r="AI384" s="300"/>
      <c r="AJ384" s="41"/>
      <c r="AK384" s="300"/>
      <c r="AL384" s="41"/>
      <c r="AM384" s="300"/>
      <c r="AN384" s="41"/>
      <c r="AO384" s="300"/>
      <c r="AP384" s="300">
        <f t="shared" si="1089"/>
        <v>0</v>
      </c>
      <c r="AQ384" s="41"/>
      <c r="AR384" s="875"/>
      <c r="AS384" s="695" t="e">
        <f t="shared" si="1096"/>
        <v>#DIV/0!</v>
      </c>
      <c r="AT384" s="875"/>
      <c r="AU384" s="695"/>
      <c r="AV384" s="300"/>
      <c r="AW384" s="41"/>
      <c r="AX384" s="875"/>
      <c r="AY384" s="41"/>
      <c r="AZ384" s="300"/>
      <c r="BA384" s="695"/>
      <c r="BB384" s="300"/>
      <c r="BC384" s="300"/>
      <c r="BD384" s="300"/>
      <c r="BE384" s="300"/>
      <c r="BF384" s="300"/>
      <c r="BG384" s="300"/>
      <c r="BH384" s="300"/>
      <c r="BI384" s="300"/>
      <c r="BJ384" s="300"/>
      <c r="BK384" s="300"/>
      <c r="BL384" s="300"/>
      <c r="BM384" s="300"/>
      <c r="BN384" s="300"/>
      <c r="BO384" s="300"/>
      <c r="BP384" s="300"/>
      <c r="BQ384" s="300"/>
      <c r="BR384" s="300"/>
      <c r="BS384" s="300"/>
      <c r="BT384" s="300"/>
      <c r="BU384" s="300"/>
      <c r="BV384" s="300"/>
      <c r="BW384" s="300"/>
      <c r="BX384" s="300"/>
      <c r="BY384" s="300"/>
      <c r="BZ384" s="300"/>
      <c r="CE384" s="695"/>
    </row>
    <row r="385" spans="2:83" s="44" customFormat="1" ht="36.75" hidden="1" customHeight="1" x14ac:dyDescent="0.25">
      <c r="B385" s="204"/>
      <c r="C385" s="110" t="s">
        <v>40</v>
      </c>
      <c r="D385" s="875"/>
      <c r="E385" s="875"/>
      <c r="F385" s="875"/>
      <c r="G385" s="875"/>
      <c r="H385" s="875"/>
      <c r="I385" s="875"/>
      <c r="J385" s="185">
        <f t="shared" si="1088"/>
        <v>0</v>
      </c>
      <c r="K385" s="258"/>
      <c r="L385" s="695" t="e">
        <f t="shared" si="1094"/>
        <v>#DIV/0!</v>
      </c>
      <c r="M385" s="875"/>
      <c r="N385" s="41"/>
      <c r="O385" s="300"/>
      <c r="P385" s="41"/>
      <c r="Q385" s="300"/>
      <c r="R385" s="41"/>
      <c r="S385" s="300"/>
      <c r="T385" s="41"/>
      <c r="U385" s="300"/>
      <c r="V385" s="114">
        <f t="shared" si="1074"/>
        <v>0</v>
      </c>
      <c r="W385" s="300"/>
      <c r="X385" s="300"/>
      <c r="Y385" s="300"/>
      <c r="Z385" s="300">
        <f t="shared" si="1075"/>
        <v>0</v>
      </c>
      <c r="AA385" s="300">
        <f t="shared" si="1093"/>
        <v>0</v>
      </c>
      <c r="AB385" s="300"/>
      <c r="AC385" s="300"/>
      <c r="AD385" s="41"/>
      <c r="AE385" s="910"/>
      <c r="AF385" s="695" t="e">
        <f t="shared" si="1095"/>
        <v>#DIV/0!</v>
      </c>
      <c r="AG385" s="875"/>
      <c r="AH385" s="695"/>
      <c r="AI385" s="300"/>
      <c r="AJ385" s="41"/>
      <c r="AK385" s="300"/>
      <c r="AL385" s="41"/>
      <c r="AM385" s="300"/>
      <c r="AN385" s="41"/>
      <c r="AO385" s="300"/>
      <c r="AP385" s="300">
        <f t="shared" si="1089"/>
        <v>0</v>
      </c>
      <c r="AQ385" s="41"/>
      <c r="AR385" s="875"/>
      <c r="AS385" s="695" t="e">
        <f t="shared" si="1096"/>
        <v>#DIV/0!</v>
      </c>
      <c r="AT385" s="875"/>
      <c r="AU385" s="695"/>
      <c r="AV385" s="300"/>
      <c r="AW385" s="41"/>
      <c r="AX385" s="875"/>
      <c r="AY385" s="41"/>
      <c r="AZ385" s="300"/>
      <c r="BA385" s="695"/>
      <c r="BB385" s="300"/>
      <c r="BC385" s="300"/>
      <c r="BD385" s="300"/>
      <c r="BE385" s="300"/>
      <c r="BF385" s="300"/>
      <c r="BG385" s="300"/>
      <c r="BH385" s="300"/>
      <c r="BI385" s="300"/>
      <c r="BJ385" s="300"/>
      <c r="BK385" s="300"/>
      <c r="BL385" s="300"/>
      <c r="BM385" s="300"/>
      <c r="BN385" s="300"/>
      <c r="BO385" s="300"/>
      <c r="BP385" s="300"/>
      <c r="BQ385" s="300"/>
      <c r="BR385" s="300"/>
      <c r="BS385" s="300"/>
      <c r="BT385" s="300"/>
      <c r="BU385" s="300"/>
      <c r="BV385" s="300"/>
      <c r="BW385" s="300"/>
      <c r="BX385" s="300"/>
      <c r="BY385" s="300"/>
      <c r="BZ385" s="300"/>
      <c r="CE385" s="695"/>
    </row>
    <row r="386" spans="2:83" s="44" customFormat="1" ht="36.75" hidden="1" customHeight="1" x14ac:dyDescent="0.25">
      <c r="B386" s="204"/>
      <c r="C386" s="110"/>
      <c r="D386" s="875"/>
      <c r="E386" s="875"/>
      <c r="F386" s="875"/>
      <c r="G386" s="875"/>
      <c r="H386" s="875"/>
      <c r="I386" s="875"/>
      <c r="J386" s="185">
        <f t="shared" si="1088"/>
        <v>0</v>
      </c>
      <c r="K386" s="258"/>
      <c r="L386" s="695" t="e">
        <f t="shared" si="1094"/>
        <v>#DIV/0!</v>
      </c>
      <c r="M386" s="875"/>
      <c r="N386" s="41"/>
      <c r="O386" s="300"/>
      <c r="P386" s="41"/>
      <c r="Q386" s="300"/>
      <c r="R386" s="41"/>
      <c r="S386" s="300"/>
      <c r="T386" s="41"/>
      <c r="U386" s="300"/>
      <c r="V386" s="114">
        <f t="shared" si="1074"/>
        <v>0</v>
      </c>
      <c r="W386" s="300"/>
      <c r="X386" s="300"/>
      <c r="Y386" s="300"/>
      <c r="Z386" s="300">
        <f t="shared" si="1075"/>
        <v>0</v>
      </c>
      <c r="AA386" s="300">
        <f t="shared" si="1093"/>
        <v>0</v>
      </c>
      <c r="AB386" s="300"/>
      <c r="AC386" s="300"/>
      <c r="AD386" s="41"/>
      <c r="AE386" s="910"/>
      <c r="AF386" s="695" t="e">
        <f t="shared" si="1095"/>
        <v>#DIV/0!</v>
      </c>
      <c r="AG386" s="875"/>
      <c r="AH386" s="695"/>
      <c r="AI386" s="300"/>
      <c r="AJ386" s="41"/>
      <c r="AK386" s="300"/>
      <c r="AL386" s="41"/>
      <c r="AM386" s="300"/>
      <c r="AN386" s="41"/>
      <c r="AO386" s="300"/>
      <c r="AP386" s="300">
        <f t="shared" si="1089"/>
        <v>0</v>
      </c>
      <c r="AQ386" s="41"/>
      <c r="AR386" s="875"/>
      <c r="AS386" s="695" t="e">
        <f t="shared" si="1096"/>
        <v>#DIV/0!</v>
      </c>
      <c r="AT386" s="875"/>
      <c r="AU386" s="695"/>
      <c r="AV386" s="300"/>
      <c r="AW386" s="41"/>
      <c r="AX386" s="875"/>
      <c r="AY386" s="41"/>
      <c r="AZ386" s="300"/>
      <c r="BA386" s="695"/>
      <c r="BB386" s="300"/>
      <c r="BC386" s="300"/>
      <c r="BD386" s="300"/>
      <c r="BE386" s="300"/>
      <c r="BF386" s="300"/>
      <c r="BG386" s="300"/>
      <c r="BH386" s="300"/>
      <c r="BI386" s="300"/>
      <c r="BJ386" s="300"/>
      <c r="BK386" s="300"/>
      <c r="BL386" s="300"/>
      <c r="BM386" s="300"/>
      <c r="BN386" s="300"/>
      <c r="BO386" s="300"/>
      <c r="BP386" s="300"/>
      <c r="BQ386" s="300"/>
      <c r="BR386" s="300"/>
      <c r="BS386" s="300"/>
      <c r="BT386" s="300"/>
      <c r="BU386" s="300"/>
      <c r="BV386" s="300"/>
      <c r="BW386" s="300"/>
      <c r="BX386" s="300"/>
      <c r="BY386" s="300"/>
      <c r="BZ386" s="300"/>
      <c r="CE386" s="695"/>
    </row>
    <row r="387" spans="2:83" s="44" customFormat="1" ht="137.25" hidden="1" customHeight="1" x14ac:dyDescent="0.25">
      <c r="B387" s="200" t="s">
        <v>10</v>
      </c>
      <c r="C387" s="97" t="s">
        <v>176</v>
      </c>
      <c r="D387" s="185">
        <f>E387+G387+H387+I387</f>
        <v>0</v>
      </c>
      <c r="E387" s="834"/>
      <c r="F387" s="834"/>
      <c r="G387" s="834">
        <f>G388</f>
        <v>0</v>
      </c>
      <c r="H387" s="875"/>
      <c r="I387" s="875"/>
      <c r="J387" s="185">
        <f t="shared" si="1088"/>
        <v>0</v>
      </c>
      <c r="K387" s="185">
        <f>M387+Q387+S387+U387</f>
        <v>0</v>
      </c>
      <c r="L387" s="695" t="e">
        <f t="shared" si="1094"/>
        <v>#DIV/0!</v>
      </c>
      <c r="M387" s="952">
        <f>M388</f>
        <v>0</v>
      </c>
      <c r="N387" s="114"/>
      <c r="O387" s="114"/>
      <c r="P387" s="114"/>
      <c r="Q387" s="114">
        <f>Q388</f>
        <v>0</v>
      </c>
      <c r="R387" s="114"/>
      <c r="S387" s="300"/>
      <c r="T387" s="41"/>
      <c r="U387" s="300"/>
      <c r="V387" s="114">
        <f t="shared" si="1074"/>
        <v>0</v>
      </c>
      <c r="W387" s="300"/>
      <c r="X387" s="300"/>
      <c r="Y387" s="300"/>
      <c r="Z387" s="114">
        <f t="shared" ref="Z387:Z477" si="1097">AA387+AB387+AC387</f>
        <v>0</v>
      </c>
      <c r="AA387" s="114">
        <f t="shared" si="1093"/>
        <v>0</v>
      </c>
      <c r="AB387" s="300"/>
      <c r="AC387" s="300"/>
      <c r="AD387" s="41"/>
      <c r="AE387" s="904">
        <f>AG387+AK387+AM387+AO387</f>
        <v>0</v>
      </c>
      <c r="AF387" s="695" t="e">
        <f t="shared" si="1095"/>
        <v>#DIV/0!</v>
      </c>
      <c r="AG387" s="952"/>
      <c r="AH387" s="695"/>
      <c r="AI387" s="114"/>
      <c r="AJ387" s="114"/>
      <c r="AK387" s="114"/>
      <c r="AL387" s="114"/>
      <c r="AM387" s="300"/>
      <c r="AN387" s="41"/>
      <c r="AO387" s="300"/>
      <c r="AP387" s="114">
        <f t="shared" si="1089"/>
        <v>0</v>
      </c>
      <c r="AQ387" s="114"/>
      <c r="AR387" s="185">
        <f>AT387+AX387+AZ387+BB387</f>
        <v>0</v>
      </c>
      <c r="AS387" s="695" t="e">
        <f t="shared" si="1096"/>
        <v>#DIV/0!</v>
      </c>
      <c r="AT387" s="952">
        <f>AT389</f>
        <v>0</v>
      </c>
      <c r="AU387" s="695"/>
      <c r="AV387" s="114"/>
      <c r="AW387" s="114"/>
      <c r="AX387" s="952"/>
      <c r="AY387" s="114"/>
      <c r="AZ387" s="300"/>
      <c r="BA387" s="695"/>
      <c r="BB387" s="300"/>
      <c r="BC387" s="300"/>
      <c r="BD387" s="300"/>
      <c r="BE387" s="98"/>
      <c r="BF387" s="114"/>
      <c r="BG387" s="114"/>
      <c r="BH387" s="300"/>
      <c r="BI387" s="300"/>
      <c r="BJ387" s="114"/>
      <c r="BK387" s="114"/>
      <c r="BL387" s="300"/>
      <c r="BM387" s="300"/>
      <c r="BN387" s="114"/>
      <c r="BO387" s="114"/>
      <c r="BP387" s="114"/>
      <c r="BQ387" s="114"/>
      <c r="BR387" s="300"/>
      <c r="BS387" s="300"/>
      <c r="BT387" s="114"/>
      <c r="BU387" s="98"/>
      <c r="BV387" s="114"/>
      <c r="BW387" s="114"/>
      <c r="BX387" s="114"/>
      <c r="BY387" s="300"/>
      <c r="BZ387" s="300"/>
      <c r="CE387" s="695"/>
    </row>
    <row r="388" spans="2:83" s="42" customFormat="1" ht="46.5" hidden="1" customHeight="1" x14ac:dyDescent="0.25">
      <c r="B388" s="388"/>
      <c r="C388" s="97" t="s">
        <v>31</v>
      </c>
      <c r="D388" s="185">
        <f>E388+G388+H388+I388</f>
        <v>0</v>
      </c>
      <c r="E388" s="834"/>
      <c r="F388" s="834"/>
      <c r="G388" s="834">
        <f>G389</f>
        <v>0</v>
      </c>
      <c r="H388" s="258"/>
      <c r="I388" s="258"/>
      <c r="J388" s="185">
        <f t="shared" si="1088"/>
        <v>0</v>
      </c>
      <c r="K388" s="185">
        <f>M388+Q388+S388+U388</f>
        <v>0</v>
      </c>
      <c r="L388" s="695" t="e">
        <f t="shared" si="1094"/>
        <v>#DIV/0!</v>
      </c>
      <c r="M388" s="952">
        <f>M389</f>
        <v>0</v>
      </c>
      <c r="N388" s="114"/>
      <c r="O388" s="114"/>
      <c r="P388" s="114"/>
      <c r="Q388" s="114">
        <f>Q389</f>
        <v>0</v>
      </c>
      <c r="R388" s="114"/>
      <c r="S388" s="41"/>
      <c r="T388" s="41"/>
      <c r="U388" s="41"/>
      <c r="V388" s="114">
        <f t="shared" ref="V388" si="1098">W388+X388+Y388</f>
        <v>0</v>
      </c>
      <c r="W388" s="41"/>
      <c r="X388" s="41"/>
      <c r="Y388" s="41"/>
      <c r="Z388" s="114">
        <f t="shared" si="1097"/>
        <v>0</v>
      </c>
      <c r="AA388" s="114">
        <f t="shared" si="1093"/>
        <v>0</v>
      </c>
      <c r="AB388" s="41"/>
      <c r="AC388" s="41"/>
      <c r="AD388" s="41"/>
      <c r="AE388" s="904">
        <f>AG388+AK388+AM388+AO388</f>
        <v>0</v>
      </c>
      <c r="AF388" s="695" t="e">
        <f t="shared" si="1095"/>
        <v>#DIV/0!</v>
      </c>
      <c r="AG388" s="952"/>
      <c r="AH388" s="695"/>
      <c r="AI388" s="114"/>
      <c r="AJ388" s="114"/>
      <c r="AK388" s="114"/>
      <c r="AL388" s="114"/>
      <c r="AM388" s="41"/>
      <c r="AN388" s="41"/>
      <c r="AO388" s="41"/>
      <c r="AP388" s="114">
        <f t="shared" ref="AP388" si="1099">AR388+AT388+AX388</f>
        <v>0</v>
      </c>
      <c r="AQ388" s="114"/>
      <c r="AR388" s="185">
        <f>AT388+AX388+AZ388+BB388</f>
        <v>0</v>
      </c>
      <c r="AS388" s="695" t="e">
        <f t="shared" si="1096"/>
        <v>#DIV/0!</v>
      </c>
      <c r="AT388" s="952">
        <f>SUM(AT389:AT391)</f>
        <v>0</v>
      </c>
      <c r="AU388" s="695"/>
      <c r="AV388" s="114"/>
      <c r="AW388" s="114"/>
      <c r="AX388" s="952"/>
      <c r="AY388" s="114"/>
      <c r="AZ388" s="41"/>
      <c r="BA388" s="695"/>
      <c r="BB388" s="41"/>
      <c r="BC388" s="41"/>
      <c r="BD388" s="41"/>
      <c r="BE388" s="98"/>
      <c r="BF388" s="114"/>
      <c r="BG388" s="114"/>
      <c r="BH388" s="41"/>
      <c r="BI388" s="41"/>
      <c r="BJ388" s="114"/>
      <c r="BK388" s="114"/>
      <c r="BL388" s="41"/>
      <c r="BM388" s="41"/>
      <c r="BN388" s="114"/>
      <c r="BO388" s="114"/>
      <c r="BP388" s="114"/>
      <c r="BQ388" s="114"/>
      <c r="BR388" s="41"/>
      <c r="BS388" s="41"/>
      <c r="BT388" s="114"/>
      <c r="BU388" s="98"/>
      <c r="BV388" s="114"/>
      <c r="BW388" s="114"/>
      <c r="BX388" s="114"/>
      <c r="BY388" s="41"/>
      <c r="BZ388" s="41"/>
      <c r="CE388" s="695"/>
    </row>
    <row r="389" spans="2:83" s="44" customFormat="1" ht="36.75" hidden="1" customHeight="1" x14ac:dyDescent="0.25">
      <c r="B389" s="204"/>
      <c r="C389" s="110" t="s">
        <v>39</v>
      </c>
      <c r="D389" s="171">
        <f>E389</f>
        <v>0</v>
      </c>
      <c r="E389" s="171"/>
      <c r="F389" s="171"/>
      <c r="G389" s="171">
        <v>0</v>
      </c>
      <c r="H389" s="875"/>
      <c r="I389" s="875"/>
      <c r="J389" s="185">
        <f t="shared" si="1088"/>
        <v>0</v>
      </c>
      <c r="K389" s="171">
        <f>M389</f>
        <v>0</v>
      </c>
      <c r="L389" s="695" t="e">
        <f t="shared" si="1094"/>
        <v>#DIV/0!</v>
      </c>
      <c r="M389" s="171">
        <v>0</v>
      </c>
      <c r="N389" s="116"/>
      <c r="O389" s="116"/>
      <c r="P389" s="116"/>
      <c r="Q389" s="116">
        <v>0</v>
      </c>
      <c r="R389" s="116"/>
      <c r="S389" s="300"/>
      <c r="T389" s="41"/>
      <c r="U389" s="300"/>
      <c r="V389" s="89">
        <f t="shared" ref="V389:V478" si="1100">W389+X389+Y389</f>
        <v>0</v>
      </c>
      <c r="W389" s="300"/>
      <c r="X389" s="300"/>
      <c r="Y389" s="300"/>
      <c r="Z389" s="116">
        <f t="shared" si="1097"/>
        <v>0</v>
      </c>
      <c r="AA389" s="116">
        <f t="shared" si="1093"/>
        <v>0</v>
      </c>
      <c r="AB389" s="300"/>
      <c r="AC389" s="300"/>
      <c r="AD389" s="41"/>
      <c r="AE389" s="905">
        <f>AG389</f>
        <v>0</v>
      </c>
      <c r="AF389" s="695" t="e">
        <f t="shared" si="1095"/>
        <v>#DIV/0!</v>
      </c>
      <c r="AG389" s="171"/>
      <c r="AH389" s="695"/>
      <c r="AI389" s="116"/>
      <c r="AJ389" s="116"/>
      <c r="AK389" s="116"/>
      <c r="AL389" s="116"/>
      <c r="AM389" s="300"/>
      <c r="AN389" s="41"/>
      <c r="AO389" s="300"/>
      <c r="AP389" s="116">
        <f t="shared" ref="AP389:AP444" si="1101">AR389+AT389+AX389</f>
        <v>0</v>
      </c>
      <c r="AQ389" s="116"/>
      <c r="AR389" s="171">
        <f>AT389</f>
        <v>0</v>
      </c>
      <c r="AS389" s="695" t="e">
        <f t="shared" si="1096"/>
        <v>#DIV/0!</v>
      </c>
      <c r="AT389" s="171">
        <v>0</v>
      </c>
      <c r="AU389" s="695"/>
      <c r="AV389" s="116"/>
      <c r="AW389" s="116"/>
      <c r="AX389" s="171"/>
      <c r="AY389" s="116"/>
      <c r="AZ389" s="300"/>
      <c r="BA389" s="695"/>
      <c r="BB389" s="300"/>
      <c r="BC389" s="300"/>
      <c r="BD389" s="300"/>
      <c r="BE389" s="116"/>
      <c r="BF389" s="116"/>
      <c r="BG389" s="116"/>
      <c r="BH389" s="300"/>
      <c r="BI389" s="300"/>
      <c r="BJ389" s="116"/>
      <c r="BK389" s="116"/>
      <c r="BL389" s="300"/>
      <c r="BM389" s="300"/>
      <c r="BN389" s="116"/>
      <c r="BO389" s="116"/>
      <c r="BP389" s="116"/>
      <c r="BQ389" s="116"/>
      <c r="BR389" s="300"/>
      <c r="BS389" s="300"/>
      <c r="BT389" s="116"/>
      <c r="BU389" s="116"/>
      <c r="BV389" s="116"/>
      <c r="BW389" s="116"/>
      <c r="BX389" s="116"/>
      <c r="BY389" s="300"/>
      <c r="BZ389" s="300"/>
      <c r="CE389" s="695"/>
    </row>
    <row r="390" spans="2:83" s="44" customFormat="1" ht="171.75" hidden="1" customHeight="1" x14ac:dyDescent="0.25">
      <c r="B390" s="200" t="s">
        <v>206</v>
      </c>
      <c r="C390" s="97" t="s">
        <v>54</v>
      </c>
      <c r="D390" s="875"/>
      <c r="E390" s="875"/>
      <c r="F390" s="875"/>
      <c r="G390" s="875"/>
      <c r="H390" s="875"/>
      <c r="I390" s="875"/>
      <c r="J390" s="185">
        <f t="shared" si="1088"/>
        <v>0</v>
      </c>
      <c r="K390" s="258"/>
      <c r="L390" s="695" t="e">
        <f t="shared" si="1094"/>
        <v>#DIV/0!</v>
      </c>
      <c r="M390" s="875"/>
      <c r="N390" s="41"/>
      <c r="O390" s="300"/>
      <c r="P390" s="41"/>
      <c r="Q390" s="300"/>
      <c r="R390" s="41"/>
      <c r="S390" s="300"/>
      <c r="T390" s="41"/>
      <c r="U390" s="300"/>
      <c r="V390" s="89">
        <f t="shared" si="1100"/>
        <v>0</v>
      </c>
      <c r="W390" s="300"/>
      <c r="X390" s="300"/>
      <c r="Y390" s="300"/>
      <c r="Z390" s="300">
        <f t="shared" si="1097"/>
        <v>0</v>
      </c>
      <c r="AA390" s="300">
        <f t="shared" si="1093"/>
        <v>0</v>
      </c>
      <c r="AB390" s="300"/>
      <c r="AC390" s="300"/>
      <c r="AD390" s="41"/>
      <c r="AE390" s="910"/>
      <c r="AF390" s="695" t="e">
        <f t="shared" si="1095"/>
        <v>#DIV/0!</v>
      </c>
      <c r="AG390" s="875"/>
      <c r="AH390" s="695"/>
      <c r="AI390" s="300"/>
      <c r="AJ390" s="41"/>
      <c r="AK390" s="300"/>
      <c r="AL390" s="41"/>
      <c r="AM390" s="300"/>
      <c r="AN390" s="41"/>
      <c r="AO390" s="300"/>
      <c r="AP390" s="300">
        <f t="shared" si="1101"/>
        <v>0</v>
      </c>
      <c r="AQ390" s="41"/>
      <c r="AR390" s="875"/>
      <c r="AS390" s="695" t="e">
        <f t="shared" si="1096"/>
        <v>#DIV/0!</v>
      </c>
      <c r="AT390" s="875"/>
      <c r="AU390" s="695"/>
      <c r="AV390" s="300"/>
      <c r="AW390" s="41"/>
      <c r="AX390" s="875"/>
      <c r="AY390" s="41"/>
      <c r="AZ390" s="300"/>
      <c r="BA390" s="695"/>
      <c r="BB390" s="300"/>
      <c r="BC390" s="300"/>
      <c r="BD390" s="300"/>
      <c r="BE390" s="300"/>
      <c r="BF390" s="300"/>
      <c r="BG390" s="300"/>
      <c r="BH390" s="300"/>
      <c r="BI390" s="300"/>
      <c r="BJ390" s="300"/>
      <c r="BK390" s="300"/>
      <c r="BL390" s="300"/>
      <c r="BM390" s="300"/>
      <c r="BN390" s="300"/>
      <c r="BO390" s="300"/>
      <c r="BP390" s="300"/>
      <c r="BQ390" s="300"/>
      <c r="BR390" s="300"/>
      <c r="BS390" s="300"/>
      <c r="BT390" s="300"/>
      <c r="BU390" s="300"/>
      <c r="BV390" s="300"/>
      <c r="BW390" s="300"/>
      <c r="BX390" s="300"/>
      <c r="BY390" s="300"/>
      <c r="BZ390" s="300"/>
      <c r="CE390" s="695"/>
    </row>
    <row r="391" spans="2:83" s="44" customFormat="1" ht="36.75" hidden="1" customHeight="1" x14ac:dyDescent="0.25">
      <c r="B391" s="204"/>
      <c r="C391" s="110" t="s">
        <v>39</v>
      </c>
      <c r="D391" s="875"/>
      <c r="E391" s="875"/>
      <c r="F391" s="875"/>
      <c r="G391" s="875"/>
      <c r="H391" s="875"/>
      <c r="I391" s="875"/>
      <c r="J391" s="185">
        <f t="shared" si="1088"/>
        <v>0</v>
      </c>
      <c r="K391" s="258"/>
      <c r="L391" s="695" t="e">
        <f t="shared" si="1094"/>
        <v>#DIV/0!</v>
      </c>
      <c r="M391" s="875"/>
      <c r="N391" s="41"/>
      <c r="O391" s="300"/>
      <c r="P391" s="41"/>
      <c r="Q391" s="300"/>
      <c r="R391" s="41"/>
      <c r="S391" s="300"/>
      <c r="T391" s="41"/>
      <c r="U391" s="300"/>
      <c r="V391" s="89">
        <f t="shared" si="1100"/>
        <v>0</v>
      </c>
      <c r="W391" s="300"/>
      <c r="X391" s="300"/>
      <c r="Y391" s="300"/>
      <c r="Z391" s="300">
        <f t="shared" si="1097"/>
        <v>0</v>
      </c>
      <c r="AA391" s="300">
        <f t="shared" ref="AA391:AA400" si="1102">E391</f>
        <v>0</v>
      </c>
      <c r="AB391" s="300"/>
      <c r="AC391" s="300"/>
      <c r="AD391" s="41"/>
      <c r="AE391" s="910"/>
      <c r="AF391" s="695" t="e">
        <f t="shared" si="1095"/>
        <v>#DIV/0!</v>
      </c>
      <c r="AG391" s="875"/>
      <c r="AH391" s="695"/>
      <c r="AI391" s="300"/>
      <c r="AJ391" s="41"/>
      <c r="AK391" s="300"/>
      <c r="AL391" s="41"/>
      <c r="AM391" s="300"/>
      <c r="AN391" s="41"/>
      <c r="AO391" s="300"/>
      <c r="AP391" s="300">
        <f t="shared" si="1101"/>
        <v>0</v>
      </c>
      <c r="AQ391" s="41"/>
      <c r="AR391" s="875"/>
      <c r="AS391" s="695" t="e">
        <f t="shared" si="1096"/>
        <v>#DIV/0!</v>
      </c>
      <c r="AT391" s="875"/>
      <c r="AU391" s="695"/>
      <c r="AV391" s="300"/>
      <c r="AW391" s="41"/>
      <c r="AX391" s="875"/>
      <c r="AY391" s="41"/>
      <c r="AZ391" s="300"/>
      <c r="BA391" s="695"/>
      <c r="BB391" s="300"/>
      <c r="BC391" s="300"/>
      <c r="BD391" s="300"/>
      <c r="BE391" s="300"/>
      <c r="BF391" s="300"/>
      <c r="BG391" s="300"/>
      <c r="BH391" s="300"/>
      <c r="BI391" s="300"/>
      <c r="BJ391" s="300"/>
      <c r="BK391" s="300"/>
      <c r="BL391" s="300"/>
      <c r="BM391" s="300"/>
      <c r="BN391" s="300"/>
      <c r="BO391" s="300"/>
      <c r="BP391" s="300"/>
      <c r="BQ391" s="300"/>
      <c r="BR391" s="300"/>
      <c r="BS391" s="300"/>
      <c r="BT391" s="300"/>
      <c r="BU391" s="300"/>
      <c r="BV391" s="300"/>
      <c r="BW391" s="300"/>
      <c r="BX391" s="300"/>
      <c r="BY391" s="300"/>
      <c r="BZ391" s="300"/>
      <c r="CE391" s="695"/>
    </row>
    <row r="392" spans="2:83" s="44" customFormat="1" ht="36.75" hidden="1" customHeight="1" x14ac:dyDescent="0.25">
      <c r="B392" s="204"/>
      <c r="C392" s="110"/>
      <c r="D392" s="875"/>
      <c r="E392" s="875"/>
      <c r="F392" s="875"/>
      <c r="G392" s="875"/>
      <c r="H392" s="875"/>
      <c r="I392" s="875"/>
      <c r="J392" s="185">
        <f t="shared" si="1088"/>
        <v>0</v>
      </c>
      <c r="K392" s="258"/>
      <c r="L392" s="695" t="e">
        <f t="shared" si="1094"/>
        <v>#DIV/0!</v>
      </c>
      <c r="M392" s="875"/>
      <c r="N392" s="41"/>
      <c r="O392" s="300"/>
      <c r="P392" s="41"/>
      <c r="Q392" s="300"/>
      <c r="R392" s="41"/>
      <c r="S392" s="300"/>
      <c r="T392" s="41"/>
      <c r="U392" s="300"/>
      <c r="V392" s="89">
        <f t="shared" si="1100"/>
        <v>0</v>
      </c>
      <c r="W392" s="300"/>
      <c r="X392" s="300"/>
      <c r="Y392" s="300"/>
      <c r="Z392" s="300">
        <f t="shared" si="1097"/>
        <v>0</v>
      </c>
      <c r="AA392" s="300">
        <f t="shared" si="1102"/>
        <v>0</v>
      </c>
      <c r="AB392" s="300"/>
      <c r="AC392" s="300"/>
      <c r="AD392" s="41"/>
      <c r="AE392" s="910"/>
      <c r="AF392" s="695" t="e">
        <f t="shared" si="1095"/>
        <v>#DIV/0!</v>
      </c>
      <c r="AG392" s="875"/>
      <c r="AH392" s="695"/>
      <c r="AI392" s="300"/>
      <c r="AJ392" s="41"/>
      <c r="AK392" s="300"/>
      <c r="AL392" s="41"/>
      <c r="AM392" s="300"/>
      <c r="AN392" s="41"/>
      <c r="AO392" s="300"/>
      <c r="AP392" s="300">
        <f t="shared" si="1101"/>
        <v>0</v>
      </c>
      <c r="AQ392" s="41"/>
      <c r="AR392" s="875"/>
      <c r="AS392" s="695" t="e">
        <f t="shared" si="1096"/>
        <v>#DIV/0!</v>
      </c>
      <c r="AT392" s="875"/>
      <c r="AU392" s="695"/>
      <c r="AV392" s="300"/>
      <c r="AW392" s="41"/>
      <c r="AX392" s="875"/>
      <c r="AY392" s="41"/>
      <c r="AZ392" s="300"/>
      <c r="BA392" s="695"/>
      <c r="BB392" s="300"/>
      <c r="BC392" s="300"/>
      <c r="BD392" s="300"/>
      <c r="BE392" s="300"/>
      <c r="BF392" s="300"/>
      <c r="BG392" s="300"/>
      <c r="BH392" s="300"/>
      <c r="BI392" s="300"/>
      <c r="BJ392" s="300"/>
      <c r="BK392" s="300"/>
      <c r="BL392" s="300"/>
      <c r="BM392" s="300"/>
      <c r="BN392" s="300"/>
      <c r="BO392" s="300"/>
      <c r="BP392" s="300"/>
      <c r="BQ392" s="300"/>
      <c r="BR392" s="300"/>
      <c r="BS392" s="300"/>
      <c r="BT392" s="300"/>
      <c r="BU392" s="300"/>
      <c r="BV392" s="300"/>
      <c r="BW392" s="300"/>
      <c r="BX392" s="300"/>
      <c r="BY392" s="300"/>
      <c r="BZ392" s="300"/>
      <c r="CE392" s="695"/>
    </row>
    <row r="393" spans="2:83" s="44" customFormat="1" ht="36.75" hidden="1" customHeight="1" x14ac:dyDescent="0.25">
      <c r="B393" s="204"/>
      <c r="C393" s="110"/>
      <c r="D393" s="875"/>
      <c r="E393" s="875"/>
      <c r="F393" s="875"/>
      <c r="G393" s="875"/>
      <c r="H393" s="875"/>
      <c r="I393" s="875"/>
      <c r="J393" s="185">
        <f t="shared" si="1088"/>
        <v>0</v>
      </c>
      <c r="K393" s="258"/>
      <c r="L393" s="695" t="e">
        <f t="shared" si="1094"/>
        <v>#DIV/0!</v>
      </c>
      <c r="M393" s="875"/>
      <c r="N393" s="41"/>
      <c r="O393" s="300"/>
      <c r="P393" s="41"/>
      <c r="Q393" s="300"/>
      <c r="R393" s="41"/>
      <c r="S393" s="300"/>
      <c r="T393" s="41"/>
      <c r="U393" s="300"/>
      <c r="V393" s="89">
        <f t="shared" si="1100"/>
        <v>0</v>
      </c>
      <c r="W393" s="300"/>
      <c r="X393" s="300"/>
      <c r="Y393" s="300"/>
      <c r="Z393" s="300">
        <f t="shared" si="1097"/>
        <v>0</v>
      </c>
      <c r="AA393" s="300">
        <f t="shared" si="1102"/>
        <v>0</v>
      </c>
      <c r="AB393" s="300"/>
      <c r="AC393" s="300"/>
      <c r="AD393" s="41"/>
      <c r="AE393" s="910"/>
      <c r="AF393" s="695" t="e">
        <f t="shared" si="1095"/>
        <v>#DIV/0!</v>
      </c>
      <c r="AG393" s="875"/>
      <c r="AH393" s="695"/>
      <c r="AI393" s="300"/>
      <c r="AJ393" s="41"/>
      <c r="AK393" s="300"/>
      <c r="AL393" s="41"/>
      <c r="AM393" s="300"/>
      <c r="AN393" s="41"/>
      <c r="AO393" s="300"/>
      <c r="AP393" s="300">
        <f t="shared" si="1101"/>
        <v>0</v>
      </c>
      <c r="AQ393" s="41"/>
      <c r="AR393" s="875"/>
      <c r="AS393" s="695" t="e">
        <f t="shared" si="1096"/>
        <v>#DIV/0!</v>
      </c>
      <c r="AT393" s="875"/>
      <c r="AU393" s="695"/>
      <c r="AV393" s="300"/>
      <c r="AW393" s="41"/>
      <c r="AX393" s="875"/>
      <c r="AY393" s="41"/>
      <c r="AZ393" s="300"/>
      <c r="BA393" s="695"/>
      <c r="BB393" s="300"/>
      <c r="BC393" s="300"/>
      <c r="BD393" s="300"/>
      <c r="BE393" s="300"/>
      <c r="BF393" s="300"/>
      <c r="BG393" s="300"/>
      <c r="BH393" s="300"/>
      <c r="BI393" s="300"/>
      <c r="BJ393" s="300"/>
      <c r="BK393" s="300"/>
      <c r="BL393" s="300"/>
      <c r="BM393" s="300"/>
      <c r="BN393" s="300"/>
      <c r="BO393" s="300"/>
      <c r="BP393" s="300"/>
      <c r="BQ393" s="300"/>
      <c r="BR393" s="300"/>
      <c r="BS393" s="300"/>
      <c r="BT393" s="300"/>
      <c r="BU393" s="300"/>
      <c r="BV393" s="300"/>
      <c r="BW393" s="300"/>
      <c r="BX393" s="300"/>
      <c r="BY393" s="300"/>
      <c r="BZ393" s="300"/>
      <c r="CE393" s="695"/>
    </row>
    <row r="394" spans="2:83" s="44" customFormat="1" ht="36.75" hidden="1" customHeight="1" x14ac:dyDescent="0.25">
      <c r="B394" s="204"/>
      <c r="C394" s="110"/>
      <c r="D394" s="875"/>
      <c r="E394" s="875"/>
      <c r="F394" s="875"/>
      <c r="G394" s="875"/>
      <c r="H394" s="875"/>
      <c r="I394" s="875"/>
      <c r="J394" s="185">
        <f t="shared" si="1088"/>
        <v>0</v>
      </c>
      <c r="K394" s="258"/>
      <c r="L394" s="695" t="e">
        <f t="shared" si="1094"/>
        <v>#DIV/0!</v>
      </c>
      <c r="M394" s="875"/>
      <c r="N394" s="41"/>
      <c r="O394" s="300"/>
      <c r="P394" s="41"/>
      <c r="Q394" s="300"/>
      <c r="R394" s="41"/>
      <c r="S394" s="300"/>
      <c r="T394" s="41"/>
      <c r="U394" s="300"/>
      <c r="V394" s="89">
        <f t="shared" si="1100"/>
        <v>0</v>
      </c>
      <c r="W394" s="300"/>
      <c r="X394" s="300"/>
      <c r="Y394" s="300"/>
      <c r="Z394" s="300">
        <f t="shared" si="1097"/>
        <v>0</v>
      </c>
      <c r="AA394" s="300">
        <f t="shared" si="1102"/>
        <v>0</v>
      </c>
      <c r="AB394" s="300"/>
      <c r="AC394" s="300"/>
      <c r="AD394" s="41"/>
      <c r="AE394" s="910"/>
      <c r="AF394" s="695" t="e">
        <f t="shared" si="1095"/>
        <v>#DIV/0!</v>
      </c>
      <c r="AG394" s="875"/>
      <c r="AH394" s="695"/>
      <c r="AI394" s="300"/>
      <c r="AJ394" s="41"/>
      <c r="AK394" s="300"/>
      <c r="AL394" s="41"/>
      <c r="AM394" s="300"/>
      <c r="AN394" s="41"/>
      <c r="AO394" s="300"/>
      <c r="AP394" s="300">
        <f t="shared" si="1101"/>
        <v>0</v>
      </c>
      <c r="AQ394" s="41"/>
      <c r="AR394" s="875"/>
      <c r="AS394" s="695" t="e">
        <f t="shared" si="1096"/>
        <v>#DIV/0!</v>
      </c>
      <c r="AT394" s="875"/>
      <c r="AU394" s="695"/>
      <c r="AV394" s="300"/>
      <c r="AW394" s="41"/>
      <c r="AX394" s="875"/>
      <c r="AY394" s="41"/>
      <c r="AZ394" s="300"/>
      <c r="BA394" s="695"/>
      <c r="BB394" s="300"/>
      <c r="BC394" s="300"/>
      <c r="BD394" s="300"/>
      <c r="BE394" s="300"/>
      <c r="BF394" s="300"/>
      <c r="BG394" s="300"/>
      <c r="BH394" s="300"/>
      <c r="BI394" s="300"/>
      <c r="BJ394" s="300"/>
      <c r="BK394" s="300"/>
      <c r="BL394" s="300"/>
      <c r="BM394" s="300"/>
      <c r="BN394" s="300"/>
      <c r="BO394" s="300"/>
      <c r="BP394" s="300"/>
      <c r="BQ394" s="300"/>
      <c r="BR394" s="300"/>
      <c r="BS394" s="300"/>
      <c r="BT394" s="300"/>
      <c r="BU394" s="300"/>
      <c r="BV394" s="300"/>
      <c r="BW394" s="300"/>
      <c r="BX394" s="300"/>
      <c r="BY394" s="300"/>
      <c r="BZ394" s="300"/>
      <c r="CE394" s="695"/>
    </row>
    <row r="395" spans="2:83" s="44" customFormat="1" ht="36.75" hidden="1" customHeight="1" x14ac:dyDescent="0.25">
      <c r="B395" s="204"/>
      <c r="C395" s="110"/>
      <c r="D395" s="875"/>
      <c r="E395" s="875"/>
      <c r="F395" s="875"/>
      <c r="G395" s="875"/>
      <c r="H395" s="875"/>
      <c r="I395" s="875"/>
      <c r="J395" s="185">
        <f t="shared" si="1088"/>
        <v>0</v>
      </c>
      <c r="K395" s="258"/>
      <c r="L395" s="695" t="e">
        <f t="shared" si="1094"/>
        <v>#DIV/0!</v>
      </c>
      <c r="M395" s="875"/>
      <c r="N395" s="41"/>
      <c r="O395" s="300"/>
      <c r="P395" s="41"/>
      <c r="Q395" s="300"/>
      <c r="R395" s="41"/>
      <c r="S395" s="300"/>
      <c r="T395" s="41"/>
      <c r="U395" s="300"/>
      <c r="V395" s="89">
        <f t="shared" si="1100"/>
        <v>0</v>
      </c>
      <c r="W395" s="300"/>
      <c r="X395" s="300"/>
      <c r="Y395" s="300"/>
      <c r="Z395" s="300">
        <f t="shared" si="1097"/>
        <v>0</v>
      </c>
      <c r="AA395" s="300">
        <f t="shared" si="1102"/>
        <v>0</v>
      </c>
      <c r="AB395" s="300"/>
      <c r="AC395" s="300"/>
      <c r="AD395" s="41"/>
      <c r="AE395" s="910"/>
      <c r="AF395" s="695" t="e">
        <f t="shared" si="1095"/>
        <v>#DIV/0!</v>
      </c>
      <c r="AG395" s="875"/>
      <c r="AH395" s="695"/>
      <c r="AI395" s="300"/>
      <c r="AJ395" s="41"/>
      <c r="AK395" s="300"/>
      <c r="AL395" s="41"/>
      <c r="AM395" s="300"/>
      <c r="AN395" s="41"/>
      <c r="AO395" s="300"/>
      <c r="AP395" s="300">
        <f t="shared" si="1101"/>
        <v>0</v>
      </c>
      <c r="AQ395" s="41"/>
      <c r="AR395" s="875"/>
      <c r="AS395" s="695" t="e">
        <f t="shared" si="1096"/>
        <v>#DIV/0!</v>
      </c>
      <c r="AT395" s="875"/>
      <c r="AU395" s="695"/>
      <c r="AV395" s="300"/>
      <c r="AW395" s="41"/>
      <c r="AX395" s="875"/>
      <c r="AY395" s="41"/>
      <c r="AZ395" s="300"/>
      <c r="BA395" s="695"/>
      <c r="BB395" s="300"/>
      <c r="BC395" s="300"/>
      <c r="BD395" s="300"/>
      <c r="BE395" s="300"/>
      <c r="BF395" s="300"/>
      <c r="BG395" s="300"/>
      <c r="BH395" s="300"/>
      <c r="BI395" s="300"/>
      <c r="BJ395" s="300"/>
      <c r="BK395" s="300"/>
      <c r="BL395" s="300"/>
      <c r="BM395" s="300"/>
      <c r="BN395" s="300"/>
      <c r="BO395" s="300"/>
      <c r="BP395" s="300"/>
      <c r="BQ395" s="300"/>
      <c r="BR395" s="300"/>
      <c r="BS395" s="300"/>
      <c r="BT395" s="300"/>
      <c r="BU395" s="300"/>
      <c r="BV395" s="300"/>
      <c r="BW395" s="300"/>
      <c r="BX395" s="300"/>
      <c r="BY395" s="300"/>
      <c r="BZ395" s="300"/>
      <c r="CE395" s="695"/>
    </row>
    <row r="396" spans="2:83" s="44" customFormat="1" ht="36.75" hidden="1" customHeight="1" x14ac:dyDescent="0.25">
      <c r="B396" s="204"/>
      <c r="C396" s="110"/>
      <c r="D396" s="875"/>
      <c r="E396" s="875"/>
      <c r="F396" s="875"/>
      <c r="G396" s="875"/>
      <c r="H396" s="875"/>
      <c r="I396" s="875"/>
      <c r="J396" s="185">
        <f t="shared" si="1088"/>
        <v>0</v>
      </c>
      <c r="K396" s="258"/>
      <c r="L396" s="695" t="e">
        <f t="shared" si="1094"/>
        <v>#DIV/0!</v>
      </c>
      <c r="M396" s="875"/>
      <c r="N396" s="41"/>
      <c r="O396" s="300"/>
      <c r="P396" s="41"/>
      <c r="Q396" s="300"/>
      <c r="R396" s="41"/>
      <c r="S396" s="300"/>
      <c r="T396" s="41"/>
      <c r="U396" s="300"/>
      <c r="V396" s="89">
        <f t="shared" si="1100"/>
        <v>0</v>
      </c>
      <c r="W396" s="300"/>
      <c r="X396" s="300"/>
      <c r="Y396" s="300"/>
      <c r="Z396" s="300">
        <f t="shared" si="1097"/>
        <v>0</v>
      </c>
      <c r="AA396" s="300">
        <f t="shared" si="1102"/>
        <v>0</v>
      </c>
      <c r="AB396" s="300"/>
      <c r="AC396" s="300"/>
      <c r="AD396" s="41"/>
      <c r="AE396" s="910"/>
      <c r="AF396" s="695" t="e">
        <f t="shared" si="1095"/>
        <v>#DIV/0!</v>
      </c>
      <c r="AG396" s="875"/>
      <c r="AH396" s="695"/>
      <c r="AI396" s="300"/>
      <c r="AJ396" s="41"/>
      <c r="AK396" s="300"/>
      <c r="AL396" s="41"/>
      <c r="AM396" s="300"/>
      <c r="AN396" s="41"/>
      <c r="AO396" s="300"/>
      <c r="AP396" s="300">
        <f t="shared" si="1101"/>
        <v>0</v>
      </c>
      <c r="AQ396" s="41"/>
      <c r="AR396" s="875"/>
      <c r="AS396" s="695" t="e">
        <f t="shared" si="1096"/>
        <v>#DIV/0!</v>
      </c>
      <c r="AT396" s="875"/>
      <c r="AU396" s="695"/>
      <c r="AV396" s="300"/>
      <c r="AW396" s="41"/>
      <c r="AX396" s="875"/>
      <c r="AY396" s="41"/>
      <c r="AZ396" s="300"/>
      <c r="BA396" s="695"/>
      <c r="BB396" s="300"/>
      <c r="BC396" s="300"/>
      <c r="BD396" s="300"/>
      <c r="BE396" s="300"/>
      <c r="BF396" s="300"/>
      <c r="BG396" s="300"/>
      <c r="BH396" s="300"/>
      <c r="BI396" s="300"/>
      <c r="BJ396" s="300"/>
      <c r="BK396" s="300"/>
      <c r="BL396" s="300"/>
      <c r="BM396" s="300"/>
      <c r="BN396" s="300"/>
      <c r="BO396" s="300"/>
      <c r="BP396" s="300"/>
      <c r="BQ396" s="300"/>
      <c r="BR396" s="300"/>
      <c r="BS396" s="300"/>
      <c r="BT396" s="300"/>
      <c r="BU396" s="300"/>
      <c r="BV396" s="300"/>
      <c r="BW396" s="300"/>
      <c r="BX396" s="300"/>
      <c r="BY396" s="300"/>
      <c r="BZ396" s="300"/>
      <c r="CE396" s="695"/>
    </row>
    <row r="397" spans="2:83" s="44" customFormat="1" ht="36.75" hidden="1" customHeight="1" x14ac:dyDescent="0.25">
      <c r="B397" s="204"/>
      <c r="C397" s="110"/>
      <c r="D397" s="875"/>
      <c r="E397" s="875"/>
      <c r="F397" s="875"/>
      <c r="G397" s="875"/>
      <c r="H397" s="875"/>
      <c r="I397" s="875"/>
      <c r="J397" s="185">
        <f t="shared" si="1088"/>
        <v>0</v>
      </c>
      <c r="K397" s="258"/>
      <c r="L397" s="695" t="e">
        <f t="shared" si="1094"/>
        <v>#DIV/0!</v>
      </c>
      <c r="M397" s="875"/>
      <c r="N397" s="41"/>
      <c r="O397" s="300"/>
      <c r="P397" s="41"/>
      <c r="Q397" s="300"/>
      <c r="R397" s="41"/>
      <c r="S397" s="300"/>
      <c r="T397" s="41"/>
      <c r="U397" s="300"/>
      <c r="V397" s="89">
        <f t="shared" si="1100"/>
        <v>0</v>
      </c>
      <c r="W397" s="300"/>
      <c r="X397" s="300"/>
      <c r="Y397" s="300"/>
      <c r="Z397" s="300">
        <f t="shared" si="1097"/>
        <v>0</v>
      </c>
      <c r="AA397" s="300">
        <f t="shared" si="1102"/>
        <v>0</v>
      </c>
      <c r="AB397" s="300"/>
      <c r="AC397" s="300"/>
      <c r="AD397" s="41"/>
      <c r="AE397" s="910"/>
      <c r="AF397" s="695" t="e">
        <f t="shared" si="1095"/>
        <v>#DIV/0!</v>
      </c>
      <c r="AG397" s="875"/>
      <c r="AH397" s="695"/>
      <c r="AI397" s="300"/>
      <c r="AJ397" s="41"/>
      <c r="AK397" s="300"/>
      <c r="AL397" s="41"/>
      <c r="AM397" s="300"/>
      <c r="AN397" s="41"/>
      <c r="AO397" s="300"/>
      <c r="AP397" s="300">
        <f t="shared" si="1101"/>
        <v>0</v>
      </c>
      <c r="AQ397" s="41"/>
      <c r="AR397" s="875"/>
      <c r="AS397" s="695" t="e">
        <f t="shared" si="1096"/>
        <v>#DIV/0!</v>
      </c>
      <c r="AT397" s="875"/>
      <c r="AU397" s="695"/>
      <c r="AV397" s="300"/>
      <c r="AW397" s="41"/>
      <c r="AX397" s="875"/>
      <c r="AY397" s="41"/>
      <c r="AZ397" s="300"/>
      <c r="BA397" s="695"/>
      <c r="BB397" s="300"/>
      <c r="BC397" s="300"/>
      <c r="BD397" s="300"/>
      <c r="BE397" s="300"/>
      <c r="BF397" s="300"/>
      <c r="BG397" s="300"/>
      <c r="BH397" s="300"/>
      <c r="BI397" s="300"/>
      <c r="BJ397" s="300"/>
      <c r="BK397" s="300"/>
      <c r="BL397" s="300"/>
      <c r="BM397" s="300"/>
      <c r="BN397" s="300"/>
      <c r="BO397" s="300"/>
      <c r="BP397" s="300"/>
      <c r="BQ397" s="300"/>
      <c r="BR397" s="300"/>
      <c r="BS397" s="300"/>
      <c r="BT397" s="300"/>
      <c r="BU397" s="300"/>
      <c r="BV397" s="300"/>
      <c r="BW397" s="300"/>
      <c r="BX397" s="300"/>
      <c r="BY397" s="300"/>
      <c r="BZ397" s="300"/>
      <c r="CE397" s="695"/>
    </row>
    <row r="398" spans="2:83" s="44" customFormat="1" ht="36.75" hidden="1" customHeight="1" x14ac:dyDescent="0.25">
      <c r="B398" s="204"/>
      <c r="C398" s="110"/>
      <c r="D398" s="875"/>
      <c r="E398" s="875"/>
      <c r="F398" s="875"/>
      <c r="G398" s="875"/>
      <c r="H398" s="875"/>
      <c r="I398" s="875"/>
      <c r="J398" s="185">
        <f t="shared" si="1088"/>
        <v>0</v>
      </c>
      <c r="K398" s="258"/>
      <c r="L398" s="695" t="e">
        <f t="shared" si="1094"/>
        <v>#DIV/0!</v>
      </c>
      <c r="M398" s="875"/>
      <c r="N398" s="41"/>
      <c r="O398" s="300"/>
      <c r="P398" s="41"/>
      <c r="Q398" s="300"/>
      <c r="R398" s="41"/>
      <c r="S398" s="300"/>
      <c r="T398" s="41"/>
      <c r="U398" s="300"/>
      <c r="V398" s="89">
        <f t="shared" si="1100"/>
        <v>0</v>
      </c>
      <c r="W398" s="300"/>
      <c r="X398" s="300"/>
      <c r="Y398" s="300"/>
      <c r="Z398" s="300">
        <f t="shared" si="1097"/>
        <v>0</v>
      </c>
      <c r="AA398" s="300">
        <f t="shared" si="1102"/>
        <v>0</v>
      </c>
      <c r="AB398" s="300"/>
      <c r="AC398" s="300"/>
      <c r="AD398" s="41"/>
      <c r="AE398" s="910"/>
      <c r="AF398" s="695" t="e">
        <f t="shared" si="1095"/>
        <v>#DIV/0!</v>
      </c>
      <c r="AG398" s="875"/>
      <c r="AH398" s="695"/>
      <c r="AI398" s="300"/>
      <c r="AJ398" s="41"/>
      <c r="AK398" s="300"/>
      <c r="AL398" s="41"/>
      <c r="AM398" s="300"/>
      <c r="AN398" s="41"/>
      <c r="AO398" s="300"/>
      <c r="AP398" s="300">
        <f t="shared" si="1101"/>
        <v>0</v>
      </c>
      <c r="AQ398" s="41"/>
      <c r="AR398" s="875"/>
      <c r="AS398" s="695" t="e">
        <f t="shared" si="1096"/>
        <v>#DIV/0!</v>
      </c>
      <c r="AT398" s="875"/>
      <c r="AU398" s="695"/>
      <c r="AV398" s="300"/>
      <c r="AW398" s="41"/>
      <c r="AX398" s="875"/>
      <c r="AY398" s="41"/>
      <c r="AZ398" s="300"/>
      <c r="BA398" s="695"/>
      <c r="BB398" s="300"/>
      <c r="BC398" s="300"/>
      <c r="BD398" s="300"/>
      <c r="BE398" s="300"/>
      <c r="BF398" s="300"/>
      <c r="BG398" s="300"/>
      <c r="BH398" s="300"/>
      <c r="BI398" s="300"/>
      <c r="BJ398" s="300"/>
      <c r="BK398" s="300"/>
      <c r="BL398" s="300"/>
      <c r="BM398" s="300"/>
      <c r="BN398" s="300"/>
      <c r="BO398" s="300"/>
      <c r="BP398" s="300"/>
      <c r="BQ398" s="300"/>
      <c r="BR398" s="300"/>
      <c r="BS398" s="300"/>
      <c r="BT398" s="300"/>
      <c r="BU398" s="300"/>
      <c r="BV398" s="300"/>
      <c r="BW398" s="300"/>
      <c r="BX398" s="300"/>
      <c r="BY398" s="300"/>
      <c r="BZ398" s="300"/>
      <c r="CE398" s="695"/>
    </row>
    <row r="399" spans="2:83" s="44" customFormat="1" ht="179.25" hidden="1" customHeight="1" x14ac:dyDescent="0.25">
      <c r="B399" s="200" t="s">
        <v>207</v>
      </c>
      <c r="C399" s="97" t="s">
        <v>228</v>
      </c>
      <c r="D399" s="834">
        <f t="shared" ref="D399:D400" si="1103">E399</f>
        <v>0</v>
      </c>
      <c r="E399" s="258"/>
      <c r="F399" s="258"/>
      <c r="G399" s="258"/>
      <c r="H399" s="875"/>
      <c r="I399" s="875"/>
      <c r="J399" s="185">
        <f t="shared" si="1088"/>
        <v>0</v>
      </c>
      <c r="K399" s="834">
        <f t="shared" ref="K399:K400" si="1104">M399</f>
        <v>0</v>
      </c>
      <c r="L399" s="695" t="e">
        <f t="shared" si="1094"/>
        <v>#DIV/0!</v>
      </c>
      <c r="M399" s="258"/>
      <c r="N399" s="41"/>
      <c r="O399" s="41"/>
      <c r="P399" s="41"/>
      <c r="Q399" s="41"/>
      <c r="R399" s="41"/>
      <c r="S399" s="300"/>
      <c r="T399" s="41"/>
      <c r="U399" s="300"/>
      <c r="V399" s="89">
        <f t="shared" si="1100"/>
        <v>0</v>
      </c>
      <c r="W399" s="300"/>
      <c r="X399" s="300"/>
      <c r="Y399" s="300"/>
      <c r="Z399" s="114">
        <f t="shared" si="1097"/>
        <v>0</v>
      </c>
      <c r="AA399" s="41">
        <f t="shared" si="1102"/>
        <v>0</v>
      </c>
      <c r="AB399" s="300"/>
      <c r="AC399" s="300"/>
      <c r="AD399" s="41"/>
      <c r="AE399" s="909">
        <f t="shared" ref="AE399:AE400" si="1105">AG399</f>
        <v>0</v>
      </c>
      <c r="AF399" s="695" t="e">
        <f t="shared" si="1095"/>
        <v>#DIV/0!</v>
      </c>
      <c r="AG399" s="258"/>
      <c r="AH399" s="695"/>
      <c r="AI399" s="41"/>
      <c r="AJ399" s="41"/>
      <c r="AK399" s="41"/>
      <c r="AL399" s="41"/>
      <c r="AM399" s="300"/>
      <c r="AN399" s="41"/>
      <c r="AO399" s="300"/>
      <c r="AP399" s="114" t="e">
        <f t="shared" si="1101"/>
        <v>#REF!</v>
      </c>
      <c r="AQ399" s="114"/>
      <c r="AR399" s="834" t="e">
        <f t="shared" ref="AR399:AR400" si="1106">AT399</f>
        <v>#REF!</v>
      </c>
      <c r="AS399" s="695" t="e">
        <f t="shared" si="1096"/>
        <v>#REF!</v>
      </c>
      <c r="AT399" s="258" t="e">
        <f>AT400</f>
        <v>#REF!</v>
      </c>
      <c r="AU399" s="695"/>
      <c r="AV399" s="41"/>
      <c r="AW399" s="41"/>
      <c r="AX399" s="258"/>
      <c r="AY399" s="41"/>
      <c r="AZ399" s="300"/>
      <c r="BA399" s="695"/>
      <c r="BB399" s="300"/>
      <c r="BC399" s="300"/>
      <c r="BD399" s="300"/>
      <c r="BE399" s="114"/>
      <c r="BF399" s="41"/>
      <c r="BG399" s="41"/>
      <c r="BH399" s="300"/>
      <c r="BI399" s="300"/>
      <c r="BJ399" s="114"/>
      <c r="BK399" s="41"/>
      <c r="BL399" s="300"/>
      <c r="BM399" s="300"/>
      <c r="BN399" s="114"/>
      <c r="BO399" s="41"/>
      <c r="BP399" s="41"/>
      <c r="BQ399" s="41"/>
      <c r="BR399" s="300"/>
      <c r="BS399" s="300"/>
      <c r="BT399" s="114"/>
      <c r="BU399" s="114"/>
      <c r="BV399" s="41"/>
      <c r="BW399" s="41"/>
      <c r="BX399" s="41"/>
      <c r="BY399" s="300"/>
      <c r="BZ399" s="300"/>
      <c r="CE399" s="695"/>
    </row>
    <row r="400" spans="2:83" s="44" customFormat="1" ht="36.75" hidden="1" customHeight="1" x14ac:dyDescent="0.25">
      <c r="B400" s="204"/>
      <c r="C400" s="110" t="s">
        <v>40</v>
      </c>
      <c r="D400" s="171">
        <f t="shared" si="1103"/>
        <v>0</v>
      </c>
      <c r="E400" s="172"/>
      <c r="F400" s="172"/>
      <c r="G400" s="172"/>
      <c r="H400" s="875"/>
      <c r="I400" s="875"/>
      <c r="J400" s="185">
        <f t="shared" si="1088"/>
        <v>0</v>
      </c>
      <c r="K400" s="171" t="e">
        <f t="shared" si="1104"/>
        <v>#REF!</v>
      </c>
      <c r="L400" s="695" t="e">
        <f t="shared" si="1094"/>
        <v>#REF!</v>
      </c>
      <c r="M400" s="172" t="e">
        <f>#REF!</f>
        <v>#REF!</v>
      </c>
      <c r="N400" s="35"/>
      <c r="O400" s="35"/>
      <c r="P400" s="35"/>
      <c r="Q400" s="35"/>
      <c r="R400" s="35"/>
      <c r="S400" s="300"/>
      <c r="T400" s="41"/>
      <c r="U400" s="300"/>
      <c r="V400" s="89">
        <f t="shared" si="1100"/>
        <v>0</v>
      </c>
      <c r="W400" s="300"/>
      <c r="X400" s="300"/>
      <c r="Y400" s="300"/>
      <c r="Z400" s="116">
        <f t="shared" si="1097"/>
        <v>0</v>
      </c>
      <c r="AA400" s="35">
        <f t="shared" si="1102"/>
        <v>0</v>
      </c>
      <c r="AB400" s="300"/>
      <c r="AC400" s="300"/>
      <c r="AD400" s="41"/>
      <c r="AE400" s="905">
        <f t="shared" si="1105"/>
        <v>0</v>
      </c>
      <c r="AF400" s="695" t="e">
        <f t="shared" si="1095"/>
        <v>#DIV/0!</v>
      </c>
      <c r="AG400" s="172"/>
      <c r="AH400" s="695"/>
      <c r="AI400" s="35"/>
      <c r="AJ400" s="35"/>
      <c r="AK400" s="35"/>
      <c r="AL400" s="35"/>
      <c r="AM400" s="300"/>
      <c r="AN400" s="41"/>
      <c r="AO400" s="300"/>
      <c r="AP400" s="116" t="e">
        <f t="shared" si="1101"/>
        <v>#REF!</v>
      </c>
      <c r="AQ400" s="116"/>
      <c r="AR400" s="171" t="e">
        <f t="shared" si="1106"/>
        <v>#REF!</v>
      </c>
      <c r="AS400" s="695" t="e">
        <f t="shared" si="1096"/>
        <v>#REF!</v>
      </c>
      <c r="AT400" s="172" t="e">
        <f>#REF!</f>
        <v>#REF!</v>
      </c>
      <c r="AU400" s="695"/>
      <c r="AV400" s="35"/>
      <c r="AW400" s="35"/>
      <c r="AX400" s="172"/>
      <c r="AY400" s="35"/>
      <c r="AZ400" s="300"/>
      <c r="BA400" s="695"/>
      <c r="BB400" s="300"/>
      <c r="BC400" s="300"/>
      <c r="BD400" s="300"/>
      <c r="BE400" s="116"/>
      <c r="BF400" s="35"/>
      <c r="BG400" s="35"/>
      <c r="BH400" s="300"/>
      <c r="BI400" s="300"/>
      <c r="BJ400" s="116"/>
      <c r="BK400" s="35"/>
      <c r="BL400" s="300"/>
      <c r="BM400" s="300"/>
      <c r="BN400" s="116"/>
      <c r="BO400" s="35"/>
      <c r="BP400" s="35"/>
      <c r="BQ400" s="35"/>
      <c r="BR400" s="300"/>
      <c r="BS400" s="300"/>
      <c r="BT400" s="116"/>
      <c r="BU400" s="116"/>
      <c r="BV400" s="35"/>
      <c r="BW400" s="35"/>
      <c r="BX400" s="35"/>
      <c r="BY400" s="300"/>
      <c r="BZ400" s="300"/>
      <c r="CE400" s="695"/>
    </row>
    <row r="401" spans="2:83" s="44" customFormat="1" ht="174.75" hidden="1" customHeight="1" x14ac:dyDescent="0.25">
      <c r="B401" s="200" t="s">
        <v>56</v>
      </c>
      <c r="C401" s="97" t="s">
        <v>258</v>
      </c>
      <c r="D401" s="185">
        <f>E401+G401+H401+I401</f>
        <v>0</v>
      </c>
      <c r="E401" s="834"/>
      <c r="F401" s="834"/>
      <c r="G401" s="834">
        <f>G402</f>
        <v>0</v>
      </c>
      <c r="H401" s="875"/>
      <c r="I401" s="875"/>
      <c r="J401" s="185">
        <f t="shared" si="1088"/>
        <v>0</v>
      </c>
      <c r="K401" s="185">
        <f>M401+Q401+S401+U401</f>
        <v>0</v>
      </c>
      <c r="L401" s="695" t="e">
        <f t="shared" si="1094"/>
        <v>#DIV/0!</v>
      </c>
      <c r="M401" s="952">
        <f>M402</f>
        <v>0</v>
      </c>
      <c r="N401" s="114"/>
      <c r="O401" s="114"/>
      <c r="P401" s="114"/>
      <c r="Q401" s="114">
        <f>Q402</f>
        <v>0</v>
      </c>
      <c r="R401" s="114"/>
      <c r="S401" s="300"/>
      <c r="T401" s="41"/>
      <c r="U401" s="300"/>
      <c r="V401" s="114">
        <f>W401</f>
        <v>0</v>
      </c>
      <c r="W401" s="114">
        <f>W403</f>
        <v>0</v>
      </c>
      <c r="X401" s="300"/>
      <c r="Y401" s="300"/>
      <c r="Z401" s="114">
        <f t="shared" si="1097"/>
        <v>0</v>
      </c>
      <c r="AA401" s="114">
        <f>AA403</f>
        <v>0</v>
      </c>
      <c r="AB401" s="300"/>
      <c r="AC401" s="300"/>
      <c r="AD401" s="41"/>
      <c r="AE401" s="904">
        <f>AG401+AK401+AM401+AO401</f>
        <v>0</v>
      </c>
      <c r="AF401" s="695" t="e">
        <f t="shared" si="1095"/>
        <v>#DIV/0!</v>
      </c>
      <c r="AG401" s="952"/>
      <c r="AH401" s="695"/>
      <c r="AI401" s="114"/>
      <c r="AJ401" s="114"/>
      <c r="AK401" s="114"/>
      <c r="AL401" s="114"/>
      <c r="AM401" s="300"/>
      <c r="AN401" s="41"/>
      <c r="AO401" s="300"/>
      <c r="AP401" s="114"/>
      <c r="AQ401" s="114"/>
      <c r="AR401" s="185">
        <f>AT401+AX401+AZ401+BB401</f>
        <v>0</v>
      </c>
      <c r="AS401" s="695" t="e">
        <f t="shared" si="1096"/>
        <v>#DIV/0!</v>
      </c>
      <c r="AT401" s="952">
        <f>AT402</f>
        <v>0</v>
      </c>
      <c r="AU401" s="695"/>
      <c r="AV401" s="114"/>
      <c r="AW401" s="114"/>
      <c r="AX401" s="952"/>
      <c r="AY401" s="114"/>
      <c r="AZ401" s="300"/>
      <c r="BA401" s="695"/>
      <c r="BB401" s="300"/>
      <c r="BC401" s="300"/>
      <c r="BD401" s="300"/>
      <c r="BE401" s="98"/>
      <c r="BF401" s="114"/>
      <c r="BG401" s="114"/>
      <c r="BH401" s="300"/>
      <c r="BI401" s="300"/>
      <c r="BJ401" s="114"/>
      <c r="BK401" s="114"/>
      <c r="BL401" s="300"/>
      <c r="BM401" s="300"/>
      <c r="BN401" s="114"/>
      <c r="BO401" s="114"/>
      <c r="BP401" s="114"/>
      <c r="BQ401" s="114"/>
      <c r="BR401" s="300"/>
      <c r="BS401" s="300"/>
      <c r="BT401" s="114"/>
      <c r="BU401" s="98"/>
      <c r="BV401" s="114"/>
      <c r="BW401" s="114"/>
      <c r="BX401" s="114"/>
      <c r="BY401" s="300"/>
      <c r="BZ401" s="300"/>
      <c r="CE401" s="695"/>
    </row>
    <row r="402" spans="2:83" s="42" customFormat="1" ht="46.5" hidden="1" customHeight="1" x14ac:dyDescent="0.25">
      <c r="B402" s="388"/>
      <c r="C402" s="97" t="s">
        <v>31</v>
      </c>
      <c r="D402" s="185">
        <f>E402+G402+H402+I402</f>
        <v>0</v>
      </c>
      <c r="E402" s="834"/>
      <c r="F402" s="834"/>
      <c r="G402" s="834">
        <f>SUM(G403:G404)</f>
        <v>0</v>
      </c>
      <c r="H402" s="258"/>
      <c r="I402" s="258"/>
      <c r="J402" s="185">
        <f t="shared" si="1088"/>
        <v>0</v>
      </c>
      <c r="K402" s="185">
        <f>M402+Q402+S402+U402</f>
        <v>0</v>
      </c>
      <c r="L402" s="695" t="e">
        <f t="shared" si="1094"/>
        <v>#DIV/0!</v>
      </c>
      <c r="M402" s="952">
        <f>M403</f>
        <v>0</v>
      </c>
      <c r="N402" s="114"/>
      <c r="O402" s="114"/>
      <c r="P402" s="114"/>
      <c r="Q402" s="114">
        <f>SUM(Q403:Q404)</f>
        <v>0</v>
      </c>
      <c r="R402" s="114"/>
      <c r="S402" s="41"/>
      <c r="T402" s="41"/>
      <c r="U402" s="41"/>
      <c r="V402" s="114">
        <f t="shared" ref="V402" si="1107">W402+X402+Y402</f>
        <v>0</v>
      </c>
      <c r="W402" s="41"/>
      <c r="X402" s="41"/>
      <c r="Y402" s="41"/>
      <c r="Z402" s="114">
        <f t="shared" si="1097"/>
        <v>0</v>
      </c>
      <c r="AA402" s="114">
        <f t="shared" ref="AA402:AA412" si="1108">E402</f>
        <v>0</v>
      </c>
      <c r="AB402" s="41"/>
      <c r="AC402" s="41"/>
      <c r="AD402" s="41"/>
      <c r="AE402" s="904">
        <f>AG402+AK402+AM402+AO402</f>
        <v>0</v>
      </c>
      <c r="AF402" s="695" t="e">
        <f t="shared" si="1095"/>
        <v>#DIV/0!</v>
      </c>
      <c r="AG402" s="952"/>
      <c r="AH402" s="695"/>
      <c r="AI402" s="114"/>
      <c r="AJ402" s="114"/>
      <c r="AK402" s="114"/>
      <c r="AL402" s="114"/>
      <c r="AM402" s="41"/>
      <c r="AN402" s="41"/>
      <c r="AO402" s="41"/>
      <c r="AP402" s="114"/>
      <c r="AQ402" s="114"/>
      <c r="AR402" s="185">
        <f>AT402+AX402+AZ402+BB402</f>
        <v>0</v>
      </c>
      <c r="AS402" s="695" t="e">
        <f t="shared" si="1096"/>
        <v>#DIV/0!</v>
      </c>
      <c r="AT402" s="952">
        <f>AT403</f>
        <v>0</v>
      </c>
      <c r="AU402" s="695"/>
      <c r="AV402" s="114"/>
      <c r="AW402" s="114"/>
      <c r="AX402" s="952"/>
      <c r="AY402" s="114"/>
      <c r="AZ402" s="41"/>
      <c r="BA402" s="695"/>
      <c r="BB402" s="41"/>
      <c r="BC402" s="41"/>
      <c r="BD402" s="41"/>
      <c r="BE402" s="98"/>
      <c r="BF402" s="114"/>
      <c r="BG402" s="114"/>
      <c r="BH402" s="41"/>
      <c r="BI402" s="41"/>
      <c r="BJ402" s="114"/>
      <c r="BK402" s="114"/>
      <c r="BL402" s="41"/>
      <c r="BM402" s="41"/>
      <c r="BN402" s="114"/>
      <c r="BO402" s="114"/>
      <c r="BP402" s="114"/>
      <c r="BQ402" s="114"/>
      <c r="BR402" s="41"/>
      <c r="BS402" s="41"/>
      <c r="BT402" s="114"/>
      <c r="BU402" s="98"/>
      <c r="BV402" s="114"/>
      <c r="BW402" s="114"/>
      <c r="BX402" s="114"/>
      <c r="BY402" s="41"/>
      <c r="BZ402" s="41"/>
      <c r="CE402" s="695"/>
    </row>
    <row r="403" spans="2:83" s="44" customFormat="1" ht="36.75" hidden="1" customHeight="1" x14ac:dyDescent="0.25">
      <c r="B403" s="200"/>
      <c r="C403" s="110" t="s">
        <v>39</v>
      </c>
      <c r="D403" s="171">
        <f>G403</f>
        <v>0</v>
      </c>
      <c r="E403" s="171"/>
      <c r="F403" s="171"/>
      <c r="G403" s="171"/>
      <c r="H403" s="875"/>
      <c r="I403" s="875"/>
      <c r="J403" s="185">
        <f t="shared" si="1088"/>
        <v>0</v>
      </c>
      <c r="K403" s="171">
        <f>Q403</f>
        <v>0</v>
      </c>
      <c r="L403" s="695" t="e">
        <f t="shared" si="1094"/>
        <v>#DIV/0!</v>
      </c>
      <c r="M403" s="171">
        <v>0</v>
      </c>
      <c r="N403" s="116"/>
      <c r="O403" s="116"/>
      <c r="P403" s="116"/>
      <c r="Q403" s="116"/>
      <c r="R403" s="116"/>
      <c r="S403" s="300"/>
      <c r="T403" s="41"/>
      <c r="U403" s="300"/>
      <c r="V403" s="116">
        <f t="shared" si="1100"/>
        <v>0</v>
      </c>
      <c r="W403" s="116">
        <f>AA403-E403</f>
        <v>0</v>
      </c>
      <c r="X403" s="300"/>
      <c r="Y403" s="300"/>
      <c r="Z403" s="116">
        <f t="shared" si="1097"/>
        <v>0</v>
      </c>
      <c r="AA403" s="116">
        <f t="shared" si="1108"/>
        <v>0</v>
      </c>
      <c r="AB403" s="300"/>
      <c r="AC403" s="300"/>
      <c r="AD403" s="41"/>
      <c r="AE403" s="905">
        <f>AG403</f>
        <v>0</v>
      </c>
      <c r="AF403" s="695" t="e">
        <f t="shared" si="1095"/>
        <v>#DIV/0!</v>
      </c>
      <c r="AG403" s="171"/>
      <c r="AH403" s="695"/>
      <c r="AI403" s="116"/>
      <c r="AJ403" s="116"/>
      <c r="AK403" s="116"/>
      <c r="AL403" s="116"/>
      <c r="AM403" s="300"/>
      <c r="AN403" s="41"/>
      <c r="AO403" s="300"/>
      <c r="AP403" s="116"/>
      <c r="AQ403" s="116"/>
      <c r="AR403" s="171">
        <f>AT403</f>
        <v>0</v>
      </c>
      <c r="AS403" s="695" t="e">
        <f t="shared" si="1096"/>
        <v>#DIV/0!</v>
      </c>
      <c r="AT403" s="171">
        <v>0</v>
      </c>
      <c r="AU403" s="695"/>
      <c r="AV403" s="116"/>
      <c r="AW403" s="116"/>
      <c r="AX403" s="171"/>
      <c r="AY403" s="116"/>
      <c r="AZ403" s="300"/>
      <c r="BA403" s="695"/>
      <c r="BB403" s="300"/>
      <c r="BC403" s="300"/>
      <c r="BD403" s="300"/>
      <c r="BE403" s="116"/>
      <c r="BF403" s="116"/>
      <c r="BG403" s="116"/>
      <c r="BH403" s="300"/>
      <c r="BI403" s="300"/>
      <c r="BJ403" s="116"/>
      <c r="BK403" s="116"/>
      <c r="BL403" s="300"/>
      <c r="BM403" s="300"/>
      <c r="BN403" s="116"/>
      <c r="BO403" s="116"/>
      <c r="BP403" s="116"/>
      <c r="BQ403" s="116"/>
      <c r="BR403" s="300"/>
      <c r="BS403" s="300"/>
      <c r="BT403" s="116"/>
      <c r="BU403" s="116"/>
      <c r="BV403" s="116"/>
      <c r="BW403" s="116"/>
      <c r="BX403" s="116"/>
      <c r="BY403" s="300"/>
      <c r="BZ403" s="300"/>
      <c r="CE403" s="695"/>
    </row>
    <row r="404" spans="2:83" s="44" customFormat="1" ht="36.75" hidden="1" customHeight="1" x14ac:dyDescent="0.25">
      <c r="B404" s="200"/>
      <c r="C404" s="110" t="s">
        <v>40</v>
      </c>
      <c r="D404" s="171">
        <f>G404</f>
        <v>0</v>
      </c>
      <c r="E404" s="171"/>
      <c r="F404" s="171"/>
      <c r="G404" s="171"/>
      <c r="H404" s="875"/>
      <c r="I404" s="875"/>
      <c r="J404" s="185">
        <f t="shared" si="1088"/>
        <v>0</v>
      </c>
      <c r="K404" s="171">
        <f>Q404</f>
        <v>0</v>
      </c>
      <c r="L404" s="695" t="e">
        <f t="shared" si="1094"/>
        <v>#DIV/0!</v>
      </c>
      <c r="M404" s="171">
        <v>0</v>
      </c>
      <c r="N404" s="116"/>
      <c r="O404" s="116"/>
      <c r="P404" s="116"/>
      <c r="Q404" s="116"/>
      <c r="R404" s="116"/>
      <c r="S404" s="300"/>
      <c r="T404" s="41"/>
      <c r="U404" s="300"/>
      <c r="V404" s="89">
        <f t="shared" si="1100"/>
        <v>0</v>
      </c>
      <c r="W404" s="300"/>
      <c r="X404" s="300"/>
      <c r="Y404" s="300"/>
      <c r="Z404" s="116">
        <f t="shared" si="1097"/>
        <v>0</v>
      </c>
      <c r="AA404" s="116">
        <f t="shared" si="1108"/>
        <v>0</v>
      </c>
      <c r="AB404" s="300"/>
      <c r="AC404" s="300"/>
      <c r="AD404" s="41"/>
      <c r="AE404" s="905"/>
      <c r="AF404" s="695" t="e">
        <f t="shared" si="1095"/>
        <v>#DIV/0!</v>
      </c>
      <c r="AG404" s="171"/>
      <c r="AH404" s="695"/>
      <c r="AI404" s="116"/>
      <c r="AJ404" s="116"/>
      <c r="AK404" s="116"/>
      <c r="AL404" s="116"/>
      <c r="AM404" s="300"/>
      <c r="AN404" s="41"/>
      <c r="AO404" s="300"/>
      <c r="AP404" s="116"/>
      <c r="AQ404" s="116"/>
      <c r="AR404" s="171"/>
      <c r="AS404" s="695" t="e">
        <f t="shared" si="1096"/>
        <v>#DIV/0!</v>
      </c>
      <c r="AT404" s="171"/>
      <c r="AU404" s="695"/>
      <c r="AV404" s="116"/>
      <c r="AW404" s="116"/>
      <c r="AX404" s="171"/>
      <c r="AY404" s="116"/>
      <c r="AZ404" s="300"/>
      <c r="BA404" s="695"/>
      <c r="BB404" s="300"/>
      <c r="BC404" s="300"/>
      <c r="BD404" s="300"/>
      <c r="BE404" s="116"/>
      <c r="BF404" s="116"/>
      <c r="BG404" s="116"/>
      <c r="BH404" s="300"/>
      <c r="BI404" s="300"/>
      <c r="BJ404" s="116"/>
      <c r="BK404" s="116"/>
      <c r="BL404" s="300"/>
      <c r="BM404" s="300"/>
      <c r="BN404" s="116"/>
      <c r="BO404" s="116"/>
      <c r="BP404" s="116"/>
      <c r="BQ404" s="116"/>
      <c r="BR404" s="300"/>
      <c r="BS404" s="300"/>
      <c r="BT404" s="116"/>
      <c r="BU404" s="116"/>
      <c r="BV404" s="116"/>
      <c r="BW404" s="116"/>
      <c r="BX404" s="116"/>
      <c r="BY404" s="300"/>
      <c r="BZ404" s="300"/>
      <c r="CE404" s="695"/>
    </row>
    <row r="405" spans="2:83" s="44" customFormat="1" ht="132" customHeight="1" x14ac:dyDescent="0.25">
      <c r="B405" s="200" t="s">
        <v>34</v>
      </c>
      <c r="C405" s="97" t="s">
        <v>45</v>
      </c>
      <c r="D405" s="834">
        <f>G405</f>
        <v>341153.66755999997</v>
      </c>
      <c r="E405" s="834"/>
      <c r="F405" s="834"/>
      <c r="G405" s="915">
        <f>G406</f>
        <v>341153.66755999997</v>
      </c>
      <c r="H405" s="875"/>
      <c r="I405" s="875"/>
      <c r="J405" s="185">
        <f>J406</f>
        <v>-341153.66755999997</v>
      </c>
      <c r="K405" s="834">
        <f>K406</f>
        <v>0</v>
      </c>
      <c r="L405" s="695">
        <f t="shared" si="1094"/>
        <v>0</v>
      </c>
      <c r="M405" s="952"/>
      <c r="N405" s="114"/>
      <c r="O405" s="114"/>
      <c r="P405" s="114"/>
      <c r="Q405" s="114">
        <f>Q406</f>
        <v>0</v>
      </c>
      <c r="R405" s="695">
        <f>Q405/G405</f>
        <v>0</v>
      </c>
      <c r="S405" s="300"/>
      <c r="T405" s="41"/>
      <c r="U405" s="300"/>
      <c r="V405" s="89"/>
      <c r="W405" s="300"/>
      <c r="X405" s="300"/>
      <c r="Y405" s="300"/>
      <c r="Z405" s="114"/>
      <c r="AA405" s="114"/>
      <c r="AB405" s="300"/>
      <c r="AC405" s="300"/>
      <c r="AD405" s="41"/>
      <c r="AE405" s="952">
        <f>AK405</f>
        <v>0</v>
      </c>
      <c r="AF405" s="695">
        <f t="shared" si="1095"/>
        <v>0</v>
      </c>
      <c r="AG405" s="952"/>
      <c r="AH405" s="695"/>
      <c r="AI405" s="114"/>
      <c r="AJ405" s="114"/>
      <c r="AK405" s="114">
        <f>AK406</f>
        <v>0</v>
      </c>
      <c r="AL405" s="695">
        <f t="shared" ref="AL405:AL469" si="1109">AK405/G405</f>
        <v>0</v>
      </c>
      <c r="AM405" s="300"/>
      <c r="AN405" s="41"/>
      <c r="AO405" s="300"/>
      <c r="AP405" s="114">
        <f>AP406</f>
        <v>276704.66128</v>
      </c>
      <c r="AQ405" s="114"/>
      <c r="AR405" s="834">
        <f>AX405</f>
        <v>276704.66128</v>
      </c>
      <c r="AS405" s="695">
        <f t="shared" si="1096"/>
        <v>0.8110851138111681</v>
      </c>
      <c r="AT405" s="952"/>
      <c r="AU405" s="695"/>
      <c r="AV405" s="114"/>
      <c r="AW405" s="695"/>
      <c r="AX405" s="952">
        <f>AX406</f>
        <v>276704.66128</v>
      </c>
      <c r="AY405" s="695">
        <f t="shared" ref="AY405:AY470" si="1110">AX405/G405</f>
        <v>0.8110851138111681</v>
      </c>
      <c r="AZ405" s="300"/>
      <c r="BA405" s="695"/>
      <c r="BB405" s="300"/>
      <c r="BC405" s="300"/>
      <c r="BD405" s="300"/>
      <c r="BE405" s="114"/>
      <c r="BF405" s="114"/>
      <c r="BG405" s="114"/>
      <c r="BH405" s="300"/>
      <c r="BI405" s="300"/>
      <c r="BJ405" s="114"/>
      <c r="BK405" s="114"/>
      <c r="BL405" s="300"/>
      <c r="BM405" s="300"/>
      <c r="BN405" s="114"/>
      <c r="BO405" s="114"/>
      <c r="BP405" s="114"/>
      <c r="BQ405" s="114"/>
      <c r="BR405" s="300"/>
      <c r="BS405" s="300"/>
      <c r="BT405" s="114"/>
      <c r="BU405" s="114"/>
      <c r="BV405" s="114"/>
      <c r="BW405" s="114"/>
      <c r="BX405" s="114"/>
      <c r="BY405" s="300"/>
      <c r="BZ405" s="300"/>
      <c r="CE405" s="695"/>
    </row>
    <row r="406" spans="2:83" s="42" customFormat="1" ht="46.5" hidden="1" customHeight="1" x14ac:dyDescent="0.25">
      <c r="B406" s="599"/>
      <c r="C406" s="97" t="s">
        <v>31</v>
      </c>
      <c r="D406" s="185">
        <f>E406+G406+H406+I406</f>
        <v>341153.66755999997</v>
      </c>
      <c r="E406" s="834"/>
      <c r="F406" s="834"/>
      <c r="G406" s="915">
        <f>SUM(G407:G409)</f>
        <v>341153.66755999997</v>
      </c>
      <c r="H406" s="258"/>
      <c r="I406" s="258"/>
      <c r="J406" s="185">
        <f t="shared" ref="J406:J409" si="1111">Q406-G406</f>
        <v>-341153.66755999997</v>
      </c>
      <c r="K406" s="185">
        <f>M406+Q406+S406+U406</f>
        <v>0</v>
      </c>
      <c r="L406" s="695">
        <f t="shared" si="1094"/>
        <v>0</v>
      </c>
      <c r="M406" s="952">
        <f>M407</f>
        <v>0</v>
      </c>
      <c r="N406" s="114"/>
      <c r="O406" s="114"/>
      <c r="P406" s="114"/>
      <c r="Q406" s="915">
        <f>Q407+Q409+Q408</f>
        <v>0</v>
      </c>
      <c r="R406" s="695">
        <f t="shared" ref="R406:R409" si="1112">Q406/G406</f>
        <v>0</v>
      </c>
      <c r="S406" s="41"/>
      <c r="T406" s="41"/>
      <c r="U406" s="41"/>
      <c r="V406" s="114">
        <f t="shared" ref="V406:V407" si="1113">W406+X406+Y406</f>
        <v>0</v>
      </c>
      <c r="W406" s="41"/>
      <c r="X406" s="41"/>
      <c r="Y406" s="41"/>
      <c r="Z406" s="114">
        <f t="shared" ref="Z406:Z407" si="1114">AA406+AB406+AC406</f>
        <v>0</v>
      </c>
      <c r="AA406" s="114">
        <f t="shared" ref="AA406:AA407" si="1115">E406</f>
        <v>0</v>
      </c>
      <c r="AB406" s="41"/>
      <c r="AC406" s="41"/>
      <c r="AD406" s="41"/>
      <c r="AE406" s="185">
        <f>AG406+AK406+AM406+AO406</f>
        <v>0</v>
      </c>
      <c r="AF406" s="695">
        <f t="shared" si="1095"/>
        <v>0</v>
      </c>
      <c r="AG406" s="952"/>
      <c r="AH406" s="695"/>
      <c r="AI406" s="114"/>
      <c r="AJ406" s="114"/>
      <c r="AK406" s="925">
        <f>AK407+AK409+AK408</f>
        <v>0</v>
      </c>
      <c r="AL406" s="695">
        <f t="shared" si="1109"/>
        <v>0</v>
      </c>
      <c r="AM406" s="41"/>
      <c r="AN406" s="41"/>
      <c r="AO406" s="41"/>
      <c r="AP406" s="114">
        <f>AP407+AP409</f>
        <v>276704.66128</v>
      </c>
      <c r="AQ406" s="114"/>
      <c r="AR406" s="185">
        <f>AT406+AX406+AZ406+BB406</f>
        <v>276704.66128</v>
      </c>
      <c r="AS406" s="695">
        <f t="shared" si="1096"/>
        <v>0.8110851138111681</v>
      </c>
      <c r="AT406" s="952">
        <f>AT407</f>
        <v>0</v>
      </c>
      <c r="AU406" s="695"/>
      <c r="AV406" s="114"/>
      <c r="AW406" s="695"/>
      <c r="AX406" s="952">
        <f>AX407+AX409+AX408</f>
        <v>276704.66128</v>
      </c>
      <c r="AY406" s="695">
        <f t="shared" si="1110"/>
        <v>0.8110851138111681</v>
      </c>
      <c r="AZ406" s="41"/>
      <c r="BA406" s="695"/>
      <c r="BB406" s="41"/>
      <c r="BC406" s="41"/>
      <c r="BD406" s="41"/>
      <c r="BE406" s="98"/>
      <c r="BF406" s="114"/>
      <c r="BG406" s="114"/>
      <c r="BH406" s="41"/>
      <c r="BI406" s="41"/>
      <c r="BJ406" s="114"/>
      <c r="BK406" s="114"/>
      <c r="BL406" s="41"/>
      <c r="BM406" s="41"/>
      <c r="BN406" s="114"/>
      <c r="BO406" s="114"/>
      <c r="BP406" s="114"/>
      <c r="BQ406" s="114"/>
      <c r="BR406" s="41"/>
      <c r="BS406" s="41"/>
      <c r="BT406" s="114"/>
      <c r="BU406" s="98"/>
      <c r="BV406" s="114"/>
      <c r="BW406" s="114"/>
      <c r="BX406" s="114"/>
      <c r="BY406" s="41"/>
      <c r="BZ406" s="41"/>
      <c r="CE406" s="695"/>
    </row>
    <row r="407" spans="2:83" s="44" customFormat="1" ht="36.75" hidden="1" customHeight="1" x14ac:dyDescent="0.25">
      <c r="B407" s="200"/>
      <c r="C407" s="110" t="s">
        <v>39</v>
      </c>
      <c r="D407" s="171">
        <f>G407</f>
        <v>288553.66755999997</v>
      </c>
      <c r="E407" s="171"/>
      <c r="F407" s="171"/>
      <c r="G407" s="171">
        <v>288553.66755999997</v>
      </c>
      <c r="H407" s="875"/>
      <c r="I407" s="875"/>
      <c r="J407" s="244">
        <f t="shared" si="1111"/>
        <v>-288553.66755999997</v>
      </c>
      <c r="K407" s="171">
        <f>Q407</f>
        <v>0</v>
      </c>
      <c r="L407" s="695">
        <f t="shared" si="1094"/>
        <v>0</v>
      </c>
      <c r="M407" s="171">
        <v>0</v>
      </c>
      <c r="N407" s="116"/>
      <c r="O407" s="116"/>
      <c r="P407" s="116"/>
      <c r="Q407" s="116"/>
      <c r="R407" s="695">
        <f t="shared" si="1112"/>
        <v>0</v>
      </c>
      <c r="S407" s="300"/>
      <c r="T407" s="41"/>
      <c r="U407" s="300"/>
      <c r="V407" s="114">
        <f t="shared" si="1113"/>
        <v>0</v>
      </c>
      <c r="W407" s="300"/>
      <c r="X407" s="300"/>
      <c r="Y407" s="300"/>
      <c r="Z407" s="116">
        <f t="shared" si="1114"/>
        <v>0</v>
      </c>
      <c r="AA407" s="116">
        <f t="shared" si="1115"/>
        <v>0</v>
      </c>
      <c r="AB407" s="300"/>
      <c r="AC407" s="300"/>
      <c r="AD407" s="41"/>
      <c r="AE407" s="171">
        <f>AK407</f>
        <v>0</v>
      </c>
      <c r="AF407" s="695">
        <f t="shared" si="1095"/>
        <v>0</v>
      </c>
      <c r="AG407" s="171"/>
      <c r="AH407" s="695"/>
      <c r="AI407" s="116"/>
      <c r="AJ407" s="116"/>
      <c r="AK407" s="116"/>
      <c r="AL407" s="695">
        <f t="shared" si="1109"/>
        <v>0</v>
      </c>
      <c r="AM407" s="300"/>
      <c r="AN407" s="41"/>
      <c r="AO407" s="300"/>
      <c r="AP407" s="116">
        <f>AX407-AK407</f>
        <v>274704.66128</v>
      </c>
      <c r="AQ407" s="116"/>
      <c r="AR407" s="171">
        <f>AX407</f>
        <v>274704.66128</v>
      </c>
      <c r="AS407" s="695">
        <f>AR407/D407</f>
        <v>0.95200544010718458</v>
      </c>
      <c r="AT407" s="171">
        <v>0</v>
      </c>
      <c r="AU407" s="695"/>
      <c r="AV407" s="116"/>
      <c r="AW407" s="695"/>
      <c r="AX407" s="171">
        <f>'[8]2 вариант'!$I$197</f>
        <v>274704.66128</v>
      </c>
      <c r="AY407" s="695">
        <f t="shared" si="1110"/>
        <v>0.95200544010718458</v>
      </c>
      <c r="AZ407" s="300"/>
      <c r="BA407" s="695"/>
      <c r="BB407" s="300"/>
      <c r="BC407" s="300"/>
      <c r="BD407" s="300"/>
      <c r="BE407" s="116"/>
      <c r="BF407" s="116"/>
      <c r="BG407" s="116"/>
      <c r="BH407" s="300"/>
      <c r="BI407" s="300"/>
      <c r="BJ407" s="116"/>
      <c r="BK407" s="116"/>
      <c r="BL407" s="300"/>
      <c r="BM407" s="300"/>
      <c r="BN407" s="116"/>
      <c r="BO407" s="116"/>
      <c r="BP407" s="116"/>
      <c r="BQ407" s="116"/>
      <c r="BR407" s="300"/>
      <c r="BS407" s="300"/>
      <c r="BT407" s="116"/>
      <c r="BU407" s="116"/>
      <c r="BV407" s="116"/>
      <c r="BW407" s="116"/>
      <c r="BX407" s="116"/>
      <c r="BY407" s="300"/>
      <c r="BZ407" s="300"/>
      <c r="CE407" s="695"/>
    </row>
    <row r="408" spans="2:83" s="44" customFormat="1" ht="36.75" hidden="1" customHeight="1" x14ac:dyDescent="0.25">
      <c r="B408" s="200"/>
      <c r="C408" s="110" t="s">
        <v>518</v>
      </c>
      <c r="D408" s="171">
        <f>G408</f>
        <v>50000</v>
      </c>
      <c r="E408" s="171"/>
      <c r="F408" s="171"/>
      <c r="G408" s="171">
        <v>50000</v>
      </c>
      <c r="H408" s="875"/>
      <c r="I408" s="875"/>
      <c r="J408" s="244"/>
      <c r="K408" s="171">
        <f t="shared" ref="K408:K409" si="1116">Q408</f>
        <v>0</v>
      </c>
      <c r="L408" s="695">
        <f t="shared" si="1094"/>
        <v>0</v>
      </c>
      <c r="M408" s="171"/>
      <c r="N408" s="116"/>
      <c r="O408" s="116"/>
      <c r="P408" s="116"/>
      <c r="Q408" s="116"/>
      <c r="R408" s="695">
        <f t="shared" si="1112"/>
        <v>0</v>
      </c>
      <c r="S408" s="300"/>
      <c r="T408" s="41"/>
      <c r="U408" s="300"/>
      <c r="V408" s="114"/>
      <c r="W408" s="300"/>
      <c r="X408" s="300"/>
      <c r="Y408" s="300"/>
      <c r="Z408" s="116"/>
      <c r="AA408" s="116"/>
      <c r="AB408" s="300"/>
      <c r="AC408" s="300"/>
      <c r="AD408" s="41"/>
      <c r="AE408" s="171">
        <f t="shared" ref="AE408:AE409" si="1117">AK408</f>
        <v>0</v>
      </c>
      <c r="AF408" s="695">
        <f t="shared" si="1095"/>
        <v>0</v>
      </c>
      <c r="AG408" s="171"/>
      <c r="AH408" s="695"/>
      <c r="AI408" s="116"/>
      <c r="AJ408" s="116"/>
      <c r="AK408" s="116"/>
      <c r="AL408" s="695">
        <f t="shared" si="1109"/>
        <v>0</v>
      </c>
      <c r="AM408" s="300"/>
      <c r="AN408" s="41"/>
      <c r="AO408" s="300"/>
      <c r="AP408" s="116"/>
      <c r="AQ408" s="116"/>
      <c r="AR408" s="171">
        <f>AX408</f>
        <v>0</v>
      </c>
      <c r="AS408" s="695">
        <f t="shared" ref="AS408:AS409" si="1118">AR408/D408</f>
        <v>0</v>
      </c>
      <c r="AT408" s="171"/>
      <c r="AU408" s="695"/>
      <c r="AV408" s="116"/>
      <c r="AW408" s="695"/>
      <c r="AX408" s="171"/>
      <c r="AY408" s="695">
        <f t="shared" si="1110"/>
        <v>0</v>
      </c>
      <c r="AZ408" s="300"/>
      <c r="BA408" s="695"/>
      <c r="BB408" s="300"/>
      <c r="BC408" s="300"/>
      <c r="BD408" s="300"/>
      <c r="BE408" s="116"/>
      <c r="BF408" s="116"/>
      <c r="BG408" s="116"/>
      <c r="BH408" s="300"/>
      <c r="BI408" s="300"/>
      <c r="BJ408" s="116"/>
      <c r="BK408" s="116"/>
      <c r="BL408" s="300"/>
      <c r="BM408" s="300"/>
      <c r="BN408" s="116"/>
      <c r="BO408" s="116"/>
      <c r="BP408" s="116"/>
      <c r="BQ408" s="116"/>
      <c r="BR408" s="300"/>
      <c r="BS408" s="300"/>
      <c r="BT408" s="116"/>
      <c r="BU408" s="116"/>
      <c r="BV408" s="116"/>
      <c r="BW408" s="116"/>
      <c r="BX408" s="116"/>
      <c r="BY408" s="300"/>
      <c r="BZ408" s="300"/>
      <c r="CE408" s="695"/>
    </row>
    <row r="409" spans="2:83" s="44" customFormat="1" ht="36.75" hidden="1" customHeight="1" x14ac:dyDescent="0.25">
      <c r="B409" s="200"/>
      <c r="C409" s="110" t="s">
        <v>405</v>
      </c>
      <c r="D409" s="171">
        <f>G409</f>
        <v>2600</v>
      </c>
      <c r="E409" s="171"/>
      <c r="F409" s="171"/>
      <c r="G409" s="171">
        <v>2600</v>
      </c>
      <c r="H409" s="875"/>
      <c r="I409" s="875"/>
      <c r="J409" s="244">
        <f t="shared" si="1111"/>
        <v>-2600</v>
      </c>
      <c r="K409" s="171">
        <f t="shared" si="1116"/>
        <v>0</v>
      </c>
      <c r="L409" s="695">
        <f t="shared" si="1094"/>
        <v>0</v>
      </c>
      <c r="M409" s="171"/>
      <c r="N409" s="116"/>
      <c r="O409" s="116"/>
      <c r="P409" s="116"/>
      <c r="Q409" s="116"/>
      <c r="R409" s="695">
        <f t="shared" si="1112"/>
        <v>0</v>
      </c>
      <c r="S409" s="300"/>
      <c r="T409" s="41"/>
      <c r="U409" s="300"/>
      <c r="V409" s="114"/>
      <c r="W409" s="300"/>
      <c r="X409" s="300"/>
      <c r="Y409" s="300"/>
      <c r="Z409" s="116"/>
      <c r="AA409" s="116"/>
      <c r="AB409" s="300"/>
      <c r="AC409" s="300"/>
      <c r="AD409" s="41"/>
      <c r="AE409" s="171">
        <f t="shared" si="1117"/>
        <v>0</v>
      </c>
      <c r="AF409" s="695">
        <f t="shared" si="1095"/>
        <v>0</v>
      </c>
      <c r="AG409" s="171"/>
      <c r="AH409" s="695"/>
      <c r="AI409" s="116"/>
      <c r="AJ409" s="116"/>
      <c r="AK409" s="116"/>
      <c r="AL409" s="695">
        <f t="shared" si="1109"/>
        <v>0</v>
      </c>
      <c r="AM409" s="300"/>
      <c r="AN409" s="41"/>
      <c r="AO409" s="300"/>
      <c r="AP409" s="116">
        <f>AX409-AK409</f>
        <v>2000</v>
      </c>
      <c r="AQ409" s="116"/>
      <c r="AR409" s="171">
        <f>AX409</f>
        <v>2000</v>
      </c>
      <c r="AS409" s="695">
        <f t="shared" si="1118"/>
        <v>0.76923076923076927</v>
      </c>
      <c r="AT409" s="171"/>
      <c r="AU409" s="695"/>
      <c r="AV409" s="116"/>
      <c r="AW409" s="695"/>
      <c r="AX409" s="171">
        <f>'[8]2 вариант'!$I$200</f>
        <v>2000</v>
      </c>
      <c r="AY409" s="695">
        <f t="shared" si="1110"/>
        <v>0.76923076923076927</v>
      </c>
      <c r="AZ409" s="300"/>
      <c r="BA409" s="695"/>
      <c r="BB409" s="300"/>
      <c r="BC409" s="300"/>
      <c r="BD409" s="300"/>
      <c r="BE409" s="116"/>
      <c r="BF409" s="116"/>
      <c r="BG409" s="116"/>
      <c r="BH409" s="300"/>
      <c r="BI409" s="300"/>
      <c r="BJ409" s="116"/>
      <c r="BK409" s="116"/>
      <c r="BL409" s="300"/>
      <c r="BM409" s="300"/>
      <c r="BN409" s="116"/>
      <c r="BO409" s="116"/>
      <c r="BP409" s="116"/>
      <c r="BQ409" s="116"/>
      <c r="BR409" s="300"/>
      <c r="BS409" s="300"/>
      <c r="BT409" s="116"/>
      <c r="BU409" s="116"/>
      <c r="BV409" s="116"/>
      <c r="BW409" s="116"/>
      <c r="BX409" s="116"/>
      <c r="BY409" s="300"/>
      <c r="BZ409" s="300"/>
      <c r="CE409" s="695"/>
    </row>
    <row r="410" spans="2:83" s="44" customFormat="1" ht="138" customHeight="1" x14ac:dyDescent="0.25">
      <c r="B410" s="200" t="s">
        <v>63</v>
      </c>
      <c r="C410" s="97" t="s">
        <v>261</v>
      </c>
      <c r="D410" s="185">
        <f>E410+G410+H410+I410</f>
        <v>95000</v>
      </c>
      <c r="E410" s="834"/>
      <c r="F410" s="834"/>
      <c r="G410" s="915">
        <f>G411</f>
        <v>95000</v>
      </c>
      <c r="H410" s="875"/>
      <c r="I410" s="875"/>
      <c r="J410" s="185">
        <f t="shared" si="1088"/>
        <v>-95000</v>
      </c>
      <c r="K410" s="185">
        <f>M410+Q410+S410+U410</f>
        <v>0</v>
      </c>
      <c r="L410" s="695">
        <f t="shared" si="1094"/>
        <v>0</v>
      </c>
      <c r="M410" s="952">
        <f>M412</f>
        <v>0</v>
      </c>
      <c r="N410" s="114"/>
      <c r="O410" s="114"/>
      <c r="P410" s="114"/>
      <c r="Q410" s="114">
        <f>Q411</f>
        <v>0</v>
      </c>
      <c r="R410" s="695">
        <f>Q410/G410</f>
        <v>0</v>
      </c>
      <c r="S410" s="300"/>
      <c r="T410" s="41"/>
      <c r="U410" s="300"/>
      <c r="V410" s="114">
        <f t="shared" si="1100"/>
        <v>0</v>
      </c>
      <c r="W410" s="300"/>
      <c r="X410" s="300"/>
      <c r="Y410" s="300"/>
      <c r="Z410" s="114">
        <f t="shared" si="1097"/>
        <v>0</v>
      </c>
      <c r="AA410" s="114">
        <f t="shared" si="1108"/>
        <v>0</v>
      </c>
      <c r="AB410" s="300"/>
      <c r="AC410" s="300"/>
      <c r="AD410" s="41"/>
      <c r="AE410" s="185">
        <f>AG410+AK410+AM410+AO410</f>
        <v>0</v>
      </c>
      <c r="AF410" s="695">
        <f t="shared" si="1095"/>
        <v>0</v>
      </c>
      <c r="AG410" s="952"/>
      <c r="AH410" s="695"/>
      <c r="AI410" s="114"/>
      <c r="AJ410" s="114"/>
      <c r="AK410" s="114">
        <f>AK411</f>
        <v>0</v>
      </c>
      <c r="AL410" s="695">
        <f t="shared" si="1109"/>
        <v>0</v>
      </c>
      <c r="AM410" s="300"/>
      <c r="AN410" s="41"/>
      <c r="AO410" s="300"/>
      <c r="AP410" s="114">
        <f>AR410-AK410</f>
        <v>82214.485239999995</v>
      </c>
      <c r="AQ410" s="114"/>
      <c r="AR410" s="185">
        <f>AT410+AX410+AZ410+BB410</f>
        <v>82214.485239999995</v>
      </c>
      <c r="AS410" s="695">
        <f t="shared" si="1096"/>
        <v>0.86541563410526312</v>
      </c>
      <c r="AT410" s="952">
        <f>AT412</f>
        <v>0</v>
      </c>
      <c r="AU410" s="695"/>
      <c r="AV410" s="114"/>
      <c r="AW410" s="695"/>
      <c r="AX410" s="952">
        <f>AX411</f>
        <v>82214.485239999995</v>
      </c>
      <c r="AY410" s="695">
        <f t="shared" si="1110"/>
        <v>0.86541563410526312</v>
      </c>
      <c r="AZ410" s="300"/>
      <c r="BA410" s="695"/>
      <c r="BB410" s="300"/>
      <c r="BC410" s="300"/>
      <c r="BD410" s="300"/>
      <c r="BE410" s="98"/>
      <c r="BF410" s="114"/>
      <c r="BG410" s="114"/>
      <c r="BH410" s="300"/>
      <c r="BI410" s="300"/>
      <c r="BJ410" s="114"/>
      <c r="BK410" s="114"/>
      <c r="BL410" s="300"/>
      <c r="BM410" s="300"/>
      <c r="BN410" s="114"/>
      <c r="BO410" s="114"/>
      <c r="BP410" s="114"/>
      <c r="BQ410" s="114"/>
      <c r="BR410" s="300"/>
      <c r="BS410" s="300"/>
      <c r="BT410" s="114"/>
      <c r="BU410" s="98"/>
      <c r="BV410" s="114"/>
      <c r="BW410" s="114"/>
      <c r="BX410" s="114"/>
      <c r="BY410" s="300"/>
      <c r="BZ410" s="300"/>
      <c r="CE410" s="695"/>
    </row>
    <row r="411" spans="2:83" s="42" customFormat="1" ht="46.5" hidden="1" customHeight="1" x14ac:dyDescent="0.25">
      <c r="B411" s="503"/>
      <c r="C411" s="97" t="s">
        <v>31</v>
      </c>
      <c r="D411" s="185">
        <f>E411+G411+H411+I411</f>
        <v>95000</v>
      </c>
      <c r="E411" s="834"/>
      <c r="F411" s="834"/>
      <c r="G411" s="915">
        <f>SUM(G412:G413)</f>
        <v>95000</v>
      </c>
      <c r="H411" s="258"/>
      <c r="I411" s="258"/>
      <c r="J411" s="185">
        <f t="shared" si="1088"/>
        <v>-95000</v>
      </c>
      <c r="K411" s="185">
        <f>M411+Q411+S411+U411</f>
        <v>0</v>
      </c>
      <c r="L411" s="695">
        <f t="shared" si="1094"/>
        <v>0</v>
      </c>
      <c r="M411" s="952">
        <f>M412</f>
        <v>0</v>
      </c>
      <c r="N411" s="114"/>
      <c r="O411" s="114"/>
      <c r="P411" s="114"/>
      <c r="Q411" s="114">
        <f>SUM(Q412:Q413)</f>
        <v>0</v>
      </c>
      <c r="R411" s="695">
        <f t="shared" ref="R411:R474" si="1119">Q411/G411</f>
        <v>0</v>
      </c>
      <c r="S411" s="41"/>
      <c r="T411" s="41"/>
      <c r="U411" s="41"/>
      <c r="V411" s="114">
        <f t="shared" si="1100"/>
        <v>0</v>
      </c>
      <c r="W411" s="41"/>
      <c r="X411" s="41"/>
      <c r="Y411" s="41"/>
      <c r="Z411" s="114">
        <f t="shared" ref="Z411" si="1120">AA411+AB411+AC411</f>
        <v>0</v>
      </c>
      <c r="AA411" s="114">
        <f t="shared" si="1108"/>
        <v>0</v>
      </c>
      <c r="AB411" s="41"/>
      <c r="AC411" s="41"/>
      <c r="AD411" s="41"/>
      <c r="AE411" s="185">
        <f>AG411+AK411+AM411+AO411</f>
        <v>0</v>
      </c>
      <c r="AF411" s="695">
        <f t="shared" si="1095"/>
        <v>0</v>
      </c>
      <c r="AG411" s="952"/>
      <c r="AH411" s="695"/>
      <c r="AI411" s="114"/>
      <c r="AJ411" s="114"/>
      <c r="AK411" s="114">
        <f>AK412+AK413</f>
        <v>0</v>
      </c>
      <c r="AL411" s="695">
        <f t="shared" si="1109"/>
        <v>0</v>
      </c>
      <c r="AM411" s="41"/>
      <c r="AN411" s="41"/>
      <c r="AO411" s="41"/>
      <c r="AP411" s="114">
        <f>SUM(AP412:AP413)</f>
        <v>82214.485239999995</v>
      </c>
      <c r="AQ411" s="114"/>
      <c r="AR411" s="185">
        <f>AT411+AX411+AZ411+BB411</f>
        <v>82214.485239999995</v>
      </c>
      <c r="AS411" s="695">
        <f t="shared" si="1096"/>
        <v>0.86541563410526312</v>
      </c>
      <c r="AT411" s="952">
        <f>AT412</f>
        <v>0</v>
      </c>
      <c r="AU411" s="695"/>
      <c r="AV411" s="114"/>
      <c r="AW411" s="695"/>
      <c r="AX411" s="952">
        <f>AX412+AX413</f>
        <v>82214.485239999995</v>
      </c>
      <c r="AY411" s="695">
        <f t="shared" si="1110"/>
        <v>0.86541563410526312</v>
      </c>
      <c r="AZ411" s="41"/>
      <c r="BA411" s="695"/>
      <c r="BB411" s="41"/>
      <c r="BC411" s="41"/>
      <c r="BD411" s="41"/>
      <c r="BE411" s="98"/>
      <c r="BF411" s="114"/>
      <c r="BG411" s="114"/>
      <c r="BH411" s="41"/>
      <c r="BI411" s="41"/>
      <c r="BJ411" s="114"/>
      <c r="BK411" s="114"/>
      <c r="BL411" s="41"/>
      <c r="BM411" s="41"/>
      <c r="BN411" s="114"/>
      <c r="BO411" s="114"/>
      <c r="BP411" s="114"/>
      <c r="BQ411" s="114"/>
      <c r="BR411" s="41"/>
      <c r="BS411" s="41"/>
      <c r="BT411" s="114"/>
      <c r="BU411" s="98"/>
      <c r="BV411" s="114"/>
      <c r="BW411" s="114"/>
      <c r="BX411" s="114"/>
      <c r="BY411" s="41"/>
      <c r="BZ411" s="41"/>
      <c r="CE411" s="695"/>
    </row>
    <row r="412" spans="2:83" s="44" customFormat="1" ht="36.75" hidden="1" customHeight="1" x14ac:dyDescent="0.25">
      <c r="B412" s="200"/>
      <c r="C412" s="110" t="s">
        <v>39</v>
      </c>
      <c r="D412" s="171">
        <f>G412</f>
        <v>85000</v>
      </c>
      <c r="E412" s="171"/>
      <c r="F412" s="171"/>
      <c r="G412" s="171">
        <v>85000</v>
      </c>
      <c r="H412" s="875"/>
      <c r="I412" s="875"/>
      <c r="J412" s="244">
        <f t="shared" si="1088"/>
        <v>-85000</v>
      </c>
      <c r="K412" s="171">
        <f>Q412</f>
        <v>0</v>
      </c>
      <c r="L412" s="695">
        <f t="shared" si="1094"/>
        <v>0</v>
      </c>
      <c r="M412" s="171">
        <v>0</v>
      </c>
      <c r="N412" s="116"/>
      <c r="O412" s="116"/>
      <c r="P412" s="116"/>
      <c r="Q412" s="116"/>
      <c r="R412" s="695">
        <f t="shared" si="1119"/>
        <v>0</v>
      </c>
      <c r="S412" s="300"/>
      <c r="T412" s="41"/>
      <c r="U412" s="300"/>
      <c r="V412" s="114">
        <f t="shared" si="1100"/>
        <v>0</v>
      </c>
      <c r="W412" s="300"/>
      <c r="X412" s="300"/>
      <c r="Y412" s="300"/>
      <c r="Z412" s="116">
        <f t="shared" si="1097"/>
        <v>0</v>
      </c>
      <c r="AA412" s="116">
        <f t="shared" si="1108"/>
        <v>0</v>
      </c>
      <c r="AB412" s="300"/>
      <c r="AC412" s="300"/>
      <c r="AD412" s="41"/>
      <c r="AE412" s="171">
        <f>AK412</f>
        <v>0</v>
      </c>
      <c r="AF412" s="695">
        <f t="shared" si="1095"/>
        <v>0</v>
      </c>
      <c r="AG412" s="171">
        <v>0</v>
      </c>
      <c r="AH412" s="695"/>
      <c r="AI412" s="116"/>
      <c r="AJ412" s="116"/>
      <c r="AK412" s="116"/>
      <c r="AL412" s="695">
        <f t="shared" si="1109"/>
        <v>0</v>
      </c>
      <c r="AM412" s="300"/>
      <c r="AN412" s="41"/>
      <c r="AO412" s="300"/>
      <c r="AP412" s="116">
        <f>AX412-AK412</f>
        <v>81443.82531</v>
      </c>
      <c r="AQ412" s="116"/>
      <c r="AR412" s="171">
        <f>AX412</f>
        <v>81443.82531</v>
      </c>
      <c r="AS412" s="695">
        <f t="shared" si="1096"/>
        <v>0.95816265070588236</v>
      </c>
      <c r="AT412" s="171">
        <v>0</v>
      </c>
      <c r="AU412" s="695"/>
      <c r="AV412" s="116"/>
      <c r="AW412" s="695"/>
      <c r="AX412" s="171">
        <f>'[8]2 вариант'!$I$213</f>
        <v>81443.82531</v>
      </c>
      <c r="AY412" s="695">
        <f t="shared" si="1110"/>
        <v>0.95816265070588236</v>
      </c>
      <c r="AZ412" s="300"/>
      <c r="BA412" s="695"/>
      <c r="BB412" s="300"/>
      <c r="BC412" s="300"/>
      <c r="BD412" s="300"/>
      <c r="BE412" s="116"/>
      <c r="BF412" s="116"/>
      <c r="BG412" s="116"/>
      <c r="BH412" s="300"/>
      <c r="BI412" s="300"/>
      <c r="BJ412" s="116"/>
      <c r="BK412" s="116"/>
      <c r="BL412" s="300"/>
      <c r="BM412" s="300"/>
      <c r="BN412" s="116"/>
      <c r="BO412" s="116"/>
      <c r="BP412" s="116"/>
      <c r="BQ412" s="116"/>
      <c r="BR412" s="300"/>
      <c r="BS412" s="300"/>
      <c r="BT412" s="116"/>
      <c r="BU412" s="116"/>
      <c r="BV412" s="116"/>
      <c r="BW412" s="116"/>
      <c r="BX412" s="116"/>
      <c r="BY412" s="300"/>
      <c r="BZ412" s="300"/>
      <c r="CE412" s="695"/>
    </row>
    <row r="413" spans="2:83" s="44" customFormat="1" ht="36.75" hidden="1" customHeight="1" x14ac:dyDescent="0.25">
      <c r="B413" s="200"/>
      <c r="C413" s="110" t="s">
        <v>405</v>
      </c>
      <c r="D413" s="171">
        <f>G413</f>
        <v>10000</v>
      </c>
      <c r="E413" s="171"/>
      <c r="F413" s="171"/>
      <c r="G413" s="171">
        <v>10000</v>
      </c>
      <c r="H413" s="875"/>
      <c r="I413" s="875"/>
      <c r="J413" s="244">
        <f t="shared" si="1088"/>
        <v>-10000</v>
      </c>
      <c r="K413" s="171">
        <f>Q413</f>
        <v>0</v>
      </c>
      <c r="L413" s="695">
        <f t="shared" si="1094"/>
        <v>0</v>
      </c>
      <c r="M413" s="171"/>
      <c r="N413" s="116"/>
      <c r="O413" s="116"/>
      <c r="P413" s="116"/>
      <c r="Q413" s="116"/>
      <c r="R413" s="695">
        <f t="shared" si="1119"/>
        <v>0</v>
      </c>
      <c r="S413" s="300"/>
      <c r="T413" s="41"/>
      <c r="U413" s="300"/>
      <c r="V413" s="114"/>
      <c r="W413" s="300"/>
      <c r="X413" s="300"/>
      <c r="Y413" s="300"/>
      <c r="Z413" s="116"/>
      <c r="AA413" s="116"/>
      <c r="AB413" s="300"/>
      <c r="AC413" s="300"/>
      <c r="AD413" s="41"/>
      <c r="AE413" s="171">
        <f>AK413</f>
        <v>0</v>
      </c>
      <c r="AF413" s="695">
        <f t="shared" si="1095"/>
        <v>0</v>
      </c>
      <c r="AG413" s="171"/>
      <c r="AH413" s="695"/>
      <c r="AI413" s="116"/>
      <c r="AJ413" s="116"/>
      <c r="AK413" s="116"/>
      <c r="AL413" s="695">
        <f t="shared" si="1109"/>
        <v>0</v>
      </c>
      <c r="AM413" s="300"/>
      <c r="AN413" s="41"/>
      <c r="AO413" s="300"/>
      <c r="AP413" s="116">
        <f>AX413-AK413</f>
        <v>770.65993000000003</v>
      </c>
      <c r="AQ413" s="116"/>
      <c r="AR413" s="171">
        <f>AX413</f>
        <v>770.65993000000003</v>
      </c>
      <c r="AS413" s="695">
        <f t="shared" si="1096"/>
        <v>7.7065992999999999E-2</v>
      </c>
      <c r="AT413" s="171"/>
      <c r="AU413" s="695"/>
      <c r="AV413" s="116"/>
      <c r="AW413" s="695"/>
      <c r="AX413" s="171">
        <f>'[8]2 вариант'!$I$214</f>
        <v>770.65993000000003</v>
      </c>
      <c r="AY413" s="695">
        <f t="shared" si="1110"/>
        <v>7.7065992999999999E-2</v>
      </c>
      <c r="AZ413" s="300"/>
      <c r="BA413" s="695"/>
      <c r="BB413" s="300"/>
      <c r="BC413" s="300"/>
      <c r="BD413" s="300"/>
      <c r="BE413" s="116"/>
      <c r="BF413" s="116"/>
      <c r="BG413" s="116"/>
      <c r="BH413" s="300"/>
      <c r="BI413" s="300"/>
      <c r="BJ413" s="116"/>
      <c r="BK413" s="116"/>
      <c r="BL413" s="300"/>
      <c r="BM413" s="300"/>
      <c r="BN413" s="116"/>
      <c r="BO413" s="116"/>
      <c r="BP413" s="116"/>
      <c r="BQ413" s="116"/>
      <c r="BR413" s="300"/>
      <c r="BS413" s="300"/>
      <c r="BT413" s="116"/>
      <c r="BU413" s="116"/>
      <c r="BV413" s="116"/>
      <c r="BW413" s="116"/>
      <c r="BX413" s="116"/>
      <c r="BY413" s="300"/>
      <c r="BZ413" s="300"/>
      <c r="CE413" s="695"/>
    </row>
    <row r="414" spans="2:83" s="44" customFormat="1" ht="117.75" hidden="1" customHeight="1" x14ac:dyDescent="0.25">
      <c r="B414" s="200" t="s">
        <v>63</v>
      </c>
      <c r="C414" s="97" t="s">
        <v>384</v>
      </c>
      <c r="D414" s="185">
        <f>E414+G414+H414+I414</f>
        <v>0</v>
      </c>
      <c r="E414" s="834"/>
      <c r="F414" s="834"/>
      <c r="G414" s="915">
        <f>G416</f>
        <v>0</v>
      </c>
      <c r="H414" s="875"/>
      <c r="I414" s="875"/>
      <c r="J414" s="185">
        <f t="shared" si="1088"/>
        <v>0</v>
      </c>
      <c r="K414" s="185">
        <f>M414+Q414+S414+U414</f>
        <v>0</v>
      </c>
      <c r="L414" s="695" t="e">
        <f t="shared" si="1094"/>
        <v>#DIV/0!</v>
      </c>
      <c r="M414" s="952">
        <f>M416</f>
        <v>0</v>
      </c>
      <c r="N414" s="114"/>
      <c r="O414" s="114"/>
      <c r="P414" s="114"/>
      <c r="Q414" s="114">
        <f>Q416</f>
        <v>0</v>
      </c>
      <c r="R414" s="695" t="e">
        <f t="shared" si="1119"/>
        <v>#DIV/0!</v>
      </c>
      <c r="S414" s="300"/>
      <c r="T414" s="41"/>
      <c r="U414" s="300"/>
      <c r="V414" s="114">
        <f t="shared" si="1100"/>
        <v>0</v>
      </c>
      <c r="W414" s="300"/>
      <c r="X414" s="300"/>
      <c r="Y414" s="300"/>
      <c r="Z414" s="114">
        <f t="shared" si="1097"/>
        <v>0</v>
      </c>
      <c r="AA414" s="114">
        <f t="shared" ref="AA414:AA422" si="1121">E414</f>
        <v>0</v>
      </c>
      <c r="AB414" s="300"/>
      <c r="AC414" s="300"/>
      <c r="AD414" s="41"/>
      <c r="AE414" s="185">
        <f>AG414+AK414+AM414+AO414</f>
        <v>0</v>
      </c>
      <c r="AF414" s="695" t="e">
        <f t="shared" si="1095"/>
        <v>#DIV/0!</v>
      </c>
      <c r="AG414" s="952"/>
      <c r="AH414" s="695"/>
      <c r="AI414" s="114"/>
      <c r="AJ414" s="114"/>
      <c r="AK414" s="114"/>
      <c r="AL414" s="695" t="e">
        <f t="shared" si="1109"/>
        <v>#DIV/0!</v>
      </c>
      <c r="AM414" s="300"/>
      <c r="AN414" s="41"/>
      <c r="AO414" s="300"/>
      <c r="AP414" s="114">
        <v>0</v>
      </c>
      <c r="AQ414" s="114"/>
      <c r="AR414" s="185">
        <f>AT414+AX414+AZ414+BB414</f>
        <v>0</v>
      </c>
      <c r="AS414" s="695" t="e">
        <f t="shared" si="1096"/>
        <v>#DIV/0!</v>
      </c>
      <c r="AT414" s="952">
        <f>AT416</f>
        <v>0</v>
      </c>
      <c r="AU414" s="695"/>
      <c r="AV414" s="114"/>
      <c r="AW414" s="695"/>
      <c r="AX414" s="952"/>
      <c r="AY414" s="695" t="e">
        <f t="shared" si="1110"/>
        <v>#DIV/0!</v>
      </c>
      <c r="AZ414" s="300"/>
      <c r="BA414" s="695"/>
      <c r="BB414" s="300"/>
      <c r="BC414" s="300"/>
      <c r="BD414" s="300"/>
      <c r="BE414" s="98"/>
      <c r="BF414" s="114"/>
      <c r="BG414" s="114"/>
      <c r="BH414" s="300"/>
      <c r="BI414" s="300"/>
      <c r="BJ414" s="114"/>
      <c r="BK414" s="114"/>
      <c r="BL414" s="300"/>
      <c r="BM414" s="300"/>
      <c r="BN414" s="114"/>
      <c r="BO414" s="114"/>
      <c r="BP414" s="114"/>
      <c r="BQ414" s="114"/>
      <c r="BR414" s="300"/>
      <c r="BS414" s="300"/>
      <c r="BT414" s="114"/>
      <c r="BU414" s="98"/>
      <c r="BV414" s="114"/>
      <c r="BW414" s="114"/>
      <c r="BX414" s="114"/>
      <c r="BY414" s="300"/>
      <c r="BZ414" s="300"/>
      <c r="CE414" s="695"/>
    </row>
    <row r="415" spans="2:83" s="42" customFormat="1" ht="46.5" hidden="1" customHeight="1" x14ac:dyDescent="0.25">
      <c r="B415" s="503"/>
      <c r="C415" s="97" t="s">
        <v>31</v>
      </c>
      <c r="D415" s="185">
        <f>E415+G415+H415+I415</f>
        <v>0</v>
      </c>
      <c r="E415" s="834"/>
      <c r="F415" s="834"/>
      <c r="G415" s="915">
        <f>G416</f>
        <v>0</v>
      </c>
      <c r="H415" s="258"/>
      <c r="I415" s="258"/>
      <c r="J415" s="185">
        <f t="shared" ref="J415:J479" si="1122">Q415-G415</f>
        <v>0</v>
      </c>
      <c r="K415" s="185">
        <f>M415+Q415+S415+U415</f>
        <v>0</v>
      </c>
      <c r="L415" s="695" t="e">
        <f t="shared" si="1094"/>
        <v>#DIV/0!</v>
      </c>
      <c r="M415" s="952">
        <f>M416</f>
        <v>0</v>
      </c>
      <c r="N415" s="114"/>
      <c r="O415" s="114"/>
      <c r="P415" s="114"/>
      <c r="Q415" s="114">
        <f>Q416</f>
        <v>0</v>
      </c>
      <c r="R415" s="695" t="e">
        <f t="shared" si="1119"/>
        <v>#DIV/0!</v>
      </c>
      <c r="S415" s="41"/>
      <c r="T415" s="41"/>
      <c r="U415" s="41"/>
      <c r="V415" s="114">
        <f t="shared" si="1100"/>
        <v>0</v>
      </c>
      <c r="W415" s="41"/>
      <c r="X415" s="41"/>
      <c r="Y415" s="41"/>
      <c r="Z415" s="114">
        <f t="shared" ref="Z415" si="1123">AA415+AB415+AC415</f>
        <v>0</v>
      </c>
      <c r="AA415" s="114">
        <f t="shared" si="1121"/>
        <v>0</v>
      </c>
      <c r="AB415" s="41"/>
      <c r="AC415" s="41"/>
      <c r="AD415" s="41"/>
      <c r="AE415" s="185">
        <f>AG415+AK415+AM415+AO415</f>
        <v>0</v>
      </c>
      <c r="AF415" s="695" t="e">
        <f t="shared" si="1095"/>
        <v>#DIV/0!</v>
      </c>
      <c r="AG415" s="952"/>
      <c r="AH415" s="695"/>
      <c r="AI415" s="114"/>
      <c r="AJ415" s="114"/>
      <c r="AK415" s="114"/>
      <c r="AL415" s="695" t="e">
        <f t="shared" si="1109"/>
        <v>#DIV/0!</v>
      </c>
      <c r="AM415" s="41"/>
      <c r="AN415" s="41"/>
      <c r="AO415" s="41"/>
      <c r="AP415" s="114">
        <f t="shared" ref="AP415" si="1124">AR415+AT415+AX415</f>
        <v>0</v>
      </c>
      <c r="AQ415" s="114"/>
      <c r="AR415" s="185">
        <f>AT415+AX415+AZ415+BB415</f>
        <v>0</v>
      </c>
      <c r="AS415" s="695" t="e">
        <f t="shared" si="1096"/>
        <v>#DIV/0!</v>
      </c>
      <c r="AT415" s="952">
        <f>AT416</f>
        <v>0</v>
      </c>
      <c r="AU415" s="695"/>
      <c r="AV415" s="114"/>
      <c r="AW415" s="695"/>
      <c r="AX415" s="952"/>
      <c r="AY415" s="695" t="e">
        <f t="shared" si="1110"/>
        <v>#DIV/0!</v>
      </c>
      <c r="AZ415" s="41"/>
      <c r="BA415" s="695"/>
      <c r="BB415" s="41"/>
      <c r="BC415" s="41"/>
      <c r="BD415" s="41"/>
      <c r="BE415" s="98"/>
      <c r="BF415" s="114"/>
      <c r="BG415" s="114"/>
      <c r="BH415" s="41"/>
      <c r="BI415" s="41"/>
      <c r="BJ415" s="114"/>
      <c r="BK415" s="114"/>
      <c r="BL415" s="41"/>
      <c r="BM415" s="41"/>
      <c r="BN415" s="114"/>
      <c r="BO415" s="114"/>
      <c r="BP415" s="114"/>
      <c r="BQ415" s="114"/>
      <c r="BR415" s="41"/>
      <c r="BS415" s="41"/>
      <c r="BT415" s="114"/>
      <c r="BU415" s="98"/>
      <c r="BV415" s="114"/>
      <c r="BW415" s="114"/>
      <c r="BX415" s="114"/>
      <c r="BY415" s="41"/>
      <c r="BZ415" s="41"/>
      <c r="CE415" s="695"/>
    </row>
    <row r="416" spans="2:83" s="44" customFormat="1" ht="36.75" hidden="1" customHeight="1" x14ac:dyDescent="0.25">
      <c r="B416" s="200"/>
      <c r="C416" s="110" t="s">
        <v>39</v>
      </c>
      <c r="D416" s="171">
        <f t="shared" ref="D416" si="1125">E416</f>
        <v>0</v>
      </c>
      <c r="E416" s="171"/>
      <c r="F416" s="171"/>
      <c r="G416" s="171">
        <v>0</v>
      </c>
      <c r="H416" s="875"/>
      <c r="I416" s="875"/>
      <c r="J416" s="185">
        <f t="shared" si="1122"/>
        <v>0</v>
      </c>
      <c r="K416" s="171">
        <f t="shared" ref="K416" si="1126">M416</f>
        <v>0</v>
      </c>
      <c r="L416" s="695" t="e">
        <f t="shared" si="1094"/>
        <v>#DIV/0!</v>
      </c>
      <c r="M416" s="171">
        <v>0</v>
      </c>
      <c r="N416" s="116"/>
      <c r="O416" s="116"/>
      <c r="P416" s="116"/>
      <c r="Q416" s="116">
        <v>0</v>
      </c>
      <c r="R416" s="695" t="e">
        <f t="shared" si="1119"/>
        <v>#DIV/0!</v>
      </c>
      <c r="S416" s="300"/>
      <c r="T416" s="41"/>
      <c r="U416" s="300"/>
      <c r="V416" s="114">
        <f t="shared" si="1100"/>
        <v>0</v>
      </c>
      <c r="W416" s="300"/>
      <c r="X416" s="300"/>
      <c r="Y416" s="300"/>
      <c r="Z416" s="116">
        <f t="shared" si="1097"/>
        <v>0</v>
      </c>
      <c r="AA416" s="116">
        <f t="shared" si="1121"/>
        <v>0</v>
      </c>
      <c r="AB416" s="300"/>
      <c r="AC416" s="300"/>
      <c r="AD416" s="41"/>
      <c r="AE416" s="171">
        <f>AK416</f>
        <v>0</v>
      </c>
      <c r="AF416" s="695" t="e">
        <f t="shared" si="1095"/>
        <v>#DIV/0!</v>
      </c>
      <c r="AG416" s="171"/>
      <c r="AH416" s="695"/>
      <c r="AI416" s="116"/>
      <c r="AJ416" s="116"/>
      <c r="AK416" s="116"/>
      <c r="AL416" s="695" t="e">
        <f t="shared" si="1109"/>
        <v>#DIV/0!</v>
      </c>
      <c r="AM416" s="300"/>
      <c r="AN416" s="41"/>
      <c r="AO416" s="300"/>
      <c r="AP416" s="116">
        <f t="shared" si="1101"/>
        <v>0</v>
      </c>
      <c r="AQ416" s="116"/>
      <c r="AR416" s="171">
        <f>AX416</f>
        <v>0</v>
      </c>
      <c r="AS416" s="695" t="e">
        <f t="shared" si="1096"/>
        <v>#DIV/0!</v>
      </c>
      <c r="AT416" s="171">
        <v>0</v>
      </c>
      <c r="AU416" s="695"/>
      <c r="AV416" s="116"/>
      <c r="AW416" s="695"/>
      <c r="AX416" s="171"/>
      <c r="AY416" s="695" t="e">
        <f t="shared" si="1110"/>
        <v>#DIV/0!</v>
      </c>
      <c r="AZ416" s="300"/>
      <c r="BA416" s="695"/>
      <c r="BB416" s="300"/>
      <c r="BC416" s="300"/>
      <c r="BD416" s="300"/>
      <c r="BE416" s="116"/>
      <c r="BF416" s="116"/>
      <c r="BG416" s="116"/>
      <c r="BH416" s="300"/>
      <c r="BI416" s="300"/>
      <c r="BJ416" s="116"/>
      <c r="BK416" s="116"/>
      <c r="BL416" s="300"/>
      <c r="BM416" s="300"/>
      <c r="BN416" s="116"/>
      <c r="BO416" s="116"/>
      <c r="BP416" s="116"/>
      <c r="BQ416" s="116"/>
      <c r="BR416" s="300"/>
      <c r="BS416" s="300"/>
      <c r="BT416" s="116"/>
      <c r="BU416" s="116"/>
      <c r="BV416" s="116"/>
      <c r="BW416" s="116"/>
      <c r="BX416" s="116"/>
      <c r="BY416" s="300"/>
      <c r="BZ416" s="300"/>
      <c r="CE416" s="695"/>
    </row>
    <row r="417" spans="2:83" s="42" customFormat="1" ht="46.5" hidden="1" customHeight="1" x14ac:dyDescent="0.25">
      <c r="B417" s="503"/>
      <c r="C417" s="97" t="s">
        <v>31</v>
      </c>
      <c r="D417" s="185">
        <f>E417+G417+H417+I417</f>
        <v>0</v>
      </c>
      <c r="E417" s="834"/>
      <c r="F417" s="834"/>
      <c r="G417" s="915">
        <f>SUM(G418:G419)</f>
        <v>0</v>
      </c>
      <c r="H417" s="258"/>
      <c r="I417" s="258"/>
      <c r="J417" s="185">
        <f t="shared" si="1122"/>
        <v>0</v>
      </c>
      <c r="K417" s="185">
        <f>M417+Q417+S417+U417</f>
        <v>0</v>
      </c>
      <c r="L417" s="695" t="e">
        <f t="shared" si="1094"/>
        <v>#DIV/0!</v>
      </c>
      <c r="M417" s="952">
        <f>M418</f>
        <v>0</v>
      </c>
      <c r="N417" s="114"/>
      <c r="O417" s="114"/>
      <c r="P417" s="114"/>
      <c r="Q417" s="114">
        <f>Q418</f>
        <v>0</v>
      </c>
      <c r="R417" s="695" t="e">
        <f t="shared" si="1119"/>
        <v>#DIV/0!</v>
      </c>
      <c r="S417" s="41"/>
      <c r="T417" s="41"/>
      <c r="U417" s="41"/>
      <c r="V417" s="114">
        <f t="shared" ref="V417" si="1127">W417+X417+Y417</f>
        <v>0</v>
      </c>
      <c r="W417" s="41"/>
      <c r="X417" s="41"/>
      <c r="Y417" s="41"/>
      <c r="Z417" s="114">
        <f t="shared" si="1097"/>
        <v>0</v>
      </c>
      <c r="AA417" s="114">
        <f t="shared" si="1121"/>
        <v>0</v>
      </c>
      <c r="AB417" s="41"/>
      <c r="AC417" s="41"/>
      <c r="AD417" s="41"/>
      <c r="AE417" s="185">
        <f>AG417+AK417+AM417+AO417</f>
        <v>0</v>
      </c>
      <c r="AF417" s="695" t="e">
        <f t="shared" si="1095"/>
        <v>#DIV/0!</v>
      </c>
      <c r="AG417" s="952">
        <f>AG418</f>
        <v>0</v>
      </c>
      <c r="AH417" s="695"/>
      <c r="AI417" s="114"/>
      <c r="AJ417" s="114"/>
      <c r="AK417" s="114"/>
      <c r="AL417" s="695" t="e">
        <f t="shared" si="1109"/>
        <v>#DIV/0!</v>
      </c>
      <c r="AM417" s="41"/>
      <c r="AN417" s="41"/>
      <c r="AO417" s="41"/>
      <c r="AP417" s="114"/>
      <c r="AQ417" s="114"/>
      <c r="AR417" s="185">
        <f>AT417+AX417+AZ417+BB417</f>
        <v>0</v>
      </c>
      <c r="AS417" s="695" t="e">
        <f t="shared" si="1096"/>
        <v>#DIV/0!</v>
      </c>
      <c r="AT417" s="952">
        <f>AT418</f>
        <v>0</v>
      </c>
      <c r="AU417" s="695"/>
      <c r="AV417" s="114"/>
      <c r="AW417" s="695"/>
      <c r="AX417" s="952"/>
      <c r="AY417" s="695" t="e">
        <f t="shared" si="1110"/>
        <v>#DIV/0!</v>
      </c>
      <c r="AZ417" s="41"/>
      <c r="BA417" s="695"/>
      <c r="BB417" s="41"/>
      <c r="BC417" s="41"/>
      <c r="BD417" s="41"/>
      <c r="BE417" s="98"/>
      <c r="BF417" s="114"/>
      <c r="BG417" s="114"/>
      <c r="BH417" s="41"/>
      <c r="BI417" s="41"/>
      <c r="BJ417" s="114"/>
      <c r="BK417" s="114"/>
      <c r="BL417" s="41"/>
      <c r="BM417" s="41"/>
      <c r="BN417" s="114"/>
      <c r="BO417" s="114"/>
      <c r="BP417" s="114"/>
      <c r="BQ417" s="114"/>
      <c r="BR417" s="41"/>
      <c r="BS417" s="41"/>
      <c r="BT417" s="114"/>
      <c r="BU417" s="98"/>
      <c r="BV417" s="114"/>
      <c r="BW417" s="114"/>
      <c r="BX417" s="114"/>
      <c r="BY417" s="41"/>
      <c r="BZ417" s="41"/>
      <c r="CE417" s="695"/>
    </row>
    <row r="418" spans="2:83" s="44" customFormat="1" ht="36.75" hidden="1" customHeight="1" x14ac:dyDescent="0.25">
      <c r="B418" s="200"/>
      <c r="C418" s="110" t="s">
        <v>405</v>
      </c>
      <c r="D418" s="171">
        <f>G418</f>
        <v>0</v>
      </c>
      <c r="E418" s="171"/>
      <c r="F418" s="171"/>
      <c r="G418" s="171"/>
      <c r="H418" s="875"/>
      <c r="I418" s="875"/>
      <c r="J418" s="185">
        <f t="shared" si="1122"/>
        <v>0</v>
      </c>
      <c r="K418" s="171">
        <f>M418</f>
        <v>0</v>
      </c>
      <c r="L418" s="695" t="e">
        <f t="shared" si="1094"/>
        <v>#DIV/0!</v>
      </c>
      <c r="M418" s="171">
        <v>0</v>
      </c>
      <c r="N418" s="116"/>
      <c r="O418" s="116"/>
      <c r="P418" s="116"/>
      <c r="Q418" s="116">
        <v>0</v>
      </c>
      <c r="R418" s="695" t="e">
        <f t="shared" si="1119"/>
        <v>#DIV/0!</v>
      </c>
      <c r="S418" s="300"/>
      <c r="T418" s="41"/>
      <c r="U418" s="300"/>
      <c r="V418" s="114">
        <f t="shared" si="1100"/>
        <v>0</v>
      </c>
      <c r="W418" s="300"/>
      <c r="X418" s="300"/>
      <c r="Y418" s="300"/>
      <c r="Z418" s="116">
        <f t="shared" si="1097"/>
        <v>0</v>
      </c>
      <c r="AA418" s="116">
        <f t="shared" si="1121"/>
        <v>0</v>
      </c>
      <c r="AB418" s="300"/>
      <c r="AC418" s="300"/>
      <c r="AD418" s="41"/>
      <c r="AE418" s="171">
        <f>AK418</f>
        <v>0</v>
      </c>
      <c r="AF418" s="695" t="e">
        <f t="shared" si="1095"/>
        <v>#DIV/0!</v>
      </c>
      <c r="AG418" s="171">
        <v>0</v>
      </c>
      <c r="AH418" s="695"/>
      <c r="AI418" s="116"/>
      <c r="AJ418" s="116"/>
      <c r="AK418" s="116"/>
      <c r="AL418" s="695" t="e">
        <f t="shared" si="1109"/>
        <v>#DIV/0!</v>
      </c>
      <c r="AM418" s="300"/>
      <c r="AN418" s="41"/>
      <c r="AO418" s="300"/>
      <c r="AP418" s="116"/>
      <c r="AQ418" s="116"/>
      <c r="AR418" s="171">
        <f>AX418</f>
        <v>0</v>
      </c>
      <c r="AS418" s="695" t="e">
        <f t="shared" si="1096"/>
        <v>#DIV/0!</v>
      </c>
      <c r="AT418" s="171">
        <v>0</v>
      </c>
      <c r="AU418" s="695"/>
      <c r="AV418" s="116"/>
      <c r="AW418" s="695"/>
      <c r="AX418" s="171"/>
      <c r="AY418" s="695" t="e">
        <f t="shared" si="1110"/>
        <v>#DIV/0!</v>
      </c>
      <c r="AZ418" s="300"/>
      <c r="BA418" s="695"/>
      <c r="BB418" s="300"/>
      <c r="BC418" s="300"/>
      <c r="BD418" s="300"/>
      <c r="BE418" s="116"/>
      <c r="BF418" s="116"/>
      <c r="BG418" s="116"/>
      <c r="BH418" s="300"/>
      <c r="BI418" s="300"/>
      <c r="BJ418" s="116"/>
      <c r="BK418" s="116"/>
      <c r="BL418" s="300"/>
      <c r="BM418" s="300"/>
      <c r="BN418" s="116"/>
      <c r="BO418" s="116"/>
      <c r="BP418" s="116"/>
      <c r="BQ418" s="116"/>
      <c r="BR418" s="300"/>
      <c r="BS418" s="300"/>
      <c r="BT418" s="116"/>
      <c r="BU418" s="116"/>
      <c r="BV418" s="116"/>
      <c r="BW418" s="116"/>
      <c r="BX418" s="116"/>
      <c r="BY418" s="300"/>
      <c r="BZ418" s="300"/>
      <c r="CE418" s="695"/>
    </row>
    <row r="419" spans="2:83" s="44" customFormat="1" ht="36.75" hidden="1" customHeight="1" x14ac:dyDescent="0.25">
      <c r="B419" s="200"/>
      <c r="C419" s="110" t="s">
        <v>39</v>
      </c>
      <c r="D419" s="171">
        <f>G419</f>
        <v>0</v>
      </c>
      <c r="E419" s="171"/>
      <c r="F419" s="171"/>
      <c r="G419" s="171"/>
      <c r="H419" s="875"/>
      <c r="I419" s="875"/>
      <c r="J419" s="185"/>
      <c r="K419" s="171"/>
      <c r="L419" s="695"/>
      <c r="M419" s="171"/>
      <c r="N419" s="116"/>
      <c r="O419" s="116"/>
      <c r="P419" s="116"/>
      <c r="Q419" s="116"/>
      <c r="R419" s="695" t="e">
        <f t="shared" si="1119"/>
        <v>#DIV/0!</v>
      </c>
      <c r="S419" s="300"/>
      <c r="T419" s="41"/>
      <c r="U419" s="300"/>
      <c r="V419" s="114"/>
      <c r="W419" s="300"/>
      <c r="X419" s="300"/>
      <c r="Y419" s="300"/>
      <c r="Z419" s="116"/>
      <c r="AA419" s="116"/>
      <c r="AB419" s="300"/>
      <c r="AC419" s="300"/>
      <c r="AD419" s="41"/>
      <c r="AE419" s="171"/>
      <c r="AF419" s="695"/>
      <c r="AG419" s="171"/>
      <c r="AH419" s="695"/>
      <c r="AI419" s="116"/>
      <c r="AJ419" s="116"/>
      <c r="AK419" s="116"/>
      <c r="AL419" s="695" t="e">
        <f t="shared" si="1109"/>
        <v>#DIV/0!</v>
      </c>
      <c r="AM419" s="300"/>
      <c r="AN419" s="41"/>
      <c r="AO419" s="300"/>
      <c r="AP419" s="116"/>
      <c r="AQ419" s="116"/>
      <c r="AR419" s="171"/>
      <c r="AS419" s="695"/>
      <c r="AT419" s="171"/>
      <c r="AU419" s="695"/>
      <c r="AV419" s="116"/>
      <c r="AW419" s="695"/>
      <c r="AX419" s="171"/>
      <c r="AY419" s="695"/>
      <c r="AZ419" s="300"/>
      <c r="BA419" s="695"/>
      <c r="BB419" s="300"/>
      <c r="BC419" s="300"/>
      <c r="BD419" s="300"/>
      <c r="BE419" s="116"/>
      <c r="BF419" s="116"/>
      <c r="BG419" s="116"/>
      <c r="BH419" s="300"/>
      <c r="BI419" s="300"/>
      <c r="BJ419" s="116"/>
      <c r="BK419" s="116"/>
      <c r="BL419" s="300"/>
      <c r="BM419" s="300"/>
      <c r="BN419" s="116"/>
      <c r="BO419" s="116"/>
      <c r="BP419" s="116"/>
      <c r="BQ419" s="116"/>
      <c r="BR419" s="300"/>
      <c r="BS419" s="300"/>
      <c r="BT419" s="116"/>
      <c r="BU419" s="116"/>
      <c r="BV419" s="116"/>
      <c r="BW419" s="116"/>
      <c r="BX419" s="116"/>
      <c r="BY419" s="300"/>
      <c r="BZ419" s="300"/>
      <c r="CE419" s="695"/>
    </row>
    <row r="420" spans="2:83" s="44" customFormat="1" ht="156" hidden="1" customHeight="1" x14ac:dyDescent="0.25">
      <c r="B420" s="200" t="s">
        <v>8</v>
      </c>
      <c r="C420" s="97" t="s">
        <v>263</v>
      </c>
      <c r="D420" s="185">
        <f>E420+G420+H420+I420</f>
        <v>0</v>
      </c>
      <c r="E420" s="834"/>
      <c r="F420" s="834"/>
      <c r="G420" s="915">
        <f>G422</f>
        <v>0</v>
      </c>
      <c r="H420" s="875"/>
      <c r="I420" s="875"/>
      <c r="J420" s="185">
        <f t="shared" si="1122"/>
        <v>0</v>
      </c>
      <c r="K420" s="185">
        <f>M420+Q420+S420+U420</f>
        <v>0</v>
      </c>
      <c r="L420" s="695" t="e">
        <f t="shared" si="1094"/>
        <v>#DIV/0!</v>
      </c>
      <c r="M420" s="952">
        <v>0</v>
      </c>
      <c r="N420" s="114"/>
      <c r="O420" s="114"/>
      <c r="P420" s="114"/>
      <c r="Q420" s="114">
        <f>Q422</f>
        <v>0</v>
      </c>
      <c r="R420" s="695" t="e">
        <f t="shared" si="1119"/>
        <v>#DIV/0!</v>
      </c>
      <c r="S420" s="300"/>
      <c r="T420" s="41"/>
      <c r="U420" s="300"/>
      <c r="V420" s="114">
        <f t="shared" si="1100"/>
        <v>0</v>
      </c>
      <c r="W420" s="300"/>
      <c r="X420" s="300"/>
      <c r="Y420" s="300"/>
      <c r="Z420" s="114">
        <f t="shared" si="1097"/>
        <v>0</v>
      </c>
      <c r="AA420" s="114">
        <f t="shared" si="1121"/>
        <v>0</v>
      </c>
      <c r="AB420" s="300"/>
      <c r="AC420" s="300"/>
      <c r="AD420" s="41"/>
      <c r="AE420" s="185">
        <f>AG420+AK420+AM420+AO420</f>
        <v>0</v>
      </c>
      <c r="AF420" s="695" t="e">
        <f t="shared" si="1095"/>
        <v>#DIV/0!</v>
      </c>
      <c r="AG420" s="952">
        <f>AG422</f>
        <v>0</v>
      </c>
      <c r="AH420" s="695"/>
      <c r="AI420" s="114"/>
      <c r="AJ420" s="114"/>
      <c r="AK420" s="114"/>
      <c r="AL420" s="695" t="e">
        <f t="shared" si="1109"/>
        <v>#DIV/0!</v>
      </c>
      <c r="AM420" s="300"/>
      <c r="AN420" s="41"/>
      <c r="AO420" s="300"/>
      <c r="AP420" s="114">
        <f>AP421</f>
        <v>0</v>
      </c>
      <c r="AQ420" s="114"/>
      <c r="AR420" s="185">
        <f>AT420+AX420+AZ420+BB420</f>
        <v>0</v>
      </c>
      <c r="AS420" s="695" t="e">
        <f t="shared" si="1096"/>
        <v>#DIV/0!</v>
      </c>
      <c r="AT420" s="952">
        <f>AT422</f>
        <v>0</v>
      </c>
      <c r="AU420" s="695"/>
      <c r="AV420" s="114"/>
      <c r="AW420" s="695"/>
      <c r="AX420" s="952"/>
      <c r="AY420" s="695" t="e">
        <f t="shared" si="1110"/>
        <v>#DIV/0!</v>
      </c>
      <c r="AZ420" s="300"/>
      <c r="BA420" s="695"/>
      <c r="BB420" s="300"/>
      <c r="BC420" s="300"/>
      <c r="BD420" s="300"/>
      <c r="BE420" s="98"/>
      <c r="BF420" s="114"/>
      <c r="BG420" s="114"/>
      <c r="BH420" s="300"/>
      <c r="BI420" s="300"/>
      <c r="BJ420" s="114"/>
      <c r="BK420" s="114"/>
      <c r="BL420" s="300"/>
      <c r="BM420" s="300"/>
      <c r="BN420" s="114"/>
      <c r="BO420" s="114"/>
      <c r="BP420" s="114"/>
      <c r="BQ420" s="114"/>
      <c r="BR420" s="300"/>
      <c r="BS420" s="300"/>
      <c r="BT420" s="114"/>
      <c r="BU420" s="98"/>
      <c r="BV420" s="114"/>
      <c r="BW420" s="114"/>
      <c r="BX420" s="114"/>
      <c r="BY420" s="300"/>
      <c r="BZ420" s="300"/>
      <c r="CE420" s="695"/>
    </row>
    <row r="421" spans="2:83" s="42" customFormat="1" ht="46.5" hidden="1" customHeight="1" x14ac:dyDescent="0.25">
      <c r="B421" s="503"/>
      <c r="C421" s="97" t="s">
        <v>31</v>
      </c>
      <c r="D421" s="185">
        <f>E421+G421+H421+I421</f>
        <v>0</v>
      </c>
      <c r="E421" s="834"/>
      <c r="F421" s="834"/>
      <c r="G421" s="915">
        <f>G422</f>
        <v>0</v>
      </c>
      <c r="H421" s="258"/>
      <c r="I421" s="258"/>
      <c r="J421" s="185">
        <f t="shared" si="1122"/>
        <v>0</v>
      </c>
      <c r="K421" s="185">
        <f>M421+Q421+S421+U421</f>
        <v>0</v>
      </c>
      <c r="L421" s="695" t="e">
        <f t="shared" si="1094"/>
        <v>#DIV/0!</v>
      </c>
      <c r="M421" s="952">
        <f>M422</f>
        <v>0</v>
      </c>
      <c r="N421" s="114"/>
      <c r="O421" s="114"/>
      <c r="P421" s="114"/>
      <c r="Q421" s="114">
        <f>Q422</f>
        <v>0</v>
      </c>
      <c r="R421" s="695" t="e">
        <f t="shared" si="1119"/>
        <v>#DIV/0!</v>
      </c>
      <c r="S421" s="41"/>
      <c r="T421" s="41"/>
      <c r="U421" s="41"/>
      <c r="V421" s="114">
        <f t="shared" ref="V421" si="1128">W421+X421+Y421</f>
        <v>0</v>
      </c>
      <c r="W421" s="41"/>
      <c r="X421" s="41"/>
      <c r="Y421" s="41"/>
      <c r="Z421" s="114">
        <f t="shared" si="1097"/>
        <v>0</v>
      </c>
      <c r="AA421" s="114">
        <f t="shared" si="1121"/>
        <v>0</v>
      </c>
      <c r="AB421" s="41"/>
      <c r="AC421" s="41"/>
      <c r="AD421" s="41"/>
      <c r="AE421" s="185">
        <f>AG421+AK421+AM421+AO421</f>
        <v>0</v>
      </c>
      <c r="AF421" s="695" t="e">
        <f t="shared" si="1095"/>
        <v>#DIV/0!</v>
      </c>
      <c r="AG421" s="952">
        <f>AG422</f>
        <v>0</v>
      </c>
      <c r="AH421" s="695"/>
      <c r="AI421" s="114"/>
      <c r="AJ421" s="114"/>
      <c r="AK421" s="114"/>
      <c r="AL421" s="695" t="e">
        <f t="shared" si="1109"/>
        <v>#DIV/0!</v>
      </c>
      <c r="AM421" s="41"/>
      <c r="AN421" s="41"/>
      <c r="AO421" s="41"/>
      <c r="AP421" s="114">
        <f>AP422</f>
        <v>0</v>
      </c>
      <c r="AQ421" s="114"/>
      <c r="AR421" s="185">
        <f>AT421+AX421+AZ421+BB421</f>
        <v>0</v>
      </c>
      <c r="AS421" s="695" t="e">
        <f t="shared" si="1096"/>
        <v>#DIV/0!</v>
      </c>
      <c r="AT421" s="952">
        <f>AT422</f>
        <v>0</v>
      </c>
      <c r="AU421" s="695"/>
      <c r="AV421" s="114"/>
      <c r="AW421" s="695"/>
      <c r="AX421" s="952"/>
      <c r="AY421" s="695" t="e">
        <f t="shared" si="1110"/>
        <v>#DIV/0!</v>
      </c>
      <c r="AZ421" s="41"/>
      <c r="BA421" s="695"/>
      <c r="BB421" s="41"/>
      <c r="BC421" s="41"/>
      <c r="BD421" s="41"/>
      <c r="BE421" s="98"/>
      <c r="BF421" s="114"/>
      <c r="BG421" s="114"/>
      <c r="BH421" s="41"/>
      <c r="BI421" s="41"/>
      <c r="BJ421" s="114"/>
      <c r="BK421" s="114"/>
      <c r="BL421" s="41"/>
      <c r="BM421" s="41"/>
      <c r="BN421" s="114"/>
      <c r="BO421" s="114"/>
      <c r="BP421" s="114"/>
      <c r="BQ421" s="114"/>
      <c r="BR421" s="41"/>
      <c r="BS421" s="41"/>
      <c r="BT421" s="114"/>
      <c r="BU421" s="98"/>
      <c r="BV421" s="114"/>
      <c r="BW421" s="114"/>
      <c r="BX421" s="114"/>
      <c r="BY421" s="41"/>
      <c r="BZ421" s="41"/>
      <c r="CE421" s="695"/>
    </row>
    <row r="422" spans="2:83" s="44" customFormat="1" ht="36.75" hidden="1" customHeight="1" x14ac:dyDescent="0.25">
      <c r="B422" s="200"/>
      <c r="C422" s="110" t="s">
        <v>39</v>
      </c>
      <c r="D422" s="171">
        <f>E422</f>
        <v>0</v>
      </c>
      <c r="E422" s="171"/>
      <c r="F422" s="171"/>
      <c r="G422" s="171">
        <v>0</v>
      </c>
      <c r="H422" s="875"/>
      <c r="I422" s="875"/>
      <c r="J422" s="185">
        <f t="shared" si="1122"/>
        <v>0</v>
      </c>
      <c r="K422" s="171">
        <f>M422</f>
        <v>0</v>
      </c>
      <c r="L422" s="695" t="e">
        <f t="shared" si="1094"/>
        <v>#DIV/0!</v>
      </c>
      <c r="M422" s="171">
        <v>0</v>
      </c>
      <c r="N422" s="116"/>
      <c r="O422" s="116"/>
      <c r="P422" s="116"/>
      <c r="Q422" s="116">
        <v>0</v>
      </c>
      <c r="R422" s="695" t="e">
        <f t="shared" si="1119"/>
        <v>#DIV/0!</v>
      </c>
      <c r="S422" s="300"/>
      <c r="T422" s="41"/>
      <c r="U422" s="300"/>
      <c r="V422" s="89">
        <f t="shared" si="1100"/>
        <v>0</v>
      </c>
      <c r="W422" s="300"/>
      <c r="X422" s="300"/>
      <c r="Y422" s="300"/>
      <c r="Z422" s="116">
        <f t="shared" si="1097"/>
        <v>0</v>
      </c>
      <c r="AA422" s="116">
        <f t="shared" si="1121"/>
        <v>0</v>
      </c>
      <c r="AB422" s="300"/>
      <c r="AC422" s="300"/>
      <c r="AD422" s="41"/>
      <c r="AE422" s="171">
        <f>AK422</f>
        <v>0</v>
      </c>
      <c r="AF422" s="695" t="e">
        <f t="shared" si="1095"/>
        <v>#DIV/0!</v>
      </c>
      <c r="AG422" s="171">
        <v>0</v>
      </c>
      <c r="AH422" s="695"/>
      <c r="AI422" s="116"/>
      <c r="AJ422" s="116"/>
      <c r="AK422" s="116"/>
      <c r="AL422" s="695" t="e">
        <f t="shared" si="1109"/>
        <v>#DIV/0!</v>
      </c>
      <c r="AM422" s="300"/>
      <c r="AN422" s="41"/>
      <c r="AO422" s="300"/>
      <c r="AP422" s="116">
        <f>AX422-AK422</f>
        <v>0</v>
      </c>
      <c r="AQ422" s="116"/>
      <c r="AR422" s="171">
        <f>AX422</f>
        <v>0</v>
      </c>
      <c r="AS422" s="695" t="e">
        <f t="shared" si="1096"/>
        <v>#DIV/0!</v>
      </c>
      <c r="AT422" s="171">
        <v>0</v>
      </c>
      <c r="AU422" s="695"/>
      <c r="AV422" s="116"/>
      <c r="AW422" s="695"/>
      <c r="AX422" s="171"/>
      <c r="AY422" s="695" t="e">
        <f t="shared" si="1110"/>
        <v>#DIV/0!</v>
      </c>
      <c r="AZ422" s="300"/>
      <c r="BA422" s="695"/>
      <c r="BB422" s="300"/>
      <c r="BC422" s="300"/>
      <c r="BD422" s="300"/>
      <c r="BE422" s="116"/>
      <c r="BF422" s="116"/>
      <c r="BG422" s="116"/>
      <c r="BH422" s="300"/>
      <c r="BI422" s="300"/>
      <c r="BJ422" s="116"/>
      <c r="BK422" s="116"/>
      <c r="BL422" s="300"/>
      <c r="BM422" s="300"/>
      <c r="BN422" s="116"/>
      <c r="BO422" s="116"/>
      <c r="BP422" s="116"/>
      <c r="BQ422" s="116"/>
      <c r="BR422" s="300"/>
      <c r="BS422" s="300"/>
      <c r="BT422" s="116"/>
      <c r="BU422" s="116"/>
      <c r="BV422" s="116"/>
      <c r="BW422" s="116"/>
      <c r="BX422" s="116"/>
      <c r="BY422" s="300"/>
      <c r="BZ422" s="300"/>
      <c r="CE422" s="695"/>
    </row>
    <row r="423" spans="2:83" s="44" customFormat="1" ht="174.75" hidden="1" customHeight="1" x14ac:dyDescent="0.25">
      <c r="B423" s="200" t="s">
        <v>7</v>
      </c>
      <c r="C423" s="97" t="s">
        <v>385</v>
      </c>
      <c r="D423" s="185">
        <f>E423+G423+H423+I423</f>
        <v>0</v>
      </c>
      <c r="E423" s="834"/>
      <c r="F423" s="834"/>
      <c r="G423" s="915">
        <f>G424</f>
        <v>0</v>
      </c>
      <c r="H423" s="875"/>
      <c r="I423" s="875"/>
      <c r="J423" s="185">
        <f t="shared" si="1122"/>
        <v>0</v>
      </c>
      <c r="K423" s="185">
        <f>M423+Q423+S423+U423</f>
        <v>0</v>
      </c>
      <c r="L423" s="695" t="e">
        <f t="shared" si="1094"/>
        <v>#DIV/0!</v>
      </c>
      <c r="M423" s="952">
        <f>M424</f>
        <v>0</v>
      </c>
      <c r="N423" s="114"/>
      <c r="O423" s="114"/>
      <c r="P423" s="114"/>
      <c r="Q423" s="114">
        <f>Q424</f>
        <v>0</v>
      </c>
      <c r="R423" s="695" t="e">
        <f t="shared" si="1119"/>
        <v>#DIV/0!</v>
      </c>
      <c r="S423" s="300"/>
      <c r="T423" s="41"/>
      <c r="U423" s="300"/>
      <c r="V423" s="89"/>
      <c r="W423" s="300"/>
      <c r="X423" s="300"/>
      <c r="Y423" s="300"/>
      <c r="Z423" s="114"/>
      <c r="AA423" s="114"/>
      <c r="AB423" s="300"/>
      <c r="AC423" s="300"/>
      <c r="AD423" s="41"/>
      <c r="AE423" s="185">
        <f>AG423+AK423+AM423+AO423</f>
        <v>0</v>
      </c>
      <c r="AF423" s="695" t="e">
        <f t="shared" si="1095"/>
        <v>#DIV/0!</v>
      </c>
      <c r="AG423" s="952"/>
      <c r="AH423" s="695"/>
      <c r="AI423" s="114"/>
      <c r="AJ423" s="114"/>
      <c r="AK423" s="98">
        <f>AK424</f>
        <v>0</v>
      </c>
      <c r="AL423" s="695" t="e">
        <f t="shared" si="1109"/>
        <v>#DIV/0!</v>
      </c>
      <c r="AM423" s="300"/>
      <c r="AN423" s="41"/>
      <c r="AO423" s="300"/>
      <c r="AP423" s="114">
        <f>AP424</f>
        <v>0</v>
      </c>
      <c r="AQ423" s="114"/>
      <c r="AR423" s="185">
        <f>AT423+AX423+AZ423+BB423</f>
        <v>0</v>
      </c>
      <c r="AS423" s="695" t="e">
        <f t="shared" si="1096"/>
        <v>#DIV/0!</v>
      </c>
      <c r="AT423" s="952">
        <f>AT424</f>
        <v>0</v>
      </c>
      <c r="AU423" s="695"/>
      <c r="AV423" s="114"/>
      <c r="AW423" s="695"/>
      <c r="AX423" s="952">
        <f>AX424</f>
        <v>0</v>
      </c>
      <c r="AY423" s="695" t="e">
        <f t="shared" si="1110"/>
        <v>#DIV/0!</v>
      </c>
      <c r="AZ423" s="300"/>
      <c r="BA423" s="695"/>
      <c r="BB423" s="300"/>
      <c r="BC423" s="300"/>
      <c r="BD423" s="300"/>
      <c r="BE423" s="98"/>
      <c r="BF423" s="114"/>
      <c r="BG423" s="114"/>
      <c r="BH423" s="300"/>
      <c r="BI423" s="300"/>
      <c r="BJ423" s="114"/>
      <c r="BK423" s="114"/>
      <c r="BL423" s="300"/>
      <c r="BM423" s="300"/>
      <c r="BN423" s="114"/>
      <c r="BO423" s="114"/>
      <c r="BP423" s="114"/>
      <c r="BQ423" s="114"/>
      <c r="BR423" s="300"/>
      <c r="BS423" s="300"/>
      <c r="BT423" s="114"/>
      <c r="BU423" s="98"/>
      <c r="BV423" s="114"/>
      <c r="BW423" s="114"/>
      <c r="BX423" s="114"/>
      <c r="BY423" s="300"/>
      <c r="BZ423" s="300"/>
      <c r="CE423" s="695"/>
    </row>
    <row r="424" spans="2:83" s="42" customFormat="1" ht="46.5" hidden="1" customHeight="1" x14ac:dyDescent="0.25">
      <c r="B424" s="503"/>
      <c r="C424" s="97" t="s">
        <v>31</v>
      </c>
      <c r="D424" s="185">
        <f>E424+G424+H424+I424</f>
        <v>0</v>
      </c>
      <c r="E424" s="834"/>
      <c r="F424" s="834"/>
      <c r="G424" s="915">
        <f>G425</f>
        <v>0</v>
      </c>
      <c r="H424" s="258"/>
      <c r="I424" s="258"/>
      <c r="J424" s="185">
        <f t="shared" si="1122"/>
        <v>0</v>
      </c>
      <c r="K424" s="185">
        <f>M424+Q424+S424+U424</f>
        <v>0</v>
      </c>
      <c r="L424" s="695" t="e">
        <f t="shared" si="1094"/>
        <v>#DIV/0!</v>
      </c>
      <c r="M424" s="952">
        <f>M425</f>
        <v>0</v>
      </c>
      <c r="N424" s="114"/>
      <c r="O424" s="114"/>
      <c r="P424" s="114"/>
      <c r="Q424" s="114">
        <f>Q425</f>
        <v>0</v>
      </c>
      <c r="R424" s="695" t="e">
        <f t="shared" si="1119"/>
        <v>#DIV/0!</v>
      </c>
      <c r="S424" s="41"/>
      <c r="T424" s="41"/>
      <c r="U424" s="41"/>
      <c r="V424" s="114">
        <f t="shared" ref="V424" si="1129">W424+X424+Y424</f>
        <v>0</v>
      </c>
      <c r="W424" s="41"/>
      <c r="X424" s="41"/>
      <c r="Y424" s="41"/>
      <c r="Z424" s="114">
        <f t="shared" ref="Z424" si="1130">AA424+AB424+AC424</f>
        <v>0</v>
      </c>
      <c r="AA424" s="114">
        <f>E424</f>
        <v>0</v>
      </c>
      <c r="AB424" s="41"/>
      <c r="AC424" s="41"/>
      <c r="AD424" s="41"/>
      <c r="AE424" s="185">
        <f>AG424+AK424+AM424+AO424</f>
        <v>0</v>
      </c>
      <c r="AF424" s="695" t="e">
        <f t="shared" si="1095"/>
        <v>#DIV/0!</v>
      </c>
      <c r="AG424" s="952"/>
      <c r="AH424" s="695"/>
      <c r="AI424" s="114"/>
      <c r="AJ424" s="114"/>
      <c r="AK424" s="114">
        <f>AK425</f>
        <v>0</v>
      </c>
      <c r="AL424" s="695" t="e">
        <f t="shared" si="1109"/>
        <v>#DIV/0!</v>
      </c>
      <c r="AM424" s="41"/>
      <c r="AN424" s="41"/>
      <c r="AO424" s="41"/>
      <c r="AP424" s="114">
        <f>AP425</f>
        <v>0</v>
      </c>
      <c r="AQ424" s="114"/>
      <c r="AR424" s="185">
        <f>AT424+AX424+AZ424+BB424</f>
        <v>0</v>
      </c>
      <c r="AS424" s="695" t="e">
        <f t="shared" si="1096"/>
        <v>#DIV/0!</v>
      </c>
      <c r="AT424" s="952">
        <f>AT425</f>
        <v>0</v>
      </c>
      <c r="AU424" s="695"/>
      <c r="AV424" s="114"/>
      <c r="AW424" s="695"/>
      <c r="AX424" s="952">
        <f>AX425</f>
        <v>0</v>
      </c>
      <c r="AY424" s="695" t="e">
        <f t="shared" si="1110"/>
        <v>#DIV/0!</v>
      </c>
      <c r="AZ424" s="41"/>
      <c r="BA424" s="695"/>
      <c r="BB424" s="41"/>
      <c r="BC424" s="41"/>
      <c r="BD424" s="41"/>
      <c r="BE424" s="98"/>
      <c r="BF424" s="114"/>
      <c r="BG424" s="114"/>
      <c r="BH424" s="41"/>
      <c r="BI424" s="41"/>
      <c r="BJ424" s="114"/>
      <c r="BK424" s="114"/>
      <c r="BL424" s="41"/>
      <c r="BM424" s="41"/>
      <c r="BN424" s="114"/>
      <c r="BO424" s="114"/>
      <c r="BP424" s="114"/>
      <c r="BQ424" s="114"/>
      <c r="BR424" s="41"/>
      <c r="BS424" s="41"/>
      <c r="BT424" s="114"/>
      <c r="BU424" s="98"/>
      <c r="BV424" s="114"/>
      <c r="BW424" s="114"/>
      <c r="BX424" s="114"/>
      <c r="BY424" s="41"/>
      <c r="BZ424" s="41"/>
      <c r="CE424" s="695"/>
    </row>
    <row r="425" spans="2:83" s="44" customFormat="1" ht="36.75" hidden="1" customHeight="1" x14ac:dyDescent="0.25">
      <c r="B425" s="200"/>
      <c r="C425" s="110" t="s">
        <v>39</v>
      </c>
      <c r="D425" s="171">
        <f>G425</f>
        <v>0</v>
      </c>
      <c r="E425" s="171"/>
      <c r="F425" s="171"/>
      <c r="G425" s="171">
        <v>0</v>
      </c>
      <c r="H425" s="875"/>
      <c r="I425" s="875"/>
      <c r="J425" s="185">
        <f t="shared" si="1122"/>
        <v>0</v>
      </c>
      <c r="K425" s="171">
        <f>Q425</f>
        <v>0</v>
      </c>
      <c r="L425" s="695" t="e">
        <f t="shared" si="1094"/>
        <v>#DIV/0!</v>
      </c>
      <c r="M425" s="171"/>
      <c r="N425" s="116"/>
      <c r="O425" s="116"/>
      <c r="P425" s="116"/>
      <c r="Q425" s="116">
        <v>0</v>
      </c>
      <c r="R425" s="695" t="e">
        <f t="shared" si="1119"/>
        <v>#DIV/0!</v>
      </c>
      <c r="S425" s="300"/>
      <c r="T425" s="41"/>
      <c r="U425" s="300"/>
      <c r="V425" s="89"/>
      <c r="W425" s="300"/>
      <c r="X425" s="300"/>
      <c r="Y425" s="300"/>
      <c r="Z425" s="116"/>
      <c r="AA425" s="116"/>
      <c r="AB425" s="300"/>
      <c r="AC425" s="300"/>
      <c r="AD425" s="41"/>
      <c r="AE425" s="171">
        <f>AK425</f>
        <v>0</v>
      </c>
      <c r="AF425" s="695" t="e">
        <f t="shared" si="1095"/>
        <v>#DIV/0!</v>
      </c>
      <c r="AG425" s="171"/>
      <c r="AH425" s="695"/>
      <c r="AI425" s="116"/>
      <c r="AJ425" s="116"/>
      <c r="AK425" s="116"/>
      <c r="AL425" s="695" t="e">
        <f t="shared" si="1109"/>
        <v>#DIV/0!</v>
      </c>
      <c r="AM425" s="300"/>
      <c r="AN425" s="41"/>
      <c r="AO425" s="300"/>
      <c r="AP425" s="116">
        <f>AR425-AK425</f>
        <v>0</v>
      </c>
      <c r="AQ425" s="116"/>
      <c r="AR425" s="171">
        <f>AX425</f>
        <v>0</v>
      </c>
      <c r="AS425" s="695" t="e">
        <f t="shared" si="1096"/>
        <v>#DIV/0!</v>
      </c>
      <c r="AT425" s="171"/>
      <c r="AU425" s="695"/>
      <c r="AV425" s="116"/>
      <c r="AW425" s="695"/>
      <c r="AX425" s="171"/>
      <c r="AY425" s="695" t="e">
        <f t="shared" si="1110"/>
        <v>#DIV/0!</v>
      </c>
      <c r="AZ425" s="300"/>
      <c r="BA425" s="695"/>
      <c r="BB425" s="300"/>
      <c r="BC425" s="300"/>
      <c r="BD425" s="300"/>
      <c r="BE425" s="116"/>
      <c r="BF425" s="116"/>
      <c r="BG425" s="116"/>
      <c r="BH425" s="300"/>
      <c r="BI425" s="300"/>
      <c r="BJ425" s="116"/>
      <c r="BK425" s="116"/>
      <c r="BL425" s="300"/>
      <c r="BM425" s="300"/>
      <c r="BN425" s="114"/>
      <c r="BO425" s="116"/>
      <c r="BP425" s="116"/>
      <c r="BQ425" s="116"/>
      <c r="BR425" s="300"/>
      <c r="BS425" s="300"/>
      <c r="BT425" s="116"/>
      <c r="BU425" s="116"/>
      <c r="BV425" s="116"/>
      <c r="BW425" s="116"/>
      <c r="BX425" s="116"/>
      <c r="BY425" s="300"/>
      <c r="BZ425" s="300"/>
      <c r="CE425" s="695"/>
    </row>
    <row r="426" spans="2:83" s="44" customFormat="1" ht="144" hidden="1" customHeight="1" x14ac:dyDescent="0.25">
      <c r="B426" s="200" t="s">
        <v>262</v>
      </c>
      <c r="C426" s="97" t="s">
        <v>93</v>
      </c>
      <c r="D426" s="834"/>
      <c r="E426" s="834"/>
      <c r="F426" s="834"/>
      <c r="G426" s="915"/>
      <c r="H426" s="875"/>
      <c r="I426" s="875"/>
      <c r="J426" s="185">
        <f t="shared" si="1122"/>
        <v>0</v>
      </c>
      <c r="K426" s="834"/>
      <c r="L426" s="695" t="e">
        <f t="shared" si="1094"/>
        <v>#DIV/0!</v>
      </c>
      <c r="M426" s="952"/>
      <c r="N426" s="114"/>
      <c r="O426" s="114"/>
      <c r="P426" s="114"/>
      <c r="Q426" s="114"/>
      <c r="R426" s="695" t="e">
        <f t="shared" si="1119"/>
        <v>#DIV/0!</v>
      </c>
      <c r="S426" s="300"/>
      <c r="T426" s="41"/>
      <c r="U426" s="300"/>
      <c r="V426" s="89"/>
      <c r="W426" s="300"/>
      <c r="X426" s="300"/>
      <c r="Y426" s="300"/>
      <c r="Z426" s="114"/>
      <c r="AA426" s="114"/>
      <c r="AB426" s="300"/>
      <c r="AC426" s="300"/>
      <c r="AD426" s="41"/>
      <c r="AE426" s="952"/>
      <c r="AF426" s="695" t="e">
        <f t="shared" si="1095"/>
        <v>#DIV/0!</v>
      </c>
      <c r="AG426" s="952"/>
      <c r="AH426" s="695"/>
      <c r="AI426" s="114"/>
      <c r="AJ426" s="114"/>
      <c r="AK426" s="114"/>
      <c r="AL426" s="695" t="e">
        <f t="shared" si="1109"/>
        <v>#DIV/0!</v>
      </c>
      <c r="AM426" s="300"/>
      <c r="AN426" s="41"/>
      <c r="AO426" s="300"/>
      <c r="AP426" s="114"/>
      <c r="AQ426" s="114"/>
      <c r="AR426" s="834"/>
      <c r="AS426" s="695" t="e">
        <f t="shared" si="1096"/>
        <v>#DIV/0!</v>
      </c>
      <c r="AT426" s="952"/>
      <c r="AU426" s="695"/>
      <c r="AV426" s="114"/>
      <c r="AW426" s="695"/>
      <c r="AX426" s="952"/>
      <c r="AY426" s="695" t="e">
        <f t="shared" si="1110"/>
        <v>#DIV/0!</v>
      </c>
      <c r="AZ426" s="300"/>
      <c r="BA426" s="695"/>
      <c r="BB426" s="300"/>
      <c r="BC426" s="300"/>
      <c r="BD426" s="300"/>
      <c r="BE426" s="114"/>
      <c r="BF426" s="114"/>
      <c r="BG426" s="114"/>
      <c r="BH426" s="300"/>
      <c r="BI426" s="300"/>
      <c r="BJ426" s="114"/>
      <c r="BK426" s="114"/>
      <c r="BL426" s="300"/>
      <c r="BM426" s="300"/>
      <c r="BN426" s="114"/>
      <c r="BO426" s="114"/>
      <c r="BP426" s="114"/>
      <c r="BQ426" s="114"/>
      <c r="BR426" s="300"/>
      <c r="BS426" s="300"/>
      <c r="BT426" s="114"/>
      <c r="BU426" s="114"/>
      <c r="BV426" s="114"/>
      <c r="BW426" s="114"/>
      <c r="BX426" s="114"/>
      <c r="BY426" s="300"/>
      <c r="BZ426" s="300"/>
      <c r="CE426" s="695"/>
    </row>
    <row r="427" spans="2:83" s="44" customFormat="1" ht="81.75" hidden="1" customHeight="1" x14ac:dyDescent="0.25">
      <c r="B427" s="200"/>
      <c r="C427" s="110" t="s">
        <v>43</v>
      </c>
      <c r="D427" s="171"/>
      <c r="E427" s="171"/>
      <c r="F427" s="171"/>
      <c r="G427" s="171"/>
      <c r="H427" s="875"/>
      <c r="I427" s="875"/>
      <c r="J427" s="185">
        <f t="shared" si="1122"/>
        <v>0</v>
      </c>
      <c r="K427" s="171"/>
      <c r="L427" s="695" t="e">
        <f t="shared" si="1094"/>
        <v>#DIV/0!</v>
      </c>
      <c r="M427" s="171"/>
      <c r="N427" s="116"/>
      <c r="O427" s="116"/>
      <c r="P427" s="116"/>
      <c r="Q427" s="116"/>
      <c r="R427" s="695" t="e">
        <f t="shared" si="1119"/>
        <v>#DIV/0!</v>
      </c>
      <c r="S427" s="300"/>
      <c r="T427" s="41"/>
      <c r="U427" s="300"/>
      <c r="V427" s="89"/>
      <c r="W427" s="300"/>
      <c r="X427" s="300"/>
      <c r="Y427" s="300"/>
      <c r="Z427" s="116"/>
      <c r="AA427" s="116"/>
      <c r="AB427" s="300"/>
      <c r="AC427" s="300"/>
      <c r="AD427" s="41"/>
      <c r="AE427" s="171"/>
      <c r="AF427" s="695" t="e">
        <f t="shared" si="1095"/>
        <v>#DIV/0!</v>
      </c>
      <c r="AG427" s="171"/>
      <c r="AH427" s="695"/>
      <c r="AI427" s="116"/>
      <c r="AJ427" s="116"/>
      <c r="AK427" s="116"/>
      <c r="AL427" s="695" t="e">
        <f t="shared" si="1109"/>
        <v>#DIV/0!</v>
      </c>
      <c r="AM427" s="300"/>
      <c r="AN427" s="41"/>
      <c r="AO427" s="300"/>
      <c r="AP427" s="116"/>
      <c r="AQ427" s="116"/>
      <c r="AR427" s="171"/>
      <c r="AS427" s="695" t="e">
        <f t="shared" si="1096"/>
        <v>#DIV/0!</v>
      </c>
      <c r="AT427" s="171"/>
      <c r="AU427" s="695"/>
      <c r="AV427" s="116"/>
      <c r="AW427" s="695"/>
      <c r="AX427" s="171"/>
      <c r="AY427" s="695" t="e">
        <f t="shared" si="1110"/>
        <v>#DIV/0!</v>
      </c>
      <c r="AZ427" s="300"/>
      <c r="BA427" s="695"/>
      <c r="BB427" s="300"/>
      <c r="BC427" s="300"/>
      <c r="BD427" s="300"/>
      <c r="BE427" s="116"/>
      <c r="BF427" s="116"/>
      <c r="BG427" s="116"/>
      <c r="BH427" s="300"/>
      <c r="BI427" s="300"/>
      <c r="BJ427" s="116"/>
      <c r="BK427" s="116"/>
      <c r="BL427" s="300"/>
      <c r="BM427" s="300"/>
      <c r="BN427" s="114"/>
      <c r="BO427" s="116"/>
      <c r="BP427" s="116"/>
      <c r="BQ427" s="116"/>
      <c r="BR427" s="300"/>
      <c r="BS427" s="300"/>
      <c r="BT427" s="116"/>
      <c r="BU427" s="116"/>
      <c r="BV427" s="116"/>
      <c r="BW427" s="116"/>
      <c r="BX427" s="116"/>
      <c r="BY427" s="300"/>
      <c r="BZ427" s="300"/>
      <c r="CE427" s="695"/>
    </row>
    <row r="428" spans="2:83" s="44" customFormat="1" ht="81.75" hidden="1" customHeight="1" x14ac:dyDescent="0.25">
      <c r="B428" s="200" t="s">
        <v>349</v>
      </c>
      <c r="C428" s="97" t="s">
        <v>316</v>
      </c>
      <c r="D428" s="185">
        <f>E428+G428+H428+I428</f>
        <v>0</v>
      </c>
      <c r="E428" s="171"/>
      <c r="F428" s="171"/>
      <c r="G428" s="171"/>
      <c r="H428" s="875"/>
      <c r="I428" s="875"/>
      <c r="J428" s="185">
        <f t="shared" si="1122"/>
        <v>0</v>
      </c>
      <c r="K428" s="185">
        <f>M428+Q428+S428+U428</f>
        <v>0</v>
      </c>
      <c r="L428" s="695" t="e">
        <f t="shared" si="1094"/>
        <v>#DIV/0!</v>
      </c>
      <c r="M428" s="171"/>
      <c r="N428" s="116"/>
      <c r="O428" s="116"/>
      <c r="P428" s="116"/>
      <c r="Q428" s="116"/>
      <c r="R428" s="695" t="e">
        <f t="shared" si="1119"/>
        <v>#DIV/0!</v>
      </c>
      <c r="S428" s="300"/>
      <c r="T428" s="41"/>
      <c r="U428" s="300"/>
      <c r="V428" s="89"/>
      <c r="W428" s="300"/>
      <c r="X428" s="300"/>
      <c r="Y428" s="300"/>
      <c r="Z428" s="116"/>
      <c r="AA428" s="116"/>
      <c r="AB428" s="300"/>
      <c r="AC428" s="300"/>
      <c r="AD428" s="41"/>
      <c r="AE428" s="185">
        <f>AG428+AK428+AM428+AO428</f>
        <v>0</v>
      </c>
      <c r="AF428" s="695" t="e">
        <f t="shared" si="1095"/>
        <v>#DIV/0!</v>
      </c>
      <c r="AG428" s="171"/>
      <c r="AH428" s="695"/>
      <c r="AI428" s="116"/>
      <c r="AJ428" s="116"/>
      <c r="AK428" s="116"/>
      <c r="AL428" s="695" t="e">
        <f t="shared" si="1109"/>
        <v>#DIV/0!</v>
      </c>
      <c r="AM428" s="300"/>
      <c r="AN428" s="41"/>
      <c r="AO428" s="300"/>
      <c r="AP428" s="116"/>
      <c r="AQ428" s="116"/>
      <c r="AR428" s="185">
        <f>AT428+AX428+AZ428+BB428</f>
        <v>0</v>
      </c>
      <c r="AS428" s="695" t="e">
        <f t="shared" si="1096"/>
        <v>#DIV/0!</v>
      </c>
      <c r="AT428" s="171"/>
      <c r="AU428" s="695"/>
      <c r="AV428" s="116"/>
      <c r="AW428" s="695"/>
      <c r="AX428" s="171"/>
      <c r="AY428" s="695" t="e">
        <f t="shared" si="1110"/>
        <v>#DIV/0!</v>
      </c>
      <c r="AZ428" s="300"/>
      <c r="BA428" s="695"/>
      <c r="BB428" s="300"/>
      <c r="BC428" s="300"/>
      <c r="BD428" s="300"/>
      <c r="BE428" s="98"/>
      <c r="BF428" s="116"/>
      <c r="BG428" s="116"/>
      <c r="BH428" s="300"/>
      <c r="BI428" s="300"/>
      <c r="BJ428" s="116"/>
      <c r="BK428" s="116"/>
      <c r="BL428" s="300"/>
      <c r="BM428" s="300"/>
      <c r="BN428" s="114"/>
      <c r="BO428" s="116"/>
      <c r="BP428" s="116"/>
      <c r="BQ428" s="116"/>
      <c r="BR428" s="300"/>
      <c r="BS428" s="300"/>
      <c r="BT428" s="116"/>
      <c r="BU428" s="98"/>
      <c r="BV428" s="116"/>
      <c r="BW428" s="116"/>
      <c r="BX428" s="116"/>
      <c r="BY428" s="300"/>
      <c r="BZ428" s="300"/>
      <c r="CE428" s="695"/>
    </row>
    <row r="429" spans="2:83" s="42" customFormat="1" ht="46.5" hidden="1" customHeight="1" x14ac:dyDescent="0.25">
      <c r="B429" s="503"/>
      <c r="C429" s="97" t="s">
        <v>31</v>
      </c>
      <c r="D429" s="185">
        <f>E429+G429+H429+I429</f>
        <v>0</v>
      </c>
      <c r="E429" s="834"/>
      <c r="F429" s="834"/>
      <c r="G429" s="915"/>
      <c r="H429" s="258"/>
      <c r="I429" s="258"/>
      <c r="J429" s="185">
        <f t="shared" si="1122"/>
        <v>0</v>
      </c>
      <c r="K429" s="185">
        <f>M429+Q429+S429+U429</f>
        <v>0</v>
      </c>
      <c r="L429" s="695" t="e">
        <f t="shared" si="1094"/>
        <v>#DIV/0!</v>
      </c>
      <c r="M429" s="952">
        <f>M430</f>
        <v>0</v>
      </c>
      <c r="N429" s="114"/>
      <c r="O429" s="114"/>
      <c r="P429" s="114"/>
      <c r="Q429" s="114"/>
      <c r="R429" s="695" t="e">
        <f t="shared" si="1119"/>
        <v>#DIV/0!</v>
      </c>
      <c r="S429" s="41"/>
      <c r="T429" s="41"/>
      <c r="U429" s="41"/>
      <c r="V429" s="114">
        <f t="shared" ref="V429" si="1131">W429+X429+Y429</f>
        <v>0</v>
      </c>
      <c r="W429" s="41"/>
      <c r="X429" s="41"/>
      <c r="Y429" s="41"/>
      <c r="Z429" s="114">
        <f t="shared" ref="Z429" si="1132">AA429+AB429+AC429</f>
        <v>0</v>
      </c>
      <c r="AA429" s="114">
        <f>E429</f>
        <v>0</v>
      </c>
      <c r="AB429" s="41"/>
      <c r="AC429" s="41"/>
      <c r="AD429" s="41"/>
      <c r="AE429" s="185">
        <f>AG429+AK429+AM429+AO429</f>
        <v>0</v>
      </c>
      <c r="AF429" s="695" t="e">
        <f t="shared" si="1095"/>
        <v>#DIV/0!</v>
      </c>
      <c r="AG429" s="952"/>
      <c r="AH429" s="695"/>
      <c r="AI429" s="114"/>
      <c r="AJ429" s="114"/>
      <c r="AK429" s="114"/>
      <c r="AL429" s="695" t="e">
        <f t="shared" si="1109"/>
        <v>#DIV/0!</v>
      </c>
      <c r="AM429" s="41"/>
      <c r="AN429" s="41"/>
      <c r="AO429" s="41"/>
      <c r="AP429" s="114">
        <f t="shared" ref="AP429" si="1133">AR429+AT429+AX429</f>
        <v>0</v>
      </c>
      <c r="AQ429" s="114"/>
      <c r="AR429" s="185">
        <f>AT429+AX429+AZ429+BB429</f>
        <v>0</v>
      </c>
      <c r="AS429" s="695" t="e">
        <f t="shared" si="1096"/>
        <v>#DIV/0!</v>
      </c>
      <c r="AT429" s="952">
        <f>AT430</f>
        <v>0</v>
      </c>
      <c r="AU429" s="695"/>
      <c r="AV429" s="114"/>
      <c r="AW429" s="695"/>
      <c r="AX429" s="952"/>
      <c r="AY429" s="695" t="e">
        <f t="shared" si="1110"/>
        <v>#DIV/0!</v>
      </c>
      <c r="AZ429" s="41"/>
      <c r="BA429" s="695"/>
      <c r="BB429" s="41"/>
      <c r="BC429" s="41"/>
      <c r="BD429" s="41"/>
      <c r="BE429" s="98"/>
      <c r="BF429" s="114"/>
      <c r="BG429" s="114"/>
      <c r="BH429" s="41"/>
      <c r="BI429" s="41"/>
      <c r="BJ429" s="114"/>
      <c r="BK429" s="114"/>
      <c r="BL429" s="41"/>
      <c r="BM429" s="41"/>
      <c r="BN429" s="114"/>
      <c r="BO429" s="114"/>
      <c r="BP429" s="114"/>
      <c r="BQ429" s="114"/>
      <c r="BR429" s="41"/>
      <c r="BS429" s="41"/>
      <c r="BT429" s="114"/>
      <c r="BU429" s="98"/>
      <c r="BV429" s="114"/>
      <c r="BW429" s="114"/>
      <c r="BX429" s="114"/>
      <c r="BY429" s="41"/>
      <c r="BZ429" s="41"/>
      <c r="CE429" s="695"/>
    </row>
    <row r="430" spans="2:83" s="44" customFormat="1" ht="48.75" hidden="1" customHeight="1" x14ac:dyDescent="0.25">
      <c r="B430" s="200"/>
      <c r="C430" s="110" t="s">
        <v>254</v>
      </c>
      <c r="D430" s="171"/>
      <c r="E430" s="171"/>
      <c r="F430" s="171"/>
      <c r="G430" s="171"/>
      <c r="H430" s="875"/>
      <c r="I430" s="875"/>
      <c r="J430" s="185">
        <f t="shared" si="1122"/>
        <v>0</v>
      </c>
      <c r="K430" s="171"/>
      <c r="L430" s="695" t="e">
        <f t="shared" si="1094"/>
        <v>#DIV/0!</v>
      </c>
      <c r="M430" s="171"/>
      <c r="N430" s="116"/>
      <c r="O430" s="116"/>
      <c r="P430" s="116"/>
      <c r="Q430" s="116"/>
      <c r="R430" s="695" t="e">
        <f t="shared" si="1119"/>
        <v>#DIV/0!</v>
      </c>
      <c r="S430" s="300"/>
      <c r="T430" s="41"/>
      <c r="U430" s="300"/>
      <c r="V430" s="89"/>
      <c r="W430" s="300"/>
      <c r="X430" s="300"/>
      <c r="Y430" s="300"/>
      <c r="Z430" s="116"/>
      <c r="AA430" s="116"/>
      <c r="AB430" s="300"/>
      <c r="AC430" s="300"/>
      <c r="AD430" s="41"/>
      <c r="AE430" s="171"/>
      <c r="AF430" s="695" t="e">
        <f t="shared" si="1095"/>
        <v>#DIV/0!</v>
      </c>
      <c r="AG430" s="171"/>
      <c r="AH430" s="695"/>
      <c r="AI430" s="116"/>
      <c r="AJ430" s="116"/>
      <c r="AK430" s="116"/>
      <c r="AL430" s="695" t="e">
        <f t="shared" si="1109"/>
        <v>#DIV/0!</v>
      </c>
      <c r="AM430" s="300"/>
      <c r="AN430" s="41"/>
      <c r="AO430" s="300"/>
      <c r="AP430" s="116"/>
      <c r="AQ430" s="116"/>
      <c r="AR430" s="171"/>
      <c r="AS430" s="695" t="e">
        <f t="shared" si="1096"/>
        <v>#DIV/0!</v>
      </c>
      <c r="AT430" s="171"/>
      <c r="AU430" s="695"/>
      <c r="AV430" s="116"/>
      <c r="AW430" s="695"/>
      <c r="AX430" s="171"/>
      <c r="AY430" s="695" t="e">
        <f t="shared" si="1110"/>
        <v>#DIV/0!</v>
      </c>
      <c r="AZ430" s="300"/>
      <c r="BA430" s="695"/>
      <c r="BB430" s="300"/>
      <c r="BC430" s="300"/>
      <c r="BD430" s="300"/>
      <c r="BE430" s="116"/>
      <c r="BF430" s="116"/>
      <c r="BG430" s="116"/>
      <c r="BH430" s="300"/>
      <c r="BI430" s="300"/>
      <c r="BJ430" s="116"/>
      <c r="BK430" s="116"/>
      <c r="BL430" s="300"/>
      <c r="BM430" s="300"/>
      <c r="BN430" s="114"/>
      <c r="BO430" s="116"/>
      <c r="BP430" s="116"/>
      <c r="BQ430" s="116"/>
      <c r="BR430" s="300"/>
      <c r="BS430" s="300"/>
      <c r="BT430" s="116"/>
      <c r="BU430" s="116"/>
      <c r="BV430" s="116"/>
      <c r="BW430" s="116"/>
      <c r="BX430" s="116"/>
      <c r="BY430" s="300"/>
      <c r="BZ430" s="300"/>
      <c r="CE430" s="695"/>
    </row>
    <row r="431" spans="2:83" s="44" customFormat="1" ht="123" hidden="1" customHeight="1" x14ac:dyDescent="0.25">
      <c r="B431" s="200" t="s">
        <v>10</v>
      </c>
      <c r="C431" s="97" t="s">
        <v>386</v>
      </c>
      <c r="D431" s="185">
        <f>E431+G431+H431+I431</f>
        <v>0</v>
      </c>
      <c r="E431" s="834"/>
      <c r="F431" s="834"/>
      <c r="G431" s="915">
        <f>G432</f>
        <v>0</v>
      </c>
      <c r="H431" s="875"/>
      <c r="I431" s="875"/>
      <c r="J431" s="185">
        <f t="shared" si="1122"/>
        <v>0</v>
      </c>
      <c r="K431" s="185">
        <f>M431+Q431+S431+U431</f>
        <v>0</v>
      </c>
      <c r="L431" s="695">
        <v>0</v>
      </c>
      <c r="M431" s="952">
        <f>M432</f>
        <v>0</v>
      </c>
      <c r="N431" s="114"/>
      <c r="O431" s="114"/>
      <c r="P431" s="114"/>
      <c r="Q431" s="114">
        <f>Q432</f>
        <v>0</v>
      </c>
      <c r="R431" s="695" t="e">
        <f t="shared" si="1119"/>
        <v>#DIV/0!</v>
      </c>
      <c r="S431" s="300"/>
      <c r="T431" s="41"/>
      <c r="U431" s="300"/>
      <c r="V431" s="89"/>
      <c r="W431" s="300"/>
      <c r="X431" s="300"/>
      <c r="Y431" s="300"/>
      <c r="Z431" s="114"/>
      <c r="AA431" s="114"/>
      <c r="AB431" s="300"/>
      <c r="AC431" s="300"/>
      <c r="AD431" s="41"/>
      <c r="AE431" s="185">
        <f>AG431+AK431+AM431+AO431</f>
        <v>0</v>
      </c>
      <c r="AF431" s="695" t="e">
        <f t="shared" si="1095"/>
        <v>#DIV/0!</v>
      </c>
      <c r="AG431" s="952"/>
      <c r="AH431" s="695"/>
      <c r="AI431" s="114"/>
      <c r="AJ431" s="114"/>
      <c r="AK431" s="98">
        <f>AK432</f>
        <v>0</v>
      </c>
      <c r="AL431" s="695" t="e">
        <f t="shared" si="1109"/>
        <v>#DIV/0!</v>
      </c>
      <c r="AM431" s="300"/>
      <c r="AN431" s="41"/>
      <c r="AO431" s="300"/>
      <c r="AP431" s="114">
        <v>0</v>
      </c>
      <c r="AQ431" s="114"/>
      <c r="AR431" s="185">
        <f>AT431+AX431+AZ431+BB431</f>
        <v>0</v>
      </c>
      <c r="AS431" s="695" t="e">
        <f t="shared" si="1096"/>
        <v>#DIV/0!</v>
      </c>
      <c r="AT431" s="952">
        <f>AT432</f>
        <v>0</v>
      </c>
      <c r="AU431" s="695"/>
      <c r="AV431" s="114"/>
      <c r="AW431" s="695"/>
      <c r="AX431" s="952">
        <f>AX432</f>
        <v>0</v>
      </c>
      <c r="AY431" s="695" t="e">
        <f t="shared" si="1110"/>
        <v>#DIV/0!</v>
      </c>
      <c r="AZ431" s="300"/>
      <c r="BA431" s="695"/>
      <c r="BB431" s="300"/>
      <c r="BC431" s="300"/>
      <c r="BD431" s="300"/>
      <c r="BE431" s="98"/>
      <c r="BF431" s="114"/>
      <c r="BG431" s="114"/>
      <c r="BH431" s="300"/>
      <c r="BI431" s="300"/>
      <c r="BJ431" s="114"/>
      <c r="BK431" s="114"/>
      <c r="BL431" s="300"/>
      <c r="BM431" s="300"/>
      <c r="BN431" s="114"/>
      <c r="BO431" s="114"/>
      <c r="BP431" s="114"/>
      <c r="BQ431" s="114"/>
      <c r="BR431" s="300"/>
      <c r="BS431" s="300"/>
      <c r="BT431" s="114"/>
      <c r="BU431" s="98"/>
      <c r="BV431" s="114"/>
      <c r="BW431" s="114"/>
      <c r="BX431" s="114"/>
      <c r="BY431" s="300"/>
      <c r="BZ431" s="300"/>
      <c r="CE431" s="695"/>
    </row>
    <row r="432" spans="2:83" s="42" customFormat="1" ht="46.5" hidden="1" customHeight="1" x14ac:dyDescent="0.25">
      <c r="B432" s="503"/>
      <c r="C432" s="97" t="s">
        <v>31</v>
      </c>
      <c r="D432" s="185">
        <f>E432+G432+H432+I432</f>
        <v>0</v>
      </c>
      <c r="E432" s="834"/>
      <c r="F432" s="834"/>
      <c r="G432" s="915">
        <f>G433</f>
        <v>0</v>
      </c>
      <c r="H432" s="258"/>
      <c r="I432" s="258"/>
      <c r="J432" s="185">
        <f t="shared" si="1122"/>
        <v>0</v>
      </c>
      <c r="K432" s="185">
        <f>M432+Q432+S432+U432</f>
        <v>0</v>
      </c>
      <c r="L432" s="695" t="e">
        <f t="shared" si="1094"/>
        <v>#DIV/0!</v>
      </c>
      <c r="M432" s="952">
        <f>M433</f>
        <v>0</v>
      </c>
      <c r="N432" s="114"/>
      <c r="O432" s="114"/>
      <c r="P432" s="114"/>
      <c r="Q432" s="114">
        <f>Q433</f>
        <v>0</v>
      </c>
      <c r="R432" s="695" t="e">
        <f t="shared" si="1119"/>
        <v>#DIV/0!</v>
      </c>
      <c r="S432" s="41"/>
      <c r="T432" s="41"/>
      <c r="U432" s="41"/>
      <c r="V432" s="114">
        <f t="shared" ref="V432" si="1134">W432+X432+Y432</f>
        <v>0</v>
      </c>
      <c r="W432" s="41"/>
      <c r="X432" s="41"/>
      <c r="Y432" s="41"/>
      <c r="Z432" s="114">
        <f t="shared" ref="Z432" si="1135">AA432+AB432+AC432</f>
        <v>0</v>
      </c>
      <c r="AA432" s="114">
        <f>E432</f>
        <v>0</v>
      </c>
      <c r="AB432" s="41"/>
      <c r="AC432" s="41"/>
      <c r="AD432" s="41"/>
      <c r="AE432" s="185">
        <f>AG432+AK432+AM432+AO432</f>
        <v>0</v>
      </c>
      <c r="AF432" s="695" t="e">
        <f t="shared" si="1095"/>
        <v>#DIV/0!</v>
      </c>
      <c r="AG432" s="952"/>
      <c r="AH432" s="695"/>
      <c r="AI432" s="114"/>
      <c r="AJ432" s="114"/>
      <c r="AK432" s="114">
        <f>AK433</f>
        <v>0</v>
      </c>
      <c r="AL432" s="695" t="e">
        <f t="shared" si="1109"/>
        <v>#DIV/0!</v>
      </c>
      <c r="AM432" s="41"/>
      <c r="AN432" s="41"/>
      <c r="AO432" s="41"/>
      <c r="AP432" s="114"/>
      <c r="AQ432" s="114"/>
      <c r="AR432" s="185">
        <f>AT432+AX432+AZ432+BB432</f>
        <v>0</v>
      </c>
      <c r="AS432" s="695" t="e">
        <f t="shared" si="1096"/>
        <v>#DIV/0!</v>
      </c>
      <c r="AT432" s="952">
        <f>AT433</f>
        <v>0</v>
      </c>
      <c r="AU432" s="695"/>
      <c r="AV432" s="114"/>
      <c r="AW432" s="695"/>
      <c r="AX432" s="952">
        <f>AX433</f>
        <v>0</v>
      </c>
      <c r="AY432" s="695" t="e">
        <f t="shared" si="1110"/>
        <v>#DIV/0!</v>
      </c>
      <c r="AZ432" s="41"/>
      <c r="BA432" s="695"/>
      <c r="BB432" s="41"/>
      <c r="BC432" s="41"/>
      <c r="BD432" s="41"/>
      <c r="BE432" s="98"/>
      <c r="BF432" s="114"/>
      <c r="BG432" s="114"/>
      <c r="BH432" s="41"/>
      <c r="BI432" s="41"/>
      <c r="BJ432" s="114"/>
      <c r="BK432" s="114"/>
      <c r="BL432" s="41"/>
      <c r="BM432" s="41"/>
      <c r="BN432" s="114"/>
      <c r="BO432" s="114"/>
      <c r="BP432" s="114"/>
      <c r="BQ432" s="114"/>
      <c r="BR432" s="41"/>
      <c r="BS432" s="41"/>
      <c r="BT432" s="114"/>
      <c r="BU432" s="98"/>
      <c r="BV432" s="114"/>
      <c r="BW432" s="114"/>
      <c r="BX432" s="114"/>
      <c r="BY432" s="41"/>
      <c r="BZ432" s="41"/>
      <c r="CE432" s="695"/>
    </row>
    <row r="433" spans="2:83" s="44" customFormat="1" ht="36.75" hidden="1" customHeight="1" x14ac:dyDescent="0.25">
      <c r="B433" s="200"/>
      <c r="C433" s="110" t="s">
        <v>39</v>
      </c>
      <c r="D433" s="171">
        <f>G433</f>
        <v>0</v>
      </c>
      <c r="E433" s="171"/>
      <c r="F433" s="171"/>
      <c r="G433" s="171">
        <v>0</v>
      </c>
      <c r="H433" s="875"/>
      <c r="I433" s="875"/>
      <c r="J433" s="185">
        <f t="shared" si="1122"/>
        <v>0</v>
      </c>
      <c r="K433" s="171">
        <f>Q433</f>
        <v>0</v>
      </c>
      <c r="L433" s="695" t="e">
        <f t="shared" si="1094"/>
        <v>#DIV/0!</v>
      </c>
      <c r="M433" s="171"/>
      <c r="N433" s="116"/>
      <c r="O433" s="116"/>
      <c r="P433" s="116"/>
      <c r="Q433" s="116">
        <v>0</v>
      </c>
      <c r="R433" s="695" t="e">
        <f t="shared" si="1119"/>
        <v>#DIV/0!</v>
      </c>
      <c r="S433" s="300"/>
      <c r="T433" s="41"/>
      <c r="U433" s="300"/>
      <c r="V433" s="89"/>
      <c r="W433" s="300"/>
      <c r="X433" s="300"/>
      <c r="Y433" s="300"/>
      <c r="Z433" s="116"/>
      <c r="AA433" s="116"/>
      <c r="AB433" s="300"/>
      <c r="AC433" s="300"/>
      <c r="AD433" s="41"/>
      <c r="AE433" s="171">
        <f>AK433</f>
        <v>0</v>
      </c>
      <c r="AF433" s="695" t="e">
        <f t="shared" si="1095"/>
        <v>#DIV/0!</v>
      </c>
      <c r="AG433" s="171"/>
      <c r="AH433" s="695"/>
      <c r="AI433" s="116"/>
      <c r="AJ433" s="116"/>
      <c r="AK433" s="116"/>
      <c r="AL433" s="695" t="e">
        <f t="shared" si="1109"/>
        <v>#DIV/0!</v>
      </c>
      <c r="AM433" s="300"/>
      <c r="AN433" s="41"/>
      <c r="AO433" s="300"/>
      <c r="AP433" s="116"/>
      <c r="AQ433" s="116"/>
      <c r="AR433" s="171">
        <f>AX433</f>
        <v>0</v>
      </c>
      <c r="AS433" s="695" t="e">
        <f t="shared" si="1096"/>
        <v>#DIV/0!</v>
      </c>
      <c r="AT433" s="171"/>
      <c r="AU433" s="695"/>
      <c r="AV433" s="116"/>
      <c r="AW433" s="695"/>
      <c r="AX433" s="171">
        <f>AK433</f>
        <v>0</v>
      </c>
      <c r="AY433" s="695" t="e">
        <f t="shared" si="1110"/>
        <v>#DIV/0!</v>
      </c>
      <c r="AZ433" s="300"/>
      <c r="BA433" s="695"/>
      <c r="BB433" s="300"/>
      <c r="BC433" s="300"/>
      <c r="BD433" s="300"/>
      <c r="BE433" s="116"/>
      <c r="BF433" s="116"/>
      <c r="BG433" s="116"/>
      <c r="BH433" s="300"/>
      <c r="BI433" s="300"/>
      <c r="BJ433" s="116"/>
      <c r="BK433" s="116"/>
      <c r="BL433" s="300"/>
      <c r="BM433" s="300"/>
      <c r="BN433" s="114"/>
      <c r="BO433" s="116"/>
      <c r="BP433" s="116"/>
      <c r="BQ433" s="116"/>
      <c r="BR433" s="300"/>
      <c r="BS433" s="300"/>
      <c r="BT433" s="116"/>
      <c r="BU433" s="116"/>
      <c r="BV433" s="116"/>
      <c r="BW433" s="116"/>
      <c r="BX433" s="116"/>
      <c r="BY433" s="300"/>
      <c r="BZ433" s="300"/>
      <c r="CE433" s="695"/>
    </row>
    <row r="434" spans="2:83" s="44" customFormat="1" ht="48.75" hidden="1" customHeight="1" x14ac:dyDescent="0.25">
      <c r="B434" s="200"/>
      <c r="C434" s="110"/>
      <c r="D434" s="171"/>
      <c r="E434" s="171"/>
      <c r="F434" s="171"/>
      <c r="G434" s="171"/>
      <c r="H434" s="875"/>
      <c r="I434" s="875"/>
      <c r="J434" s="185">
        <f t="shared" si="1122"/>
        <v>0</v>
      </c>
      <c r="K434" s="171"/>
      <c r="L434" s="695" t="e">
        <f t="shared" si="1094"/>
        <v>#DIV/0!</v>
      </c>
      <c r="M434" s="171"/>
      <c r="N434" s="116"/>
      <c r="O434" s="116"/>
      <c r="P434" s="116"/>
      <c r="Q434" s="116"/>
      <c r="R434" s="695" t="e">
        <f t="shared" si="1119"/>
        <v>#DIV/0!</v>
      </c>
      <c r="S434" s="300"/>
      <c r="T434" s="41"/>
      <c r="U434" s="300"/>
      <c r="V434" s="89"/>
      <c r="W434" s="300"/>
      <c r="X434" s="300"/>
      <c r="Y434" s="300"/>
      <c r="Z434" s="116"/>
      <c r="AA434" s="116"/>
      <c r="AB434" s="300"/>
      <c r="AC434" s="300"/>
      <c r="AD434" s="41"/>
      <c r="AE434" s="171"/>
      <c r="AF434" s="695" t="e">
        <f t="shared" si="1095"/>
        <v>#DIV/0!</v>
      </c>
      <c r="AG434" s="171"/>
      <c r="AH434" s="695"/>
      <c r="AI434" s="116"/>
      <c r="AJ434" s="116"/>
      <c r="AK434" s="116"/>
      <c r="AL434" s="695" t="e">
        <f t="shared" si="1109"/>
        <v>#DIV/0!</v>
      </c>
      <c r="AM434" s="300"/>
      <c r="AN434" s="41"/>
      <c r="AO434" s="300"/>
      <c r="AP434" s="116"/>
      <c r="AQ434" s="116"/>
      <c r="AR434" s="171"/>
      <c r="AS434" s="695" t="e">
        <f t="shared" si="1096"/>
        <v>#DIV/0!</v>
      </c>
      <c r="AT434" s="171"/>
      <c r="AU434" s="695"/>
      <c r="AV434" s="116"/>
      <c r="AW434" s="695"/>
      <c r="AX434" s="171"/>
      <c r="AY434" s="695" t="e">
        <f t="shared" si="1110"/>
        <v>#DIV/0!</v>
      </c>
      <c r="AZ434" s="300"/>
      <c r="BA434" s="695"/>
      <c r="BB434" s="300"/>
      <c r="BC434" s="300"/>
      <c r="BD434" s="300"/>
      <c r="BE434" s="116"/>
      <c r="BF434" s="116"/>
      <c r="BG434" s="116"/>
      <c r="BH434" s="300"/>
      <c r="BI434" s="300"/>
      <c r="BJ434" s="116"/>
      <c r="BK434" s="116"/>
      <c r="BL434" s="300"/>
      <c r="BM434" s="300"/>
      <c r="BN434" s="114"/>
      <c r="BO434" s="116"/>
      <c r="BP434" s="116"/>
      <c r="BQ434" s="116"/>
      <c r="BR434" s="300"/>
      <c r="BS434" s="300"/>
      <c r="BT434" s="116"/>
      <c r="BU434" s="116"/>
      <c r="BV434" s="116"/>
      <c r="BW434" s="116"/>
      <c r="BX434" s="116"/>
      <c r="BY434" s="300"/>
      <c r="BZ434" s="300"/>
      <c r="CE434" s="695"/>
    </row>
    <row r="435" spans="2:83" s="45" customFormat="1" ht="81" customHeight="1" x14ac:dyDescent="0.25">
      <c r="B435" s="200" t="s">
        <v>7</v>
      </c>
      <c r="C435" s="108" t="s">
        <v>55</v>
      </c>
      <c r="D435" s="185">
        <f>E435+G435+H435+I435</f>
        <v>170646.39999999999</v>
      </c>
      <c r="E435" s="834"/>
      <c r="F435" s="834"/>
      <c r="G435" s="915">
        <v>170646.39999999999</v>
      </c>
      <c r="H435" s="258"/>
      <c r="I435" s="237"/>
      <c r="J435" s="185">
        <f t="shared" si="1122"/>
        <v>-170646.39999999999</v>
      </c>
      <c r="K435" s="185">
        <f>M435+Q435+S435+U435</f>
        <v>0</v>
      </c>
      <c r="L435" s="695">
        <f t="shared" si="1094"/>
        <v>0</v>
      </c>
      <c r="M435" s="952">
        <f>M436</f>
        <v>0</v>
      </c>
      <c r="N435" s="114"/>
      <c r="O435" s="114"/>
      <c r="P435" s="114"/>
      <c r="Q435" s="114">
        <v>0</v>
      </c>
      <c r="R435" s="695">
        <f t="shared" si="1119"/>
        <v>0</v>
      </c>
      <c r="S435" s="41"/>
      <c r="T435" s="41"/>
      <c r="U435" s="19"/>
      <c r="V435" s="622">
        <f t="shared" si="1100"/>
        <v>0</v>
      </c>
      <c r="W435" s="19"/>
      <c r="X435" s="19"/>
      <c r="Y435" s="19"/>
      <c r="Z435" s="114">
        <f t="shared" si="1097"/>
        <v>0</v>
      </c>
      <c r="AA435" s="114">
        <f t="shared" ref="AA435:AA441" si="1136">E435</f>
        <v>0</v>
      </c>
      <c r="AB435" s="19"/>
      <c r="AC435" s="19"/>
      <c r="AD435" s="19"/>
      <c r="AE435" s="185">
        <f>AG435+AK435+AM435+AO435</f>
        <v>0</v>
      </c>
      <c r="AF435" s="695">
        <f t="shared" si="1095"/>
        <v>0</v>
      </c>
      <c r="AG435" s="952"/>
      <c r="AH435" s="695"/>
      <c r="AI435" s="114"/>
      <c r="AJ435" s="114"/>
      <c r="AK435" s="114"/>
      <c r="AL435" s="695">
        <f t="shared" si="1109"/>
        <v>0</v>
      </c>
      <c r="AM435" s="41"/>
      <c r="AN435" s="41"/>
      <c r="AO435" s="19"/>
      <c r="AP435" s="114">
        <f>AX435-AK435</f>
        <v>104503.69133</v>
      </c>
      <c r="AQ435" s="114"/>
      <c r="AR435" s="185">
        <f>AT435+AX435+AZ435+BB435</f>
        <v>104503.69133</v>
      </c>
      <c r="AS435" s="695">
        <f t="shared" si="1096"/>
        <v>0.61239903877257307</v>
      </c>
      <c r="AT435" s="952">
        <f>AT436</f>
        <v>0</v>
      </c>
      <c r="AU435" s="695"/>
      <c r="AV435" s="114"/>
      <c r="AW435" s="695"/>
      <c r="AX435" s="952">
        <f>'[8]2 вариант'!$I$334</f>
        <v>104503.69133</v>
      </c>
      <c r="AY435" s="695">
        <f t="shared" si="1110"/>
        <v>0.61239903877257307</v>
      </c>
      <c r="AZ435" s="41"/>
      <c r="BA435" s="695"/>
      <c r="BB435" s="19"/>
      <c r="BC435" s="41"/>
      <c r="BD435" s="19"/>
      <c r="BE435" s="98"/>
      <c r="BF435" s="114"/>
      <c r="BG435" s="114"/>
      <c r="BH435" s="41"/>
      <c r="BI435" s="19"/>
      <c r="BJ435" s="114"/>
      <c r="BK435" s="114"/>
      <c r="BL435" s="41"/>
      <c r="BM435" s="19"/>
      <c r="BN435" s="114"/>
      <c r="BO435" s="114"/>
      <c r="BP435" s="114"/>
      <c r="BQ435" s="114"/>
      <c r="BR435" s="41"/>
      <c r="BS435" s="19"/>
      <c r="BT435" s="114"/>
      <c r="BU435" s="98"/>
      <c r="BV435" s="114"/>
      <c r="BW435" s="114"/>
      <c r="BX435" s="114"/>
      <c r="BY435" s="41"/>
      <c r="BZ435" s="19"/>
      <c r="CE435" s="695"/>
    </row>
    <row r="436" spans="2:83" s="37" customFormat="1" ht="46.5" hidden="1" customHeight="1" x14ac:dyDescent="0.25">
      <c r="B436" s="204"/>
      <c r="C436" s="123" t="s">
        <v>31</v>
      </c>
      <c r="D436" s="244">
        <f>E436+G436+H436+I436</f>
        <v>0</v>
      </c>
      <c r="E436" s="171">
        <v>0</v>
      </c>
      <c r="F436" s="171"/>
      <c r="G436" s="171"/>
      <c r="H436" s="172"/>
      <c r="I436" s="172"/>
      <c r="J436" s="185">
        <f t="shared" si="1122"/>
        <v>0</v>
      </c>
      <c r="K436" s="244">
        <f>M436+Q436+S436+U436</f>
        <v>0</v>
      </c>
      <c r="L436" s="695" t="e">
        <f t="shared" si="1094"/>
        <v>#DIV/0!</v>
      </c>
      <c r="M436" s="171">
        <v>0</v>
      </c>
      <c r="N436" s="116"/>
      <c r="O436" s="116"/>
      <c r="P436" s="116"/>
      <c r="Q436" s="116">
        <f>G436</f>
        <v>0</v>
      </c>
      <c r="R436" s="695" t="e">
        <f t="shared" si="1119"/>
        <v>#DIV/0!</v>
      </c>
      <c r="S436" s="35"/>
      <c r="T436" s="35"/>
      <c r="U436" s="35"/>
      <c r="V436" s="116">
        <f t="shared" si="1100"/>
        <v>0</v>
      </c>
      <c r="W436" s="35"/>
      <c r="X436" s="35"/>
      <c r="Y436" s="35"/>
      <c r="Z436" s="116">
        <f t="shared" si="1097"/>
        <v>0</v>
      </c>
      <c r="AA436" s="116">
        <f t="shared" si="1136"/>
        <v>0</v>
      </c>
      <c r="AB436" s="35"/>
      <c r="AC436" s="35"/>
      <c r="AD436" s="35"/>
      <c r="AE436" s="244">
        <f>AG436+AK436+AM436+AO436</f>
        <v>0</v>
      </c>
      <c r="AF436" s="695" t="e">
        <f t="shared" si="1095"/>
        <v>#DIV/0!</v>
      </c>
      <c r="AG436" s="171">
        <v>0</v>
      </c>
      <c r="AH436" s="695"/>
      <c r="AI436" s="116"/>
      <c r="AJ436" s="116"/>
      <c r="AK436" s="116"/>
      <c r="AL436" s="695" t="e">
        <f t="shared" si="1109"/>
        <v>#DIV/0!</v>
      </c>
      <c r="AM436" s="35"/>
      <c r="AN436" s="35"/>
      <c r="AO436" s="35"/>
      <c r="AP436" s="116"/>
      <c r="AQ436" s="116"/>
      <c r="AR436" s="244">
        <f>AT436+AX436+AZ436+BB436</f>
        <v>0</v>
      </c>
      <c r="AS436" s="695" t="e">
        <f t="shared" si="1096"/>
        <v>#DIV/0!</v>
      </c>
      <c r="AT436" s="171">
        <v>0</v>
      </c>
      <c r="AU436" s="695"/>
      <c r="AV436" s="116"/>
      <c r="AW436" s="695"/>
      <c r="AX436" s="171">
        <f>AK436</f>
        <v>0</v>
      </c>
      <c r="AY436" s="695" t="e">
        <f t="shared" si="1110"/>
        <v>#DIV/0!</v>
      </c>
      <c r="AZ436" s="35"/>
      <c r="BA436" s="695"/>
      <c r="BB436" s="35"/>
      <c r="BC436" s="35"/>
      <c r="BD436" s="35"/>
      <c r="BE436" s="191"/>
      <c r="BF436" s="116"/>
      <c r="BG436" s="116"/>
      <c r="BH436" s="35"/>
      <c r="BI436" s="35"/>
      <c r="BJ436" s="116"/>
      <c r="BK436" s="116"/>
      <c r="BL436" s="35"/>
      <c r="BM436" s="35"/>
      <c r="BN436" s="116"/>
      <c r="BO436" s="116"/>
      <c r="BP436" s="116"/>
      <c r="BQ436" s="116"/>
      <c r="BR436" s="35"/>
      <c r="BS436" s="35"/>
      <c r="BT436" s="116"/>
      <c r="BU436" s="191"/>
      <c r="BV436" s="116"/>
      <c r="BW436" s="116"/>
      <c r="BX436" s="116"/>
      <c r="BY436" s="35"/>
      <c r="BZ436" s="35"/>
      <c r="CE436" s="695"/>
    </row>
    <row r="437" spans="2:83" s="48" customFormat="1" ht="88.5" hidden="1" customHeight="1" x14ac:dyDescent="0.25">
      <c r="B437" s="503" t="s">
        <v>11</v>
      </c>
      <c r="C437" s="124" t="s">
        <v>264</v>
      </c>
      <c r="D437" s="185">
        <f>E437+G437+H437+I437</f>
        <v>0</v>
      </c>
      <c r="E437" s="185">
        <f>E439</f>
        <v>0</v>
      </c>
      <c r="F437" s="185"/>
      <c r="G437" s="185">
        <f>G439</f>
        <v>0</v>
      </c>
      <c r="H437" s="186"/>
      <c r="I437" s="876"/>
      <c r="J437" s="185">
        <f t="shared" si="1122"/>
        <v>0</v>
      </c>
      <c r="K437" s="185">
        <f>M437+Q437+S437+U437</f>
        <v>0</v>
      </c>
      <c r="L437" s="695" t="e">
        <f t="shared" si="1094"/>
        <v>#DIV/0!</v>
      </c>
      <c r="M437" s="185">
        <f>M439</f>
        <v>0</v>
      </c>
      <c r="N437" s="98"/>
      <c r="O437" s="98"/>
      <c r="P437" s="98"/>
      <c r="Q437" s="98">
        <f>Q439</f>
        <v>0</v>
      </c>
      <c r="R437" s="695" t="e">
        <f t="shared" si="1119"/>
        <v>#DIV/0!</v>
      </c>
      <c r="S437" s="286"/>
      <c r="T437" s="286"/>
      <c r="U437" s="280"/>
      <c r="V437" s="622">
        <f t="shared" si="1100"/>
        <v>0</v>
      </c>
      <c r="W437" s="280"/>
      <c r="X437" s="280"/>
      <c r="Y437" s="280"/>
      <c r="Z437" s="98">
        <f t="shared" si="1097"/>
        <v>0</v>
      </c>
      <c r="AA437" s="98">
        <f t="shared" si="1136"/>
        <v>0</v>
      </c>
      <c r="AB437" s="280"/>
      <c r="AC437" s="280"/>
      <c r="AD437" s="280"/>
      <c r="AE437" s="185">
        <f>AG437+AK437+AM437+AO437</f>
        <v>0</v>
      </c>
      <c r="AF437" s="695" t="e">
        <f t="shared" si="1095"/>
        <v>#DIV/0!</v>
      </c>
      <c r="AG437" s="185">
        <f>AG439</f>
        <v>0</v>
      </c>
      <c r="AH437" s="695"/>
      <c r="AI437" s="98"/>
      <c r="AJ437" s="98"/>
      <c r="AK437" s="98">
        <f>AK439</f>
        <v>0</v>
      </c>
      <c r="AL437" s="695" t="e">
        <f t="shared" si="1109"/>
        <v>#DIV/0!</v>
      </c>
      <c r="AM437" s="286"/>
      <c r="AN437" s="286"/>
      <c r="AO437" s="280"/>
      <c r="AP437" s="98"/>
      <c r="AQ437" s="98"/>
      <c r="AR437" s="185">
        <f>AT437+AX437+AZ437+BB437</f>
        <v>0</v>
      </c>
      <c r="AS437" s="695" t="e">
        <f t="shared" si="1096"/>
        <v>#DIV/0!</v>
      </c>
      <c r="AT437" s="185">
        <f>AT439</f>
        <v>0</v>
      </c>
      <c r="AU437" s="695"/>
      <c r="AV437" s="98"/>
      <c r="AW437" s="695"/>
      <c r="AX437" s="185">
        <f>AX439</f>
        <v>0</v>
      </c>
      <c r="AY437" s="695" t="e">
        <f t="shared" si="1110"/>
        <v>#DIV/0!</v>
      </c>
      <c r="AZ437" s="286"/>
      <c r="BA437" s="695"/>
      <c r="BB437" s="280"/>
      <c r="BC437" s="286"/>
      <c r="BD437" s="280"/>
      <c r="BE437" s="98"/>
      <c r="BF437" s="98"/>
      <c r="BG437" s="98"/>
      <c r="BH437" s="286"/>
      <c r="BI437" s="280"/>
      <c r="BJ437" s="98"/>
      <c r="BK437" s="98"/>
      <c r="BL437" s="286"/>
      <c r="BM437" s="280"/>
      <c r="BN437" s="98"/>
      <c r="BO437" s="98"/>
      <c r="BP437" s="98"/>
      <c r="BQ437" s="98"/>
      <c r="BR437" s="286"/>
      <c r="BS437" s="280"/>
      <c r="BT437" s="98"/>
      <c r="BU437" s="98"/>
      <c r="BV437" s="98"/>
      <c r="BW437" s="98"/>
      <c r="BX437" s="98"/>
      <c r="BY437" s="286"/>
      <c r="BZ437" s="280"/>
      <c r="CE437" s="695"/>
    </row>
    <row r="438" spans="2:83" s="42" customFormat="1" ht="46.5" hidden="1" customHeight="1" x14ac:dyDescent="0.25">
      <c r="B438" s="503"/>
      <c r="C438" s="97" t="s">
        <v>31</v>
      </c>
      <c r="D438" s="185">
        <f>E438+G438+H438+I438</f>
        <v>0</v>
      </c>
      <c r="E438" s="834">
        <f>E439</f>
        <v>0</v>
      </c>
      <c r="F438" s="834"/>
      <c r="G438" s="915">
        <f>G439</f>
        <v>0</v>
      </c>
      <c r="H438" s="258"/>
      <c r="I438" s="258"/>
      <c r="J438" s="185">
        <f t="shared" si="1122"/>
        <v>0</v>
      </c>
      <c r="K438" s="185">
        <f>M438+Q438+S438+U438</f>
        <v>0</v>
      </c>
      <c r="L438" s="695" t="e">
        <f t="shared" si="1094"/>
        <v>#DIV/0!</v>
      </c>
      <c r="M438" s="952">
        <f>M439</f>
        <v>0</v>
      </c>
      <c r="N438" s="114"/>
      <c r="O438" s="114"/>
      <c r="P438" s="114"/>
      <c r="Q438" s="114">
        <f>Q439</f>
        <v>0</v>
      </c>
      <c r="R438" s="695" t="e">
        <f t="shared" si="1119"/>
        <v>#DIV/0!</v>
      </c>
      <c r="S438" s="41"/>
      <c r="T438" s="41"/>
      <c r="U438" s="41"/>
      <c r="V438" s="114">
        <f t="shared" ref="V438" si="1137">W438+X438+Y438</f>
        <v>0</v>
      </c>
      <c r="W438" s="41"/>
      <c r="X438" s="41"/>
      <c r="Y438" s="41"/>
      <c r="Z438" s="114">
        <f t="shared" ref="Z438" si="1138">AA438+AB438+AC438</f>
        <v>0</v>
      </c>
      <c r="AA438" s="114">
        <f t="shared" si="1136"/>
        <v>0</v>
      </c>
      <c r="AB438" s="41"/>
      <c r="AC438" s="41"/>
      <c r="AD438" s="41"/>
      <c r="AE438" s="185">
        <f>AG438+AK438+AM438+AO438</f>
        <v>0</v>
      </c>
      <c r="AF438" s="695" t="e">
        <f t="shared" si="1095"/>
        <v>#DIV/0!</v>
      </c>
      <c r="AG438" s="952">
        <f>AG439</f>
        <v>0</v>
      </c>
      <c r="AH438" s="695"/>
      <c r="AI438" s="114"/>
      <c r="AJ438" s="114"/>
      <c r="AK438" s="114">
        <f>AK439</f>
        <v>0</v>
      </c>
      <c r="AL438" s="695" t="e">
        <f t="shared" si="1109"/>
        <v>#DIV/0!</v>
      </c>
      <c r="AM438" s="41"/>
      <c r="AN438" s="41"/>
      <c r="AO438" s="41"/>
      <c r="AP438" s="114">
        <f t="shared" ref="AP438" si="1139">AR438+AT438+AX438</f>
        <v>0</v>
      </c>
      <c r="AQ438" s="114"/>
      <c r="AR438" s="185">
        <f>AT438+AX438+AZ438+BB438</f>
        <v>0</v>
      </c>
      <c r="AS438" s="695" t="e">
        <f t="shared" si="1096"/>
        <v>#DIV/0!</v>
      </c>
      <c r="AT438" s="952">
        <f>AT439</f>
        <v>0</v>
      </c>
      <c r="AU438" s="695"/>
      <c r="AV438" s="114"/>
      <c r="AW438" s="695"/>
      <c r="AX438" s="952">
        <f>AX439</f>
        <v>0</v>
      </c>
      <c r="AY438" s="695" t="e">
        <f t="shared" si="1110"/>
        <v>#DIV/0!</v>
      </c>
      <c r="AZ438" s="41"/>
      <c r="BA438" s="695"/>
      <c r="BB438" s="41"/>
      <c r="BC438" s="41"/>
      <c r="BD438" s="41"/>
      <c r="BE438" s="98"/>
      <c r="BF438" s="114"/>
      <c r="BG438" s="114"/>
      <c r="BH438" s="41"/>
      <c r="BI438" s="41"/>
      <c r="BJ438" s="114"/>
      <c r="BK438" s="114"/>
      <c r="BL438" s="41"/>
      <c r="BM438" s="41"/>
      <c r="BN438" s="114"/>
      <c r="BO438" s="114"/>
      <c r="BP438" s="114"/>
      <c r="BQ438" s="114"/>
      <c r="BR438" s="41"/>
      <c r="BS438" s="41"/>
      <c r="BT438" s="114"/>
      <c r="BU438" s="98"/>
      <c r="BV438" s="114"/>
      <c r="BW438" s="114"/>
      <c r="BX438" s="114"/>
      <c r="BY438" s="41"/>
      <c r="BZ438" s="41"/>
      <c r="CE438" s="695"/>
    </row>
    <row r="439" spans="2:83" s="37" customFormat="1" ht="22.5" hidden="1" customHeight="1" x14ac:dyDescent="0.25">
      <c r="B439" s="204"/>
      <c r="C439" s="110" t="s">
        <v>39</v>
      </c>
      <c r="D439" s="171">
        <f>E439+G439</f>
        <v>0</v>
      </c>
      <c r="E439" s="171">
        <v>0</v>
      </c>
      <c r="F439" s="171"/>
      <c r="G439" s="171">
        <v>0</v>
      </c>
      <c r="H439" s="172"/>
      <c r="I439" s="172"/>
      <c r="J439" s="185">
        <f t="shared" si="1122"/>
        <v>0</v>
      </c>
      <c r="K439" s="171">
        <f>M439+Q439</f>
        <v>0</v>
      </c>
      <c r="L439" s="695" t="e">
        <f t="shared" si="1094"/>
        <v>#DIV/0!</v>
      </c>
      <c r="M439" s="171">
        <v>0</v>
      </c>
      <c r="N439" s="116"/>
      <c r="O439" s="116"/>
      <c r="P439" s="116"/>
      <c r="Q439" s="116"/>
      <c r="R439" s="695" t="e">
        <f t="shared" si="1119"/>
        <v>#DIV/0!</v>
      </c>
      <c r="S439" s="35"/>
      <c r="T439" s="35"/>
      <c r="U439" s="35"/>
      <c r="V439" s="622">
        <f t="shared" si="1100"/>
        <v>0</v>
      </c>
      <c r="W439" s="35"/>
      <c r="X439" s="35"/>
      <c r="Y439" s="35"/>
      <c r="Z439" s="116">
        <f t="shared" si="1097"/>
        <v>0</v>
      </c>
      <c r="AA439" s="116">
        <f t="shared" si="1136"/>
        <v>0</v>
      </c>
      <c r="AB439" s="35"/>
      <c r="AC439" s="35"/>
      <c r="AD439" s="35"/>
      <c r="AE439" s="171">
        <f>AK439</f>
        <v>0</v>
      </c>
      <c r="AF439" s="695" t="e">
        <f t="shared" si="1095"/>
        <v>#DIV/0!</v>
      </c>
      <c r="AG439" s="171">
        <v>0</v>
      </c>
      <c r="AH439" s="695"/>
      <c r="AI439" s="116"/>
      <c r="AJ439" s="116"/>
      <c r="AK439" s="116">
        <v>0</v>
      </c>
      <c r="AL439" s="695" t="e">
        <f t="shared" si="1109"/>
        <v>#DIV/0!</v>
      </c>
      <c r="AM439" s="35"/>
      <c r="AN439" s="35"/>
      <c r="AO439" s="35"/>
      <c r="AP439" s="116">
        <f t="shared" si="1101"/>
        <v>0</v>
      </c>
      <c r="AQ439" s="116"/>
      <c r="AR439" s="171">
        <f>AX439</f>
        <v>0</v>
      </c>
      <c r="AS439" s="695" t="e">
        <f t="shared" si="1096"/>
        <v>#DIV/0!</v>
      </c>
      <c r="AT439" s="171">
        <v>0</v>
      </c>
      <c r="AU439" s="695"/>
      <c r="AV439" s="116"/>
      <c r="AW439" s="695"/>
      <c r="AX439" s="171">
        <v>0</v>
      </c>
      <c r="AY439" s="695" t="e">
        <f t="shared" si="1110"/>
        <v>#DIV/0!</v>
      </c>
      <c r="AZ439" s="35"/>
      <c r="BA439" s="695"/>
      <c r="BB439" s="35"/>
      <c r="BC439" s="35"/>
      <c r="BD439" s="35"/>
      <c r="BE439" s="116"/>
      <c r="BF439" s="116"/>
      <c r="BG439" s="116"/>
      <c r="BH439" s="35"/>
      <c r="BI439" s="35"/>
      <c r="BJ439" s="116"/>
      <c r="BK439" s="116"/>
      <c r="BL439" s="35"/>
      <c r="BM439" s="35"/>
      <c r="BN439" s="116"/>
      <c r="BO439" s="116"/>
      <c r="BP439" s="116"/>
      <c r="BQ439" s="116"/>
      <c r="BR439" s="35"/>
      <c r="BS439" s="35"/>
      <c r="BT439" s="116"/>
      <c r="BU439" s="116"/>
      <c r="BV439" s="116"/>
      <c r="BW439" s="116"/>
      <c r="BX439" s="116"/>
      <c r="BY439" s="35"/>
      <c r="BZ439" s="35"/>
      <c r="CE439" s="695"/>
    </row>
    <row r="440" spans="2:83" s="37" customFormat="1" ht="22.5" hidden="1" customHeight="1" x14ac:dyDescent="0.25">
      <c r="B440" s="204"/>
      <c r="C440" s="110" t="s">
        <v>40</v>
      </c>
      <c r="D440" s="172"/>
      <c r="E440" s="172"/>
      <c r="F440" s="172"/>
      <c r="G440" s="172"/>
      <c r="H440" s="172"/>
      <c r="I440" s="172"/>
      <c r="J440" s="185">
        <f t="shared" si="1122"/>
        <v>0</v>
      </c>
      <c r="K440" s="172"/>
      <c r="L440" s="695" t="e">
        <f t="shared" si="1094"/>
        <v>#DIV/0!</v>
      </c>
      <c r="M440" s="172"/>
      <c r="N440" s="35"/>
      <c r="O440" s="35"/>
      <c r="P440" s="35"/>
      <c r="Q440" s="35"/>
      <c r="R440" s="695" t="e">
        <f t="shared" si="1119"/>
        <v>#DIV/0!</v>
      </c>
      <c r="S440" s="35"/>
      <c r="T440" s="35"/>
      <c r="U440" s="35"/>
      <c r="V440" s="622">
        <f t="shared" si="1100"/>
        <v>0</v>
      </c>
      <c r="W440" s="35"/>
      <c r="X440" s="35"/>
      <c r="Y440" s="35"/>
      <c r="Z440" s="35">
        <f t="shared" si="1097"/>
        <v>0</v>
      </c>
      <c r="AA440" s="35">
        <f t="shared" si="1136"/>
        <v>0</v>
      </c>
      <c r="AB440" s="35"/>
      <c r="AC440" s="35"/>
      <c r="AD440" s="35"/>
      <c r="AE440" s="172"/>
      <c r="AF440" s="695" t="e">
        <f t="shared" si="1095"/>
        <v>#DIV/0!</v>
      </c>
      <c r="AG440" s="172"/>
      <c r="AH440" s="695"/>
      <c r="AI440" s="35"/>
      <c r="AJ440" s="35"/>
      <c r="AK440" s="35"/>
      <c r="AL440" s="695" t="e">
        <f t="shared" si="1109"/>
        <v>#DIV/0!</v>
      </c>
      <c r="AM440" s="35"/>
      <c r="AN440" s="35"/>
      <c r="AO440" s="35"/>
      <c r="AP440" s="35">
        <f t="shared" si="1101"/>
        <v>0</v>
      </c>
      <c r="AQ440" s="35"/>
      <c r="AR440" s="172"/>
      <c r="AS440" s="695" t="e">
        <f t="shared" si="1096"/>
        <v>#DIV/0!</v>
      </c>
      <c r="AT440" s="172"/>
      <c r="AU440" s="695"/>
      <c r="AV440" s="35"/>
      <c r="AW440" s="695"/>
      <c r="AX440" s="172"/>
      <c r="AY440" s="695" t="e">
        <f t="shared" si="1110"/>
        <v>#DIV/0!</v>
      </c>
      <c r="AZ440" s="35"/>
      <c r="BA440" s="69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E440" s="695"/>
    </row>
    <row r="441" spans="2:83" s="48" customFormat="1" ht="114.75" hidden="1" customHeight="1" x14ac:dyDescent="0.25">
      <c r="B441" s="503" t="s">
        <v>182</v>
      </c>
      <c r="C441" s="124" t="s">
        <v>58</v>
      </c>
      <c r="D441" s="185">
        <f>E441</f>
        <v>0</v>
      </c>
      <c r="E441" s="185">
        <f>E443</f>
        <v>0</v>
      </c>
      <c r="F441" s="185"/>
      <c r="G441" s="185"/>
      <c r="H441" s="186"/>
      <c r="I441" s="876"/>
      <c r="J441" s="185">
        <f t="shared" si="1122"/>
        <v>0</v>
      </c>
      <c r="K441" s="185">
        <f>M441</f>
        <v>0</v>
      </c>
      <c r="L441" s="695" t="e">
        <f t="shared" si="1094"/>
        <v>#DIV/0!</v>
      </c>
      <c r="M441" s="185">
        <f>M443</f>
        <v>0</v>
      </c>
      <c r="N441" s="98"/>
      <c r="O441" s="98"/>
      <c r="P441" s="98"/>
      <c r="Q441" s="98"/>
      <c r="R441" s="695" t="e">
        <f t="shared" si="1119"/>
        <v>#DIV/0!</v>
      </c>
      <c r="S441" s="286"/>
      <c r="T441" s="286"/>
      <c r="U441" s="280"/>
      <c r="V441" s="622">
        <f t="shared" si="1100"/>
        <v>0</v>
      </c>
      <c r="W441" s="280"/>
      <c r="X441" s="280"/>
      <c r="Y441" s="280"/>
      <c r="Z441" s="98">
        <f t="shared" si="1097"/>
        <v>0</v>
      </c>
      <c r="AA441" s="98">
        <f t="shared" si="1136"/>
        <v>0</v>
      </c>
      <c r="AB441" s="280"/>
      <c r="AC441" s="280"/>
      <c r="AD441" s="280"/>
      <c r="AE441" s="185">
        <f>AG441</f>
        <v>0</v>
      </c>
      <c r="AF441" s="695" t="e">
        <f t="shared" si="1095"/>
        <v>#DIV/0!</v>
      </c>
      <c r="AG441" s="185">
        <f>AG443</f>
        <v>0</v>
      </c>
      <c r="AH441" s="695"/>
      <c r="AI441" s="98"/>
      <c r="AJ441" s="98"/>
      <c r="AK441" s="98"/>
      <c r="AL441" s="695" t="e">
        <f t="shared" si="1109"/>
        <v>#DIV/0!</v>
      </c>
      <c r="AM441" s="286"/>
      <c r="AN441" s="286"/>
      <c r="AO441" s="280"/>
      <c r="AP441" s="98">
        <f t="shared" si="1101"/>
        <v>0</v>
      </c>
      <c r="AQ441" s="98"/>
      <c r="AR441" s="185">
        <f>AT441</f>
        <v>0</v>
      </c>
      <c r="AS441" s="695" t="e">
        <f t="shared" si="1096"/>
        <v>#DIV/0!</v>
      </c>
      <c r="AT441" s="185">
        <f>AT443</f>
        <v>0</v>
      </c>
      <c r="AU441" s="695"/>
      <c r="AV441" s="98"/>
      <c r="AW441" s="695"/>
      <c r="AX441" s="185"/>
      <c r="AY441" s="695" t="e">
        <f t="shared" si="1110"/>
        <v>#DIV/0!</v>
      </c>
      <c r="AZ441" s="286"/>
      <c r="BA441" s="695"/>
      <c r="BB441" s="280"/>
      <c r="BC441" s="286"/>
      <c r="BD441" s="280"/>
      <c r="BE441" s="98"/>
      <c r="BF441" s="98"/>
      <c r="BG441" s="98"/>
      <c r="BH441" s="286"/>
      <c r="BI441" s="280"/>
      <c r="BJ441" s="98"/>
      <c r="BK441" s="98"/>
      <c r="BL441" s="286"/>
      <c r="BM441" s="280"/>
      <c r="BN441" s="98"/>
      <c r="BO441" s="98"/>
      <c r="BP441" s="98"/>
      <c r="BQ441" s="98"/>
      <c r="BR441" s="286"/>
      <c r="BS441" s="280"/>
      <c r="BT441" s="98"/>
      <c r="BU441" s="98"/>
      <c r="BV441" s="98"/>
      <c r="BW441" s="98"/>
      <c r="BX441" s="98"/>
      <c r="BY441" s="286"/>
      <c r="BZ441" s="280"/>
      <c r="CE441" s="695"/>
    </row>
    <row r="442" spans="2:83" s="48" customFormat="1" ht="114.75" hidden="1" customHeight="1" x14ac:dyDescent="0.25">
      <c r="B442" s="503"/>
      <c r="C442" s="124"/>
      <c r="D442" s="185"/>
      <c r="E442" s="185"/>
      <c r="F442" s="185"/>
      <c r="G442" s="185"/>
      <c r="H442" s="186"/>
      <c r="I442" s="876"/>
      <c r="J442" s="185">
        <f t="shared" si="1122"/>
        <v>0</v>
      </c>
      <c r="K442" s="185"/>
      <c r="L442" s="695" t="e">
        <f t="shared" ref="L442:L509" si="1140">K442/D442</f>
        <v>#DIV/0!</v>
      </c>
      <c r="M442" s="185"/>
      <c r="N442" s="98"/>
      <c r="O442" s="98"/>
      <c r="P442" s="98"/>
      <c r="Q442" s="98"/>
      <c r="R442" s="695" t="e">
        <f t="shared" si="1119"/>
        <v>#DIV/0!</v>
      </c>
      <c r="S442" s="286"/>
      <c r="T442" s="286"/>
      <c r="U442" s="280"/>
      <c r="V442" s="622"/>
      <c r="W442" s="280"/>
      <c r="X442" s="280"/>
      <c r="Y442" s="280"/>
      <c r="Z442" s="98"/>
      <c r="AA442" s="98"/>
      <c r="AB442" s="280"/>
      <c r="AC442" s="280"/>
      <c r="AD442" s="280"/>
      <c r="AE442" s="185"/>
      <c r="AF442" s="695" t="e">
        <f t="shared" ref="AF442:AF509" si="1141">AE442/D442</f>
        <v>#DIV/0!</v>
      </c>
      <c r="AG442" s="185"/>
      <c r="AH442" s="695"/>
      <c r="AI442" s="98"/>
      <c r="AJ442" s="98"/>
      <c r="AK442" s="98"/>
      <c r="AL442" s="695" t="e">
        <f t="shared" si="1109"/>
        <v>#DIV/0!</v>
      </c>
      <c r="AM442" s="286"/>
      <c r="AN442" s="286"/>
      <c r="AO442" s="280"/>
      <c r="AP442" s="98"/>
      <c r="AQ442" s="98"/>
      <c r="AR442" s="185"/>
      <c r="AS442" s="695" t="e">
        <f t="shared" ref="AS442:AS509" si="1142">AR442/D442</f>
        <v>#DIV/0!</v>
      </c>
      <c r="AT442" s="185"/>
      <c r="AU442" s="695"/>
      <c r="AV442" s="98"/>
      <c r="AW442" s="695"/>
      <c r="AX442" s="185"/>
      <c r="AY442" s="695" t="e">
        <f t="shared" si="1110"/>
        <v>#DIV/0!</v>
      </c>
      <c r="AZ442" s="286"/>
      <c r="BA442" s="695"/>
      <c r="BB442" s="280"/>
      <c r="BC442" s="286"/>
      <c r="BD442" s="280"/>
      <c r="BE442" s="98"/>
      <c r="BF442" s="98"/>
      <c r="BG442" s="98"/>
      <c r="BH442" s="286"/>
      <c r="BI442" s="280"/>
      <c r="BJ442" s="98"/>
      <c r="BK442" s="98"/>
      <c r="BL442" s="286"/>
      <c r="BM442" s="280"/>
      <c r="BN442" s="98"/>
      <c r="BO442" s="98"/>
      <c r="BP442" s="98"/>
      <c r="BQ442" s="98"/>
      <c r="BR442" s="286"/>
      <c r="BS442" s="280"/>
      <c r="BT442" s="98"/>
      <c r="BU442" s="98"/>
      <c r="BV442" s="98"/>
      <c r="BW442" s="98"/>
      <c r="BX442" s="98"/>
      <c r="BY442" s="286"/>
      <c r="BZ442" s="280"/>
      <c r="CE442" s="695"/>
    </row>
    <row r="443" spans="2:83" s="37" customFormat="1" ht="22.5" hidden="1" customHeight="1" x14ac:dyDescent="0.25">
      <c r="B443" s="204"/>
      <c r="C443" s="110" t="s">
        <v>39</v>
      </c>
      <c r="D443" s="171">
        <f>E443</f>
        <v>0</v>
      </c>
      <c r="E443" s="171">
        <v>0</v>
      </c>
      <c r="F443" s="171"/>
      <c r="G443" s="171"/>
      <c r="H443" s="172"/>
      <c r="I443" s="172"/>
      <c r="J443" s="185">
        <f t="shared" si="1122"/>
        <v>0</v>
      </c>
      <c r="K443" s="171">
        <f>M443</f>
        <v>0</v>
      </c>
      <c r="L443" s="695" t="e">
        <f t="shared" si="1140"/>
        <v>#DIV/0!</v>
      </c>
      <c r="M443" s="171">
        <v>0</v>
      </c>
      <c r="N443" s="116"/>
      <c r="O443" s="116"/>
      <c r="P443" s="116"/>
      <c r="Q443" s="116"/>
      <c r="R443" s="695" t="e">
        <f t="shared" si="1119"/>
        <v>#DIV/0!</v>
      </c>
      <c r="S443" s="35"/>
      <c r="T443" s="35"/>
      <c r="U443" s="35"/>
      <c r="V443" s="622">
        <f t="shared" si="1100"/>
        <v>0</v>
      </c>
      <c r="W443" s="35"/>
      <c r="X443" s="35"/>
      <c r="Y443" s="35"/>
      <c r="Z443" s="116">
        <f t="shared" si="1097"/>
        <v>0</v>
      </c>
      <c r="AA443" s="116">
        <f>E443</f>
        <v>0</v>
      </c>
      <c r="AB443" s="35"/>
      <c r="AC443" s="35"/>
      <c r="AD443" s="35"/>
      <c r="AE443" s="171">
        <f>AG443</f>
        <v>0</v>
      </c>
      <c r="AF443" s="695" t="e">
        <f t="shared" si="1141"/>
        <v>#DIV/0!</v>
      </c>
      <c r="AG443" s="171"/>
      <c r="AH443" s="695"/>
      <c r="AI443" s="116"/>
      <c r="AJ443" s="116"/>
      <c r="AK443" s="116"/>
      <c r="AL443" s="695" t="e">
        <f t="shared" si="1109"/>
        <v>#DIV/0!</v>
      </c>
      <c r="AM443" s="35"/>
      <c r="AN443" s="35"/>
      <c r="AO443" s="35"/>
      <c r="AP443" s="116">
        <f t="shared" si="1101"/>
        <v>0</v>
      </c>
      <c r="AQ443" s="116"/>
      <c r="AR443" s="171">
        <f>AT443</f>
        <v>0</v>
      </c>
      <c r="AS443" s="695" t="e">
        <f t="shared" si="1142"/>
        <v>#DIV/0!</v>
      </c>
      <c r="AT443" s="171"/>
      <c r="AU443" s="695"/>
      <c r="AV443" s="116"/>
      <c r="AW443" s="695"/>
      <c r="AX443" s="171"/>
      <c r="AY443" s="695" t="e">
        <f t="shared" si="1110"/>
        <v>#DIV/0!</v>
      </c>
      <c r="AZ443" s="35"/>
      <c r="BA443" s="695"/>
      <c r="BB443" s="35"/>
      <c r="BC443" s="35"/>
      <c r="BD443" s="35"/>
      <c r="BE443" s="116"/>
      <c r="BF443" s="116"/>
      <c r="BG443" s="116"/>
      <c r="BH443" s="35"/>
      <c r="BI443" s="35"/>
      <c r="BJ443" s="116"/>
      <c r="BK443" s="116"/>
      <c r="BL443" s="35"/>
      <c r="BM443" s="35"/>
      <c r="BN443" s="116"/>
      <c r="BO443" s="116"/>
      <c r="BP443" s="116"/>
      <c r="BQ443" s="116"/>
      <c r="BR443" s="35"/>
      <c r="BS443" s="35"/>
      <c r="BT443" s="116"/>
      <c r="BU443" s="116"/>
      <c r="BV443" s="116"/>
      <c r="BW443" s="116"/>
      <c r="BX443" s="116"/>
      <c r="BY443" s="35"/>
      <c r="BZ443" s="35"/>
      <c r="CE443" s="695"/>
    </row>
    <row r="444" spans="2:83" s="37" customFormat="1" ht="22.5" hidden="1" customHeight="1" x14ac:dyDescent="0.25">
      <c r="B444" s="204"/>
      <c r="C444" s="110" t="s">
        <v>40</v>
      </c>
      <c r="D444" s="171"/>
      <c r="E444" s="171"/>
      <c r="F444" s="171"/>
      <c r="G444" s="171"/>
      <c r="H444" s="172"/>
      <c r="I444" s="172"/>
      <c r="J444" s="185">
        <f t="shared" si="1122"/>
        <v>0</v>
      </c>
      <c r="K444" s="171"/>
      <c r="L444" s="695" t="e">
        <f t="shared" si="1140"/>
        <v>#DIV/0!</v>
      </c>
      <c r="M444" s="171"/>
      <c r="N444" s="116"/>
      <c r="O444" s="116"/>
      <c r="P444" s="116"/>
      <c r="Q444" s="116"/>
      <c r="R444" s="695" t="e">
        <f t="shared" si="1119"/>
        <v>#DIV/0!</v>
      </c>
      <c r="S444" s="35"/>
      <c r="T444" s="35"/>
      <c r="U444" s="35"/>
      <c r="V444" s="622">
        <f t="shared" si="1100"/>
        <v>0</v>
      </c>
      <c r="W444" s="35"/>
      <c r="X444" s="35"/>
      <c r="Y444" s="35"/>
      <c r="Z444" s="116">
        <f t="shared" si="1097"/>
        <v>0</v>
      </c>
      <c r="AA444" s="116">
        <f>E444</f>
        <v>0</v>
      </c>
      <c r="AB444" s="35"/>
      <c r="AC444" s="35"/>
      <c r="AD444" s="35"/>
      <c r="AE444" s="171"/>
      <c r="AF444" s="695" t="e">
        <f t="shared" si="1141"/>
        <v>#DIV/0!</v>
      </c>
      <c r="AG444" s="171"/>
      <c r="AH444" s="695"/>
      <c r="AI444" s="116"/>
      <c r="AJ444" s="116"/>
      <c r="AK444" s="116"/>
      <c r="AL444" s="695" t="e">
        <f t="shared" si="1109"/>
        <v>#DIV/0!</v>
      </c>
      <c r="AM444" s="35"/>
      <c r="AN444" s="35"/>
      <c r="AO444" s="35"/>
      <c r="AP444" s="116">
        <f t="shared" si="1101"/>
        <v>0</v>
      </c>
      <c r="AQ444" s="116"/>
      <c r="AR444" s="171"/>
      <c r="AS444" s="695" t="e">
        <f t="shared" si="1142"/>
        <v>#DIV/0!</v>
      </c>
      <c r="AT444" s="171"/>
      <c r="AU444" s="695"/>
      <c r="AV444" s="116"/>
      <c r="AW444" s="695"/>
      <c r="AX444" s="171"/>
      <c r="AY444" s="695" t="e">
        <f t="shared" si="1110"/>
        <v>#DIV/0!</v>
      </c>
      <c r="AZ444" s="35"/>
      <c r="BA444" s="695"/>
      <c r="BB444" s="35"/>
      <c r="BC444" s="35"/>
      <c r="BD444" s="35"/>
      <c r="BE444" s="116"/>
      <c r="BF444" s="116"/>
      <c r="BG444" s="116"/>
      <c r="BH444" s="35"/>
      <c r="BI444" s="35"/>
      <c r="BJ444" s="116"/>
      <c r="BK444" s="116"/>
      <c r="BL444" s="35"/>
      <c r="BM444" s="35"/>
      <c r="BN444" s="116"/>
      <c r="BO444" s="116"/>
      <c r="BP444" s="116"/>
      <c r="BQ444" s="116"/>
      <c r="BR444" s="35"/>
      <c r="BS444" s="35"/>
      <c r="BT444" s="116"/>
      <c r="BU444" s="116"/>
      <c r="BV444" s="116"/>
      <c r="BW444" s="116"/>
      <c r="BX444" s="116"/>
      <c r="BY444" s="35"/>
      <c r="BZ444" s="35"/>
      <c r="CE444" s="695"/>
    </row>
    <row r="445" spans="2:83" s="49" customFormat="1" ht="138.75" hidden="1" customHeight="1" x14ac:dyDescent="0.25">
      <c r="B445" s="503" t="s">
        <v>8</v>
      </c>
      <c r="C445" s="124" t="s">
        <v>265</v>
      </c>
      <c r="D445" s="185">
        <f>E445+G445+H445+I445</f>
        <v>0</v>
      </c>
      <c r="E445" s="185"/>
      <c r="F445" s="185"/>
      <c r="G445" s="185">
        <f>G446</f>
        <v>0</v>
      </c>
      <c r="H445" s="186"/>
      <c r="I445" s="876"/>
      <c r="J445" s="185">
        <f t="shared" si="1122"/>
        <v>0</v>
      </c>
      <c r="K445" s="185">
        <f>M445+Q445+S445+U445</f>
        <v>0</v>
      </c>
      <c r="L445" s="695" t="e">
        <f t="shared" si="1140"/>
        <v>#DIV/0!</v>
      </c>
      <c r="M445" s="185">
        <f>M447</f>
        <v>0</v>
      </c>
      <c r="N445" s="98"/>
      <c r="O445" s="98"/>
      <c r="P445" s="98"/>
      <c r="Q445" s="98">
        <f>Q446</f>
        <v>0</v>
      </c>
      <c r="R445" s="695" t="e">
        <f t="shared" si="1119"/>
        <v>#DIV/0!</v>
      </c>
      <c r="S445" s="286"/>
      <c r="T445" s="286"/>
      <c r="U445" s="280"/>
      <c r="V445" s="622">
        <f t="shared" si="1100"/>
        <v>0</v>
      </c>
      <c r="W445" s="280"/>
      <c r="X445" s="280"/>
      <c r="Y445" s="280"/>
      <c r="Z445" s="98">
        <f t="shared" si="1097"/>
        <v>0</v>
      </c>
      <c r="AA445" s="98">
        <f>E445</f>
        <v>0</v>
      </c>
      <c r="AB445" s="280"/>
      <c r="AC445" s="280"/>
      <c r="AD445" s="280"/>
      <c r="AE445" s="185">
        <f>AG445+AK445+AM445+AO445</f>
        <v>0</v>
      </c>
      <c r="AF445" s="695" t="e">
        <f t="shared" si="1141"/>
        <v>#DIV/0!</v>
      </c>
      <c r="AG445" s="185"/>
      <c r="AH445" s="695"/>
      <c r="AI445" s="98"/>
      <c r="AJ445" s="98"/>
      <c r="AK445" s="98">
        <f>AK446</f>
        <v>0</v>
      </c>
      <c r="AL445" s="695" t="e">
        <f t="shared" si="1109"/>
        <v>#DIV/0!</v>
      </c>
      <c r="AM445" s="286"/>
      <c r="AN445" s="286"/>
      <c r="AO445" s="280"/>
      <c r="AP445" s="98">
        <f>AP446</f>
        <v>0</v>
      </c>
      <c r="AQ445" s="98"/>
      <c r="AR445" s="185">
        <f>AT445+AX445+AZ445+BB445</f>
        <v>0</v>
      </c>
      <c r="AS445" s="695" t="e">
        <f t="shared" si="1142"/>
        <v>#DIV/0!</v>
      </c>
      <c r="AT445" s="185">
        <f>AT447</f>
        <v>0</v>
      </c>
      <c r="AU445" s="695"/>
      <c r="AV445" s="98"/>
      <c r="AW445" s="695"/>
      <c r="AX445" s="185">
        <f>AX446</f>
        <v>0</v>
      </c>
      <c r="AY445" s="695" t="e">
        <f t="shared" si="1110"/>
        <v>#DIV/0!</v>
      </c>
      <c r="AZ445" s="286"/>
      <c r="BA445" s="695"/>
      <c r="BB445" s="280"/>
      <c r="BC445" s="286"/>
      <c r="BD445" s="280"/>
      <c r="BE445" s="98"/>
      <c r="BF445" s="98"/>
      <c r="BG445" s="98"/>
      <c r="BH445" s="286"/>
      <c r="BI445" s="280"/>
      <c r="BJ445" s="98"/>
      <c r="BK445" s="98"/>
      <c r="BL445" s="286"/>
      <c r="BM445" s="280"/>
      <c r="BN445" s="98"/>
      <c r="BO445" s="98"/>
      <c r="BP445" s="98"/>
      <c r="BQ445" s="98"/>
      <c r="BR445" s="286"/>
      <c r="BS445" s="280"/>
      <c r="BT445" s="98"/>
      <c r="BU445" s="98"/>
      <c r="BV445" s="98"/>
      <c r="BW445" s="98"/>
      <c r="BX445" s="98"/>
      <c r="BY445" s="286"/>
      <c r="BZ445" s="280"/>
      <c r="CE445" s="695"/>
    </row>
    <row r="446" spans="2:83" s="45" customFormat="1" ht="62.25" hidden="1" customHeight="1" x14ac:dyDescent="0.25">
      <c r="B446" s="200"/>
      <c r="C446" s="97" t="s">
        <v>31</v>
      </c>
      <c r="D446" s="185">
        <f>E446+G446+H446+I446</f>
        <v>0</v>
      </c>
      <c r="E446" s="166"/>
      <c r="F446" s="166"/>
      <c r="G446" s="166">
        <f>SUM(G447:G450)</f>
        <v>0</v>
      </c>
      <c r="H446" s="236"/>
      <c r="I446" s="236"/>
      <c r="J446" s="185">
        <f t="shared" si="1122"/>
        <v>0</v>
      </c>
      <c r="K446" s="185">
        <f>M446+Q446+S446+U446</f>
        <v>0</v>
      </c>
      <c r="L446" s="695" t="e">
        <f t="shared" si="1140"/>
        <v>#DIV/0!</v>
      </c>
      <c r="M446" s="166">
        <f>M447</f>
        <v>0</v>
      </c>
      <c r="N446" s="683"/>
      <c r="O446" s="622"/>
      <c r="P446" s="683"/>
      <c r="Q446" s="622">
        <f>SUM(Q447:Q450)</f>
        <v>0</v>
      </c>
      <c r="R446" s="695" t="e">
        <f t="shared" si="1119"/>
        <v>#DIV/0!</v>
      </c>
      <c r="S446" s="31"/>
      <c r="T446" s="31"/>
      <c r="U446" s="31"/>
      <c r="V446" s="622">
        <f t="shared" ref="V446" si="1143">W446+X446+Y446</f>
        <v>0</v>
      </c>
      <c r="W446" s="31"/>
      <c r="X446" s="31"/>
      <c r="Y446" s="31"/>
      <c r="Z446" s="622">
        <f t="shared" ref="Z446" si="1144">AA446+AB446+AC446</f>
        <v>0</v>
      </c>
      <c r="AA446" s="622">
        <f>E446</f>
        <v>0</v>
      </c>
      <c r="AB446" s="31"/>
      <c r="AC446" s="31"/>
      <c r="AD446" s="31"/>
      <c r="AE446" s="185">
        <f>AG446+AK446+AM446+AO446</f>
        <v>0</v>
      </c>
      <c r="AF446" s="695" t="e">
        <f t="shared" si="1141"/>
        <v>#DIV/0!</v>
      </c>
      <c r="AG446" s="166"/>
      <c r="AH446" s="695"/>
      <c r="AI446" s="622"/>
      <c r="AJ446" s="683"/>
      <c r="AK446" s="823">
        <f>AK447+AK448+AK449+AK450</f>
        <v>0</v>
      </c>
      <c r="AL446" s="695" t="e">
        <f t="shared" si="1109"/>
        <v>#DIV/0!</v>
      </c>
      <c r="AM446" s="31"/>
      <c r="AN446" s="31"/>
      <c r="AO446" s="31"/>
      <c r="AP446" s="622">
        <f>AP447</f>
        <v>0</v>
      </c>
      <c r="AQ446" s="683"/>
      <c r="AR446" s="185">
        <f>AT446+AX446+AZ446+BB446</f>
        <v>0</v>
      </c>
      <c r="AS446" s="695" t="e">
        <f t="shared" si="1142"/>
        <v>#DIV/0!</v>
      </c>
      <c r="AT446" s="166">
        <f>AT447</f>
        <v>0</v>
      </c>
      <c r="AU446" s="695"/>
      <c r="AV446" s="622"/>
      <c r="AW446" s="695"/>
      <c r="AX446" s="166">
        <f>AX447+AX448+AX449+AX450</f>
        <v>0</v>
      </c>
      <c r="AY446" s="695" t="e">
        <f t="shared" si="1110"/>
        <v>#DIV/0!</v>
      </c>
      <c r="AZ446" s="31"/>
      <c r="BA446" s="695"/>
      <c r="BB446" s="31"/>
      <c r="BC446" s="31"/>
      <c r="BD446" s="31"/>
      <c r="BE446" s="98"/>
      <c r="BF446" s="622"/>
      <c r="BG446" s="622"/>
      <c r="BH446" s="31"/>
      <c r="BI446" s="31"/>
      <c r="BJ446" s="622"/>
      <c r="BK446" s="622"/>
      <c r="BL446" s="31"/>
      <c r="BM446" s="31"/>
      <c r="BN446" s="622"/>
      <c r="BO446" s="622"/>
      <c r="BP446" s="622"/>
      <c r="BQ446" s="622"/>
      <c r="BR446" s="31"/>
      <c r="BS446" s="31"/>
      <c r="BT446" s="622"/>
      <c r="BU446" s="98"/>
      <c r="BV446" s="504"/>
      <c r="BW446" s="519"/>
      <c r="BX446" s="504"/>
      <c r="BY446" s="31"/>
      <c r="BZ446" s="31"/>
      <c r="CE446" s="695"/>
    </row>
    <row r="447" spans="2:83" s="37" customFormat="1" ht="62.25" hidden="1" customHeight="1" x14ac:dyDescent="0.25">
      <c r="B447" s="204"/>
      <c r="C447" s="110" t="s">
        <v>39</v>
      </c>
      <c r="D447" s="171">
        <f>G447</f>
        <v>0</v>
      </c>
      <c r="E447" s="171"/>
      <c r="F447" s="171"/>
      <c r="G447" s="171"/>
      <c r="H447" s="172"/>
      <c r="I447" s="172"/>
      <c r="J447" s="185">
        <f t="shared" si="1122"/>
        <v>0</v>
      </c>
      <c r="K447" s="171">
        <f>M447</f>
        <v>0</v>
      </c>
      <c r="L447" s="695" t="e">
        <f t="shared" si="1140"/>
        <v>#DIV/0!</v>
      </c>
      <c r="M447" s="171">
        <v>0</v>
      </c>
      <c r="N447" s="116"/>
      <c r="O447" s="116"/>
      <c r="P447" s="116"/>
      <c r="Q447" s="116"/>
      <c r="R447" s="695" t="e">
        <f t="shared" si="1119"/>
        <v>#DIV/0!</v>
      </c>
      <c r="S447" s="35"/>
      <c r="T447" s="35"/>
      <c r="U447" s="35"/>
      <c r="V447" s="89">
        <f t="shared" si="1100"/>
        <v>0</v>
      </c>
      <c r="W447" s="35"/>
      <c r="X447" s="35"/>
      <c r="Y447" s="35"/>
      <c r="Z447" s="116">
        <f t="shared" si="1097"/>
        <v>0</v>
      </c>
      <c r="AA447" s="116">
        <f>E447</f>
        <v>0</v>
      </c>
      <c r="AB447" s="35"/>
      <c r="AC447" s="35"/>
      <c r="AD447" s="35"/>
      <c r="AE447" s="171">
        <f>AK447</f>
        <v>0</v>
      </c>
      <c r="AF447" s="695" t="e">
        <f t="shared" si="1141"/>
        <v>#DIV/0!</v>
      </c>
      <c r="AG447" s="171"/>
      <c r="AH447" s="695"/>
      <c r="AI447" s="116"/>
      <c r="AJ447" s="116"/>
      <c r="AK447" s="116">
        <v>0</v>
      </c>
      <c r="AL447" s="695" t="e">
        <f t="shared" si="1109"/>
        <v>#DIV/0!</v>
      </c>
      <c r="AM447" s="35"/>
      <c r="AN447" s="35"/>
      <c r="AO447" s="35"/>
      <c r="AP447" s="116">
        <f>AX447-AK447</f>
        <v>0</v>
      </c>
      <c r="AQ447" s="116"/>
      <c r="AR447" s="171">
        <f>AX447</f>
        <v>0</v>
      </c>
      <c r="AS447" s="695" t="e">
        <f t="shared" si="1142"/>
        <v>#DIV/0!</v>
      </c>
      <c r="AT447" s="171">
        <v>0</v>
      </c>
      <c r="AU447" s="695"/>
      <c r="AV447" s="116"/>
      <c r="AW447" s="695"/>
      <c r="AX447" s="171"/>
      <c r="AY447" s="695" t="e">
        <f t="shared" si="1110"/>
        <v>#DIV/0!</v>
      </c>
      <c r="AZ447" s="35"/>
      <c r="BA447" s="695"/>
      <c r="BB447" s="35"/>
      <c r="BC447" s="35"/>
      <c r="BD447" s="35"/>
      <c r="BE447" s="116"/>
      <c r="BF447" s="116"/>
      <c r="BG447" s="116"/>
      <c r="BH447" s="35"/>
      <c r="BI447" s="35"/>
      <c r="BJ447" s="116"/>
      <c r="BK447" s="116"/>
      <c r="BL447" s="35"/>
      <c r="BM447" s="35"/>
      <c r="BN447" s="116"/>
      <c r="BO447" s="116"/>
      <c r="BP447" s="116"/>
      <c r="BQ447" s="116"/>
      <c r="BR447" s="35"/>
      <c r="BS447" s="35"/>
      <c r="BT447" s="116"/>
      <c r="BU447" s="116"/>
      <c r="BV447" s="116"/>
      <c r="BW447" s="116"/>
      <c r="BX447" s="116"/>
      <c r="BY447" s="35"/>
      <c r="BZ447" s="35"/>
      <c r="CE447" s="695"/>
    </row>
    <row r="448" spans="2:83" s="37" customFormat="1" ht="62.25" hidden="1" customHeight="1" x14ac:dyDescent="0.25">
      <c r="B448" s="204"/>
      <c r="C448" s="110" t="s">
        <v>43</v>
      </c>
      <c r="D448" s="171">
        <f t="shared" ref="D448:D450" si="1145">G448</f>
        <v>0</v>
      </c>
      <c r="E448" s="171"/>
      <c r="F448" s="171"/>
      <c r="G448" s="171"/>
      <c r="H448" s="172"/>
      <c r="I448" s="172"/>
      <c r="J448" s="185">
        <f t="shared" si="1122"/>
        <v>0</v>
      </c>
      <c r="K448" s="171">
        <f>Q448</f>
        <v>0</v>
      </c>
      <c r="L448" s="695" t="e">
        <f t="shared" si="1140"/>
        <v>#DIV/0!</v>
      </c>
      <c r="M448" s="171"/>
      <c r="N448" s="116"/>
      <c r="O448" s="116"/>
      <c r="P448" s="116"/>
      <c r="Q448" s="116">
        <f>G448</f>
        <v>0</v>
      </c>
      <c r="R448" s="695" t="e">
        <f t="shared" si="1119"/>
        <v>#DIV/0!</v>
      </c>
      <c r="S448" s="35"/>
      <c r="T448" s="35"/>
      <c r="U448" s="35"/>
      <c r="V448" s="89"/>
      <c r="W448" s="35"/>
      <c r="X448" s="35"/>
      <c r="Y448" s="35"/>
      <c r="Z448" s="116"/>
      <c r="AA448" s="116"/>
      <c r="AB448" s="35"/>
      <c r="AC448" s="35"/>
      <c r="AD448" s="35"/>
      <c r="AE448" s="171">
        <f t="shared" ref="AE448:AE450" si="1146">AK448</f>
        <v>0</v>
      </c>
      <c r="AF448" s="695" t="e">
        <f t="shared" si="1141"/>
        <v>#DIV/0!</v>
      </c>
      <c r="AG448" s="171"/>
      <c r="AH448" s="695"/>
      <c r="AI448" s="116"/>
      <c r="AJ448" s="116"/>
      <c r="AK448" s="116"/>
      <c r="AL448" s="695" t="e">
        <f t="shared" si="1109"/>
        <v>#DIV/0!</v>
      </c>
      <c r="AM448" s="35"/>
      <c r="AN448" s="35"/>
      <c r="AO448" s="35"/>
      <c r="AP448" s="116"/>
      <c r="AQ448" s="116"/>
      <c r="AR448" s="171">
        <f t="shared" ref="AR448:AR450" si="1147">AX448</f>
        <v>0</v>
      </c>
      <c r="AS448" s="695" t="e">
        <f t="shared" si="1142"/>
        <v>#DIV/0!</v>
      </c>
      <c r="AT448" s="171"/>
      <c r="AU448" s="695"/>
      <c r="AV448" s="116"/>
      <c r="AW448" s="695"/>
      <c r="AX448" s="171"/>
      <c r="AY448" s="695" t="e">
        <f t="shared" si="1110"/>
        <v>#DIV/0!</v>
      </c>
      <c r="AZ448" s="35"/>
      <c r="BA448" s="695"/>
      <c r="BB448" s="35"/>
      <c r="BC448" s="35"/>
      <c r="BD448" s="35"/>
      <c r="BE448" s="116"/>
      <c r="BF448" s="116"/>
      <c r="BG448" s="116"/>
      <c r="BH448" s="35"/>
      <c r="BI448" s="35"/>
      <c r="BJ448" s="116"/>
      <c r="BK448" s="116"/>
      <c r="BL448" s="35"/>
      <c r="BM448" s="35"/>
      <c r="BN448" s="116"/>
      <c r="BO448" s="116"/>
      <c r="BP448" s="116"/>
      <c r="BQ448" s="116"/>
      <c r="BR448" s="35"/>
      <c r="BS448" s="35"/>
      <c r="BT448" s="116"/>
      <c r="BU448" s="116"/>
      <c r="BV448" s="116"/>
      <c r="BW448" s="116"/>
      <c r="BX448" s="116"/>
      <c r="BY448" s="35"/>
      <c r="BZ448" s="35"/>
      <c r="CE448" s="695"/>
    </row>
    <row r="449" spans="2:83" s="37" customFormat="1" ht="62.25" hidden="1" customHeight="1" x14ac:dyDescent="0.25">
      <c r="B449" s="204"/>
      <c r="C449" s="110" t="s">
        <v>542</v>
      </c>
      <c r="D449" s="171">
        <f t="shared" si="1145"/>
        <v>0</v>
      </c>
      <c r="E449" s="171"/>
      <c r="F449" s="171"/>
      <c r="G449" s="171"/>
      <c r="H449" s="172"/>
      <c r="I449" s="172"/>
      <c r="J449" s="185"/>
      <c r="K449" s="171">
        <f>Q449</f>
        <v>0</v>
      </c>
      <c r="L449" s="695" t="e">
        <f t="shared" si="1140"/>
        <v>#DIV/0!</v>
      </c>
      <c r="M449" s="171"/>
      <c r="N449" s="116"/>
      <c r="O449" s="116"/>
      <c r="P449" s="116"/>
      <c r="Q449" s="116">
        <f>G449</f>
        <v>0</v>
      </c>
      <c r="R449" s="695" t="e">
        <f t="shared" si="1119"/>
        <v>#DIV/0!</v>
      </c>
      <c r="S449" s="35"/>
      <c r="T449" s="35"/>
      <c r="U449" s="35"/>
      <c r="V449" s="89"/>
      <c r="W449" s="35"/>
      <c r="X449" s="35"/>
      <c r="Y449" s="35"/>
      <c r="Z449" s="116"/>
      <c r="AA449" s="116"/>
      <c r="AB449" s="35"/>
      <c r="AC449" s="35"/>
      <c r="AD449" s="35"/>
      <c r="AE449" s="171">
        <f t="shared" si="1146"/>
        <v>0</v>
      </c>
      <c r="AF449" s="695" t="e">
        <f t="shared" si="1141"/>
        <v>#DIV/0!</v>
      </c>
      <c r="AG449" s="171"/>
      <c r="AH449" s="695"/>
      <c r="AI449" s="116"/>
      <c r="AJ449" s="116"/>
      <c r="AK449" s="116"/>
      <c r="AL449" s="695" t="e">
        <f t="shared" si="1109"/>
        <v>#DIV/0!</v>
      </c>
      <c r="AM449" s="35"/>
      <c r="AN449" s="35"/>
      <c r="AO449" s="35"/>
      <c r="AP449" s="116"/>
      <c r="AQ449" s="116"/>
      <c r="AR449" s="171">
        <f t="shared" si="1147"/>
        <v>0</v>
      </c>
      <c r="AS449" s="695" t="e">
        <f t="shared" si="1142"/>
        <v>#DIV/0!</v>
      </c>
      <c r="AT449" s="171"/>
      <c r="AU449" s="695"/>
      <c r="AV449" s="116"/>
      <c r="AW449" s="695"/>
      <c r="AX449" s="171"/>
      <c r="AY449" s="695" t="e">
        <f t="shared" si="1110"/>
        <v>#DIV/0!</v>
      </c>
      <c r="AZ449" s="35"/>
      <c r="BA449" s="695"/>
      <c r="BB449" s="35"/>
      <c r="BC449" s="35"/>
      <c r="BD449" s="35"/>
      <c r="BE449" s="116"/>
      <c r="BF449" s="116"/>
      <c r="BG449" s="116"/>
      <c r="BH449" s="35"/>
      <c r="BI449" s="35"/>
      <c r="BJ449" s="116"/>
      <c r="BK449" s="116"/>
      <c r="BL449" s="35"/>
      <c r="BM449" s="35"/>
      <c r="BN449" s="116"/>
      <c r="BO449" s="116"/>
      <c r="BP449" s="116"/>
      <c r="BQ449" s="116"/>
      <c r="BR449" s="35"/>
      <c r="BS449" s="35"/>
      <c r="BT449" s="116"/>
      <c r="BU449" s="116"/>
      <c r="BV449" s="116"/>
      <c r="BW449" s="116"/>
      <c r="BX449" s="116"/>
      <c r="BY449" s="35"/>
      <c r="BZ449" s="35"/>
      <c r="CE449" s="695"/>
    </row>
    <row r="450" spans="2:83" s="37" customFormat="1" ht="62.25" hidden="1" customHeight="1" x14ac:dyDescent="0.25">
      <c r="B450" s="204"/>
      <c r="C450" s="110" t="s">
        <v>492</v>
      </c>
      <c r="D450" s="171">
        <f t="shared" si="1145"/>
        <v>0</v>
      </c>
      <c r="E450" s="172"/>
      <c r="F450" s="172"/>
      <c r="G450" s="171"/>
      <c r="H450" s="172"/>
      <c r="I450" s="172"/>
      <c r="J450" s="185">
        <f t="shared" si="1122"/>
        <v>0</v>
      </c>
      <c r="K450" s="171">
        <f t="shared" ref="K450" si="1148">M450</f>
        <v>0</v>
      </c>
      <c r="L450" s="695" t="e">
        <f t="shared" si="1140"/>
        <v>#DIV/0!</v>
      </c>
      <c r="M450" s="172"/>
      <c r="N450" s="35"/>
      <c r="O450" s="35"/>
      <c r="P450" s="35"/>
      <c r="Q450" s="116"/>
      <c r="R450" s="695" t="e">
        <f t="shared" si="1119"/>
        <v>#DIV/0!</v>
      </c>
      <c r="S450" s="35"/>
      <c r="T450" s="35"/>
      <c r="U450" s="35"/>
      <c r="V450" s="89">
        <f t="shared" si="1100"/>
        <v>0</v>
      </c>
      <c r="W450" s="35"/>
      <c r="X450" s="35"/>
      <c r="Y450" s="35"/>
      <c r="Z450" s="35">
        <f t="shared" si="1097"/>
        <v>0</v>
      </c>
      <c r="AA450" s="35">
        <f t="shared" ref="AA450:AA480" si="1149">E450</f>
        <v>0</v>
      </c>
      <c r="AB450" s="35"/>
      <c r="AC450" s="35"/>
      <c r="AD450" s="35"/>
      <c r="AE450" s="171">
        <f t="shared" si="1146"/>
        <v>0</v>
      </c>
      <c r="AF450" s="695" t="e">
        <f t="shared" si="1141"/>
        <v>#DIV/0!</v>
      </c>
      <c r="AG450" s="172"/>
      <c r="AH450" s="695"/>
      <c r="AI450" s="35"/>
      <c r="AJ450" s="35"/>
      <c r="AK450" s="116"/>
      <c r="AL450" s="695" t="e">
        <f t="shared" si="1109"/>
        <v>#DIV/0!</v>
      </c>
      <c r="AM450" s="35"/>
      <c r="AN450" s="35"/>
      <c r="AO450" s="35"/>
      <c r="AP450" s="35"/>
      <c r="AQ450" s="35"/>
      <c r="AR450" s="171">
        <f t="shared" si="1147"/>
        <v>0</v>
      </c>
      <c r="AS450" s="695" t="e">
        <f t="shared" si="1142"/>
        <v>#DIV/0!</v>
      </c>
      <c r="AT450" s="172"/>
      <c r="AU450" s="695"/>
      <c r="AV450" s="35"/>
      <c r="AW450" s="695"/>
      <c r="AX450" s="171"/>
      <c r="AY450" s="695" t="e">
        <f t="shared" si="1110"/>
        <v>#DIV/0!</v>
      </c>
      <c r="AZ450" s="35"/>
      <c r="BA450" s="69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E450" s="695"/>
    </row>
    <row r="451" spans="2:83" s="49" customFormat="1" ht="62.25" hidden="1" customHeight="1" x14ac:dyDescent="0.25">
      <c r="B451" s="503" t="s">
        <v>262</v>
      </c>
      <c r="C451" s="124" t="s">
        <v>224</v>
      </c>
      <c r="D451" s="185">
        <f>E451+G451+H451+I451</f>
        <v>0</v>
      </c>
      <c r="E451" s="185"/>
      <c r="F451" s="185"/>
      <c r="G451" s="185">
        <v>0</v>
      </c>
      <c r="H451" s="186"/>
      <c r="I451" s="876"/>
      <c r="J451" s="185">
        <f t="shared" si="1122"/>
        <v>0</v>
      </c>
      <c r="K451" s="185">
        <f>M451+Q451+S451+U451</f>
        <v>0</v>
      </c>
      <c r="L451" s="695" t="e">
        <f t="shared" si="1140"/>
        <v>#DIV/0!</v>
      </c>
      <c r="M451" s="185">
        <f>M452+M456</f>
        <v>0</v>
      </c>
      <c r="N451" s="98"/>
      <c r="O451" s="98"/>
      <c r="P451" s="98"/>
      <c r="Q451" s="98">
        <f>Q452+Q456</f>
        <v>0</v>
      </c>
      <c r="R451" s="695" t="e">
        <f t="shared" si="1119"/>
        <v>#DIV/0!</v>
      </c>
      <c r="S451" s="286"/>
      <c r="T451" s="286"/>
      <c r="U451" s="280"/>
      <c r="V451" s="622">
        <f t="shared" si="1100"/>
        <v>0</v>
      </c>
      <c r="W451" s="280"/>
      <c r="X451" s="280"/>
      <c r="Y451" s="280"/>
      <c r="Z451" s="98">
        <f t="shared" si="1097"/>
        <v>0</v>
      </c>
      <c r="AA451" s="98">
        <f t="shared" si="1149"/>
        <v>0</v>
      </c>
      <c r="AB451" s="280"/>
      <c r="AC451" s="280"/>
      <c r="AD451" s="280"/>
      <c r="AE451" s="185">
        <f>AG451+AK451+AM451+AO451</f>
        <v>0</v>
      </c>
      <c r="AF451" s="695" t="e">
        <f t="shared" si="1141"/>
        <v>#DIV/0!</v>
      </c>
      <c r="AG451" s="185"/>
      <c r="AH451" s="695"/>
      <c r="AI451" s="98"/>
      <c r="AJ451" s="98"/>
      <c r="AK451" s="98"/>
      <c r="AL451" s="695" t="e">
        <f t="shared" si="1109"/>
        <v>#DIV/0!</v>
      </c>
      <c r="AM451" s="286"/>
      <c r="AN451" s="286"/>
      <c r="AO451" s="280"/>
      <c r="AP451" s="98"/>
      <c r="AQ451" s="98"/>
      <c r="AR451" s="185">
        <f>AT451+AX451+AZ451+BB451</f>
        <v>0</v>
      </c>
      <c r="AS451" s="695" t="e">
        <f t="shared" si="1142"/>
        <v>#DIV/0!</v>
      </c>
      <c r="AT451" s="185">
        <f>AT452+AT456</f>
        <v>0</v>
      </c>
      <c r="AU451" s="695"/>
      <c r="AV451" s="98"/>
      <c r="AW451" s="695"/>
      <c r="AX451" s="185"/>
      <c r="AY451" s="695" t="e">
        <f t="shared" si="1110"/>
        <v>#DIV/0!</v>
      </c>
      <c r="AZ451" s="286"/>
      <c r="BA451" s="695"/>
      <c r="BB451" s="280"/>
      <c r="BC451" s="286"/>
      <c r="BD451" s="280"/>
      <c r="BE451" s="98"/>
      <c r="BF451" s="98"/>
      <c r="BG451" s="98"/>
      <c r="BH451" s="286"/>
      <c r="BI451" s="280"/>
      <c r="BJ451" s="98"/>
      <c r="BK451" s="98"/>
      <c r="BL451" s="286"/>
      <c r="BM451" s="280"/>
      <c r="BN451" s="98"/>
      <c r="BO451" s="98"/>
      <c r="BP451" s="98"/>
      <c r="BQ451" s="98"/>
      <c r="BR451" s="286"/>
      <c r="BS451" s="280"/>
      <c r="BT451" s="98"/>
      <c r="BU451" s="98"/>
      <c r="BV451" s="98"/>
      <c r="BW451" s="98"/>
      <c r="BX451" s="98"/>
      <c r="BY451" s="286"/>
      <c r="BZ451" s="280"/>
      <c r="CE451" s="695"/>
    </row>
    <row r="452" spans="2:83" s="45" customFormat="1" ht="62.25" hidden="1" customHeight="1" x14ac:dyDescent="0.25">
      <c r="B452" s="200"/>
      <c r="C452" s="97" t="s">
        <v>31</v>
      </c>
      <c r="D452" s="185">
        <f>E452+G452+H452+I452</f>
        <v>0</v>
      </c>
      <c r="E452" s="166"/>
      <c r="F452" s="166"/>
      <c r="G452" s="166"/>
      <c r="H452" s="236"/>
      <c r="I452" s="236"/>
      <c r="J452" s="185">
        <f t="shared" si="1122"/>
        <v>0</v>
      </c>
      <c r="K452" s="185">
        <f>M452+Q452+S452+U452</f>
        <v>0</v>
      </c>
      <c r="L452" s="695" t="e">
        <f t="shared" si="1140"/>
        <v>#DIV/0!</v>
      </c>
      <c r="M452" s="166">
        <f>SUM(M453:M455)</f>
        <v>0</v>
      </c>
      <c r="N452" s="683"/>
      <c r="O452" s="622"/>
      <c r="P452" s="683"/>
      <c r="Q452" s="622">
        <f>Q453+Q454</f>
        <v>0</v>
      </c>
      <c r="R452" s="695" t="e">
        <f t="shared" si="1119"/>
        <v>#DIV/0!</v>
      </c>
      <c r="S452" s="31"/>
      <c r="T452" s="31"/>
      <c r="U452" s="31"/>
      <c r="V452" s="622">
        <f t="shared" si="1100"/>
        <v>0</v>
      </c>
      <c r="W452" s="31"/>
      <c r="X452" s="31"/>
      <c r="Y452" s="31"/>
      <c r="Z452" s="622">
        <f t="shared" si="1097"/>
        <v>0</v>
      </c>
      <c r="AA452" s="622">
        <f t="shared" si="1149"/>
        <v>0</v>
      </c>
      <c r="AB452" s="31"/>
      <c r="AC452" s="31"/>
      <c r="AD452" s="31"/>
      <c r="AE452" s="185">
        <f>AG452+AK452+AM452+AO452</f>
        <v>0</v>
      </c>
      <c r="AF452" s="695" t="e">
        <f t="shared" si="1141"/>
        <v>#DIV/0!</v>
      </c>
      <c r="AG452" s="166"/>
      <c r="AH452" s="695"/>
      <c r="AI452" s="622"/>
      <c r="AJ452" s="683"/>
      <c r="AK452" s="823"/>
      <c r="AL452" s="695" t="e">
        <f t="shared" si="1109"/>
        <v>#DIV/0!</v>
      </c>
      <c r="AM452" s="31"/>
      <c r="AN452" s="31"/>
      <c r="AO452" s="31"/>
      <c r="AP452" s="622"/>
      <c r="AQ452" s="683"/>
      <c r="AR452" s="185">
        <f>AT452+AX452+AZ452+BB452</f>
        <v>0</v>
      </c>
      <c r="AS452" s="695" t="e">
        <f t="shared" si="1142"/>
        <v>#DIV/0!</v>
      </c>
      <c r="AT452" s="166">
        <f>SUM(AT453:AT455)</f>
        <v>0</v>
      </c>
      <c r="AU452" s="695"/>
      <c r="AV452" s="622"/>
      <c r="AW452" s="695"/>
      <c r="AX452" s="166"/>
      <c r="AY452" s="695" t="e">
        <f t="shared" si="1110"/>
        <v>#DIV/0!</v>
      </c>
      <c r="AZ452" s="31"/>
      <c r="BA452" s="695"/>
      <c r="BB452" s="31"/>
      <c r="BC452" s="31"/>
      <c r="BD452" s="31"/>
      <c r="BE452" s="98"/>
      <c r="BF452" s="622"/>
      <c r="BG452" s="622"/>
      <c r="BH452" s="31"/>
      <c r="BI452" s="31"/>
      <c r="BJ452" s="622"/>
      <c r="BK452" s="622"/>
      <c r="BL452" s="31"/>
      <c r="BM452" s="31"/>
      <c r="BN452" s="622"/>
      <c r="BO452" s="622"/>
      <c r="BP452" s="622"/>
      <c r="BQ452" s="622"/>
      <c r="BR452" s="31"/>
      <c r="BS452" s="31"/>
      <c r="BT452" s="622"/>
      <c r="BU452" s="98"/>
      <c r="BV452" s="504"/>
      <c r="BW452" s="519"/>
      <c r="BX452" s="504"/>
      <c r="BY452" s="31"/>
      <c r="BZ452" s="31"/>
      <c r="CE452" s="695"/>
    </row>
    <row r="453" spans="2:83" s="37" customFormat="1" ht="62.25" hidden="1" customHeight="1" x14ac:dyDescent="0.25">
      <c r="B453" s="204"/>
      <c r="C453" s="110" t="s">
        <v>39</v>
      </c>
      <c r="D453" s="171">
        <f>E453+G453</f>
        <v>0</v>
      </c>
      <c r="E453" s="171"/>
      <c r="F453" s="171"/>
      <c r="G453" s="171"/>
      <c r="H453" s="172"/>
      <c r="I453" s="172"/>
      <c r="J453" s="185">
        <f t="shared" si="1122"/>
        <v>0</v>
      </c>
      <c r="K453" s="171">
        <f>M453+Q453</f>
        <v>0</v>
      </c>
      <c r="L453" s="695" t="e">
        <f t="shared" si="1140"/>
        <v>#DIV/0!</v>
      </c>
      <c r="M453" s="171"/>
      <c r="N453" s="116"/>
      <c r="O453" s="116"/>
      <c r="P453" s="116"/>
      <c r="Q453" s="116"/>
      <c r="R453" s="695" t="e">
        <f t="shared" si="1119"/>
        <v>#DIV/0!</v>
      </c>
      <c r="S453" s="35"/>
      <c r="T453" s="35"/>
      <c r="U453" s="35"/>
      <c r="V453" s="622">
        <f t="shared" si="1100"/>
        <v>0</v>
      </c>
      <c r="W453" s="35"/>
      <c r="X453" s="35"/>
      <c r="Y453" s="35"/>
      <c r="Z453" s="116">
        <f t="shared" si="1097"/>
        <v>0</v>
      </c>
      <c r="AA453" s="116">
        <f t="shared" si="1149"/>
        <v>0</v>
      </c>
      <c r="AB453" s="35"/>
      <c r="AC453" s="35"/>
      <c r="AD453" s="35"/>
      <c r="AE453" s="171">
        <f t="shared" ref="AE453:AE458" si="1150">AG453</f>
        <v>0</v>
      </c>
      <c r="AF453" s="695" t="e">
        <f t="shared" si="1141"/>
        <v>#DIV/0!</v>
      </c>
      <c r="AG453" s="171"/>
      <c r="AH453" s="695"/>
      <c r="AI453" s="116"/>
      <c r="AJ453" s="116"/>
      <c r="AK453" s="116"/>
      <c r="AL453" s="695" t="e">
        <f t="shared" si="1109"/>
        <v>#DIV/0!</v>
      </c>
      <c r="AM453" s="35"/>
      <c r="AN453" s="35"/>
      <c r="AO453" s="35"/>
      <c r="AP453" s="116"/>
      <c r="AQ453" s="116"/>
      <c r="AR453" s="171">
        <f t="shared" ref="AR453:AR458" si="1151">AT453</f>
        <v>0</v>
      </c>
      <c r="AS453" s="695" t="e">
        <f t="shared" si="1142"/>
        <v>#DIV/0!</v>
      </c>
      <c r="AT453" s="171">
        <v>0</v>
      </c>
      <c r="AU453" s="695"/>
      <c r="AV453" s="116"/>
      <c r="AW453" s="695"/>
      <c r="AX453" s="171"/>
      <c r="AY453" s="695" t="e">
        <f t="shared" si="1110"/>
        <v>#DIV/0!</v>
      </c>
      <c r="AZ453" s="35"/>
      <c r="BA453" s="695"/>
      <c r="BB453" s="35"/>
      <c r="BC453" s="35"/>
      <c r="BD453" s="35"/>
      <c r="BE453" s="116"/>
      <c r="BF453" s="116"/>
      <c r="BG453" s="116"/>
      <c r="BH453" s="35"/>
      <c r="BI453" s="35"/>
      <c r="BJ453" s="116"/>
      <c r="BK453" s="116"/>
      <c r="BL453" s="35"/>
      <c r="BM453" s="35"/>
      <c r="BN453" s="116"/>
      <c r="BO453" s="116"/>
      <c r="BP453" s="116"/>
      <c r="BQ453" s="116"/>
      <c r="BR453" s="35"/>
      <c r="BS453" s="35"/>
      <c r="BT453" s="116"/>
      <c r="BU453" s="116"/>
      <c r="BV453" s="116"/>
      <c r="BW453" s="116"/>
      <c r="BX453" s="116"/>
      <c r="BY453" s="35"/>
      <c r="BZ453" s="35"/>
      <c r="CE453" s="695"/>
    </row>
    <row r="454" spans="2:83" s="37" customFormat="1" ht="62.25" hidden="1" customHeight="1" x14ac:dyDescent="0.25">
      <c r="B454" s="204"/>
      <c r="C454" s="110" t="s">
        <v>40</v>
      </c>
      <c r="D454" s="171">
        <f t="shared" ref="D454:D455" si="1152">E454+G454</f>
        <v>0</v>
      </c>
      <c r="E454" s="171"/>
      <c r="F454" s="171"/>
      <c r="G454" s="171"/>
      <c r="H454" s="172"/>
      <c r="I454" s="172"/>
      <c r="J454" s="185">
        <f t="shared" si="1122"/>
        <v>0</v>
      </c>
      <c r="K454" s="171">
        <f t="shared" ref="K454:K455" si="1153">M454+Q454</f>
        <v>0</v>
      </c>
      <c r="L454" s="695" t="e">
        <f t="shared" si="1140"/>
        <v>#DIV/0!</v>
      </c>
      <c r="M454" s="171"/>
      <c r="N454" s="116"/>
      <c r="O454" s="116"/>
      <c r="P454" s="116"/>
      <c r="Q454" s="116"/>
      <c r="R454" s="695" t="e">
        <f t="shared" si="1119"/>
        <v>#DIV/0!</v>
      </c>
      <c r="S454" s="35"/>
      <c r="T454" s="35"/>
      <c r="U454" s="35"/>
      <c r="V454" s="622">
        <f t="shared" si="1100"/>
        <v>0</v>
      </c>
      <c r="W454" s="35"/>
      <c r="X454" s="35"/>
      <c r="Y454" s="35"/>
      <c r="Z454" s="116">
        <f t="shared" si="1097"/>
        <v>0</v>
      </c>
      <c r="AA454" s="116">
        <f t="shared" si="1149"/>
        <v>0</v>
      </c>
      <c r="AB454" s="35"/>
      <c r="AC454" s="35"/>
      <c r="AD454" s="35"/>
      <c r="AE454" s="171">
        <f t="shared" si="1150"/>
        <v>0</v>
      </c>
      <c r="AF454" s="695" t="e">
        <f t="shared" si="1141"/>
        <v>#DIV/0!</v>
      </c>
      <c r="AG454" s="171"/>
      <c r="AH454" s="695"/>
      <c r="AI454" s="116"/>
      <c r="AJ454" s="116"/>
      <c r="AK454" s="116"/>
      <c r="AL454" s="695" t="e">
        <f t="shared" si="1109"/>
        <v>#DIV/0!</v>
      </c>
      <c r="AM454" s="35"/>
      <c r="AN454" s="35"/>
      <c r="AO454" s="35"/>
      <c r="AP454" s="116"/>
      <c r="AQ454" s="116"/>
      <c r="AR454" s="171">
        <f t="shared" si="1151"/>
        <v>0</v>
      </c>
      <c r="AS454" s="695" t="e">
        <f t="shared" si="1142"/>
        <v>#DIV/0!</v>
      </c>
      <c r="AT454" s="171">
        <v>0</v>
      </c>
      <c r="AU454" s="695"/>
      <c r="AV454" s="116"/>
      <c r="AW454" s="695"/>
      <c r="AX454" s="171"/>
      <c r="AY454" s="695" t="e">
        <f t="shared" si="1110"/>
        <v>#DIV/0!</v>
      </c>
      <c r="AZ454" s="35"/>
      <c r="BA454" s="695"/>
      <c r="BB454" s="35"/>
      <c r="BC454" s="35"/>
      <c r="BD454" s="35"/>
      <c r="BE454" s="116"/>
      <c r="BF454" s="116"/>
      <c r="BG454" s="116"/>
      <c r="BH454" s="35"/>
      <c r="BI454" s="35"/>
      <c r="BJ454" s="116"/>
      <c r="BK454" s="116"/>
      <c r="BL454" s="35"/>
      <c r="BM454" s="35"/>
      <c r="BN454" s="116"/>
      <c r="BO454" s="116"/>
      <c r="BP454" s="116"/>
      <c r="BQ454" s="116"/>
      <c r="BR454" s="35"/>
      <c r="BS454" s="35"/>
      <c r="BT454" s="116"/>
      <c r="BU454" s="116"/>
      <c r="BV454" s="116"/>
      <c r="BW454" s="116"/>
      <c r="BX454" s="116"/>
      <c r="BY454" s="35"/>
      <c r="BZ454" s="35"/>
      <c r="CE454" s="695"/>
    </row>
    <row r="455" spans="2:83" s="37" customFormat="1" ht="62.25" hidden="1" customHeight="1" x14ac:dyDescent="0.25">
      <c r="B455" s="204"/>
      <c r="C455" s="110" t="s">
        <v>43</v>
      </c>
      <c r="D455" s="171">
        <f t="shared" si="1152"/>
        <v>0</v>
      </c>
      <c r="E455" s="171"/>
      <c r="F455" s="171"/>
      <c r="G455" s="171"/>
      <c r="H455" s="172"/>
      <c r="I455" s="172"/>
      <c r="J455" s="185">
        <f t="shared" si="1122"/>
        <v>0</v>
      </c>
      <c r="K455" s="171">
        <f t="shared" si="1153"/>
        <v>0</v>
      </c>
      <c r="L455" s="695" t="e">
        <f t="shared" si="1140"/>
        <v>#DIV/0!</v>
      </c>
      <c r="M455" s="171"/>
      <c r="N455" s="116"/>
      <c r="O455" s="116"/>
      <c r="P455" s="116"/>
      <c r="Q455" s="116">
        <v>0</v>
      </c>
      <c r="R455" s="695" t="e">
        <f t="shared" si="1119"/>
        <v>#DIV/0!</v>
      </c>
      <c r="S455" s="35"/>
      <c r="T455" s="35"/>
      <c r="U455" s="35"/>
      <c r="V455" s="622">
        <f t="shared" si="1100"/>
        <v>0</v>
      </c>
      <c r="W455" s="35"/>
      <c r="X455" s="35"/>
      <c r="Y455" s="35"/>
      <c r="Z455" s="116">
        <f t="shared" si="1097"/>
        <v>0</v>
      </c>
      <c r="AA455" s="116">
        <f t="shared" si="1149"/>
        <v>0</v>
      </c>
      <c r="AB455" s="35"/>
      <c r="AC455" s="35"/>
      <c r="AD455" s="35"/>
      <c r="AE455" s="171">
        <f t="shared" si="1150"/>
        <v>0</v>
      </c>
      <c r="AF455" s="695" t="e">
        <f t="shared" si="1141"/>
        <v>#DIV/0!</v>
      </c>
      <c r="AG455" s="171"/>
      <c r="AH455" s="695"/>
      <c r="AI455" s="116"/>
      <c r="AJ455" s="116"/>
      <c r="AK455" s="116"/>
      <c r="AL455" s="695" t="e">
        <f t="shared" si="1109"/>
        <v>#DIV/0!</v>
      </c>
      <c r="AM455" s="35"/>
      <c r="AN455" s="35"/>
      <c r="AO455" s="35"/>
      <c r="AP455" s="116"/>
      <c r="AQ455" s="116"/>
      <c r="AR455" s="171">
        <f t="shared" si="1151"/>
        <v>0</v>
      </c>
      <c r="AS455" s="695" t="e">
        <f t="shared" si="1142"/>
        <v>#DIV/0!</v>
      </c>
      <c r="AT455" s="171">
        <v>0</v>
      </c>
      <c r="AU455" s="695"/>
      <c r="AV455" s="116"/>
      <c r="AW455" s="695"/>
      <c r="AX455" s="171"/>
      <c r="AY455" s="695" t="e">
        <f t="shared" si="1110"/>
        <v>#DIV/0!</v>
      </c>
      <c r="AZ455" s="35"/>
      <c r="BA455" s="695"/>
      <c r="BB455" s="35"/>
      <c r="BC455" s="35"/>
      <c r="BD455" s="35"/>
      <c r="BE455" s="116"/>
      <c r="BF455" s="116"/>
      <c r="BG455" s="116"/>
      <c r="BH455" s="35"/>
      <c r="BI455" s="35"/>
      <c r="BJ455" s="116"/>
      <c r="BK455" s="116"/>
      <c r="BL455" s="35"/>
      <c r="BM455" s="35"/>
      <c r="BN455" s="116"/>
      <c r="BO455" s="116"/>
      <c r="BP455" s="116"/>
      <c r="BQ455" s="116"/>
      <c r="BR455" s="35"/>
      <c r="BS455" s="35"/>
      <c r="BT455" s="116"/>
      <c r="BU455" s="116"/>
      <c r="BV455" s="116"/>
      <c r="BW455" s="116"/>
      <c r="BX455" s="116"/>
      <c r="BY455" s="35"/>
      <c r="BZ455" s="35"/>
      <c r="CE455" s="695"/>
    </row>
    <row r="456" spans="2:83" s="23" customFormat="1" ht="62.25" hidden="1" customHeight="1" x14ac:dyDescent="0.25">
      <c r="B456" s="201"/>
      <c r="C456" s="101" t="s">
        <v>32</v>
      </c>
      <c r="D456" s="167">
        <f t="shared" ref="D456:D458" si="1154">E456</f>
        <v>0</v>
      </c>
      <c r="E456" s="167"/>
      <c r="F456" s="167"/>
      <c r="G456" s="167"/>
      <c r="H456" s="187"/>
      <c r="I456" s="187"/>
      <c r="J456" s="185">
        <f t="shared" si="1122"/>
        <v>0</v>
      </c>
      <c r="K456" s="834">
        <f t="shared" ref="K456:K458" si="1155">M456</f>
        <v>0</v>
      </c>
      <c r="L456" s="695" t="e">
        <f t="shared" si="1140"/>
        <v>#DIV/0!</v>
      </c>
      <c r="M456" s="167">
        <v>0</v>
      </c>
      <c r="N456" s="114"/>
      <c r="O456" s="102"/>
      <c r="P456" s="114"/>
      <c r="Q456" s="102"/>
      <c r="R456" s="695" t="e">
        <f t="shared" si="1119"/>
        <v>#DIV/0!</v>
      </c>
      <c r="S456" s="22"/>
      <c r="T456" s="41"/>
      <c r="U456" s="22"/>
      <c r="V456" s="622">
        <f t="shared" si="1100"/>
        <v>0</v>
      </c>
      <c r="W456" s="22"/>
      <c r="X456" s="22"/>
      <c r="Y456" s="22"/>
      <c r="Z456" s="102">
        <f t="shared" si="1097"/>
        <v>0</v>
      </c>
      <c r="AA456" s="102">
        <f t="shared" si="1149"/>
        <v>0</v>
      </c>
      <c r="AB456" s="22"/>
      <c r="AC456" s="22"/>
      <c r="AD456" s="41"/>
      <c r="AE456" s="167">
        <f t="shared" si="1150"/>
        <v>0</v>
      </c>
      <c r="AF456" s="695" t="e">
        <f t="shared" si="1141"/>
        <v>#DIV/0!</v>
      </c>
      <c r="AG456" s="167"/>
      <c r="AH456" s="695"/>
      <c r="AI456" s="102"/>
      <c r="AJ456" s="114"/>
      <c r="AK456" s="102"/>
      <c r="AL456" s="695" t="e">
        <f t="shared" si="1109"/>
        <v>#DIV/0!</v>
      </c>
      <c r="AM456" s="22"/>
      <c r="AN456" s="41"/>
      <c r="AO456" s="22"/>
      <c r="AP456" s="102"/>
      <c r="AQ456" s="114"/>
      <c r="AR456" s="167">
        <f t="shared" si="1151"/>
        <v>0</v>
      </c>
      <c r="AS456" s="695" t="e">
        <f t="shared" si="1142"/>
        <v>#DIV/0!</v>
      </c>
      <c r="AT456" s="167">
        <v>0</v>
      </c>
      <c r="AU456" s="695"/>
      <c r="AV456" s="102"/>
      <c r="AW456" s="695"/>
      <c r="AX456" s="167"/>
      <c r="AY456" s="695" t="e">
        <f t="shared" si="1110"/>
        <v>#DIV/0!</v>
      </c>
      <c r="AZ456" s="22"/>
      <c r="BA456" s="695"/>
      <c r="BB456" s="22"/>
      <c r="BC456" s="22"/>
      <c r="BD456" s="22"/>
      <c r="BE456" s="102"/>
      <c r="BF456" s="102"/>
      <c r="BG456" s="102"/>
      <c r="BH456" s="22"/>
      <c r="BI456" s="22"/>
      <c r="BJ456" s="102"/>
      <c r="BK456" s="102"/>
      <c r="BL456" s="22"/>
      <c r="BM456" s="22"/>
      <c r="BN456" s="102"/>
      <c r="BO456" s="102"/>
      <c r="BP456" s="102"/>
      <c r="BQ456" s="102"/>
      <c r="BR456" s="22"/>
      <c r="BS456" s="22"/>
      <c r="BT456" s="102"/>
      <c r="BU456" s="102"/>
      <c r="BV456" s="102"/>
      <c r="BW456" s="102"/>
      <c r="BX456" s="102"/>
      <c r="BY456" s="22"/>
      <c r="BZ456" s="22"/>
      <c r="CE456" s="695"/>
    </row>
    <row r="457" spans="2:83" s="48" customFormat="1" ht="62.25" hidden="1" customHeight="1" x14ac:dyDescent="0.25">
      <c r="B457" s="503" t="s">
        <v>59</v>
      </c>
      <c r="C457" s="124" t="s">
        <v>60</v>
      </c>
      <c r="D457" s="186">
        <f t="shared" si="1154"/>
        <v>0</v>
      </c>
      <c r="E457" s="186"/>
      <c r="F457" s="186"/>
      <c r="G457" s="186"/>
      <c r="H457" s="186"/>
      <c r="I457" s="875"/>
      <c r="J457" s="185">
        <f t="shared" si="1122"/>
        <v>0</v>
      </c>
      <c r="K457" s="186" t="e">
        <f t="shared" si="1155"/>
        <v>#REF!</v>
      </c>
      <c r="L457" s="695" t="e">
        <f t="shared" si="1140"/>
        <v>#REF!</v>
      </c>
      <c r="M457" s="186" t="e">
        <f>M458</f>
        <v>#REF!</v>
      </c>
      <c r="N457" s="286"/>
      <c r="O457" s="286"/>
      <c r="P457" s="286"/>
      <c r="Q457" s="286"/>
      <c r="R457" s="695" t="e">
        <f t="shared" si="1119"/>
        <v>#DIV/0!</v>
      </c>
      <c r="S457" s="286"/>
      <c r="T457" s="286"/>
      <c r="U457" s="300"/>
      <c r="V457" s="622">
        <f t="shared" si="1100"/>
        <v>0</v>
      </c>
      <c r="W457" s="300"/>
      <c r="X457" s="300"/>
      <c r="Y457" s="300"/>
      <c r="Z457" s="286">
        <f t="shared" si="1097"/>
        <v>0</v>
      </c>
      <c r="AA457" s="286">
        <f t="shared" si="1149"/>
        <v>0</v>
      </c>
      <c r="AB457" s="300"/>
      <c r="AC457" s="300"/>
      <c r="AD457" s="41"/>
      <c r="AE457" s="186">
        <f t="shared" si="1150"/>
        <v>0</v>
      </c>
      <c r="AF457" s="695" t="e">
        <f t="shared" si="1141"/>
        <v>#DIV/0!</v>
      </c>
      <c r="AG457" s="186"/>
      <c r="AH457" s="695"/>
      <c r="AI457" s="286"/>
      <c r="AJ457" s="286"/>
      <c r="AK457" s="286"/>
      <c r="AL457" s="695" t="e">
        <f t="shared" si="1109"/>
        <v>#DIV/0!</v>
      </c>
      <c r="AM457" s="286"/>
      <c r="AN457" s="286"/>
      <c r="AO457" s="300"/>
      <c r="AP457" s="286"/>
      <c r="AQ457" s="286"/>
      <c r="AR457" s="186">
        <f t="shared" si="1151"/>
        <v>0</v>
      </c>
      <c r="AS457" s="695" t="e">
        <f t="shared" si="1142"/>
        <v>#DIV/0!</v>
      </c>
      <c r="AT457" s="186">
        <f>AT458</f>
        <v>0</v>
      </c>
      <c r="AU457" s="695"/>
      <c r="AV457" s="286"/>
      <c r="AW457" s="695"/>
      <c r="AX457" s="186"/>
      <c r="AY457" s="695" t="e">
        <f t="shared" si="1110"/>
        <v>#DIV/0!</v>
      </c>
      <c r="AZ457" s="286"/>
      <c r="BA457" s="695"/>
      <c r="BB457" s="300"/>
      <c r="BC457" s="286"/>
      <c r="BD457" s="300"/>
      <c r="BE457" s="286"/>
      <c r="BF457" s="286"/>
      <c r="BG457" s="286"/>
      <c r="BH457" s="286"/>
      <c r="BI457" s="300"/>
      <c r="BJ457" s="286"/>
      <c r="BK457" s="286"/>
      <c r="BL457" s="286"/>
      <c r="BM457" s="300"/>
      <c r="BN457" s="286"/>
      <c r="BO457" s="286"/>
      <c r="BP457" s="286"/>
      <c r="BQ457" s="286"/>
      <c r="BR457" s="286"/>
      <c r="BS457" s="300"/>
      <c r="BT457" s="286"/>
      <c r="BU457" s="286"/>
      <c r="BV457" s="286"/>
      <c r="BW457" s="286"/>
      <c r="BX457" s="286"/>
      <c r="BY457" s="286"/>
      <c r="BZ457" s="300"/>
      <c r="CE457" s="695"/>
    </row>
    <row r="458" spans="2:83" s="48" customFormat="1" ht="62.25" hidden="1" customHeight="1" x14ac:dyDescent="0.25">
      <c r="B458" s="503"/>
      <c r="C458" s="125"/>
      <c r="D458" s="241">
        <f t="shared" si="1154"/>
        <v>0</v>
      </c>
      <c r="E458" s="241"/>
      <c r="F458" s="241"/>
      <c r="G458" s="241"/>
      <c r="H458" s="241"/>
      <c r="I458" s="875"/>
      <c r="J458" s="185">
        <f t="shared" si="1122"/>
        <v>0</v>
      </c>
      <c r="K458" s="258" t="e">
        <f t="shared" si="1155"/>
        <v>#REF!</v>
      </c>
      <c r="L458" s="695" t="e">
        <f t="shared" si="1140"/>
        <v>#REF!</v>
      </c>
      <c r="M458" s="241" t="e">
        <f>#REF!</f>
        <v>#REF!</v>
      </c>
      <c r="N458" s="41"/>
      <c r="O458" s="43"/>
      <c r="P458" s="41"/>
      <c r="Q458" s="43"/>
      <c r="R458" s="695" t="e">
        <f t="shared" si="1119"/>
        <v>#DIV/0!</v>
      </c>
      <c r="S458" s="43"/>
      <c r="T458" s="41"/>
      <c r="U458" s="300"/>
      <c r="V458" s="622">
        <f t="shared" si="1100"/>
        <v>0</v>
      </c>
      <c r="W458" s="300"/>
      <c r="X458" s="300"/>
      <c r="Y458" s="300"/>
      <c r="Z458" s="43">
        <f t="shared" si="1097"/>
        <v>0</v>
      </c>
      <c r="AA458" s="43">
        <f t="shared" si="1149"/>
        <v>0</v>
      </c>
      <c r="AB458" s="300"/>
      <c r="AC458" s="300"/>
      <c r="AD458" s="41"/>
      <c r="AE458" s="241">
        <f t="shared" si="1150"/>
        <v>0</v>
      </c>
      <c r="AF458" s="695" t="e">
        <f t="shared" si="1141"/>
        <v>#DIV/0!</v>
      </c>
      <c r="AG458" s="241"/>
      <c r="AH458" s="695"/>
      <c r="AI458" s="43"/>
      <c r="AJ458" s="41"/>
      <c r="AK458" s="43"/>
      <c r="AL458" s="695" t="e">
        <f t="shared" si="1109"/>
        <v>#DIV/0!</v>
      </c>
      <c r="AM458" s="43"/>
      <c r="AN458" s="41"/>
      <c r="AO458" s="300"/>
      <c r="AP458" s="43"/>
      <c r="AQ458" s="41"/>
      <c r="AR458" s="241">
        <f t="shared" si="1151"/>
        <v>0</v>
      </c>
      <c r="AS458" s="695" t="e">
        <f t="shared" si="1142"/>
        <v>#DIV/0!</v>
      </c>
      <c r="AT458" s="241">
        <f>U458</f>
        <v>0</v>
      </c>
      <c r="AU458" s="695"/>
      <c r="AV458" s="43"/>
      <c r="AW458" s="695"/>
      <c r="AX458" s="241"/>
      <c r="AY458" s="695" t="e">
        <f t="shared" si="1110"/>
        <v>#DIV/0!</v>
      </c>
      <c r="AZ458" s="43"/>
      <c r="BA458" s="695"/>
      <c r="BB458" s="300"/>
      <c r="BC458" s="43"/>
      <c r="BD458" s="300"/>
      <c r="BE458" s="43"/>
      <c r="BF458" s="43"/>
      <c r="BG458" s="43"/>
      <c r="BH458" s="43"/>
      <c r="BI458" s="300"/>
      <c r="BJ458" s="43"/>
      <c r="BK458" s="43"/>
      <c r="BL458" s="43"/>
      <c r="BM458" s="300"/>
      <c r="BN458" s="43"/>
      <c r="BO458" s="43"/>
      <c r="BP458" s="43"/>
      <c r="BQ458" s="43"/>
      <c r="BR458" s="43"/>
      <c r="BS458" s="300"/>
      <c r="BT458" s="43"/>
      <c r="BU458" s="43"/>
      <c r="BV458" s="43"/>
      <c r="BW458" s="43"/>
      <c r="BX458" s="43"/>
      <c r="BY458" s="43"/>
      <c r="BZ458" s="300"/>
      <c r="CE458" s="695"/>
    </row>
    <row r="459" spans="2:83" s="37" customFormat="1" ht="62.25" hidden="1" customHeight="1" x14ac:dyDescent="0.25">
      <c r="B459" s="204"/>
      <c r="C459" s="110" t="s">
        <v>40</v>
      </c>
      <c r="D459" s="172"/>
      <c r="E459" s="172"/>
      <c r="F459" s="172"/>
      <c r="G459" s="172"/>
      <c r="H459" s="172"/>
      <c r="I459" s="172"/>
      <c r="J459" s="185">
        <f t="shared" si="1122"/>
        <v>0</v>
      </c>
      <c r="K459" s="172"/>
      <c r="L459" s="695" t="e">
        <f t="shared" si="1140"/>
        <v>#DIV/0!</v>
      </c>
      <c r="M459" s="172"/>
      <c r="N459" s="35"/>
      <c r="O459" s="35"/>
      <c r="P459" s="35"/>
      <c r="Q459" s="35"/>
      <c r="R459" s="695" t="e">
        <f t="shared" si="1119"/>
        <v>#DIV/0!</v>
      </c>
      <c r="S459" s="35"/>
      <c r="T459" s="35"/>
      <c r="U459" s="35"/>
      <c r="V459" s="622">
        <f t="shared" si="1100"/>
        <v>0</v>
      </c>
      <c r="W459" s="35"/>
      <c r="X459" s="35"/>
      <c r="Y459" s="35"/>
      <c r="Z459" s="35">
        <f t="shared" si="1097"/>
        <v>0</v>
      </c>
      <c r="AA459" s="35">
        <f t="shared" si="1149"/>
        <v>0</v>
      </c>
      <c r="AB459" s="35"/>
      <c r="AC459" s="35"/>
      <c r="AD459" s="35"/>
      <c r="AE459" s="172"/>
      <c r="AF459" s="695" t="e">
        <f t="shared" si="1141"/>
        <v>#DIV/0!</v>
      </c>
      <c r="AG459" s="172"/>
      <c r="AH459" s="695"/>
      <c r="AI459" s="35"/>
      <c r="AJ459" s="35"/>
      <c r="AK459" s="35"/>
      <c r="AL459" s="695" t="e">
        <f t="shared" si="1109"/>
        <v>#DIV/0!</v>
      </c>
      <c r="AM459" s="35"/>
      <c r="AN459" s="35"/>
      <c r="AO459" s="35"/>
      <c r="AP459" s="35"/>
      <c r="AQ459" s="35"/>
      <c r="AR459" s="172"/>
      <c r="AS459" s="695" t="e">
        <f t="shared" si="1142"/>
        <v>#DIV/0!</v>
      </c>
      <c r="AT459" s="172"/>
      <c r="AU459" s="695"/>
      <c r="AV459" s="35"/>
      <c r="AW459" s="695"/>
      <c r="AX459" s="172"/>
      <c r="AY459" s="695" t="e">
        <f t="shared" si="1110"/>
        <v>#DIV/0!</v>
      </c>
      <c r="AZ459" s="35"/>
      <c r="BA459" s="69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E459" s="695"/>
    </row>
    <row r="460" spans="2:83" s="48" customFormat="1" ht="62.25" hidden="1" customHeight="1" x14ac:dyDescent="0.25">
      <c r="B460" s="503" t="s">
        <v>61</v>
      </c>
      <c r="C460" s="124" t="s">
        <v>62</v>
      </c>
      <c r="D460" s="186">
        <f>E460</f>
        <v>0</v>
      </c>
      <c r="E460" s="186"/>
      <c r="F460" s="186"/>
      <c r="G460" s="186"/>
      <c r="H460" s="186"/>
      <c r="I460" s="875"/>
      <c r="J460" s="185">
        <f t="shared" si="1122"/>
        <v>0</v>
      </c>
      <c r="K460" s="186">
        <f>M460</f>
        <v>0</v>
      </c>
      <c r="L460" s="695" t="e">
        <f t="shared" si="1140"/>
        <v>#DIV/0!</v>
      </c>
      <c r="M460" s="186">
        <f>M461</f>
        <v>0</v>
      </c>
      <c r="N460" s="286"/>
      <c r="O460" s="286"/>
      <c r="P460" s="286"/>
      <c r="Q460" s="286"/>
      <c r="R460" s="695" t="e">
        <f t="shared" si="1119"/>
        <v>#DIV/0!</v>
      </c>
      <c r="S460" s="286"/>
      <c r="T460" s="286"/>
      <c r="U460" s="300"/>
      <c r="V460" s="622">
        <f t="shared" si="1100"/>
        <v>0</v>
      </c>
      <c r="W460" s="300"/>
      <c r="X460" s="300"/>
      <c r="Y460" s="300"/>
      <c r="Z460" s="286">
        <f t="shared" si="1097"/>
        <v>0</v>
      </c>
      <c r="AA460" s="286">
        <f t="shared" si="1149"/>
        <v>0</v>
      </c>
      <c r="AB460" s="300"/>
      <c r="AC460" s="300"/>
      <c r="AD460" s="41"/>
      <c r="AE460" s="186">
        <f>AG460</f>
        <v>0</v>
      </c>
      <c r="AF460" s="695" t="e">
        <f t="shared" si="1141"/>
        <v>#DIV/0!</v>
      </c>
      <c r="AG460" s="186"/>
      <c r="AH460" s="695"/>
      <c r="AI460" s="286"/>
      <c r="AJ460" s="286"/>
      <c r="AK460" s="286"/>
      <c r="AL460" s="695" t="e">
        <f t="shared" si="1109"/>
        <v>#DIV/0!</v>
      </c>
      <c r="AM460" s="286"/>
      <c r="AN460" s="286"/>
      <c r="AO460" s="300"/>
      <c r="AP460" s="286"/>
      <c r="AQ460" s="286"/>
      <c r="AR460" s="186">
        <f>AT460</f>
        <v>0</v>
      </c>
      <c r="AS460" s="695" t="e">
        <f t="shared" si="1142"/>
        <v>#DIV/0!</v>
      </c>
      <c r="AT460" s="186">
        <f>AT461</f>
        <v>0</v>
      </c>
      <c r="AU460" s="695"/>
      <c r="AV460" s="286"/>
      <c r="AW460" s="695"/>
      <c r="AX460" s="186"/>
      <c r="AY460" s="695" t="e">
        <f t="shared" si="1110"/>
        <v>#DIV/0!</v>
      </c>
      <c r="AZ460" s="286"/>
      <c r="BA460" s="695"/>
      <c r="BB460" s="300"/>
      <c r="BC460" s="286"/>
      <c r="BD460" s="300"/>
      <c r="BE460" s="286"/>
      <c r="BF460" s="286"/>
      <c r="BG460" s="286"/>
      <c r="BH460" s="286"/>
      <c r="BI460" s="300"/>
      <c r="BJ460" s="286"/>
      <c r="BK460" s="286"/>
      <c r="BL460" s="286"/>
      <c r="BM460" s="300"/>
      <c r="BN460" s="286"/>
      <c r="BO460" s="286"/>
      <c r="BP460" s="286"/>
      <c r="BQ460" s="286"/>
      <c r="BR460" s="286"/>
      <c r="BS460" s="300"/>
      <c r="BT460" s="286"/>
      <c r="BU460" s="286"/>
      <c r="BV460" s="286"/>
      <c r="BW460" s="286"/>
      <c r="BX460" s="286"/>
      <c r="BY460" s="286"/>
      <c r="BZ460" s="300"/>
      <c r="CE460" s="695"/>
    </row>
    <row r="461" spans="2:83" s="37" customFormat="1" ht="62.25" hidden="1" customHeight="1" x14ac:dyDescent="0.25">
      <c r="B461" s="204"/>
      <c r="C461" s="110" t="s">
        <v>39</v>
      </c>
      <c r="D461" s="172">
        <f>E461</f>
        <v>0</v>
      </c>
      <c r="E461" s="172"/>
      <c r="F461" s="172"/>
      <c r="G461" s="172"/>
      <c r="H461" s="172"/>
      <c r="I461" s="172"/>
      <c r="J461" s="185">
        <f t="shared" si="1122"/>
        <v>0</v>
      </c>
      <c r="K461" s="172">
        <f>M461</f>
        <v>0</v>
      </c>
      <c r="L461" s="695" t="e">
        <f t="shared" si="1140"/>
        <v>#DIV/0!</v>
      </c>
      <c r="M461" s="172">
        <v>0</v>
      </c>
      <c r="N461" s="35"/>
      <c r="O461" s="35"/>
      <c r="P461" s="35"/>
      <c r="Q461" s="35"/>
      <c r="R461" s="695" t="e">
        <f t="shared" si="1119"/>
        <v>#DIV/0!</v>
      </c>
      <c r="S461" s="35"/>
      <c r="T461" s="35"/>
      <c r="U461" s="35"/>
      <c r="V461" s="622">
        <f t="shared" si="1100"/>
        <v>0</v>
      </c>
      <c r="W461" s="35"/>
      <c r="X461" s="35"/>
      <c r="Y461" s="35"/>
      <c r="Z461" s="35">
        <f t="shared" si="1097"/>
        <v>0</v>
      </c>
      <c r="AA461" s="35">
        <f t="shared" si="1149"/>
        <v>0</v>
      </c>
      <c r="AB461" s="35"/>
      <c r="AC461" s="35"/>
      <c r="AD461" s="35"/>
      <c r="AE461" s="172">
        <f>AG461</f>
        <v>0</v>
      </c>
      <c r="AF461" s="695" t="e">
        <f t="shared" si="1141"/>
        <v>#DIV/0!</v>
      </c>
      <c r="AG461" s="172"/>
      <c r="AH461" s="695"/>
      <c r="AI461" s="35"/>
      <c r="AJ461" s="35"/>
      <c r="AK461" s="35"/>
      <c r="AL461" s="695" t="e">
        <f t="shared" si="1109"/>
        <v>#DIV/0!</v>
      </c>
      <c r="AM461" s="35"/>
      <c r="AN461" s="35"/>
      <c r="AO461" s="35"/>
      <c r="AP461" s="35"/>
      <c r="AQ461" s="35"/>
      <c r="AR461" s="172">
        <f>AT461</f>
        <v>0</v>
      </c>
      <c r="AS461" s="695" t="e">
        <f t="shared" si="1142"/>
        <v>#DIV/0!</v>
      </c>
      <c r="AT461" s="172">
        <v>0</v>
      </c>
      <c r="AU461" s="695"/>
      <c r="AV461" s="35"/>
      <c r="AW461" s="695"/>
      <c r="AX461" s="172"/>
      <c r="AY461" s="695" t="e">
        <f t="shared" si="1110"/>
        <v>#DIV/0!</v>
      </c>
      <c r="AZ461" s="35"/>
      <c r="BA461" s="69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E461" s="695"/>
    </row>
    <row r="462" spans="2:83" s="37" customFormat="1" ht="62.25" hidden="1" customHeight="1" x14ac:dyDescent="0.25">
      <c r="B462" s="204"/>
      <c r="C462" s="110" t="s">
        <v>40</v>
      </c>
      <c r="D462" s="172"/>
      <c r="E462" s="172"/>
      <c r="F462" s="172"/>
      <c r="G462" s="172"/>
      <c r="H462" s="172"/>
      <c r="I462" s="172"/>
      <c r="J462" s="185">
        <f t="shared" si="1122"/>
        <v>0</v>
      </c>
      <c r="K462" s="172"/>
      <c r="L462" s="695" t="e">
        <f t="shared" si="1140"/>
        <v>#DIV/0!</v>
      </c>
      <c r="M462" s="172"/>
      <c r="N462" s="35"/>
      <c r="O462" s="35"/>
      <c r="P462" s="35"/>
      <c r="Q462" s="35"/>
      <c r="R462" s="695" t="e">
        <f t="shared" si="1119"/>
        <v>#DIV/0!</v>
      </c>
      <c r="S462" s="35"/>
      <c r="T462" s="35"/>
      <c r="U462" s="35"/>
      <c r="V462" s="622">
        <f t="shared" si="1100"/>
        <v>0</v>
      </c>
      <c r="W462" s="35"/>
      <c r="X462" s="35"/>
      <c r="Y462" s="35"/>
      <c r="Z462" s="35">
        <f t="shared" si="1097"/>
        <v>0</v>
      </c>
      <c r="AA462" s="35">
        <f t="shared" si="1149"/>
        <v>0</v>
      </c>
      <c r="AB462" s="35"/>
      <c r="AC462" s="35"/>
      <c r="AD462" s="35"/>
      <c r="AE462" s="172"/>
      <c r="AF462" s="695" t="e">
        <f t="shared" si="1141"/>
        <v>#DIV/0!</v>
      </c>
      <c r="AG462" s="172"/>
      <c r="AH462" s="695"/>
      <c r="AI462" s="35"/>
      <c r="AJ462" s="35"/>
      <c r="AK462" s="35"/>
      <c r="AL462" s="695" t="e">
        <f t="shared" si="1109"/>
        <v>#DIV/0!</v>
      </c>
      <c r="AM462" s="35"/>
      <c r="AN462" s="35"/>
      <c r="AO462" s="35"/>
      <c r="AP462" s="35"/>
      <c r="AQ462" s="35"/>
      <c r="AR462" s="172"/>
      <c r="AS462" s="695" t="e">
        <f t="shared" si="1142"/>
        <v>#DIV/0!</v>
      </c>
      <c r="AT462" s="172"/>
      <c r="AU462" s="695"/>
      <c r="AV462" s="35"/>
      <c r="AW462" s="695"/>
      <c r="AX462" s="172"/>
      <c r="AY462" s="695" t="e">
        <f t="shared" si="1110"/>
        <v>#DIV/0!</v>
      </c>
      <c r="AZ462" s="35"/>
      <c r="BA462" s="69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E462" s="695"/>
    </row>
    <row r="463" spans="2:83" s="49" customFormat="1" ht="62.25" hidden="1" customHeight="1" x14ac:dyDescent="0.25">
      <c r="B463" s="503" t="s">
        <v>72</v>
      </c>
      <c r="C463" s="124" t="s">
        <v>225</v>
      </c>
      <c r="D463" s="185">
        <f t="shared" ref="D463:D468" si="1156">E463</f>
        <v>0</v>
      </c>
      <c r="E463" s="185"/>
      <c r="F463" s="185"/>
      <c r="G463" s="185"/>
      <c r="H463" s="186"/>
      <c r="I463" s="876"/>
      <c r="J463" s="185">
        <f t="shared" si="1122"/>
        <v>0</v>
      </c>
      <c r="K463" s="185">
        <f t="shared" ref="K463:K468" si="1157">M463</f>
        <v>0</v>
      </c>
      <c r="L463" s="695" t="e">
        <f t="shared" si="1140"/>
        <v>#DIV/0!</v>
      </c>
      <c r="M463" s="185">
        <f>M464+M468</f>
        <v>0</v>
      </c>
      <c r="N463" s="98"/>
      <c r="O463" s="98"/>
      <c r="P463" s="98"/>
      <c r="Q463" s="98"/>
      <c r="R463" s="695" t="e">
        <f t="shared" si="1119"/>
        <v>#DIV/0!</v>
      </c>
      <c r="S463" s="286"/>
      <c r="T463" s="286"/>
      <c r="U463" s="280"/>
      <c r="V463" s="622">
        <f t="shared" si="1100"/>
        <v>0</v>
      </c>
      <c r="W463" s="280"/>
      <c r="X463" s="280"/>
      <c r="Y463" s="280"/>
      <c r="Z463" s="98">
        <f t="shared" si="1097"/>
        <v>0</v>
      </c>
      <c r="AA463" s="98">
        <f t="shared" si="1149"/>
        <v>0</v>
      </c>
      <c r="AB463" s="280"/>
      <c r="AC463" s="280"/>
      <c r="AD463" s="280"/>
      <c r="AE463" s="185">
        <f t="shared" ref="AE463:AE468" si="1158">AG463</f>
        <v>0</v>
      </c>
      <c r="AF463" s="695" t="e">
        <f t="shared" si="1141"/>
        <v>#DIV/0!</v>
      </c>
      <c r="AG463" s="185"/>
      <c r="AH463" s="695"/>
      <c r="AI463" s="98"/>
      <c r="AJ463" s="98"/>
      <c r="AK463" s="98"/>
      <c r="AL463" s="695" t="e">
        <f t="shared" si="1109"/>
        <v>#DIV/0!</v>
      </c>
      <c r="AM463" s="286"/>
      <c r="AN463" s="286"/>
      <c r="AO463" s="280"/>
      <c r="AP463" s="98"/>
      <c r="AQ463" s="98"/>
      <c r="AR463" s="185">
        <f t="shared" ref="AR463:AR468" si="1159">AT463</f>
        <v>0</v>
      </c>
      <c r="AS463" s="695" t="e">
        <f t="shared" si="1142"/>
        <v>#DIV/0!</v>
      </c>
      <c r="AT463" s="185">
        <f>AT464+AT468</f>
        <v>0</v>
      </c>
      <c r="AU463" s="695"/>
      <c r="AV463" s="98"/>
      <c r="AW463" s="695"/>
      <c r="AX463" s="185"/>
      <c r="AY463" s="695" t="e">
        <f t="shared" si="1110"/>
        <v>#DIV/0!</v>
      </c>
      <c r="AZ463" s="286"/>
      <c r="BA463" s="695"/>
      <c r="BB463" s="280"/>
      <c r="BC463" s="286"/>
      <c r="BD463" s="280"/>
      <c r="BE463" s="98"/>
      <c r="BF463" s="98"/>
      <c r="BG463" s="98"/>
      <c r="BH463" s="286"/>
      <c r="BI463" s="280"/>
      <c r="BJ463" s="98"/>
      <c r="BK463" s="98"/>
      <c r="BL463" s="286"/>
      <c r="BM463" s="280"/>
      <c r="BN463" s="98"/>
      <c r="BO463" s="98"/>
      <c r="BP463" s="98"/>
      <c r="BQ463" s="98"/>
      <c r="BR463" s="286"/>
      <c r="BS463" s="280"/>
      <c r="BT463" s="98"/>
      <c r="BU463" s="98"/>
      <c r="BV463" s="98"/>
      <c r="BW463" s="98"/>
      <c r="BX463" s="98"/>
      <c r="BY463" s="286"/>
      <c r="BZ463" s="280"/>
      <c r="CE463" s="695"/>
    </row>
    <row r="464" spans="2:83" s="45" customFormat="1" ht="62.25" hidden="1" customHeight="1" x14ac:dyDescent="0.25">
      <c r="B464" s="200"/>
      <c r="C464" s="97" t="s">
        <v>31</v>
      </c>
      <c r="D464" s="166">
        <f t="shared" si="1156"/>
        <v>0</v>
      </c>
      <c r="E464" s="166"/>
      <c r="F464" s="166"/>
      <c r="G464" s="166"/>
      <c r="H464" s="236"/>
      <c r="I464" s="236"/>
      <c r="J464" s="185">
        <f t="shared" si="1122"/>
        <v>0</v>
      </c>
      <c r="K464" s="166">
        <f t="shared" si="1157"/>
        <v>0</v>
      </c>
      <c r="L464" s="695" t="e">
        <f t="shared" si="1140"/>
        <v>#DIV/0!</v>
      </c>
      <c r="M464" s="166">
        <f>SUM(M465:M467)</f>
        <v>0</v>
      </c>
      <c r="N464" s="683"/>
      <c r="O464" s="622"/>
      <c r="P464" s="683"/>
      <c r="Q464" s="622"/>
      <c r="R464" s="695" t="e">
        <f t="shared" si="1119"/>
        <v>#DIV/0!</v>
      </c>
      <c r="S464" s="31"/>
      <c r="T464" s="31"/>
      <c r="U464" s="31"/>
      <c r="V464" s="622">
        <f t="shared" si="1100"/>
        <v>0</v>
      </c>
      <c r="W464" s="31"/>
      <c r="X464" s="31"/>
      <c r="Y464" s="31"/>
      <c r="Z464" s="622">
        <f t="shared" si="1097"/>
        <v>0</v>
      </c>
      <c r="AA464" s="622">
        <f t="shared" si="1149"/>
        <v>0</v>
      </c>
      <c r="AB464" s="31"/>
      <c r="AC464" s="31"/>
      <c r="AD464" s="31"/>
      <c r="AE464" s="166">
        <f t="shared" si="1158"/>
        <v>0</v>
      </c>
      <c r="AF464" s="695" t="e">
        <f t="shared" si="1141"/>
        <v>#DIV/0!</v>
      </c>
      <c r="AG464" s="166"/>
      <c r="AH464" s="695"/>
      <c r="AI464" s="622"/>
      <c r="AJ464" s="683"/>
      <c r="AK464" s="823"/>
      <c r="AL464" s="695" t="e">
        <f t="shared" si="1109"/>
        <v>#DIV/0!</v>
      </c>
      <c r="AM464" s="31"/>
      <c r="AN464" s="31"/>
      <c r="AO464" s="31"/>
      <c r="AP464" s="622"/>
      <c r="AQ464" s="683"/>
      <c r="AR464" s="166">
        <f t="shared" si="1159"/>
        <v>0</v>
      </c>
      <c r="AS464" s="695" t="e">
        <f t="shared" si="1142"/>
        <v>#DIV/0!</v>
      </c>
      <c r="AT464" s="166">
        <f>SUM(AT465:AT467)</f>
        <v>0</v>
      </c>
      <c r="AU464" s="695"/>
      <c r="AV464" s="622"/>
      <c r="AW464" s="695"/>
      <c r="AX464" s="166"/>
      <c r="AY464" s="695" t="e">
        <f t="shared" si="1110"/>
        <v>#DIV/0!</v>
      </c>
      <c r="AZ464" s="31"/>
      <c r="BA464" s="695"/>
      <c r="BB464" s="31"/>
      <c r="BC464" s="31"/>
      <c r="BD464" s="31"/>
      <c r="BE464" s="622"/>
      <c r="BF464" s="622"/>
      <c r="BG464" s="622"/>
      <c r="BH464" s="31"/>
      <c r="BI464" s="31"/>
      <c r="BJ464" s="622"/>
      <c r="BK464" s="622"/>
      <c r="BL464" s="31"/>
      <c r="BM464" s="31"/>
      <c r="BN464" s="622"/>
      <c r="BO464" s="622"/>
      <c r="BP464" s="622"/>
      <c r="BQ464" s="622"/>
      <c r="BR464" s="31"/>
      <c r="BS464" s="31"/>
      <c r="BT464" s="622"/>
      <c r="BU464" s="622"/>
      <c r="BV464" s="504"/>
      <c r="BW464" s="519"/>
      <c r="BX464" s="504"/>
      <c r="BY464" s="31"/>
      <c r="BZ464" s="31"/>
      <c r="CE464" s="695"/>
    </row>
    <row r="465" spans="2:83" s="37" customFormat="1" ht="62.25" hidden="1" customHeight="1" x14ac:dyDescent="0.25">
      <c r="B465" s="204"/>
      <c r="C465" s="110" t="s">
        <v>39</v>
      </c>
      <c r="D465" s="171">
        <f t="shared" si="1156"/>
        <v>0</v>
      </c>
      <c r="E465" s="171"/>
      <c r="F465" s="171"/>
      <c r="G465" s="171"/>
      <c r="H465" s="172"/>
      <c r="I465" s="172"/>
      <c r="J465" s="185">
        <f t="shared" si="1122"/>
        <v>0</v>
      </c>
      <c r="K465" s="171">
        <f t="shared" si="1157"/>
        <v>0</v>
      </c>
      <c r="L465" s="695" t="e">
        <f t="shared" si="1140"/>
        <v>#DIV/0!</v>
      </c>
      <c r="M465" s="171">
        <v>0</v>
      </c>
      <c r="N465" s="116"/>
      <c r="O465" s="116"/>
      <c r="P465" s="116"/>
      <c r="Q465" s="116"/>
      <c r="R465" s="695" t="e">
        <f t="shared" si="1119"/>
        <v>#DIV/0!</v>
      </c>
      <c r="S465" s="35"/>
      <c r="T465" s="35"/>
      <c r="U465" s="35"/>
      <c r="V465" s="622">
        <f t="shared" si="1100"/>
        <v>0</v>
      </c>
      <c r="W465" s="35"/>
      <c r="X465" s="35"/>
      <c r="Y465" s="35"/>
      <c r="Z465" s="116">
        <f t="shared" si="1097"/>
        <v>0</v>
      </c>
      <c r="AA465" s="116">
        <f t="shared" si="1149"/>
        <v>0</v>
      </c>
      <c r="AB465" s="35"/>
      <c r="AC465" s="35"/>
      <c r="AD465" s="35"/>
      <c r="AE465" s="171">
        <f t="shared" si="1158"/>
        <v>0</v>
      </c>
      <c r="AF465" s="695" t="e">
        <f t="shared" si="1141"/>
        <v>#DIV/0!</v>
      </c>
      <c r="AG465" s="171"/>
      <c r="AH465" s="695"/>
      <c r="AI465" s="116"/>
      <c r="AJ465" s="116"/>
      <c r="AK465" s="116"/>
      <c r="AL465" s="695" t="e">
        <f t="shared" si="1109"/>
        <v>#DIV/0!</v>
      </c>
      <c r="AM465" s="35"/>
      <c r="AN465" s="35"/>
      <c r="AO465" s="35"/>
      <c r="AP465" s="116"/>
      <c r="AQ465" s="116"/>
      <c r="AR465" s="171">
        <f t="shared" si="1159"/>
        <v>0</v>
      </c>
      <c r="AS465" s="695" t="e">
        <f t="shared" si="1142"/>
        <v>#DIV/0!</v>
      </c>
      <c r="AT465" s="171">
        <v>0</v>
      </c>
      <c r="AU465" s="695"/>
      <c r="AV465" s="116"/>
      <c r="AW465" s="695"/>
      <c r="AX465" s="171"/>
      <c r="AY465" s="695" t="e">
        <f t="shared" si="1110"/>
        <v>#DIV/0!</v>
      </c>
      <c r="AZ465" s="35"/>
      <c r="BA465" s="695"/>
      <c r="BB465" s="35"/>
      <c r="BC465" s="35"/>
      <c r="BD465" s="35"/>
      <c r="BE465" s="116"/>
      <c r="BF465" s="116"/>
      <c r="BG465" s="116"/>
      <c r="BH465" s="35"/>
      <c r="BI465" s="35"/>
      <c r="BJ465" s="116"/>
      <c r="BK465" s="116"/>
      <c r="BL465" s="35"/>
      <c r="BM465" s="35"/>
      <c r="BN465" s="116"/>
      <c r="BO465" s="116"/>
      <c r="BP465" s="116"/>
      <c r="BQ465" s="116"/>
      <c r="BR465" s="35"/>
      <c r="BS465" s="35"/>
      <c r="BT465" s="116"/>
      <c r="BU465" s="116"/>
      <c r="BV465" s="116"/>
      <c r="BW465" s="116"/>
      <c r="BX465" s="116"/>
      <c r="BY465" s="35"/>
      <c r="BZ465" s="35"/>
      <c r="CE465" s="695"/>
    </row>
    <row r="466" spans="2:83" s="37" customFormat="1" ht="62.25" hidden="1" customHeight="1" x14ac:dyDescent="0.25">
      <c r="B466" s="204"/>
      <c r="C466" s="110" t="s">
        <v>40</v>
      </c>
      <c r="D466" s="171">
        <f t="shared" si="1156"/>
        <v>0</v>
      </c>
      <c r="E466" s="171"/>
      <c r="F466" s="171"/>
      <c r="G466" s="171"/>
      <c r="H466" s="172"/>
      <c r="I466" s="172"/>
      <c r="J466" s="185">
        <f t="shared" si="1122"/>
        <v>0</v>
      </c>
      <c r="K466" s="171">
        <f t="shared" si="1157"/>
        <v>0</v>
      </c>
      <c r="L466" s="695" t="e">
        <f t="shared" si="1140"/>
        <v>#DIV/0!</v>
      </c>
      <c r="M466" s="171">
        <v>0</v>
      </c>
      <c r="N466" s="116"/>
      <c r="O466" s="116"/>
      <c r="P466" s="116"/>
      <c r="Q466" s="116"/>
      <c r="R466" s="695" t="e">
        <f t="shared" si="1119"/>
        <v>#DIV/0!</v>
      </c>
      <c r="S466" s="35"/>
      <c r="T466" s="35"/>
      <c r="U466" s="35"/>
      <c r="V466" s="622">
        <f t="shared" si="1100"/>
        <v>0</v>
      </c>
      <c r="W466" s="35"/>
      <c r="X466" s="35"/>
      <c r="Y466" s="35"/>
      <c r="Z466" s="116">
        <f t="shared" si="1097"/>
        <v>0</v>
      </c>
      <c r="AA466" s="116">
        <f t="shared" si="1149"/>
        <v>0</v>
      </c>
      <c r="AB466" s="35"/>
      <c r="AC466" s="35"/>
      <c r="AD466" s="35"/>
      <c r="AE466" s="171">
        <f t="shared" si="1158"/>
        <v>0</v>
      </c>
      <c r="AF466" s="695" t="e">
        <f t="shared" si="1141"/>
        <v>#DIV/0!</v>
      </c>
      <c r="AG466" s="171"/>
      <c r="AH466" s="695"/>
      <c r="AI466" s="116"/>
      <c r="AJ466" s="116"/>
      <c r="AK466" s="116"/>
      <c r="AL466" s="695" t="e">
        <f t="shared" si="1109"/>
        <v>#DIV/0!</v>
      </c>
      <c r="AM466" s="35"/>
      <c r="AN466" s="35"/>
      <c r="AO466" s="35"/>
      <c r="AP466" s="116"/>
      <c r="AQ466" s="116"/>
      <c r="AR466" s="171">
        <f t="shared" si="1159"/>
        <v>0</v>
      </c>
      <c r="AS466" s="695" t="e">
        <f t="shared" si="1142"/>
        <v>#DIV/0!</v>
      </c>
      <c r="AT466" s="171">
        <v>0</v>
      </c>
      <c r="AU466" s="695"/>
      <c r="AV466" s="116"/>
      <c r="AW466" s="695"/>
      <c r="AX466" s="171"/>
      <c r="AY466" s="695" t="e">
        <f t="shared" si="1110"/>
        <v>#DIV/0!</v>
      </c>
      <c r="AZ466" s="35"/>
      <c r="BA466" s="695"/>
      <c r="BB466" s="35"/>
      <c r="BC466" s="35"/>
      <c r="BD466" s="35"/>
      <c r="BE466" s="116"/>
      <c r="BF466" s="116"/>
      <c r="BG466" s="116"/>
      <c r="BH466" s="35"/>
      <c r="BI466" s="35"/>
      <c r="BJ466" s="116"/>
      <c r="BK466" s="116"/>
      <c r="BL466" s="35"/>
      <c r="BM466" s="35"/>
      <c r="BN466" s="116"/>
      <c r="BO466" s="116"/>
      <c r="BP466" s="116"/>
      <c r="BQ466" s="116"/>
      <c r="BR466" s="35"/>
      <c r="BS466" s="35"/>
      <c r="BT466" s="116"/>
      <c r="BU466" s="116"/>
      <c r="BV466" s="116"/>
      <c r="BW466" s="116"/>
      <c r="BX466" s="116"/>
      <c r="BY466" s="35"/>
      <c r="BZ466" s="35"/>
      <c r="CE466" s="695"/>
    </row>
    <row r="467" spans="2:83" s="37" customFormat="1" ht="62.25" hidden="1" customHeight="1" x14ac:dyDescent="0.25">
      <c r="B467" s="204"/>
      <c r="C467" s="110" t="s">
        <v>43</v>
      </c>
      <c r="D467" s="171">
        <f t="shared" si="1156"/>
        <v>0</v>
      </c>
      <c r="E467" s="171"/>
      <c r="F467" s="171"/>
      <c r="G467" s="171"/>
      <c r="H467" s="172"/>
      <c r="I467" s="172"/>
      <c r="J467" s="185">
        <f t="shared" si="1122"/>
        <v>0</v>
      </c>
      <c r="K467" s="171">
        <f t="shared" si="1157"/>
        <v>0</v>
      </c>
      <c r="L467" s="695" t="e">
        <f t="shared" si="1140"/>
        <v>#DIV/0!</v>
      </c>
      <c r="M467" s="171">
        <v>0</v>
      </c>
      <c r="N467" s="116"/>
      <c r="O467" s="116"/>
      <c r="P467" s="116"/>
      <c r="Q467" s="116"/>
      <c r="R467" s="695" t="e">
        <f t="shared" si="1119"/>
        <v>#DIV/0!</v>
      </c>
      <c r="S467" s="35"/>
      <c r="T467" s="35"/>
      <c r="U467" s="35"/>
      <c r="V467" s="622">
        <f t="shared" si="1100"/>
        <v>0</v>
      </c>
      <c r="W467" s="35"/>
      <c r="X467" s="35"/>
      <c r="Y467" s="35"/>
      <c r="Z467" s="116">
        <f t="shared" si="1097"/>
        <v>0</v>
      </c>
      <c r="AA467" s="116">
        <f t="shared" si="1149"/>
        <v>0</v>
      </c>
      <c r="AB467" s="35"/>
      <c r="AC467" s="35"/>
      <c r="AD467" s="35"/>
      <c r="AE467" s="171">
        <f t="shared" si="1158"/>
        <v>0</v>
      </c>
      <c r="AF467" s="695" t="e">
        <f t="shared" si="1141"/>
        <v>#DIV/0!</v>
      </c>
      <c r="AG467" s="171"/>
      <c r="AH467" s="695"/>
      <c r="AI467" s="116"/>
      <c r="AJ467" s="116"/>
      <c r="AK467" s="116"/>
      <c r="AL467" s="695" t="e">
        <f t="shared" si="1109"/>
        <v>#DIV/0!</v>
      </c>
      <c r="AM467" s="35"/>
      <c r="AN467" s="35"/>
      <c r="AO467" s="35"/>
      <c r="AP467" s="116"/>
      <c r="AQ467" s="116"/>
      <c r="AR467" s="171">
        <f t="shared" si="1159"/>
        <v>0</v>
      </c>
      <c r="AS467" s="695" t="e">
        <f t="shared" si="1142"/>
        <v>#DIV/0!</v>
      </c>
      <c r="AT467" s="171">
        <v>0</v>
      </c>
      <c r="AU467" s="695"/>
      <c r="AV467" s="116"/>
      <c r="AW467" s="695"/>
      <c r="AX467" s="171"/>
      <c r="AY467" s="695" t="e">
        <f t="shared" si="1110"/>
        <v>#DIV/0!</v>
      </c>
      <c r="AZ467" s="35"/>
      <c r="BA467" s="695"/>
      <c r="BB467" s="35"/>
      <c r="BC467" s="35"/>
      <c r="BD467" s="35"/>
      <c r="BE467" s="116"/>
      <c r="BF467" s="116"/>
      <c r="BG467" s="116"/>
      <c r="BH467" s="35"/>
      <c r="BI467" s="35"/>
      <c r="BJ467" s="116"/>
      <c r="BK467" s="116"/>
      <c r="BL467" s="35"/>
      <c r="BM467" s="35"/>
      <c r="BN467" s="116"/>
      <c r="BO467" s="116"/>
      <c r="BP467" s="116"/>
      <c r="BQ467" s="116"/>
      <c r="BR467" s="35"/>
      <c r="BS467" s="35"/>
      <c r="BT467" s="116"/>
      <c r="BU467" s="116"/>
      <c r="BV467" s="116"/>
      <c r="BW467" s="116"/>
      <c r="BX467" s="116"/>
      <c r="BY467" s="35"/>
      <c r="BZ467" s="35"/>
      <c r="CE467" s="695"/>
    </row>
    <row r="468" spans="2:83" s="23" customFormat="1" ht="62.25" hidden="1" customHeight="1" x14ac:dyDescent="0.25">
      <c r="B468" s="201"/>
      <c r="C468" s="101" t="s">
        <v>32</v>
      </c>
      <c r="D468" s="167">
        <f t="shared" si="1156"/>
        <v>0</v>
      </c>
      <c r="E468" s="167"/>
      <c r="F468" s="167"/>
      <c r="G468" s="167"/>
      <c r="H468" s="187"/>
      <c r="I468" s="187"/>
      <c r="J468" s="185">
        <f t="shared" si="1122"/>
        <v>0</v>
      </c>
      <c r="K468" s="834">
        <f t="shared" si="1157"/>
        <v>0</v>
      </c>
      <c r="L468" s="695" t="e">
        <f t="shared" si="1140"/>
        <v>#DIV/0!</v>
      </c>
      <c r="M468" s="167">
        <v>0</v>
      </c>
      <c r="N468" s="114"/>
      <c r="O468" s="102"/>
      <c r="P468" s="114"/>
      <c r="Q468" s="102"/>
      <c r="R468" s="695" t="e">
        <f t="shared" si="1119"/>
        <v>#DIV/0!</v>
      </c>
      <c r="S468" s="22"/>
      <c r="T468" s="41"/>
      <c r="U468" s="22"/>
      <c r="V468" s="622">
        <f t="shared" si="1100"/>
        <v>0</v>
      </c>
      <c r="W468" s="22"/>
      <c r="X468" s="22"/>
      <c r="Y468" s="22"/>
      <c r="Z468" s="102">
        <f t="shared" si="1097"/>
        <v>0</v>
      </c>
      <c r="AA468" s="102">
        <f t="shared" si="1149"/>
        <v>0</v>
      </c>
      <c r="AB468" s="22"/>
      <c r="AC468" s="22"/>
      <c r="AD468" s="41"/>
      <c r="AE468" s="167">
        <f t="shared" si="1158"/>
        <v>0</v>
      </c>
      <c r="AF468" s="695" t="e">
        <f t="shared" si="1141"/>
        <v>#DIV/0!</v>
      </c>
      <c r="AG468" s="167"/>
      <c r="AH468" s="695"/>
      <c r="AI468" s="102"/>
      <c r="AJ468" s="114"/>
      <c r="AK468" s="102"/>
      <c r="AL468" s="695" t="e">
        <f t="shared" si="1109"/>
        <v>#DIV/0!</v>
      </c>
      <c r="AM468" s="22"/>
      <c r="AN468" s="41"/>
      <c r="AO468" s="22"/>
      <c r="AP468" s="102"/>
      <c r="AQ468" s="114"/>
      <c r="AR468" s="167">
        <f t="shared" si="1159"/>
        <v>0</v>
      </c>
      <c r="AS468" s="695" t="e">
        <f t="shared" si="1142"/>
        <v>#DIV/0!</v>
      </c>
      <c r="AT468" s="167">
        <v>0</v>
      </c>
      <c r="AU468" s="695"/>
      <c r="AV468" s="102"/>
      <c r="AW468" s="695"/>
      <c r="AX468" s="167"/>
      <c r="AY468" s="695" t="e">
        <f t="shared" si="1110"/>
        <v>#DIV/0!</v>
      </c>
      <c r="AZ468" s="22"/>
      <c r="BA468" s="695"/>
      <c r="BB468" s="22"/>
      <c r="BC468" s="22"/>
      <c r="BD468" s="22"/>
      <c r="BE468" s="102"/>
      <c r="BF468" s="102"/>
      <c r="BG468" s="102"/>
      <c r="BH468" s="22"/>
      <c r="BI468" s="22"/>
      <c r="BJ468" s="102"/>
      <c r="BK468" s="102"/>
      <c r="BL468" s="22"/>
      <c r="BM468" s="22"/>
      <c r="BN468" s="102"/>
      <c r="BO468" s="102"/>
      <c r="BP468" s="102"/>
      <c r="BQ468" s="102"/>
      <c r="BR468" s="22"/>
      <c r="BS468" s="22"/>
      <c r="BT468" s="102"/>
      <c r="BU468" s="102"/>
      <c r="BV468" s="102"/>
      <c r="BW468" s="102"/>
      <c r="BX468" s="102"/>
      <c r="BY468" s="22"/>
      <c r="BZ468" s="22"/>
      <c r="CE468" s="695"/>
    </row>
    <row r="469" spans="2:83" s="37" customFormat="1" ht="62.25" hidden="1" customHeight="1" x14ac:dyDescent="0.25">
      <c r="B469" s="204"/>
      <c r="C469" s="110"/>
      <c r="D469" s="172"/>
      <c r="E469" s="172"/>
      <c r="F469" s="172"/>
      <c r="G469" s="172"/>
      <c r="H469" s="172"/>
      <c r="I469" s="172"/>
      <c r="J469" s="185">
        <f t="shared" si="1122"/>
        <v>0</v>
      </c>
      <c r="K469" s="172"/>
      <c r="L469" s="695" t="e">
        <f t="shared" si="1140"/>
        <v>#DIV/0!</v>
      </c>
      <c r="M469" s="172"/>
      <c r="N469" s="35"/>
      <c r="O469" s="35"/>
      <c r="P469" s="35"/>
      <c r="Q469" s="35"/>
      <c r="R469" s="695" t="e">
        <f t="shared" si="1119"/>
        <v>#DIV/0!</v>
      </c>
      <c r="S469" s="35"/>
      <c r="T469" s="35"/>
      <c r="U469" s="35"/>
      <c r="V469" s="622">
        <f t="shared" si="1100"/>
        <v>0</v>
      </c>
      <c r="W469" s="35"/>
      <c r="X469" s="35"/>
      <c r="Y469" s="35"/>
      <c r="Z469" s="35">
        <f t="shared" si="1097"/>
        <v>0</v>
      </c>
      <c r="AA469" s="35">
        <f t="shared" si="1149"/>
        <v>0</v>
      </c>
      <c r="AB469" s="35"/>
      <c r="AC469" s="35"/>
      <c r="AD469" s="35"/>
      <c r="AE469" s="172"/>
      <c r="AF469" s="695" t="e">
        <f t="shared" si="1141"/>
        <v>#DIV/0!</v>
      </c>
      <c r="AG469" s="172"/>
      <c r="AH469" s="695"/>
      <c r="AI469" s="35"/>
      <c r="AJ469" s="35"/>
      <c r="AK469" s="35"/>
      <c r="AL469" s="695" t="e">
        <f t="shared" si="1109"/>
        <v>#DIV/0!</v>
      </c>
      <c r="AM469" s="35"/>
      <c r="AN469" s="35"/>
      <c r="AO469" s="35"/>
      <c r="AP469" s="35"/>
      <c r="AQ469" s="35"/>
      <c r="AR469" s="172"/>
      <c r="AS469" s="695" t="e">
        <f t="shared" si="1142"/>
        <v>#DIV/0!</v>
      </c>
      <c r="AT469" s="172"/>
      <c r="AU469" s="695"/>
      <c r="AV469" s="35"/>
      <c r="AW469" s="695"/>
      <c r="AX469" s="172"/>
      <c r="AY469" s="695" t="e">
        <f t="shared" si="1110"/>
        <v>#DIV/0!</v>
      </c>
      <c r="AZ469" s="35"/>
      <c r="BA469" s="69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E469" s="695"/>
    </row>
    <row r="470" spans="2:83" s="37" customFormat="1" ht="62.25" hidden="1" customHeight="1" x14ac:dyDescent="0.25">
      <c r="B470" s="204"/>
      <c r="C470" s="110"/>
      <c r="D470" s="172"/>
      <c r="E470" s="172"/>
      <c r="F470" s="172"/>
      <c r="G470" s="172"/>
      <c r="H470" s="172"/>
      <c r="I470" s="172"/>
      <c r="J470" s="185">
        <f t="shared" si="1122"/>
        <v>0</v>
      </c>
      <c r="K470" s="172"/>
      <c r="L470" s="695" t="e">
        <f t="shared" si="1140"/>
        <v>#DIV/0!</v>
      </c>
      <c r="M470" s="172"/>
      <c r="N470" s="35"/>
      <c r="O470" s="35"/>
      <c r="P470" s="35"/>
      <c r="Q470" s="35"/>
      <c r="R470" s="695" t="e">
        <f t="shared" si="1119"/>
        <v>#DIV/0!</v>
      </c>
      <c r="S470" s="35"/>
      <c r="T470" s="35"/>
      <c r="U470" s="35"/>
      <c r="V470" s="622">
        <f t="shared" si="1100"/>
        <v>0</v>
      </c>
      <c r="W470" s="35"/>
      <c r="X470" s="35"/>
      <c r="Y470" s="35"/>
      <c r="Z470" s="35">
        <f t="shared" si="1097"/>
        <v>0</v>
      </c>
      <c r="AA470" s="35">
        <f t="shared" si="1149"/>
        <v>0</v>
      </c>
      <c r="AB470" s="35"/>
      <c r="AC470" s="35"/>
      <c r="AD470" s="35"/>
      <c r="AE470" s="172"/>
      <c r="AF470" s="695" t="e">
        <f t="shared" si="1141"/>
        <v>#DIV/0!</v>
      </c>
      <c r="AG470" s="172"/>
      <c r="AH470" s="695"/>
      <c r="AI470" s="35"/>
      <c r="AJ470" s="35"/>
      <c r="AK470" s="35"/>
      <c r="AL470" s="695" t="e">
        <f t="shared" ref="AL470:AL547" si="1160">AK470/G470</f>
        <v>#DIV/0!</v>
      </c>
      <c r="AM470" s="35"/>
      <c r="AN470" s="35"/>
      <c r="AO470" s="35"/>
      <c r="AP470" s="35"/>
      <c r="AQ470" s="35"/>
      <c r="AR470" s="172"/>
      <c r="AS470" s="695" t="e">
        <f t="shared" si="1142"/>
        <v>#DIV/0!</v>
      </c>
      <c r="AT470" s="172"/>
      <c r="AU470" s="695"/>
      <c r="AV470" s="35"/>
      <c r="AW470" s="695"/>
      <c r="AX470" s="172"/>
      <c r="AY470" s="695" t="e">
        <f t="shared" si="1110"/>
        <v>#DIV/0!</v>
      </c>
      <c r="AZ470" s="35"/>
      <c r="BA470" s="69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E470" s="695"/>
    </row>
    <row r="471" spans="2:83" s="42" customFormat="1" ht="62.25" hidden="1" customHeight="1" x14ac:dyDescent="0.25">
      <c r="B471" s="503" t="s">
        <v>79</v>
      </c>
      <c r="C471" s="97" t="s">
        <v>227</v>
      </c>
      <c r="D471" s="834">
        <f>E471</f>
        <v>0</v>
      </c>
      <c r="E471" s="834"/>
      <c r="F471" s="834"/>
      <c r="G471" s="915"/>
      <c r="H471" s="258"/>
      <c r="I471" s="258"/>
      <c r="J471" s="185">
        <f t="shared" si="1122"/>
        <v>0</v>
      </c>
      <c r="K471" s="834">
        <f>M471</f>
        <v>0</v>
      </c>
      <c r="L471" s="695" t="e">
        <f t="shared" si="1140"/>
        <v>#DIV/0!</v>
      </c>
      <c r="M471" s="952">
        <f>M472</f>
        <v>0</v>
      </c>
      <c r="N471" s="114"/>
      <c r="O471" s="114"/>
      <c r="P471" s="114"/>
      <c r="Q471" s="114"/>
      <c r="R471" s="695" t="e">
        <f t="shared" si="1119"/>
        <v>#DIV/0!</v>
      </c>
      <c r="S471" s="41"/>
      <c r="T471" s="41"/>
      <c r="U471" s="41"/>
      <c r="V471" s="622">
        <f t="shared" si="1100"/>
        <v>0</v>
      </c>
      <c r="W471" s="41"/>
      <c r="X471" s="41"/>
      <c r="Y471" s="41"/>
      <c r="Z471" s="114">
        <f t="shared" si="1097"/>
        <v>0</v>
      </c>
      <c r="AA471" s="114">
        <f t="shared" si="1149"/>
        <v>0</v>
      </c>
      <c r="AB471" s="41"/>
      <c r="AC471" s="41"/>
      <c r="AD471" s="41"/>
      <c r="AE471" s="952">
        <f>AG471</f>
        <v>0</v>
      </c>
      <c r="AF471" s="695" t="e">
        <f t="shared" si="1141"/>
        <v>#DIV/0!</v>
      </c>
      <c r="AG471" s="952"/>
      <c r="AH471" s="695"/>
      <c r="AI471" s="114"/>
      <c r="AJ471" s="114"/>
      <c r="AK471" s="114"/>
      <c r="AL471" s="695" t="e">
        <f t="shared" si="1160"/>
        <v>#DIV/0!</v>
      </c>
      <c r="AM471" s="41"/>
      <c r="AN471" s="41"/>
      <c r="AO471" s="41"/>
      <c r="AP471" s="114"/>
      <c r="AQ471" s="114"/>
      <c r="AR471" s="834">
        <f>AT471</f>
        <v>0</v>
      </c>
      <c r="AS471" s="695" t="e">
        <f t="shared" si="1142"/>
        <v>#DIV/0!</v>
      </c>
      <c r="AT471" s="952">
        <f>AT472</f>
        <v>0</v>
      </c>
      <c r="AU471" s="695"/>
      <c r="AV471" s="114"/>
      <c r="AW471" s="695"/>
      <c r="AX471" s="952"/>
      <c r="AY471" s="695" t="e">
        <f t="shared" ref="AY471:AY526" si="1161">AX471/G471</f>
        <v>#DIV/0!</v>
      </c>
      <c r="AZ471" s="41"/>
      <c r="BA471" s="695"/>
      <c r="BB471" s="41"/>
      <c r="BC471" s="41"/>
      <c r="BD471" s="41"/>
      <c r="BE471" s="114"/>
      <c r="BF471" s="114"/>
      <c r="BG471" s="114"/>
      <c r="BH471" s="41"/>
      <c r="BI471" s="41"/>
      <c r="BJ471" s="114"/>
      <c r="BK471" s="114"/>
      <c r="BL471" s="41"/>
      <c r="BM471" s="41"/>
      <c r="BN471" s="114"/>
      <c r="BO471" s="114"/>
      <c r="BP471" s="114"/>
      <c r="BQ471" s="114"/>
      <c r="BR471" s="41"/>
      <c r="BS471" s="41"/>
      <c r="BT471" s="114"/>
      <c r="BU471" s="114"/>
      <c r="BV471" s="114"/>
      <c r="BW471" s="114"/>
      <c r="BX471" s="114"/>
      <c r="BY471" s="41"/>
      <c r="BZ471" s="41"/>
      <c r="CE471" s="695"/>
    </row>
    <row r="472" spans="2:83" s="37" customFormat="1" ht="62.25" hidden="1" customHeight="1" x14ac:dyDescent="0.25">
      <c r="B472" s="204"/>
      <c r="C472" s="110" t="s">
        <v>40</v>
      </c>
      <c r="D472" s="171">
        <f>E472</f>
        <v>0</v>
      </c>
      <c r="E472" s="171"/>
      <c r="F472" s="171"/>
      <c r="G472" s="171"/>
      <c r="H472" s="172"/>
      <c r="I472" s="172"/>
      <c r="J472" s="185">
        <f t="shared" si="1122"/>
        <v>0</v>
      </c>
      <c r="K472" s="171">
        <f>M472</f>
        <v>0</v>
      </c>
      <c r="L472" s="695" t="e">
        <f t="shared" si="1140"/>
        <v>#DIV/0!</v>
      </c>
      <c r="M472" s="171">
        <v>0</v>
      </c>
      <c r="N472" s="116"/>
      <c r="O472" s="116"/>
      <c r="P472" s="116"/>
      <c r="Q472" s="116"/>
      <c r="R472" s="695" t="e">
        <f t="shared" si="1119"/>
        <v>#DIV/0!</v>
      </c>
      <c r="S472" s="35"/>
      <c r="T472" s="35"/>
      <c r="U472" s="35"/>
      <c r="V472" s="622">
        <f t="shared" si="1100"/>
        <v>0</v>
      </c>
      <c r="W472" s="35"/>
      <c r="X472" s="35"/>
      <c r="Y472" s="35"/>
      <c r="Z472" s="116">
        <f t="shared" si="1097"/>
        <v>0</v>
      </c>
      <c r="AA472" s="116">
        <f t="shared" si="1149"/>
        <v>0</v>
      </c>
      <c r="AB472" s="35"/>
      <c r="AC472" s="35"/>
      <c r="AD472" s="35"/>
      <c r="AE472" s="171">
        <f>AG472</f>
        <v>0</v>
      </c>
      <c r="AF472" s="695" t="e">
        <f t="shared" si="1141"/>
        <v>#DIV/0!</v>
      </c>
      <c r="AG472" s="171"/>
      <c r="AH472" s="695"/>
      <c r="AI472" s="116"/>
      <c r="AJ472" s="116"/>
      <c r="AK472" s="116"/>
      <c r="AL472" s="695" t="e">
        <f t="shared" si="1160"/>
        <v>#DIV/0!</v>
      </c>
      <c r="AM472" s="35"/>
      <c r="AN472" s="35"/>
      <c r="AO472" s="35"/>
      <c r="AP472" s="116"/>
      <c r="AQ472" s="116"/>
      <c r="AR472" s="171">
        <f>AT472</f>
        <v>0</v>
      </c>
      <c r="AS472" s="695" t="e">
        <f t="shared" si="1142"/>
        <v>#DIV/0!</v>
      </c>
      <c r="AT472" s="171">
        <v>0</v>
      </c>
      <c r="AU472" s="695"/>
      <c r="AV472" s="116"/>
      <c r="AW472" s="695"/>
      <c r="AX472" s="171"/>
      <c r="AY472" s="695" t="e">
        <f t="shared" si="1161"/>
        <v>#DIV/0!</v>
      </c>
      <c r="AZ472" s="35"/>
      <c r="BA472" s="695"/>
      <c r="BB472" s="35"/>
      <c r="BC472" s="35"/>
      <c r="BD472" s="35"/>
      <c r="BE472" s="116"/>
      <c r="BF472" s="116"/>
      <c r="BG472" s="116"/>
      <c r="BH472" s="35"/>
      <c r="BI472" s="35"/>
      <c r="BJ472" s="116"/>
      <c r="BK472" s="116"/>
      <c r="BL472" s="35"/>
      <c r="BM472" s="35"/>
      <c r="BN472" s="116"/>
      <c r="BO472" s="116"/>
      <c r="BP472" s="116"/>
      <c r="BQ472" s="116"/>
      <c r="BR472" s="35"/>
      <c r="BS472" s="35"/>
      <c r="BT472" s="116"/>
      <c r="BU472" s="116"/>
      <c r="BV472" s="116"/>
      <c r="BW472" s="116"/>
      <c r="BX472" s="116"/>
      <c r="BY472" s="35"/>
      <c r="BZ472" s="35"/>
      <c r="CE472" s="695"/>
    </row>
    <row r="473" spans="2:83" s="48" customFormat="1" ht="62.25" hidden="1" customHeight="1" x14ac:dyDescent="0.25">
      <c r="B473" s="503"/>
      <c r="C473" s="122"/>
      <c r="D473" s="875"/>
      <c r="E473" s="875"/>
      <c r="F473" s="875"/>
      <c r="G473" s="875"/>
      <c r="H473" s="875"/>
      <c r="I473" s="875"/>
      <c r="J473" s="185">
        <f t="shared" si="1122"/>
        <v>0</v>
      </c>
      <c r="K473" s="258"/>
      <c r="L473" s="695" t="e">
        <f t="shared" si="1140"/>
        <v>#DIV/0!</v>
      </c>
      <c r="M473" s="875"/>
      <c r="N473" s="41"/>
      <c r="O473" s="300"/>
      <c r="P473" s="41"/>
      <c r="Q473" s="300"/>
      <c r="R473" s="695" t="e">
        <f t="shared" si="1119"/>
        <v>#DIV/0!</v>
      </c>
      <c r="S473" s="300"/>
      <c r="T473" s="41"/>
      <c r="U473" s="300"/>
      <c r="V473" s="622">
        <f t="shared" si="1100"/>
        <v>0</v>
      </c>
      <c r="W473" s="300"/>
      <c r="X473" s="300"/>
      <c r="Y473" s="300"/>
      <c r="Z473" s="300">
        <f t="shared" si="1097"/>
        <v>0</v>
      </c>
      <c r="AA473" s="300">
        <f t="shared" si="1149"/>
        <v>0</v>
      </c>
      <c r="AB473" s="300"/>
      <c r="AC473" s="300"/>
      <c r="AD473" s="41"/>
      <c r="AE473" s="875"/>
      <c r="AF473" s="695" t="e">
        <f t="shared" si="1141"/>
        <v>#DIV/0!</v>
      </c>
      <c r="AG473" s="875"/>
      <c r="AH473" s="695"/>
      <c r="AI473" s="300"/>
      <c r="AJ473" s="41"/>
      <c r="AK473" s="300"/>
      <c r="AL473" s="695" t="e">
        <f t="shared" si="1160"/>
        <v>#DIV/0!</v>
      </c>
      <c r="AM473" s="300"/>
      <c r="AN473" s="41"/>
      <c r="AO473" s="300"/>
      <c r="AP473" s="300"/>
      <c r="AQ473" s="41"/>
      <c r="AR473" s="875"/>
      <c r="AS473" s="695" t="e">
        <f t="shared" si="1142"/>
        <v>#DIV/0!</v>
      </c>
      <c r="AT473" s="875"/>
      <c r="AU473" s="695"/>
      <c r="AV473" s="300"/>
      <c r="AW473" s="695"/>
      <c r="AX473" s="875"/>
      <c r="AY473" s="695" t="e">
        <f t="shared" si="1161"/>
        <v>#DIV/0!</v>
      </c>
      <c r="AZ473" s="300"/>
      <c r="BA473" s="695"/>
      <c r="BB473" s="300"/>
      <c r="BC473" s="300"/>
      <c r="BD473" s="300"/>
      <c r="BE473" s="300"/>
      <c r="BF473" s="300"/>
      <c r="BG473" s="300"/>
      <c r="BH473" s="300"/>
      <c r="BI473" s="300"/>
      <c r="BJ473" s="300"/>
      <c r="BK473" s="300"/>
      <c r="BL473" s="300"/>
      <c r="BM473" s="300"/>
      <c r="BN473" s="300"/>
      <c r="BO473" s="300"/>
      <c r="BP473" s="300"/>
      <c r="BQ473" s="300"/>
      <c r="BR473" s="300"/>
      <c r="BS473" s="300"/>
      <c r="BT473" s="300"/>
      <c r="BU473" s="300"/>
      <c r="BV473" s="300"/>
      <c r="BW473" s="300"/>
      <c r="BX473" s="300"/>
      <c r="BY473" s="300"/>
      <c r="BZ473" s="300"/>
      <c r="CE473" s="695"/>
    </row>
    <row r="474" spans="2:83" s="48" customFormat="1" ht="62.25" hidden="1" customHeight="1" x14ac:dyDescent="0.25">
      <c r="B474" s="503"/>
      <c r="C474" s="122"/>
      <c r="D474" s="875"/>
      <c r="E474" s="875"/>
      <c r="F474" s="875"/>
      <c r="G474" s="875"/>
      <c r="H474" s="875"/>
      <c r="I474" s="875"/>
      <c r="J474" s="185">
        <f t="shared" si="1122"/>
        <v>0</v>
      </c>
      <c r="K474" s="258"/>
      <c r="L474" s="695" t="e">
        <f t="shared" si="1140"/>
        <v>#DIV/0!</v>
      </c>
      <c r="M474" s="875"/>
      <c r="N474" s="41"/>
      <c r="O474" s="300"/>
      <c r="P474" s="41"/>
      <c r="Q474" s="300"/>
      <c r="R474" s="695" t="e">
        <f t="shared" si="1119"/>
        <v>#DIV/0!</v>
      </c>
      <c r="S474" s="300"/>
      <c r="T474" s="41"/>
      <c r="U474" s="300"/>
      <c r="V474" s="622">
        <f t="shared" si="1100"/>
        <v>0</v>
      </c>
      <c r="W474" s="300"/>
      <c r="X474" s="300"/>
      <c r="Y474" s="300"/>
      <c r="Z474" s="300">
        <f t="shared" si="1097"/>
        <v>0</v>
      </c>
      <c r="AA474" s="300">
        <f t="shared" si="1149"/>
        <v>0</v>
      </c>
      <c r="AB474" s="300"/>
      <c r="AC474" s="300"/>
      <c r="AD474" s="41"/>
      <c r="AE474" s="875"/>
      <c r="AF474" s="695" t="e">
        <f t="shared" si="1141"/>
        <v>#DIV/0!</v>
      </c>
      <c r="AG474" s="875"/>
      <c r="AH474" s="695"/>
      <c r="AI474" s="300"/>
      <c r="AJ474" s="41"/>
      <c r="AK474" s="300"/>
      <c r="AL474" s="695" t="e">
        <f t="shared" si="1160"/>
        <v>#DIV/0!</v>
      </c>
      <c r="AM474" s="300"/>
      <c r="AN474" s="41"/>
      <c r="AO474" s="300"/>
      <c r="AP474" s="300"/>
      <c r="AQ474" s="41"/>
      <c r="AR474" s="875"/>
      <c r="AS474" s="695" t="e">
        <f t="shared" si="1142"/>
        <v>#DIV/0!</v>
      </c>
      <c r="AT474" s="875"/>
      <c r="AU474" s="695"/>
      <c r="AV474" s="300"/>
      <c r="AW474" s="695"/>
      <c r="AX474" s="875"/>
      <c r="AY474" s="695" t="e">
        <f t="shared" si="1161"/>
        <v>#DIV/0!</v>
      </c>
      <c r="AZ474" s="300"/>
      <c r="BA474" s="695"/>
      <c r="BB474" s="300"/>
      <c r="BC474" s="300"/>
      <c r="BD474" s="300"/>
      <c r="BE474" s="300"/>
      <c r="BF474" s="300"/>
      <c r="BG474" s="300"/>
      <c r="BH474" s="300"/>
      <c r="BI474" s="300"/>
      <c r="BJ474" s="300"/>
      <c r="BK474" s="300"/>
      <c r="BL474" s="300"/>
      <c r="BM474" s="300"/>
      <c r="BN474" s="300"/>
      <c r="BO474" s="300"/>
      <c r="BP474" s="300"/>
      <c r="BQ474" s="300"/>
      <c r="BR474" s="300"/>
      <c r="BS474" s="300"/>
      <c r="BT474" s="300"/>
      <c r="BU474" s="300"/>
      <c r="BV474" s="300"/>
      <c r="BW474" s="300"/>
      <c r="BX474" s="300"/>
      <c r="BY474" s="300"/>
      <c r="BZ474" s="300"/>
      <c r="CE474" s="695"/>
    </row>
    <row r="475" spans="2:83" s="48" customFormat="1" ht="62.25" hidden="1" customHeight="1" x14ac:dyDescent="0.25">
      <c r="B475" s="503" t="s">
        <v>14</v>
      </c>
      <c r="C475" s="124" t="s">
        <v>280</v>
      </c>
      <c r="D475" s="185">
        <f>E475+G475+H475+I475</f>
        <v>0</v>
      </c>
      <c r="E475" s="166"/>
      <c r="F475" s="166"/>
      <c r="G475" s="166">
        <f>G476</f>
        <v>0</v>
      </c>
      <c r="H475" s="875"/>
      <c r="I475" s="875"/>
      <c r="J475" s="185">
        <f t="shared" si="1122"/>
        <v>0</v>
      </c>
      <c r="K475" s="185">
        <f>M475+Q475+S475+U475</f>
        <v>0</v>
      </c>
      <c r="L475" s="695" t="e">
        <f t="shared" si="1140"/>
        <v>#DIV/0!</v>
      </c>
      <c r="M475" s="166">
        <f>M476</f>
        <v>0</v>
      </c>
      <c r="N475" s="683"/>
      <c r="O475" s="622"/>
      <c r="P475" s="683"/>
      <c r="Q475" s="622">
        <f>Q476</f>
        <v>0</v>
      </c>
      <c r="R475" s="695" t="e">
        <f t="shared" ref="R475:R483" si="1162">Q475/G475</f>
        <v>#DIV/0!</v>
      </c>
      <c r="S475" s="300"/>
      <c r="T475" s="41"/>
      <c r="U475" s="300"/>
      <c r="V475" s="622">
        <f t="shared" si="1100"/>
        <v>0</v>
      </c>
      <c r="W475" s="300"/>
      <c r="X475" s="300"/>
      <c r="Y475" s="300"/>
      <c r="Z475" s="622">
        <f t="shared" si="1097"/>
        <v>0</v>
      </c>
      <c r="AA475" s="622">
        <f t="shared" si="1149"/>
        <v>0</v>
      </c>
      <c r="AB475" s="300"/>
      <c r="AC475" s="300"/>
      <c r="AD475" s="41"/>
      <c r="AE475" s="185">
        <f>AG475+AK475+AM475+AO475</f>
        <v>0</v>
      </c>
      <c r="AF475" s="695" t="e">
        <f t="shared" si="1141"/>
        <v>#DIV/0!</v>
      </c>
      <c r="AG475" s="166"/>
      <c r="AH475" s="695"/>
      <c r="AI475" s="622"/>
      <c r="AJ475" s="683"/>
      <c r="AK475" s="823">
        <f>AK476</f>
        <v>0</v>
      </c>
      <c r="AL475" s="695" t="e">
        <f t="shared" si="1160"/>
        <v>#DIV/0!</v>
      </c>
      <c r="AM475" s="300"/>
      <c r="AN475" s="41"/>
      <c r="AO475" s="300"/>
      <c r="AP475" s="622">
        <f>AP476</f>
        <v>0</v>
      </c>
      <c r="AQ475" s="683"/>
      <c r="AR475" s="185">
        <f>AT475+AX475+AZ475+BB475</f>
        <v>0</v>
      </c>
      <c r="AS475" s="695" t="e">
        <f t="shared" si="1142"/>
        <v>#DIV/0!</v>
      </c>
      <c r="AT475" s="166">
        <f>AT476</f>
        <v>0</v>
      </c>
      <c r="AU475" s="695"/>
      <c r="AV475" s="622"/>
      <c r="AW475" s="695"/>
      <c r="AX475" s="166">
        <f>AX476</f>
        <v>0</v>
      </c>
      <c r="AY475" s="695" t="e">
        <f t="shared" si="1161"/>
        <v>#DIV/0!</v>
      </c>
      <c r="AZ475" s="300"/>
      <c r="BA475" s="695"/>
      <c r="BB475" s="300"/>
      <c r="BC475" s="300"/>
      <c r="BD475" s="300"/>
      <c r="BE475" s="98"/>
      <c r="BF475" s="622"/>
      <c r="BG475" s="622"/>
      <c r="BH475" s="300"/>
      <c r="BI475" s="300"/>
      <c r="BJ475" s="622"/>
      <c r="BK475" s="622"/>
      <c r="BL475" s="300"/>
      <c r="BM475" s="300"/>
      <c r="BN475" s="622"/>
      <c r="BO475" s="622"/>
      <c r="BP475" s="622"/>
      <c r="BQ475" s="622"/>
      <c r="BR475" s="300"/>
      <c r="BS475" s="300"/>
      <c r="BT475" s="622"/>
      <c r="BU475" s="98"/>
      <c r="BV475" s="504"/>
      <c r="BW475" s="519"/>
      <c r="BX475" s="504"/>
      <c r="BY475" s="300"/>
      <c r="BZ475" s="300"/>
      <c r="CE475" s="695"/>
    </row>
    <row r="476" spans="2:83" s="45" customFormat="1" ht="62.25" hidden="1" customHeight="1" x14ac:dyDescent="0.25">
      <c r="B476" s="200"/>
      <c r="C476" s="97" t="s">
        <v>31</v>
      </c>
      <c r="D476" s="185">
        <f>E476+G476+H476+I476</f>
        <v>0</v>
      </c>
      <c r="E476" s="166"/>
      <c r="F476" s="166"/>
      <c r="G476" s="166">
        <f>G477</f>
        <v>0</v>
      </c>
      <c r="H476" s="236"/>
      <c r="I476" s="236"/>
      <c r="J476" s="185">
        <f t="shared" si="1122"/>
        <v>0</v>
      </c>
      <c r="K476" s="185">
        <f>M476+Q476+S476+U476</f>
        <v>0</v>
      </c>
      <c r="L476" s="695" t="e">
        <f t="shared" si="1140"/>
        <v>#DIV/0!</v>
      </c>
      <c r="M476" s="166">
        <f>SUM(M477:M480)</f>
        <v>0</v>
      </c>
      <c r="N476" s="683"/>
      <c r="O476" s="622"/>
      <c r="P476" s="683"/>
      <c r="Q476" s="622">
        <f>Q477</f>
        <v>0</v>
      </c>
      <c r="R476" s="695" t="e">
        <f t="shared" si="1162"/>
        <v>#DIV/0!</v>
      </c>
      <c r="S476" s="31"/>
      <c r="T476" s="31"/>
      <c r="U476" s="31"/>
      <c r="V476" s="622">
        <f t="shared" ref="V476" si="1163">W476+X476+Y476</f>
        <v>0</v>
      </c>
      <c r="W476" s="31"/>
      <c r="X476" s="31"/>
      <c r="Y476" s="31"/>
      <c r="Z476" s="622">
        <f t="shared" ref="Z476" si="1164">AA476+AB476+AC476</f>
        <v>0</v>
      </c>
      <c r="AA476" s="622">
        <f t="shared" si="1149"/>
        <v>0</v>
      </c>
      <c r="AB476" s="31"/>
      <c r="AC476" s="31"/>
      <c r="AD476" s="31"/>
      <c r="AE476" s="185">
        <f>AG476+AK476+AM476+AO476</f>
        <v>0</v>
      </c>
      <c r="AF476" s="695" t="e">
        <f t="shared" si="1141"/>
        <v>#DIV/0!</v>
      </c>
      <c r="AG476" s="166"/>
      <c r="AH476" s="695"/>
      <c r="AI476" s="622"/>
      <c r="AJ476" s="683"/>
      <c r="AK476" s="823">
        <f>AK477</f>
        <v>0</v>
      </c>
      <c r="AL476" s="695" t="e">
        <f t="shared" si="1160"/>
        <v>#DIV/0!</v>
      </c>
      <c r="AM476" s="31"/>
      <c r="AN476" s="31"/>
      <c r="AO476" s="31"/>
      <c r="AP476" s="622">
        <f>AP477</f>
        <v>0</v>
      </c>
      <c r="AQ476" s="683"/>
      <c r="AR476" s="185">
        <f>AT476+AX476+AZ476+BB476</f>
        <v>0</v>
      </c>
      <c r="AS476" s="695" t="e">
        <f t="shared" si="1142"/>
        <v>#DIV/0!</v>
      </c>
      <c r="AT476" s="166">
        <f>AT477</f>
        <v>0</v>
      </c>
      <c r="AU476" s="695"/>
      <c r="AV476" s="622"/>
      <c r="AW476" s="695"/>
      <c r="AX476" s="166">
        <f>AX477</f>
        <v>0</v>
      </c>
      <c r="AY476" s="695" t="e">
        <f t="shared" si="1161"/>
        <v>#DIV/0!</v>
      </c>
      <c r="AZ476" s="31"/>
      <c r="BA476" s="695"/>
      <c r="BB476" s="31"/>
      <c r="BC476" s="31"/>
      <c r="BD476" s="31"/>
      <c r="BE476" s="98"/>
      <c r="BF476" s="622"/>
      <c r="BG476" s="622"/>
      <c r="BH476" s="31"/>
      <c r="BI476" s="31"/>
      <c r="BJ476" s="622"/>
      <c r="BK476" s="622"/>
      <c r="BL476" s="31"/>
      <c r="BM476" s="31"/>
      <c r="BN476" s="622"/>
      <c r="BO476" s="622"/>
      <c r="BP476" s="622"/>
      <c r="BQ476" s="622"/>
      <c r="BR476" s="31"/>
      <c r="BS476" s="31"/>
      <c r="BT476" s="622"/>
      <c r="BU476" s="98"/>
      <c r="BV476" s="504"/>
      <c r="BW476" s="519"/>
      <c r="BX476" s="504"/>
      <c r="BY476" s="31"/>
      <c r="BZ476" s="31"/>
      <c r="CE476" s="695"/>
    </row>
    <row r="477" spans="2:83" s="37" customFormat="1" ht="62.25" hidden="1" customHeight="1" x14ac:dyDescent="0.25">
      <c r="B477" s="204"/>
      <c r="C477" s="110" t="s">
        <v>39</v>
      </c>
      <c r="D477" s="171">
        <f>E477</f>
        <v>0</v>
      </c>
      <c r="E477" s="171"/>
      <c r="F477" s="171"/>
      <c r="G477" s="171">
        <v>0</v>
      </c>
      <c r="H477" s="172"/>
      <c r="I477" s="172"/>
      <c r="J477" s="185">
        <f t="shared" si="1122"/>
        <v>0</v>
      </c>
      <c r="K477" s="171">
        <f>M477</f>
        <v>0</v>
      </c>
      <c r="L477" s="695" t="e">
        <f t="shared" si="1140"/>
        <v>#DIV/0!</v>
      </c>
      <c r="M477" s="171">
        <v>0</v>
      </c>
      <c r="N477" s="116"/>
      <c r="O477" s="116"/>
      <c r="P477" s="116"/>
      <c r="Q477" s="116">
        <v>0</v>
      </c>
      <c r="R477" s="695" t="e">
        <f t="shared" si="1162"/>
        <v>#DIV/0!</v>
      </c>
      <c r="S477" s="35"/>
      <c r="T477" s="35"/>
      <c r="U477" s="35"/>
      <c r="V477" s="622">
        <f t="shared" si="1100"/>
        <v>0</v>
      </c>
      <c r="W477" s="35"/>
      <c r="X477" s="35"/>
      <c r="Y477" s="35"/>
      <c r="Z477" s="116">
        <f t="shared" si="1097"/>
        <v>0</v>
      </c>
      <c r="AA477" s="116">
        <f t="shared" si="1149"/>
        <v>0</v>
      </c>
      <c r="AB477" s="35"/>
      <c r="AC477" s="35"/>
      <c r="AD477" s="35"/>
      <c r="AE477" s="171">
        <f>AG477+AK477</f>
        <v>0</v>
      </c>
      <c r="AF477" s="695" t="e">
        <f t="shared" si="1141"/>
        <v>#DIV/0!</v>
      </c>
      <c r="AG477" s="171"/>
      <c r="AH477" s="695"/>
      <c r="AI477" s="116"/>
      <c r="AJ477" s="116"/>
      <c r="AK477" s="116"/>
      <c r="AL477" s="695" t="e">
        <f t="shared" si="1160"/>
        <v>#DIV/0!</v>
      </c>
      <c r="AM477" s="35"/>
      <c r="AN477" s="35"/>
      <c r="AO477" s="35"/>
      <c r="AP477" s="116">
        <f>AX477-AK477</f>
        <v>0</v>
      </c>
      <c r="AQ477" s="116"/>
      <c r="AR477" s="171">
        <f>AT477+AX477</f>
        <v>0</v>
      </c>
      <c r="AS477" s="695" t="e">
        <f t="shared" si="1142"/>
        <v>#DIV/0!</v>
      </c>
      <c r="AT477" s="171">
        <v>0</v>
      </c>
      <c r="AU477" s="695"/>
      <c r="AV477" s="116"/>
      <c r="AW477" s="695"/>
      <c r="AX477" s="171"/>
      <c r="AY477" s="695" t="e">
        <f t="shared" si="1161"/>
        <v>#DIV/0!</v>
      </c>
      <c r="AZ477" s="35"/>
      <c r="BA477" s="695"/>
      <c r="BB477" s="35"/>
      <c r="BC477" s="35"/>
      <c r="BD477" s="35"/>
      <c r="BE477" s="116"/>
      <c r="BF477" s="116"/>
      <c r="BG477" s="116"/>
      <c r="BH477" s="35"/>
      <c r="BI477" s="35"/>
      <c r="BJ477" s="116"/>
      <c r="BK477" s="116"/>
      <c r="BL477" s="35"/>
      <c r="BM477" s="35"/>
      <c r="BN477" s="622"/>
      <c r="BO477" s="116"/>
      <c r="BP477" s="116"/>
      <c r="BQ477" s="116"/>
      <c r="BR477" s="35"/>
      <c r="BS477" s="35"/>
      <c r="BT477" s="116"/>
      <c r="BU477" s="116"/>
      <c r="BV477" s="116"/>
      <c r="BW477" s="116"/>
      <c r="BX477" s="116"/>
      <c r="BY477" s="35"/>
      <c r="BZ477" s="35"/>
      <c r="CE477" s="695"/>
    </row>
    <row r="478" spans="2:83" s="48" customFormat="1" ht="62.25" hidden="1" customHeight="1" x14ac:dyDescent="0.25">
      <c r="B478" s="503" t="s">
        <v>282</v>
      </c>
      <c r="C478" s="124" t="s">
        <v>266</v>
      </c>
      <c r="D478" s="185">
        <f>E478+G478+H478+I478</f>
        <v>0</v>
      </c>
      <c r="E478" s="166"/>
      <c r="F478" s="166"/>
      <c r="G478" s="166">
        <f>G480</f>
        <v>0</v>
      </c>
      <c r="H478" s="875"/>
      <c r="I478" s="875"/>
      <c r="J478" s="185">
        <f t="shared" si="1122"/>
        <v>0</v>
      </c>
      <c r="K478" s="185">
        <f>M478+Q478+S478+U478</f>
        <v>0</v>
      </c>
      <c r="L478" s="695" t="e">
        <f t="shared" si="1140"/>
        <v>#DIV/0!</v>
      </c>
      <c r="M478" s="166">
        <f>M480</f>
        <v>0</v>
      </c>
      <c r="N478" s="683"/>
      <c r="O478" s="622"/>
      <c r="P478" s="683"/>
      <c r="Q478" s="622">
        <f>Q480</f>
        <v>0</v>
      </c>
      <c r="R478" s="695" t="e">
        <f t="shared" si="1162"/>
        <v>#DIV/0!</v>
      </c>
      <c r="S478" s="300"/>
      <c r="T478" s="41"/>
      <c r="U478" s="300"/>
      <c r="V478" s="622">
        <f t="shared" si="1100"/>
        <v>0</v>
      </c>
      <c r="W478" s="300"/>
      <c r="X478" s="300"/>
      <c r="Y478" s="300"/>
      <c r="Z478" s="622">
        <f t="shared" ref="Z478:Z620" si="1165">AA478+AB478+AC478</f>
        <v>0</v>
      </c>
      <c r="AA478" s="622">
        <f t="shared" si="1149"/>
        <v>0</v>
      </c>
      <c r="AB478" s="300"/>
      <c r="AC478" s="300"/>
      <c r="AD478" s="41"/>
      <c r="AE478" s="185">
        <f>AG478+AK478+AM478+AO478</f>
        <v>0</v>
      </c>
      <c r="AF478" s="695" t="e">
        <f t="shared" si="1141"/>
        <v>#DIV/0!</v>
      </c>
      <c r="AG478" s="166"/>
      <c r="AH478" s="695"/>
      <c r="AI478" s="622"/>
      <c r="AJ478" s="683"/>
      <c r="AK478" s="823">
        <f>AK480</f>
        <v>0</v>
      </c>
      <c r="AL478" s="695" t="e">
        <f t="shared" si="1160"/>
        <v>#DIV/0!</v>
      </c>
      <c r="AM478" s="300"/>
      <c r="AN478" s="41"/>
      <c r="AO478" s="300"/>
      <c r="AP478" s="622">
        <f>AP479</f>
        <v>0</v>
      </c>
      <c r="AQ478" s="683"/>
      <c r="AR478" s="185">
        <f>AT478+AX478+AZ478+BB478</f>
        <v>0</v>
      </c>
      <c r="AS478" s="695" t="e">
        <f t="shared" si="1142"/>
        <v>#DIV/0!</v>
      </c>
      <c r="AT478" s="166">
        <f>AT480</f>
        <v>0</v>
      </c>
      <c r="AU478" s="695"/>
      <c r="AV478" s="622"/>
      <c r="AW478" s="695"/>
      <c r="AX478" s="166">
        <f>AX480</f>
        <v>0</v>
      </c>
      <c r="AY478" s="695" t="e">
        <f t="shared" si="1161"/>
        <v>#DIV/0!</v>
      </c>
      <c r="AZ478" s="300"/>
      <c r="BA478" s="695"/>
      <c r="BB478" s="300"/>
      <c r="BC478" s="300"/>
      <c r="BD478" s="300"/>
      <c r="BE478" s="98"/>
      <c r="BF478" s="622"/>
      <c r="BG478" s="622"/>
      <c r="BH478" s="300"/>
      <c r="BI478" s="300"/>
      <c r="BJ478" s="622"/>
      <c r="BK478" s="622"/>
      <c r="BL478" s="300"/>
      <c r="BM478" s="300"/>
      <c r="BN478" s="622"/>
      <c r="BO478" s="622"/>
      <c r="BP478" s="622"/>
      <c r="BQ478" s="622"/>
      <c r="BR478" s="300"/>
      <c r="BS478" s="300"/>
      <c r="BT478" s="622"/>
      <c r="BU478" s="98"/>
      <c r="BV478" s="504"/>
      <c r="BW478" s="519"/>
      <c r="BX478" s="504"/>
      <c r="BY478" s="300"/>
      <c r="BZ478" s="300"/>
      <c r="CE478" s="695"/>
    </row>
    <row r="479" spans="2:83" s="45" customFormat="1" ht="62.25" hidden="1" customHeight="1" x14ac:dyDescent="0.25">
      <c r="B479" s="200"/>
      <c r="C479" s="97" t="s">
        <v>31</v>
      </c>
      <c r="D479" s="185">
        <f>E479+G479+H479+I479</f>
        <v>0</v>
      </c>
      <c r="E479" s="166"/>
      <c r="F479" s="166"/>
      <c r="G479" s="166">
        <f>G480</f>
        <v>0</v>
      </c>
      <c r="H479" s="236"/>
      <c r="I479" s="236"/>
      <c r="J479" s="185">
        <f t="shared" si="1122"/>
        <v>0</v>
      </c>
      <c r="K479" s="185">
        <f>M479+Q479+S479+U479</f>
        <v>0</v>
      </c>
      <c r="L479" s="695" t="e">
        <f t="shared" si="1140"/>
        <v>#DIV/0!</v>
      </c>
      <c r="M479" s="166">
        <f>M480</f>
        <v>0</v>
      </c>
      <c r="N479" s="683"/>
      <c r="O479" s="622"/>
      <c r="P479" s="683"/>
      <c r="Q479" s="622">
        <f>Q480</f>
        <v>0</v>
      </c>
      <c r="R479" s="695" t="e">
        <f t="shared" si="1162"/>
        <v>#DIV/0!</v>
      </c>
      <c r="S479" s="31"/>
      <c r="T479" s="31"/>
      <c r="U479" s="31"/>
      <c r="V479" s="622">
        <f t="shared" ref="V479" si="1166">W479+X479+Y479</f>
        <v>0</v>
      </c>
      <c r="W479" s="31"/>
      <c r="X479" s="31"/>
      <c r="Y479" s="31"/>
      <c r="Z479" s="622">
        <f t="shared" si="1165"/>
        <v>0</v>
      </c>
      <c r="AA479" s="622">
        <f t="shared" si="1149"/>
        <v>0</v>
      </c>
      <c r="AB479" s="31"/>
      <c r="AC479" s="31"/>
      <c r="AD479" s="31"/>
      <c r="AE479" s="185">
        <f>AG479+AK479+AM479+AO479</f>
        <v>0</v>
      </c>
      <c r="AF479" s="695" t="e">
        <f t="shared" si="1141"/>
        <v>#DIV/0!</v>
      </c>
      <c r="AG479" s="166"/>
      <c r="AH479" s="695"/>
      <c r="AI479" s="622"/>
      <c r="AJ479" s="683"/>
      <c r="AK479" s="823">
        <f>AK480</f>
        <v>0</v>
      </c>
      <c r="AL479" s="695" t="e">
        <f t="shared" si="1160"/>
        <v>#DIV/0!</v>
      </c>
      <c r="AM479" s="31"/>
      <c r="AN479" s="31"/>
      <c r="AO479" s="31"/>
      <c r="AP479" s="622">
        <f>AP480</f>
        <v>0</v>
      </c>
      <c r="AQ479" s="683"/>
      <c r="AR479" s="185">
        <f>AT479+AX479+AZ479+BB479</f>
        <v>0</v>
      </c>
      <c r="AS479" s="695" t="e">
        <f t="shared" si="1142"/>
        <v>#DIV/0!</v>
      </c>
      <c r="AT479" s="166">
        <f>AT480</f>
        <v>0</v>
      </c>
      <c r="AU479" s="695"/>
      <c r="AV479" s="622"/>
      <c r="AW479" s="695"/>
      <c r="AX479" s="166">
        <f>AX480</f>
        <v>0</v>
      </c>
      <c r="AY479" s="695" t="e">
        <f t="shared" si="1161"/>
        <v>#DIV/0!</v>
      </c>
      <c r="AZ479" s="31"/>
      <c r="BA479" s="695"/>
      <c r="BB479" s="31"/>
      <c r="BC479" s="31"/>
      <c r="BD479" s="31"/>
      <c r="BE479" s="98"/>
      <c r="BF479" s="622"/>
      <c r="BG479" s="622"/>
      <c r="BH479" s="31"/>
      <c r="BI479" s="31"/>
      <c r="BJ479" s="622"/>
      <c r="BK479" s="622"/>
      <c r="BL479" s="31"/>
      <c r="BM479" s="31"/>
      <c r="BN479" s="622"/>
      <c r="BO479" s="622"/>
      <c r="BP479" s="622"/>
      <c r="BQ479" s="622"/>
      <c r="BR479" s="31"/>
      <c r="BS479" s="31"/>
      <c r="BT479" s="622"/>
      <c r="BU479" s="98"/>
      <c r="BV479" s="504"/>
      <c r="BW479" s="519"/>
      <c r="BX479" s="504"/>
      <c r="BY479" s="31"/>
      <c r="BZ479" s="31"/>
      <c r="CE479" s="695"/>
    </row>
    <row r="480" spans="2:83" s="37" customFormat="1" ht="62.25" hidden="1" customHeight="1" x14ac:dyDescent="0.25">
      <c r="B480" s="204"/>
      <c r="C480" s="110" t="s">
        <v>39</v>
      </c>
      <c r="D480" s="166">
        <f t="shared" ref="D480" si="1167">E480</f>
        <v>0</v>
      </c>
      <c r="E480" s="171"/>
      <c r="F480" s="171"/>
      <c r="G480" s="171">
        <v>0</v>
      </c>
      <c r="H480" s="172"/>
      <c r="I480" s="172"/>
      <c r="J480" s="185">
        <f t="shared" ref="J480:J507" si="1168">Q480-G480</f>
        <v>0</v>
      </c>
      <c r="K480" s="166">
        <f t="shared" ref="K480" si="1169">M480</f>
        <v>0</v>
      </c>
      <c r="L480" s="695" t="e">
        <f t="shared" si="1140"/>
        <v>#DIV/0!</v>
      </c>
      <c r="M480" s="171">
        <v>0</v>
      </c>
      <c r="N480" s="116"/>
      <c r="O480" s="116"/>
      <c r="P480" s="116"/>
      <c r="Q480" s="116">
        <v>0</v>
      </c>
      <c r="R480" s="695" t="e">
        <f t="shared" si="1162"/>
        <v>#DIV/0!</v>
      </c>
      <c r="S480" s="35"/>
      <c r="T480" s="35"/>
      <c r="U480" s="35"/>
      <c r="V480" s="89">
        <f t="shared" ref="V480:V621" si="1170">W480+X480+Y480</f>
        <v>0</v>
      </c>
      <c r="W480" s="35"/>
      <c r="X480" s="35"/>
      <c r="Y480" s="35"/>
      <c r="Z480" s="116">
        <f t="shared" si="1165"/>
        <v>0</v>
      </c>
      <c r="AA480" s="116">
        <f t="shared" si="1149"/>
        <v>0</v>
      </c>
      <c r="AB480" s="35"/>
      <c r="AC480" s="35"/>
      <c r="AD480" s="35"/>
      <c r="AE480" s="171">
        <f>AG480+AK480</f>
        <v>0</v>
      </c>
      <c r="AF480" s="695" t="e">
        <f t="shared" si="1141"/>
        <v>#DIV/0!</v>
      </c>
      <c r="AG480" s="171"/>
      <c r="AH480" s="695"/>
      <c r="AI480" s="116"/>
      <c r="AJ480" s="116"/>
      <c r="AK480" s="116"/>
      <c r="AL480" s="695" t="e">
        <f t="shared" si="1160"/>
        <v>#DIV/0!</v>
      </c>
      <c r="AM480" s="35"/>
      <c r="AN480" s="35"/>
      <c r="AO480" s="35"/>
      <c r="AP480" s="116">
        <f>AX480-AK480</f>
        <v>0</v>
      </c>
      <c r="AQ480" s="116"/>
      <c r="AR480" s="171">
        <f>AT480+AX480</f>
        <v>0</v>
      </c>
      <c r="AS480" s="695" t="e">
        <f t="shared" si="1142"/>
        <v>#DIV/0!</v>
      </c>
      <c r="AT480" s="171">
        <v>0</v>
      </c>
      <c r="AU480" s="695"/>
      <c r="AV480" s="116"/>
      <c r="AW480" s="695"/>
      <c r="AX480" s="171">
        <f>AK480</f>
        <v>0</v>
      </c>
      <c r="AY480" s="695" t="e">
        <f t="shared" si="1161"/>
        <v>#DIV/0!</v>
      </c>
      <c r="AZ480" s="35"/>
      <c r="BA480" s="695"/>
      <c r="BB480" s="35"/>
      <c r="BC480" s="35"/>
      <c r="BD480" s="35"/>
      <c r="BE480" s="116"/>
      <c r="BF480" s="116"/>
      <c r="BG480" s="116"/>
      <c r="BH480" s="35"/>
      <c r="BI480" s="35"/>
      <c r="BJ480" s="116"/>
      <c r="BK480" s="116"/>
      <c r="BL480" s="35"/>
      <c r="BM480" s="35"/>
      <c r="BN480" s="622"/>
      <c r="BO480" s="116"/>
      <c r="BP480" s="116"/>
      <c r="BQ480" s="116"/>
      <c r="BR480" s="35"/>
      <c r="BS480" s="35"/>
      <c r="BT480" s="116"/>
      <c r="BU480" s="116"/>
      <c r="BV480" s="116"/>
      <c r="BW480" s="116"/>
      <c r="BX480" s="116"/>
      <c r="BY480" s="35"/>
      <c r="BZ480" s="35"/>
      <c r="CE480" s="695"/>
    </row>
    <row r="481" spans="2:83" s="37" customFormat="1" ht="129.75" customHeight="1" x14ac:dyDescent="0.25">
      <c r="B481" s="503" t="s">
        <v>8</v>
      </c>
      <c r="C481" s="124" t="s">
        <v>386</v>
      </c>
      <c r="D481" s="185">
        <f>E481+G481+H481+I481</f>
        <v>104579.14353</v>
      </c>
      <c r="E481" s="166"/>
      <c r="F481" s="166"/>
      <c r="G481" s="166">
        <f>G482</f>
        <v>104579.14353</v>
      </c>
      <c r="H481" s="172"/>
      <c r="I481" s="172"/>
      <c r="J481" s="185">
        <f t="shared" si="1168"/>
        <v>-104579.14353</v>
      </c>
      <c r="K481" s="185">
        <f>M481+Q481+S481+U481</f>
        <v>0</v>
      </c>
      <c r="L481" s="695">
        <f t="shared" si="1140"/>
        <v>0</v>
      </c>
      <c r="M481" s="166">
        <f>M484</f>
        <v>0</v>
      </c>
      <c r="N481" s="683"/>
      <c r="O481" s="622"/>
      <c r="P481" s="683"/>
      <c r="Q481" s="166">
        <f>Q482</f>
        <v>0</v>
      </c>
      <c r="R481" s="695">
        <f t="shared" si="1162"/>
        <v>0</v>
      </c>
      <c r="S481" s="35"/>
      <c r="T481" s="35"/>
      <c r="U481" s="35"/>
      <c r="V481" s="89"/>
      <c r="W481" s="35"/>
      <c r="X481" s="35"/>
      <c r="Y481" s="35"/>
      <c r="Z481" s="116"/>
      <c r="AA481" s="116"/>
      <c r="AB481" s="35"/>
      <c r="AC481" s="35"/>
      <c r="AD481" s="35"/>
      <c r="AE481" s="185">
        <f>AG481+AK481+AM481+AO481</f>
        <v>0</v>
      </c>
      <c r="AF481" s="695">
        <f t="shared" si="1141"/>
        <v>0</v>
      </c>
      <c r="AG481" s="166"/>
      <c r="AH481" s="695"/>
      <c r="AI481" s="622"/>
      <c r="AJ481" s="683"/>
      <c r="AK481" s="823">
        <f>AK482</f>
        <v>0</v>
      </c>
      <c r="AL481" s="695">
        <f t="shared" si="1160"/>
        <v>0</v>
      </c>
      <c r="AM481" s="35"/>
      <c r="AN481" s="35"/>
      <c r="AO481" s="35"/>
      <c r="AP481" s="114">
        <f>AP482</f>
        <v>42876.479910000002</v>
      </c>
      <c r="AQ481" s="114"/>
      <c r="AR481" s="185">
        <f>AT481+AX481+AZ481+BB481</f>
        <v>100343.48624</v>
      </c>
      <c r="AS481" s="695">
        <f t="shared" si="1142"/>
        <v>0.95949806866810927</v>
      </c>
      <c r="AT481" s="166">
        <f>AT484</f>
        <v>0</v>
      </c>
      <c r="AU481" s="695"/>
      <c r="AV481" s="622"/>
      <c r="AW481" s="695"/>
      <c r="AX481" s="166">
        <f>AX482</f>
        <v>100343.48624</v>
      </c>
      <c r="AY481" s="695">
        <f t="shared" si="1161"/>
        <v>0.95949806866810927</v>
      </c>
      <c r="AZ481" s="35"/>
      <c r="BA481" s="695"/>
      <c r="BB481" s="35"/>
      <c r="BC481" s="35"/>
      <c r="BD481" s="35"/>
      <c r="BE481" s="98"/>
      <c r="BF481" s="622"/>
      <c r="BG481" s="622"/>
      <c r="BH481" s="35"/>
      <c r="BI481" s="35"/>
      <c r="BJ481" s="116"/>
      <c r="BK481" s="116"/>
      <c r="BL481" s="35"/>
      <c r="BM481" s="35"/>
      <c r="BN481" s="622"/>
      <c r="BO481" s="116"/>
      <c r="BP481" s="116"/>
      <c r="BQ481" s="622"/>
      <c r="BR481" s="35"/>
      <c r="BS481" s="35"/>
      <c r="BT481" s="114"/>
      <c r="BU481" s="98"/>
      <c r="BV481" s="504"/>
      <c r="BW481" s="519"/>
      <c r="BX481" s="504"/>
      <c r="BY481" s="35"/>
      <c r="BZ481" s="35"/>
      <c r="CE481" s="695"/>
    </row>
    <row r="482" spans="2:83" s="45" customFormat="1" ht="45.75" hidden="1" customHeight="1" x14ac:dyDescent="0.25">
      <c r="B482" s="200"/>
      <c r="C482" s="97" t="s">
        <v>31</v>
      </c>
      <c r="D482" s="185">
        <f>E482+G482+H482+I482</f>
        <v>104579.14353</v>
      </c>
      <c r="E482" s="166">
        <f>E484</f>
        <v>0</v>
      </c>
      <c r="F482" s="166"/>
      <c r="G482" s="166">
        <f>SUM(G483:G484)</f>
        <v>104579.14353</v>
      </c>
      <c r="H482" s="236"/>
      <c r="I482" s="236"/>
      <c r="J482" s="185">
        <f t="shared" si="1168"/>
        <v>-104579.14353</v>
      </c>
      <c r="K482" s="185">
        <f>M482+Q482+S482+U482</f>
        <v>0</v>
      </c>
      <c r="L482" s="695">
        <f t="shared" si="1140"/>
        <v>0</v>
      </c>
      <c r="M482" s="166">
        <f>M484</f>
        <v>0</v>
      </c>
      <c r="N482" s="683"/>
      <c r="O482" s="622"/>
      <c r="P482" s="683"/>
      <c r="Q482" s="622">
        <f>Q483+Q484</f>
        <v>0</v>
      </c>
      <c r="R482" s="695">
        <f t="shared" si="1162"/>
        <v>0</v>
      </c>
      <c r="S482" s="31"/>
      <c r="T482" s="31"/>
      <c r="U482" s="31"/>
      <c r="V482" s="622">
        <f t="shared" ref="V482" si="1171">W482+X482+Y482</f>
        <v>0</v>
      </c>
      <c r="W482" s="31"/>
      <c r="X482" s="31"/>
      <c r="Y482" s="31"/>
      <c r="Z482" s="622">
        <f t="shared" ref="Z482" si="1172">AA482+AB482+AC482</f>
        <v>0</v>
      </c>
      <c r="AA482" s="622">
        <f>E482</f>
        <v>0</v>
      </c>
      <c r="AB482" s="31"/>
      <c r="AC482" s="31"/>
      <c r="AD482" s="31"/>
      <c r="AE482" s="185">
        <f>AG482+AK482+AM482+AO482</f>
        <v>0</v>
      </c>
      <c r="AF482" s="695">
        <f t="shared" si="1141"/>
        <v>0</v>
      </c>
      <c r="AG482" s="166"/>
      <c r="AH482" s="695"/>
      <c r="AI482" s="622"/>
      <c r="AJ482" s="683"/>
      <c r="AK482" s="622">
        <f>AK483+AK484</f>
        <v>0</v>
      </c>
      <c r="AL482" s="695">
        <f t="shared" si="1160"/>
        <v>0</v>
      </c>
      <c r="AM482" s="31"/>
      <c r="AN482" s="31"/>
      <c r="AO482" s="31"/>
      <c r="AP482" s="622">
        <f>AP484</f>
        <v>42876.479910000002</v>
      </c>
      <c r="AQ482" s="683"/>
      <c r="AR482" s="185">
        <f>AT482+AX482+AZ482+BB482</f>
        <v>100343.48624</v>
      </c>
      <c r="AS482" s="695">
        <f t="shared" si="1142"/>
        <v>0.95949806866810927</v>
      </c>
      <c r="AT482" s="166">
        <f>AT484</f>
        <v>0</v>
      </c>
      <c r="AU482" s="695"/>
      <c r="AV482" s="622"/>
      <c r="AW482" s="695"/>
      <c r="AX482" s="166">
        <f>AX483+AX484</f>
        <v>100343.48624</v>
      </c>
      <c r="AY482" s="695">
        <f t="shared" si="1161"/>
        <v>0.95949806866810927</v>
      </c>
      <c r="AZ482" s="31"/>
      <c r="BA482" s="695"/>
      <c r="BB482" s="31"/>
      <c r="BC482" s="31"/>
      <c r="BD482" s="31"/>
      <c r="BE482" s="98"/>
      <c r="BF482" s="622"/>
      <c r="BG482" s="622"/>
      <c r="BH482" s="31"/>
      <c r="BI482" s="31"/>
      <c r="BJ482" s="622"/>
      <c r="BK482" s="622"/>
      <c r="BL482" s="31"/>
      <c r="BM482" s="31"/>
      <c r="BN482" s="622"/>
      <c r="BO482" s="622"/>
      <c r="BP482" s="622"/>
      <c r="BQ482" s="622"/>
      <c r="BR482" s="31"/>
      <c r="BS482" s="31"/>
      <c r="BT482" s="622"/>
      <c r="BU482" s="98"/>
      <c r="BV482" s="504"/>
      <c r="BW482" s="519"/>
      <c r="BX482" s="504"/>
      <c r="BY482" s="31"/>
      <c r="BZ482" s="31"/>
      <c r="CE482" s="695"/>
    </row>
    <row r="483" spans="2:83" s="54" customFormat="1" ht="45.75" hidden="1" customHeight="1" x14ac:dyDescent="0.2">
      <c r="B483" s="206"/>
      <c r="C483" s="110" t="s">
        <v>40</v>
      </c>
      <c r="D483" s="171">
        <f>G483</f>
        <v>61265.760410000003</v>
      </c>
      <c r="E483" s="109"/>
      <c r="F483" s="109"/>
      <c r="G483" s="109">
        <v>61265.760410000003</v>
      </c>
      <c r="H483" s="236"/>
      <c r="I483" s="236"/>
      <c r="J483" s="244">
        <f t="shared" si="1168"/>
        <v>-61265.760410000003</v>
      </c>
      <c r="K483" s="171">
        <f>Q483</f>
        <v>0</v>
      </c>
      <c r="L483" s="740">
        <f t="shared" si="1140"/>
        <v>0</v>
      </c>
      <c r="M483" s="109"/>
      <c r="N483" s="106"/>
      <c r="O483" s="106"/>
      <c r="P483" s="106"/>
      <c r="Q483" s="106"/>
      <c r="R483" s="695">
        <f t="shared" si="1162"/>
        <v>0</v>
      </c>
      <c r="S483" s="31"/>
      <c r="T483" s="31"/>
      <c r="U483" s="31"/>
      <c r="V483" s="106"/>
      <c r="W483" s="31"/>
      <c r="X483" s="31"/>
      <c r="Y483" s="31"/>
      <c r="Z483" s="106"/>
      <c r="AA483" s="106"/>
      <c r="AB483" s="31"/>
      <c r="AC483" s="31"/>
      <c r="AD483" s="31"/>
      <c r="AE483" s="244">
        <f>AG483+AK483+AM483+AO483</f>
        <v>0</v>
      </c>
      <c r="AF483" s="740">
        <f t="shared" si="1141"/>
        <v>0</v>
      </c>
      <c r="AG483" s="109"/>
      <c r="AH483" s="740"/>
      <c r="AI483" s="106"/>
      <c r="AJ483" s="106"/>
      <c r="AK483" s="106"/>
      <c r="AL483" s="740">
        <f t="shared" si="1160"/>
        <v>0</v>
      </c>
      <c r="AM483" s="31"/>
      <c r="AN483" s="31"/>
      <c r="AO483" s="31"/>
      <c r="AP483" s="106"/>
      <c r="AQ483" s="106"/>
      <c r="AR483" s="244">
        <f>AX483</f>
        <v>57467.006330000004</v>
      </c>
      <c r="AS483" s="740">
        <f t="shared" si="1142"/>
        <v>0.93799547978221198</v>
      </c>
      <c r="AT483" s="109"/>
      <c r="AU483" s="740"/>
      <c r="AV483" s="106"/>
      <c r="AW483" s="740"/>
      <c r="AX483" s="109">
        <f>'[8]2 вариант'!$I$221</f>
        <v>57467.006330000004</v>
      </c>
      <c r="AY483" s="740">
        <f t="shared" si="1161"/>
        <v>0.93799547978221198</v>
      </c>
      <c r="AZ483" s="31"/>
      <c r="BA483" s="740"/>
      <c r="BB483" s="31"/>
      <c r="BC483" s="31"/>
      <c r="BD483" s="31"/>
      <c r="BE483" s="191"/>
      <c r="BF483" s="106"/>
      <c r="BG483" s="106"/>
      <c r="BH483" s="31"/>
      <c r="BI483" s="31"/>
      <c r="BJ483" s="106"/>
      <c r="BK483" s="106"/>
      <c r="BL483" s="31"/>
      <c r="BM483" s="31"/>
      <c r="BN483" s="106"/>
      <c r="BO483" s="106"/>
      <c r="BP483" s="106"/>
      <c r="BQ483" s="106"/>
      <c r="BR483" s="31"/>
      <c r="BS483" s="31"/>
      <c r="BT483" s="106"/>
      <c r="BU483" s="191"/>
      <c r="BV483" s="106"/>
      <c r="BW483" s="106"/>
      <c r="BX483" s="106"/>
      <c r="BY483" s="31"/>
      <c r="BZ483" s="31"/>
      <c r="CE483" s="740"/>
    </row>
    <row r="484" spans="2:83" s="37" customFormat="1" ht="32.25" hidden="1" customHeight="1" x14ac:dyDescent="0.25">
      <c r="B484" s="204"/>
      <c r="C484" s="110" t="s">
        <v>39</v>
      </c>
      <c r="D484" s="171">
        <f>E484+G484</f>
        <v>43313.383119999999</v>
      </c>
      <c r="E484" s="171">
        <v>0</v>
      </c>
      <c r="F484" s="171"/>
      <c r="G484" s="171">
        <v>43313.383119999999</v>
      </c>
      <c r="H484" s="172"/>
      <c r="I484" s="172"/>
      <c r="J484" s="244">
        <f t="shared" si="1168"/>
        <v>-43313.383119999999</v>
      </c>
      <c r="K484" s="171">
        <f>M484+Q484</f>
        <v>0</v>
      </c>
      <c r="L484" s="740">
        <f t="shared" si="1140"/>
        <v>0</v>
      </c>
      <c r="M484" s="171">
        <v>0</v>
      </c>
      <c r="N484" s="116"/>
      <c r="O484" s="116"/>
      <c r="P484" s="116"/>
      <c r="Q484" s="116"/>
      <c r="R484" s="116"/>
      <c r="S484" s="35"/>
      <c r="T484" s="35"/>
      <c r="U484" s="35"/>
      <c r="V484" s="295"/>
      <c r="W484" s="35"/>
      <c r="X484" s="35"/>
      <c r="Y484" s="35"/>
      <c r="Z484" s="116"/>
      <c r="AA484" s="116"/>
      <c r="AB484" s="35"/>
      <c r="AC484" s="35"/>
      <c r="AD484" s="35"/>
      <c r="AE484" s="171">
        <f>AG484+AK484</f>
        <v>0</v>
      </c>
      <c r="AF484" s="740">
        <f t="shared" si="1141"/>
        <v>0</v>
      </c>
      <c r="AG484" s="171"/>
      <c r="AH484" s="740"/>
      <c r="AI484" s="116"/>
      <c r="AJ484" s="116"/>
      <c r="AK484" s="116">
        <v>0</v>
      </c>
      <c r="AL484" s="740">
        <f t="shared" si="1160"/>
        <v>0</v>
      </c>
      <c r="AM484" s="35"/>
      <c r="AN484" s="35"/>
      <c r="AO484" s="35"/>
      <c r="AP484" s="116">
        <f>AX484-AK484</f>
        <v>42876.479910000002</v>
      </c>
      <c r="AQ484" s="116"/>
      <c r="AR484" s="171">
        <f>AT484+AX484</f>
        <v>42876.479910000002</v>
      </c>
      <c r="AS484" s="740">
        <f t="shared" si="1142"/>
        <v>0.98991297426964886</v>
      </c>
      <c r="AT484" s="171">
        <v>0</v>
      </c>
      <c r="AU484" s="740"/>
      <c r="AV484" s="116"/>
      <c r="AW484" s="740"/>
      <c r="AX484" s="171">
        <f>'[8]2 вариант'!$I$220</f>
        <v>42876.479910000002</v>
      </c>
      <c r="AY484" s="740">
        <f t="shared" si="1161"/>
        <v>0.98991297426964886</v>
      </c>
      <c r="AZ484" s="35"/>
      <c r="BA484" s="740"/>
      <c r="BB484" s="35"/>
      <c r="BC484" s="35"/>
      <c r="BD484" s="35"/>
      <c r="BE484" s="116"/>
      <c r="BF484" s="116"/>
      <c r="BG484" s="116"/>
      <c r="BH484" s="35"/>
      <c r="BI484" s="35"/>
      <c r="BJ484" s="116"/>
      <c r="BK484" s="116"/>
      <c r="BL484" s="35"/>
      <c r="BM484" s="35"/>
      <c r="BN484" s="106"/>
      <c r="BO484" s="116"/>
      <c r="BP484" s="116"/>
      <c r="BQ484" s="116"/>
      <c r="BR484" s="35"/>
      <c r="BS484" s="35"/>
      <c r="BT484" s="116"/>
      <c r="BU484" s="116"/>
      <c r="BV484" s="116"/>
      <c r="BW484" s="116"/>
      <c r="BX484" s="116"/>
      <c r="BY484" s="35"/>
      <c r="BZ484" s="35"/>
      <c r="CE484" s="740"/>
    </row>
    <row r="485" spans="2:83" s="37" customFormat="1" ht="80.25" hidden="1" customHeight="1" x14ac:dyDescent="0.25">
      <c r="B485" s="503" t="s">
        <v>406</v>
      </c>
      <c r="C485" s="124" t="s">
        <v>245</v>
      </c>
      <c r="D485" s="171">
        <v>0</v>
      </c>
      <c r="E485" s="171">
        <v>0</v>
      </c>
      <c r="F485" s="171"/>
      <c r="G485" s="171"/>
      <c r="H485" s="172"/>
      <c r="I485" s="172"/>
      <c r="J485" s="185">
        <f t="shared" si="1168"/>
        <v>0</v>
      </c>
      <c r="K485" s="166">
        <f t="shared" ref="K485:K501" si="1173">Q485</f>
        <v>0</v>
      </c>
      <c r="L485" s="695" t="e">
        <f t="shared" si="1140"/>
        <v>#DIV/0!</v>
      </c>
      <c r="M485" s="171"/>
      <c r="N485" s="116"/>
      <c r="O485" s="116"/>
      <c r="P485" s="116"/>
      <c r="Q485" s="622">
        <f>Q486</f>
        <v>0</v>
      </c>
      <c r="R485" s="683"/>
      <c r="S485" s="35"/>
      <c r="T485" s="35"/>
      <c r="U485" s="35"/>
      <c r="V485" s="89"/>
      <c r="W485" s="35"/>
      <c r="X485" s="35"/>
      <c r="Y485" s="35"/>
      <c r="Z485" s="116"/>
      <c r="AA485" s="116"/>
      <c r="AB485" s="35"/>
      <c r="AC485" s="35"/>
      <c r="AD485" s="35"/>
      <c r="AE485" s="171"/>
      <c r="AF485" s="695" t="e">
        <f t="shared" si="1141"/>
        <v>#DIV/0!</v>
      </c>
      <c r="AG485" s="171"/>
      <c r="AH485" s="695"/>
      <c r="AI485" s="116"/>
      <c r="AJ485" s="116"/>
      <c r="AK485" s="116"/>
      <c r="AL485" s="695" t="e">
        <f t="shared" si="1160"/>
        <v>#DIV/0!</v>
      </c>
      <c r="AM485" s="35"/>
      <c r="AN485" s="35"/>
      <c r="AO485" s="35"/>
      <c r="AP485" s="116"/>
      <c r="AQ485" s="116"/>
      <c r="AR485" s="171"/>
      <c r="AS485" s="695" t="e">
        <f t="shared" si="1142"/>
        <v>#DIV/0!</v>
      </c>
      <c r="AT485" s="171"/>
      <c r="AU485" s="695"/>
      <c r="AV485" s="116"/>
      <c r="AW485" s="695"/>
      <c r="AX485" s="171"/>
      <c r="AY485" s="695" t="e">
        <f t="shared" si="1161"/>
        <v>#DIV/0!</v>
      </c>
      <c r="AZ485" s="35"/>
      <c r="BA485" s="695"/>
      <c r="BB485" s="35"/>
      <c r="BC485" s="35"/>
      <c r="BD485" s="35"/>
      <c r="BE485" s="116"/>
      <c r="BF485" s="116"/>
      <c r="BG485" s="116"/>
      <c r="BH485" s="35"/>
      <c r="BI485" s="35"/>
      <c r="BJ485" s="116"/>
      <c r="BK485" s="116"/>
      <c r="BL485" s="35"/>
      <c r="BM485" s="35"/>
      <c r="BN485" s="116"/>
      <c r="BO485" s="116"/>
      <c r="BP485" s="116"/>
      <c r="BQ485" s="116"/>
      <c r="BR485" s="35"/>
      <c r="BS485" s="35"/>
      <c r="BT485" s="116"/>
      <c r="BU485" s="116"/>
      <c r="BV485" s="116"/>
      <c r="BW485" s="116"/>
      <c r="BX485" s="116"/>
      <c r="BY485" s="35"/>
      <c r="BZ485" s="35"/>
      <c r="CE485" s="695"/>
    </row>
    <row r="486" spans="2:83" s="42" customFormat="1" ht="57" hidden="1" customHeight="1" x14ac:dyDescent="0.25">
      <c r="B486" s="503"/>
      <c r="C486" s="97" t="s">
        <v>31</v>
      </c>
      <c r="D486" s="834">
        <v>0</v>
      </c>
      <c r="E486" s="834">
        <v>0</v>
      </c>
      <c r="F486" s="834"/>
      <c r="G486" s="915"/>
      <c r="H486" s="258"/>
      <c r="I486" s="258"/>
      <c r="J486" s="185">
        <f t="shared" si="1168"/>
        <v>0</v>
      </c>
      <c r="K486" s="166">
        <f t="shared" si="1173"/>
        <v>0</v>
      </c>
      <c r="L486" s="695" t="e">
        <f t="shared" si="1140"/>
        <v>#DIV/0!</v>
      </c>
      <c r="M486" s="952"/>
      <c r="N486" s="114"/>
      <c r="O486" s="114"/>
      <c r="P486" s="114"/>
      <c r="Q486" s="622">
        <f>Q487+Q488</f>
        <v>0</v>
      </c>
      <c r="R486" s="683"/>
      <c r="S486" s="41"/>
      <c r="T486" s="41"/>
      <c r="U486" s="41"/>
      <c r="V486" s="89"/>
      <c r="W486" s="41"/>
      <c r="X486" s="41"/>
      <c r="Y486" s="41"/>
      <c r="Z486" s="114"/>
      <c r="AA486" s="114"/>
      <c r="AB486" s="41"/>
      <c r="AC486" s="41"/>
      <c r="AD486" s="41"/>
      <c r="AE486" s="952"/>
      <c r="AF486" s="695" t="e">
        <f t="shared" si="1141"/>
        <v>#DIV/0!</v>
      </c>
      <c r="AG486" s="952"/>
      <c r="AH486" s="695"/>
      <c r="AI486" s="114"/>
      <c r="AJ486" s="114"/>
      <c r="AK486" s="114"/>
      <c r="AL486" s="695" t="e">
        <f t="shared" si="1160"/>
        <v>#DIV/0!</v>
      </c>
      <c r="AM486" s="41"/>
      <c r="AN486" s="41"/>
      <c r="AO486" s="41"/>
      <c r="AP486" s="114"/>
      <c r="AQ486" s="114"/>
      <c r="AR486" s="834"/>
      <c r="AS486" s="695" t="e">
        <f t="shared" si="1142"/>
        <v>#DIV/0!</v>
      </c>
      <c r="AT486" s="952"/>
      <c r="AU486" s="695"/>
      <c r="AV486" s="114"/>
      <c r="AW486" s="695"/>
      <c r="AX486" s="952"/>
      <c r="AY486" s="695" t="e">
        <f t="shared" si="1161"/>
        <v>#DIV/0!</v>
      </c>
      <c r="AZ486" s="41"/>
      <c r="BA486" s="695"/>
      <c r="BB486" s="41"/>
      <c r="BC486" s="41"/>
      <c r="BD486" s="41"/>
      <c r="BE486" s="114"/>
      <c r="BF486" s="114"/>
      <c r="BG486" s="114"/>
      <c r="BH486" s="41"/>
      <c r="BI486" s="41"/>
      <c r="BJ486" s="114"/>
      <c r="BK486" s="114"/>
      <c r="BL486" s="41"/>
      <c r="BM486" s="41"/>
      <c r="BN486" s="114"/>
      <c r="BO486" s="114"/>
      <c r="BP486" s="114"/>
      <c r="BQ486" s="114"/>
      <c r="BR486" s="41"/>
      <c r="BS486" s="41"/>
      <c r="BT486" s="114"/>
      <c r="BU486" s="114"/>
      <c r="BV486" s="114"/>
      <c r="BW486" s="114"/>
      <c r="BX486" s="114"/>
      <c r="BY486" s="41"/>
      <c r="BZ486" s="41"/>
      <c r="CE486" s="695"/>
    </row>
    <row r="487" spans="2:83" s="42" customFormat="1" ht="43.5" hidden="1" customHeight="1" x14ac:dyDescent="0.25">
      <c r="B487" s="503"/>
      <c r="C487" s="110" t="s">
        <v>39</v>
      </c>
      <c r="D487" s="834"/>
      <c r="E487" s="834"/>
      <c r="F487" s="834"/>
      <c r="G487" s="915"/>
      <c r="H487" s="258"/>
      <c r="I487" s="258"/>
      <c r="J487" s="185">
        <f t="shared" si="1168"/>
        <v>0</v>
      </c>
      <c r="K487" s="171">
        <f t="shared" si="1173"/>
        <v>0</v>
      </c>
      <c r="L487" s="695" t="e">
        <f t="shared" si="1140"/>
        <v>#DIV/0!</v>
      </c>
      <c r="M487" s="952"/>
      <c r="N487" s="114"/>
      <c r="O487" s="114"/>
      <c r="P487" s="114"/>
      <c r="Q487" s="116"/>
      <c r="R487" s="116"/>
      <c r="S487" s="41"/>
      <c r="T487" s="41"/>
      <c r="U487" s="41"/>
      <c r="V487" s="89"/>
      <c r="W487" s="41"/>
      <c r="X487" s="41"/>
      <c r="Y487" s="41"/>
      <c r="Z487" s="114"/>
      <c r="AA487" s="114"/>
      <c r="AB487" s="41"/>
      <c r="AC487" s="41"/>
      <c r="AD487" s="41"/>
      <c r="AE487" s="952"/>
      <c r="AF487" s="695" t="e">
        <f t="shared" si="1141"/>
        <v>#DIV/0!</v>
      </c>
      <c r="AG487" s="952"/>
      <c r="AH487" s="695"/>
      <c r="AI487" s="114"/>
      <c r="AJ487" s="114"/>
      <c r="AK487" s="114"/>
      <c r="AL487" s="695" t="e">
        <f t="shared" si="1160"/>
        <v>#DIV/0!</v>
      </c>
      <c r="AM487" s="41"/>
      <c r="AN487" s="41"/>
      <c r="AO487" s="41"/>
      <c r="AP487" s="114"/>
      <c r="AQ487" s="114"/>
      <c r="AR487" s="834"/>
      <c r="AS487" s="695" t="e">
        <f t="shared" si="1142"/>
        <v>#DIV/0!</v>
      </c>
      <c r="AT487" s="952"/>
      <c r="AU487" s="695"/>
      <c r="AV487" s="114"/>
      <c r="AW487" s="695"/>
      <c r="AX487" s="952"/>
      <c r="AY487" s="695" t="e">
        <f t="shared" si="1161"/>
        <v>#DIV/0!</v>
      </c>
      <c r="AZ487" s="41"/>
      <c r="BA487" s="695"/>
      <c r="BB487" s="41"/>
      <c r="BC487" s="41"/>
      <c r="BD487" s="41"/>
      <c r="BE487" s="114"/>
      <c r="BF487" s="114"/>
      <c r="BG487" s="114"/>
      <c r="BH487" s="41"/>
      <c r="BI487" s="41"/>
      <c r="BJ487" s="114"/>
      <c r="BK487" s="114"/>
      <c r="BL487" s="41"/>
      <c r="BM487" s="41"/>
      <c r="BN487" s="114"/>
      <c r="BO487" s="114"/>
      <c r="BP487" s="114"/>
      <c r="BQ487" s="114"/>
      <c r="BR487" s="41"/>
      <c r="BS487" s="41"/>
      <c r="BT487" s="114"/>
      <c r="BU487" s="114"/>
      <c r="BV487" s="114"/>
      <c r="BW487" s="114"/>
      <c r="BX487" s="114"/>
      <c r="BY487" s="41"/>
      <c r="BZ487" s="41"/>
      <c r="CE487" s="695"/>
    </row>
    <row r="488" spans="2:83" s="37" customFormat="1" ht="32.25" hidden="1" customHeight="1" x14ac:dyDescent="0.25">
      <c r="B488" s="204"/>
      <c r="C488" s="110" t="s">
        <v>40</v>
      </c>
      <c r="D488" s="171">
        <v>0</v>
      </c>
      <c r="E488" s="171">
        <v>0</v>
      </c>
      <c r="F488" s="171"/>
      <c r="G488" s="171"/>
      <c r="H488" s="172"/>
      <c r="I488" s="172"/>
      <c r="J488" s="185">
        <f t="shared" si="1168"/>
        <v>0</v>
      </c>
      <c r="K488" s="171">
        <f t="shared" si="1173"/>
        <v>0</v>
      </c>
      <c r="L488" s="695" t="e">
        <f t="shared" si="1140"/>
        <v>#DIV/0!</v>
      </c>
      <c r="M488" s="171"/>
      <c r="N488" s="116"/>
      <c r="O488" s="116"/>
      <c r="P488" s="116"/>
      <c r="Q488" s="116"/>
      <c r="R488" s="116"/>
      <c r="S488" s="35"/>
      <c r="T488" s="35"/>
      <c r="U488" s="35"/>
      <c r="V488" s="89"/>
      <c r="W488" s="35"/>
      <c r="X488" s="35"/>
      <c r="Y488" s="35"/>
      <c r="Z488" s="116"/>
      <c r="AA488" s="116"/>
      <c r="AB488" s="35"/>
      <c r="AC488" s="35"/>
      <c r="AD488" s="35"/>
      <c r="AE488" s="171"/>
      <c r="AF488" s="695" t="e">
        <f t="shared" si="1141"/>
        <v>#DIV/0!</v>
      </c>
      <c r="AG488" s="171"/>
      <c r="AH488" s="695"/>
      <c r="AI488" s="116"/>
      <c r="AJ488" s="116"/>
      <c r="AK488" s="116"/>
      <c r="AL488" s="695" t="e">
        <f t="shared" si="1160"/>
        <v>#DIV/0!</v>
      </c>
      <c r="AM488" s="35"/>
      <c r="AN488" s="35"/>
      <c r="AO488" s="35"/>
      <c r="AP488" s="116"/>
      <c r="AQ488" s="116"/>
      <c r="AR488" s="171"/>
      <c r="AS488" s="695" t="e">
        <f t="shared" si="1142"/>
        <v>#DIV/0!</v>
      </c>
      <c r="AT488" s="171"/>
      <c r="AU488" s="695"/>
      <c r="AV488" s="116"/>
      <c r="AW488" s="695"/>
      <c r="AX488" s="171"/>
      <c r="AY488" s="695" t="e">
        <f t="shared" si="1161"/>
        <v>#DIV/0!</v>
      </c>
      <c r="AZ488" s="35"/>
      <c r="BA488" s="695"/>
      <c r="BB488" s="35"/>
      <c r="BC488" s="35"/>
      <c r="BD488" s="35"/>
      <c r="BE488" s="116"/>
      <c r="BF488" s="116"/>
      <c r="BG488" s="116"/>
      <c r="BH488" s="35"/>
      <c r="BI488" s="35"/>
      <c r="BJ488" s="116"/>
      <c r="BK488" s="116"/>
      <c r="BL488" s="35"/>
      <c r="BM488" s="35"/>
      <c r="BN488" s="116"/>
      <c r="BO488" s="116"/>
      <c r="BP488" s="116"/>
      <c r="BQ488" s="116"/>
      <c r="BR488" s="35"/>
      <c r="BS488" s="35"/>
      <c r="BT488" s="116"/>
      <c r="BU488" s="116"/>
      <c r="BV488" s="116"/>
      <c r="BW488" s="116"/>
      <c r="BX488" s="116"/>
      <c r="BY488" s="35"/>
      <c r="BZ488" s="35"/>
      <c r="CE488" s="695"/>
    </row>
    <row r="489" spans="2:83" s="37" customFormat="1" ht="95.25" hidden="1" customHeight="1" x14ac:dyDescent="0.25">
      <c r="B489" s="503" t="s">
        <v>408</v>
      </c>
      <c r="C489" s="124" t="s">
        <v>407</v>
      </c>
      <c r="D489" s="171">
        <v>0</v>
      </c>
      <c r="E489" s="171">
        <v>0</v>
      </c>
      <c r="F489" s="171"/>
      <c r="G489" s="171"/>
      <c r="H489" s="172"/>
      <c r="I489" s="172"/>
      <c r="J489" s="185">
        <f t="shared" si="1168"/>
        <v>0</v>
      </c>
      <c r="K489" s="166">
        <f t="shared" si="1173"/>
        <v>0</v>
      </c>
      <c r="L489" s="695" t="e">
        <f t="shared" si="1140"/>
        <v>#DIV/0!</v>
      </c>
      <c r="M489" s="171"/>
      <c r="N489" s="116"/>
      <c r="O489" s="116"/>
      <c r="P489" s="116"/>
      <c r="Q489" s="622">
        <f>Q490</f>
        <v>0</v>
      </c>
      <c r="R489" s="683"/>
      <c r="S489" s="35"/>
      <c r="T489" s="35"/>
      <c r="U489" s="35"/>
      <c r="V489" s="89"/>
      <c r="W489" s="35"/>
      <c r="X489" s="35"/>
      <c r="Y489" s="35"/>
      <c r="Z489" s="116"/>
      <c r="AA489" s="116"/>
      <c r="AB489" s="35"/>
      <c r="AC489" s="35"/>
      <c r="AD489" s="35"/>
      <c r="AE489" s="171"/>
      <c r="AF489" s="695" t="e">
        <f t="shared" si="1141"/>
        <v>#DIV/0!</v>
      </c>
      <c r="AG489" s="171"/>
      <c r="AH489" s="695"/>
      <c r="AI489" s="116"/>
      <c r="AJ489" s="116"/>
      <c r="AK489" s="116"/>
      <c r="AL489" s="695" t="e">
        <f t="shared" si="1160"/>
        <v>#DIV/0!</v>
      </c>
      <c r="AM489" s="35"/>
      <c r="AN489" s="35"/>
      <c r="AO489" s="35"/>
      <c r="AP489" s="116"/>
      <c r="AQ489" s="116"/>
      <c r="AR489" s="171"/>
      <c r="AS489" s="695" t="e">
        <f t="shared" si="1142"/>
        <v>#DIV/0!</v>
      </c>
      <c r="AT489" s="171"/>
      <c r="AU489" s="695"/>
      <c r="AV489" s="116"/>
      <c r="AW489" s="695"/>
      <c r="AX489" s="171"/>
      <c r="AY489" s="695" t="e">
        <f t="shared" si="1161"/>
        <v>#DIV/0!</v>
      </c>
      <c r="AZ489" s="35"/>
      <c r="BA489" s="695"/>
      <c r="BB489" s="35"/>
      <c r="BC489" s="35"/>
      <c r="BD489" s="35"/>
      <c r="BE489" s="116"/>
      <c r="BF489" s="116"/>
      <c r="BG489" s="116"/>
      <c r="BH489" s="35"/>
      <c r="BI489" s="35"/>
      <c r="BJ489" s="116"/>
      <c r="BK489" s="116"/>
      <c r="BL489" s="35"/>
      <c r="BM489" s="35"/>
      <c r="BN489" s="116"/>
      <c r="BO489" s="116"/>
      <c r="BP489" s="116"/>
      <c r="BQ489" s="116"/>
      <c r="BR489" s="35"/>
      <c r="BS489" s="35"/>
      <c r="BT489" s="116"/>
      <c r="BU489" s="116"/>
      <c r="BV489" s="116"/>
      <c r="BW489" s="116"/>
      <c r="BX489" s="116"/>
      <c r="BY489" s="35"/>
      <c r="BZ489" s="35"/>
      <c r="CE489" s="695"/>
    </row>
    <row r="490" spans="2:83" s="37" customFormat="1" ht="47.25" hidden="1" customHeight="1" x14ac:dyDescent="0.25">
      <c r="B490" s="204"/>
      <c r="C490" s="97" t="s">
        <v>31</v>
      </c>
      <c r="D490" s="834">
        <v>0</v>
      </c>
      <c r="E490" s="834">
        <v>0</v>
      </c>
      <c r="F490" s="834"/>
      <c r="G490" s="171"/>
      <c r="H490" s="172"/>
      <c r="I490" s="172"/>
      <c r="J490" s="185">
        <f t="shared" si="1168"/>
        <v>0</v>
      </c>
      <c r="K490" s="166">
        <f t="shared" si="1173"/>
        <v>0</v>
      </c>
      <c r="L490" s="695" t="e">
        <f t="shared" si="1140"/>
        <v>#DIV/0!</v>
      </c>
      <c r="M490" s="952"/>
      <c r="N490" s="114"/>
      <c r="O490" s="114"/>
      <c r="P490" s="114"/>
      <c r="Q490" s="622">
        <f>SUM(Q491:Q492)</f>
        <v>0</v>
      </c>
      <c r="R490" s="683"/>
      <c r="S490" s="35"/>
      <c r="T490" s="35"/>
      <c r="U490" s="35"/>
      <c r="V490" s="89"/>
      <c r="W490" s="35"/>
      <c r="X490" s="35"/>
      <c r="Y490" s="35"/>
      <c r="Z490" s="116"/>
      <c r="AA490" s="116"/>
      <c r="AB490" s="35"/>
      <c r="AC490" s="35"/>
      <c r="AD490" s="35"/>
      <c r="AE490" s="171"/>
      <c r="AF490" s="695" t="e">
        <f t="shared" si="1141"/>
        <v>#DIV/0!</v>
      </c>
      <c r="AG490" s="171"/>
      <c r="AH490" s="695"/>
      <c r="AI490" s="116"/>
      <c r="AJ490" s="116"/>
      <c r="AK490" s="116"/>
      <c r="AL490" s="695" t="e">
        <f t="shared" si="1160"/>
        <v>#DIV/0!</v>
      </c>
      <c r="AM490" s="35"/>
      <c r="AN490" s="35"/>
      <c r="AO490" s="35"/>
      <c r="AP490" s="116"/>
      <c r="AQ490" s="116"/>
      <c r="AR490" s="171"/>
      <c r="AS490" s="695" t="e">
        <f t="shared" si="1142"/>
        <v>#DIV/0!</v>
      </c>
      <c r="AT490" s="171"/>
      <c r="AU490" s="695"/>
      <c r="AV490" s="116"/>
      <c r="AW490" s="695"/>
      <c r="AX490" s="171"/>
      <c r="AY490" s="695" t="e">
        <f t="shared" si="1161"/>
        <v>#DIV/0!</v>
      </c>
      <c r="AZ490" s="35"/>
      <c r="BA490" s="695"/>
      <c r="BB490" s="35"/>
      <c r="BC490" s="35"/>
      <c r="BD490" s="35"/>
      <c r="BE490" s="116"/>
      <c r="BF490" s="116"/>
      <c r="BG490" s="116"/>
      <c r="BH490" s="35"/>
      <c r="BI490" s="35"/>
      <c r="BJ490" s="116"/>
      <c r="BK490" s="116"/>
      <c r="BL490" s="35"/>
      <c r="BM490" s="35"/>
      <c r="BN490" s="116"/>
      <c r="BO490" s="116"/>
      <c r="BP490" s="116"/>
      <c r="BQ490" s="116"/>
      <c r="BR490" s="35"/>
      <c r="BS490" s="35"/>
      <c r="BT490" s="116"/>
      <c r="BU490" s="116"/>
      <c r="BV490" s="116"/>
      <c r="BW490" s="116"/>
      <c r="BX490" s="116"/>
      <c r="BY490" s="35"/>
      <c r="BZ490" s="35"/>
      <c r="CE490" s="695"/>
    </row>
    <row r="491" spans="2:83" s="37" customFormat="1" ht="32.25" hidden="1" customHeight="1" x14ac:dyDescent="0.25">
      <c r="B491" s="204"/>
      <c r="C491" s="110" t="s">
        <v>39</v>
      </c>
      <c r="D491" s="171">
        <v>0</v>
      </c>
      <c r="E491" s="171">
        <v>0</v>
      </c>
      <c r="F491" s="171"/>
      <c r="G491" s="171"/>
      <c r="H491" s="172"/>
      <c r="I491" s="172"/>
      <c r="J491" s="185">
        <f t="shared" si="1168"/>
        <v>0</v>
      </c>
      <c r="K491" s="171">
        <f t="shared" si="1173"/>
        <v>0</v>
      </c>
      <c r="L491" s="695" t="e">
        <f t="shared" si="1140"/>
        <v>#DIV/0!</v>
      </c>
      <c r="M491" s="171"/>
      <c r="N491" s="116"/>
      <c r="O491" s="116"/>
      <c r="P491" s="116"/>
      <c r="Q491" s="116"/>
      <c r="R491" s="116"/>
      <c r="S491" s="35"/>
      <c r="T491" s="35"/>
      <c r="U491" s="35"/>
      <c r="V491" s="89"/>
      <c r="W491" s="35"/>
      <c r="X491" s="35"/>
      <c r="Y491" s="35"/>
      <c r="Z491" s="116"/>
      <c r="AA491" s="116"/>
      <c r="AB491" s="35"/>
      <c r="AC491" s="35"/>
      <c r="AD491" s="35"/>
      <c r="AE491" s="171"/>
      <c r="AF491" s="695" t="e">
        <f t="shared" si="1141"/>
        <v>#DIV/0!</v>
      </c>
      <c r="AG491" s="171"/>
      <c r="AH491" s="695"/>
      <c r="AI491" s="116"/>
      <c r="AJ491" s="116"/>
      <c r="AK491" s="116"/>
      <c r="AL491" s="695" t="e">
        <f t="shared" si="1160"/>
        <v>#DIV/0!</v>
      </c>
      <c r="AM491" s="35"/>
      <c r="AN491" s="35"/>
      <c r="AO491" s="35"/>
      <c r="AP491" s="116"/>
      <c r="AQ491" s="116"/>
      <c r="AR491" s="171"/>
      <c r="AS491" s="695" t="e">
        <f t="shared" si="1142"/>
        <v>#DIV/0!</v>
      </c>
      <c r="AT491" s="171"/>
      <c r="AU491" s="695"/>
      <c r="AV491" s="116"/>
      <c r="AW491" s="695"/>
      <c r="AX491" s="171"/>
      <c r="AY491" s="695" t="e">
        <f t="shared" si="1161"/>
        <v>#DIV/0!</v>
      </c>
      <c r="AZ491" s="35"/>
      <c r="BA491" s="695"/>
      <c r="BB491" s="35"/>
      <c r="BC491" s="35"/>
      <c r="BD491" s="35"/>
      <c r="BE491" s="116"/>
      <c r="BF491" s="116"/>
      <c r="BG491" s="116"/>
      <c r="BH491" s="35"/>
      <c r="BI491" s="35"/>
      <c r="BJ491" s="116"/>
      <c r="BK491" s="116"/>
      <c r="BL491" s="35"/>
      <c r="BM491" s="35"/>
      <c r="BN491" s="116"/>
      <c r="BO491" s="116"/>
      <c r="BP491" s="116"/>
      <c r="BQ491" s="116"/>
      <c r="BR491" s="35"/>
      <c r="BS491" s="35"/>
      <c r="BT491" s="116"/>
      <c r="BU491" s="116"/>
      <c r="BV491" s="116"/>
      <c r="BW491" s="116"/>
      <c r="BX491" s="116"/>
      <c r="BY491" s="35"/>
      <c r="BZ491" s="35"/>
      <c r="CE491" s="695"/>
    </row>
    <row r="492" spans="2:83" s="37" customFormat="1" ht="32.25" hidden="1" customHeight="1" x14ac:dyDescent="0.25">
      <c r="B492" s="204"/>
      <c r="C492" s="110" t="s">
        <v>40</v>
      </c>
      <c r="D492" s="171">
        <v>0</v>
      </c>
      <c r="E492" s="171">
        <v>0</v>
      </c>
      <c r="F492" s="171"/>
      <c r="G492" s="171"/>
      <c r="H492" s="172"/>
      <c r="I492" s="172"/>
      <c r="J492" s="185">
        <f t="shared" si="1168"/>
        <v>0</v>
      </c>
      <c r="K492" s="171">
        <f t="shared" si="1173"/>
        <v>0</v>
      </c>
      <c r="L492" s="695" t="e">
        <f t="shared" si="1140"/>
        <v>#DIV/0!</v>
      </c>
      <c r="M492" s="171"/>
      <c r="N492" s="116"/>
      <c r="O492" s="116"/>
      <c r="P492" s="116"/>
      <c r="Q492" s="116"/>
      <c r="R492" s="116"/>
      <c r="S492" s="35"/>
      <c r="T492" s="35"/>
      <c r="U492" s="35"/>
      <c r="V492" s="89"/>
      <c r="W492" s="35"/>
      <c r="X492" s="35"/>
      <c r="Y492" s="35"/>
      <c r="Z492" s="116"/>
      <c r="AA492" s="116"/>
      <c r="AB492" s="35"/>
      <c r="AC492" s="35"/>
      <c r="AD492" s="35"/>
      <c r="AE492" s="171"/>
      <c r="AF492" s="695" t="e">
        <f t="shared" si="1141"/>
        <v>#DIV/0!</v>
      </c>
      <c r="AG492" s="171"/>
      <c r="AH492" s="695"/>
      <c r="AI492" s="116"/>
      <c r="AJ492" s="116"/>
      <c r="AK492" s="116"/>
      <c r="AL492" s="695" t="e">
        <f t="shared" si="1160"/>
        <v>#DIV/0!</v>
      </c>
      <c r="AM492" s="35"/>
      <c r="AN492" s="35"/>
      <c r="AO492" s="35"/>
      <c r="AP492" s="116"/>
      <c r="AQ492" s="116"/>
      <c r="AR492" s="171"/>
      <c r="AS492" s="695" t="e">
        <f t="shared" si="1142"/>
        <v>#DIV/0!</v>
      </c>
      <c r="AT492" s="171"/>
      <c r="AU492" s="695"/>
      <c r="AV492" s="116"/>
      <c r="AW492" s="695"/>
      <c r="AX492" s="171"/>
      <c r="AY492" s="695" t="e">
        <f t="shared" si="1161"/>
        <v>#DIV/0!</v>
      </c>
      <c r="AZ492" s="35"/>
      <c r="BA492" s="695"/>
      <c r="BB492" s="35"/>
      <c r="BC492" s="35"/>
      <c r="BD492" s="35"/>
      <c r="BE492" s="116"/>
      <c r="BF492" s="116"/>
      <c r="BG492" s="116"/>
      <c r="BH492" s="35"/>
      <c r="BI492" s="35"/>
      <c r="BJ492" s="116"/>
      <c r="BK492" s="116"/>
      <c r="BL492" s="35"/>
      <c r="BM492" s="35"/>
      <c r="BN492" s="116"/>
      <c r="BO492" s="116"/>
      <c r="BP492" s="116"/>
      <c r="BQ492" s="116"/>
      <c r="BR492" s="35"/>
      <c r="BS492" s="35"/>
      <c r="BT492" s="116"/>
      <c r="BU492" s="116"/>
      <c r="BV492" s="116"/>
      <c r="BW492" s="116"/>
      <c r="BX492" s="116"/>
      <c r="BY492" s="35"/>
      <c r="BZ492" s="35"/>
      <c r="CE492" s="695"/>
    </row>
    <row r="493" spans="2:83" s="42" customFormat="1" ht="66" customHeight="1" x14ac:dyDescent="0.25">
      <c r="B493" s="532" t="s">
        <v>10</v>
      </c>
      <c r="C493" s="124" t="s">
        <v>409</v>
      </c>
      <c r="D493" s="834">
        <f t="shared" ref="D493:D521" si="1174">G493</f>
        <v>136600.34461999999</v>
      </c>
      <c r="E493" s="834"/>
      <c r="F493" s="834"/>
      <c r="G493" s="915">
        <f>G494</f>
        <v>136600.34461999999</v>
      </c>
      <c r="H493" s="258"/>
      <c r="I493" s="258"/>
      <c r="J493" s="185">
        <f>J494</f>
        <v>-130513.55292</v>
      </c>
      <c r="K493" s="166">
        <f t="shared" si="1173"/>
        <v>0</v>
      </c>
      <c r="L493" s="695">
        <f t="shared" si="1140"/>
        <v>0</v>
      </c>
      <c r="M493" s="952"/>
      <c r="N493" s="114"/>
      <c r="O493" s="114"/>
      <c r="P493" s="114"/>
      <c r="Q493" s="622">
        <f>Q494</f>
        <v>0</v>
      </c>
      <c r="R493" s="683"/>
      <c r="S493" s="41"/>
      <c r="T493" s="41"/>
      <c r="U493" s="41"/>
      <c r="V493" s="89"/>
      <c r="W493" s="41"/>
      <c r="X493" s="41"/>
      <c r="Y493" s="41"/>
      <c r="Z493" s="114"/>
      <c r="AA493" s="114"/>
      <c r="AB493" s="41"/>
      <c r="AC493" s="41"/>
      <c r="AD493" s="41"/>
      <c r="AE493" s="952">
        <v>0</v>
      </c>
      <c r="AF493" s="695">
        <f t="shared" si="1141"/>
        <v>0</v>
      </c>
      <c r="AG493" s="952"/>
      <c r="AH493" s="695"/>
      <c r="AI493" s="114"/>
      <c r="AJ493" s="114"/>
      <c r="AK493" s="114"/>
      <c r="AL493" s="695">
        <f t="shared" si="1160"/>
        <v>0</v>
      </c>
      <c r="AM493" s="41"/>
      <c r="AN493" s="41"/>
      <c r="AO493" s="41"/>
      <c r="AP493" s="114">
        <f>AX493</f>
        <v>94625.349590000013</v>
      </c>
      <c r="AQ493" s="114"/>
      <c r="AR493" s="166">
        <f>AX493</f>
        <v>94625.349590000013</v>
      </c>
      <c r="AS493" s="695">
        <f t="shared" si="1142"/>
        <v>0.69271677061454273</v>
      </c>
      <c r="AT493" s="952"/>
      <c r="AU493" s="695"/>
      <c r="AV493" s="114"/>
      <c r="AW493" s="695"/>
      <c r="AX493" s="952">
        <f>AX494</f>
        <v>94625.349590000013</v>
      </c>
      <c r="AY493" s="695">
        <f t="shared" si="1161"/>
        <v>0.69271677061454273</v>
      </c>
      <c r="AZ493" s="41"/>
      <c r="BA493" s="695"/>
      <c r="BB493" s="41"/>
      <c r="BC493" s="41"/>
      <c r="BD493" s="41"/>
      <c r="BE493" s="114"/>
      <c r="BF493" s="114"/>
      <c r="BG493" s="114"/>
      <c r="BH493" s="41"/>
      <c r="BI493" s="41"/>
      <c r="BJ493" s="114"/>
      <c r="BK493" s="114"/>
      <c r="BL493" s="41"/>
      <c r="BM493" s="41"/>
      <c r="BN493" s="114"/>
      <c r="BO493" s="114"/>
      <c r="BP493" s="114"/>
      <c r="BQ493" s="114"/>
      <c r="BR493" s="41"/>
      <c r="BS493" s="41"/>
      <c r="BT493" s="114"/>
      <c r="BU493" s="114"/>
      <c r="BV493" s="114"/>
      <c r="BW493" s="114"/>
      <c r="BX493" s="114"/>
      <c r="BY493" s="41"/>
      <c r="BZ493" s="41"/>
      <c r="CE493" s="695"/>
    </row>
    <row r="494" spans="2:83" s="37" customFormat="1" ht="45.75" hidden="1" customHeight="1" x14ac:dyDescent="0.25">
      <c r="B494" s="204"/>
      <c r="C494" s="97" t="s">
        <v>31</v>
      </c>
      <c r="D494" s="171">
        <f t="shared" si="1174"/>
        <v>136600.34461999999</v>
      </c>
      <c r="E494" s="171"/>
      <c r="F494" s="171"/>
      <c r="G494" s="171">
        <f>G495+G496</f>
        <v>136600.34461999999</v>
      </c>
      <c r="H494" s="172"/>
      <c r="I494" s="172"/>
      <c r="J494" s="185">
        <f>J495</f>
        <v>-130513.55292</v>
      </c>
      <c r="K494" s="166">
        <f t="shared" si="1173"/>
        <v>0</v>
      </c>
      <c r="L494" s="695">
        <f t="shared" si="1140"/>
        <v>0</v>
      </c>
      <c r="M494" s="952"/>
      <c r="N494" s="114"/>
      <c r="O494" s="114"/>
      <c r="P494" s="114"/>
      <c r="Q494" s="622">
        <f>Q495+Q496</f>
        <v>0</v>
      </c>
      <c r="R494" s="683"/>
      <c r="S494" s="35"/>
      <c r="T494" s="35"/>
      <c r="U494" s="35"/>
      <c r="V494" s="89"/>
      <c r="W494" s="35"/>
      <c r="X494" s="35"/>
      <c r="Y494" s="35"/>
      <c r="Z494" s="116"/>
      <c r="AA494" s="116"/>
      <c r="AB494" s="35"/>
      <c r="AC494" s="35"/>
      <c r="AD494" s="35"/>
      <c r="AE494" s="952"/>
      <c r="AF494" s="695">
        <f t="shared" si="1141"/>
        <v>0</v>
      </c>
      <c r="AG494" s="171"/>
      <c r="AH494" s="695"/>
      <c r="AI494" s="116"/>
      <c r="AJ494" s="116"/>
      <c r="AK494" s="116"/>
      <c r="AL494" s="695">
        <f t="shared" si="1160"/>
        <v>0</v>
      </c>
      <c r="AM494" s="35"/>
      <c r="AN494" s="35"/>
      <c r="AO494" s="35"/>
      <c r="AP494" s="114">
        <f>AR494</f>
        <v>94625.349590000013</v>
      </c>
      <c r="AQ494" s="114"/>
      <c r="AR494" s="166">
        <f>AX494</f>
        <v>94625.349590000013</v>
      </c>
      <c r="AS494" s="695">
        <f t="shared" si="1142"/>
        <v>0.69271677061454273</v>
      </c>
      <c r="AT494" s="171"/>
      <c r="AU494" s="695"/>
      <c r="AV494" s="116"/>
      <c r="AW494" s="695"/>
      <c r="AX494" s="171">
        <f>AX495+AX496</f>
        <v>94625.349590000013</v>
      </c>
      <c r="AY494" s="695">
        <f t="shared" si="1161"/>
        <v>0.69271677061454273</v>
      </c>
      <c r="AZ494" s="35"/>
      <c r="BA494" s="695"/>
      <c r="BB494" s="35"/>
      <c r="BC494" s="35"/>
      <c r="BD494" s="35"/>
      <c r="BE494" s="116"/>
      <c r="BF494" s="116"/>
      <c r="BG494" s="116"/>
      <c r="BH494" s="35"/>
      <c r="BI494" s="35"/>
      <c r="BJ494" s="116"/>
      <c r="BK494" s="116"/>
      <c r="BL494" s="35"/>
      <c r="BM494" s="35"/>
      <c r="BN494" s="116"/>
      <c r="BO494" s="116"/>
      <c r="BP494" s="116"/>
      <c r="BQ494" s="116"/>
      <c r="BR494" s="35"/>
      <c r="BS494" s="35"/>
      <c r="BT494" s="116"/>
      <c r="BU494" s="116"/>
      <c r="BV494" s="116"/>
      <c r="BW494" s="116"/>
      <c r="BX494" s="116"/>
      <c r="BY494" s="35"/>
      <c r="BZ494" s="35"/>
      <c r="CE494" s="695"/>
    </row>
    <row r="495" spans="2:83" s="37" customFormat="1" ht="32.25" hidden="1" customHeight="1" x14ac:dyDescent="0.25">
      <c r="B495" s="204"/>
      <c r="C495" s="110" t="s">
        <v>39</v>
      </c>
      <c r="D495" s="171">
        <f t="shared" si="1174"/>
        <v>130513.55292</v>
      </c>
      <c r="E495" s="171"/>
      <c r="F495" s="171"/>
      <c r="G495" s="171">
        <v>130513.55292</v>
      </c>
      <c r="H495" s="172"/>
      <c r="I495" s="172"/>
      <c r="J495" s="185">
        <f t="shared" si="1168"/>
        <v>-130513.55292</v>
      </c>
      <c r="K495" s="171">
        <f t="shared" si="1173"/>
        <v>0</v>
      </c>
      <c r="L495" s="695">
        <f t="shared" si="1140"/>
        <v>0</v>
      </c>
      <c r="M495" s="171"/>
      <c r="N495" s="116"/>
      <c r="O495" s="116"/>
      <c r="P495" s="116"/>
      <c r="Q495" s="622"/>
      <c r="R495" s="683"/>
      <c r="S495" s="35"/>
      <c r="T495" s="35"/>
      <c r="U495" s="35"/>
      <c r="V495" s="89"/>
      <c r="W495" s="35"/>
      <c r="X495" s="35"/>
      <c r="Y495" s="35"/>
      <c r="Z495" s="116"/>
      <c r="AA495" s="116"/>
      <c r="AB495" s="35"/>
      <c r="AC495" s="35"/>
      <c r="AD495" s="35"/>
      <c r="AE495" s="952"/>
      <c r="AF495" s="695">
        <f t="shared" si="1141"/>
        <v>0</v>
      </c>
      <c r="AG495" s="171"/>
      <c r="AH495" s="695"/>
      <c r="AI495" s="116"/>
      <c r="AJ495" s="116"/>
      <c r="AK495" s="116"/>
      <c r="AL495" s="695">
        <f t="shared" si="1160"/>
        <v>0</v>
      </c>
      <c r="AM495" s="35"/>
      <c r="AN495" s="35"/>
      <c r="AO495" s="35"/>
      <c r="AP495" s="116">
        <f>AX495-AK495</f>
        <v>91359.487040000007</v>
      </c>
      <c r="AQ495" s="116"/>
      <c r="AR495" s="171">
        <f>AX495</f>
        <v>91359.487040000007</v>
      </c>
      <c r="AS495" s="695">
        <f t="shared" si="1142"/>
        <v>0.69999999996935192</v>
      </c>
      <c r="AT495" s="171"/>
      <c r="AU495" s="695"/>
      <c r="AV495" s="116"/>
      <c r="AW495" s="695"/>
      <c r="AX495" s="171">
        <f>'[8]2 вариант'!$I$275</f>
        <v>91359.487040000007</v>
      </c>
      <c r="AY495" s="695">
        <f t="shared" si="1161"/>
        <v>0.69999999996935192</v>
      </c>
      <c r="AZ495" s="35"/>
      <c r="BA495" s="695"/>
      <c r="BB495" s="35"/>
      <c r="BC495" s="35"/>
      <c r="BD495" s="35"/>
      <c r="BE495" s="116"/>
      <c r="BF495" s="116"/>
      <c r="BG495" s="116"/>
      <c r="BH495" s="35"/>
      <c r="BI495" s="35"/>
      <c r="BJ495" s="116"/>
      <c r="BK495" s="116"/>
      <c r="BL495" s="35"/>
      <c r="BM495" s="35"/>
      <c r="BN495" s="116"/>
      <c r="BO495" s="116"/>
      <c r="BP495" s="116"/>
      <c r="BQ495" s="116"/>
      <c r="BR495" s="35"/>
      <c r="BS495" s="35"/>
      <c r="BT495" s="116"/>
      <c r="BU495" s="116"/>
      <c r="BV495" s="116"/>
      <c r="BW495" s="116"/>
      <c r="BX495" s="116"/>
      <c r="BY495" s="35"/>
      <c r="BZ495" s="35"/>
      <c r="CE495" s="695"/>
    </row>
    <row r="496" spans="2:83" s="37" customFormat="1" ht="32.25" hidden="1" customHeight="1" x14ac:dyDescent="0.25">
      <c r="B496" s="204"/>
      <c r="C496" s="110" t="s">
        <v>40</v>
      </c>
      <c r="D496" s="171">
        <f t="shared" si="1174"/>
        <v>6086.7916999999998</v>
      </c>
      <c r="E496" s="171"/>
      <c r="F496" s="171"/>
      <c r="G496" s="171">
        <v>6086.7916999999998</v>
      </c>
      <c r="H496" s="172"/>
      <c r="I496" s="172"/>
      <c r="J496" s="185">
        <f t="shared" si="1168"/>
        <v>-6086.7916999999998</v>
      </c>
      <c r="K496" s="171">
        <f t="shared" si="1173"/>
        <v>0</v>
      </c>
      <c r="L496" s="695">
        <f t="shared" si="1140"/>
        <v>0</v>
      </c>
      <c r="M496" s="171"/>
      <c r="N496" s="116"/>
      <c r="O496" s="116"/>
      <c r="P496" s="116"/>
      <c r="Q496" s="674"/>
      <c r="R496" s="683"/>
      <c r="S496" s="35"/>
      <c r="T496" s="35"/>
      <c r="U496" s="35"/>
      <c r="V496" s="89"/>
      <c r="W496" s="35"/>
      <c r="X496" s="35"/>
      <c r="Y496" s="35"/>
      <c r="Z496" s="116"/>
      <c r="AA496" s="116"/>
      <c r="AB496" s="35"/>
      <c r="AC496" s="35"/>
      <c r="AD496" s="35"/>
      <c r="AE496" s="952"/>
      <c r="AF496" s="695">
        <f t="shared" si="1141"/>
        <v>0</v>
      </c>
      <c r="AG496" s="171"/>
      <c r="AH496" s="695"/>
      <c r="AI496" s="116"/>
      <c r="AJ496" s="116"/>
      <c r="AK496" s="116"/>
      <c r="AL496" s="695">
        <f t="shared" si="1160"/>
        <v>0</v>
      </c>
      <c r="AM496" s="35"/>
      <c r="AN496" s="35"/>
      <c r="AO496" s="35"/>
      <c r="AP496" s="116">
        <f>AX496-AK496</f>
        <v>3265.8625499999998</v>
      </c>
      <c r="AQ496" s="116"/>
      <c r="AR496" s="171">
        <f>AX496</f>
        <v>3265.8625499999998</v>
      </c>
      <c r="AS496" s="695">
        <f t="shared" si="1142"/>
        <v>0.53654909038533383</v>
      </c>
      <c r="AT496" s="171"/>
      <c r="AU496" s="695"/>
      <c r="AV496" s="116"/>
      <c r="AW496" s="695"/>
      <c r="AX496" s="171">
        <f>'[8]2 вариант'!$I$276</f>
        <v>3265.8625499999998</v>
      </c>
      <c r="AY496" s="695">
        <f t="shared" si="1161"/>
        <v>0.53654909038533383</v>
      </c>
      <c r="AZ496" s="35"/>
      <c r="BA496" s="695"/>
      <c r="BB496" s="35"/>
      <c r="BC496" s="35"/>
      <c r="BD496" s="35"/>
      <c r="BE496" s="116"/>
      <c r="BF496" s="116"/>
      <c r="BG496" s="116"/>
      <c r="BH496" s="35"/>
      <c r="BI496" s="35"/>
      <c r="BJ496" s="116"/>
      <c r="BK496" s="116"/>
      <c r="BL496" s="35"/>
      <c r="BM496" s="35"/>
      <c r="BN496" s="116"/>
      <c r="BO496" s="116"/>
      <c r="BP496" s="116"/>
      <c r="BQ496" s="116"/>
      <c r="BR496" s="35"/>
      <c r="BS496" s="35"/>
      <c r="BT496" s="116"/>
      <c r="BU496" s="116"/>
      <c r="BV496" s="116"/>
      <c r="BW496" s="116"/>
      <c r="BX496" s="116"/>
      <c r="BY496" s="35"/>
      <c r="BZ496" s="35"/>
      <c r="CE496" s="695"/>
    </row>
    <row r="497" spans="2:83" s="37" customFormat="1" ht="102" customHeight="1" x14ac:dyDescent="0.25">
      <c r="B497" s="503" t="s">
        <v>11</v>
      </c>
      <c r="C497" s="124" t="s">
        <v>410</v>
      </c>
      <c r="D497" s="834">
        <f t="shared" si="1174"/>
        <v>52650</v>
      </c>
      <c r="E497" s="834"/>
      <c r="F497" s="834"/>
      <c r="G497" s="915">
        <f>G498</f>
        <v>52650</v>
      </c>
      <c r="H497" s="172"/>
      <c r="I497" s="172"/>
      <c r="J497" s="185">
        <f t="shared" si="1168"/>
        <v>-52406.470430000001</v>
      </c>
      <c r="K497" s="166">
        <f t="shared" ref="K497:K499" si="1175">Q497</f>
        <v>243.52957000000001</v>
      </c>
      <c r="L497" s="695">
        <f t="shared" si="1140"/>
        <v>4.6254429249762584E-3</v>
      </c>
      <c r="M497" s="952"/>
      <c r="N497" s="114"/>
      <c r="O497" s="114"/>
      <c r="P497" s="114"/>
      <c r="Q497" s="622">
        <f>Q498</f>
        <v>243.52957000000001</v>
      </c>
      <c r="R497" s="695">
        <f>Q497/G497</f>
        <v>4.6254429249762584E-3</v>
      </c>
      <c r="S497" s="35"/>
      <c r="T497" s="35"/>
      <c r="U497" s="35"/>
      <c r="V497" s="89"/>
      <c r="W497" s="35"/>
      <c r="X497" s="35"/>
      <c r="Y497" s="35"/>
      <c r="Z497" s="116"/>
      <c r="AA497" s="116"/>
      <c r="AB497" s="35"/>
      <c r="AC497" s="35"/>
      <c r="AD497" s="35"/>
      <c r="AE497" s="952">
        <f>AK497</f>
        <v>6685.0794100000003</v>
      </c>
      <c r="AF497" s="695">
        <f t="shared" si="1141"/>
        <v>0.12697206856600191</v>
      </c>
      <c r="AG497" s="171"/>
      <c r="AH497" s="695"/>
      <c r="AI497" s="116"/>
      <c r="AJ497" s="116"/>
      <c r="AK497" s="114">
        <f>AK498</f>
        <v>6685.0794100000003</v>
      </c>
      <c r="AL497" s="695">
        <f t="shared" si="1160"/>
        <v>0.12697206856600191</v>
      </c>
      <c r="AM497" s="35"/>
      <c r="AN497" s="35"/>
      <c r="AO497" s="35"/>
      <c r="AP497" s="114">
        <f>AX497</f>
        <v>45155.46703</v>
      </c>
      <c r="AQ497" s="114"/>
      <c r="AR497" s="166">
        <f t="shared" ref="AR497:AR507" si="1176">AX497</f>
        <v>45155.46703</v>
      </c>
      <c r="AS497" s="695">
        <f t="shared" si="1142"/>
        <v>0.85765369477682807</v>
      </c>
      <c r="AT497" s="171"/>
      <c r="AU497" s="695"/>
      <c r="AV497" s="116"/>
      <c r="AW497" s="695"/>
      <c r="AX497" s="166">
        <f>AX498</f>
        <v>45155.46703</v>
      </c>
      <c r="AY497" s="695">
        <f t="shared" si="1161"/>
        <v>0.85765369477682807</v>
      </c>
      <c r="AZ497" s="35"/>
      <c r="BA497" s="695"/>
      <c r="BB497" s="35"/>
      <c r="BC497" s="35"/>
      <c r="BD497" s="35"/>
      <c r="BE497" s="116"/>
      <c r="BF497" s="116"/>
      <c r="BG497" s="116"/>
      <c r="BH497" s="35"/>
      <c r="BI497" s="35"/>
      <c r="BJ497" s="116"/>
      <c r="BK497" s="116"/>
      <c r="BL497" s="35"/>
      <c r="BM497" s="35"/>
      <c r="BN497" s="114"/>
      <c r="BO497" s="114"/>
      <c r="BP497" s="114"/>
      <c r="BQ497" s="114"/>
      <c r="BR497" s="41"/>
      <c r="BS497" s="41"/>
      <c r="BT497" s="114"/>
      <c r="BU497" s="114"/>
      <c r="BV497" s="116"/>
      <c r="BW497" s="116"/>
      <c r="BX497" s="116"/>
      <c r="BY497" s="35"/>
      <c r="BZ497" s="35"/>
      <c r="CE497" s="695"/>
    </row>
    <row r="498" spans="2:83" s="37" customFormat="1" ht="50.25" hidden="1" customHeight="1" x14ac:dyDescent="0.25">
      <c r="B498" s="204"/>
      <c r="C498" s="123" t="s">
        <v>31</v>
      </c>
      <c r="D498" s="171">
        <f t="shared" si="1174"/>
        <v>52650</v>
      </c>
      <c r="E498" s="171"/>
      <c r="F498" s="171"/>
      <c r="G498" s="171">
        <f>SUM(G499:G501)</f>
        <v>52650</v>
      </c>
      <c r="H498" s="172"/>
      <c r="I498" s="172"/>
      <c r="J498" s="244">
        <f t="shared" si="1168"/>
        <v>-52406.470430000001</v>
      </c>
      <c r="K498" s="109">
        <f t="shared" si="1175"/>
        <v>243.52957000000001</v>
      </c>
      <c r="L498" s="695">
        <f t="shared" si="1140"/>
        <v>4.6254429249762584E-3</v>
      </c>
      <c r="M498" s="171"/>
      <c r="N498" s="116"/>
      <c r="O498" s="116"/>
      <c r="P498" s="116"/>
      <c r="Q498" s="106">
        <f>SUM(Q499:Q501)</f>
        <v>243.52957000000001</v>
      </c>
      <c r="R498" s="695">
        <f t="shared" ref="R498:R511" si="1177">Q498/G498</f>
        <v>4.6254429249762584E-3</v>
      </c>
      <c r="S498" s="35"/>
      <c r="T498" s="35"/>
      <c r="U498" s="35"/>
      <c r="V498" s="295"/>
      <c r="W498" s="35"/>
      <c r="X498" s="35"/>
      <c r="Y498" s="35"/>
      <c r="Z498" s="116"/>
      <c r="AA498" s="116"/>
      <c r="AB498" s="35"/>
      <c r="AC498" s="35"/>
      <c r="AD498" s="35"/>
      <c r="AE498" s="952">
        <f>AK498</f>
        <v>6685.0794100000003</v>
      </c>
      <c r="AF498" s="695">
        <f t="shared" si="1141"/>
        <v>0.12697206856600191</v>
      </c>
      <c r="AG498" s="171"/>
      <c r="AH498" s="695"/>
      <c r="AI498" s="116"/>
      <c r="AJ498" s="116"/>
      <c r="AK498" s="116">
        <f>AK499+AK500+AK501</f>
        <v>6685.0794100000003</v>
      </c>
      <c r="AL498" s="695">
        <f t="shared" si="1160"/>
        <v>0.12697206856600191</v>
      </c>
      <c r="AM498" s="35"/>
      <c r="AN498" s="35"/>
      <c r="AO498" s="35"/>
      <c r="AP498" s="116">
        <f>AR498</f>
        <v>45155.46703</v>
      </c>
      <c r="AQ498" s="116"/>
      <c r="AR498" s="109">
        <f t="shared" si="1176"/>
        <v>45155.46703</v>
      </c>
      <c r="AS498" s="695">
        <f t="shared" si="1142"/>
        <v>0.85765369477682807</v>
      </c>
      <c r="AT498" s="171"/>
      <c r="AU498" s="695"/>
      <c r="AV498" s="116"/>
      <c r="AW498" s="695"/>
      <c r="AX498" s="171">
        <f>AX499+AX500+AX501</f>
        <v>45155.46703</v>
      </c>
      <c r="AY498" s="695">
        <f t="shared" si="1161"/>
        <v>0.85765369477682807</v>
      </c>
      <c r="AZ498" s="35"/>
      <c r="BA498" s="695"/>
      <c r="BB498" s="35"/>
      <c r="BC498" s="35"/>
      <c r="BD498" s="35"/>
      <c r="BE498" s="116"/>
      <c r="BF498" s="116"/>
      <c r="BG498" s="116"/>
      <c r="BH498" s="35"/>
      <c r="BI498" s="35"/>
      <c r="BJ498" s="116"/>
      <c r="BK498" s="116"/>
      <c r="BL498" s="35"/>
      <c r="BM498" s="35"/>
      <c r="BN498" s="114"/>
      <c r="BO498" s="114"/>
      <c r="BP498" s="114"/>
      <c r="BQ498" s="114"/>
      <c r="BR498" s="41"/>
      <c r="BS498" s="41"/>
      <c r="BT498" s="114"/>
      <c r="BU498" s="114"/>
      <c r="BV498" s="116"/>
      <c r="BW498" s="116"/>
      <c r="BX498" s="116"/>
      <c r="BY498" s="35"/>
      <c r="BZ498" s="35"/>
      <c r="CE498" s="695"/>
    </row>
    <row r="499" spans="2:83" s="37" customFormat="1" ht="32.25" hidden="1" customHeight="1" x14ac:dyDescent="0.25">
      <c r="B499" s="204"/>
      <c r="C499" s="110" t="s">
        <v>39</v>
      </c>
      <c r="D499" s="171">
        <f t="shared" si="1174"/>
        <v>49400</v>
      </c>
      <c r="E499" s="171"/>
      <c r="F499" s="171"/>
      <c r="G499" s="171">
        <v>49400</v>
      </c>
      <c r="H499" s="172"/>
      <c r="I499" s="172"/>
      <c r="J499" s="171">
        <f t="shared" si="1168"/>
        <v>-49400</v>
      </c>
      <c r="K499" s="171">
        <f t="shared" si="1175"/>
        <v>0</v>
      </c>
      <c r="L499" s="695">
        <f t="shared" si="1140"/>
        <v>0</v>
      </c>
      <c r="M499" s="171"/>
      <c r="N499" s="116"/>
      <c r="O499" s="116"/>
      <c r="P499" s="116"/>
      <c r="Q499" s="106">
        <v>0</v>
      </c>
      <c r="R499" s="695">
        <f t="shared" si="1177"/>
        <v>0</v>
      </c>
      <c r="S499" s="35"/>
      <c r="T499" s="35"/>
      <c r="U499" s="35"/>
      <c r="V499" s="89"/>
      <c r="W499" s="35"/>
      <c r="X499" s="35"/>
      <c r="Y499" s="35"/>
      <c r="Z499" s="116"/>
      <c r="AA499" s="116"/>
      <c r="AB499" s="35"/>
      <c r="AC499" s="35"/>
      <c r="AD499" s="35"/>
      <c r="AE499" s="171">
        <f t="shared" ref="AE499:AE501" si="1178">AK499</f>
        <v>6441.5498399999997</v>
      </c>
      <c r="AF499" s="740">
        <f t="shared" si="1141"/>
        <v>0.13039574574898785</v>
      </c>
      <c r="AG499" s="171"/>
      <c r="AH499" s="695"/>
      <c r="AI499" s="116"/>
      <c r="AJ499" s="116"/>
      <c r="AK499" s="116">
        <f>'[8]2 вариант'!$D$280</f>
        <v>6441.5498399999997</v>
      </c>
      <c r="AL499" s="695">
        <f t="shared" si="1160"/>
        <v>0.13039574574898785</v>
      </c>
      <c r="AM499" s="35"/>
      <c r="AN499" s="35"/>
      <c r="AO499" s="35"/>
      <c r="AP499" s="116">
        <f>AX499-AK499</f>
        <v>37728.196109999997</v>
      </c>
      <c r="AQ499" s="116"/>
      <c r="AR499" s="171">
        <f t="shared" si="1176"/>
        <v>44169.745949999997</v>
      </c>
      <c r="AS499" s="695">
        <f t="shared" si="1142"/>
        <v>0.89412441194331982</v>
      </c>
      <c r="AT499" s="171"/>
      <c r="AU499" s="695"/>
      <c r="AV499" s="116"/>
      <c r="AW499" s="695"/>
      <c r="AX499" s="171">
        <f>'[8]2 вариант'!$I$280</f>
        <v>44169.745949999997</v>
      </c>
      <c r="AY499" s="695">
        <f t="shared" si="1161"/>
        <v>0.89412441194331982</v>
      </c>
      <c r="AZ499" s="35"/>
      <c r="BA499" s="695"/>
      <c r="BB499" s="35"/>
      <c r="BC499" s="35"/>
      <c r="BD499" s="35"/>
      <c r="BE499" s="116"/>
      <c r="BF499" s="116"/>
      <c r="BG499" s="116"/>
      <c r="BH499" s="35"/>
      <c r="BI499" s="35"/>
      <c r="BJ499" s="116"/>
      <c r="BK499" s="116"/>
      <c r="BL499" s="35"/>
      <c r="BM499" s="35"/>
      <c r="BN499" s="114"/>
      <c r="BO499" s="114"/>
      <c r="BP499" s="114"/>
      <c r="BQ499" s="114"/>
      <c r="BR499" s="41"/>
      <c r="BS499" s="41"/>
      <c r="BT499" s="114"/>
      <c r="BU499" s="114"/>
      <c r="BV499" s="116"/>
      <c r="BW499" s="116"/>
      <c r="BX499" s="116"/>
      <c r="BY499" s="35"/>
      <c r="BZ499" s="35"/>
      <c r="CE499" s="695"/>
    </row>
    <row r="500" spans="2:83" s="37" customFormat="1" ht="32.25" hidden="1" customHeight="1" x14ac:dyDescent="0.25">
      <c r="B500" s="204"/>
      <c r="C500" s="110" t="s">
        <v>482</v>
      </c>
      <c r="D500" s="171">
        <f t="shared" si="1174"/>
        <v>200</v>
      </c>
      <c r="E500" s="171"/>
      <c r="F500" s="171"/>
      <c r="G500" s="171">
        <v>200</v>
      </c>
      <c r="H500" s="172"/>
      <c r="I500" s="172"/>
      <c r="J500" s="171">
        <f t="shared" si="1168"/>
        <v>-200</v>
      </c>
      <c r="K500" s="171"/>
      <c r="L500" s="695"/>
      <c r="M500" s="171"/>
      <c r="N500" s="116"/>
      <c r="O500" s="116"/>
      <c r="P500" s="116"/>
      <c r="Q500" s="106"/>
      <c r="R500" s="695">
        <f t="shared" si="1177"/>
        <v>0</v>
      </c>
      <c r="S500" s="35"/>
      <c r="T500" s="35"/>
      <c r="U500" s="35"/>
      <c r="V500" s="89"/>
      <c r="W500" s="35"/>
      <c r="X500" s="35"/>
      <c r="Y500" s="35"/>
      <c r="Z500" s="116"/>
      <c r="AA500" s="116"/>
      <c r="AB500" s="35"/>
      <c r="AC500" s="35"/>
      <c r="AD500" s="35"/>
      <c r="AE500" s="171">
        <f t="shared" si="1178"/>
        <v>0</v>
      </c>
      <c r="AF500" s="740">
        <f t="shared" si="1141"/>
        <v>0</v>
      </c>
      <c r="AG500" s="171"/>
      <c r="AH500" s="695"/>
      <c r="AI500" s="116"/>
      <c r="AJ500" s="116"/>
      <c r="AK500" s="116"/>
      <c r="AL500" s="695">
        <f t="shared" si="1160"/>
        <v>0</v>
      </c>
      <c r="AM500" s="35"/>
      <c r="AN500" s="35"/>
      <c r="AO500" s="35"/>
      <c r="AP500" s="116"/>
      <c r="AQ500" s="116"/>
      <c r="AR500" s="171"/>
      <c r="AS500" s="695"/>
      <c r="AT500" s="171"/>
      <c r="AU500" s="695"/>
      <c r="AV500" s="116"/>
      <c r="AW500" s="695"/>
      <c r="AX500" s="171"/>
      <c r="AY500" s="695">
        <f t="shared" si="1161"/>
        <v>0</v>
      </c>
      <c r="AZ500" s="35"/>
      <c r="BA500" s="695"/>
      <c r="BB500" s="35"/>
      <c r="BC500" s="35"/>
      <c r="BD500" s="35"/>
      <c r="BE500" s="116"/>
      <c r="BF500" s="116"/>
      <c r="BG500" s="116"/>
      <c r="BH500" s="35"/>
      <c r="BI500" s="35"/>
      <c r="BJ500" s="116"/>
      <c r="BK500" s="116"/>
      <c r="BL500" s="35"/>
      <c r="BM500" s="35"/>
      <c r="BN500" s="114"/>
      <c r="BO500" s="114"/>
      <c r="BP500" s="114"/>
      <c r="BQ500" s="114"/>
      <c r="BR500" s="41"/>
      <c r="BS500" s="41"/>
      <c r="BT500" s="114"/>
      <c r="BU500" s="114"/>
      <c r="BV500" s="116"/>
      <c r="BW500" s="116"/>
      <c r="BX500" s="116"/>
      <c r="BY500" s="35"/>
      <c r="BZ500" s="35"/>
      <c r="CE500" s="695"/>
    </row>
    <row r="501" spans="2:83" s="37" customFormat="1" ht="32.25" hidden="1" customHeight="1" x14ac:dyDescent="0.25">
      <c r="B501" s="204"/>
      <c r="C501" s="110" t="s">
        <v>40</v>
      </c>
      <c r="D501" s="171">
        <f t="shared" si="1174"/>
        <v>3050</v>
      </c>
      <c r="E501" s="171"/>
      <c r="F501" s="171"/>
      <c r="G501" s="171">
        <v>3050</v>
      </c>
      <c r="H501" s="172"/>
      <c r="I501" s="172"/>
      <c r="J501" s="171">
        <f t="shared" si="1168"/>
        <v>-2806.4704299999999</v>
      </c>
      <c r="K501" s="171">
        <f t="shared" si="1173"/>
        <v>243.52957000000001</v>
      </c>
      <c r="L501" s="695">
        <f t="shared" si="1140"/>
        <v>7.9845760655737702E-2</v>
      </c>
      <c r="M501" s="171"/>
      <c r="N501" s="116"/>
      <c r="O501" s="116"/>
      <c r="P501" s="116"/>
      <c r="Q501" s="106">
        <v>243.52957000000001</v>
      </c>
      <c r="R501" s="695">
        <f t="shared" si="1177"/>
        <v>7.9845760655737702E-2</v>
      </c>
      <c r="S501" s="35"/>
      <c r="T501" s="35"/>
      <c r="U501" s="35"/>
      <c r="V501" s="89"/>
      <c r="W501" s="35"/>
      <c r="X501" s="35"/>
      <c r="Y501" s="35"/>
      <c r="Z501" s="116"/>
      <c r="AA501" s="116"/>
      <c r="AB501" s="35"/>
      <c r="AC501" s="35"/>
      <c r="AD501" s="35"/>
      <c r="AE501" s="171">
        <f t="shared" si="1178"/>
        <v>243.5295700000006</v>
      </c>
      <c r="AF501" s="740">
        <f t="shared" si="1141"/>
        <v>7.9845760655737896E-2</v>
      </c>
      <c r="AG501" s="171"/>
      <c r="AH501" s="695"/>
      <c r="AI501" s="116"/>
      <c r="AJ501" s="116"/>
      <c r="AK501" s="116">
        <f>'[8]2 вариант'!$D$281</f>
        <v>243.5295700000006</v>
      </c>
      <c r="AL501" s="695">
        <f t="shared" si="1160"/>
        <v>7.9845760655737896E-2</v>
      </c>
      <c r="AM501" s="35"/>
      <c r="AN501" s="35"/>
      <c r="AO501" s="35"/>
      <c r="AP501" s="116">
        <f>AX501-AK501</f>
        <v>742.19150999999943</v>
      </c>
      <c r="AQ501" s="116"/>
      <c r="AR501" s="171">
        <f t="shared" si="1176"/>
        <v>985.72108000000003</v>
      </c>
      <c r="AS501" s="695">
        <f t="shared" si="1142"/>
        <v>0.3231872393442623</v>
      </c>
      <c r="AT501" s="171"/>
      <c r="AU501" s="695"/>
      <c r="AV501" s="116"/>
      <c r="AW501" s="695"/>
      <c r="AX501" s="171">
        <f>'[8]2 вариант'!$I$281</f>
        <v>985.72108000000003</v>
      </c>
      <c r="AY501" s="695">
        <f t="shared" si="1161"/>
        <v>0.3231872393442623</v>
      </c>
      <c r="AZ501" s="35"/>
      <c r="BA501" s="695"/>
      <c r="BB501" s="35"/>
      <c r="BC501" s="35"/>
      <c r="BD501" s="35"/>
      <c r="BE501" s="116"/>
      <c r="BF501" s="116"/>
      <c r="BG501" s="116"/>
      <c r="BH501" s="35"/>
      <c r="BI501" s="35"/>
      <c r="BJ501" s="116"/>
      <c r="BK501" s="116"/>
      <c r="BL501" s="35"/>
      <c r="BM501" s="35"/>
      <c r="BN501" s="114"/>
      <c r="BO501" s="114"/>
      <c r="BP501" s="114"/>
      <c r="BQ501" s="114"/>
      <c r="BR501" s="41"/>
      <c r="BS501" s="41"/>
      <c r="BT501" s="114"/>
      <c r="BU501" s="114"/>
      <c r="BV501" s="116"/>
      <c r="BW501" s="116"/>
      <c r="BX501" s="116"/>
      <c r="BY501" s="35"/>
      <c r="BZ501" s="35"/>
      <c r="CE501" s="695"/>
    </row>
    <row r="502" spans="2:83" s="37" customFormat="1" ht="89.25" customHeight="1" x14ac:dyDescent="0.25">
      <c r="B502" s="503" t="s">
        <v>15</v>
      </c>
      <c r="C502" s="124" t="s">
        <v>411</v>
      </c>
      <c r="D502" s="834">
        <f t="shared" si="1174"/>
        <v>173813.99027000001</v>
      </c>
      <c r="E502" s="834"/>
      <c r="F502" s="834"/>
      <c r="G502" s="915">
        <f>G503</f>
        <v>173813.99027000001</v>
      </c>
      <c r="H502" s="172"/>
      <c r="I502" s="172"/>
      <c r="J502" s="185">
        <f t="shared" si="1168"/>
        <v>-169591.00127000001</v>
      </c>
      <c r="K502" s="834">
        <f>Q502</f>
        <v>4222.9889999999996</v>
      </c>
      <c r="L502" s="695">
        <f t="shared" si="1140"/>
        <v>2.4296024695365848E-2</v>
      </c>
      <c r="M502" s="952"/>
      <c r="N502" s="114"/>
      <c r="O502" s="114"/>
      <c r="P502" s="114"/>
      <c r="Q502" s="993">
        <f>Q503</f>
        <v>4222.9889999999996</v>
      </c>
      <c r="R502" s="695">
        <f t="shared" si="1177"/>
        <v>2.4296024695365848E-2</v>
      </c>
      <c r="S502" s="35"/>
      <c r="T502" s="35"/>
      <c r="U502" s="35"/>
      <c r="V502" s="89"/>
      <c r="W502" s="35"/>
      <c r="X502" s="35"/>
      <c r="Y502" s="35"/>
      <c r="Z502" s="116"/>
      <c r="AA502" s="116"/>
      <c r="AB502" s="35"/>
      <c r="AC502" s="35"/>
      <c r="AD502" s="35"/>
      <c r="AE502" s="952">
        <f>AK502</f>
        <v>4222.9889999999996</v>
      </c>
      <c r="AF502" s="695">
        <f t="shared" si="1141"/>
        <v>2.4296024695365848E-2</v>
      </c>
      <c r="AG502" s="171"/>
      <c r="AH502" s="695"/>
      <c r="AI502" s="116"/>
      <c r="AJ502" s="116"/>
      <c r="AK502" s="1009">
        <f>AK503</f>
        <v>4222.9889999999996</v>
      </c>
      <c r="AL502" s="695">
        <f t="shared" si="1160"/>
        <v>2.4296024695365848E-2</v>
      </c>
      <c r="AM502" s="35"/>
      <c r="AN502" s="35"/>
      <c r="AO502" s="35"/>
      <c r="AP502" s="114">
        <f>AX502</f>
        <v>4222.9889999999996</v>
      </c>
      <c r="AQ502" s="114"/>
      <c r="AR502" s="166">
        <f t="shared" si="1176"/>
        <v>4222.9889999999996</v>
      </c>
      <c r="AS502" s="695">
        <f t="shared" si="1142"/>
        <v>2.4296024695365848E-2</v>
      </c>
      <c r="AT502" s="171"/>
      <c r="AU502" s="695"/>
      <c r="AV502" s="116"/>
      <c r="AW502" s="695"/>
      <c r="AX502" s="166">
        <f>AX503</f>
        <v>4222.9889999999996</v>
      </c>
      <c r="AY502" s="695">
        <f t="shared" si="1161"/>
        <v>2.4296024695365848E-2</v>
      </c>
      <c r="AZ502" s="35"/>
      <c r="BA502" s="695"/>
      <c r="BB502" s="35"/>
      <c r="BC502" s="35"/>
      <c r="BD502" s="35"/>
      <c r="BE502" s="116"/>
      <c r="BF502" s="116"/>
      <c r="BG502" s="116"/>
      <c r="BH502" s="35"/>
      <c r="BI502" s="35"/>
      <c r="BJ502" s="116"/>
      <c r="BK502" s="116"/>
      <c r="BL502" s="35"/>
      <c r="BM502" s="35"/>
      <c r="BN502" s="114"/>
      <c r="BO502" s="114"/>
      <c r="BP502" s="114"/>
      <c r="BQ502" s="114"/>
      <c r="BR502" s="41"/>
      <c r="BS502" s="41"/>
      <c r="BT502" s="114"/>
      <c r="BU502" s="114"/>
      <c r="BV502" s="116"/>
      <c r="BW502" s="116"/>
      <c r="BX502" s="116"/>
      <c r="BY502" s="35"/>
      <c r="BZ502" s="35"/>
      <c r="CE502" s="695"/>
    </row>
    <row r="503" spans="2:83" s="37" customFormat="1" ht="54" hidden="1" customHeight="1" x14ac:dyDescent="0.25">
      <c r="B503" s="204"/>
      <c r="C503" s="97" t="s">
        <v>31</v>
      </c>
      <c r="D503" s="171">
        <f t="shared" si="1174"/>
        <v>173813.99027000001</v>
      </c>
      <c r="E503" s="171"/>
      <c r="F503" s="171"/>
      <c r="G503" s="171">
        <f>SUM(G504:G507)</f>
        <v>173813.99027000001</v>
      </c>
      <c r="H503" s="172"/>
      <c r="I503" s="172"/>
      <c r="J503" s="185">
        <f t="shared" si="1168"/>
        <v>-169591.00127000001</v>
      </c>
      <c r="K503" s="171">
        <f>Q503</f>
        <v>4222.9889999999996</v>
      </c>
      <c r="L503" s="695">
        <f t="shared" si="1140"/>
        <v>2.4296024695365848E-2</v>
      </c>
      <c r="M503" s="171"/>
      <c r="N503" s="116"/>
      <c r="O503" s="116"/>
      <c r="P503" s="116"/>
      <c r="Q503" s="171">
        <f>SUM(Q504:Q507)</f>
        <v>4222.9889999999996</v>
      </c>
      <c r="R503" s="695">
        <f t="shared" si="1177"/>
        <v>2.4296024695365848E-2</v>
      </c>
      <c r="S503" s="35"/>
      <c r="T503" s="35"/>
      <c r="U503" s="35"/>
      <c r="V503" s="89"/>
      <c r="W503" s="35"/>
      <c r="X503" s="35"/>
      <c r="Y503" s="35"/>
      <c r="Z503" s="116"/>
      <c r="AA503" s="116"/>
      <c r="AB503" s="35"/>
      <c r="AC503" s="35"/>
      <c r="AD503" s="35"/>
      <c r="AE503" s="171">
        <f>AK503</f>
        <v>4222.9889999999996</v>
      </c>
      <c r="AF503" s="695">
        <f t="shared" si="1141"/>
        <v>2.4296024695365848E-2</v>
      </c>
      <c r="AG503" s="171"/>
      <c r="AH503" s="695"/>
      <c r="AI503" s="116"/>
      <c r="AJ503" s="116"/>
      <c r="AK503" s="171">
        <f>AK504+AK505+AK506+AK507</f>
        <v>4222.9889999999996</v>
      </c>
      <c r="AL503" s="695">
        <f t="shared" si="1160"/>
        <v>2.4296024695365848E-2</v>
      </c>
      <c r="AM503" s="35"/>
      <c r="AN503" s="35"/>
      <c r="AO503" s="35"/>
      <c r="AP503" s="114">
        <f>AR503</f>
        <v>4222.9889999999996</v>
      </c>
      <c r="AQ503" s="114"/>
      <c r="AR503" s="166">
        <f t="shared" si="1176"/>
        <v>4222.9889999999996</v>
      </c>
      <c r="AS503" s="695">
        <f t="shared" si="1142"/>
        <v>2.4296024695365848E-2</v>
      </c>
      <c r="AT503" s="952"/>
      <c r="AU503" s="695"/>
      <c r="AV503" s="114"/>
      <c r="AW503" s="695"/>
      <c r="AX503" s="171">
        <f>AX504+AX505+AX506+AX507</f>
        <v>4222.9889999999996</v>
      </c>
      <c r="AY503" s="695">
        <f t="shared" si="1161"/>
        <v>2.4296024695365848E-2</v>
      </c>
      <c r="AZ503" s="35"/>
      <c r="BA503" s="695"/>
      <c r="BB503" s="35"/>
      <c r="BC503" s="35"/>
      <c r="BD503" s="35"/>
      <c r="BE503" s="116"/>
      <c r="BF503" s="116"/>
      <c r="BG503" s="116"/>
      <c r="BH503" s="35"/>
      <c r="BI503" s="35"/>
      <c r="BJ503" s="116"/>
      <c r="BK503" s="116"/>
      <c r="BL503" s="35"/>
      <c r="BM503" s="35"/>
      <c r="BN503" s="116"/>
      <c r="BO503" s="116"/>
      <c r="BP503" s="116"/>
      <c r="BQ503" s="116"/>
      <c r="BR503" s="35"/>
      <c r="BS503" s="35"/>
      <c r="BT503" s="116"/>
      <c r="BU503" s="116"/>
      <c r="BV503" s="116"/>
      <c r="BW503" s="116"/>
      <c r="BX503" s="116"/>
      <c r="BY503" s="35"/>
      <c r="BZ503" s="35"/>
      <c r="CE503" s="695"/>
    </row>
    <row r="504" spans="2:83" s="37" customFormat="1" ht="32.25" hidden="1" customHeight="1" x14ac:dyDescent="0.25">
      <c r="B504" s="204"/>
      <c r="C504" s="110" t="s">
        <v>39</v>
      </c>
      <c r="D504" s="171">
        <f t="shared" si="1174"/>
        <v>139378.99838</v>
      </c>
      <c r="E504" s="171"/>
      <c r="F504" s="171"/>
      <c r="G504" s="171">
        <v>139378.99838</v>
      </c>
      <c r="H504" s="172"/>
      <c r="I504" s="172"/>
      <c r="J504" s="185">
        <f t="shared" si="1168"/>
        <v>-139378.99838</v>
      </c>
      <c r="K504" s="171">
        <f>Q504</f>
        <v>0</v>
      </c>
      <c r="L504" s="695">
        <f t="shared" si="1140"/>
        <v>0</v>
      </c>
      <c r="M504" s="171"/>
      <c r="N504" s="116"/>
      <c r="O504" s="116"/>
      <c r="P504" s="116"/>
      <c r="Q504" s="116"/>
      <c r="R504" s="695">
        <f t="shared" si="1177"/>
        <v>0</v>
      </c>
      <c r="S504" s="35"/>
      <c r="T504" s="35"/>
      <c r="U504" s="35"/>
      <c r="V504" s="89"/>
      <c r="W504" s="35"/>
      <c r="X504" s="35"/>
      <c r="Y504" s="35"/>
      <c r="Z504" s="116"/>
      <c r="AA504" s="116"/>
      <c r="AB504" s="35"/>
      <c r="AC504" s="35"/>
      <c r="AD504" s="35"/>
      <c r="AE504" s="171">
        <f t="shared" ref="AE504:AE507" si="1179">AK504</f>
        <v>0</v>
      </c>
      <c r="AF504" s="695">
        <f t="shared" si="1141"/>
        <v>0</v>
      </c>
      <c r="AG504" s="171"/>
      <c r="AH504" s="695"/>
      <c r="AI504" s="116"/>
      <c r="AJ504" s="116"/>
      <c r="AK504" s="171"/>
      <c r="AL504" s="695">
        <f t="shared" si="1160"/>
        <v>0</v>
      </c>
      <c r="AM504" s="35"/>
      <c r="AN504" s="35"/>
      <c r="AO504" s="35"/>
      <c r="AP504" s="116">
        <f>AX504-AK504</f>
        <v>0</v>
      </c>
      <c r="AQ504" s="116"/>
      <c r="AR504" s="171">
        <f t="shared" si="1176"/>
        <v>0</v>
      </c>
      <c r="AS504" s="695">
        <f t="shared" si="1142"/>
        <v>0</v>
      </c>
      <c r="AT504" s="171"/>
      <c r="AU504" s="695"/>
      <c r="AV504" s="116"/>
      <c r="AW504" s="695"/>
      <c r="AX504" s="171">
        <f>'[8]2 вариант'!$I$228</f>
        <v>0</v>
      </c>
      <c r="AY504" s="695">
        <f t="shared" si="1161"/>
        <v>0</v>
      </c>
      <c r="AZ504" s="35"/>
      <c r="BA504" s="695"/>
      <c r="BB504" s="35"/>
      <c r="BC504" s="35"/>
      <c r="BD504" s="35"/>
      <c r="BE504" s="116"/>
      <c r="BF504" s="116"/>
      <c r="BG504" s="116"/>
      <c r="BH504" s="35"/>
      <c r="BI504" s="35"/>
      <c r="BJ504" s="116"/>
      <c r="BK504" s="116"/>
      <c r="BL504" s="35"/>
      <c r="BM504" s="35"/>
      <c r="BN504" s="116"/>
      <c r="BO504" s="116"/>
      <c r="BP504" s="116"/>
      <c r="BQ504" s="116"/>
      <c r="BR504" s="35"/>
      <c r="BS504" s="35"/>
      <c r="BT504" s="116"/>
      <c r="BU504" s="116"/>
      <c r="BV504" s="116"/>
      <c r="BW504" s="116"/>
      <c r="BX504" s="116"/>
      <c r="BY504" s="35"/>
      <c r="BZ504" s="35"/>
      <c r="CE504" s="695"/>
    </row>
    <row r="505" spans="2:83" s="37" customFormat="1" ht="32.25" hidden="1" customHeight="1" x14ac:dyDescent="0.25">
      <c r="B505" s="204"/>
      <c r="C505" s="110" t="s">
        <v>482</v>
      </c>
      <c r="D505" s="171">
        <f t="shared" si="1174"/>
        <v>16917.347580000001</v>
      </c>
      <c r="E505" s="171"/>
      <c r="F505" s="171"/>
      <c r="G505" s="171">
        <v>16917.347580000001</v>
      </c>
      <c r="H505" s="172"/>
      <c r="I505" s="172"/>
      <c r="J505" s="185">
        <f t="shared" si="1168"/>
        <v>-14183.486580000001</v>
      </c>
      <c r="K505" s="171">
        <f>Q505</f>
        <v>2733.8609999999999</v>
      </c>
      <c r="L505" s="695">
        <f t="shared" si="1140"/>
        <v>0.16160104218890795</v>
      </c>
      <c r="M505" s="171"/>
      <c r="N505" s="116"/>
      <c r="O505" s="116"/>
      <c r="P505" s="116"/>
      <c r="Q505" s="116">
        <v>2733.8609999999999</v>
      </c>
      <c r="R505" s="695">
        <f t="shared" si="1177"/>
        <v>0.16160104218890795</v>
      </c>
      <c r="S505" s="35"/>
      <c r="T505" s="35"/>
      <c r="U505" s="35"/>
      <c r="V505" s="89"/>
      <c r="W505" s="35"/>
      <c r="X505" s="35"/>
      <c r="Y505" s="35"/>
      <c r="Z505" s="116"/>
      <c r="AA505" s="116"/>
      <c r="AB505" s="35"/>
      <c r="AC505" s="35"/>
      <c r="AD505" s="35"/>
      <c r="AE505" s="171">
        <f t="shared" si="1179"/>
        <v>2733.8609999999999</v>
      </c>
      <c r="AF505" s="695">
        <f t="shared" si="1141"/>
        <v>0.16160104218890795</v>
      </c>
      <c r="AG505" s="171"/>
      <c r="AH505" s="695"/>
      <c r="AI505" s="116"/>
      <c r="AJ505" s="116"/>
      <c r="AK505" s="171">
        <f>'[8]2 вариант'!$D$232</f>
        <v>2733.8609999999999</v>
      </c>
      <c r="AL505" s="695">
        <f t="shared" si="1160"/>
        <v>0.16160104218890795</v>
      </c>
      <c r="AM505" s="35"/>
      <c r="AN505" s="35"/>
      <c r="AO505" s="35"/>
      <c r="AP505" s="116"/>
      <c r="AQ505" s="116"/>
      <c r="AR505" s="171">
        <f t="shared" si="1176"/>
        <v>2733.8609999999999</v>
      </c>
      <c r="AS505" s="695">
        <f t="shared" si="1142"/>
        <v>0.16160104218890795</v>
      </c>
      <c r="AT505" s="171"/>
      <c r="AU505" s="695"/>
      <c r="AV505" s="116"/>
      <c r="AW505" s="695"/>
      <c r="AX505" s="171">
        <f>'[8]2 вариант'!$I$232</f>
        <v>2733.8609999999999</v>
      </c>
      <c r="AY505" s="695">
        <f t="shared" si="1161"/>
        <v>0.16160104218890795</v>
      </c>
      <c r="AZ505" s="35"/>
      <c r="BA505" s="695"/>
      <c r="BB505" s="35"/>
      <c r="BC505" s="35"/>
      <c r="BD505" s="35"/>
      <c r="BE505" s="116"/>
      <c r="BF505" s="116"/>
      <c r="BG505" s="116"/>
      <c r="BH505" s="35"/>
      <c r="BI505" s="35"/>
      <c r="BJ505" s="116"/>
      <c r="BK505" s="116"/>
      <c r="BL505" s="35"/>
      <c r="BM505" s="35"/>
      <c r="BN505" s="116"/>
      <c r="BO505" s="116"/>
      <c r="BP505" s="116"/>
      <c r="BQ505" s="116"/>
      <c r="BR505" s="35"/>
      <c r="BS505" s="35"/>
      <c r="BT505" s="116"/>
      <c r="BU505" s="116"/>
      <c r="BV505" s="116"/>
      <c r="BW505" s="116"/>
      <c r="BX505" s="116"/>
      <c r="BY505" s="35"/>
      <c r="BZ505" s="35"/>
      <c r="CE505" s="695"/>
    </row>
    <row r="506" spans="2:83" s="37" customFormat="1" ht="32.25" hidden="1" customHeight="1" x14ac:dyDescent="0.25">
      <c r="B506" s="204"/>
      <c r="C506" s="110" t="s">
        <v>538</v>
      </c>
      <c r="D506" s="171">
        <f t="shared" si="1174"/>
        <v>7000</v>
      </c>
      <c r="E506" s="171"/>
      <c r="F506" s="171"/>
      <c r="G506" s="171">
        <v>7000</v>
      </c>
      <c r="H506" s="172"/>
      <c r="I506" s="172"/>
      <c r="J506" s="185">
        <f t="shared" si="1168"/>
        <v>-5510.8720000000003</v>
      </c>
      <c r="K506" s="171">
        <f t="shared" ref="K506:K507" si="1180">Q506</f>
        <v>1489.1279999999999</v>
      </c>
      <c r="L506" s="695">
        <f t="shared" si="1140"/>
        <v>0.21273257142857141</v>
      </c>
      <c r="M506" s="171"/>
      <c r="N506" s="116"/>
      <c r="O506" s="116"/>
      <c r="P506" s="116"/>
      <c r="Q506" s="116">
        <v>1489.1279999999999</v>
      </c>
      <c r="R506" s="695">
        <f t="shared" si="1177"/>
        <v>0.21273257142857141</v>
      </c>
      <c r="S506" s="35"/>
      <c r="T506" s="35"/>
      <c r="U506" s="35"/>
      <c r="V506" s="89"/>
      <c r="W506" s="35"/>
      <c r="X506" s="35"/>
      <c r="Y506" s="35"/>
      <c r="Z506" s="116"/>
      <c r="AA506" s="116"/>
      <c r="AB506" s="35"/>
      <c r="AC506" s="35"/>
      <c r="AD506" s="35"/>
      <c r="AE506" s="171">
        <f t="shared" si="1179"/>
        <v>1489.1279999999999</v>
      </c>
      <c r="AF506" s="695">
        <f t="shared" si="1141"/>
        <v>0.21273257142857141</v>
      </c>
      <c r="AG506" s="171"/>
      <c r="AH506" s="695"/>
      <c r="AI506" s="116"/>
      <c r="AJ506" s="116"/>
      <c r="AK506" s="171">
        <f>'[8]2 вариант'!$D$233</f>
        <v>1489.1279999999999</v>
      </c>
      <c r="AL506" s="695">
        <f t="shared" si="1160"/>
        <v>0.21273257142857141</v>
      </c>
      <c r="AM506" s="35"/>
      <c r="AN506" s="35"/>
      <c r="AO506" s="35"/>
      <c r="AP506" s="116"/>
      <c r="AQ506" s="116"/>
      <c r="AR506" s="171">
        <f t="shared" si="1176"/>
        <v>1489.1279999999999</v>
      </c>
      <c r="AS506" s="695">
        <f t="shared" si="1142"/>
        <v>0.21273257142857141</v>
      </c>
      <c r="AT506" s="171"/>
      <c r="AU506" s="695"/>
      <c r="AV506" s="116"/>
      <c r="AW506" s="695"/>
      <c r="AX506" s="171">
        <f>'[8]2 вариант'!$I$233</f>
        <v>1489.1279999999999</v>
      </c>
      <c r="AY506" s="695">
        <f t="shared" si="1161"/>
        <v>0.21273257142857141</v>
      </c>
      <c r="AZ506" s="35"/>
      <c r="BA506" s="695"/>
      <c r="BB506" s="35"/>
      <c r="BC506" s="35"/>
      <c r="BD506" s="35"/>
      <c r="BE506" s="116"/>
      <c r="BF506" s="116"/>
      <c r="BG506" s="116"/>
      <c r="BH506" s="35"/>
      <c r="BI506" s="35"/>
      <c r="BJ506" s="116"/>
      <c r="BK506" s="116"/>
      <c r="BL506" s="35"/>
      <c r="BM506" s="35"/>
      <c r="BN506" s="116"/>
      <c r="BO506" s="116"/>
      <c r="BP506" s="116"/>
      <c r="BQ506" s="116"/>
      <c r="BR506" s="35"/>
      <c r="BS506" s="35"/>
      <c r="BT506" s="116"/>
      <c r="BU506" s="116"/>
      <c r="BV506" s="116"/>
      <c r="BW506" s="116"/>
      <c r="BX506" s="116"/>
      <c r="BY506" s="35"/>
      <c r="BZ506" s="35"/>
      <c r="CE506" s="695"/>
    </row>
    <row r="507" spans="2:83" s="37" customFormat="1" ht="32.25" hidden="1" customHeight="1" x14ac:dyDescent="0.25">
      <c r="B507" s="204"/>
      <c r="C507" s="110" t="s">
        <v>40</v>
      </c>
      <c r="D507" s="171">
        <f t="shared" si="1174"/>
        <v>10517.64431</v>
      </c>
      <c r="E507" s="171"/>
      <c r="F507" s="171"/>
      <c r="G507" s="171">
        <v>10517.64431</v>
      </c>
      <c r="H507" s="172"/>
      <c r="I507" s="172"/>
      <c r="J507" s="185">
        <f t="shared" si="1168"/>
        <v>-10517.64431</v>
      </c>
      <c r="K507" s="171">
        <f t="shared" si="1180"/>
        <v>0</v>
      </c>
      <c r="L507" s="695">
        <f t="shared" si="1140"/>
        <v>0</v>
      </c>
      <c r="M507" s="171"/>
      <c r="N507" s="116"/>
      <c r="O507" s="116"/>
      <c r="P507" s="116"/>
      <c r="Q507" s="116"/>
      <c r="R507" s="695">
        <f t="shared" si="1177"/>
        <v>0</v>
      </c>
      <c r="S507" s="35"/>
      <c r="T507" s="35"/>
      <c r="U507" s="35"/>
      <c r="V507" s="89"/>
      <c r="W507" s="35"/>
      <c r="X507" s="35"/>
      <c r="Y507" s="35"/>
      <c r="Z507" s="116"/>
      <c r="AA507" s="116"/>
      <c r="AB507" s="35"/>
      <c r="AC507" s="35"/>
      <c r="AD507" s="35"/>
      <c r="AE507" s="171">
        <f t="shared" si="1179"/>
        <v>0</v>
      </c>
      <c r="AF507" s="695">
        <f t="shared" si="1141"/>
        <v>0</v>
      </c>
      <c r="AG507" s="171"/>
      <c r="AH507" s="695"/>
      <c r="AI507" s="116"/>
      <c r="AJ507" s="116"/>
      <c r="AK507" s="171"/>
      <c r="AL507" s="695">
        <f t="shared" si="1160"/>
        <v>0</v>
      </c>
      <c r="AM507" s="35"/>
      <c r="AN507" s="35"/>
      <c r="AO507" s="35"/>
      <c r="AP507" s="116">
        <f>AX507-AK507</f>
        <v>0</v>
      </c>
      <c r="AQ507" s="116"/>
      <c r="AR507" s="171">
        <f t="shared" si="1176"/>
        <v>0</v>
      </c>
      <c r="AS507" s="695">
        <f t="shared" si="1142"/>
        <v>0</v>
      </c>
      <c r="AT507" s="171"/>
      <c r="AU507" s="695"/>
      <c r="AV507" s="116"/>
      <c r="AW507" s="695"/>
      <c r="AX507" s="171"/>
      <c r="AY507" s="695">
        <f t="shared" si="1161"/>
        <v>0</v>
      </c>
      <c r="AZ507" s="35"/>
      <c r="BA507" s="695"/>
      <c r="BB507" s="35"/>
      <c r="BC507" s="35"/>
      <c r="BD507" s="35"/>
      <c r="BE507" s="116"/>
      <c r="BF507" s="116"/>
      <c r="BG507" s="116"/>
      <c r="BH507" s="35"/>
      <c r="BI507" s="35"/>
      <c r="BJ507" s="116"/>
      <c r="BK507" s="116"/>
      <c r="BL507" s="35"/>
      <c r="BM507" s="35"/>
      <c r="BN507" s="116"/>
      <c r="BO507" s="116"/>
      <c r="BP507" s="116"/>
      <c r="BQ507" s="116"/>
      <c r="BR507" s="35"/>
      <c r="BS507" s="35"/>
      <c r="BT507" s="116"/>
      <c r="BU507" s="116"/>
      <c r="BV507" s="116"/>
      <c r="BW507" s="116"/>
      <c r="BX507" s="116"/>
      <c r="BY507" s="35"/>
      <c r="BZ507" s="35"/>
      <c r="CE507" s="695"/>
    </row>
    <row r="508" spans="2:83" s="37" customFormat="1" ht="205.5" customHeight="1" x14ac:dyDescent="0.25">
      <c r="B508" s="503" t="s">
        <v>13</v>
      </c>
      <c r="C508" s="124" t="s">
        <v>431</v>
      </c>
      <c r="D508" s="185">
        <f t="shared" si="1174"/>
        <v>139984</v>
      </c>
      <c r="E508" s="834"/>
      <c r="F508" s="834"/>
      <c r="G508" s="166">
        <f>G509</f>
        <v>139984</v>
      </c>
      <c r="H508" s="834"/>
      <c r="I508" s="172"/>
      <c r="J508" s="185">
        <f>K508-G508</f>
        <v>-139984</v>
      </c>
      <c r="K508" s="834">
        <f>Q508</f>
        <v>0</v>
      </c>
      <c r="L508" s="695">
        <f t="shared" si="1140"/>
        <v>0</v>
      </c>
      <c r="M508" s="952"/>
      <c r="N508" s="114"/>
      <c r="O508" s="114"/>
      <c r="P508" s="114"/>
      <c r="Q508" s="166">
        <f>Q509</f>
        <v>0</v>
      </c>
      <c r="R508" s="695">
        <f t="shared" si="1177"/>
        <v>0</v>
      </c>
      <c r="S508" s="35"/>
      <c r="T508" s="35"/>
      <c r="U508" s="35"/>
      <c r="V508" s="89"/>
      <c r="W508" s="35"/>
      <c r="X508" s="35"/>
      <c r="Y508" s="35"/>
      <c r="Z508" s="116"/>
      <c r="AA508" s="116"/>
      <c r="AB508" s="35"/>
      <c r="AC508" s="35"/>
      <c r="AD508" s="35"/>
      <c r="AE508" s="952">
        <f>AK508</f>
        <v>0</v>
      </c>
      <c r="AF508" s="695">
        <f t="shared" si="1141"/>
        <v>0</v>
      </c>
      <c r="AG508" s="171"/>
      <c r="AH508" s="695"/>
      <c r="AI508" s="116"/>
      <c r="AJ508" s="116"/>
      <c r="AK508" s="114">
        <f>AK509</f>
        <v>0</v>
      </c>
      <c r="AL508" s="695">
        <f t="shared" si="1160"/>
        <v>0</v>
      </c>
      <c r="AM508" s="35"/>
      <c r="AN508" s="35"/>
      <c r="AO508" s="35"/>
      <c r="AP508" s="114">
        <f>AR508-AE508</f>
        <v>131726.79999999999</v>
      </c>
      <c r="AQ508" s="114"/>
      <c r="AR508" s="834">
        <f>AX508</f>
        <v>131726.79999999999</v>
      </c>
      <c r="AS508" s="695">
        <f t="shared" si="1142"/>
        <v>0.94101325865813223</v>
      </c>
      <c r="AT508" s="952"/>
      <c r="AU508" s="695"/>
      <c r="AV508" s="114"/>
      <c r="AW508" s="695"/>
      <c r="AX508" s="952">
        <f>AX509</f>
        <v>131726.79999999999</v>
      </c>
      <c r="AY508" s="695">
        <f t="shared" si="1161"/>
        <v>0.94101325865813223</v>
      </c>
      <c r="AZ508" s="35"/>
      <c r="BA508" s="695"/>
      <c r="BB508" s="35"/>
      <c r="BC508" s="35"/>
      <c r="BD508" s="35"/>
      <c r="BE508" s="116"/>
      <c r="BF508" s="116"/>
      <c r="BG508" s="116"/>
      <c r="BH508" s="35"/>
      <c r="BI508" s="35"/>
      <c r="BJ508" s="116"/>
      <c r="BK508" s="116"/>
      <c r="BL508" s="35"/>
      <c r="BM508" s="35"/>
      <c r="BN508" s="114"/>
      <c r="BO508" s="116"/>
      <c r="BP508" s="116"/>
      <c r="BQ508" s="114"/>
      <c r="BR508" s="35"/>
      <c r="BS508" s="35"/>
      <c r="BT508" s="114"/>
      <c r="BU508" s="114"/>
      <c r="BV508" s="114"/>
      <c r="BW508" s="114"/>
      <c r="BX508" s="114"/>
      <c r="BY508" s="35"/>
      <c r="BZ508" s="35"/>
      <c r="CE508" s="695"/>
    </row>
    <row r="509" spans="2:83" s="37" customFormat="1" ht="54" hidden="1" customHeight="1" x14ac:dyDescent="0.25">
      <c r="B509" s="204"/>
      <c r="C509" s="97" t="s">
        <v>31</v>
      </c>
      <c r="D509" s="185">
        <f t="shared" si="1174"/>
        <v>139984</v>
      </c>
      <c r="E509" s="166"/>
      <c r="F509" s="166"/>
      <c r="G509" s="915">
        <f>G510+G511</f>
        <v>139984</v>
      </c>
      <c r="H509" s="166"/>
      <c r="I509" s="172"/>
      <c r="J509" s="185">
        <f t="shared" ref="J509:J511" si="1181">J510</f>
        <v>0</v>
      </c>
      <c r="K509" s="166">
        <f t="shared" ref="K509:K511" si="1182">Q509</f>
        <v>0</v>
      </c>
      <c r="L509" s="695">
        <f t="shared" si="1140"/>
        <v>0</v>
      </c>
      <c r="M509" s="952"/>
      <c r="N509" s="114"/>
      <c r="O509" s="114"/>
      <c r="P509" s="114"/>
      <c r="Q509" s="993">
        <f>Q510+Q511</f>
        <v>0</v>
      </c>
      <c r="R509" s="695">
        <f t="shared" si="1177"/>
        <v>0</v>
      </c>
      <c r="S509" s="35"/>
      <c r="T509" s="35"/>
      <c r="U509" s="35"/>
      <c r="V509" s="89"/>
      <c r="W509" s="35"/>
      <c r="X509" s="35"/>
      <c r="Y509" s="35"/>
      <c r="Z509" s="116"/>
      <c r="AA509" s="116"/>
      <c r="AB509" s="35"/>
      <c r="AC509" s="35"/>
      <c r="AD509" s="35"/>
      <c r="AE509" s="171">
        <f>AK509</f>
        <v>0</v>
      </c>
      <c r="AF509" s="695">
        <f t="shared" si="1141"/>
        <v>0</v>
      </c>
      <c r="AG509" s="171"/>
      <c r="AH509" s="695"/>
      <c r="AI509" s="116"/>
      <c r="AJ509" s="116"/>
      <c r="AK509" s="114">
        <f>AK510+AK511</f>
        <v>0</v>
      </c>
      <c r="AL509" s="695">
        <f t="shared" si="1160"/>
        <v>0</v>
      </c>
      <c r="AM509" s="35"/>
      <c r="AN509" s="35"/>
      <c r="AO509" s="35"/>
      <c r="AP509" s="114">
        <f>AR509</f>
        <v>131726.79999999999</v>
      </c>
      <c r="AQ509" s="114"/>
      <c r="AR509" s="166">
        <f t="shared" ref="AR509:AR510" si="1183">AX509</f>
        <v>131726.79999999999</v>
      </c>
      <c r="AS509" s="695">
        <f t="shared" si="1142"/>
        <v>0.94101325865813223</v>
      </c>
      <c r="AT509" s="952"/>
      <c r="AU509" s="695"/>
      <c r="AV509" s="114"/>
      <c r="AW509" s="695"/>
      <c r="AX509" s="952">
        <f>AX510+AX511</f>
        <v>131726.79999999999</v>
      </c>
      <c r="AY509" s="695">
        <f t="shared" si="1161"/>
        <v>0.94101325865813223</v>
      </c>
      <c r="AZ509" s="35"/>
      <c r="BA509" s="695"/>
      <c r="BB509" s="35"/>
      <c r="BC509" s="35"/>
      <c r="BD509" s="35"/>
      <c r="BE509" s="116"/>
      <c r="BF509" s="116"/>
      <c r="BG509" s="116"/>
      <c r="BH509" s="35"/>
      <c r="BI509" s="35"/>
      <c r="BJ509" s="116"/>
      <c r="BK509" s="116"/>
      <c r="BL509" s="35"/>
      <c r="BM509" s="35"/>
      <c r="BN509" s="116"/>
      <c r="BO509" s="116"/>
      <c r="BP509" s="116"/>
      <c r="BQ509" s="114"/>
      <c r="BR509" s="35"/>
      <c r="BS509" s="35"/>
      <c r="BT509" s="114"/>
      <c r="BU509" s="114"/>
      <c r="BV509" s="114"/>
      <c r="BW509" s="114"/>
      <c r="BX509" s="114"/>
      <c r="BY509" s="35"/>
      <c r="BZ509" s="35"/>
      <c r="CE509" s="695"/>
    </row>
    <row r="510" spans="2:83" s="37" customFormat="1" ht="32.25" hidden="1" customHeight="1" x14ac:dyDescent="0.25">
      <c r="B510" s="204"/>
      <c r="C510" s="110" t="s">
        <v>39</v>
      </c>
      <c r="D510" s="244">
        <f t="shared" si="1174"/>
        <v>134489.25318999999</v>
      </c>
      <c r="E510" s="171"/>
      <c r="F510" s="171"/>
      <c r="G510" s="171">
        <v>134489.25318999999</v>
      </c>
      <c r="H510" s="172"/>
      <c r="I510" s="172"/>
      <c r="J510" s="244">
        <f t="shared" si="1181"/>
        <v>0</v>
      </c>
      <c r="K510" s="171">
        <f t="shared" si="1182"/>
        <v>0</v>
      </c>
      <c r="L510" s="740">
        <f t="shared" ref="L510:L596" si="1184">K510/D510</f>
        <v>0</v>
      </c>
      <c r="M510" s="171"/>
      <c r="N510" s="116"/>
      <c r="O510" s="116"/>
      <c r="P510" s="116"/>
      <c r="Q510" s="171">
        <v>0</v>
      </c>
      <c r="R510" s="695">
        <f t="shared" si="1177"/>
        <v>0</v>
      </c>
      <c r="S510" s="35"/>
      <c r="T510" s="35"/>
      <c r="U510" s="35"/>
      <c r="V510" s="295"/>
      <c r="W510" s="35"/>
      <c r="X510" s="35"/>
      <c r="Y510" s="35"/>
      <c r="Z510" s="116"/>
      <c r="AA510" s="116"/>
      <c r="AB510" s="35"/>
      <c r="AC510" s="35"/>
      <c r="AD510" s="35"/>
      <c r="AE510" s="171">
        <f t="shared" ref="AE510:AE511" si="1185">AK510</f>
        <v>0</v>
      </c>
      <c r="AF510" s="740">
        <f t="shared" ref="AF510:AF596" si="1186">AE510/D510</f>
        <v>0</v>
      </c>
      <c r="AG510" s="171"/>
      <c r="AH510" s="740"/>
      <c r="AI510" s="116"/>
      <c r="AJ510" s="116"/>
      <c r="AK510" s="116"/>
      <c r="AL510" s="740">
        <f t="shared" si="1160"/>
        <v>0</v>
      </c>
      <c r="AM510" s="35"/>
      <c r="AN510" s="35"/>
      <c r="AO510" s="35"/>
      <c r="AP510" s="116">
        <f>AX510-AK510</f>
        <v>129984</v>
      </c>
      <c r="AQ510" s="116"/>
      <c r="AR510" s="171">
        <f t="shared" si="1183"/>
        <v>129984</v>
      </c>
      <c r="AS510" s="740">
        <f t="shared" ref="AS510:AS596" si="1187">AR510/D510</f>
        <v>0.96650101712115855</v>
      </c>
      <c r="AT510" s="171"/>
      <c r="AU510" s="740"/>
      <c r="AV510" s="116"/>
      <c r="AW510" s="740"/>
      <c r="AX510" s="171">
        <f>'[8]2 вариант'!$I$292</f>
        <v>129984</v>
      </c>
      <c r="AY510" s="740">
        <f t="shared" si="1161"/>
        <v>0.96650101712115855</v>
      </c>
      <c r="AZ510" s="35"/>
      <c r="BA510" s="740"/>
      <c r="BB510" s="35"/>
      <c r="BC510" s="35"/>
      <c r="BD510" s="35"/>
      <c r="BE510" s="116"/>
      <c r="BF510" s="116"/>
      <c r="BG510" s="116"/>
      <c r="BH510" s="35"/>
      <c r="BI510" s="35"/>
      <c r="BJ510" s="116"/>
      <c r="BK510" s="116"/>
      <c r="BL510" s="35"/>
      <c r="BM510" s="35"/>
      <c r="BN510" s="116"/>
      <c r="BO510" s="116"/>
      <c r="BP510" s="116"/>
      <c r="BQ510" s="116"/>
      <c r="BR510" s="35"/>
      <c r="BS510" s="35"/>
      <c r="BT510" s="116"/>
      <c r="BU510" s="116"/>
      <c r="BV510" s="116"/>
      <c r="BW510" s="116"/>
      <c r="BX510" s="116"/>
      <c r="BY510" s="35"/>
      <c r="BZ510" s="35"/>
      <c r="CE510" s="740"/>
    </row>
    <row r="511" spans="2:83" s="37" customFormat="1" ht="32.25" hidden="1" customHeight="1" x14ac:dyDescent="0.25">
      <c r="B511" s="204"/>
      <c r="C511" s="484" t="s">
        <v>516</v>
      </c>
      <c r="D511" s="244">
        <f t="shared" si="1174"/>
        <v>5494.7468099999996</v>
      </c>
      <c r="E511" s="171"/>
      <c r="F511" s="171"/>
      <c r="G511" s="171">
        <v>5494.7468099999996</v>
      </c>
      <c r="H511" s="172"/>
      <c r="I511" s="172"/>
      <c r="J511" s="244">
        <f t="shared" si="1181"/>
        <v>0</v>
      </c>
      <c r="K511" s="171">
        <f t="shared" si="1182"/>
        <v>0</v>
      </c>
      <c r="L511" s="740">
        <f t="shared" si="1184"/>
        <v>0</v>
      </c>
      <c r="M511" s="171"/>
      <c r="N511" s="116"/>
      <c r="O511" s="116"/>
      <c r="P511" s="116"/>
      <c r="Q511" s="171">
        <v>0</v>
      </c>
      <c r="R511" s="695">
        <f t="shared" si="1177"/>
        <v>0</v>
      </c>
      <c r="S511" s="35"/>
      <c r="T511" s="35"/>
      <c r="U511" s="35"/>
      <c r="V511" s="295"/>
      <c r="W511" s="35"/>
      <c r="X511" s="35"/>
      <c r="Y511" s="35"/>
      <c r="Z511" s="116"/>
      <c r="AA511" s="116"/>
      <c r="AB511" s="35"/>
      <c r="AC511" s="35"/>
      <c r="AD511" s="35"/>
      <c r="AE511" s="171">
        <f t="shared" si="1185"/>
        <v>0</v>
      </c>
      <c r="AF511" s="740">
        <f t="shared" si="1186"/>
        <v>0</v>
      </c>
      <c r="AG511" s="171"/>
      <c r="AH511" s="740"/>
      <c r="AI511" s="116"/>
      <c r="AJ511" s="116"/>
      <c r="AK511" s="116"/>
      <c r="AL511" s="740">
        <f t="shared" si="1160"/>
        <v>0</v>
      </c>
      <c r="AM511" s="35"/>
      <c r="AN511" s="35"/>
      <c r="AO511" s="35"/>
      <c r="AP511" s="116"/>
      <c r="AQ511" s="116"/>
      <c r="AR511" s="171">
        <f>AX511</f>
        <v>1742.8</v>
      </c>
      <c r="AS511" s="740">
        <f t="shared" si="1187"/>
        <v>0.31717566982854301</v>
      </c>
      <c r="AT511" s="171"/>
      <c r="AU511" s="740"/>
      <c r="AV511" s="116"/>
      <c r="AW511" s="740"/>
      <c r="AX511" s="171">
        <f>'[8]2 вариант'!$I$293</f>
        <v>1742.8</v>
      </c>
      <c r="AY511" s="740">
        <f t="shared" si="1161"/>
        <v>0.31717566982854301</v>
      </c>
      <c r="AZ511" s="35"/>
      <c r="BA511" s="740"/>
      <c r="BB511" s="35"/>
      <c r="BC511" s="35"/>
      <c r="BD511" s="35"/>
      <c r="BE511" s="116"/>
      <c r="BF511" s="116"/>
      <c r="BG511" s="116"/>
      <c r="BH511" s="35"/>
      <c r="BI511" s="35"/>
      <c r="BJ511" s="116"/>
      <c r="BK511" s="116"/>
      <c r="BL511" s="35"/>
      <c r="BM511" s="35"/>
      <c r="BN511" s="116"/>
      <c r="BO511" s="116"/>
      <c r="BP511" s="116"/>
      <c r="BQ511" s="116"/>
      <c r="BR511" s="35"/>
      <c r="BS511" s="35"/>
      <c r="BT511" s="116"/>
      <c r="BU511" s="116"/>
      <c r="BV511" s="116"/>
      <c r="BW511" s="116"/>
      <c r="BX511" s="116"/>
      <c r="BY511" s="35"/>
      <c r="BZ511" s="35"/>
      <c r="CE511" s="740"/>
    </row>
    <row r="512" spans="2:83" s="37" customFormat="1" ht="102.75" customHeight="1" x14ac:dyDescent="0.25">
      <c r="B512" s="535" t="s">
        <v>14</v>
      </c>
      <c r="C512" s="124" t="s">
        <v>446</v>
      </c>
      <c r="D512" s="185">
        <f t="shared" si="1174"/>
        <v>175000</v>
      </c>
      <c r="E512" s="171"/>
      <c r="F512" s="171"/>
      <c r="G512" s="166">
        <f>G513+G514+G515</f>
        <v>175000</v>
      </c>
      <c r="H512" s="172"/>
      <c r="I512" s="172"/>
      <c r="J512" s="185">
        <f>J515</f>
        <v>0</v>
      </c>
      <c r="K512" s="834">
        <f>Q512</f>
        <v>0</v>
      </c>
      <c r="L512" s="695">
        <f t="shared" si="1184"/>
        <v>0</v>
      </c>
      <c r="M512" s="952"/>
      <c r="N512" s="114"/>
      <c r="O512" s="114"/>
      <c r="P512" s="114"/>
      <c r="Q512" s="166">
        <f>Q513+Q515</f>
        <v>0</v>
      </c>
      <c r="R512" s="695">
        <f>Q512/G512</f>
        <v>0</v>
      </c>
      <c r="S512" s="35"/>
      <c r="T512" s="35"/>
      <c r="U512" s="35"/>
      <c r="V512" s="89"/>
      <c r="W512" s="35"/>
      <c r="X512" s="35"/>
      <c r="Y512" s="35"/>
      <c r="Z512" s="116"/>
      <c r="AA512" s="116"/>
      <c r="AB512" s="35"/>
      <c r="AC512" s="35"/>
      <c r="AD512" s="35"/>
      <c r="AE512" s="952">
        <f>AK512</f>
        <v>0</v>
      </c>
      <c r="AF512" s="695">
        <f t="shared" si="1186"/>
        <v>0</v>
      </c>
      <c r="AG512" s="952"/>
      <c r="AH512" s="695"/>
      <c r="AI512" s="114"/>
      <c r="AJ512" s="114"/>
      <c r="AK512" s="114">
        <f>AK513+AK515</f>
        <v>0</v>
      </c>
      <c r="AL512" s="695">
        <f t="shared" si="1160"/>
        <v>0</v>
      </c>
      <c r="AM512" s="35"/>
      <c r="AN512" s="35"/>
      <c r="AO512" s="35"/>
      <c r="AP512" s="114">
        <v>0</v>
      </c>
      <c r="AQ512" s="114"/>
      <c r="AR512" s="834">
        <f>AX512</f>
        <v>158944.20950999999</v>
      </c>
      <c r="AS512" s="695">
        <f t="shared" si="1187"/>
        <v>0.90825262577142851</v>
      </c>
      <c r="AT512" s="952"/>
      <c r="AU512" s="695"/>
      <c r="AV512" s="114"/>
      <c r="AW512" s="695"/>
      <c r="AX512" s="952">
        <f>AX513+AX515</f>
        <v>158944.20950999999</v>
      </c>
      <c r="AY512" s="695">
        <f t="shared" si="1161"/>
        <v>0.90825262577142851</v>
      </c>
      <c r="AZ512" s="35"/>
      <c r="BA512" s="695"/>
      <c r="BB512" s="35"/>
      <c r="BC512" s="35"/>
      <c r="BD512" s="35"/>
      <c r="BE512" s="116"/>
      <c r="BF512" s="116"/>
      <c r="BG512" s="116"/>
      <c r="BH512" s="35"/>
      <c r="BI512" s="35"/>
      <c r="BJ512" s="116"/>
      <c r="BK512" s="116"/>
      <c r="BL512" s="35"/>
      <c r="BM512" s="35"/>
      <c r="BN512" s="114"/>
      <c r="BO512" s="114"/>
      <c r="BP512" s="114"/>
      <c r="BQ512" s="114"/>
      <c r="BR512" s="35"/>
      <c r="BS512" s="35"/>
      <c r="BT512" s="114"/>
      <c r="BU512" s="114"/>
      <c r="BV512" s="114"/>
      <c r="BW512" s="114"/>
      <c r="BX512" s="114"/>
      <c r="BY512" s="35"/>
      <c r="BZ512" s="35"/>
      <c r="CE512" s="695"/>
    </row>
    <row r="513" spans="2:83" s="37" customFormat="1" ht="56.25" hidden="1" customHeight="1" x14ac:dyDescent="0.25">
      <c r="B513" s="689"/>
      <c r="C513" s="484" t="s">
        <v>254</v>
      </c>
      <c r="D513" s="244">
        <f>G513</f>
        <v>7662.58817</v>
      </c>
      <c r="E513" s="171"/>
      <c r="F513" s="171"/>
      <c r="G513" s="109">
        <v>7662.58817</v>
      </c>
      <c r="H513" s="172"/>
      <c r="I513" s="172"/>
      <c r="J513" s="185"/>
      <c r="K513" s="834">
        <f>Q513</f>
        <v>0</v>
      </c>
      <c r="L513" s="695">
        <f t="shared" si="1184"/>
        <v>0</v>
      </c>
      <c r="M513" s="952"/>
      <c r="N513" s="114"/>
      <c r="O513" s="114"/>
      <c r="P513" s="114"/>
      <c r="Q513" s="116"/>
      <c r="R513" s="695">
        <f t="shared" ref="R513:R518" si="1188">Q513/G513</f>
        <v>0</v>
      </c>
      <c r="S513" s="35"/>
      <c r="T513" s="35"/>
      <c r="U513" s="35"/>
      <c r="V513" s="89"/>
      <c r="W513" s="35"/>
      <c r="X513" s="35"/>
      <c r="Y513" s="35"/>
      <c r="Z513" s="116"/>
      <c r="AA513" s="116"/>
      <c r="AB513" s="35"/>
      <c r="AC513" s="35"/>
      <c r="AD513" s="35"/>
      <c r="AE513" s="171">
        <f>AK513</f>
        <v>0</v>
      </c>
      <c r="AF513" s="695">
        <f t="shared" si="1186"/>
        <v>0</v>
      </c>
      <c r="AG513" s="952"/>
      <c r="AH513" s="695"/>
      <c r="AI513" s="114"/>
      <c r="AJ513" s="114"/>
      <c r="AK513" s="116"/>
      <c r="AL513" s="695">
        <f t="shared" si="1160"/>
        <v>0</v>
      </c>
      <c r="AM513" s="35"/>
      <c r="AN513" s="35"/>
      <c r="AO513" s="35"/>
      <c r="AP513" s="114"/>
      <c r="AQ513" s="114"/>
      <c r="AR513" s="171">
        <f>AX513</f>
        <v>3268.29567</v>
      </c>
      <c r="AS513" s="695">
        <f t="shared" si="1187"/>
        <v>0.4265263377713277</v>
      </c>
      <c r="AT513" s="952"/>
      <c r="AU513" s="695"/>
      <c r="AV513" s="114"/>
      <c r="AW513" s="695"/>
      <c r="AX513" s="171">
        <f>'[8]2 вариант'!$I$305</f>
        <v>3268.29567</v>
      </c>
      <c r="AY513" s="695">
        <f t="shared" si="1161"/>
        <v>0.4265263377713277</v>
      </c>
      <c r="AZ513" s="35"/>
      <c r="BA513" s="695"/>
      <c r="BB513" s="35"/>
      <c r="BC513" s="35"/>
      <c r="BD513" s="35"/>
      <c r="BE513" s="116"/>
      <c r="BF513" s="116"/>
      <c r="BG513" s="116"/>
      <c r="BH513" s="35"/>
      <c r="BI513" s="35"/>
      <c r="BJ513" s="116"/>
      <c r="BK513" s="116"/>
      <c r="BL513" s="35"/>
      <c r="BM513" s="35"/>
      <c r="BN513" s="114"/>
      <c r="BO513" s="114"/>
      <c r="BP513" s="114"/>
      <c r="BQ513" s="114"/>
      <c r="BR513" s="35"/>
      <c r="BS513" s="35"/>
      <c r="BT513" s="114"/>
      <c r="BU513" s="114"/>
      <c r="BV513" s="114"/>
      <c r="BW513" s="114"/>
      <c r="BX513" s="114"/>
      <c r="BY513" s="35"/>
      <c r="BZ513" s="35"/>
      <c r="CE513" s="695"/>
    </row>
    <row r="514" spans="2:83" s="37" customFormat="1" ht="56.25" hidden="1" customHeight="1" x14ac:dyDescent="0.25">
      <c r="B514" s="1018"/>
      <c r="C514" s="484" t="s">
        <v>482</v>
      </c>
      <c r="D514" s="244">
        <f>G514</f>
        <v>1141.70577</v>
      </c>
      <c r="E514" s="171"/>
      <c r="F514" s="171"/>
      <c r="G514" s="109">
        <v>1141.70577</v>
      </c>
      <c r="H514" s="172"/>
      <c r="I514" s="172"/>
      <c r="J514" s="185"/>
      <c r="K514" s="1015"/>
      <c r="L514" s="695"/>
      <c r="M514" s="1015"/>
      <c r="N514" s="114"/>
      <c r="O514" s="114"/>
      <c r="P514" s="114"/>
      <c r="Q514" s="116"/>
      <c r="R514" s="695"/>
      <c r="S514" s="35"/>
      <c r="T514" s="35"/>
      <c r="U514" s="35"/>
      <c r="V514" s="89"/>
      <c r="W514" s="35"/>
      <c r="X514" s="35"/>
      <c r="Y514" s="35"/>
      <c r="Z514" s="116"/>
      <c r="AA514" s="116"/>
      <c r="AB514" s="35"/>
      <c r="AC514" s="35"/>
      <c r="AD514" s="35"/>
      <c r="AE514" s="171"/>
      <c r="AF514" s="695"/>
      <c r="AG514" s="1015"/>
      <c r="AH514" s="695"/>
      <c r="AI514" s="114"/>
      <c r="AJ514" s="114"/>
      <c r="AK514" s="116"/>
      <c r="AL514" s="695"/>
      <c r="AM514" s="35"/>
      <c r="AN514" s="35"/>
      <c r="AO514" s="35"/>
      <c r="AP514" s="114"/>
      <c r="AQ514" s="114"/>
      <c r="AR514" s="171"/>
      <c r="AS514" s="695"/>
      <c r="AT514" s="1015"/>
      <c r="AU514" s="695"/>
      <c r="AV514" s="114"/>
      <c r="AW514" s="695"/>
      <c r="AX514" s="171">
        <f>'[8]2 вариант'!$I$310</f>
        <v>0</v>
      </c>
      <c r="AY514" s="695"/>
      <c r="AZ514" s="35"/>
      <c r="BA514" s="695"/>
      <c r="BB514" s="35"/>
      <c r="BC514" s="35"/>
      <c r="BD514" s="35"/>
      <c r="BE514" s="116"/>
      <c r="BF514" s="116"/>
      <c r="BG514" s="116"/>
      <c r="BH514" s="35"/>
      <c r="BI514" s="35"/>
      <c r="BJ514" s="116"/>
      <c r="BK514" s="116"/>
      <c r="BL514" s="35"/>
      <c r="BM514" s="35"/>
      <c r="BN514" s="114"/>
      <c r="BO514" s="114"/>
      <c r="BP514" s="114"/>
      <c r="BQ514" s="114"/>
      <c r="BR514" s="35"/>
      <c r="BS514" s="35"/>
      <c r="BT514" s="114"/>
      <c r="BU514" s="114"/>
      <c r="BV514" s="114"/>
      <c r="BW514" s="114"/>
      <c r="BX514" s="114"/>
      <c r="BY514" s="35"/>
      <c r="BZ514" s="35"/>
      <c r="CE514" s="695"/>
    </row>
    <row r="515" spans="2:83" s="37" customFormat="1" ht="32.25" hidden="1" customHeight="1" x14ac:dyDescent="0.25">
      <c r="B515" s="204"/>
      <c r="C515" s="484" t="s">
        <v>106</v>
      </c>
      <c r="D515" s="171">
        <f>G515</f>
        <v>166195.70606</v>
      </c>
      <c r="E515" s="171"/>
      <c r="F515" s="171"/>
      <c r="G515" s="171">
        <v>166195.70606</v>
      </c>
      <c r="H515" s="172"/>
      <c r="I515" s="172"/>
      <c r="J515" s="185"/>
      <c r="K515" s="834">
        <f t="shared" ref="K515:K516" si="1189">Q515</f>
        <v>0</v>
      </c>
      <c r="L515" s="695">
        <f t="shared" si="1184"/>
        <v>0</v>
      </c>
      <c r="M515" s="171"/>
      <c r="N515" s="116"/>
      <c r="O515" s="116"/>
      <c r="P515" s="116"/>
      <c r="Q515" s="116"/>
      <c r="R515" s="695">
        <f t="shared" si="1188"/>
        <v>0</v>
      </c>
      <c r="S515" s="35"/>
      <c r="T515" s="35"/>
      <c r="U515" s="35"/>
      <c r="V515" s="89"/>
      <c r="W515" s="35"/>
      <c r="X515" s="35"/>
      <c r="Y515" s="35"/>
      <c r="Z515" s="116"/>
      <c r="AA515" s="116"/>
      <c r="AB515" s="35"/>
      <c r="AC515" s="35"/>
      <c r="AD515" s="35"/>
      <c r="AE515" s="171">
        <f>AK515</f>
        <v>0</v>
      </c>
      <c r="AF515" s="695">
        <f t="shared" si="1186"/>
        <v>0</v>
      </c>
      <c r="AG515" s="171"/>
      <c r="AH515" s="695"/>
      <c r="AI515" s="116"/>
      <c r="AJ515" s="116"/>
      <c r="AK515" s="116"/>
      <c r="AL515" s="695">
        <f t="shared" si="1160"/>
        <v>0</v>
      </c>
      <c r="AM515" s="35"/>
      <c r="AN515" s="35"/>
      <c r="AO515" s="35"/>
      <c r="AP515" s="116"/>
      <c r="AQ515" s="116"/>
      <c r="AR515" s="171">
        <f>AX515</f>
        <v>155675.91383999999</v>
      </c>
      <c r="AS515" s="695">
        <f t="shared" si="1187"/>
        <v>0.93670238257417948</v>
      </c>
      <c r="AT515" s="171"/>
      <c r="AU515" s="695"/>
      <c r="AV515" s="116"/>
      <c r="AW515" s="695"/>
      <c r="AX515" s="171">
        <f>'[8]2 вариант'!$I$304</f>
        <v>155675.91383999999</v>
      </c>
      <c r="AY515" s="695">
        <f t="shared" si="1161"/>
        <v>0.93670238257417948</v>
      </c>
      <c r="AZ515" s="35"/>
      <c r="BA515" s="695"/>
      <c r="BB515" s="35"/>
      <c r="BC515" s="35"/>
      <c r="BD515" s="35"/>
      <c r="BE515" s="116"/>
      <c r="BF515" s="116"/>
      <c r="BG515" s="116"/>
      <c r="BH515" s="35"/>
      <c r="BI515" s="35"/>
      <c r="BJ515" s="116"/>
      <c r="BK515" s="116"/>
      <c r="BL515" s="35"/>
      <c r="BM515" s="35"/>
      <c r="BN515" s="116"/>
      <c r="BO515" s="116"/>
      <c r="BP515" s="116"/>
      <c r="BQ515" s="116"/>
      <c r="BR515" s="35"/>
      <c r="BS515" s="35"/>
      <c r="BT515" s="116"/>
      <c r="BU515" s="116"/>
      <c r="BV515" s="116"/>
      <c r="BW515" s="116"/>
      <c r="BX515" s="116"/>
      <c r="BY515" s="35"/>
      <c r="BZ515" s="35"/>
      <c r="CE515" s="695"/>
    </row>
    <row r="516" spans="2:83" s="37" customFormat="1" ht="112.5" customHeight="1" x14ac:dyDescent="0.25">
      <c r="B516" s="557" t="s">
        <v>282</v>
      </c>
      <c r="C516" s="558" t="s">
        <v>455</v>
      </c>
      <c r="D516" s="185">
        <f t="shared" si="1174"/>
        <v>321000</v>
      </c>
      <c r="E516" s="171"/>
      <c r="F516" s="171"/>
      <c r="G516" s="915">
        <f>G517+G518</f>
        <v>321000</v>
      </c>
      <c r="H516" s="172"/>
      <c r="I516" s="172"/>
      <c r="J516" s="185">
        <f>K516-G516</f>
        <v>-321000</v>
      </c>
      <c r="K516" s="834">
        <f t="shared" si="1189"/>
        <v>0</v>
      </c>
      <c r="L516" s="695">
        <f t="shared" si="1184"/>
        <v>0</v>
      </c>
      <c r="M516" s="171"/>
      <c r="N516" s="116"/>
      <c r="O516" s="116"/>
      <c r="P516" s="116"/>
      <c r="Q516" s="993">
        <f>Q517+Q518</f>
        <v>0</v>
      </c>
      <c r="R516" s="695">
        <f t="shared" si="1188"/>
        <v>0</v>
      </c>
      <c r="S516" s="35"/>
      <c r="T516" s="35"/>
      <c r="U516" s="35"/>
      <c r="V516" s="89"/>
      <c r="W516" s="35"/>
      <c r="X516" s="35"/>
      <c r="Y516" s="35"/>
      <c r="Z516" s="116"/>
      <c r="AA516" s="116"/>
      <c r="AB516" s="35"/>
      <c r="AC516" s="35"/>
      <c r="AD516" s="35"/>
      <c r="AE516" s="952">
        <f>AK516</f>
        <v>0</v>
      </c>
      <c r="AF516" s="695">
        <f t="shared" si="1186"/>
        <v>0</v>
      </c>
      <c r="AG516" s="171"/>
      <c r="AH516" s="695"/>
      <c r="AI516" s="116"/>
      <c r="AJ516" s="116"/>
      <c r="AK516" s="114">
        <f>AK518</f>
        <v>0</v>
      </c>
      <c r="AL516" s="695">
        <f t="shared" si="1160"/>
        <v>0</v>
      </c>
      <c r="AM516" s="35"/>
      <c r="AN516" s="35"/>
      <c r="AO516" s="35"/>
      <c r="AP516" s="116">
        <v>0</v>
      </c>
      <c r="AQ516" s="116"/>
      <c r="AR516" s="834">
        <f>AX516</f>
        <v>16407.595560000002</v>
      </c>
      <c r="AS516" s="695">
        <f t="shared" si="1187"/>
        <v>5.1114004859813086E-2</v>
      </c>
      <c r="AT516" s="952"/>
      <c r="AU516" s="695"/>
      <c r="AV516" s="114"/>
      <c r="AW516" s="695"/>
      <c r="AX516" s="952">
        <f>AX517+AX518</f>
        <v>16407.595560000002</v>
      </c>
      <c r="AY516" s="695">
        <f t="shared" si="1161"/>
        <v>5.1114004859813086E-2</v>
      </c>
      <c r="AZ516" s="35"/>
      <c r="BA516" s="695"/>
      <c r="BB516" s="35"/>
      <c r="BC516" s="35"/>
      <c r="BD516" s="35"/>
      <c r="BE516" s="116"/>
      <c r="BF516" s="116"/>
      <c r="BG516" s="116"/>
      <c r="BH516" s="35"/>
      <c r="BI516" s="35"/>
      <c r="BJ516" s="116"/>
      <c r="BK516" s="116"/>
      <c r="BL516" s="35"/>
      <c r="BM516" s="35"/>
      <c r="BN516" s="114"/>
      <c r="BO516" s="116"/>
      <c r="BP516" s="116"/>
      <c r="BQ516" s="114"/>
      <c r="BR516" s="35"/>
      <c r="BS516" s="35"/>
      <c r="BT516" s="116"/>
      <c r="BU516" s="114"/>
      <c r="BV516" s="114"/>
      <c r="BW516" s="114"/>
      <c r="BX516" s="114"/>
      <c r="BY516" s="35"/>
      <c r="BZ516" s="35"/>
      <c r="CE516" s="695"/>
    </row>
    <row r="517" spans="2:83" s="37" customFormat="1" ht="60" hidden="1" customHeight="1" x14ac:dyDescent="0.25">
      <c r="B517" s="204"/>
      <c r="C517" s="919" t="s">
        <v>103</v>
      </c>
      <c r="D517" s="244">
        <f>G517</f>
        <v>214789.26800000001</v>
      </c>
      <c r="E517" s="171"/>
      <c r="F517" s="171"/>
      <c r="G517" s="171">
        <v>214789.26800000001</v>
      </c>
      <c r="H517" s="172"/>
      <c r="I517" s="172"/>
      <c r="J517" s="244"/>
      <c r="K517" s="171">
        <f>Q517</f>
        <v>0</v>
      </c>
      <c r="L517" s="740"/>
      <c r="M517" s="171"/>
      <c r="N517" s="116"/>
      <c r="O517" s="116"/>
      <c r="P517" s="116"/>
      <c r="Q517" s="171">
        <v>0</v>
      </c>
      <c r="R517" s="695"/>
      <c r="S517" s="35"/>
      <c r="T517" s="35"/>
      <c r="U517" s="35"/>
      <c r="V517" s="295"/>
      <c r="W517" s="35"/>
      <c r="X517" s="35"/>
      <c r="Y517" s="35"/>
      <c r="Z517" s="116"/>
      <c r="AA517" s="116"/>
      <c r="AB517" s="35"/>
      <c r="AC517" s="35"/>
      <c r="AD517" s="35"/>
      <c r="AE517" s="171"/>
      <c r="AF517" s="695">
        <f t="shared" si="1186"/>
        <v>0</v>
      </c>
      <c r="AG517" s="171"/>
      <c r="AH517" s="740"/>
      <c r="AI517" s="116"/>
      <c r="AJ517" s="116"/>
      <c r="AK517" s="116"/>
      <c r="AL517" s="695">
        <f t="shared" si="1160"/>
        <v>0</v>
      </c>
      <c r="AM517" s="35"/>
      <c r="AN517" s="35"/>
      <c r="AO517" s="35"/>
      <c r="AP517" s="116"/>
      <c r="AQ517" s="116"/>
      <c r="AR517" s="171">
        <f>AX517</f>
        <v>0</v>
      </c>
      <c r="AS517" s="695">
        <f t="shared" si="1187"/>
        <v>0</v>
      </c>
      <c r="AT517" s="171"/>
      <c r="AU517" s="740"/>
      <c r="AV517" s="116"/>
      <c r="AW517" s="740"/>
      <c r="AX517" s="171">
        <v>0</v>
      </c>
      <c r="AY517" s="695">
        <f t="shared" si="1161"/>
        <v>0</v>
      </c>
      <c r="AZ517" s="35"/>
      <c r="BA517" s="740"/>
      <c r="BB517" s="35"/>
      <c r="BC517" s="35"/>
      <c r="BD517" s="35"/>
      <c r="BE517" s="116"/>
      <c r="BF517" s="116"/>
      <c r="BG517" s="116"/>
      <c r="BH517" s="35"/>
      <c r="BI517" s="35"/>
      <c r="BJ517" s="116"/>
      <c r="BK517" s="116"/>
      <c r="BL517" s="35"/>
      <c r="BM517" s="35"/>
      <c r="BN517" s="116"/>
      <c r="BO517" s="116"/>
      <c r="BP517" s="116"/>
      <c r="BQ517" s="116"/>
      <c r="BR517" s="35"/>
      <c r="BS517" s="35"/>
      <c r="BT517" s="116"/>
      <c r="BU517" s="116"/>
      <c r="BV517" s="116"/>
      <c r="BW517" s="116"/>
      <c r="BX517" s="116"/>
      <c r="BY517" s="35"/>
      <c r="BZ517" s="35"/>
      <c r="CE517" s="740"/>
    </row>
    <row r="518" spans="2:83" s="37" customFormat="1" ht="47.25" hidden="1" customHeight="1" x14ac:dyDescent="0.25">
      <c r="B518" s="204"/>
      <c r="C518" s="919" t="s">
        <v>516</v>
      </c>
      <c r="D518" s="244">
        <f>G518</f>
        <v>106210.732</v>
      </c>
      <c r="E518" s="171"/>
      <c r="F518" s="171"/>
      <c r="G518" s="171">
        <v>106210.732</v>
      </c>
      <c r="H518" s="172"/>
      <c r="I518" s="172"/>
      <c r="J518" s="244"/>
      <c r="K518" s="171">
        <f>Q518</f>
        <v>0</v>
      </c>
      <c r="L518" s="740"/>
      <c r="M518" s="171"/>
      <c r="N518" s="116"/>
      <c r="O518" s="116"/>
      <c r="P518" s="116"/>
      <c r="Q518" s="171"/>
      <c r="R518" s="695">
        <f t="shared" si="1188"/>
        <v>0</v>
      </c>
      <c r="S518" s="35"/>
      <c r="T518" s="35"/>
      <c r="U518" s="35"/>
      <c r="V518" s="295"/>
      <c r="W518" s="35"/>
      <c r="X518" s="35"/>
      <c r="Y518" s="35"/>
      <c r="Z518" s="116"/>
      <c r="AA518" s="116"/>
      <c r="AB518" s="35"/>
      <c r="AC518" s="35"/>
      <c r="AD518" s="35"/>
      <c r="AE518" s="171">
        <f>AK518</f>
        <v>0</v>
      </c>
      <c r="AF518" s="695">
        <f t="shared" si="1186"/>
        <v>0</v>
      </c>
      <c r="AG518" s="171"/>
      <c r="AH518" s="740"/>
      <c r="AI518" s="116"/>
      <c r="AJ518" s="116"/>
      <c r="AK518" s="116"/>
      <c r="AL518" s="695">
        <f t="shared" si="1160"/>
        <v>0</v>
      </c>
      <c r="AM518" s="35"/>
      <c r="AN518" s="35"/>
      <c r="AO518" s="35"/>
      <c r="AP518" s="116"/>
      <c r="AQ518" s="116"/>
      <c r="AR518" s="171">
        <f>AX518</f>
        <v>16407.595560000002</v>
      </c>
      <c r="AS518" s="695">
        <f t="shared" si="1187"/>
        <v>0.15448152226274084</v>
      </c>
      <c r="AT518" s="171"/>
      <c r="AU518" s="740"/>
      <c r="AV518" s="116"/>
      <c r="AW518" s="740"/>
      <c r="AX518" s="171">
        <f>'[8]2 вариант'!$I$298</f>
        <v>16407.595560000002</v>
      </c>
      <c r="AY518" s="740">
        <f>AX518/D518</f>
        <v>0.15448152226274084</v>
      </c>
      <c r="AZ518" s="35"/>
      <c r="BA518" s="740"/>
      <c r="BB518" s="35"/>
      <c r="BC518" s="35"/>
      <c r="BD518" s="35"/>
      <c r="BE518" s="116"/>
      <c r="BF518" s="116"/>
      <c r="BG518" s="116"/>
      <c r="BH518" s="35"/>
      <c r="BI518" s="35"/>
      <c r="BJ518" s="116"/>
      <c r="BK518" s="116"/>
      <c r="BL518" s="35"/>
      <c r="BM518" s="35"/>
      <c r="BN518" s="116"/>
      <c r="BO518" s="116"/>
      <c r="BP518" s="116"/>
      <c r="BQ518" s="116"/>
      <c r="BR518" s="35"/>
      <c r="BS518" s="35"/>
      <c r="BT518" s="116"/>
      <c r="BU518" s="116"/>
      <c r="BV518" s="116"/>
      <c r="BW518" s="116"/>
      <c r="BX518" s="116"/>
      <c r="BY518" s="35"/>
      <c r="BZ518" s="35"/>
      <c r="CE518" s="740"/>
    </row>
    <row r="519" spans="2:83" s="37" customFormat="1" ht="93" hidden="1" customHeight="1" x14ac:dyDescent="0.25">
      <c r="B519" s="557" t="s">
        <v>435</v>
      </c>
      <c r="C519" s="558" t="s">
        <v>454</v>
      </c>
      <c r="D519" s="185">
        <f t="shared" si="1174"/>
        <v>0</v>
      </c>
      <c r="E519" s="834"/>
      <c r="F519" s="834"/>
      <c r="G519" s="915">
        <v>0</v>
      </c>
      <c r="H519" s="258"/>
      <c r="I519" s="258"/>
      <c r="J519" s="185">
        <v>0</v>
      </c>
      <c r="K519" s="834">
        <v>0</v>
      </c>
      <c r="L519" s="695" t="e">
        <f t="shared" si="1184"/>
        <v>#DIV/0!</v>
      </c>
      <c r="M519" s="952"/>
      <c r="N519" s="114"/>
      <c r="O519" s="114"/>
      <c r="P519" s="114"/>
      <c r="Q519" s="114"/>
      <c r="R519" s="114"/>
      <c r="S519" s="41"/>
      <c r="T519" s="41"/>
      <c r="U519" s="41"/>
      <c r="V519" s="89"/>
      <c r="W519" s="41"/>
      <c r="X519" s="41"/>
      <c r="Y519" s="41"/>
      <c r="Z519" s="114"/>
      <c r="AA519" s="114"/>
      <c r="AB519" s="41"/>
      <c r="AC519" s="41"/>
      <c r="AD519" s="41"/>
      <c r="AE519" s="952">
        <f>AK519</f>
        <v>0</v>
      </c>
      <c r="AF519" s="695" t="e">
        <f t="shared" si="1186"/>
        <v>#DIV/0!</v>
      </c>
      <c r="AG519" s="952"/>
      <c r="AH519" s="695"/>
      <c r="AI519" s="114"/>
      <c r="AJ519" s="114"/>
      <c r="AK519" s="114"/>
      <c r="AL519" s="695" t="e">
        <f t="shared" si="1160"/>
        <v>#DIV/0!</v>
      </c>
      <c r="AM519" s="41"/>
      <c r="AN519" s="41"/>
      <c r="AO519" s="41"/>
      <c r="AP519" s="114">
        <v>0</v>
      </c>
      <c r="AQ519" s="114"/>
      <c r="AR519" s="834">
        <f t="shared" ref="AR519:AR520" si="1190">AX519</f>
        <v>0</v>
      </c>
      <c r="AS519" s="695" t="e">
        <f t="shared" si="1187"/>
        <v>#DIV/0!</v>
      </c>
      <c r="AT519" s="952"/>
      <c r="AU519" s="695"/>
      <c r="AV519" s="114"/>
      <c r="AW519" s="695"/>
      <c r="AX519" s="952">
        <f t="shared" ref="AX519:AX520" si="1191">AK519</f>
        <v>0</v>
      </c>
      <c r="AY519" s="695" t="e">
        <f t="shared" si="1161"/>
        <v>#DIV/0!</v>
      </c>
      <c r="AZ519" s="41"/>
      <c r="BA519" s="695"/>
      <c r="BB519" s="41"/>
      <c r="BC519" s="41"/>
      <c r="BD519" s="41"/>
      <c r="BE519" s="114"/>
      <c r="BF519" s="114"/>
      <c r="BG519" s="114"/>
      <c r="BH519" s="41"/>
      <c r="BI519" s="41"/>
      <c r="BJ519" s="114"/>
      <c r="BK519" s="114"/>
      <c r="BL519" s="41"/>
      <c r="BM519" s="41"/>
      <c r="BN519" s="114"/>
      <c r="BO519" s="114"/>
      <c r="BP519" s="114"/>
      <c r="BQ519" s="114"/>
      <c r="BR519" s="41"/>
      <c r="BS519" s="41"/>
      <c r="BT519" s="114"/>
      <c r="BU519" s="114"/>
      <c r="BV519" s="116"/>
      <c r="BW519" s="116"/>
      <c r="BX519" s="114"/>
      <c r="BY519" s="35"/>
      <c r="BZ519" s="35"/>
      <c r="CE519" s="695"/>
    </row>
    <row r="520" spans="2:83" s="37" customFormat="1" ht="92.25" hidden="1" customHeight="1" x14ac:dyDescent="0.25">
      <c r="B520" s="539" t="s">
        <v>456</v>
      </c>
      <c r="C520" s="124" t="s">
        <v>445</v>
      </c>
      <c r="D520" s="185">
        <f t="shared" si="1174"/>
        <v>0</v>
      </c>
      <c r="E520" s="834"/>
      <c r="F520" s="834"/>
      <c r="G520" s="166">
        <v>0</v>
      </c>
      <c r="H520" s="258"/>
      <c r="I520" s="258"/>
      <c r="J520" s="185">
        <v>0</v>
      </c>
      <c r="K520" s="834">
        <f>Q520</f>
        <v>0</v>
      </c>
      <c r="L520" s="695" t="e">
        <f t="shared" si="1184"/>
        <v>#DIV/0!</v>
      </c>
      <c r="M520" s="952"/>
      <c r="N520" s="114"/>
      <c r="O520" s="114"/>
      <c r="P520" s="114"/>
      <c r="Q520" s="114">
        <f>G520</f>
        <v>0</v>
      </c>
      <c r="R520" s="114"/>
      <c r="S520" s="41"/>
      <c r="T520" s="41"/>
      <c r="U520" s="41"/>
      <c r="V520" s="89"/>
      <c r="W520" s="41"/>
      <c r="X520" s="41"/>
      <c r="Y520" s="41"/>
      <c r="Z520" s="114"/>
      <c r="AA520" s="114"/>
      <c r="AB520" s="41"/>
      <c r="AC520" s="41"/>
      <c r="AD520" s="41"/>
      <c r="AE520" s="952">
        <f>AK520</f>
        <v>0</v>
      </c>
      <c r="AF520" s="695" t="e">
        <f t="shared" si="1186"/>
        <v>#DIV/0!</v>
      </c>
      <c r="AG520" s="952"/>
      <c r="AH520" s="695" t="e">
        <f t="shared" ref="AH520:AH525" si="1192">AG520/E520</f>
        <v>#DIV/0!</v>
      </c>
      <c r="AI520" s="114"/>
      <c r="AJ520" s="114"/>
      <c r="AK520" s="114"/>
      <c r="AL520" s="695" t="e">
        <f t="shared" si="1160"/>
        <v>#DIV/0!</v>
      </c>
      <c r="AM520" s="41"/>
      <c r="AN520" s="41"/>
      <c r="AO520" s="41"/>
      <c r="AP520" s="114">
        <v>0</v>
      </c>
      <c r="AQ520" s="114"/>
      <c r="AR520" s="834">
        <f t="shared" si="1190"/>
        <v>0</v>
      </c>
      <c r="AS520" s="695" t="e">
        <f t="shared" si="1187"/>
        <v>#DIV/0!</v>
      </c>
      <c r="AT520" s="952"/>
      <c r="AU520" s="695"/>
      <c r="AV520" s="114"/>
      <c r="AW520" s="695"/>
      <c r="AX520" s="952">
        <f t="shared" si="1191"/>
        <v>0</v>
      </c>
      <c r="AY520" s="695" t="e">
        <f t="shared" si="1161"/>
        <v>#DIV/0!</v>
      </c>
      <c r="AZ520" s="41"/>
      <c r="BA520" s="695"/>
      <c r="BB520" s="41"/>
      <c r="BC520" s="41"/>
      <c r="BD520" s="41"/>
      <c r="BE520" s="114"/>
      <c r="BF520" s="114"/>
      <c r="BG520" s="114"/>
      <c r="BH520" s="41"/>
      <c r="BI520" s="41"/>
      <c r="BJ520" s="114"/>
      <c r="BK520" s="114"/>
      <c r="BL520" s="41"/>
      <c r="BM520" s="41"/>
      <c r="BN520" s="114"/>
      <c r="BO520" s="114"/>
      <c r="BP520" s="114"/>
      <c r="BQ520" s="114"/>
      <c r="BR520" s="41"/>
      <c r="BS520" s="41"/>
      <c r="BT520" s="114"/>
      <c r="BU520" s="114"/>
      <c r="BV520" s="116"/>
      <c r="BW520" s="116"/>
      <c r="BX520" s="114"/>
      <c r="BY520" s="35"/>
      <c r="BZ520" s="35"/>
      <c r="CE520" s="695"/>
    </row>
    <row r="521" spans="2:83" s="37" customFormat="1" ht="153.75" hidden="1" customHeight="1" x14ac:dyDescent="0.25">
      <c r="B521" s="673" t="s">
        <v>467</v>
      </c>
      <c r="C521" s="601" t="s">
        <v>481</v>
      </c>
      <c r="D521" s="185">
        <f t="shared" si="1174"/>
        <v>0</v>
      </c>
      <c r="E521" s="834"/>
      <c r="F521" s="834"/>
      <c r="G521" s="166"/>
      <c r="H521" s="258"/>
      <c r="I521" s="258"/>
      <c r="J521" s="185">
        <f>J522</f>
        <v>0</v>
      </c>
      <c r="K521" s="834">
        <f>Q521</f>
        <v>0</v>
      </c>
      <c r="L521" s="695" t="e">
        <f t="shared" si="1184"/>
        <v>#DIV/0!</v>
      </c>
      <c r="M521" s="952"/>
      <c r="N521" s="114"/>
      <c r="O521" s="114"/>
      <c r="P521" s="114"/>
      <c r="Q521" s="114">
        <f>Q522</f>
        <v>0</v>
      </c>
      <c r="R521" s="114"/>
      <c r="S521" s="41"/>
      <c r="T521" s="41"/>
      <c r="U521" s="41"/>
      <c r="V521" s="89"/>
      <c r="W521" s="41"/>
      <c r="X521" s="41"/>
      <c r="Y521" s="41"/>
      <c r="Z521" s="114"/>
      <c r="AA521" s="114"/>
      <c r="AB521" s="41"/>
      <c r="AC521" s="41"/>
      <c r="AD521" s="41"/>
      <c r="AE521" s="952"/>
      <c r="AF521" s="695" t="e">
        <f t="shared" si="1186"/>
        <v>#DIV/0!</v>
      </c>
      <c r="AG521" s="952"/>
      <c r="AH521" s="695" t="e">
        <f t="shared" si="1192"/>
        <v>#DIV/0!</v>
      </c>
      <c r="AI521" s="114"/>
      <c r="AJ521" s="114"/>
      <c r="AK521" s="114"/>
      <c r="AL521" s="695" t="e">
        <f t="shared" si="1160"/>
        <v>#DIV/0!</v>
      </c>
      <c r="AM521" s="41"/>
      <c r="AN521" s="41"/>
      <c r="AO521" s="41"/>
      <c r="AP521" s="114"/>
      <c r="AQ521" s="114"/>
      <c r="AR521" s="834"/>
      <c r="AS521" s="695" t="e">
        <f t="shared" si="1187"/>
        <v>#DIV/0!</v>
      </c>
      <c r="AT521" s="952"/>
      <c r="AU521" s="695"/>
      <c r="AV521" s="114"/>
      <c r="AW521" s="695"/>
      <c r="AX521" s="952"/>
      <c r="AY521" s="695" t="e">
        <f t="shared" si="1161"/>
        <v>#DIV/0!</v>
      </c>
      <c r="AZ521" s="41"/>
      <c r="BA521" s="695"/>
      <c r="BB521" s="41"/>
      <c r="BC521" s="41"/>
      <c r="BD521" s="41"/>
      <c r="BE521" s="114"/>
      <c r="BF521" s="114"/>
      <c r="BG521" s="114"/>
      <c r="BH521" s="41"/>
      <c r="BI521" s="41"/>
      <c r="BJ521" s="114"/>
      <c r="BK521" s="114"/>
      <c r="BL521" s="41"/>
      <c r="BM521" s="41"/>
      <c r="BN521" s="114"/>
      <c r="BO521" s="114"/>
      <c r="BP521" s="114"/>
      <c r="BQ521" s="114"/>
      <c r="BR521" s="41"/>
      <c r="BS521" s="41"/>
      <c r="BT521" s="114"/>
      <c r="BU521" s="114"/>
      <c r="BV521" s="116"/>
      <c r="BW521" s="116"/>
      <c r="BX521" s="114"/>
      <c r="BY521" s="35"/>
      <c r="BZ521" s="35"/>
      <c r="CE521" s="695"/>
    </row>
    <row r="522" spans="2:83" s="42" customFormat="1" ht="46.5" hidden="1" customHeight="1" x14ac:dyDescent="0.25">
      <c r="B522" s="673"/>
      <c r="C522" s="97" t="s">
        <v>31</v>
      </c>
      <c r="D522" s="185">
        <f>E522+G522+H522+I522</f>
        <v>0</v>
      </c>
      <c r="E522" s="834"/>
      <c r="F522" s="834"/>
      <c r="G522" s="915">
        <f>G523</f>
        <v>0</v>
      </c>
      <c r="H522" s="258"/>
      <c r="I522" s="258"/>
      <c r="J522" s="185">
        <f t="shared" ref="J522:J525" si="1193">Q522-G522</f>
        <v>0</v>
      </c>
      <c r="K522" s="185">
        <f>M522+Q522+S522+U522</f>
        <v>0</v>
      </c>
      <c r="L522" s="695" t="e">
        <f t="shared" si="1184"/>
        <v>#DIV/0!</v>
      </c>
      <c r="M522" s="952">
        <f>M523</f>
        <v>0</v>
      </c>
      <c r="N522" s="114"/>
      <c r="O522" s="114"/>
      <c r="P522" s="114"/>
      <c r="Q522" s="114">
        <f>SUM(Q523:Q525)</f>
        <v>0</v>
      </c>
      <c r="R522" s="114"/>
      <c r="S522" s="41"/>
      <c r="T522" s="41"/>
      <c r="U522" s="41"/>
      <c r="V522" s="114">
        <f t="shared" ref="V522:V523" si="1194">W522+X522+Y522</f>
        <v>0</v>
      </c>
      <c r="W522" s="41"/>
      <c r="X522" s="41"/>
      <c r="Y522" s="41"/>
      <c r="Z522" s="114">
        <f t="shared" ref="Z522:Z523" si="1195">AA522+AB522+AC522</f>
        <v>0</v>
      </c>
      <c r="AA522" s="114">
        <f t="shared" ref="AA522:AA523" si="1196">E522</f>
        <v>0</v>
      </c>
      <c r="AB522" s="41"/>
      <c r="AC522" s="41"/>
      <c r="AD522" s="41"/>
      <c r="AE522" s="185">
        <f>AG522+AK522+AM522+AO522</f>
        <v>0</v>
      </c>
      <c r="AF522" s="695" t="e">
        <f t="shared" si="1186"/>
        <v>#DIV/0!</v>
      </c>
      <c r="AG522" s="952"/>
      <c r="AH522" s="695" t="e">
        <f t="shared" si="1192"/>
        <v>#DIV/0!</v>
      </c>
      <c r="AI522" s="114"/>
      <c r="AJ522" s="114"/>
      <c r="AK522" s="114">
        <f>AK523</f>
        <v>0</v>
      </c>
      <c r="AL522" s="695" t="e">
        <f t="shared" si="1160"/>
        <v>#DIV/0!</v>
      </c>
      <c r="AM522" s="41"/>
      <c r="AN522" s="41"/>
      <c r="AO522" s="41"/>
      <c r="AP522" s="114">
        <f>AP523+AP524</f>
        <v>0</v>
      </c>
      <c r="AQ522" s="114"/>
      <c r="AR522" s="185">
        <f>AT522+AX522+AZ522+BB522</f>
        <v>0</v>
      </c>
      <c r="AS522" s="695" t="e">
        <f t="shared" si="1187"/>
        <v>#DIV/0!</v>
      </c>
      <c r="AT522" s="952">
        <f>AT523</f>
        <v>0</v>
      </c>
      <c r="AU522" s="695"/>
      <c r="AV522" s="114"/>
      <c r="AW522" s="695"/>
      <c r="AX522" s="952">
        <f>SUM(AX523:AX524)</f>
        <v>0</v>
      </c>
      <c r="AY522" s="695" t="e">
        <f t="shared" si="1161"/>
        <v>#DIV/0!</v>
      </c>
      <c r="AZ522" s="41"/>
      <c r="BA522" s="695"/>
      <c r="BB522" s="41"/>
      <c r="BC522" s="41"/>
      <c r="BD522" s="41"/>
      <c r="BE522" s="98"/>
      <c r="BF522" s="114"/>
      <c r="BG522" s="114"/>
      <c r="BH522" s="41"/>
      <c r="BI522" s="41"/>
      <c r="BJ522" s="114"/>
      <c r="BK522" s="114"/>
      <c r="BL522" s="41"/>
      <c r="BM522" s="41"/>
      <c r="BN522" s="114"/>
      <c r="BO522" s="114"/>
      <c r="BP522" s="114"/>
      <c r="BQ522" s="114"/>
      <c r="BR522" s="41"/>
      <c r="BS522" s="41"/>
      <c r="BT522" s="114"/>
      <c r="BU522" s="98"/>
      <c r="BV522" s="114"/>
      <c r="BW522" s="114"/>
      <c r="BX522" s="114"/>
      <c r="BY522" s="41"/>
      <c r="BZ522" s="41"/>
      <c r="CE522" s="695"/>
    </row>
    <row r="523" spans="2:83" s="44" customFormat="1" ht="36.75" hidden="1" customHeight="1" x14ac:dyDescent="0.25">
      <c r="B523" s="200"/>
      <c r="C523" s="110" t="s">
        <v>39</v>
      </c>
      <c r="D523" s="171">
        <f>G523</f>
        <v>0</v>
      </c>
      <c r="E523" s="171"/>
      <c r="F523" s="171"/>
      <c r="G523" s="171"/>
      <c r="H523" s="875"/>
      <c r="I523" s="875"/>
      <c r="J523" s="244">
        <f t="shared" si="1193"/>
        <v>0</v>
      </c>
      <c r="K523" s="171">
        <f>Q523</f>
        <v>0</v>
      </c>
      <c r="L523" s="695" t="e">
        <f t="shared" si="1184"/>
        <v>#DIV/0!</v>
      </c>
      <c r="M523" s="171">
        <v>0</v>
      </c>
      <c r="N523" s="116"/>
      <c r="O523" s="116"/>
      <c r="P523" s="116"/>
      <c r="Q523" s="116"/>
      <c r="R523" s="116"/>
      <c r="S523" s="300"/>
      <c r="T523" s="41"/>
      <c r="U523" s="300"/>
      <c r="V523" s="114">
        <f t="shared" si="1194"/>
        <v>0</v>
      </c>
      <c r="W523" s="300"/>
      <c r="X523" s="300"/>
      <c r="Y523" s="300"/>
      <c r="Z523" s="116">
        <f t="shared" si="1195"/>
        <v>0</v>
      </c>
      <c r="AA523" s="116">
        <f t="shared" si="1196"/>
        <v>0</v>
      </c>
      <c r="AB523" s="300"/>
      <c r="AC523" s="300"/>
      <c r="AD523" s="41"/>
      <c r="AE523" s="171">
        <f>AK523</f>
        <v>0</v>
      </c>
      <c r="AF523" s="695" t="e">
        <f t="shared" si="1186"/>
        <v>#DIV/0!</v>
      </c>
      <c r="AG523" s="171"/>
      <c r="AH523" s="695" t="e">
        <f t="shared" si="1192"/>
        <v>#DIV/0!</v>
      </c>
      <c r="AI523" s="116"/>
      <c r="AJ523" s="116"/>
      <c r="AK523" s="116"/>
      <c r="AL523" s="695" t="e">
        <f t="shared" si="1160"/>
        <v>#DIV/0!</v>
      </c>
      <c r="AM523" s="300"/>
      <c r="AN523" s="41"/>
      <c r="AO523" s="300"/>
      <c r="AP523" s="116">
        <f>AX523-AK523</f>
        <v>0</v>
      </c>
      <c r="AQ523" s="116"/>
      <c r="AR523" s="171">
        <f>AX523</f>
        <v>0</v>
      </c>
      <c r="AS523" s="695" t="e">
        <f t="shared" si="1187"/>
        <v>#DIV/0!</v>
      </c>
      <c r="AT523" s="171">
        <v>0</v>
      </c>
      <c r="AU523" s="695"/>
      <c r="AV523" s="116"/>
      <c r="AW523" s="695"/>
      <c r="AX523" s="171"/>
      <c r="AY523" s="695" t="e">
        <f t="shared" si="1161"/>
        <v>#DIV/0!</v>
      </c>
      <c r="AZ523" s="300"/>
      <c r="BA523" s="695"/>
      <c r="BB523" s="300"/>
      <c r="BC523" s="300"/>
      <c r="BD523" s="300"/>
      <c r="BE523" s="116"/>
      <c r="BF523" s="116"/>
      <c r="BG523" s="116"/>
      <c r="BH523" s="300"/>
      <c r="BI523" s="300"/>
      <c r="BJ523" s="116"/>
      <c r="BK523" s="116"/>
      <c r="BL523" s="300"/>
      <c r="BM523" s="300"/>
      <c r="BN523" s="116"/>
      <c r="BO523" s="116"/>
      <c r="BP523" s="116"/>
      <c r="BQ523" s="116"/>
      <c r="BR523" s="300"/>
      <c r="BS523" s="300"/>
      <c r="BT523" s="116"/>
      <c r="BU523" s="116"/>
      <c r="BV523" s="116"/>
      <c r="BW523" s="116"/>
      <c r="BX523" s="116"/>
      <c r="BY523" s="300"/>
      <c r="BZ523" s="300"/>
      <c r="CE523" s="695"/>
    </row>
    <row r="524" spans="2:83" s="44" customFormat="1" ht="36.75" hidden="1" customHeight="1" x14ac:dyDescent="0.25">
      <c r="B524" s="200"/>
      <c r="C524" s="110" t="s">
        <v>405</v>
      </c>
      <c r="D524" s="171"/>
      <c r="E524" s="171"/>
      <c r="F524" s="171"/>
      <c r="G524" s="171"/>
      <c r="H524" s="875"/>
      <c r="I524" s="875"/>
      <c r="J524" s="244">
        <f t="shared" si="1193"/>
        <v>0</v>
      </c>
      <c r="K524" s="171">
        <f>Q524</f>
        <v>0</v>
      </c>
      <c r="L524" s="695" t="e">
        <f t="shared" si="1184"/>
        <v>#DIV/0!</v>
      </c>
      <c r="M524" s="171"/>
      <c r="N524" s="116"/>
      <c r="O524" s="116"/>
      <c r="P524" s="116"/>
      <c r="Q524" s="116"/>
      <c r="R524" s="116"/>
      <c r="S524" s="300"/>
      <c r="T524" s="41"/>
      <c r="U524" s="300"/>
      <c r="V524" s="114"/>
      <c r="W524" s="300"/>
      <c r="X524" s="300"/>
      <c r="Y524" s="300"/>
      <c r="Z524" s="116"/>
      <c r="AA524" s="116"/>
      <c r="AB524" s="300"/>
      <c r="AC524" s="300"/>
      <c r="AD524" s="41"/>
      <c r="AE524" s="171"/>
      <c r="AF524" s="695" t="e">
        <f t="shared" si="1186"/>
        <v>#DIV/0!</v>
      </c>
      <c r="AG524" s="171"/>
      <c r="AH524" s="695" t="e">
        <f t="shared" si="1192"/>
        <v>#DIV/0!</v>
      </c>
      <c r="AI524" s="116"/>
      <c r="AJ524" s="116"/>
      <c r="AK524" s="116"/>
      <c r="AL524" s="695" t="e">
        <f t="shared" si="1160"/>
        <v>#DIV/0!</v>
      </c>
      <c r="AM524" s="300"/>
      <c r="AN524" s="41"/>
      <c r="AO524" s="300"/>
      <c r="AP524" s="116">
        <f>AX524-AK524</f>
        <v>0</v>
      </c>
      <c r="AQ524" s="116"/>
      <c r="AR524" s="171">
        <f>AX524</f>
        <v>0</v>
      </c>
      <c r="AS524" s="695" t="e">
        <f t="shared" si="1187"/>
        <v>#DIV/0!</v>
      </c>
      <c r="AT524" s="171"/>
      <c r="AU524" s="695"/>
      <c r="AV524" s="116"/>
      <c r="AW524" s="695"/>
      <c r="AX524" s="171"/>
      <c r="AY524" s="695" t="e">
        <f t="shared" si="1161"/>
        <v>#DIV/0!</v>
      </c>
      <c r="AZ524" s="300"/>
      <c r="BA524" s="695"/>
      <c r="BB524" s="300"/>
      <c r="BC524" s="300"/>
      <c r="BD524" s="300"/>
      <c r="BE524" s="116"/>
      <c r="BF524" s="116"/>
      <c r="BG524" s="116"/>
      <c r="BH524" s="300"/>
      <c r="BI524" s="300"/>
      <c r="BJ524" s="116"/>
      <c r="BK524" s="116"/>
      <c r="BL524" s="300"/>
      <c r="BM524" s="300"/>
      <c r="BN524" s="116"/>
      <c r="BO524" s="116"/>
      <c r="BP524" s="116"/>
      <c r="BQ524" s="116"/>
      <c r="BR524" s="300"/>
      <c r="BS524" s="300"/>
      <c r="BT524" s="116"/>
      <c r="BU524" s="116"/>
      <c r="BV524" s="116"/>
      <c r="BW524" s="116"/>
      <c r="BX524" s="116"/>
      <c r="BY524" s="300"/>
      <c r="BZ524" s="300"/>
      <c r="CE524" s="695"/>
    </row>
    <row r="525" spans="2:83" s="37" customFormat="1" ht="39.75" hidden="1" customHeight="1" x14ac:dyDescent="0.25">
      <c r="B525" s="673"/>
      <c r="C525" s="110" t="s">
        <v>482</v>
      </c>
      <c r="D525" s="185"/>
      <c r="E525" s="834"/>
      <c r="F525" s="834"/>
      <c r="G525" s="166"/>
      <c r="H525" s="258"/>
      <c r="I525" s="258"/>
      <c r="J525" s="244">
        <f t="shared" si="1193"/>
        <v>0</v>
      </c>
      <c r="K525" s="171">
        <f>Q525</f>
        <v>0</v>
      </c>
      <c r="L525" s="695" t="e">
        <f t="shared" si="1184"/>
        <v>#DIV/0!</v>
      </c>
      <c r="M525" s="244"/>
      <c r="N525" s="191"/>
      <c r="O525" s="116"/>
      <c r="P525" s="116"/>
      <c r="Q525" s="191"/>
      <c r="R525" s="191"/>
      <c r="S525" s="41"/>
      <c r="T525" s="41"/>
      <c r="U525" s="41"/>
      <c r="V525" s="89"/>
      <c r="W525" s="41"/>
      <c r="X525" s="41"/>
      <c r="Y525" s="41"/>
      <c r="Z525" s="114"/>
      <c r="AA525" s="114"/>
      <c r="AB525" s="41"/>
      <c r="AC525" s="41"/>
      <c r="AD525" s="41"/>
      <c r="AE525" s="952"/>
      <c r="AF525" s="695" t="e">
        <f t="shared" si="1186"/>
        <v>#DIV/0!</v>
      </c>
      <c r="AG525" s="952"/>
      <c r="AH525" s="695" t="e">
        <f t="shared" si="1192"/>
        <v>#DIV/0!</v>
      </c>
      <c r="AI525" s="114"/>
      <c r="AJ525" s="114"/>
      <c r="AK525" s="114"/>
      <c r="AL525" s="695" t="e">
        <f t="shared" si="1160"/>
        <v>#DIV/0!</v>
      </c>
      <c r="AM525" s="41"/>
      <c r="AN525" s="41"/>
      <c r="AO525" s="41"/>
      <c r="AP525" s="114"/>
      <c r="AQ525" s="114"/>
      <c r="AR525" s="834"/>
      <c r="AS525" s="695" t="e">
        <f t="shared" si="1187"/>
        <v>#DIV/0!</v>
      </c>
      <c r="AT525" s="952"/>
      <c r="AU525" s="695"/>
      <c r="AV525" s="114"/>
      <c r="AW525" s="695"/>
      <c r="AX525" s="952"/>
      <c r="AY525" s="695" t="e">
        <f t="shared" si="1161"/>
        <v>#DIV/0!</v>
      </c>
      <c r="AZ525" s="41"/>
      <c r="BA525" s="695"/>
      <c r="BB525" s="41"/>
      <c r="BC525" s="41"/>
      <c r="BD525" s="41"/>
      <c r="BE525" s="114"/>
      <c r="BF525" s="114"/>
      <c r="BG525" s="114"/>
      <c r="BH525" s="41"/>
      <c r="BI525" s="41"/>
      <c r="BJ525" s="114"/>
      <c r="BK525" s="114"/>
      <c r="BL525" s="41"/>
      <c r="BM525" s="41"/>
      <c r="BN525" s="114"/>
      <c r="BO525" s="114"/>
      <c r="BP525" s="114"/>
      <c r="BQ525" s="114"/>
      <c r="BR525" s="41"/>
      <c r="BS525" s="41"/>
      <c r="BT525" s="114"/>
      <c r="BU525" s="114"/>
      <c r="BV525" s="116"/>
      <c r="BW525" s="116"/>
      <c r="BX525" s="114"/>
      <c r="BY525" s="35"/>
      <c r="BZ525" s="35"/>
      <c r="CE525" s="695"/>
    </row>
    <row r="526" spans="2:83" s="37" customFormat="1" ht="91.5" customHeight="1" x14ac:dyDescent="0.25">
      <c r="B526" s="599" t="s">
        <v>349</v>
      </c>
      <c r="C526" s="601" t="s">
        <v>523</v>
      </c>
      <c r="D526" s="185">
        <f>D527+D528</f>
        <v>165692.25563</v>
      </c>
      <c r="E526" s="834"/>
      <c r="F526" s="834"/>
      <c r="G526" s="166">
        <f>G527+G528</f>
        <v>165692.25563</v>
      </c>
      <c r="H526" s="258"/>
      <c r="I526" s="258"/>
      <c r="J526" s="185">
        <f>K526-D526</f>
        <v>-165692.25563</v>
      </c>
      <c r="K526" s="834">
        <f>Q526</f>
        <v>0</v>
      </c>
      <c r="L526" s="695">
        <f t="shared" si="1184"/>
        <v>0</v>
      </c>
      <c r="M526" s="952"/>
      <c r="N526" s="114"/>
      <c r="O526" s="114"/>
      <c r="P526" s="114"/>
      <c r="Q526" s="114"/>
      <c r="R526" s="114"/>
      <c r="S526" s="41"/>
      <c r="T526" s="41"/>
      <c r="U526" s="41"/>
      <c r="V526" s="89"/>
      <c r="W526" s="41"/>
      <c r="X526" s="41"/>
      <c r="Y526" s="41"/>
      <c r="Z526" s="114"/>
      <c r="AA526" s="114"/>
      <c r="AB526" s="41"/>
      <c r="AC526" s="41"/>
      <c r="AD526" s="41"/>
      <c r="AE526" s="185">
        <f t="shared" ref="AE526" si="1197">AK526</f>
        <v>0</v>
      </c>
      <c r="AF526" s="695">
        <f t="shared" si="1186"/>
        <v>0</v>
      </c>
      <c r="AG526" s="952"/>
      <c r="AH526" s="695"/>
      <c r="AI526" s="114"/>
      <c r="AJ526" s="114"/>
      <c r="AK526" s="114">
        <f>AK527+AK528</f>
        <v>0</v>
      </c>
      <c r="AL526" s="695">
        <f t="shared" si="1160"/>
        <v>0</v>
      </c>
      <c r="AM526" s="41"/>
      <c r="AN526" s="41"/>
      <c r="AO526" s="41"/>
      <c r="AP526" s="98">
        <f>AR526-AE526</f>
        <v>0</v>
      </c>
      <c r="AQ526" s="98"/>
      <c r="AR526" s="834">
        <f>AX526</f>
        <v>0</v>
      </c>
      <c r="AS526" s="695">
        <f t="shared" si="1187"/>
        <v>0</v>
      </c>
      <c r="AT526" s="952"/>
      <c r="AU526" s="695"/>
      <c r="AV526" s="114"/>
      <c r="AW526" s="695"/>
      <c r="AX526" s="952">
        <v>0</v>
      </c>
      <c r="AY526" s="695">
        <f t="shared" si="1161"/>
        <v>0</v>
      </c>
      <c r="AZ526" s="41"/>
      <c r="BA526" s="695"/>
      <c r="BB526" s="41"/>
      <c r="BC526" s="41"/>
      <c r="BD526" s="41"/>
      <c r="BE526" s="114"/>
      <c r="BF526" s="114"/>
      <c r="BG526" s="114"/>
      <c r="BH526" s="41"/>
      <c r="BI526" s="41"/>
      <c r="BJ526" s="114"/>
      <c r="BK526" s="114"/>
      <c r="BL526" s="41"/>
      <c r="BM526" s="41"/>
      <c r="BN526" s="114"/>
      <c r="BO526" s="114"/>
      <c r="BP526" s="114"/>
      <c r="BQ526" s="114"/>
      <c r="BR526" s="41"/>
      <c r="BS526" s="41"/>
      <c r="BT526" s="114"/>
      <c r="BU526" s="114"/>
      <c r="BV526" s="116"/>
      <c r="BW526" s="116"/>
      <c r="BX526" s="114"/>
      <c r="BY526" s="35"/>
      <c r="BZ526" s="35"/>
      <c r="CE526" s="695"/>
    </row>
    <row r="527" spans="2:83" s="37" customFormat="1" ht="37.5" hidden="1" customHeight="1" x14ac:dyDescent="0.25">
      <c r="B527" s="204"/>
      <c r="C527" s="739" t="s">
        <v>106</v>
      </c>
      <c r="D527" s="244">
        <f>G527</f>
        <v>127840.64433</v>
      </c>
      <c r="E527" s="171"/>
      <c r="F527" s="171"/>
      <c r="G527" s="109">
        <v>127840.64433</v>
      </c>
      <c r="H527" s="172"/>
      <c r="I527" s="172"/>
      <c r="J527" s="244"/>
      <c r="K527" s="171"/>
      <c r="L527" s="740"/>
      <c r="M527" s="171"/>
      <c r="N527" s="116"/>
      <c r="O527" s="116"/>
      <c r="P527" s="116"/>
      <c r="Q527" s="116"/>
      <c r="R527" s="116"/>
      <c r="S527" s="35"/>
      <c r="T527" s="35"/>
      <c r="U527" s="35"/>
      <c r="V527" s="295"/>
      <c r="W527" s="35"/>
      <c r="X527" s="35"/>
      <c r="Y527" s="35"/>
      <c r="Z527" s="116"/>
      <c r="AA527" s="116"/>
      <c r="AB527" s="35"/>
      <c r="AC527" s="35"/>
      <c r="AD527" s="35"/>
      <c r="AE527" s="244">
        <f>AK527</f>
        <v>0</v>
      </c>
      <c r="AF527" s="740">
        <f t="shared" si="1186"/>
        <v>0</v>
      </c>
      <c r="AG527" s="171"/>
      <c r="AH527" s="740"/>
      <c r="AI527" s="116"/>
      <c r="AJ527" s="116"/>
      <c r="AK527" s="116">
        <f>'[8]2 вариант'!$I$313</f>
        <v>0</v>
      </c>
      <c r="AL527" s="740">
        <f t="shared" si="1160"/>
        <v>0</v>
      </c>
      <c r="AM527" s="35"/>
      <c r="AN527" s="35"/>
      <c r="AO527" s="35"/>
      <c r="AP527" s="191"/>
      <c r="AQ527" s="191"/>
      <c r="AR527" s="171"/>
      <c r="AS527" s="740"/>
      <c r="AT527" s="171"/>
      <c r="AU527" s="740"/>
      <c r="AV527" s="116"/>
      <c r="AW527" s="740"/>
      <c r="AX527" s="171"/>
      <c r="AY527" s="740"/>
      <c r="AZ527" s="35"/>
      <c r="BA527" s="740"/>
      <c r="BB527" s="35"/>
      <c r="BC527" s="35"/>
      <c r="BD527" s="35"/>
      <c r="BE527" s="116"/>
      <c r="BF527" s="116"/>
      <c r="BG527" s="116"/>
      <c r="BH527" s="35"/>
      <c r="BI527" s="35"/>
      <c r="BJ527" s="116"/>
      <c r="BK527" s="116"/>
      <c r="BL527" s="35"/>
      <c r="BM527" s="35"/>
      <c r="BN527" s="116"/>
      <c r="BO527" s="116"/>
      <c r="BP527" s="116"/>
      <c r="BQ527" s="116"/>
      <c r="BR527" s="35"/>
      <c r="BS527" s="35"/>
      <c r="BT527" s="116"/>
      <c r="BU527" s="116"/>
      <c r="BV527" s="116"/>
      <c r="BW527" s="116"/>
      <c r="BX527" s="116"/>
      <c r="BY527" s="35"/>
      <c r="BZ527" s="35"/>
      <c r="CE527" s="740"/>
    </row>
    <row r="528" spans="2:83" s="37" customFormat="1" ht="38.25" hidden="1" customHeight="1" x14ac:dyDescent="0.25">
      <c r="B528" s="204"/>
      <c r="C528" s="739" t="s">
        <v>254</v>
      </c>
      <c r="D528" s="244">
        <f>G528</f>
        <v>37851.611299999997</v>
      </c>
      <c r="E528" s="171"/>
      <c r="F528" s="171"/>
      <c r="G528" s="109">
        <v>37851.611299999997</v>
      </c>
      <c r="H528" s="172"/>
      <c r="I528" s="172"/>
      <c r="J528" s="244"/>
      <c r="K528" s="171"/>
      <c r="L528" s="740">
        <f t="shared" si="1184"/>
        <v>0</v>
      </c>
      <c r="M528" s="171"/>
      <c r="N528" s="116"/>
      <c r="O528" s="116"/>
      <c r="P528" s="116"/>
      <c r="Q528" s="116"/>
      <c r="R528" s="116"/>
      <c r="S528" s="35"/>
      <c r="T528" s="35"/>
      <c r="U528" s="35"/>
      <c r="V528" s="295"/>
      <c r="W528" s="35"/>
      <c r="X528" s="35"/>
      <c r="Y528" s="35"/>
      <c r="Z528" s="116"/>
      <c r="AA528" s="116"/>
      <c r="AB528" s="35"/>
      <c r="AC528" s="35"/>
      <c r="AD528" s="35"/>
      <c r="AE528" s="244">
        <f>AK528</f>
        <v>0</v>
      </c>
      <c r="AF528" s="740">
        <f t="shared" si="1186"/>
        <v>0</v>
      </c>
      <c r="AG528" s="171"/>
      <c r="AH528" s="740"/>
      <c r="AI528" s="116"/>
      <c r="AJ528" s="116"/>
      <c r="AK528" s="116">
        <f>'[8]2 вариант'!$I$313</f>
        <v>0</v>
      </c>
      <c r="AL528" s="740">
        <f t="shared" si="1160"/>
        <v>0</v>
      </c>
      <c r="AM528" s="35"/>
      <c r="AN528" s="35"/>
      <c r="AO528" s="35"/>
      <c r="AP528" s="191"/>
      <c r="AQ528" s="191"/>
      <c r="AR528" s="171"/>
      <c r="AS528" s="740">
        <f t="shared" si="1187"/>
        <v>0</v>
      </c>
      <c r="AT528" s="171"/>
      <c r="AU528" s="740"/>
      <c r="AV528" s="116"/>
      <c r="AW528" s="740"/>
      <c r="AX528" s="171"/>
      <c r="AY528" s="116"/>
      <c r="AZ528" s="35"/>
      <c r="BA528" s="740"/>
      <c r="BB528" s="35"/>
      <c r="BC528" s="35"/>
      <c r="BD528" s="35"/>
      <c r="BE528" s="116"/>
      <c r="BF528" s="116"/>
      <c r="BG528" s="116"/>
      <c r="BH528" s="35"/>
      <c r="BI528" s="35"/>
      <c r="BJ528" s="116"/>
      <c r="BK528" s="116"/>
      <c r="BL528" s="35"/>
      <c r="BM528" s="35"/>
      <c r="BN528" s="116"/>
      <c r="BO528" s="116"/>
      <c r="BP528" s="116"/>
      <c r="BQ528" s="116"/>
      <c r="BR528" s="35"/>
      <c r="BS528" s="35"/>
      <c r="BT528" s="116"/>
      <c r="BU528" s="116"/>
      <c r="BV528" s="116"/>
      <c r="BW528" s="116"/>
      <c r="BX528" s="116"/>
      <c r="BY528" s="35"/>
      <c r="BZ528" s="35"/>
      <c r="CE528" s="740"/>
    </row>
    <row r="529" spans="2:83" s="37" customFormat="1" ht="159.75" customHeight="1" x14ac:dyDescent="0.25">
      <c r="B529" s="673" t="s">
        <v>432</v>
      </c>
      <c r="C529" s="601" t="s">
        <v>385</v>
      </c>
      <c r="D529" s="185">
        <f t="shared" ref="D529:D530" si="1198">G529</f>
        <v>123417.06170000001</v>
      </c>
      <c r="E529" s="834"/>
      <c r="F529" s="834"/>
      <c r="G529" s="166">
        <f>SUM(G530:G531)</f>
        <v>123417.06170000001</v>
      </c>
      <c r="H529" s="172"/>
      <c r="I529" s="172"/>
      <c r="J529" s="185">
        <v>0</v>
      </c>
      <c r="K529" s="834">
        <f>Q529</f>
        <v>0</v>
      </c>
      <c r="L529" s="695">
        <f t="shared" si="1184"/>
        <v>0</v>
      </c>
      <c r="M529" s="952"/>
      <c r="N529" s="114"/>
      <c r="O529" s="114"/>
      <c r="P529" s="114"/>
      <c r="Q529" s="166">
        <f>SUM(Q530:Q531)</f>
        <v>0</v>
      </c>
      <c r="R529" s="758">
        <f>Q529/G529</f>
        <v>0</v>
      </c>
      <c r="S529" s="35"/>
      <c r="T529" s="35"/>
      <c r="U529" s="35"/>
      <c r="V529" s="89"/>
      <c r="W529" s="35"/>
      <c r="X529" s="35"/>
      <c r="Y529" s="35"/>
      <c r="Z529" s="116"/>
      <c r="AA529" s="116"/>
      <c r="AB529" s="35"/>
      <c r="AC529" s="35"/>
      <c r="AD529" s="35"/>
      <c r="AE529" s="185">
        <f>AK529</f>
        <v>0</v>
      </c>
      <c r="AF529" s="695">
        <f t="shared" si="1186"/>
        <v>0</v>
      </c>
      <c r="AG529" s="952"/>
      <c r="AH529" s="695"/>
      <c r="AI529" s="114"/>
      <c r="AJ529" s="114"/>
      <c r="AK529" s="674">
        <f>AK530+AK531</f>
        <v>0</v>
      </c>
      <c r="AL529" s="695">
        <f t="shared" si="1160"/>
        <v>0</v>
      </c>
      <c r="AM529" s="35"/>
      <c r="AN529" s="35"/>
      <c r="AO529" s="35"/>
      <c r="AP529" s="98">
        <f>AR529-AK529</f>
        <v>0</v>
      </c>
      <c r="AQ529" s="98"/>
      <c r="AR529" s="834">
        <f t="shared" ref="AR529:AR542" si="1199">AX529</f>
        <v>0</v>
      </c>
      <c r="AS529" s="695">
        <f t="shared" si="1187"/>
        <v>0</v>
      </c>
      <c r="AT529" s="952"/>
      <c r="AU529" s="695"/>
      <c r="AV529" s="114"/>
      <c r="AW529" s="695"/>
      <c r="AX529" s="952">
        <f>AX530+AX531</f>
        <v>0</v>
      </c>
      <c r="AY529" s="695">
        <f t="shared" ref="AY529:AY596" si="1200">AX529/G529</f>
        <v>0</v>
      </c>
      <c r="AZ529" s="35"/>
      <c r="BA529" s="695"/>
      <c r="BB529" s="35"/>
      <c r="BC529" s="35"/>
      <c r="BD529" s="35"/>
      <c r="BE529" s="116"/>
      <c r="BF529" s="116"/>
      <c r="BG529" s="116"/>
      <c r="BH529" s="35"/>
      <c r="BI529" s="35"/>
      <c r="BJ529" s="116"/>
      <c r="BK529" s="116"/>
      <c r="BL529" s="35"/>
      <c r="BM529" s="35"/>
      <c r="BN529" s="114"/>
      <c r="BO529" s="116"/>
      <c r="BP529" s="116"/>
      <c r="BQ529" s="114"/>
      <c r="BR529" s="35"/>
      <c r="BS529" s="35"/>
      <c r="BT529" s="116"/>
      <c r="BU529" s="114"/>
      <c r="BV529" s="116"/>
      <c r="BW529" s="116"/>
      <c r="BX529" s="114"/>
      <c r="BY529" s="35"/>
      <c r="BZ529" s="35"/>
      <c r="CE529" s="695"/>
    </row>
    <row r="530" spans="2:83" s="37" customFormat="1" ht="52.5" hidden="1" customHeight="1" x14ac:dyDescent="0.25">
      <c r="B530" s="204"/>
      <c r="C530" s="739" t="s">
        <v>106</v>
      </c>
      <c r="D530" s="244">
        <f t="shared" si="1198"/>
        <v>123417.06170000001</v>
      </c>
      <c r="E530" s="171"/>
      <c r="F530" s="171"/>
      <c r="G530" s="109">
        <v>123417.06170000001</v>
      </c>
      <c r="H530" s="172"/>
      <c r="I530" s="172"/>
      <c r="J530" s="244"/>
      <c r="K530" s="171">
        <f>Q530</f>
        <v>0</v>
      </c>
      <c r="L530" s="695">
        <f t="shared" si="1184"/>
        <v>0</v>
      </c>
      <c r="M530" s="171"/>
      <c r="N530" s="116"/>
      <c r="O530" s="116"/>
      <c r="P530" s="116"/>
      <c r="Q530" s="116">
        <v>0</v>
      </c>
      <c r="R530" s="758">
        <f t="shared" ref="R530:R531" si="1201">Q530/G530</f>
        <v>0</v>
      </c>
      <c r="S530" s="35"/>
      <c r="T530" s="35"/>
      <c r="U530" s="35"/>
      <c r="V530" s="295"/>
      <c r="W530" s="35"/>
      <c r="X530" s="35"/>
      <c r="Y530" s="35"/>
      <c r="Z530" s="116"/>
      <c r="AA530" s="116"/>
      <c r="AB530" s="35"/>
      <c r="AC530" s="35"/>
      <c r="AD530" s="35"/>
      <c r="AE530" s="244">
        <f>AK530</f>
        <v>0</v>
      </c>
      <c r="AF530" s="695">
        <f t="shared" si="1186"/>
        <v>0</v>
      </c>
      <c r="AG530" s="171"/>
      <c r="AH530" s="740"/>
      <c r="AI530" s="116"/>
      <c r="AJ530" s="116"/>
      <c r="AK530" s="116">
        <v>0</v>
      </c>
      <c r="AL530" s="695">
        <f t="shared" si="1160"/>
        <v>0</v>
      </c>
      <c r="AM530" s="35"/>
      <c r="AN530" s="35"/>
      <c r="AO530" s="35"/>
      <c r="AP530" s="191"/>
      <c r="AQ530" s="191"/>
      <c r="AR530" s="171">
        <f>AX530</f>
        <v>0</v>
      </c>
      <c r="AS530" s="695">
        <f t="shared" si="1187"/>
        <v>0</v>
      </c>
      <c r="AT530" s="171"/>
      <c r="AU530" s="740"/>
      <c r="AV530" s="116"/>
      <c r="AW530" s="740"/>
      <c r="AX530" s="171">
        <v>0</v>
      </c>
      <c r="AY530" s="695">
        <f t="shared" si="1200"/>
        <v>0</v>
      </c>
      <c r="AZ530" s="35"/>
      <c r="BA530" s="740"/>
      <c r="BB530" s="35"/>
      <c r="BC530" s="35"/>
      <c r="BD530" s="35"/>
      <c r="BE530" s="116"/>
      <c r="BF530" s="116"/>
      <c r="BG530" s="116"/>
      <c r="BH530" s="35"/>
      <c r="BI530" s="35"/>
      <c r="BJ530" s="116"/>
      <c r="BK530" s="116"/>
      <c r="BL530" s="35"/>
      <c r="BM530" s="35"/>
      <c r="BN530" s="116"/>
      <c r="BO530" s="116"/>
      <c r="BP530" s="116"/>
      <c r="BQ530" s="116"/>
      <c r="BR530" s="35"/>
      <c r="BS530" s="35"/>
      <c r="BT530" s="116"/>
      <c r="BU530" s="116"/>
      <c r="BV530" s="116"/>
      <c r="BW530" s="116"/>
      <c r="BX530" s="116"/>
      <c r="BY530" s="35"/>
      <c r="BZ530" s="35"/>
      <c r="CE530" s="740"/>
    </row>
    <row r="531" spans="2:83" s="37" customFormat="1" ht="54.75" hidden="1" customHeight="1" x14ac:dyDescent="0.25">
      <c r="B531" s="211"/>
      <c r="C531" s="739"/>
      <c r="D531" s="244"/>
      <c r="E531" s="171"/>
      <c r="F531" s="171"/>
      <c r="G531" s="109"/>
      <c r="H531" s="172"/>
      <c r="I531" s="172"/>
      <c r="J531" s="244"/>
      <c r="K531" s="171">
        <f>Q531</f>
        <v>0</v>
      </c>
      <c r="L531" s="695" t="e">
        <f t="shared" si="1184"/>
        <v>#DIV/0!</v>
      </c>
      <c r="M531" s="171"/>
      <c r="N531" s="116"/>
      <c r="O531" s="116"/>
      <c r="P531" s="116"/>
      <c r="Q531" s="116">
        <f>G531</f>
        <v>0</v>
      </c>
      <c r="R531" s="758" t="e">
        <f t="shared" si="1201"/>
        <v>#DIV/0!</v>
      </c>
      <c r="S531" s="35"/>
      <c r="T531" s="35"/>
      <c r="U531" s="35"/>
      <c r="V531" s="295"/>
      <c r="W531" s="35"/>
      <c r="X531" s="35"/>
      <c r="Y531" s="35"/>
      <c r="Z531" s="116"/>
      <c r="AA531" s="116"/>
      <c r="AB531" s="35"/>
      <c r="AC531" s="35"/>
      <c r="AD531" s="35"/>
      <c r="AE531" s="244">
        <f>AK531</f>
        <v>0</v>
      </c>
      <c r="AF531" s="695" t="e">
        <f t="shared" si="1186"/>
        <v>#DIV/0!</v>
      </c>
      <c r="AG531" s="171"/>
      <c r="AH531" s="740"/>
      <c r="AI531" s="116"/>
      <c r="AJ531" s="116"/>
      <c r="AK531" s="116"/>
      <c r="AL531" s="695" t="e">
        <f t="shared" si="1160"/>
        <v>#DIV/0!</v>
      </c>
      <c r="AM531" s="35"/>
      <c r="AN531" s="35"/>
      <c r="AO531" s="35"/>
      <c r="AP531" s="191"/>
      <c r="AQ531" s="191"/>
      <c r="AR531" s="171">
        <f>AX531</f>
        <v>0</v>
      </c>
      <c r="AS531" s="695" t="e">
        <f t="shared" si="1187"/>
        <v>#DIV/0!</v>
      </c>
      <c r="AT531" s="171"/>
      <c r="AU531" s="740"/>
      <c r="AV531" s="116"/>
      <c r="AW531" s="740"/>
      <c r="AX531" s="171"/>
      <c r="AY531" s="695" t="e">
        <f t="shared" si="1200"/>
        <v>#DIV/0!</v>
      </c>
      <c r="AZ531" s="35"/>
      <c r="BA531" s="740"/>
      <c r="BB531" s="35"/>
      <c r="BC531" s="35"/>
      <c r="BD531" s="35"/>
      <c r="BE531" s="116"/>
      <c r="BF531" s="116"/>
      <c r="BG531" s="116"/>
      <c r="BH531" s="35"/>
      <c r="BI531" s="35"/>
      <c r="BJ531" s="116"/>
      <c r="BK531" s="116"/>
      <c r="BL531" s="35"/>
      <c r="BM531" s="35"/>
      <c r="BN531" s="116"/>
      <c r="BO531" s="116"/>
      <c r="BP531" s="116"/>
      <c r="BQ531" s="116"/>
      <c r="BR531" s="35"/>
      <c r="BS531" s="35"/>
      <c r="BT531" s="116"/>
      <c r="BU531" s="116"/>
      <c r="BV531" s="116"/>
      <c r="BW531" s="116"/>
      <c r="BX531" s="116"/>
      <c r="BY531" s="35"/>
      <c r="BZ531" s="35"/>
      <c r="CE531" s="740"/>
    </row>
    <row r="532" spans="2:83" s="42" customFormat="1" ht="131.25" hidden="1" customHeight="1" x14ac:dyDescent="0.25">
      <c r="B532" s="917"/>
      <c r="C532" s="601"/>
      <c r="D532" s="185"/>
      <c r="E532" s="915"/>
      <c r="F532" s="915"/>
      <c r="G532" s="166"/>
      <c r="H532" s="258"/>
      <c r="I532" s="258"/>
      <c r="J532" s="185"/>
      <c r="K532" s="915"/>
      <c r="L532" s="695"/>
      <c r="M532" s="952"/>
      <c r="N532" s="114"/>
      <c r="O532" s="114"/>
      <c r="P532" s="114"/>
      <c r="Q532" s="166"/>
      <c r="R532" s="695"/>
      <c r="S532" s="41"/>
      <c r="T532" s="41"/>
      <c r="U532" s="41"/>
      <c r="V532" s="89"/>
      <c r="W532" s="41"/>
      <c r="X532" s="41"/>
      <c r="Y532" s="41"/>
      <c r="Z532" s="114"/>
      <c r="AA532" s="114"/>
      <c r="AB532" s="41"/>
      <c r="AC532" s="41"/>
      <c r="AD532" s="41"/>
      <c r="AE532" s="185"/>
      <c r="AF532" s="695"/>
      <c r="AG532" s="952"/>
      <c r="AH532" s="695"/>
      <c r="AI532" s="114"/>
      <c r="AJ532" s="114"/>
      <c r="AK532" s="913"/>
      <c r="AL532" s="695"/>
      <c r="AM532" s="41"/>
      <c r="AN532" s="41"/>
      <c r="AO532" s="41"/>
      <c r="AP532" s="98"/>
      <c r="AQ532" s="98"/>
      <c r="AR532" s="915"/>
      <c r="AS532" s="695"/>
      <c r="AT532" s="952"/>
      <c r="AU532" s="695"/>
      <c r="AV532" s="114"/>
      <c r="AW532" s="695"/>
      <c r="AX532" s="952"/>
      <c r="AY532" s="695"/>
      <c r="AZ532" s="41"/>
      <c r="BA532" s="695"/>
      <c r="BB532" s="41"/>
      <c r="BC532" s="41"/>
      <c r="BD532" s="41"/>
      <c r="BE532" s="114"/>
      <c r="BF532" s="114"/>
      <c r="BG532" s="114"/>
      <c r="BH532" s="41"/>
      <c r="BI532" s="41"/>
      <c r="BJ532" s="114"/>
      <c r="BK532" s="114"/>
      <c r="BL532" s="41"/>
      <c r="BM532" s="41"/>
      <c r="BN532" s="114"/>
      <c r="BO532" s="114"/>
      <c r="BP532" s="114"/>
      <c r="BQ532" s="114"/>
      <c r="BR532" s="41"/>
      <c r="BS532" s="41"/>
      <c r="BT532" s="114"/>
      <c r="BU532" s="114"/>
      <c r="BV532" s="114"/>
      <c r="BW532" s="114"/>
      <c r="BX532" s="114"/>
      <c r="BY532" s="41"/>
      <c r="BZ532" s="41"/>
      <c r="CE532" s="695"/>
    </row>
    <row r="533" spans="2:83" s="37" customFormat="1" ht="52.5" hidden="1" customHeight="1" x14ac:dyDescent="0.25">
      <c r="B533" s="204"/>
      <c r="C533" s="739"/>
      <c r="D533" s="244"/>
      <c r="E533" s="171"/>
      <c r="F533" s="171"/>
      <c r="G533" s="109"/>
      <c r="H533" s="172"/>
      <c r="I533" s="172"/>
      <c r="J533" s="244"/>
      <c r="K533" s="171"/>
      <c r="L533" s="740"/>
      <c r="M533" s="171"/>
      <c r="N533" s="116"/>
      <c r="O533" s="116"/>
      <c r="P533" s="116"/>
      <c r="Q533" s="116"/>
      <c r="R533" s="740"/>
      <c r="S533" s="35"/>
      <c r="T533" s="35"/>
      <c r="U533" s="35"/>
      <c r="V533" s="295"/>
      <c r="W533" s="35"/>
      <c r="X533" s="35"/>
      <c r="Y533" s="35"/>
      <c r="Z533" s="116"/>
      <c r="AA533" s="116"/>
      <c r="AB533" s="35"/>
      <c r="AC533" s="35"/>
      <c r="AD533" s="35"/>
      <c r="AE533" s="244"/>
      <c r="AF533" s="740"/>
      <c r="AG533" s="171"/>
      <c r="AH533" s="740"/>
      <c r="AI533" s="116"/>
      <c r="AJ533" s="116"/>
      <c r="AK533" s="106"/>
      <c r="AL533" s="740"/>
      <c r="AM533" s="35"/>
      <c r="AN533" s="35"/>
      <c r="AO533" s="35"/>
      <c r="AP533" s="191"/>
      <c r="AQ533" s="191"/>
      <c r="AR533" s="171"/>
      <c r="AS533" s="740"/>
      <c r="AT533" s="171"/>
      <c r="AU533" s="740"/>
      <c r="AV533" s="116"/>
      <c r="AW533" s="740"/>
      <c r="AX533" s="171"/>
      <c r="AY533" s="740"/>
      <c r="AZ533" s="35"/>
      <c r="BA533" s="740"/>
      <c r="BB533" s="35"/>
      <c r="BC533" s="35"/>
      <c r="BD533" s="35"/>
      <c r="BE533" s="116"/>
      <c r="BF533" s="116"/>
      <c r="BG533" s="116"/>
      <c r="BH533" s="35"/>
      <c r="BI533" s="35"/>
      <c r="BJ533" s="116"/>
      <c r="BK533" s="116"/>
      <c r="BL533" s="35"/>
      <c r="BM533" s="35"/>
      <c r="BN533" s="116"/>
      <c r="BO533" s="116"/>
      <c r="BP533" s="116"/>
      <c r="BQ533" s="116"/>
      <c r="BR533" s="35"/>
      <c r="BS533" s="35"/>
      <c r="BT533" s="116"/>
      <c r="BU533" s="116"/>
      <c r="BV533" s="116"/>
      <c r="BW533" s="116"/>
      <c r="BX533" s="116"/>
      <c r="BY533" s="35"/>
      <c r="BZ533" s="35"/>
      <c r="CE533" s="740"/>
    </row>
    <row r="534" spans="2:83" s="42" customFormat="1" ht="144" hidden="1" customHeight="1" x14ac:dyDescent="0.25">
      <c r="B534" s="917"/>
      <c r="C534" s="601"/>
      <c r="D534" s="185"/>
      <c r="E534" s="915"/>
      <c r="F534" s="915"/>
      <c r="G534" s="166"/>
      <c r="H534" s="258"/>
      <c r="I534" s="258"/>
      <c r="J534" s="185"/>
      <c r="K534" s="915"/>
      <c r="L534" s="695"/>
      <c r="M534" s="952"/>
      <c r="N534" s="114"/>
      <c r="O534" s="114"/>
      <c r="P534" s="114"/>
      <c r="Q534" s="166"/>
      <c r="R534" s="695"/>
      <c r="S534" s="41"/>
      <c r="T534" s="41"/>
      <c r="U534" s="41"/>
      <c r="V534" s="89"/>
      <c r="W534" s="41"/>
      <c r="X534" s="41"/>
      <c r="Y534" s="41"/>
      <c r="Z534" s="114"/>
      <c r="AA534" s="114"/>
      <c r="AB534" s="41"/>
      <c r="AC534" s="41"/>
      <c r="AD534" s="41"/>
      <c r="AE534" s="185"/>
      <c r="AF534" s="695"/>
      <c r="AG534" s="952"/>
      <c r="AH534" s="695"/>
      <c r="AI534" s="114"/>
      <c r="AJ534" s="114"/>
      <c r="AK534" s="913"/>
      <c r="AL534" s="695"/>
      <c r="AM534" s="41"/>
      <c r="AN534" s="41"/>
      <c r="AO534" s="41"/>
      <c r="AP534" s="98"/>
      <c r="AQ534" s="98"/>
      <c r="AR534" s="915"/>
      <c r="AS534" s="695"/>
      <c r="AT534" s="952"/>
      <c r="AU534" s="695"/>
      <c r="AV534" s="114"/>
      <c r="AW534" s="695"/>
      <c r="AX534" s="952"/>
      <c r="AY534" s="695"/>
      <c r="AZ534" s="41"/>
      <c r="BA534" s="695"/>
      <c r="BB534" s="41"/>
      <c r="BC534" s="41"/>
      <c r="BD534" s="41"/>
      <c r="BE534" s="114"/>
      <c r="BF534" s="114"/>
      <c r="BG534" s="114"/>
      <c r="BH534" s="41"/>
      <c r="BI534" s="41"/>
      <c r="BJ534" s="114"/>
      <c r="BK534" s="114"/>
      <c r="BL534" s="41"/>
      <c r="BM534" s="41"/>
      <c r="BN534" s="114"/>
      <c r="BO534" s="114"/>
      <c r="BP534" s="114"/>
      <c r="BQ534" s="114"/>
      <c r="BR534" s="41"/>
      <c r="BS534" s="41"/>
      <c r="BT534" s="114"/>
      <c r="BU534" s="114"/>
      <c r="BV534" s="114"/>
      <c r="BW534" s="114"/>
      <c r="BX534" s="114"/>
      <c r="BY534" s="41"/>
      <c r="BZ534" s="41"/>
      <c r="CE534" s="695"/>
    </row>
    <row r="535" spans="2:83" s="37" customFormat="1" ht="52.5" hidden="1" customHeight="1" x14ac:dyDescent="0.25">
      <c r="B535" s="204"/>
      <c r="C535" s="739"/>
      <c r="D535" s="244"/>
      <c r="E535" s="171"/>
      <c r="F535" s="171"/>
      <c r="G535" s="109"/>
      <c r="H535" s="172"/>
      <c r="I535" s="172"/>
      <c r="J535" s="244"/>
      <c r="K535" s="171"/>
      <c r="L535" s="740"/>
      <c r="M535" s="171"/>
      <c r="N535" s="116"/>
      <c r="O535" s="116"/>
      <c r="P535" s="116"/>
      <c r="Q535" s="109"/>
      <c r="R535" s="740"/>
      <c r="S535" s="35"/>
      <c r="T535" s="35"/>
      <c r="U535" s="35"/>
      <c r="V535" s="295"/>
      <c r="W535" s="35"/>
      <c r="X535" s="35"/>
      <c r="Y535" s="35"/>
      <c r="Z535" s="116"/>
      <c r="AA535" s="116"/>
      <c r="AB535" s="35"/>
      <c r="AC535" s="35"/>
      <c r="AD535" s="35"/>
      <c r="AE535" s="244"/>
      <c r="AF535" s="740"/>
      <c r="AG535" s="171"/>
      <c r="AH535" s="740"/>
      <c r="AI535" s="116"/>
      <c r="AJ535" s="116"/>
      <c r="AK535" s="106"/>
      <c r="AL535" s="740"/>
      <c r="AM535" s="35"/>
      <c r="AN535" s="35"/>
      <c r="AO535" s="35"/>
      <c r="AP535" s="191"/>
      <c r="AQ535" s="191"/>
      <c r="AR535" s="171"/>
      <c r="AS535" s="740"/>
      <c r="AT535" s="171"/>
      <c r="AU535" s="740"/>
      <c r="AV535" s="116"/>
      <c r="AW535" s="740"/>
      <c r="AX535" s="171"/>
      <c r="AY535" s="740"/>
      <c r="AZ535" s="35"/>
      <c r="BA535" s="740"/>
      <c r="BB535" s="35"/>
      <c r="BC535" s="35"/>
      <c r="BD535" s="35"/>
      <c r="BE535" s="116"/>
      <c r="BF535" s="116"/>
      <c r="BG535" s="116"/>
      <c r="BH535" s="35"/>
      <c r="BI535" s="35"/>
      <c r="BJ535" s="116"/>
      <c r="BK535" s="116"/>
      <c r="BL535" s="35"/>
      <c r="BM535" s="35"/>
      <c r="BN535" s="116"/>
      <c r="BO535" s="116"/>
      <c r="BP535" s="116"/>
      <c r="BQ535" s="116"/>
      <c r="BR535" s="35"/>
      <c r="BS535" s="35"/>
      <c r="BT535" s="116"/>
      <c r="BU535" s="116"/>
      <c r="BV535" s="116"/>
      <c r="BW535" s="116"/>
      <c r="BX535" s="116"/>
      <c r="BY535" s="35"/>
      <c r="BZ535" s="35"/>
      <c r="CE535" s="740"/>
    </row>
    <row r="536" spans="2:83" s="37" customFormat="1" ht="52.5" hidden="1" customHeight="1" x14ac:dyDescent="0.25">
      <c r="B536" s="204"/>
      <c r="C536" s="739"/>
      <c r="D536" s="244"/>
      <c r="E536" s="171"/>
      <c r="F536" s="171"/>
      <c r="G536" s="109"/>
      <c r="H536" s="172"/>
      <c r="I536" s="172"/>
      <c r="J536" s="244"/>
      <c r="K536" s="171"/>
      <c r="L536" s="740"/>
      <c r="M536" s="171"/>
      <c r="N536" s="116"/>
      <c r="O536" s="116"/>
      <c r="P536" s="116"/>
      <c r="Q536" s="109"/>
      <c r="R536" s="740"/>
      <c r="S536" s="35"/>
      <c r="T536" s="35"/>
      <c r="U536" s="35"/>
      <c r="V536" s="295"/>
      <c r="W536" s="35"/>
      <c r="X536" s="35"/>
      <c r="Y536" s="35"/>
      <c r="Z536" s="116"/>
      <c r="AA536" s="116"/>
      <c r="AB536" s="35"/>
      <c r="AC536" s="35"/>
      <c r="AD536" s="35"/>
      <c r="AE536" s="244"/>
      <c r="AF536" s="740"/>
      <c r="AG536" s="171"/>
      <c r="AH536" s="740"/>
      <c r="AI536" s="116"/>
      <c r="AJ536" s="116"/>
      <c r="AK536" s="106"/>
      <c r="AL536" s="740"/>
      <c r="AM536" s="35"/>
      <c r="AN536" s="35"/>
      <c r="AO536" s="35"/>
      <c r="AP536" s="191"/>
      <c r="AQ536" s="191"/>
      <c r="AR536" s="171"/>
      <c r="AS536" s="740"/>
      <c r="AT536" s="171"/>
      <c r="AU536" s="740"/>
      <c r="AV536" s="116"/>
      <c r="AW536" s="740"/>
      <c r="AX536" s="171"/>
      <c r="AY536" s="740"/>
      <c r="AZ536" s="35"/>
      <c r="BA536" s="740"/>
      <c r="BB536" s="35"/>
      <c r="BC536" s="35"/>
      <c r="BD536" s="35"/>
      <c r="BE536" s="116"/>
      <c r="BF536" s="116"/>
      <c r="BG536" s="116"/>
      <c r="BH536" s="35"/>
      <c r="BI536" s="35"/>
      <c r="BJ536" s="116"/>
      <c r="BK536" s="116"/>
      <c r="BL536" s="35"/>
      <c r="BM536" s="35"/>
      <c r="BN536" s="116"/>
      <c r="BO536" s="116"/>
      <c r="BP536" s="116"/>
      <c r="BQ536" s="116"/>
      <c r="BR536" s="35"/>
      <c r="BS536" s="35"/>
      <c r="BT536" s="116"/>
      <c r="BU536" s="116"/>
      <c r="BV536" s="116"/>
      <c r="BW536" s="116"/>
      <c r="BX536" s="116"/>
      <c r="BY536" s="35"/>
      <c r="BZ536" s="35"/>
      <c r="CE536" s="740"/>
    </row>
    <row r="537" spans="2:83" s="60" customFormat="1" ht="131.25" customHeight="1" x14ac:dyDescent="0.25">
      <c r="B537" s="211" t="s">
        <v>63</v>
      </c>
      <c r="C537" s="737" t="s">
        <v>491</v>
      </c>
      <c r="D537" s="877">
        <f>G537</f>
        <v>92118.176719999989</v>
      </c>
      <c r="E537" s="240"/>
      <c r="F537" s="240"/>
      <c r="G537" s="168">
        <f>G538</f>
        <v>92118.176719999989</v>
      </c>
      <c r="H537" s="246"/>
      <c r="I537" s="246"/>
      <c r="J537" s="877"/>
      <c r="K537" s="834">
        <f t="shared" ref="K537:K538" si="1202">Q537</f>
        <v>20821.82057</v>
      </c>
      <c r="L537" s="695">
        <f t="shared" si="1184"/>
        <v>0.22603378954502609</v>
      </c>
      <c r="M537" s="240"/>
      <c r="N537" s="111"/>
      <c r="O537" s="111"/>
      <c r="P537" s="111"/>
      <c r="Q537" s="825">
        <f>Q538</f>
        <v>20821.82057</v>
      </c>
      <c r="R537" s="758">
        <f t="shared" ref="R537:R538" si="1203">Q537/G537</f>
        <v>0.22603378954502609</v>
      </c>
      <c r="S537" s="303"/>
      <c r="T537" s="303"/>
      <c r="U537" s="303"/>
      <c r="V537" s="89"/>
      <c r="W537" s="303"/>
      <c r="X537" s="303"/>
      <c r="Y537" s="303"/>
      <c r="Z537" s="127"/>
      <c r="AA537" s="127"/>
      <c r="AB537" s="303"/>
      <c r="AC537" s="303"/>
      <c r="AD537" s="303"/>
      <c r="AE537" s="877">
        <f t="shared" ref="AE537:AE544" si="1204">AK537</f>
        <v>21167.321550000001</v>
      </c>
      <c r="AF537" s="692">
        <f>AE537/D537</f>
        <v>0.22978441718771356</v>
      </c>
      <c r="AG537" s="240"/>
      <c r="AH537" s="692"/>
      <c r="AI537" s="111"/>
      <c r="AJ537" s="111"/>
      <c r="AK537" s="825">
        <f>AK538</f>
        <v>21167.321550000001</v>
      </c>
      <c r="AL537" s="695">
        <f t="shared" si="1160"/>
        <v>0.22978441718771356</v>
      </c>
      <c r="AM537" s="303"/>
      <c r="AN537" s="303"/>
      <c r="AO537" s="303"/>
      <c r="AP537" s="738"/>
      <c r="AQ537" s="738"/>
      <c r="AR537" s="240">
        <f t="shared" si="1199"/>
        <v>92118.176719999989</v>
      </c>
      <c r="AS537" s="692">
        <f>AR537/D537</f>
        <v>1</v>
      </c>
      <c r="AT537" s="240"/>
      <c r="AU537" s="692"/>
      <c r="AV537" s="111"/>
      <c r="AW537" s="692"/>
      <c r="AX537" s="240">
        <f>AX538</f>
        <v>92118.176719999989</v>
      </c>
      <c r="AY537" s="692">
        <f>AX537/D537</f>
        <v>1</v>
      </c>
      <c r="AZ537" s="303"/>
      <c r="BA537" s="692"/>
      <c r="BB537" s="303"/>
      <c r="BC537" s="303"/>
      <c r="BD537" s="303"/>
      <c r="BE537" s="127"/>
      <c r="BF537" s="127"/>
      <c r="BG537" s="127"/>
      <c r="BH537" s="303"/>
      <c r="BI537" s="303"/>
      <c r="BJ537" s="127"/>
      <c r="BK537" s="127"/>
      <c r="BL537" s="303"/>
      <c r="BM537" s="303"/>
      <c r="BN537" s="111"/>
      <c r="BO537" s="127"/>
      <c r="BP537" s="127"/>
      <c r="BQ537" s="111"/>
      <c r="BR537" s="303"/>
      <c r="BS537" s="303"/>
      <c r="BT537" s="127"/>
      <c r="BU537" s="111"/>
      <c r="BV537" s="127"/>
      <c r="BW537" s="127"/>
      <c r="BX537" s="111"/>
      <c r="BY537" s="303"/>
      <c r="BZ537" s="303"/>
      <c r="CE537" s="692"/>
    </row>
    <row r="538" spans="2:83" s="37" customFormat="1" ht="56.25" customHeight="1" x14ac:dyDescent="0.25">
      <c r="B538" s="689"/>
      <c r="C538" s="601" t="s">
        <v>31</v>
      </c>
      <c r="D538" s="185">
        <f>G538</f>
        <v>92118.176719999989</v>
      </c>
      <c r="E538" s="834"/>
      <c r="F538" s="834"/>
      <c r="G538" s="166">
        <f>G539+G542</f>
        <v>92118.176719999989</v>
      </c>
      <c r="H538" s="172"/>
      <c r="I538" s="172"/>
      <c r="J538" s="185"/>
      <c r="K538" s="834">
        <f t="shared" si="1202"/>
        <v>20821.82057</v>
      </c>
      <c r="L538" s="695">
        <f t="shared" si="1184"/>
        <v>0.22603378954502609</v>
      </c>
      <c r="M538" s="952"/>
      <c r="N538" s="114"/>
      <c r="O538" s="114"/>
      <c r="P538" s="114"/>
      <c r="Q538" s="754">
        <f>Q539+Q542</f>
        <v>20821.82057</v>
      </c>
      <c r="R538" s="758">
        <f t="shared" si="1203"/>
        <v>0.22603378954502609</v>
      </c>
      <c r="S538" s="35"/>
      <c r="T538" s="35"/>
      <c r="U538" s="35"/>
      <c r="V538" s="89"/>
      <c r="W538" s="35"/>
      <c r="X538" s="35"/>
      <c r="Y538" s="35"/>
      <c r="Z538" s="116"/>
      <c r="AA538" s="116"/>
      <c r="AB538" s="35"/>
      <c r="AC538" s="35"/>
      <c r="AD538" s="35"/>
      <c r="AE538" s="185">
        <f t="shared" si="1204"/>
        <v>21167.321550000001</v>
      </c>
      <c r="AF538" s="692">
        <f>AE538/D538</f>
        <v>0.22978441718771356</v>
      </c>
      <c r="AG538" s="952"/>
      <c r="AH538" s="695"/>
      <c r="AI538" s="114"/>
      <c r="AJ538" s="114"/>
      <c r="AK538" s="683">
        <f>AK539+AK542</f>
        <v>21167.321550000001</v>
      </c>
      <c r="AL538" s="695">
        <f t="shared" si="1160"/>
        <v>0.22978441718771356</v>
      </c>
      <c r="AM538" s="35"/>
      <c r="AN538" s="35"/>
      <c r="AO538" s="35"/>
      <c r="AP538" s="98"/>
      <c r="AQ538" s="98"/>
      <c r="AR538" s="834">
        <f t="shared" si="1199"/>
        <v>92118.176719999989</v>
      </c>
      <c r="AS538" s="695">
        <f>AR538/D538</f>
        <v>1</v>
      </c>
      <c r="AT538" s="952"/>
      <c r="AU538" s="695"/>
      <c r="AV538" s="114"/>
      <c r="AW538" s="695"/>
      <c r="AX538" s="952">
        <f>AX539+AX542</f>
        <v>92118.176719999989</v>
      </c>
      <c r="AY538" s="692">
        <f t="shared" ref="AY538:AY541" si="1205">AX538/D538</f>
        <v>1</v>
      </c>
      <c r="AZ538" s="35"/>
      <c r="BA538" s="695"/>
      <c r="BB538" s="35"/>
      <c r="BC538" s="35"/>
      <c r="BD538" s="35"/>
      <c r="BE538" s="116"/>
      <c r="BF538" s="116"/>
      <c r="BG538" s="116"/>
      <c r="BH538" s="35"/>
      <c r="BI538" s="35"/>
      <c r="BJ538" s="116"/>
      <c r="BK538" s="116"/>
      <c r="BL538" s="35"/>
      <c r="BM538" s="35"/>
      <c r="BN538" s="114"/>
      <c r="BO538" s="116"/>
      <c r="BP538" s="116"/>
      <c r="BQ538" s="114"/>
      <c r="BR538" s="35"/>
      <c r="BS538" s="35"/>
      <c r="BT538" s="116"/>
      <c r="BU538" s="114"/>
      <c r="BV538" s="116"/>
      <c r="BW538" s="116"/>
      <c r="BX538" s="114"/>
      <c r="BY538" s="35"/>
      <c r="BZ538" s="35"/>
      <c r="CE538" s="695"/>
    </row>
    <row r="539" spans="2:83" s="37" customFormat="1" ht="138.75" customHeight="1" x14ac:dyDescent="0.25">
      <c r="B539" s="689" t="s">
        <v>34</v>
      </c>
      <c r="C539" s="124" t="s">
        <v>410</v>
      </c>
      <c r="D539" s="185">
        <f>G539</f>
        <v>37450.257519999999</v>
      </c>
      <c r="E539" s="834"/>
      <c r="F539" s="834"/>
      <c r="G539" s="166">
        <f>G540+G541</f>
        <v>37450.257519999999</v>
      </c>
      <c r="H539" s="172"/>
      <c r="I539" s="172"/>
      <c r="J539" s="185"/>
      <c r="K539" s="834">
        <f t="shared" ref="K539:K544" si="1206">Q539</f>
        <v>20821.82057</v>
      </c>
      <c r="L539" s="695">
        <f t="shared" ref="L539:L544" si="1207">K539/D539</f>
        <v>0.55598604519288763</v>
      </c>
      <c r="M539" s="952"/>
      <c r="N539" s="114"/>
      <c r="O539" s="114"/>
      <c r="P539" s="114"/>
      <c r="Q539" s="166">
        <f>Q540+Q541</f>
        <v>20821.82057</v>
      </c>
      <c r="R539" s="758">
        <f t="shared" ref="R539:R544" si="1208">Q539/G539</f>
        <v>0.55598604519288763</v>
      </c>
      <c r="S539" s="35"/>
      <c r="T539" s="35"/>
      <c r="U539" s="35"/>
      <c r="V539" s="89"/>
      <c r="W539" s="35"/>
      <c r="X539" s="35"/>
      <c r="Y539" s="35"/>
      <c r="Z539" s="116"/>
      <c r="AA539" s="116"/>
      <c r="AB539" s="35"/>
      <c r="AC539" s="35"/>
      <c r="AD539" s="35"/>
      <c r="AE539" s="185">
        <f t="shared" si="1204"/>
        <v>21167.321550000001</v>
      </c>
      <c r="AF539" s="695">
        <f t="shared" si="1186"/>
        <v>0.56521164210141328</v>
      </c>
      <c r="AG539" s="952"/>
      <c r="AH539" s="695"/>
      <c r="AI539" s="114"/>
      <c r="AJ539" s="114"/>
      <c r="AK539" s="683">
        <f>AK540+AK541</f>
        <v>21167.321550000001</v>
      </c>
      <c r="AL539" s="695">
        <f t="shared" si="1160"/>
        <v>0.56521164210141328</v>
      </c>
      <c r="AM539" s="35"/>
      <c r="AN539" s="35"/>
      <c r="AO539" s="35"/>
      <c r="AP539" s="98"/>
      <c r="AQ539" s="98"/>
      <c r="AR539" s="834">
        <f t="shared" si="1199"/>
        <v>37450.257519999999</v>
      </c>
      <c r="AS539" s="695">
        <f>AR539/D539</f>
        <v>1</v>
      </c>
      <c r="AT539" s="952"/>
      <c r="AU539" s="695"/>
      <c r="AV539" s="114"/>
      <c r="AW539" s="695"/>
      <c r="AX539" s="952">
        <f>AX540+AX541</f>
        <v>37450.257519999999</v>
      </c>
      <c r="AY539" s="692">
        <f t="shared" si="1205"/>
        <v>1</v>
      </c>
      <c r="AZ539" s="35"/>
      <c r="BA539" s="695"/>
      <c r="BB539" s="35"/>
      <c r="BC539" s="35"/>
      <c r="BD539" s="35"/>
      <c r="BE539" s="116"/>
      <c r="BF539" s="116"/>
      <c r="BG539" s="116"/>
      <c r="BH539" s="35"/>
      <c r="BI539" s="35"/>
      <c r="BJ539" s="116"/>
      <c r="BK539" s="116"/>
      <c r="BL539" s="35"/>
      <c r="BM539" s="35"/>
      <c r="BN539" s="114"/>
      <c r="BO539" s="116"/>
      <c r="BP539" s="116"/>
      <c r="BQ539" s="114"/>
      <c r="BR539" s="35"/>
      <c r="BS539" s="35"/>
      <c r="BT539" s="116"/>
      <c r="BU539" s="114"/>
      <c r="BV539" s="116"/>
      <c r="BW539" s="116"/>
      <c r="BX539" s="114"/>
      <c r="BY539" s="35"/>
      <c r="BZ539" s="35"/>
      <c r="CE539" s="695"/>
    </row>
    <row r="540" spans="2:83" s="37" customFormat="1" ht="35.25" hidden="1" customHeight="1" x14ac:dyDescent="0.25">
      <c r="B540" s="1018"/>
      <c r="C540" s="739" t="s">
        <v>103</v>
      </c>
      <c r="D540" s="244">
        <f>G540</f>
        <v>28121.128550000001</v>
      </c>
      <c r="E540" s="171"/>
      <c r="F540" s="171"/>
      <c r="G540" s="109">
        <v>28121.128550000001</v>
      </c>
      <c r="H540" s="172"/>
      <c r="I540" s="172"/>
      <c r="J540" s="185"/>
      <c r="K540" s="171">
        <f t="shared" si="1206"/>
        <v>12489.710520000001</v>
      </c>
      <c r="L540" s="740">
        <f t="shared" si="1207"/>
        <v>0.44413973279176949</v>
      </c>
      <c r="M540" s="1015"/>
      <c r="N540" s="114"/>
      <c r="O540" s="114"/>
      <c r="P540" s="114"/>
      <c r="Q540" s="171">
        <v>12489.710520000001</v>
      </c>
      <c r="R540" s="741">
        <f t="shared" si="1208"/>
        <v>0.44413973279176949</v>
      </c>
      <c r="S540" s="35"/>
      <c r="T540" s="35"/>
      <c r="U540" s="35"/>
      <c r="V540" s="89"/>
      <c r="W540" s="35"/>
      <c r="X540" s="35"/>
      <c r="Y540" s="35"/>
      <c r="Z540" s="116"/>
      <c r="AA540" s="116"/>
      <c r="AB540" s="35"/>
      <c r="AC540" s="35"/>
      <c r="AD540" s="35"/>
      <c r="AE540" s="244">
        <f>AK540</f>
        <v>12489.710520000001</v>
      </c>
      <c r="AF540" s="695">
        <f t="shared" si="1186"/>
        <v>0.44413973279176949</v>
      </c>
      <c r="AG540" s="1015"/>
      <c r="AH540" s="695"/>
      <c r="AI540" s="114"/>
      <c r="AJ540" s="114"/>
      <c r="AK540" s="171">
        <f>'[7]2 вариант'!$D$329</f>
        <v>12489.710520000001</v>
      </c>
      <c r="AL540" s="695">
        <f t="shared" si="1160"/>
        <v>0.44413973279176949</v>
      </c>
      <c r="AM540" s="35"/>
      <c r="AN540" s="35"/>
      <c r="AO540" s="35"/>
      <c r="AP540" s="98"/>
      <c r="AQ540" s="98"/>
      <c r="AR540" s="171">
        <f>AX540</f>
        <v>28121.128549999998</v>
      </c>
      <c r="AS540" s="740">
        <f t="shared" ref="AS540:AS541" si="1209">AR540/D540</f>
        <v>0.99999999999999989</v>
      </c>
      <c r="AT540" s="171"/>
      <c r="AU540" s="740"/>
      <c r="AV540" s="116"/>
      <c r="AW540" s="740"/>
      <c r="AX540" s="171">
        <f>'[8]2 вариант'!$I$329</f>
        <v>28121.128549999998</v>
      </c>
      <c r="AY540" s="692">
        <f>AX540/D540</f>
        <v>0.99999999999999989</v>
      </c>
      <c r="AZ540" s="35"/>
      <c r="BA540" s="695"/>
      <c r="BB540" s="35"/>
      <c r="BC540" s="35"/>
      <c r="BD540" s="35"/>
      <c r="BE540" s="116"/>
      <c r="BF540" s="116"/>
      <c r="BG540" s="116"/>
      <c r="BH540" s="35"/>
      <c r="BI540" s="35"/>
      <c r="BJ540" s="116"/>
      <c r="BK540" s="116"/>
      <c r="BL540" s="35"/>
      <c r="BM540" s="35"/>
      <c r="BN540" s="114"/>
      <c r="BO540" s="116"/>
      <c r="BP540" s="116"/>
      <c r="BQ540" s="114"/>
      <c r="BR540" s="35"/>
      <c r="BS540" s="35"/>
      <c r="BT540" s="116"/>
      <c r="BU540" s="114"/>
      <c r="BV540" s="116"/>
      <c r="BW540" s="116"/>
      <c r="BX540" s="114"/>
      <c r="BY540" s="35"/>
      <c r="BZ540" s="35"/>
      <c r="CE540" s="695"/>
    </row>
    <row r="541" spans="2:83" s="37" customFormat="1" ht="56.25" hidden="1" customHeight="1" x14ac:dyDescent="0.25">
      <c r="B541" s="204"/>
      <c r="C541" s="739" t="s">
        <v>492</v>
      </c>
      <c r="D541" s="244">
        <f t="shared" ref="D541:D544" si="1210">G541</f>
        <v>9329.1289699999998</v>
      </c>
      <c r="E541" s="171"/>
      <c r="F541" s="171"/>
      <c r="G541" s="109">
        <v>9329.1289699999998</v>
      </c>
      <c r="H541" s="172"/>
      <c r="I541" s="172"/>
      <c r="J541" s="244"/>
      <c r="K541" s="171">
        <f t="shared" si="1206"/>
        <v>8332.1100499999993</v>
      </c>
      <c r="L541" s="740">
        <f t="shared" si="1207"/>
        <v>0.89312840210418909</v>
      </c>
      <c r="M541" s="171"/>
      <c r="N541" s="116"/>
      <c r="O541" s="116"/>
      <c r="P541" s="116"/>
      <c r="Q541" s="116">
        <v>8332.1100499999993</v>
      </c>
      <c r="R541" s="741">
        <f t="shared" si="1208"/>
        <v>0.89312840210418909</v>
      </c>
      <c r="S541" s="35"/>
      <c r="T541" s="35"/>
      <c r="U541" s="35"/>
      <c r="V541" s="295"/>
      <c r="W541" s="35"/>
      <c r="X541" s="35"/>
      <c r="Y541" s="35"/>
      <c r="Z541" s="116"/>
      <c r="AA541" s="116"/>
      <c r="AB541" s="35"/>
      <c r="AC541" s="35"/>
      <c r="AD541" s="35"/>
      <c r="AE541" s="244">
        <f t="shared" si="1204"/>
        <v>8677.61103</v>
      </c>
      <c r="AF541" s="695">
        <f t="shared" si="1186"/>
        <v>0.93016304715101394</v>
      </c>
      <c r="AG541" s="171"/>
      <c r="AH541" s="740"/>
      <c r="AI541" s="116"/>
      <c r="AJ541" s="116"/>
      <c r="AK541" s="106">
        <f>'[7]2 вариант'!$D$330</f>
        <v>8677.61103</v>
      </c>
      <c r="AL541" s="740">
        <f t="shared" si="1160"/>
        <v>0.93016304715101394</v>
      </c>
      <c r="AM541" s="35"/>
      <c r="AN541" s="35"/>
      <c r="AO541" s="35"/>
      <c r="AP541" s="191"/>
      <c r="AQ541" s="191"/>
      <c r="AR541" s="171">
        <f t="shared" si="1199"/>
        <v>9329.1289699999998</v>
      </c>
      <c r="AS541" s="695">
        <f t="shared" si="1209"/>
        <v>1</v>
      </c>
      <c r="AT541" s="171"/>
      <c r="AU541" s="740"/>
      <c r="AV541" s="116"/>
      <c r="AW541" s="740"/>
      <c r="AX541" s="171">
        <f>'[8]2 вариант'!$I$330</f>
        <v>9329.1289699999998</v>
      </c>
      <c r="AY541" s="947">
        <f t="shared" si="1205"/>
        <v>1</v>
      </c>
      <c r="AZ541" s="35"/>
      <c r="BA541" s="740"/>
      <c r="BB541" s="35"/>
      <c r="BC541" s="35"/>
      <c r="BD541" s="35"/>
      <c r="BE541" s="116"/>
      <c r="BF541" s="116"/>
      <c r="BG541" s="116"/>
      <c r="BH541" s="35"/>
      <c r="BI541" s="35"/>
      <c r="BJ541" s="116"/>
      <c r="BK541" s="116"/>
      <c r="BL541" s="35"/>
      <c r="BM541" s="35"/>
      <c r="BN541" s="116"/>
      <c r="BO541" s="116"/>
      <c r="BP541" s="116"/>
      <c r="BQ541" s="116"/>
      <c r="BR541" s="35"/>
      <c r="BS541" s="35"/>
      <c r="BT541" s="116"/>
      <c r="BU541" s="116"/>
      <c r="BV541" s="116"/>
      <c r="BW541" s="116"/>
      <c r="BX541" s="116"/>
      <c r="BY541" s="35"/>
      <c r="BZ541" s="35"/>
      <c r="CE541" s="740"/>
    </row>
    <row r="542" spans="2:83" s="37" customFormat="1" ht="152.25" customHeight="1" x14ac:dyDescent="0.25">
      <c r="B542" s="689" t="s">
        <v>63</v>
      </c>
      <c r="C542" s="601" t="s">
        <v>446</v>
      </c>
      <c r="D542" s="185">
        <f t="shared" si="1210"/>
        <v>54667.919199999997</v>
      </c>
      <c r="E542" s="834"/>
      <c r="F542" s="834"/>
      <c r="G542" s="166">
        <f>G543+G544</f>
        <v>54667.919199999997</v>
      </c>
      <c r="H542" s="172"/>
      <c r="I542" s="172"/>
      <c r="J542" s="185"/>
      <c r="K542" s="834">
        <f t="shared" si="1206"/>
        <v>0</v>
      </c>
      <c r="L542" s="695">
        <f t="shared" si="1207"/>
        <v>0</v>
      </c>
      <c r="M542" s="952"/>
      <c r="N542" s="114"/>
      <c r="O542" s="114"/>
      <c r="P542" s="114"/>
      <c r="Q542" s="114">
        <f>Q543+Q544</f>
        <v>0</v>
      </c>
      <c r="R542" s="758">
        <f t="shared" si="1208"/>
        <v>0</v>
      </c>
      <c r="S542" s="35"/>
      <c r="T542" s="35"/>
      <c r="U542" s="35"/>
      <c r="V542" s="89"/>
      <c r="W542" s="35"/>
      <c r="X542" s="35"/>
      <c r="Y542" s="35"/>
      <c r="Z542" s="116"/>
      <c r="AA542" s="116"/>
      <c r="AB542" s="35"/>
      <c r="AC542" s="35"/>
      <c r="AD542" s="35"/>
      <c r="AE542" s="185">
        <f t="shared" si="1204"/>
        <v>0</v>
      </c>
      <c r="AF542" s="695">
        <f>AE542/D542</f>
        <v>0</v>
      </c>
      <c r="AG542" s="952"/>
      <c r="AH542" s="695"/>
      <c r="AI542" s="114"/>
      <c r="AJ542" s="114"/>
      <c r="AK542" s="683">
        <f>AK543+AK544</f>
        <v>0</v>
      </c>
      <c r="AL542" s="695">
        <f t="shared" si="1160"/>
        <v>0</v>
      </c>
      <c r="AM542" s="35"/>
      <c r="AN542" s="35"/>
      <c r="AO542" s="35"/>
      <c r="AP542" s="98"/>
      <c r="AQ542" s="98"/>
      <c r="AR542" s="834">
        <f t="shared" si="1199"/>
        <v>54667.919199999997</v>
      </c>
      <c r="AS542" s="695">
        <f>AR542/D542</f>
        <v>1</v>
      </c>
      <c r="AT542" s="952"/>
      <c r="AU542" s="695"/>
      <c r="AV542" s="114"/>
      <c r="AW542" s="695"/>
      <c r="AX542" s="1026">
        <f>AX543+AX544</f>
        <v>54667.919199999997</v>
      </c>
      <c r="AY542" s="692">
        <f t="shared" ref="AY542" si="1211">AX542/D542</f>
        <v>1</v>
      </c>
      <c r="AZ542" s="35"/>
      <c r="BA542" s="695"/>
      <c r="BB542" s="35"/>
      <c r="BC542" s="35"/>
      <c r="BD542" s="35"/>
      <c r="BE542" s="116"/>
      <c r="BF542" s="116"/>
      <c r="BG542" s="116"/>
      <c r="BH542" s="35"/>
      <c r="BI542" s="35"/>
      <c r="BJ542" s="116"/>
      <c r="BK542" s="116"/>
      <c r="BL542" s="35"/>
      <c r="BM542" s="35"/>
      <c r="BN542" s="114"/>
      <c r="BO542" s="116"/>
      <c r="BP542" s="116"/>
      <c r="BQ542" s="114"/>
      <c r="BR542" s="35"/>
      <c r="BS542" s="35"/>
      <c r="BT542" s="116"/>
      <c r="BU542" s="114"/>
      <c r="BV542" s="116"/>
      <c r="BW542" s="116"/>
      <c r="BX542" s="114"/>
      <c r="BY542" s="35"/>
      <c r="BZ542" s="35"/>
      <c r="CE542" s="695"/>
    </row>
    <row r="543" spans="2:83" s="37" customFormat="1" ht="58.5" hidden="1" customHeight="1" x14ac:dyDescent="0.25">
      <c r="B543" s="204"/>
      <c r="C543" s="739" t="s">
        <v>492</v>
      </c>
      <c r="D543" s="244">
        <f>G543</f>
        <v>16138.18758</v>
      </c>
      <c r="E543" s="171"/>
      <c r="F543" s="171"/>
      <c r="G543" s="109">
        <v>16138.18758</v>
      </c>
      <c r="H543" s="172"/>
      <c r="I543" s="172"/>
      <c r="J543" s="244"/>
      <c r="K543" s="171">
        <f t="shared" si="1206"/>
        <v>0</v>
      </c>
      <c r="L543" s="740">
        <f t="shared" si="1207"/>
        <v>0</v>
      </c>
      <c r="M543" s="171"/>
      <c r="N543" s="116"/>
      <c r="O543" s="116"/>
      <c r="P543" s="116"/>
      <c r="Q543" s="116">
        <v>0</v>
      </c>
      <c r="R543" s="741">
        <f t="shared" si="1208"/>
        <v>0</v>
      </c>
      <c r="S543" s="35"/>
      <c r="T543" s="35"/>
      <c r="U543" s="35"/>
      <c r="V543" s="295"/>
      <c r="W543" s="35"/>
      <c r="X543" s="35"/>
      <c r="Y543" s="35"/>
      <c r="Z543" s="116"/>
      <c r="AA543" s="116"/>
      <c r="AB543" s="35"/>
      <c r="AC543" s="35"/>
      <c r="AD543" s="35"/>
      <c r="AE543" s="244">
        <f t="shared" si="1204"/>
        <v>0</v>
      </c>
      <c r="AF543" s="740">
        <f t="shared" ref="AF543:AF544" si="1212">AE543/D543</f>
        <v>0</v>
      </c>
      <c r="AG543" s="171"/>
      <c r="AH543" s="740"/>
      <c r="AI543" s="116"/>
      <c r="AJ543" s="116"/>
      <c r="AK543" s="106"/>
      <c r="AL543" s="740">
        <f t="shared" si="1160"/>
        <v>0</v>
      </c>
      <c r="AM543" s="35"/>
      <c r="AN543" s="35"/>
      <c r="AO543" s="35"/>
      <c r="AP543" s="191"/>
      <c r="AQ543" s="191"/>
      <c r="AR543" s="171">
        <f t="shared" ref="AR543:AR544" si="1213">AX543</f>
        <v>16138.18758</v>
      </c>
      <c r="AS543" s="740">
        <f t="shared" ref="AS543:AS544" si="1214">AR543/D543</f>
        <v>1</v>
      </c>
      <c r="AT543" s="171"/>
      <c r="AU543" s="740"/>
      <c r="AV543" s="116"/>
      <c r="AW543" s="740"/>
      <c r="AX543" s="171">
        <f>'[8]2 вариант'!$I$324</f>
        <v>16138.18758</v>
      </c>
      <c r="AY543" s="692">
        <f>AX543/D543</f>
        <v>1</v>
      </c>
      <c r="AZ543" s="35"/>
      <c r="BA543" s="740"/>
      <c r="BB543" s="35"/>
      <c r="BC543" s="35"/>
      <c r="BD543" s="35"/>
      <c r="BE543" s="116"/>
      <c r="BF543" s="116"/>
      <c r="BG543" s="116"/>
      <c r="BH543" s="35"/>
      <c r="BI543" s="35"/>
      <c r="BJ543" s="116"/>
      <c r="BK543" s="116"/>
      <c r="BL543" s="35"/>
      <c r="BM543" s="35"/>
      <c r="BN543" s="116"/>
      <c r="BO543" s="116"/>
      <c r="BP543" s="116"/>
      <c r="BQ543" s="116"/>
      <c r="BR543" s="35"/>
      <c r="BS543" s="35"/>
      <c r="BT543" s="116"/>
      <c r="BU543" s="116"/>
      <c r="BV543" s="116"/>
      <c r="BW543" s="116"/>
      <c r="BX543" s="116"/>
      <c r="BY543" s="35"/>
      <c r="BZ543" s="35"/>
      <c r="CE543" s="740"/>
    </row>
    <row r="544" spans="2:83" s="37" customFormat="1" ht="67.5" hidden="1" customHeight="1" x14ac:dyDescent="0.25">
      <c r="B544" s="204"/>
      <c r="C544" s="739" t="s">
        <v>103</v>
      </c>
      <c r="D544" s="244">
        <f t="shared" si="1210"/>
        <v>38529.731619999999</v>
      </c>
      <c r="E544" s="171"/>
      <c r="F544" s="171"/>
      <c r="G544" s="109">
        <v>38529.731619999999</v>
      </c>
      <c r="H544" s="172"/>
      <c r="I544" s="172"/>
      <c r="J544" s="244"/>
      <c r="K544" s="171">
        <f t="shared" si="1206"/>
        <v>0</v>
      </c>
      <c r="L544" s="740">
        <f t="shared" si="1207"/>
        <v>0</v>
      </c>
      <c r="M544" s="171"/>
      <c r="N544" s="116"/>
      <c r="O544" s="116"/>
      <c r="P544" s="116"/>
      <c r="Q544" s="116">
        <v>0</v>
      </c>
      <c r="R544" s="741">
        <f t="shared" si="1208"/>
        <v>0</v>
      </c>
      <c r="S544" s="35"/>
      <c r="T544" s="35"/>
      <c r="U544" s="35"/>
      <c r="V544" s="295"/>
      <c r="W544" s="35"/>
      <c r="X544" s="35"/>
      <c r="Y544" s="35"/>
      <c r="Z544" s="116"/>
      <c r="AA544" s="116"/>
      <c r="AB544" s="35"/>
      <c r="AC544" s="35"/>
      <c r="AD544" s="35"/>
      <c r="AE544" s="244">
        <f t="shared" si="1204"/>
        <v>0</v>
      </c>
      <c r="AF544" s="740">
        <f t="shared" si="1212"/>
        <v>0</v>
      </c>
      <c r="AG544" s="171"/>
      <c r="AH544" s="740"/>
      <c r="AI544" s="116"/>
      <c r="AJ544" s="116"/>
      <c r="AK544" s="106"/>
      <c r="AL544" s="740">
        <f t="shared" si="1160"/>
        <v>0</v>
      </c>
      <c r="AM544" s="35"/>
      <c r="AN544" s="35"/>
      <c r="AO544" s="35"/>
      <c r="AP544" s="191"/>
      <c r="AQ544" s="191"/>
      <c r="AR544" s="171">
        <f t="shared" si="1213"/>
        <v>38529.731619999999</v>
      </c>
      <c r="AS544" s="740">
        <f t="shared" si="1214"/>
        <v>1</v>
      </c>
      <c r="AT544" s="171"/>
      <c r="AU544" s="740"/>
      <c r="AV544" s="116"/>
      <c r="AW544" s="740"/>
      <c r="AX544" s="171">
        <f>'[8]2 вариант'!$I$323</f>
        <v>38529.731619999999</v>
      </c>
      <c r="AY544" s="947">
        <f t="shared" ref="AY544" si="1215">AX544/D544</f>
        <v>1</v>
      </c>
      <c r="AZ544" s="35"/>
      <c r="BA544" s="740"/>
      <c r="BB544" s="35"/>
      <c r="BC544" s="35"/>
      <c r="BD544" s="35"/>
      <c r="BE544" s="116"/>
      <c r="BF544" s="116"/>
      <c r="BG544" s="116"/>
      <c r="BH544" s="35"/>
      <c r="BI544" s="35"/>
      <c r="BJ544" s="116"/>
      <c r="BK544" s="116"/>
      <c r="BL544" s="35"/>
      <c r="BM544" s="35"/>
      <c r="BN544" s="116"/>
      <c r="BO544" s="116"/>
      <c r="BP544" s="116"/>
      <c r="BQ544" s="116"/>
      <c r="BR544" s="35"/>
      <c r="BS544" s="35"/>
      <c r="BT544" s="116"/>
      <c r="BU544" s="116"/>
      <c r="BV544" s="116"/>
      <c r="BW544" s="116"/>
      <c r="BX544" s="116"/>
      <c r="BY544" s="35"/>
      <c r="BZ544" s="35"/>
      <c r="CE544" s="740"/>
    </row>
    <row r="545" spans="1:12295" s="37" customFormat="1" ht="159.75" hidden="1" customHeight="1" x14ac:dyDescent="0.25">
      <c r="B545" s="689"/>
      <c r="C545" s="601"/>
      <c r="D545" s="185"/>
      <c r="E545" s="834"/>
      <c r="F545" s="834"/>
      <c r="G545" s="166"/>
      <c r="H545" s="172"/>
      <c r="I545" s="172"/>
      <c r="J545" s="185"/>
      <c r="K545" s="834"/>
      <c r="L545" s="695"/>
      <c r="M545" s="952"/>
      <c r="N545" s="114"/>
      <c r="O545" s="114"/>
      <c r="P545" s="114"/>
      <c r="Q545" s="114"/>
      <c r="R545" s="114"/>
      <c r="S545" s="35"/>
      <c r="T545" s="35"/>
      <c r="U545" s="35"/>
      <c r="V545" s="89"/>
      <c r="W545" s="35"/>
      <c r="X545" s="35"/>
      <c r="Y545" s="35"/>
      <c r="Z545" s="116"/>
      <c r="AA545" s="116"/>
      <c r="AB545" s="35"/>
      <c r="AC545" s="35"/>
      <c r="AD545" s="35"/>
      <c r="AE545" s="185"/>
      <c r="AF545" s="695"/>
      <c r="AG545" s="952"/>
      <c r="AH545" s="695"/>
      <c r="AI545" s="114"/>
      <c r="AJ545" s="114"/>
      <c r="AK545" s="683"/>
      <c r="AL545" s="695" t="e">
        <f t="shared" si="1160"/>
        <v>#DIV/0!</v>
      </c>
      <c r="AM545" s="35"/>
      <c r="AN545" s="35"/>
      <c r="AO545" s="35"/>
      <c r="AP545" s="98"/>
      <c r="AQ545" s="98"/>
      <c r="AR545" s="834"/>
      <c r="AS545" s="695"/>
      <c r="AT545" s="952"/>
      <c r="AU545" s="695"/>
      <c r="AV545" s="114"/>
      <c r="AW545" s="695"/>
      <c r="AX545" s="952"/>
      <c r="AY545" s="695"/>
      <c r="AZ545" s="35"/>
      <c r="BA545" s="695"/>
      <c r="BB545" s="35"/>
      <c r="BC545" s="35"/>
      <c r="BD545" s="35"/>
      <c r="BE545" s="116"/>
      <c r="BF545" s="116"/>
      <c r="BG545" s="116"/>
      <c r="BH545" s="35"/>
      <c r="BI545" s="35"/>
      <c r="BJ545" s="116"/>
      <c r="BK545" s="116"/>
      <c r="BL545" s="35"/>
      <c r="BM545" s="35"/>
      <c r="BN545" s="114"/>
      <c r="BO545" s="116"/>
      <c r="BP545" s="116"/>
      <c r="BQ545" s="114"/>
      <c r="BR545" s="35"/>
      <c r="BS545" s="35"/>
      <c r="BT545" s="116"/>
      <c r="BU545" s="114"/>
      <c r="BV545" s="116"/>
      <c r="BW545" s="116"/>
      <c r="BX545" s="114"/>
      <c r="BY545" s="35"/>
      <c r="BZ545" s="35"/>
      <c r="CE545" s="695"/>
    </row>
    <row r="546" spans="1:12295" s="253" customFormat="1" ht="54" customHeight="1" x14ac:dyDescent="0.25">
      <c r="B546" s="254" t="s">
        <v>7</v>
      </c>
      <c r="C546" s="544" t="s">
        <v>234</v>
      </c>
      <c r="D546" s="878">
        <f>E546+G546+H546+I546</f>
        <v>6248697.4758000001</v>
      </c>
      <c r="E546" s="878"/>
      <c r="F546" s="878"/>
      <c r="G546" s="878">
        <f>G547+G548</f>
        <v>6248697.4758000001</v>
      </c>
      <c r="H546" s="878"/>
      <c r="I546" s="878"/>
      <c r="J546" s="878">
        <f>J547+J548</f>
        <v>-6207045.7026300002</v>
      </c>
      <c r="K546" s="878">
        <f>M546+Q546+S546+U546</f>
        <v>41651.77317</v>
      </c>
      <c r="L546" s="817">
        <f t="shared" si="1184"/>
        <v>6.6656728592333495E-3</v>
      </c>
      <c r="M546" s="878">
        <f>M547+M548</f>
        <v>0</v>
      </c>
      <c r="N546" s="129"/>
      <c r="O546" s="129"/>
      <c r="P546" s="129"/>
      <c r="Q546" s="129">
        <f>Q547+Q548</f>
        <v>41651.77317</v>
      </c>
      <c r="R546" s="934">
        <f>Q546/G546</f>
        <v>6.6656728592333495E-3</v>
      </c>
      <c r="S546" s="129"/>
      <c r="T546" s="129"/>
      <c r="U546" s="129">
        <f>U547+U548</f>
        <v>0</v>
      </c>
      <c r="V546" s="129">
        <f t="shared" si="1170"/>
        <v>0</v>
      </c>
      <c r="W546" s="129">
        <f>W547+W548</f>
        <v>0</v>
      </c>
      <c r="X546" s="129"/>
      <c r="Y546" s="129"/>
      <c r="Z546" s="129">
        <f t="shared" si="1165"/>
        <v>0</v>
      </c>
      <c r="AA546" s="129">
        <f>AA547+AA548</f>
        <v>0</v>
      </c>
      <c r="AB546" s="129"/>
      <c r="AC546" s="129"/>
      <c r="AD546" s="129"/>
      <c r="AE546" s="878">
        <f>AG546+AK546+AM546+AO546</f>
        <v>36340.49424</v>
      </c>
      <c r="AF546" s="817">
        <f t="shared" si="1186"/>
        <v>5.8156910909417077E-3</v>
      </c>
      <c r="AG546" s="878"/>
      <c r="AH546" s="817"/>
      <c r="AI546" s="129"/>
      <c r="AJ546" s="129"/>
      <c r="AK546" s="129">
        <f>AK547+AK548</f>
        <v>36340.49424</v>
      </c>
      <c r="AL546" s="817">
        <f t="shared" si="1160"/>
        <v>5.8156910909417077E-3</v>
      </c>
      <c r="AM546" s="129"/>
      <c r="AN546" s="129"/>
      <c r="AO546" s="129"/>
      <c r="AP546" s="129">
        <f>AP547+AP548</f>
        <v>4019929.0853899997</v>
      </c>
      <c r="AQ546" s="129"/>
      <c r="AR546" s="878">
        <f>AT546+AX546+AZ546+BB546</f>
        <v>4056269.5796299996</v>
      </c>
      <c r="AS546" s="817">
        <f t="shared" si="1187"/>
        <v>0.64913841570009578</v>
      </c>
      <c r="AT546" s="878">
        <f>AT547+AT548</f>
        <v>0</v>
      </c>
      <c r="AU546" s="817"/>
      <c r="AV546" s="129"/>
      <c r="AW546" s="817"/>
      <c r="AX546" s="878">
        <f>AX547+AX548</f>
        <v>4056269.5796299996</v>
      </c>
      <c r="AY546" s="817">
        <f t="shared" si="1200"/>
        <v>0.64913841570009578</v>
      </c>
      <c r="AZ546" s="129"/>
      <c r="BA546" s="817"/>
      <c r="BB546" s="129"/>
      <c r="BC546" s="129"/>
      <c r="BD546" s="129"/>
      <c r="BE546" s="129"/>
      <c r="BF546" s="129"/>
      <c r="BG546" s="129"/>
      <c r="BH546" s="129"/>
      <c r="BI546" s="129"/>
      <c r="BJ546" s="129"/>
      <c r="BK546" s="129"/>
      <c r="BL546" s="129"/>
      <c r="BM546" s="129"/>
      <c r="BN546" s="129"/>
      <c r="BO546" s="129"/>
      <c r="BP546" s="129"/>
      <c r="BQ546" s="129"/>
      <c r="BR546" s="129"/>
      <c r="BS546" s="129"/>
      <c r="BT546" s="129"/>
      <c r="BU546" s="129"/>
      <c r="BV546" s="129"/>
      <c r="BW546" s="129"/>
      <c r="BX546" s="129"/>
      <c r="BY546" s="129"/>
      <c r="BZ546" s="129"/>
      <c r="CE546" s="817"/>
    </row>
    <row r="547" spans="1:12295" s="20" customFormat="1" ht="41.25" customHeight="1" x14ac:dyDescent="0.25">
      <c r="B547" s="200"/>
      <c r="C547" s="97" t="s">
        <v>31</v>
      </c>
      <c r="D547" s="185">
        <f>E547+G547+H547+I547</f>
        <v>2970368.1157999998</v>
      </c>
      <c r="E547" s="185"/>
      <c r="F547" s="185"/>
      <c r="G547" s="185">
        <f>G551+G573+G563</f>
        <v>2970368.1157999998</v>
      </c>
      <c r="H547" s="185"/>
      <c r="I547" s="185"/>
      <c r="J547" s="185">
        <f>K547-D547</f>
        <v>-2928716.3426299999</v>
      </c>
      <c r="K547" s="185">
        <f>M547+Q547+S547+U547</f>
        <v>41651.77317</v>
      </c>
      <c r="L547" s="695">
        <f t="shared" si="1184"/>
        <v>1.4022428044674207E-2</v>
      </c>
      <c r="M547" s="185">
        <f>M551+M563+M573</f>
        <v>0</v>
      </c>
      <c r="N547" s="98"/>
      <c r="O547" s="98"/>
      <c r="P547" s="98"/>
      <c r="Q547" s="185">
        <f>Q551+Q573+Q563</f>
        <v>41651.77317</v>
      </c>
      <c r="R547" s="758">
        <f>Q547/G547</f>
        <v>1.4022428044674207E-2</v>
      </c>
      <c r="S547" s="286"/>
      <c r="T547" s="286"/>
      <c r="U547" s="286"/>
      <c r="V547" s="98">
        <f t="shared" si="1170"/>
        <v>0</v>
      </c>
      <c r="W547" s="98">
        <f>W551+W563+W573</f>
        <v>0</v>
      </c>
      <c r="X547" s="286"/>
      <c r="Y547" s="286"/>
      <c r="Z547" s="98">
        <f t="shared" si="1165"/>
        <v>0</v>
      </c>
      <c r="AA547" s="98">
        <f>AA551+AA563+AA573</f>
        <v>0</v>
      </c>
      <c r="AB547" s="286"/>
      <c r="AC547" s="286"/>
      <c r="AD547" s="286"/>
      <c r="AE547" s="185">
        <f>AG547+AK547+AM547+AO547</f>
        <v>34184.622860000003</v>
      </c>
      <c r="AF547" s="695">
        <f t="shared" si="1186"/>
        <v>1.150854760329703E-2</v>
      </c>
      <c r="AG547" s="185"/>
      <c r="AH547" s="695"/>
      <c r="AI547" s="98"/>
      <c r="AJ547" s="98"/>
      <c r="AK547" s="98">
        <f>AK551+AK563+AK573+AK567</f>
        <v>34184.622860000003</v>
      </c>
      <c r="AL547" s="695">
        <f t="shared" si="1160"/>
        <v>1.150854760329703E-2</v>
      </c>
      <c r="AM547" s="286"/>
      <c r="AN547" s="286"/>
      <c r="AO547" s="286"/>
      <c r="AP547" s="98">
        <f>AR547-AE547</f>
        <v>749454.44976999995</v>
      </c>
      <c r="AQ547" s="98"/>
      <c r="AR547" s="185">
        <f>AT547+AX547+AZ547+BB547</f>
        <v>783639.07262999995</v>
      </c>
      <c r="AS547" s="695">
        <f t="shared" si="1187"/>
        <v>0.26381884065535927</v>
      </c>
      <c r="AT547" s="185">
        <f>AT551+AT563+AT573</f>
        <v>0</v>
      </c>
      <c r="AU547" s="695"/>
      <c r="AV547" s="98"/>
      <c r="AW547" s="695"/>
      <c r="AX547" s="98">
        <f>AX551+AX563+AX573+AX567</f>
        <v>783639.07262999995</v>
      </c>
      <c r="AY547" s="695">
        <f t="shared" si="1200"/>
        <v>0.26381884065535927</v>
      </c>
      <c r="AZ547" s="286"/>
      <c r="BA547" s="695"/>
      <c r="BB547" s="286"/>
      <c r="BC547" s="286"/>
      <c r="BD547" s="286"/>
      <c r="BE547" s="98"/>
      <c r="BF547" s="98"/>
      <c r="BG547" s="98"/>
      <c r="BH547" s="286"/>
      <c r="BI547" s="286"/>
      <c r="BJ547" s="98"/>
      <c r="BK547" s="98"/>
      <c r="BL547" s="286"/>
      <c r="BM547" s="286"/>
      <c r="BN547" s="98"/>
      <c r="BO547" s="98"/>
      <c r="BP547" s="98"/>
      <c r="BQ547" s="98"/>
      <c r="BR547" s="98"/>
      <c r="BS547" s="286"/>
      <c r="BT547" s="98"/>
      <c r="BU547" s="98"/>
      <c r="BV547" s="98"/>
      <c r="BW547" s="98"/>
      <c r="BX547" s="98"/>
      <c r="BY547" s="286"/>
      <c r="BZ547" s="286"/>
      <c r="CE547" s="695"/>
    </row>
    <row r="548" spans="1:12295" s="522" customFormat="1" ht="54" customHeight="1" x14ac:dyDescent="0.25">
      <c r="B548" s="429"/>
      <c r="C548" s="473" t="s">
        <v>543</v>
      </c>
      <c r="D548" s="872">
        <f>E548+G548+H548+I548</f>
        <v>3278329.36</v>
      </c>
      <c r="E548" s="872"/>
      <c r="F548" s="872"/>
      <c r="G548" s="872">
        <f>G556+G568+G577</f>
        <v>3278329.36</v>
      </c>
      <c r="H548" s="872"/>
      <c r="I548" s="872"/>
      <c r="J548" s="872">
        <f>K548-D548</f>
        <v>-3278329.36</v>
      </c>
      <c r="K548" s="872">
        <f>M548+Q548+S548+U548</f>
        <v>0</v>
      </c>
      <c r="L548" s="813">
        <f t="shared" si="1184"/>
        <v>0</v>
      </c>
      <c r="M548" s="872">
        <f>M556+M568+M577</f>
        <v>0</v>
      </c>
      <c r="N548" s="821"/>
      <c r="O548" s="821"/>
      <c r="P548" s="821"/>
      <c r="Q548" s="872">
        <f>Q556+Q568+Q577</f>
        <v>0</v>
      </c>
      <c r="R548" s="758">
        <f>Q548/G548</f>
        <v>0</v>
      </c>
      <c r="S548" s="821"/>
      <c r="T548" s="821"/>
      <c r="U548" s="821"/>
      <c r="V548" s="821">
        <f t="shared" si="1170"/>
        <v>0</v>
      </c>
      <c r="W548" s="821"/>
      <c r="X548" s="821"/>
      <c r="Y548" s="821"/>
      <c r="Z548" s="821">
        <f t="shared" si="1165"/>
        <v>0</v>
      </c>
      <c r="AA548" s="821">
        <f>E548</f>
        <v>0</v>
      </c>
      <c r="AB548" s="821"/>
      <c r="AC548" s="821"/>
      <c r="AD548" s="821"/>
      <c r="AE548" s="872">
        <f>AG548+AK548+AM548+AO548</f>
        <v>2155.87138</v>
      </c>
      <c r="AF548" s="813">
        <f t="shared" si="1186"/>
        <v>6.5761280922670931E-4</v>
      </c>
      <c r="AG548" s="872"/>
      <c r="AH548" s="813"/>
      <c r="AI548" s="821"/>
      <c r="AJ548" s="821"/>
      <c r="AK548" s="821">
        <f>AK556+AK568+AK577</f>
        <v>2155.87138</v>
      </c>
      <c r="AL548" s="813">
        <f t="shared" ref="AL548:AL582" si="1216">AK548/G548</f>
        <v>6.5761280922670931E-4</v>
      </c>
      <c r="AM548" s="821"/>
      <c r="AN548" s="821"/>
      <c r="AO548" s="821"/>
      <c r="AP548" s="821">
        <f>AR548-AE548</f>
        <v>3270474.6356199998</v>
      </c>
      <c r="AQ548" s="821"/>
      <c r="AR548" s="872">
        <f>AT548+AX548+AZ548+BB548</f>
        <v>3272630.5069999998</v>
      </c>
      <c r="AS548" s="813">
        <f t="shared" si="1187"/>
        <v>0.99826165940813216</v>
      </c>
      <c r="AT548" s="872">
        <f>AT556+AT568+AT577</f>
        <v>0</v>
      </c>
      <c r="AU548" s="813"/>
      <c r="AV548" s="821"/>
      <c r="AW548" s="813"/>
      <c r="AX548" s="872">
        <f>AX556+AX568+AX577</f>
        <v>3272630.5069999998</v>
      </c>
      <c r="AY548" s="813">
        <f t="shared" si="1200"/>
        <v>0.99826165940813216</v>
      </c>
      <c r="AZ548" s="821"/>
      <c r="BA548" s="813"/>
      <c r="BB548" s="821"/>
      <c r="BC548" s="821"/>
      <c r="BD548" s="821"/>
      <c r="BE548" s="821"/>
      <c r="BF548" s="821"/>
      <c r="BG548" s="821"/>
      <c r="BH548" s="821"/>
      <c r="BI548" s="821"/>
      <c r="BJ548" s="821"/>
      <c r="BK548" s="821"/>
      <c r="BL548" s="821"/>
      <c r="BM548" s="821"/>
      <c r="BN548" s="821"/>
      <c r="BO548" s="821"/>
      <c r="BP548" s="821"/>
      <c r="BQ548" s="821"/>
      <c r="BR548" s="821"/>
      <c r="BS548" s="821"/>
      <c r="BT548" s="821"/>
      <c r="BU548" s="821"/>
      <c r="BV548" s="821"/>
      <c r="BW548" s="821"/>
      <c r="BX548" s="821"/>
      <c r="BY548" s="821"/>
      <c r="BZ548" s="821"/>
      <c r="CE548" s="813"/>
    </row>
    <row r="549" spans="1:12295" s="25" customFormat="1" ht="24.75" customHeight="1" x14ac:dyDescent="0.25">
      <c r="B549" s="503"/>
      <c r="C549" s="124" t="s">
        <v>37</v>
      </c>
      <c r="D549" s="258"/>
      <c r="E549" s="258"/>
      <c r="F549" s="258"/>
      <c r="G549" s="258"/>
      <c r="H549" s="258"/>
      <c r="I549" s="258"/>
      <c r="J549" s="834"/>
      <c r="K549" s="258"/>
      <c r="L549" s="695"/>
      <c r="M549" s="258"/>
      <c r="N549" s="41"/>
      <c r="O549" s="41"/>
      <c r="P549" s="41"/>
      <c r="Q549" s="41"/>
      <c r="R549" s="41"/>
      <c r="S549" s="41"/>
      <c r="T549" s="41"/>
      <c r="U549" s="41"/>
      <c r="V549" s="89"/>
      <c r="W549" s="41"/>
      <c r="X549" s="41"/>
      <c r="Y549" s="41"/>
      <c r="Z549" s="279"/>
      <c r="AA549" s="279"/>
      <c r="AB549" s="41"/>
      <c r="AC549" s="41"/>
      <c r="AD549" s="41"/>
      <c r="AE549" s="258"/>
      <c r="AF549" s="695"/>
      <c r="AG549" s="258"/>
      <c r="AH549" s="695"/>
      <c r="AI549" s="41"/>
      <c r="AJ549" s="41"/>
      <c r="AK549" s="41"/>
      <c r="AL549" s="695"/>
      <c r="AM549" s="41"/>
      <c r="AN549" s="41"/>
      <c r="AO549" s="41"/>
      <c r="AP549" s="41"/>
      <c r="AQ549" s="41"/>
      <c r="AR549" s="258"/>
      <c r="AS549" s="695"/>
      <c r="AT549" s="258"/>
      <c r="AU549" s="695"/>
      <c r="AV549" s="41"/>
      <c r="AW549" s="695"/>
      <c r="AX549" s="258"/>
      <c r="AY549" s="695"/>
      <c r="AZ549" s="41"/>
      <c r="BA549" s="695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E549" s="695"/>
    </row>
    <row r="550" spans="1:12295" s="70" customFormat="1" ht="109.5" customHeight="1" x14ac:dyDescent="0.3">
      <c r="A550" s="203"/>
      <c r="B550" s="126" t="s">
        <v>34</v>
      </c>
      <c r="C550" s="99" t="s">
        <v>235</v>
      </c>
      <c r="D550" s="168">
        <f>E550+G550+H550</f>
        <v>984126.04099999997</v>
      </c>
      <c r="E550" s="168"/>
      <c r="F550" s="168"/>
      <c r="G550" s="168">
        <f>G551+G556</f>
        <v>984126.04099999997</v>
      </c>
      <c r="H550" s="168"/>
      <c r="I550" s="168"/>
      <c r="J550" s="168">
        <f>J551+J556</f>
        <v>-980758.04651999997</v>
      </c>
      <c r="K550" s="168">
        <f>M550+Q550+S550</f>
        <v>3367.9944799999998</v>
      </c>
      <c r="L550" s="695">
        <f t="shared" si="1184"/>
        <v>3.422320251354877E-3</v>
      </c>
      <c r="M550" s="168">
        <f>M551+M556</f>
        <v>0</v>
      </c>
      <c r="N550" s="683"/>
      <c r="O550" s="628"/>
      <c r="P550" s="683"/>
      <c r="Q550" s="628">
        <f>Q551+Q556</f>
        <v>3367.9944799999998</v>
      </c>
      <c r="R550" s="743">
        <f>Q550/G550</f>
        <v>3.422320251354877E-3</v>
      </c>
      <c r="S550" s="628"/>
      <c r="T550" s="683"/>
      <c r="U550" s="628"/>
      <c r="V550" s="628">
        <f t="shared" ref="V550:V551" si="1217">W550</f>
        <v>0</v>
      </c>
      <c r="W550" s="628">
        <f>W551+W556</f>
        <v>0</v>
      </c>
      <c r="X550" s="628"/>
      <c r="Y550" s="628"/>
      <c r="Z550" s="628">
        <f t="shared" ref="Z550:Z551" si="1218">AA550</f>
        <v>0</v>
      </c>
      <c r="AA550" s="628">
        <f>AA551+AA556</f>
        <v>0</v>
      </c>
      <c r="AB550" s="628"/>
      <c r="AC550" s="628"/>
      <c r="AD550" s="683"/>
      <c r="AE550" s="168">
        <f>AG550+AK550+AM550</f>
        <v>3367.9944799999998</v>
      </c>
      <c r="AF550" s="695">
        <f t="shared" si="1186"/>
        <v>3.422320251354877E-3</v>
      </c>
      <c r="AG550" s="168"/>
      <c r="AH550" s="695"/>
      <c r="AI550" s="628"/>
      <c r="AJ550" s="683"/>
      <c r="AK550" s="628">
        <f>AK551+AK556</f>
        <v>3367.9944799999998</v>
      </c>
      <c r="AL550" s="695">
        <f t="shared" si="1216"/>
        <v>3.422320251354877E-3</v>
      </c>
      <c r="AM550" s="628"/>
      <c r="AN550" s="683"/>
      <c r="AO550" s="628"/>
      <c r="AP550" s="628">
        <f>AP551</f>
        <v>71911.355210000009</v>
      </c>
      <c r="AQ550" s="683"/>
      <c r="AR550" s="168">
        <f>AT550+AX550+AZ550</f>
        <v>75279.349690000003</v>
      </c>
      <c r="AS550" s="695">
        <f t="shared" si="1187"/>
        <v>7.6493606056299859E-2</v>
      </c>
      <c r="AT550" s="168">
        <f>AT551+AT556</f>
        <v>0</v>
      </c>
      <c r="AU550" s="695"/>
      <c r="AV550" s="628"/>
      <c r="AW550" s="695"/>
      <c r="AX550" s="168">
        <f>AX551+AX556</f>
        <v>75279.349690000003</v>
      </c>
      <c r="AY550" s="695">
        <f t="shared" si="1200"/>
        <v>7.6493606056299859E-2</v>
      </c>
      <c r="AZ550" s="628"/>
      <c r="BA550" s="695"/>
      <c r="BB550" s="628"/>
      <c r="BC550" s="628"/>
      <c r="BD550" s="628"/>
      <c r="BE550" s="628"/>
      <c r="BF550" s="628"/>
      <c r="BG550" s="628"/>
      <c r="BH550" s="628"/>
      <c r="BI550" s="628"/>
      <c r="BJ550" s="628"/>
      <c r="BK550" s="628"/>
      <c r="BL550" s="628"/>
      <c r="BM550" s="628"/>
      <c r="BN550" s="628"/>
      <c r="BO550" s="628"/>
      <c r="BP550" s="628"/>
      <c r="BQ550" s="628"/>
      <c r="BR550" s="628"/>
      <c r="BS550" s="628"/>
      <c r="BT550" s="628"/>
      <c r="BU550" s="628"/>
      <c r="BV550" s="508"/>
      <c r="BW550" s="512"/>
      <c r="BX550" s="508"/>
      <c r="BY550" s="508"/>
      <c r="BZ550" s="226"/>
      <c r="CA550" s="508"/>
      <c r="CB550" s="508"/>
      <c r="CC550" s="508"/>
      <c r="CD550" s="508"/>
      <c r="CE550" s="695"/>
      <c r="CF550" s="508"/>
      <c r="CG550" s="508"/>
      <c r="CH550" s="508"/>
      <c r="CI550" s="508"/>
      <c r="CJ550" s="508"/>
      <c r="CK550" s="508"/>
      <c r="CL550" s="508"/>
      <c r="CM550" s="508"/>
      <c r="CN550" s="508"/>
      <c r="CO550" s="89"/>
      <c r="CP550" s="89"/>
      <c r="CQ550" s="89"/>
      <c r="CR550" s="89"/>
      <c r="CS550" s="89"/>
      <c r="CT550" s="508"/>
      <c r="CU550" s="508"/>
      <c r="CV550" s="89"/>
      <c r="CW550" s="89"/>
      <c r="CX550" s="508"/>
      <c r="CY550" s="508"/>
      <c r="CZ550" s="89"/>
      <c r="DA550" s="89"/>
      <c r="DB550" s="508"/>
      <c r="DC550" s="508"/>
      <c r="DD550" s="508"/>
      <c r="DE550" s="508"/>
      <c r="DF550" s="508"/>
      <c r="DG550" s="508"/>
      <c r="DH550" s="508"/>
      <c r="DI550" s="89"/>
      <c r="DJ550" s="89"/>
      <c r="DK550" s="508"/>
      <c r="DL550" s="508"/>
      <c r="DM550" s="89"/>
      <c r="DN550" s="89"/>
      <c r="DO550" s="508"/>
      <c r="DP550" s="508"/>
      <c r="DQ550" s="508"/>
      <c r="DR550" s="508"/>
      <c r="DS550" s="508"/>
      <c r="DT550" s="203"/>
      <c r="DU550" s="107"/>
      <c r="DV550" s="508"/>
      <c r="DW550" s="508"/>
      <c r="DX550" s="508"/>
      <c r="DY550" s="508"/>
      <c r="DZ550" s="508"/>
      <c r="EA550" s="508"/>
      <c r="EB550" s="508"/>
      <c r="EC550" s="168"/>
      <c r="ED550" s="168"/>
      <c r="EE550" s="168"/>
      <c r="EF550" s="168"/>
      <c r="EG550" s="168"/>
      <c r="EH550" s="168"/>
      <c r="EI550" s="168"/>
      <c r="EJ550" s="168"/>
      <c r="EK550" s="168"/>
      <c r="EL550" s="168"/>
      <c r="EM550" s="168"/>
      <c r="EN550" s="168"/>
      <c r="EO550" s="168"/>
      <c r="EP550" s="168"/>
      <c r="EQ550" s="168"/>
      <c r="ER550" s="168"/>
      <c r="ES550" s="168"/>
      <c r="ET550" s="168"/>
      <c r="EU550" s="168"/>
      <c r="EV550" s="168"/>
      <c r="EW550" s="168"/>
      <c r="EX550" s="168"/>
      <c r="EY550" s="168"/>
      <c r="EZ550" s="168"/>
      <c r="FA550" s="168"/>
      <c r="FB550" s="168"/>
      <c r="FC550" s="168"/>
      <c r="FD550" s="168"/>
      <c r="FE550" s="168"/>
      <c r="FF550" s="168"/>
      <c r="FG550" s="168"/>
      <c r="FH550" s="168"/>
      <c r="FI550" s="168"/>
      <c r="FJ550" s="168"/>
      <c r="FK550" s="168"/>
      <c r="FL550" s="168"/>
      <c r="FM550" s="168"/>
      <c r="FN550" s="168"/>
      <c r="FO550" s="168"/>
      <c r="FP550" s="168"/>
      <c r="FQ550" s="168"/>
      <c r="FR550" s="168"/>
      <c r="FS550" s="168"/>
      <c r="FT550" s="168"/>
      <c r="FU550" s="508"/>
      <c r="FV550" s="508"/>
      <c r="FW550" s="508"/>
      <c r="FX550" s="508"/>
      <c r="FY550" s="508"/>
      <c r="FZ550" s="508"/>
      <c r="GA550" s="508"/>
      <c r="GB550" s="508"/>
      <c r="GC550" s="508"/>
      <c r="GD550" s="508"/>
      <c r="GE550" s="508"/>
      <c r="GF550" s="508"/>
      <c r="GG550" s="508"/>
      <c r="GH550" s="508"/>
      <c r="GI550" s="508"/>
      <c r="GJ550" s="508"/>
      <c r="GK550" s="508"/>
      <c r="GL550" s="508"/>
      <c r="GM550" s="508"/>
      <c r="GN550" s="508"/>
      <c r="GO550" s="508"/>
      <c r="GP550" s="508"/>
      <c r="GQ550" s="508"/>
      <c r="GR550" s="508"/>
      <c r="GS550" s="89"/>
      <c r="GT550" s="89"/>
      <c r="GU550" s="89"/>
      <c r="GV550" s="89"/>
      <c r="GW550" s="89"/>
      <c r="GX550" s="508"/>
      <c r="GY550" s="508"/>
      <c r="GZ550" s="89"/>
      <c r="HA550" s="89"/>
      <c r="HB550" s="508"/>
      <c r="HC550" s="508"/>
      <c r="HD550" s="89"/>
      <c r="HE550" s="89"/>
      <c r="HF550" s="508"/>
      <c r="HG550" s="508"/>
      <c r="HH550" s="508"/>
      <c r="HI550" s="508"/>
      <c r="HJ550" s="508"/>
      <c r="HK550" s="508"/>
      <c r="HL550" s="508"/>
      <c r="HM550" s="89"/>
      <c r="HN550" s="89"/>
      <c r="HO550" s="508"/>
      <c r="HP550" s="508"/>
      <c r="HQ550" s="89"/>
      <c r="HR550" s="89"/>
      <c r="HS550" s="508"/>
      <c r="HT550" s="508"/>
      <c r="HU550" s="508"/>
      <c r="HV550" s="508"/>
      <c r="HW550" s="508"/>
      <c r="HX550" s="203"/>
      <c r="HY550" s="107"/>
      <c r="HZ550" s="508"/>
      <c r="IA550" s="508"/>
      <c r="IB550" s="508"/>
      <c r="IC550" s="508"/>
      <c r="ID550" s="508"/>
      <c r="IE550" s="508"/>
      <c r="IF550" s="508"/>
      <c r="IG550" s="168"/>
      <c r="IH550" s="168"/>
      <c r="II550" s="168"/>
      <c r="IJ550" s="168"/>
      <c r="IK550" s="168"/>
      <c r="IL550" s="168"/>
      <c r="IM550" s="168"/>
      <c r="IN550" s="168"/>
      <c r="IO550" s="168"/>
      <c r="IP550" s="168"/>
      <c r="IQ550" s="168"/>
      <c r="IR550" s="168"/>
      <c r="IS550" s="168"/>
      <c r="IT550" s="168"/>
      <c r="IU550" s="168"/>
      <c r="IV550" s="168"/>
      <c r="IW550" s="168"/>
      <c r="IX550" s="168"/>
      <c r="IY550" s="168"/>
      <c r="IZ550" s="168"/>
      <c r="JA550" s="168"/>
      <c r="JB550" s="168"/>
      <c r="JC550" s="168"/>
      <c r="JD550" s="168"/>
      <c r="JE550" s="168"/>
      <c r="JF550" s="168"/>
      <c r="JG550" s="168"/>
      <c r="JH550" s="168"/>
      <c r="JI550" s="168"/>
      <c r="JJ550" s="168"/>
      <c r="JK550" s="168"/>
      <c r="JL550" s="168"/>
      <c r="JM550" s="168"/>
      <c r="JN550" s="168"/>
      <c r="JO550" s="168"/>
      <c r="JP550" s="168"/>
      <c r="JQ550" s="168"/>
      <c r="JR550" s="168"/>
      <c r="JS550" s="168"/>
      <c r="JT550" s="168"/>
      <c r="JU550" s="168"/>
      <c r="JV550" s="168"/>
      <c r="JW550" s="168"/>
      <c r="JX550" s="168"/>
      <c r="JY550" s="508"/>
      <c r="JZ550" s="508"/>
      <c r="KA550" s="508"/>
      <c r="KB550" s="508"/>
      <c r="KC550" s="508"/>
      <c r="KD550" s="508"/>
      <c r="KE550" s="508"/>
      <c r="KF550" s="508"/>
      <c r="KG550" s="508"/>
      <c r="KH550" s="508"/>
      <c r="KI550" s="508"/>
      <c r="KJ550" s="508"/>
      <c r="KK550" s="508"/>
      <c r="KL550" s="508"/>
      <c r="KM550" s="508"/>
      <c r="KN550" s="508"/>
      <c r="KO550" s="508"/>
      <c r="KP550" s="508"/>
      <c r="KQ550" s="508"/>
      <c r="KR550" s="508"/>
      <c r="KS550" s="508"/>
      <c r="KT550" s="508"/>
      <c r="KU550" s="508"/>
      <c r="KV550" s="508"/>
      <c r="KW550" s="89"/>
      <c r="KX550" s="89"/>
      <c r="KY550" s="89"/>
      <c r="KZ550" s="89"/>
      <c r="LA550" s="89"/>
      <c r="LB550" s="508"/>
      <c r="LC550" s="508"/>
      <c r="LD550" s="89"/>
      <c r="LE550" s="89"/>
      <c r="LF550" s="508"/>
      <c r="LG550" s="508"/>
      <c r="LH550" s="89"/>
      <c r="LI550" s="89"/>
      <c r="LJ550" s="508"/>
      <c r="LK550" s="508"/>
      <c r="LL550" s="508"/>
      <c r="LM550" s="508"/>
      <c r="LN550" s="508"/>
      <c r="LO550" s="508"/>
      <c r="LP550" s="508"/>
      <c r="LQ550" s="89"/>
      <c r="LR550" s="89"/>
      <c r="LS550" s="508"/>
      <c r="LT550" s="508"/>
      <c r="LU550" s="89"/>
      <c r="LV550" s="89"/>
      <c r="LW550" s="508"/>
      <c r="LX550" s="508"/>
      <c r="LY550" s="508"/>
      <c r="LZ550" s="508"/>
      <c r="MA550" s="508"/>
      <c r="MB550" s="203"/>
      <c r="MC550" s="107"/>
      <c r="MD550" s="508"/>
      <c r="ME550" s="508"/>
      <c r="MF550" s="508"/>
      <c r="MG550" s="508"/>
      <c r="MH550" s="508"/>
      <c r="MI550" s="508"/>
      <c r="MJ550" s="508"/>
      <c r="MK550" s="168"/>
      <c r="ML550" s="168"/>
      <c r="MM550" s="168"/>
      <c r="MN550" s="168"/>
      <c r="MO550" s="168"/>
      <c r="MP550" s="168"/>
      <c r="MQ550" s="168"/>
      <c r="MR550" s="168"/>
      <c r="MS550" s="168"/>
      <c r="MT550" s="168"/>
      <c r="MU550" s="168"/>
      <c r="MV550" s="168"/>
      <c r="MW550" s="168"/>
      <c r="MX550" s="168"/>
      <c r="MY550" s="168"/>
      <c r="MZ550" s="168"/>
      <c r="NA550" s="168"/>
      <c r="NB550" s="168"/>
      <c r="NC550" s="168"/>
      <c r="ND550" s="168"/>
      <c r="NE550" s="168"/>
      <c r="NF550" s="168"/>
      <c r="NG550" s="168"/>
      <c r="NH550" s="168"/>
      <c r="NI550" s="168"/>
      <c r="NJ550" s="168"/>
      <c r="NK550" s="168"/>
      <c r="NL550" s="168"/>
      <c r="NM550" s="168"/>
      <c r="NN550" s="168"/>
      <c r="NO550" s="168"/>
      <c r="NP550" s="168"/>
      <c r="NQ550" s="168"/>
      <c r="NR550" s="168"/>
      <c r="NS550" s="168"/>
      <c r="NT550" s="168"/>
      <c r="NU550" s="168"/>
      <c r="NV550" s="168"/>
      <c r="NW550" s="168"/>
      <c r="NX550" s="168"/>
      <c r="NY550" s="168"/>
      <c r="NZ550" s="168"/>
      <c r="OA550" s="168"/>
      <c r="OB550" s="168"/>
      <c r="OC550" s="508"/>
      <c r="OD550" s="508"/>
      <c r="OE550" s="508"/>
      <c r="OF550" s="508"/>
      <c r="OG550" s="508"/>
      <c r="OH550" s="508"/>
      <c r="OI550" s="508"/>
      <c r="OJ550" s="508"/>
      <c r="OK550" s="508"/>
      <c r="OL550" s="508"/>
      <c r="OM550" s="508"/>
      <c r="ON550" s="508"/>
      <c r="OO550" s="508"/>
      <c r="OP550" s="508"/>
      <c r="OQ550" s="508"/>
      <c r="OR550" s="508"/>
      <c r="OS550" s="508"/>
      <c r="OT550" s="508"/>
      <c r="OU550" s="508"/>
      <c r="OV550" s="508"/>
      <c r="OW550" s="508"/>
      <c r="OX550" s="508"/>
      <c r="OY550" s="508"/>
      <c r="OZ550" s="508"/>
      <c r="PA550" s="89"/>
      <c r="PB550" s="89"/>
      <c r="PC550" s="89"/>
      <c r="PD550" s="89"/>
      <c r="PE550" s="89"/>
      <c r="PF550" s="508"/>
      <c r="PG550" s="508"/>
      <c r="PH550" s="89"/>
      <c r="PI550" s="89"/>
      <c r="PJ550" s="508"/>
      <c r="PK550" s="508"/>
      <c r="PL550" s="89"/>
      <c r="PM550" s="89"/>
      <c r="PN550" s="508"/>
      <c r="PO550" s="508"/>
      <c r="PP550" s="508"/>
      <c r="PQ550" s="508"/>
      <c r="PR550" s="508"/>
      <c r="PS550" s="508"/>
      <c r="PT550" s="508"/>
      <c r="PU550" s="89"/>
      <c r="PV550" s="89"/>
      <c r="PW550" s="508"/>
      <c r="PX550" s="508"/>
      <c r="PY550" s="89"/>
      <c r="PZ550" s="89"/>
      <c r="QA550" s="508"/>
      <c r="QB550" s="508"/>
      <c r="QC550" s="508"/>
      <c r="QD550" s="508"/>
      <c r="QE550" s="508"/>
      <c r="QF550" s="203"/>
      <c r="QG550" s="107"/>
      <c r="QH550" s="508"/>
      <c r="QI550" s="508"/>
      <c r="QJ550" s="508"/>
      <c r="QK550" s="508"/>
      <c r="QL550" s="508"/>
      <c r="QM550" s="508"/>
      <c r="QN550" s="508"/>
      <c r="QO550" s="168"/>
      <c r="QP550" s="168"/>
      <c r="QQ550" s="168"/>
      <c r="QR550" s="168"/>
      <c r="QS550" s="168"/>
      <c r="QT550" s="168"/>
      <c r="QU550" s="168"/>
      <c r="QV550" s="168"/>
      <c r="QW550" s="168"/>
      <c r="QX550" s="168"/>
      <c r="QY550" s="168"/>
      <c r="QZ550" s="168"/>
      <c r="RA550" s="168"/>
      <c r="RB550" s="168"/>
      <c r="RC550" s="168"/>
      <c r="RD550" s="168"/>
      <c r="RE550" s="168"/>
      <c r="RF550" s="168"/>
      <c r="RG550" s="168"/>
      <c r="RH550" s="168"/>
      <c r="RI550" s="168"/>
      <c r="RJ550" s="168"/>
      <c r="RK550" s="168"/>
      <c r="RL550" s="168"/>
      <c r="RM550" s="168"/>
      <c r="RN550" s="168"/>
      <c r="RO550" s="168"/>
      <c r="RP550" s="168"/>
      <c r="RQ550" s="168"/>
      <c r="RR550" s="168"/>
      <c r="RS550" s="168"/>
      <c r="RT550" s="168"/>
      <c r="RU550" s="168"/>
      <c r="RV550" s="168"/>
      <c r="RW550" s="168"/>
      <c r="RX550" s="168"/>
      <c r="RY550" s="168"/>
      <c r="RZ550" s="168"/>
      <c r="SA550" s="168"/>
      <c r="SB550" s="168"/>
      <c r="SC550" s="168"/>
      <c r="SD550" s="168"/>
      <c r="SE550" s="168"/>
      <c r="SF550" s="168"/>
      <c r="SG550" s="508"/>
      <c r="SH550" s="508"/>
      <c r="SI550" s="508"/>
      <c r="SJ550" s="508"/>
      <c r="SK550" s="508"/>
      <c r="SL550" s="508"/>
      <c r="SM550" s="508"/>
      <c r="SN550" s="508"/>
      <c r="SO550" s="508"/>
      <c r="SP550" s="508"/>
      <c r="SQ550" s="508"/>
      <c r="SR550" s="508"/>
      <c r="SS550" s="508"/>
      <c r="ST550" s="508"/>
      <c r="SU550" s="508"/>
      <c r="SV550" s="508"/>
      <c r="SW550" s="508"/>
      <c r="SX550" s="508"/>
      <c r="SY550" s="508"/>
      <c r="SZ550" s="508"/>
      <c r="TA550" s="508"/>
      <c r="TB550" s="508"/>
      <c r="TC550" s="508"/>
      <c r="TD550" s="508"/>
      <c r="TE550" s="89"/>
      <c r="TF550" s="89"/>
      <c r="TG550" s="89"/>
      <c r="TH550" s="89"/>
      <c r="TI550" s="89"/>
      <c r="TJ550" s="508"/>
      <c r="TK550" s="508"/>
      <c r="TL550" s="89"/>
      <c r="TM550" s="89"/>
      <c r="TN550" s="508"/>
      <c r="TO550" s="508"/>
      <c r="TP550" s="89"/>
      <c r="TQ550" s="89"/>
      <c r="TR550" s="508"/>
      <c r="TS550" s="508"/>
      <c r="TT550" s="508"/>
      <c r="TU550" s="508"/>
      <c r="TV550" s="508"/>
      <c r="TW550" s="508"/>
      <c r="TX550" s="508"/>
      <c r="TY550" s="89"/>
      <c r="TZ550" s="89"/>
      <c r="UA550" s="508"/>
      <c r="UB550" s="508"/>
      <c r="UC550" s="89"/>
      <c r="UD550" s="89"/>
      <c r="UE550" s="508"/>
      <c r="UF550" s="508"/>
      <c r="UG550" s="508"/>
      <c r="UH550" s="508"/>
      <c r="UI550" s="508"/>
      <c r="UJ550" s="203"/>
      <c r="UK550" s="107"/>
      <c r="UL550" s="508"/>
      <c r="UM550" s="508"/>
      <c r="UN550" s="508"/>
      <c r="UO550" s="508"/>
      <c r="UP550" s="508"/>
      <c r="UQ550" s="508"/>
      <c r="UR550" s="508"/>
      <c r="US550" s="168"/>
      <c r="UT550" s="168"/>
      <c r="UU550" s="168"/>
      <c r="UV550" s="168"/>
      <c r="UW550" s="168"/>
      <c r="UX550" s="168"/>
      <c r="UY550" s="168"/>
      <c r="UZ550" s="168"/>
      <c r="VA550" s="168"/>
      <c r="VB550" s="168"/>
      <c r="VC550" s="168"/>
      <c r="VD550" s="168"/>
      <c r="VE550" s="168"/>
      <c r="VF550" s="168"/>
      <c r="VG550" s="168"/>
      <c r="VH550" s="168"/>
      <c r="VI550" s="168"/>
      <c r="VJ550" s="168"/>
      <c r="VK550" s="168"/>
      <c r="VL550" s="168"/>
      <c r="VM550" s="168"/>
      <c r="VN550" s="168"/>
      <c r="VO550" s="168"/>
      <c r="VP550" s="168"/>
      <c r="VQ550" s="168"/>
      <c r="VR550" s="168"/>
      <c r="VS550" s="168"/>
      <c r="VT550" s="168"/>
      <c r="VU550" s="168"/>
      <c r="VV550" s="168"/>
      <c r="VW550" s="168"/>
      <c r="VX550" s="168"/>
      <c r="VY550" s="168"/>
      <c r="VZ550" s="168"/>
      <c r="WA550" s="168"/>
      <c r="WB550" s="168"/>
      <c r="WC550" s="168"/>
      <c r="WD550" s="168"/>
      <c r="WE550" s="168"/>
      <c r="WF550" s="168"/>
      <c r="WG550" s="168"/>
      <c r="WH550" s="168"/>
      <c r="WI550" s="168"/>
      <c r="WJ550" s="168"/>
      <c r="WK550" s="508"/>
      <c r="WL550" s="508"/>
      <c r="WM550" s="508"/>
      <c r="WN550" s="508"/>
      <c r="WO550" s="508"/>
      <c r="WP550" s="508"/>
      <c r="WQ550" s="508"/>
      <c r="WR550" s="508"/>
      <c r="WS550" s="508"/>
      <c r="WT550" s="508"/>
      <c r="WU550" s="508"/>
      <c r="WV550" s="508"/>
      <c r="WW550" s="508"/>
      <c r="WX550" s="508"/>
      <c r="WY550" s="508"/>
      <c r="WZ550" s="508"/>
      <c r="XA550" s="508"/>
      <c r="XB550" s="508"/>
      <c r="XC550" s="508"/>
      <c r="XD550" s="508"/>
      <c r="XE550" s="508"/>
      <c r="XF550" s="508"/>
      <c r="XG550" s="508"/>
      <c r="XH550" s="508"/>
      <c r="XI550" s="89"/>
      <c r="XJ550" s="89"/>
      <c r="XK550" s="89"/>
      <c r="XL550" s="89"/>
      <c r="XM550" s="89"/>
      <c r="XN550" s="508"/>
      <c r="XO550" s="508"/>
      <c r="XP550" s="89"/>
      <c r="XQ550" s="89"/>
      <c r="XR550" s="508"/>
      <c r="XS550" s="508"/>
      <c r="XT550" s="89"/>
      <c r="XU550" s="89"/>
      <c r="XV550" s="508"/>
      <c r="XW550" s="508"/>
      <c r="XX550" s="508"/>
      <c r="XY550" s="508"/>
      <c r="XZ550" s="508"/>
      <c r="YA550" s="508"/>
      <c r="YB550" s="508"/>
      <c r="YC550" s="89"/>
      <c r="YD550" s="89"/>
      <c r="YE550" s="508"/>
      <c r="YF550" s="508"/>
      <c r="YG550" s="89"/>
      <c r="YH550" s="89"/>
      <c r="YI550" s="508"/>
      <c r="YJ550" s="508"/>
      <c r="YK550" s="508"/>
      <c r="YL550" s="508"/>
      <c r="YM550" s="508"/>
      <c r="YN550" s="203"/>
      <c r="YO550" s="107"/>
      <c r="YP550" s="508"/>
      <c r="YQ550" s="508"/>
      <c r="YR550" s="508"/>
      <c r="YS550" s="508"/>
      <c r="YT550" s="508"/>
      <c r="YU550" s="508"/>
      <c r="YV550" s="508"/>
      <c r="YW550" s="168"/>
      <c r="YX550" s="168"/>
      <c r="YY550" s="168"/>
      <c r="YZ550" s="168"/>
      <c r="ZA550" s="168"/>
      <c r="ZB550" s="168"/>
      <c r="ZC550" s="168"/>
      <c r="ZD550" s="168"/>
      <c r="ZE550" s="168"/>
      <c r="ZF550" s="168"/>
      <c r="ZG550" s="168"/>
      <c r="ZH550" s="168"/>
      <c r="ZI550" s="168"/>
      <c r="ZJ550" s="168"/>
      <c r="ZK550" s="168"/>
      <c r="ZL550" s="168"/>
      <c r="ZM550" s="168"/>
      <c r="ZN550" s="168"/>
      <c r="ZO550" s="168"/>
      <c r="ZP550" s="168"/>
      <c r="ZQ550" s="168"/>
      <c r="ZR550" s="168"/>
      <c r="ZS550" s="168"/>
      <c r="ZT550" s="168"/>
      <c r="ZU550" s="168"/>
      <c r="ZV550" s="168"/>
      <c r="ZW550" s="168"/>
      <c r="ZX550" s="168"/>
      <c r="ZY550" s="168"/>
      <c r="ZZ550" s="168"/>
      <c r="AAA550" s="168"/>
      <c r="AAB550" s="168"/>
      <c r="AAC550" s="168"/>
      <c r="AAD550" s="168"/>
      <c r="AAE550" s="168"/>
      <c r="AAF550" s="168"/>
      <c r="AAG550" s="168"/>
      <c r="AAH550" s="168"/>
      <c r="AAI550" s="168"/>
      <c r="AAJ550" s="168"/>
      <c r="AAK550" s="168"/>
      <c r="AAL550" s="168"/>
      <c r="AAM550" s="168"/>
      <c r="AAN550" s="168"/>
      <c r="AAO550" s="508"/>
      <c r="AAP550" s="508"/>
      <c r="AAQ550" s="508"/>
      <c r="AAR550" s="508"/>
      <c r="AAS550" s="508"/>
      <c r="AAT550" s="508"/>
      <c r="AAU550" s="508"/>
      <c r="AAV550" s="508"/>
      <c r="AAW550" s="508"/>
      <c r="AAX550" s="508"/>
      <c r="AAY550" s="508"/>
      <c r="AAZ550" s="508"/>
      <c r="ABA550" s="508"/>
      <c r="ABB550" s="508"/>
      <c r="ABC550" s="508"/>
      <c r="ABD550" s="508"/>
      <c r="ABE550" s="508"/>
      <c r="ABF550" s="508"/>
      <c r="ABG550" s="508"/>
      <c r="ABH550" s="508"/>
      <c r="ABI550" s="508"/>
      <c r="ABJ550" s="508"/>
      <c r="ABK550" s="508"/>
      <c r="ABL550" s="508"/>
      <c r="ABM550" s="89"/>
      <c r="ABN550" s="89"/>
      <c r="ABO550" s="89"/>
      <c r="ABP550" s="89"/>
      <c r="ABQ550" s="89"/>
      <c r="ABR550" s="508"/>
      <c r="ABS550" s="508"/>
      <c r="ABT550" s="89"/>
      <c r="ABU550" s="89"/>
      <c r="ABV550" s="508"/>
      <c r="ABW550" s="508"/>
      <c r="ABX550" s="89"/>
      <c r="ABY550" s="89"/>
      <c r="ABZ550" s="508"/>
      <c r="ACA550" s="508"/>
      <c r="ACB550" s="508"/>
      <c r="ACC550" s="508"/>
      <c r="ACD550" s="508"/>
      <c r="ACE550" s="508"/>
      <c r="ACF550" s="508"/>
      <c r="ACG550" s="89"/>
      <c r="ACH550" s="89"/>
      <c r="ACI550" s="508"/>
      <c r="ACJ550" s="508"/>
      <c r="ACK550" s="89"/>
      <c r="ACL550" s="89"/>
      <c r="ACM550" s="508"/>
      <c r="ACN550" s="508"/>
      <c r="ACO550" s="508"/>
      <c r="ACP550" s="508"/>
      <c r="ACQ550" s="508"/>
      <c r="ACR550" s="203"/>
      <c r="ACS550" s="107"/>
      <c r="ACT550" s="508"/>
      <c r="ACU550" s="508"/>
      <c r="ACV550" s="508"/>
      <c r="ACW550" s="508"/>
      <c r="ACX550" s="508"/>
      <c r="ACY550" s="508"/>
      <c r="ACZ550" s="508"/>
      <c r="ADA550" s="168"/>
      <c r="ADB550" s="168"/>
      <c r="ADC550" s="168"/>
      <c r="ADD550" s="168"/>
      <c r="ADE550" s="168"/>
      <c r="ADF550" s="168"/>
      <c r="ADG550" s="168"/>
      <c r="ADH550" s="168"/>
      <c r="ADI550" s="168"/>
      <c r="ADJ550" s="168"/>
      <c r="ADK550" s="168"/>
      <c r="ADL550" s="168"/>
      <c r="ADM550" s="168"/>
      <c r="ADN550" s="168"/>
      <c r="ADO550" s="168"/>
      <c r="ADP550" s="168"/>
      <c r="ADQ550" s="168"/>
      <c r="ADR550" s="168"/>
      <c r="ADS550" s="168"/>
      <c r="ADT550" s="168"/>
      <c r="ADU550" s="168"/>
      <c r="ADV550" s="168"/>
      <c r="ADW550" s="168"/>
      <c r="ADX550" s="168"/>
      <c r="ADY550" s="168"/>
      <c r="ADZ550" s="168"/>
      <c r="AEA550" s="168"/>
      <c r="AEB550" s="168"/>
      <c r="AEC550" s="168"/>
      <c r="AED550" s="168"/>
      <c r="AEE550" s="168"/>
      <c r="AEF550" s="168"/>
      <c r="AEG550" s="168"/>
      <c r="AEH550" s="168"/>
      <c r="AEI550" s="168"/>
      <c r="AEJ550" s="168"/>
      <c r="AEK550" s="168"/>
      <c r="AEL550" s="168"/>
      <c r="AEM550" s="168"/>
      <c r="AEN550" s="168"/>
      <c r="AEO550" s="168"/>
      <c r="AEP550" s="168"/>
      <c r="AEQ550" s="168"/>
      <c r="AER550" s="168"/>
      <c r="AES550" s="508"/>
      <c r="AET550" s="508"/>
      <c r="AEU550" s="508"/>
      <c r="AEV550" s="508"/>
      <c r="AEW550" s="508"/>
      <c r="AEX550" s="508"/>
      <c r="AEY550" s="508"/>
      <c r="AEZ550" s="508"/>
      <c r="AFA550" s="508"/>
      <c r="AFB550" s="508"/>
      <c r="AFC550" s="508"/>
      <c r="AFD550" s="508"/>
      <c r="AFE550" s="508"/>
      <c r="AFF550" s="508"/>
      <c r="AFG550" s="508"/>
      <c r="AFH550" s="508"/>
      <c r="AFI550" s="508"/>
      <c r="AFJ550" s="508"/>
      <c r="AFK550" s="508"/>
      <c r="AFL550" s="508"/>
      <c r="AFM550" s="508"/>
      <c r="AFN550" s="508"/>
      <c r="AFO550" s="508"/>
      <c r="AFP550" s="508"/>
      <c r="AFQ550" s="89"/>
      <c r="AFR550" s="89"/>
      <c r="AFS550" s="89"/>
      <c r="AFT550" s="89"/>
      <c r="AFU550" s="89"/>
      <c r="AFV550" s="508"/>
      <c r="AFW550" s="508"/>
      <c r="AFX550" s="89"/>
      <c r="AFY550" s="89"/>
      <c r="AFZ550" s="508"/>
      <c r="AGA550" s="508"/>
      <c r="AGB550" s="89"/>
      <c r="AGC550" s="89"/>
      <c r="AGD550" s="508"/>
      <c r="AGE550" s="508"/>
      <c r="AGF550" s="508"/>
      <c r="AGG550" s="508"/>
      <c r="AGH550" s="508"/>
      <c r="AGI550" s="508"/>
      <c r="AGJ550" s="508"/>
      <c r="AGK550" s="89"/>
      <c r="AGL550" s="89"/>
      <c r="AGM550" s="508"/>
      <c r="AGN550" s="508"/>
      <c r="AGO550" s="89"/>
      <c r="AGP550" s="89"/>
      <c r="AGQ550" s="508"/>
      <c r="AGR550" s="508"/>
      <c r="AGS550" s="508"/>
      <c r="AGT550" s="508"/>
      <c r="AGU550" s="508"/>
      <c r="AGV550" s="203"/>
      <c r="AGW550" s="107"/>
      <c r="AGX550" s="508"/>
      <c r="AGY550" s="508"/>
      <c r="AGZ550" s="508"/>
      <c r="AHA550" s="508"/>
      <c r="AHB550" s="508"/>
      <c r="AHC550" s="508"/>
      <c r="AHD550" s="508"/>
      <c r="AHE550" s="168"/>
      <c r="AHF550" s="168"/>
      <c r="AHG550" s="168"/>
      <c r="AHH550" s="168"/>
      <c r="AHI550" s="168"/>
      <c r="AHJ550" s="168"/>
      <c r="AHK550" s="168"/>
      <c r="AHL550" s="168"/>
      <c r="AHM550" s="168"/>
      <c r="AHN550" s="168"/>
      <c r="AHO550" s="168"/>
      <c r="AHP550" s="168"/>
      <c r="AHQ550" s="168"/>
      <c r="AHR550" s="168"/>
      <c r="AHS550" s="168"/>
      <c r="AHT550" s="168"/>
      <c r="AHU550" s="168"/>
      <c r="AHV550" s="168"/>
      <c r="AHW550" s="168"/>
      <c r="AHX550" s="168"/>
      <c r="AHY550" s="168"/>
      <c r="AHZ550" s="168"/>
      <c r="AIA550" s="168"/>
      <c r="AIB550" s="168"/>
      <c r="AIC550" s="168"/>
      <c r="AID550" s="168"/>
      <c r="AIE550" s="168"/>
      <c r="AIF550" s="168"/>
      <c r="AIG550" s="168"/>
      <c r="AIH550" s="168"/>
      <c r="AII550" s="168"/>
      <c r="AIJ550" s="168"/>
      <c r="AIK550" s="168"/>
      <c r="AIL550" s="168"/>
      <c r="AIM550" s="168"/>
      <c r="AIN550" s="168"/>
      <c r="AIO550" s="168"/>
      <c r="AIP550" s="168"/>
      <c r="AIQ550" s="168"/>
      <c r="AIR550" s="168"/>
      <c r="AIS550" s="168"/>
      <c r="AIT550" s="168"/>
      <c r="AIU550" s="168"/>
      <c r="AIV550" s="168"/>
      <c r="AIW550" s="508"/>
      <c r="AIX550" s="508"/>
      <c r="AIY550" s="508"/>
      <c r="AIZ550" s="508"/>
      <c r="AJA550" s="508"/>
      <c r="AJB550" s="508"/>
      <c r="AJC550" s="508"/>
      <c r="AJD550" s="508"/>
      <c r="AJE550" s="508"/>
      <c r="AJF550" s="508"/>
      <c r="AJG550" s="508"/>
      <c r="AJH550" s="508"/>
      <c r="AJI550" s="508"/>
      <c r="AJJ550" s="508"/>
      <c r="AJK550" s="508"/>
      <c r="AJL550" s="508"/>
      <c r="AJM550" s="508"/>
      <c r="AJN550" s="508"/>
      <c r="AJO550" s="508"/>
      <c r="AJP550" s="508"/>
      <c r="AJQ550" s="508"/>
      <c r="AJR550" s="508"/>
      <c r="AJS550" s="508"/>
      <c r="AJT550" s="508"/>
      <c r="AJU550" s="89"/>
      <c r="AJV550" s="89"/>
      <c r="AJW550" s="89"/>
      <c r="AJX550" s="89"/>
      <c r="AJY550" s="89"/>
      <c r="AJZ550" s="508"/>
      <c r="AKA550" s="508"/>
      <c r="AKB550" s="89"/>
      <c r="AKC550" s="89"/>
      <c r="AKD550" s="508"/>
      <c r="AKE550" s="508"/>
      <c r="AKF550" s="89"/>
      <c r="AKG550" s="89"/>
      <c r="AKH550" s="508"/>
      <c r="AKI550" s="508"/>
      <c r="AKJ550" s="508"/>
      <c r="AKK550" s="508"/>
      <c r="AKL550" s="508"/>
      <c r="AKM550" s="508"/>
      <c r="AKN550" s="508"/>
      <c r="AKO550" s="89"/>
      <c r="AKP550" s="89"/>
      <c r="AKQ550" s="508"/>
      <c r="AKR550" s="508"/>
      <c r="AKS550" s="89"/>
      <c r="AKT550" s="89"/>
      <c r="AKU550" s="508"/>
      <c r="AKV550" s="508"/>
      <c r="AKW550" s="508"/>
      <c r="AKX550" s="508"/>
      <c r="AKY550" s="508"/>
      <c r="AKZ550" s="203"/>
      <c r="ALA550" s="107"/>
      <c r="ALB550" s="508"/>
      <c r="ALC550" s="508"/>
      <c r="ALD550" s="508"/>
      <c r="ALE550" s="508"/>
      <c r="ALF550" s="508"/>
      <c r="ALG550" s="508"/>
      <c r="ALH550" s="508"/>
      <c r="ALI550" s="168"/>
      <c r="ALJ550" s="168"/>
      <c r="ALK550" s="168"/>
      <c r="ALL550" s="168"/>
      <c r="ALM550" s="168"/>
      <c r="ALN550" s="168"/>
      <c r="ALO550" s="168"/>
      <c r="ALP550" s="168"/>
      <c r="ALQ550" s="168"/>
      <c r="ALR550" s="168"/>
      <c r="ALS550" s="168"/>
      <c r="ALT550" s="168"/>
      <c r="ALU550" s="168"/>
      <c r="ALV550" s="168"/>
      <c r="ALW550" s="168"/>
      <c r="ALX550" s="168"/>
      <c r="ALY550" s="168"/>
      <c r="ALZ550" s="168"/>
      <c r="AMA550" s="168"/>
      <c r="AMB550" s="168"/>
      <c r="AMC550" s="168"/>
      <c r="AMD550" s="168"/>
      <c r="AME550" s="168"/>
      <c r="AMF550" s="168"/>
      <c r="AMG550" s="168"/>
      <c r="AMH550" s="168"/>
      <c r="AMI550" s="168"/>
      <c r="AMJ550" s="168"/>
      <c r="AMK550" s="168"/>
      <c r="AML550" s="168"/>
      <c r="AMM550" s="168"/>
      <c r="AMN550" s="168"/>
      <c r="AMO550" s="168"/>
      <c r="AMP550" s="168"/>
      <c r="AMQ550" s="168"/>
      <c r="AMR550" s="168"/>
      <c r="AMS550" s="168"/>
      <c r="AMT550" s="168"/>
      <c r="AMU550" s="168"/>
      <c r="AMV550" s="168"/>
      <c r="AMW550" s="168"/>
      <c r="AMX550" s="168"/>
      <c r="AMY550" s="168"/>
      <c r="AMZ550" s="168"/>
      <c r="ANA550" s="508"/>
      <c r="ANB550" s="508"/>
      <c r="ANC550" s="508"/>
      <c r="AND550" s="508"/>
      <c r="ANE550" s="508"/>
      <c r="ANF550" s="508"/>
      <c r="ANG550" s="508"/>
      <c r="ANH550" s="508"/>
      <c r="ANI550" s="508"/>
      <c r="ANJ550" s="508"/>
      <c r="ANK550" s="508"/>
      <c r="ANL550" s="508"/>
      <c r="ANM550" s="508"/>
      <c r="ANN550" s="508"/>
      <c r="ANO550" s="508"/>
      <c r="ANP550" s="508"/>
      <c r="ANQ550" s="508"/>
      <c r="ANR550" s="508"/>
      <c r="ANS550" s="508"/>
      <c r="ANT550" s="508"/>
      <c r="ANU550" s="508"/>
      <c r="ANV550" s="508"/>
      <c r="ANW550" s="508"/>
      <c r="ANX550" s="508"/>
      <c r="ANY550" s="89"/>
      <c r="ANZ550" s="89"/>
      <c r="AOA550" s="89"/>
      <c r="AOB550" s="89"/>
      <c r="AOC550" s="89"/>
      <c r="AOD550" s="508"/>
      <c r="AOE550" s="508"/>
      <c r="AOF550" s="89"/>
      <c r="AOG550" s="89"/>
      <c r="AOH550" s="508"/>
      <c r="AOI550" s="508"/>
      <c r="AOJ550" s="89"/>
      <c r="AOK550" s="89"/>
      <c r="AOL550" s="508"/>
      <c r="AOM550" s="508"/>
      <c r="AON550" s="508"/>
      <c r="AOO550" s="508"/>
      <c r="AOP550" s="508"/>
      <c r="AOQ550" s="508"/>
      <c r="AOR550" s="508"/>
      <c r="AOS550" s="89"/>
      <c r="AOT550" s="89"/>
      <c r="AOU550" s="508"/>
      <c r="AOV550" s="508"/>
      <c r="AOW550" s="89"/>
      <c r="AOX550" s="89"/>
      <c r="AOY550" s="508"/>
      <c r="AOZ550" s="508"/>
      <c r="APA550" s="508"/>
      <c r="APB550" s="508"/>
      <c r="APC550" s="508"/>
      <c r="APD550" s="203"/>
      <c r="APE550" s="107"/>
      <c r="APF550" s="508"/>
      <c r="APG550" s="508"/>
      <c r="APH550" s="508"/>
      <c r="API550" s="508"/>
      <c r="APJ550" s="508"/>
      <c r="APK550" s="508"/>
      <c r="APL550" s="508"/>
      <c r="APM550" s="168"/>
      <c r="APN550" s="168"/>
      <c r="APO550" s="168"/>
      <c r="APP550" s="168"/>
      <c r="APQ550" s="168"/>
      <c r="APR550" s="168"/>
      <c r="APS550" s="168"/>
      <c r="APT550" s="168"/>
      <c r="APU550" s="168"/>
      <c r="APV550" s="168"/>
      <c r="APW550" s="168"/>
      <c r="APX550" s="168"/>
      <c r="APY550" s="168"/>
      <c r="APZ550" s="168"/>
      <c r="AQA550" s="168"/>
      <c r="AQB550" s="168"/>
      <c r="AQC550" s="168"/>
      <c r="AQD550" s="168"/>
      <c r="AQE550" s="168"/>
      <c r="AQF550" s="168"/>
      <c r="AQG550" s="168"/>
      <c r="AQH550" s="168"/>
      <c r="AQI550" s="168"/>
      <c r="AQJ550" s="168"/>
      <c r="AQK550" s="168"/>
      <c r="AQL550" s="168"/>
      <c r="AQM550" s="168"/>
      <c r="AQN550" s="168"/>
      <c r="AQO550" s="168"/>
      <c r="AQP550" s="168"/>
      <c r="AQQ550" s="168"/>
      <c r="AQR550" s="168"/>
      <c r="AQS550" s="168"/>
      <c r="AQT550" s="168"/>
      <c r="AQU550" s="168"/>
      <c r="AQV550" s="168"/>
      <c r="AQW550" s="168"/>
      <c r="AQX550" s="168"/>
      <c r="AQY550" s="168"/>
      <c r="AQZ550" s="168"/>
      <c r="ARA550" s="168"/>
      <c r="ARB550" s="168"/>
      <c r="ARC550" s="168"/>
      <c r="ARD550" s="168"/>
      <c r="ARE550" s="508"/>
      <c r="ARF550" s="508"/>
      <c r="ARG550" s="508"/>
      <c r="ARH550" s="508"/>
      <c r="ARI550" s="508"/>
      <c r="ARJ550" s="508"/>
      <c r="ARK550" s="508"/>
      <c r="ARL550" s="508"/>
      <c r="ARM550" s="508"/>
      <c r="ARN550" s="508"/>
      <c r="ARO550" s="508"/>
      <c r="ARP550" s="508"/>
      <c r="ARQ550" s="508"/>
      <c r="ARR550" s="508"/>
      <c r="ARS550" s="508"/>
      <c r="ART550" s="508"/>
      <c r="ARU550" s="508"/>
      <c r="ARV550" s="508"/>
      <c r="ARW550" s="508"/>
      <c r="ARX550" s="508"/>
      <c r="ARY550" s="508"/>
      <c r="ARZ550" s="508"/>
      <c r="ASA550" s="508"/>
      <c r="ASB550" s="508"/>
      <c r="ASC550" s="89"/>
      <c r="ASD550" s="89"/>
      <c r="ASE550" s="89"/>
      <c r="ASF550" s="89"/>
      <c r="ASG550" s="89"/>
      <c r="ASH550" s="508"/>
      <c r="ASI550" s="508"/>
      <c r="ASJ550" s="89"/>
      <c r="ASK550" s="89"/>
      <c r="ASL550" s="508"/>
      <c r="ASM550" s="508"/>
      <c r="ASN550" s="89"/>
      <c r="ASO550" s="89"/>
      <c r="ASP550" s="508"/>
      <c r="ASQ550" s="508"/>
      <c r="ASR550" s="508"/>
      <c r="ASS550" s="508"/>
      <c r="AST550" s="508"/>
      <c r="ASU550" s="508"/>
      <c r="ASV550" s="508"/>
      <c r="ASW550" s="89"/>
      <c r="ASX550" s="89"/>
      <c r="ASY550" s="508"/>
      <c r="ASZ550" s="508"/>
      <c r="ATA550" s="89"/>
      <c r="ATB550" s="89"/>
      <c r="ATC550" s="508"/>
      <c r="ATD550" s="508"/>
      <c r="ATE550" s="508"/>
      <c r="ATF550" s="508"/>
      <c r="ATG550" s="508"/>
      <c r="ATH550" s="203"/>
      <c r="ATI550" s="107"/>
      <c r="ATJ550" s="508"/>
      <c r="ATK550" s="508"/>
      <c r="ATL550" s="508"/>
      <c r="ATM550" s="508"/>
      <c r="ATN550" s="508"/>
      <c r="ATO550" s="508"/>
      <c r="ATP550" s="508"/>
      <c r="ATQ550" s="168"/>
      <c r="ATR550" s="168"/>
      <c r="ATS550" s="168"/>
      <c r="ATT550" s="168"/>
      <c r="ATU550" s="168"/>
      <c r="ATV550" s="168"/>
      <c r="ATW550" s="168"/>
      <c r="ATX550" s="168"/>
      <c r="ATY550" s="168"/>
      <c r="ATZ550" s="168"/>
      <c r="AUA550" s="168"/>
      <c r="AUB550" s="168"/>
      <c r="AUC550" s="168"/>
      <c r="AUD550" s="168"/>
      <c r="AUE550" s="168"/>
      <c r="AUF550" s="168"/>
      <c r="AUG550" s="168"/>
      <c r="AUH550" s="168"/>
      <c r="AUI550" s="168"/>
      <c r="AUJ550" s="168"/>
      <c r="AUK550" s="168"/>
      <c r="AUL550" s="168"/>
      <c r="AUM550" s="168"/>
      <c r="AUN550" s="168"/>
      <c r="AUO550" s="168"/>
      <c r="AUP550" s="168"/>
      <c r="AUQ550" s="168"/>
      <c r="AUR550" s="168"/>
      <c r="AUS550" s="168"/>
      <c r="AUT550" s="168"/>
      <c r="AUU550" s="168"/>
      <c r="AUV550" s="168"/>
      <c r="AUW550" s="168"/>
      <c r="AUX550" s="168"/>
      <c r="AUY550" s="168"/>
      <c r="AUZ550" s="168"/>
      <c r="AVA550" s="168"/>
      <c r="AVB550" s="168"/>
      <c r="AVC550" s="168"/>
      <c r="AVD550" s="168"/>
      <c r="AVE550" s="168"/>
      <c r="AVF550" s="168"/>
      <c r="AVG550" s="168"/>
      <c r="AVH550" s="168"/>
      <c r="AVI550" s="508"/>
      <c r="AVJ550" s="508"/>
      <c r="AVK550" s="508"/>
      <c r="AVL550" s="508"/>
      <c r="AVM550" s="508"/>
      <c r="AVN550" s="508"/>
      <c r="AVO550" s="508"/>
      <c r="AVP550" s="508"/>
      <c r="AVQ550" s="508"/>
      <c r="AVR550" s="508"/>
      <c r="AVS550" s="508"/>
      <c r="AVT550" s="508"/>
      <c r="AVU550" s="508"/>
      <c r="AVV550" s="508"/>
      <c r="AVW550" s="508"/>
      <c r="AVX550" s="508"/>
      <c r="AVY550" s="508"/>
      <c r="AVZ550" s="508"/>
      <c r="AWA550" s="508"/>
      <c r="AWB550" s="508"/>
      <c r="AWC550" s="508"/>
      <c r="AWD550" s="508"/>
      <c r="AWE550" s="508"/>
      <c r="AWF550" s="508"/>
      <c r="AWG550" s="89"/>
      <c r="AWH550" s="89"/>
      <c r="AWI550" s="89"/>
      <c r="AWJ550" s="89"/>
      <c r="AWK550" s="89"/>
      <c r="AWL550" s="508"/>
      <c r="AWM550" s="508"/>
      <c r="AWN550" s="89"/>
      <c r="AWO550" s="89"/>
      <c r="AWP550" s="508"/>
      <c r="AWQ550" s="508"/>
      <c r="AWR550" s="89"/>
      <c r="AWS550" s="89"/>
      <c r="AWT550" s="508"/>
      <c r="AWU550" s="508"/>
      <c r="AWV550" s="508"/>
      <c r="AWW550" s="508"/>
      <c r="AWX550" s="508"/>
      <c r="AWY550" s="508"/>
      <c r="AWZ550" s="508"/>
      <c r="AXA550" s="89"/>
      <c r="AXB550" s="89"/>
      <c r="AXC550" s="508"/>
      <c r="AXD550" s="508"/>
      <c r="AXE550" s="89"/>
      <c r="AXF550" s="89"/>
      <c r="AXG550" s="508"/>
      <c r="AXH550" s="508"/>
      <c r="AXI550" s="508"/>
      <c r="AXJ550" s="508"/>
      <c r="AXK550" s="508"/>
      <c r="AXL550" s="203"/>
      <c r="AXM550" s="107"/>
      <c r="AXN550" s="508"/>
      <c r="AXO550" s="508"/>
      <c r="AXP550" s="508"/>
      <c r="AXQ550" s="508"/>
      <c r="AXR550" s="508"/>
      <c r="AXS550" s="508"/>
      <c r="AXT550" s="508"/>
      <c r="AXU550" s="168"/>
      <c r="AXV550" s="168"/>
      <c r="AXW550" s="168"/>
      <c r="AXX550" s="168"/>
      <c r="AXY550" s="168"/>
      <c r="AXZ550" s="168"/>
      <c r="AYA550" s="168"/>
      <c r="AYB550" s="168"/>
      <c r="AYC550" s="168"/>
      <c r="AYD550" s="168"/>
      <c r="AYE550" s="168"/>
      <c r="AYF550" s="168"/>
      <c r="AYG550" s="168"/>
      <c r="AYH550" s="168"/>
      <c r="AYI550" s="168"/>
      <c r="AYJ550" s="168"/>
      <c r="AYK550" s="168"/>
      <c r="AYL550" s="168"/>
      <c r="AYM550" s="168"/>
      <c r="AYN550" s="168"/>
      <c r="AYO550" s="168"/>
      <c r="AYP550" s="168"/>
      <c r="AYQ550" s="168"/>
      <c r="AYR550" s="168"/>
      <c r="AYS550" s="168"/>
      <c r="AYT550" s="168"/>
      <c r="AYU550" s="168"/>
      <c r="AYV550" s="168"/>
      <c r="AYW550" s="168"/>
      <c r="AYX550" s="168"/>
      <c r="AYY550" s="168"/>
      <c r="AYZ550" s="168"/>
      <c r="AZA550" s="168"/>
      <c r="AZB550" s="168"/>
      <c r="AZC550" s="168"/>
      <c r="AZD550" s="168"/>
      <c r="AZE550" s="168"/>
      <c r="AZF550" s="168"/>
      <c r="AZG550" s="168"/>
      <c r="AZH550" s="168"/>
      <c r="AZI550" s="168"/>
      <c r="AZJ550" s="168"/>
      <c r="AZK550" s="168"/>
      <c r="AZL550" s="168"/>
      <c r="AZM550" s="508"/>
      <c r="AZN550" s="508"/>
      <c r="AZO550" s="508"/>
      <c r="AZP550" s="508"/>
      <c r="AZQ550" s="508"/>
      <c r="AZR550" s="508"/>
      <c r="AZS550" s="508"/>
      <c r="AZT550" s="508"/>
      <c r="AZU550" s="508"/>
      <c r="AZV550" s="508"/>
      <c r="AZW550" s="508"/>
      <c r="AZX550" s="508"/>
      <c r="AZY550" s="508"/>
      <c r="AZZ550" s="508"/>
      <c r="BAA550" s="508"/>
      <c r="BAB550" s="508"/>
      <c r="BAC550" s="508"/>
      <c r="BAD550" s="508"/>
      <c r="BAE550" s="508"/>
      <c r="BAF550" s="508"/>
      <c r="BAG550" s="508"/>
      <c r="BAH550" s="508"/>
      <c r="BAI550" s="508"/>
      <c r="BAJ550" s="508"/>
      <c r="BAK550" s="89"/>
      <c r="BAL550" s="89"/>
      <c r="BAM550" s="89"/>
      <c r="BAN550" s="89"/>
      <c r="BAO550" s="89"/>
      <c r="BAP550" s="508"/>
      <c r="BAQ550" s="508"/>
      <c r="BAR550" s="89"/>
      <c r="BAS550" s="89"/>
      <c r="BAT550" s="508"/>
      <c r="BAU550" s="508"/>
      <c r="BAV550" s="89"/>
      <c r="BAW550" s="89"/>
      <c r="BAX550" s="508"/>
      <c r="BAY550" s="508"/>
      <c r="BAZ550" s="508"/>
      <c r="BBA550" s="508"/>
      <c r="BBB550" s="508"/>
      <c r="BBC550" s="508"/>
      <c r="BBD550" s="508"/>
      <c r="BBE550" s="89"/>
      <c r="BBF550" s="89"/>
      <c r="BBG550" s="508"/>
      <c r="BBH550" s="508"/>
      <c r="BBI550" s="89"/>
      <c r="BBJ550" s="89"/>
      <c r="BBK550" s="508"/>
      <c r="BBL550" s="508"/>
      <c r="BBM550" s="508"/>
      <c r="BBN550" s="508"/>
      <c r="BBO550" s="508"/>
      <c r="BBP550" s="203"/>
      <c r="BBQ550" s="107"/>
      <c r="BBR550" s="508"/>
      <c r="BBS550" s="508"/>
      <c r="BBT550" s="508"/>
      <c r="BBU550" s="508"/>
      <c r="BBV550" s="508"/>
      <c r="BBW550" s="508"/>
      <c r="BBX550" s="508"/>
      <c r="BBY550" s="168"/>
      <c r="BBZ550" s="168"/>
      <c r="BCA550" s="168"/>
      <c r="BCB550" s="168"/>
      <c r="BCC550" s="168"/>
      <c r="BCD550" s="168"/>
      <c r="BCE550" s="168"/>
      <c r="BCF550" s="168"/>
      <c r="BCG550" s="168"/>
      <c r="BCH550" s="168"/>
      <c r="BCI550" s="168"/>
      <c r="BCJ550" s="168"/>
      <c r="BCK550" s="168"/>
      <c r="BCL550" s="168"/>
      <c r="BCM550" s="168"/>
      <c r="BCN550" s="168"/>
      <c r="BCO550" s="168"/>
      <c r="BCP550" s="168"/>
      <c r="BCQ550" s="168"/>
      <c r="BCR550" s="168"/>
      <c r="BCS550" s="168"/>
      <c r="BCT550" s="168"/>
      <c r="BCU550" s="168"/>
      <c r="BCV550" s="168"/>
      <c r="BCW550" s="168"/>
      <c r="BCX550" s="168"/>
      <c r="BCY550" s="168"/>
      <c r="BCZ550" s="168"/>
      <c r="BDA550" s="168"/>
      <c r="BDB550" s="168"/>
      <c r="BDC550" s="168"/>
      <c r="BDD550" s="168"/>
      <c r="BDE550" s="168"/>
      <c r="BDF550" s="168"/>
      <c r="BDG550" s="168"/>
      <c r="BDH550" s="168"/>
      <c r="BDI550" s="168"/>
      <c r="BDJ550" s="168"/>
      <c r="BDK550" s="168"/>
      <c r="BDL550" s="168"/>
      <c r="BDM550" s="168"/>
      <c r="BDN550" s="168"/>
      <c r="BDO550" s="168"/>
      <c r="BDP550" s="168"/>
      <c r="BDQ550" s="508"/>
      <c r="BDR550" s="508"/>
      <c r="BDS550" s="508"/>
      <c r="BDT550" s="508"/>
      <c r="BDU550" s="508"/>
      <c r="BDV550" s="508"/>
      <c r="BDW550" s="508"/>
      <c r="BDX550" s="508"/>
      <c r="BDY550" s="508"/>
      <c r="BDZ550" s="508"/>
      <c r="BEA550" s="508"/>
      <c r="BEB550" s="508"/>
      <c r="BEC550" s="508"/>
      <c r="BED550" s="508"/>
      <c r="BEE550" s="508"/>
      <c r="BEF550" s="508"/>
      <c r="BEG550" s="508"/>
      <c r="BEH550" s="508"/>
      <c r="BEI550" s="508"/>
      <c r="BEJ550" s="508"/>
      <c r="BEK550" s="508"/>
      <c r="BEL550" s="508"/>
      <c r="BEM550" s="508"/>
      <c r="BEN550" s="508"/>
      <c r="BEO550" s="89"/>
      <c r="BEP550" s="89"/>
      <c r="BEQ550" s="89"/>
      <c r="BER550" s="89"/>
      <c r="BES550" s="89"/>
      <c r="BET550" s="508"/>
      <c r="BEU550" s="508"/>
      <c r="BEV550" s="89"/>
      <c r="BEW550" s="89"/>
      <c r="BEX550" s="508"/>
      <c r="BEY550" s="508"/>
      <c r="BEZ550" s="89"/>
      <c r="BFA550" s="89"/>
      <c r="BFB550" s="508"/>
      <c r="BFC550" s="508"/>
      <c r="BFD550" s="508"/>
      <c r="BFE550" s="508"/>
      <c r="BFF550" s="508"/>
      <c r="BFG550" s="508"/>
      <c r="BFH550" s="508"/>
      <c r="BFI550" s="89"/>
      <c r="BFJ550" s="89"/>
      <c r="BFK550" s="508"/>
      <c r="BFL550" s="508"/>
      <c r="BFM550" s="89"/>
      <c r="BFN550" s="89"/>
      <c r="BFO550" s="508"/>
      <c r="BFP550" s="508"/>
      <c r="BFQ550" s="508"/>
      <c r="BFR550" s="508"/>
      <c r="BFS550" s="508"/>
      <c r="BFT550" s="203"/>
      <c r="BFU550" s="107"/>
      <c r="BFV550" s="508"/>
      <c r="BFW550" s="508"/>
      <c r="BFX550" s="508"/>
      <c r="BFY550" s="508"/>
      <c r="BFZ550" s="508"/>
      <c r="BGA550" s="508"/>
      <c r="BGB550" s="508"/>
      <c r="BGC550" s="168"/>
      <c r="BGD550" s="168"/>
      <c r="BGE550" s="168"/>
      <c r="BGF550" s="168"/>
      <c r="BGG550" s="168"/>
      <c r="BGH550" s="168"/>
      <c r="BGI550" s="168"/>
      <c r="BGJ550" s="168"/>
      <c r="BGK550" s="168"/>
      <c r="BGL550" s="168"/>
      <c r="BGM550" s="168"/>
      <c r="BGN550" s="168"/>
      <c r="BGO550" s="168"/>
      <c r="BGP550" s="168"/>
      <c r="BGQ550" s="168"/>
      <c r="BGR550" s="168"/>
      <c r="BGS550" s="168"/>
      <c r="BGT550" s="168"/>
      <c r="BGU550" s="168"/>
      <c r="BGV550" s="168"/>
      <c r="BGW550" s="168"/>
      <c r="BGX550" s="168"/>
      <c r="BGY550" s="168"/>
      <c r="BGZ550" s="168"/>
      <c r="BHA550" s="168"/>
      <c r="BHB550" s="168"/>
      <c r="BHC550" s="168"/>
      <c r="BHD550" s="168"/>
      <c r="BHE550" s="168"/>
      <c r="BHF550" s="168"/>
      <c r="BHG550" s="168"/>
      <c r="BHH550" s="168"/>
      <c r="BHI550" s="168"/>
      <c r="BHJ550" s="168"/>
      <c r="BHK550" s="168"/>
      <c r="BHL550" s="168"/>
      <c r="BHM550" s="168"/>
      <c r="BHN550" s="168"/>
      <c r="BHO550" s="168"/>
      <c r="BHP550" s="168"/>
      <c r="BHQ550" s="168"/>
      <c r="BHR550" s="168"/>
      <c r="BHS550" s="168"/>
      <c r="BHT550" s="168"/>
      <c r="BHU550" s="508"/>
      <c r="BHV550" s="508"/>
      <c r="BHW550" s="508"/>
      <c r="BHX550" s="508"/>
      <c r="BHY550" s="508"/>
      <c r="BHZ550" s="508"/>
      <c r="BIA550" s="508"/>
      <c r="BIB550" s="508"/>
      <c r="BIC550" s="508"/>
      <c r="BID550" s="508"/>
      <c r="BIE550" s="508"/>
      <c r="BIF550" s="508"/>
      <c r="BIG550" s="508"/>
      <c r="BIH550" s="508"/>
      <c r="BII550" s="508"/>
      <c r="BIJ550" s="508"/>
      <c r="BIK550" s="508"/>
      <c r="BIL550" s="508"/>
      <c r="BIM550" s="508"/>
      <c r="BIN550" s="508"/>
      <c r="BIO550" s="508"/>
      <c r="BIP550" s="508"/>
      <c r="BIQ550" s="508"/>
      <c r="BIR550" s="508"/>
      <c r="BIS550" s="89"/>
      <c r="BIT550" s="89"/>
      <c r="BIU550" s="89"/>
      <c r="BIV550" s="89"/>
      <c r="BIW550" s="89"/>
      <c r="BIX550" s="508"/>
      <c r="BIY550" s="508"/>
      <c r="BIZ550" s="89"/>
      <c r="BJA550" s="89"/>
      <c r="BJB550" s="508"/>
      <c r="BJC550" s="508"/>
      <c r="BJD550" s="89"/>
      <c r="BJE550" s="89"/>
      <c r="BJF550" s="508"/>
      <c r="BJG550" s="508"/>
      <c r="BJH550" s="508"/>
      <c r="BJI550" s="508"/>
      <c r="BJJ550" s="508"/>
      <c r="BJK550" s="508"/>
      <c r="BJL550" s="508"/>
      <c r="BJM550" s="89"/>
      <c r="BJN550" s="89"/>
      <c r="BJO550" s="508"/>
      <c r="BJP550" s="508"/>
      <c r="BJQ550" s="89"/>
      <c r="BJR550" s="89"/>
      <c r="BJS550" s="508"/>
      <c r="BJT550" s="508"/>
      <c r="BJU550" s="508"/>
      <c r="BJV550" s="508"/>
      <c r="BJW550" s="508"/>
      <c r="BJX550" s="203"/>
      <c r="BJY550" s="107"/>
      <c r="BJZ550" s="508"/>
      <c r="BKA550" s="508"/>
      <c r="BKB550" s="508"/>
      <c r="BKC550" s="508"/>
      <c r="BKD550" s="508"/>
      <c r="BKE550" s="508"/>
      <c r="BKF550" s="508"/>
      <c r="BKG550" s="168"/>
      <c r="BKH550" s="168"/>
      <c r="BKI550" s="168"/>
      <c r="BKJ550" s="168"/>
      <c r="BKK550" s="168"/>
      <c r="BKL550" s="168"/>
      <c r="BKM550" s="168"/>
      <c r="BKN550" s="168"/>
      <c r="BKO550" s="168"/>
      <c r="BKP550" s="168"/>
      <c r="BKQ550" s="168"/>
      <c r="BKR550" s="168"/>
      <c r="BKS550" s="168"/>
      <c r="BKT550" s="168"/>
      <c r="BKU550" s="168"/>
      <c r="BKV550" s="168"/>
      <c r="BKW550" s="168"/>
      <c r="BKX550" s="168"/>
      <c r="BKY550" s="168"/>
      <c r="BKZ550" s="168"/>
      <c r="BLA550" s="168"/>
      <c r="BLB550" s="168"/>
      <c r="BLC550" s="168"/>
      <c r="BLD550" s="168"/>
      <c r="BLE550" s="168"/>
      <c r="BLF550" s="168"/>
      <c r="BLG550" s="168"/>
      <c r="BLH550" s="168"/>
      <c r="BLI550" s="168"/>
      <c r="BLJ550" s="168"/>
      <c r="BLK550" s="168"/>
      <c r="BLL550" s="168"/>
      <c r="BLM550" s="168"/>
      <c r="BLN550" s="168"/>
      <c r="BLO550" s="168"/>
      <c r="BLP550" s="168"/>
      <c r="BLQ550" s="168"/>
      <c r="BLR550" s="168"/>
      <c r="BLS550" s="168"/>
      <c r="BLT550" s="168"/>
      <c r="BLU550" s="168"/>
      <c r="BLV550" s="168"/>
      <c r="BLW550" s="168"/>
      <c r="BLX550" s="168"/>
      <c r="BLY550" s="508"/>
      <c r="BLZ550" s="508"/>
      <c r="BMA550" s="508"/>
      <c r="BMB550" s="508"/>
      <c r="BMC550" s="508"/>
      <c r="BMD550" s="508"/>
      <c r="BME550" s="508"/>
      <c r="BMF550" s="508"/>
      <c r="BMG550" s="508"/>
      <c r="BMH550" s="508"/>
      <c r="BMI550" s="508"/>
      <c r="BMJ550" s="508"/>
      <c r="BMK550" s="508"/>
      <c r="BML550" s="508"/>
      <c r="BMM550" s="508"/>
      <c r="BMN550" s="508"/>
      <c r="BMO550" s="508"/>
      <c r="BMP550" s="508"/>
      <c r="BMQ550" s="508"/>
      <c r="BMR550" s="508"/>
      <c r="BMS550" s="508"/>
      <c r="BMT550" s="508"/>
      <c r="BMU550" s="508"/>
      <c r="BMV550" s="508"/>
      <c r="BMW550" s="89"/>
      <c r="BMX550" s="89"/>
      <c r="BMY550" s="89"/>
      <c r="BMZ550" s="89"/>
      <c r="BNA550" s="89"/>
      <c r="BNB550" s="508"/>
      <c r="BNC550" s="508"/>
      <c r="BND550" s="89"/>
      <c r="BNE550" s="89"/>
      <c r="BNF550" s="508"/>
      <c r="BNG550" s="508"/>
      <c r="BNH550" s="89"/>
      <c r="BNI550" s="89"/>
      <c r="BNJ550" s="508"/>
      <c r="BNK550" s="508"/>
      <c r="BNL550" s="508"/>
      <c r="BNM550" s="508"/>
      <c r="BNN550" s="508"/>
      <c r="BNO550" s="508"/>
      <c r="BNP550" s="508"/>
      <c r="BNQ550" s="89"/>
      <c r="BNR550" s="89"/>
      <c r="BNS550" s="508"/>
      <c r="BNT550" s="508"/>
      <c r="BNU550" s="89"/>
      <c r="BNV550" s="89"/>
      <c r="BNW550" s="508"/>
      <c r="BNX550" s="508"/>
      <c r="BNY550" s="508"/>
      <c r="BNZ550" s="508"/>
      <c r="BOA550" s="508"/>
      <c r="BOB550" s="203"/>
      <c r="BOC550" s="107"/>
      <c r="BOD550" s="508"/>
      <c r="BOE550" s="508"/>
      <c r="BOF550" s="508"/>
      <c r="BOG550" s="508"/>
      <c r="BOH550" s="508"/>
      <c r="BOI550" s="508"/>
      <c r="BOJ550" s="508"/>
      <c r="BOK550" s="168"/>
      <c r="BOL550" s="168"/>
      <c r="BOM550" s="168"/>
      <c r="BON550" s="168"/>
      <c r="BOO550" s="168"/>
      <c r="BOP550" s="168"/>
      <c r="BOQ550" s="168"/>
      <c r="BOR550" s="168"/>
      <c r="BOS550" s="168"/>
      <c r="BOT550" s="168"/>
      <c r="BOU550" s="168"/>
      <c r="BOV550" s="168"/>
      <c r="BOW550" s="168"/>
      <c r="BOX550" s="168"/>
      <c r="BOY550" s="168"/>
      <c r="BOZ550" s="168"/>
      <c r="BPA550" s="168"/>
      <c r="BPB550" s="168"/>
      <c r="BPC550" s="168"/>
      <c r="BPD550" s="168"/>
      <c r="BPE550" s="168"/>
      <c r="BPF550" s="168"/>
      <c r="BPG550" s="168"/>
      <c r="BPH550" s="168"/>
      <c r="BPI550" s="168"/>
      <c r="BPJ550" s="168"/>
      <c r="BPK550" s="168"/>
      <c r="BPL550" s="168"/>
      <c r="BPM550" s="168"/>
      <c r="BPN550" s="168"/>
      <c r="BPO550" s="168"/>
      <c r="BPP550" s="168"/>
      <c r="BPQ550" s="168"/>
      <c r="BPR550" s="168"/>
      <c r="BPS550" s="168"/>
      <c r="BPT550" s="168"/>
      <c r="BPU550" s="168"/>
      <c r="BPV550" s="168"/>
      <c r="BPW550" s="168"/>
      <c r="BPX550" s="168"/>
      <c r="BPY550" s="168"/>
      <c r="BPZ550" s="168"/>
      <c r="BQA550" s="168"/>
      <c r="BQB550" s="168"/>
      <c r="BQC550" s="508"/>
      <c r="BQD550" s="508"/>
      <c r="BQE550" s="508"/>
      <c r="BQF550" s="508"/>
      <c r="BQG550" s="508"/>
      <c r="BQH550" s="508"/>
      <c r="BQI550" s="508"/>
      <c r="BQJ550" s="508"/>
      <c r="BQK550" s="508"/>
      <c r="BQL550" s="508"/>
      <c r="BQM550" s="508"/>
      <c r="BQN550" s="508"/>
      <c r="BQO550" s="508"/>
      <c r="BQP550" s="508"/>
      <c r="BQQ550" s="508"/>
      <c r="BQR550" s="508"/>
      <c r="BQS550" s="508"/>
      <c r="BQT550" s="508"/>
      <c r="BQU550" s="508"/>
      <c r="BQV550" s="508"/>
      <c r="BQW550" s="508"/>
      <c r="BQX550" s="508"/>
      <c r="BQY550" s="508"/>
      <c r="BQZ550" s="508"/>
      <c r="BRA550" s="89"/>
      <c r="BRB550" s="89"/>
      <c r="BRC550" s="89"/>
      <c r="BRD550" s="89"/>
      <c r="BRE550" s="89"/>
      <c r="BRF550" s="508"/>
      <c r="BRG550" s="508"/>
      <c r="BRH550" s="89"/>
      <c r="BRI550" s="89"/>
      <c r="BRJ550" s="508"/>
      <c r="BRK550" s="508"/>
      <c r="BRL550" s="89"/>
      <c r="BRM550" s="89"/>
      <c r="BRN550" s="508"/>
      <c r="BRO550" s="508"/>
      <c r="BRP550" s="508"/>
      <c r="BRQ550" s="508"/>
      <c r="BRR550" s="508"/>
      <c r="BRS550" s="508"/>
      <c r="BRT550" s="508"/>
      <c r="BRU550" s="89"/>
      <c r="BRV550" s="89"/>
      <c r="BRW550" s="508"/>
      <c r="BRX550" s="508"/>
      <c r="BRY550" s="89"/>
      <c r="BRZ550" s="89"/>
      <c r="BSA550" s="508"/>
      <c r="BSB550" s="508"/>
      <c r="BSC550" s="508"/>
      <c r="BSD550" s="508"/>
      <c r="BSE550" s="508"/>
      <c r="BSF550" s="203"/>
      <c r="BSG550" s="107"/>
      <c r="BSH550" s="508"/>
      <c r="BSI550" s="508"/>
      <c r="BSJ550" s="508"/>
      <c r="BSK550" s="508"/>
      <c r="BSL550" s="508"/>
      <c r="BSM550" s="508"/>
      <c r="BSN550" s="508"/>
      <c r="BSO550" s="168"/>
      <c r="BSP550" s="168"/>
      <c r="BSQ550" s="168"/>
      <c r="BSR550" s="168"/>
      <c r="BSS550" s="168"/>
      <c r="BST550" s="168"/>
      <c r="BSU550" s="168"/>
      <c r="BSV550" s="168"/>
      <c r="BSW550" s="168"/>
      <c r="BSX550" s="168"/>
      <c r="BSY550" s="168"/>
      <c r="BSZ550" s="168"/>
      <c r="BTA550" s="168"/>
      <c r="BTB550" s="168"/>
      <c r="BTC550" s="168"/>
      <c r="BTD550" s="168"/>
      <c r="BTE550" s="168"/>
      <c r="BTF550" s="168"/>
      <c r="BTG550" s="168"/>
      <c r="BTH550" s="168"/>
      <c r="BTI550" s="168"/>
      <c r="BTJ550" s="168"/>
      <c r="BTK550" s="168"/>
      <c r="BTL550" s="168"/>
      <c r="BTM550" s="168"/>
      <c r="BTN550" s="168"/>
      <c r="BTO550" s="168"/>
      <c r="BTP550" s="168"/>
      <c r="BTQ550" s="168"/>
      <c r="BTR550" s="168"/>
      <c r="BTS550" s="168"/>
      <c r="BTT550" s="168"/>
      <c r="BTU550" s="168"/>
      <c r="BTV550" s="168"/>
      <c r="BTW550" s="168"/>
      <c r="BTX550" s="168"/>
      <c r="BTY550" s="168"/>
      <c r="BTZ550" s="168"/>
      <c r="BUA550" s="168"/>
      <c r="BUB550" s="168"/>
      <c r="BUC550" s="168"/>
      <c r="BUD550" s="168"/>
      <c r="BUE550" s="168"/>
      <c r="BUF550" s="168"/>
      <c r="BUG550" s="508"/>
      <c r="BUH550" s="508"/>
      <c r="BUI550" s="508"/>
      <c r="BUJ550" s="508"/>
      <c r="BUK550" s="508"/>
      <c r="BUL550" s="508"/>
      <c r="BUM550" s="508"/>
      <c r="BUN550" s="508"/>
      <c r="BUO550" s="508"/>
      <c r="BUP550" s="508"/>
      <c r="BUQ550" s="508"/>
      <c r="BUR550" s="508"/>
      <c r="BUS550" s="508"/>
      <c r="BUT550" s="508"/>
      <c r="BUU550" s="508"/>
      <c r="BUV550" s="508"/>
      <c r="BUW550" s="508"/>
      <c r="BUX550" s="508"/>
      <c r="BUY550" s="508"/>
      <c r="BUZ550" s="508"/>
      <c r="BVA550" s="508"/>
      <c r="BVB550" s="508"/>
      <c r="BVC550" s="508"/>
      <c r="BVD550" s="508"/>
      <c r="BVE550" s="89"/>
      <c r="BVF550" s="89"/>
      <c r="BVG550" s="89"/>
      <c r="BVH550" s="89"/>
      <c r="BVI550" s="89"/>
      <c r="BVJ550" s="508"/>
      <c r="BVK550" s="508"/>
      <c r="BVL550" s="89"/>
      <c r="BVM550" s="89"/>
      <c r="BVN550" s="508"/>
      <c r="BVO550" s="508"/>
      <c r="BVP550" s="89"/>
      <c r="BVQ550" s="89"/>
      <c r="BVR550" s="508"/>
      <c r="BVS550" s="508"/>
      <c r="BVT550" s="508"/>
      <c r="BVU550" s="508"/>
      <c r="BVV550" s="508"/>
      <c r="BVW550" s="508"/>
      <c r="BVX550" s="508"/>
      <c r="BVY550" s="89"/>
      <c r="BVZ550" s="89"/>
      <c r="BWA550" s="508"/>
      <c r="BWB550" s="508"/>
      <c r="BWC550" s="89"/>
      <c r="BWD550" s="89"/>
      <c r="BWE550" s="508"/>
      <c r="BWF550" s="508"/>
      <c r="BWG550" s="508"/>
      <c r="BWH550" s="508"/>
      <c r="BWI550" s="508"/>
      <c r="BWJ550" s="203"/>
      <c r="BWK550" s="107"/>
      <c r="BWL550" s="508"/>
      <c r="BWM550" s="508"/>
      <c r="BWN550" s="508"/>
      <c r="BWO550" s="508"/>
      <c r="BWP550" s="508"/>
      <c r="BWQ550" s="508"/>
      <c r="BWR550" s="508"/>
      <c r="BWS550" s="168"/>
      <c r="BWT550" s="168"/>
      <c r="BWU550" s="168"/>
      <c r="BWV550" s="168"/>
      <c r="BWW550" s="168"/>
      <c r="BWX550" s="168"/>
      <c r="BWY550" s="168"/>
      <c r="BWZ550" s="168"/>
      <c r="BXA550" s="168"/>
      <c r="BXB550" s="168"/>
      <c r="BXC550" s="168"/>
      <c r="BXD550" s="168"/>
      <c r="BXE550" s="168"/>
      <c r="BXF550" s="168"/>
      <c r="BXG550" s="168"/>
      <c r="BXH550" s="168"/>
      <c r="BXI550" s="168"/>
      <c r="BXJ550" s="168"/>
      <c r="BXK550" s="168"/>
      <c r="BXL550" s="168"/>
      <c r="BXM550" s="168"/>
      <c r="BXN550" s="168"/>
      <c r="BXO550" s="168"/>
      <c r="BXP550" s="168"/>
      <c r="BXQ550" s="168"/>
      <c r="BXR550" s="168"/>
      <c r="BXS550" s="168"/>
      <c r="BXT550" s="168"/>
      <c r="BXU550" s="168"/>
      <c r="BXV550" s="168"/>
      <c r="BXW550" s="168"/>
      <c r="BXX550" s="168"/>
      <c r="BXY550" s="168"/>
      <c r="BXZ550" s="168"/>
      <c r="BYA550" s="168"/>
      <c r="BYB550" s="168"/>
      <c r="BYC550" s="168"/>
      <c r="BYD550" s="168"/>
      <c r="BYE550" s="168"/>
      <c r="BYF550" s="168"/>
      <c r="BYG550" s="168"/>
      <c r="BYH550" s="168"/>
      <c r="BYI550" s="168"/>
      <c r="BYJ550" s="168"/>
      <c r="BYK550" s="508"/>
      <c r="BYL550" s="508"/>
      <c r="BYM550" s="508"/>
      <c r="BYN550" s="508"/>
      <c r="BYO550" s="508"/>
      <c r="BYP550" s="508"/>
      <c r="BYQ550" s="508"/>
      <c r="BYR550" s="508"/>
      <c r="BYS550" s="508"/>
      <c r="BYT550" s="508"/>
      <c r="BYU550" s="508"/>
      <c r="BYV550" s="508"/>
      <c r="BYW550" s="508"/>
      <c r="BYX550" s="508"/>
      <c r="BYY550" s="508"/>
      <c r="BYZ550" s="508"/>
      <c r="BZA550" s="508"/>
      <c r="BZB550" s="508"/>
      <c r="BZC550" s="508"/>
      <c r="BZD550" s="508"/>
      <c r="BZE550" s="508"/>
      <c r="BZF550" s="508"/>
      <c r="BZG550" s="508"/>
      <c r="BZH550" s="508"/>
      <c r="BZI550" s="89"/>
      <c r="BZJ550" s="89"/>
      <c r="BZK550" s="89"/>
      <c r="BZL550" s="89"/>
      <c r="BZM550" s="89"/>
      <c r="BZN550" s="508"/>
      <c r="BZO550" s="508"/>
      <c r="BZP550" s="89"/>
      <c r="BZQ550" s="89"/>
      <c r="BZR550" s="508"/>
      <c r="BZS550" s="508"/>
      <c r="BZT550" s="89"/>
      <c r="BZU550" s="89"/>
      <c r="BZV550" s="508"/>
      <c r="BZW550" s="508"/>
      <c r="BZX550" s="508"/>
      <c r="BZY550" s="508"/>
      <c r="BZZ550" s="508"/>
      <c r="CAA550" s="508"/>
      <c r="CAB550" s="508"/>
      <c r="CAC550" s="89"/>
      <c r="CAD550" s="89"/>
      <c r="CAE550" s="508"/>
      <c r="CAF550" s="508"/>
      <c r="CAG550" s="89"/>
      <c r="CAH550" s="89"/>
      <c r="CAI550" s="508"/>
      <c r="CAJ550" s="508"/>
      <c r="CAK550" s="508"/>
      <c r="CAL550" s="508"/>
      <c r="CAM550" s="508"/>
      <c r="CAN550" s="203"/>
      <c r="CAO550" s="107"/>
      <c r="CAP550" s="508"/>
      <c r="CAQ550" s="508"/>
      <c r="CAR550" s="508"/>
      <c r="CAS550" s="508"/>
      <c r="CAT550" s="508"/>
      <c r="CAU550" s="508"/>
      <c r="CAV550" s="508"/>
      <c r="CAW550" s="168"/>
      <c r="CAX550" s="168"/>
      <c r="CAY550" s="168"/>
      <c r="CAZ550" s="168"/>
      <c r="CBA550" s="168"/>
      <c r="CBB550" s="168"/>
      <c r="CBC550" s="168"/>
      <c r="CBD550" s="168"/>
      <c r="CBE550" s="168"/>
      <c r="CBF550" s="168"/>
      <c r="CBG550" s="168"/>
      <c r="CBH550" s="168"/>
      <c r="CBI550" s="168"/>
      <c r="CBJ550" s="168"/>
      <c r="CBK550" s="168"/>
      <c r="CBL550" s="168"/>
      <c r="CBM550" s="168"/>
      <c r="CBN550" s="168"/>
      <c r="CBO550" s="168"/>
      <c r="CBP550" s="168"/>
      <c r="CBQ550" s="168"/>
      <c r="CBR550" s="168"/>
      <c r="CBS550" s="168"/>
      <c r="CBT550" s="168"/>
      <c r="CBU550" s="168"/>
      <c r="CBV550" s="168"/>
      <c r="CBW550" s="168"/>
      <c r="CBX550" s="168"/>
      <c r="CBY550" s="168"/>
      <c r="CBZ550" s="168"/>
      <c r="CCA550" s="168"/>
      <c r="CCB550" s="168"/>
      <c r="CCC550" s="168"/>
      <c r="CCD550" s="168"/>
      <c r="CCE550" s="168"/>
      <c r="CCF550" s="168"/>
      <c r="CCG550" s="168"/>
      <c r="CCH550" s="168"/>
      <c r="CCI550" s="168"/>
      <c r="CCJ550" s="168"/>
      <c r="CCK550" s="168"/>
      <c r="CCL550" s="168"/>
      <c r="CCM550" s="168"/>
      <c r="CCN550" s="168"/>
      <c r="CCO550" s="508"/>
      <c r="CCP550" s="508"/>
      <c r="CCQ550" s="508"/>
      <c r="CCR550" s="508"/>
      <c r="CCS550" s="508"/>
      <c r="CCT550" s="508"/>
      <c r="CCU550" s="508"/>
      <c r="CCV550" s="508"/>
      <c r="CCW550" s="508"/>
      <c r="CCX550" s="508"/>
      <c r="CCY550" s="508"/>
      <c r="CCZ550" s="508"/>
      <c r="CDA550" s="508"/>
      <c r="CDB550" s="508"/>
      <c r="CDC550" s="508"/>
      <c r="CDD550" s="508"/>
      <c r="CDE550" s="508"/>
      <c r="CDF550" s="508"/>
      <c r="CDG550" s="508"/>
      <c r="CDH550" s="508"/>
      <c r="CDI550" s="508"/>
      <c r="CDJ550" s="508"/>
      <c r="CDK550" s="508"/>
      <c r="CDL550" s="508"/>
      <c r="CDM550" s="89"/>
      <c r="CDN550" s="89"/>
      <c r="CDO550" s="89"/>
      <c r="CDP550" s="89"/>
      <c r="CDQ550" s="89"/>
      <c r="CDR550" s="508"/>
      <c r="CDS550" s="508"/>
      <c r="CDT550" s="89"/>
      <c r="CDU550" s="89"/>
      <c r="CDV550" s="508"/>
      <c r="CDW550" s="508"/>
      <c r="CDX550" s="89"/>
      <c r="CDY550" s="89"/>
      <c r="CDZ550" s="508"/>
      <c r="CEA550" s="508"/>
      <c r="CEB550" s="508"/>
      <c r="CEC550" s="508"/>
      <c r="CED550" s="508"/>
      <c r="CEE550" s="508"/>
      <c r="CEF550" s="508"/>
      <c r="CEG550" s="89"/>
      <c r="CEH550" s="89"/>
      <c r="CEI550" s="508"/>
      <c r="CEJ550" s="508"/>
      <c r="CEK550" s="89"/>
      <c r="CEL550" s="89"/>
      <c r="CEM550" s="508"/>
      <c r="CEN550" s="508"/>
      <c r="CEO550" s="508"/>
      <c r="CEP550" s="508"/>
      <c r="CEQ550" s="508"/>
      <c r="CER550" s="203"/>
      <c r="CES550" s="107"/>
      <c r="CET550" s="508"/>
      <c r="CEU550" s="508"/>
      <c r="CEV550" s="508"/>
      <c r="CEW550" s="508"/>
      <c r="CEX550" s="508"/>
      <c r="CEY550" s="508"/>
      <c r="CEZ550" s="508"/>
      <c r="CFA550" s="168"/>
      <c r="CFB550" s="168"/>
      <c r="CFC550" s="168"/>
      <c r="CFD550" s="168"/>
      <c r="CFE550" s="168"/>
      <c r="CFF550" s="168"/>
      <c r="CFG550" s="168"/>
      <c r="CFH550" s="168"/>
      <c r="CFI550" s="168"/>
      <c r="CFJ550" s="168"/>
      <c r="CFK550" s="168"/>
      <c r="CFL550" s="168"/>
      <c r="CFM550" s="168"/>
      <c r="CFN550" s="168"/>
      <c r="CFO550" s="168"/>
      <c r="CFP550" s="168"/>
      <c r="CFQ550" s="168"/>
      <c r="CFR550" s="168"/>
      <c r="CFS550" s="168"/>
      <c r="CFT550" s="168"/>
      <c r="CFU550" s="168"/>
      <c r="CFV550" s="168"/>
      <c r="CFW550" s="168"/>
      <c r="CFX550" s="168"/>
      <c r="CFY550" s="168"/>
      <c r="CFZ550" s="168"/>
      <c r="CGA550" s="168"/>
      <c r="CGB550" s="168"/>
      <c r="CGC550" s="168"/>
      <c r="CGD550" s="168"/>
      <c r="CGE550" s="168"/>
      <c r="CGF550" s="168"/>
      <c r="CGG550" s="168"/>
      <c r="CGH550" s="168"/>
      <c r="CGI550" s="168"/>
      <c r="CGJ550" s="168"/>
      <c r="CGK550" s="168"/>
      <c r="CGL550" s="168"/>
      <c r="CGM550" s="168"/>
      <c r="CGN550" s="168"/>
      <c r="CGO550" s="168"/>
      <c r="CGP550" s="168"/>
      <c r="CGQ550" s="168"/>
      <c r="CGR550" s="168"/>
      <c r="CGS550" s="508"/>
      <c r="CGT550" s="508"/>
      <c r="CGU550" s="508"/>
      <c r="CGV550" s="508"/>
      <c r="CGW550" s="508"/>
      <c r="CGX550" s="508"/>
      <c r="CGY550" s="508"/>
      <c r="CGZ550" s="508"/>
      <c r="CHA550" s="508"/>
      <c r="CHB550" s="508"/>
      <c r="CHC550" s="508"/>
      <c r="CHD550" s="508"/>
      <c r="CHE550" s="508"/>
      <c r="CHF550" s="508"/>
      <c r="CHG550" s="508"/>
      <c r="CHH550" s="508"/>
      <c r="CHI550" s="508"/>
      <c r="CHJ550" s="508"/>
      <c r="CHK550" s="508"/>
      <c r="CHL550" s="508"/>
      <c r="CHM550" s="508"/>
      <c r="CHN550" s="508"/>
      <c r="CHO550" s="508"/>
      <c r="CHP550" s="508"/>
      <c r="CHQ550" s="89"/>
      <c r="CHR550" s="89"/>
      <c r="CHS550" s="89"/>
      <c r="CHT550" s="89"/>
      <c r="CHU550" s="89"/>
      <c r="CHV550" s="508"/>
      <c r="CHW550" s="508"/>
      <c r="CHX550" s="89"/>
      <c r="CHY550" s="89"/>
      <c r="CHZ550" s="508"/>
      <c r="CIA550" s="508"/>
      <c r="CIB550" s="89"/>
      <c r="CIC550" s="89"/>
      <c r="CID550" s="508"/>
      <c r="CIE550" s="508"/>
      <c r="CIF550" s="508"/>
      <c r="CIG550" s="508"/>
      <c r="CIH550" s="508"/>
      <c r="CII550" s="508"/>
      <c r="CIJ550" s="508"/>
      <c r="CIK550" s="89"/>
      <c r="CIL550" s="89"/>
      <c r="CIM550" s="508"/>
      <c r="CIN550" s="508"/>
      <c r="CIO550" s="89"/>
      <c r="CIP550" s="89"/>
      <c r="CIQ550" s="508"/>
      <c r="CIR550" s="508"/>
      <c r="CIS550" s="508"/>
      <c r="CIT550" s="508"/>
      <c r="CIU550" s="508"/>
      <c r="CIV550" s="203"/>
      <c r="CIW550" s="107"/>
      <c r="CIX550" s="508"/>
      <c r="CIY550" s="508"/>
      <c r="CIZ550" s="508"/>
      <c r="CJA550" s="508"/>
      <c r="CJB550" s="508"/>
      <c r="CJC550" s="508"/>
      <c r="CJD550" s="508"/>
      <c r="CJE550" s="168"/>
      <c r="CJF550" s="168"/>
      <c r="CJG550" s="168"/>
      <c r="CJH550" s="168"/>
      <c r="CJI550" s="168"/>
      <c r="CJJ550" s="168"/>
      <c r="CJK550" s="168"/>
      <c r="CJL550" s="168"/>
      <c r="CJM550" s="168"/>
      <c r="CJN550" s="168"/>
      <c r="CJO550" s="168"/>
      <c r="CJP550" s="168"/>
      <c r="CJQ550" s="168"/>
      <c r="CJR550" s="168"/>
      <c r="CJS550" s="168"/>
      <c r="CJT550" s="168"/>
      <c r="CJU550" s="168"/>
      <c r="CJV550" s="168"/>
      <c r="CJW550" s="168"/>
      <c r="CJX550" s="168"/>
      <c r="CJY550" s="168"/>
      <c r="CJZ550" s="168"/>
      <c r="CKA550" s="168"/>
      <c r="CKB550" s="168"/>
      <c r="CKC550" s="168"/>
      <c r="CKD550" s="168"/>
      <c r="CKE550" s="168"/>
      <c r="CKF550" s="168"/>
      <c r="CKG550" s="168"/>
      <c r="CKH550" s="168"/>
      <c r="CKI550" s="168"/>
      <c r="CKJ550" s="168"/>
      <c r="CKK550" s="168"/>
      <c r="CKL550" s="168"/>
      <c r="CKM550" s="168"/>
      <c r="CKN550" s="168"/>
      <c r="CKO550" s="168"/>
      <c r="CKP550" s="168"/>
      <c r="CKQ550" s="168"/>
      <c r="CKR550" s="168"/>
      <c r="CKS550" s="168"/>
      <c r="CKT550" s="168"/>
      <c r="CKU550" s="168"/>
      <c r="CKV550" s="168"/>
      <c r="CKW550" s="508"/>
      <c r="CKX550" s="508"/>
      <c r="CKY550" s="508"/>
      <c r="CKZ550" s="508"/>
      <c r="CLA550" s="508"/>
      <c r="CLB550" s="508"/>
      <c r="CLC550" s="508"/>
      <c r="CLD550" s="508"/>
      <c r="CLE550" s="508"/>
      <c r="CLF550" s="508"/>
      <c r="CLG550" s="508"/>
      <c r="CLH550" s="508"/>
      <c r="CLI550" s="508"/>
      <c r="CLJ550" s="508"/>
      <c r="CLK550" s="508"/>
      <c r="CLL550" s="508"/>
      <c r="CLM550" s="508"/>
      <c r="CLN550" s="508"/>
      <c r="CLO550" s="508"/>
      <c r="CLP550" s="508"/>
      <c r="CLQ550" s="508"/>
      <c r="CLR550" s="508"/>
      <c r="CLS550" s="508"/>
      <c r="CLT550" s="508"/>
      <c r="CLU550" s="89"/>
      <c r="CLV550" s="89"/>
      <c r="CLW550" s="89"/>
      <c r="CLX550" s="89"/>
      <c r="CLY550" s="89"/>
      <c r="CLZ550" s="508"/>
      <c r="CMA550" s="508"/>
      <c r="CMB550" s="89"/>
      <c r="CMC550" s="89"/>
      <c r="CMD550" s="508"/>
      <c r="CME550" s="508"/>
      <c r="CMF550" s="89"/>
      <c r="CMG550" s="89"/>
      <c r="CMH550" s="508"/>
      <c r="CMI550" s="508"/>
      <c r="CMJ550" s="508"/>
      <c r="CMK550" s="508"/>
      <c r="CML550" s="508"/>
      <c r="CMM550" s="508"/>
      <c r="CMN550" s="508"/>
      <c r="CMO550" s="89"/>
      <c r="CMP550" s="89"/>
      <c r="CMQ550" s="508"/>
      <c r="CMR550" s="508"/>
      <c r="CMS550" s="89"/>
      <c r="CMT550" s="89"/>
      <c r="CMU550" s="508"/>
      <c r="CMV550" s="508"/>
      <c r="CMW550" s="508"/>
      <c r="CMX550" s="508"/>
      <c r="CMY550" s="508"/>
      <c r="CMZ550" s="203"/>
      <c r="CNA550" s="107"/>
      <c r="CNB550" s="508"/>
      <c r="CNC550" s="508"/>
      <c r="CND550" s="508"/>
      <c r="CNE550" s="508"/>
      <c r="CNF550" s="508"/>
      <c r="CNG550" s="508"/>
      <c r="CNH550" s="508"/>
      <c r="CNI550" s="168"/>
      <c r="CNJ550" s="168"/>
      <c r="CNK550" s="168"/>
      <c r="CNL550" s="168"/>
      <c r="CNM550" s="168"/>
      <c r="CNN550" s="168"/>
      <c r="CNO550" s="168"/>
      <c r="CNP550" s="168"/>
      <c r="CNQ550" s="168"/>
      <c r="CNR550" s="168"/>
      <c r="CNS550" s="168"/>
      <c r="CNT550" s="168"/>
      <c r="CNU550" s="168"/>
      <c r="CNV550" s="168"/>
      <c r="CNW550" s="168"/>
      <c r="CNX550" s="168"/>
      <c r="CNY550" s="168"/>
      <c r="CNZ550" s="168"/>
      <c r="COA550" s="168"/>
      <c r="COB550" s="168"/>
      <c r="COC550" s="168"/>
      <c r="COD550" s="168"/>
      <c r="COE550" s="168"/>
      <c r="COF550" s="168"/>
      <c r="COG550" s="168"/>
      <c r="COH550" s="168"/>
      <c r="COI550" s="168"/>
      <c r="COJ550" s="168"/>
      <c r="COK550" s="168"/>
      <c r="COL550" s="168"/>
      <c r="COM550" s="168"/>
      <c r="CON550" s="168"/>
      <c r="COO550" s="168"/>
      <c r="COP550" s="168"/>
      <c r="COQ550" s="168"/>
      <c r="COR550" s="168"/>
      <c r="COS550" s="168"/>
      <c r="COT550" s="168"/>
      <c r="COU550" s="168"/>
      <c r="COV550" s="168"/>
      <c r="COW550" s="168"/>
      <c r="COX550" s="168"/>
      <c r="COY550" s="168"/>
      <c r="COZ550" s="168"/>
      <c r="CPA550" s="508"/>
      <c r="CPB550" s="508"/>
      <c r="CPC550" s="508"/>
      <c r="CPD550" s="508"/>
      <c r="CPE550" s="508"/>
      <c r="CPF550" s="508"/>
      <c r="CPG550" s="508"/>
      <c r="CPH550" s="508"/>
      <c r="CPI550" s="508"/>
      <c r="CPJ550" s="508"/>
      <c r="CPK550" s="508"/>
      <c r="CPL550" s="508"/>
      <c r="CPM550" s="508"/>
      <c r="CPN550" s="508"/>
      <c r="CPO550" s="508"/>
      <c r="CPP550" s="508"/>
      <c r="CPQ550" s="508"/>
      <c r="CPR550" s="508"/>
      <c r="CPS550" s="508"/>
      <c r="CPT550" s="508"/>
      <c r="CPU550" s="508"/>
      <c r="CPV550" s="508"/>
      <c r="CPW550" s="508"/>
      <c r="CPX550" s="508"/>
      <c r="CPY550" s="89"/>
      <c r="CPZ550" s="89"/>
      <c r="CQA550" s="89"/>
      <c r="CQB550" s="89"/>
      <c r="CQC550" s="89"/>
      <c r="CQD550" s="508"/>
      <c r="CQE550" s="508"/>
      <c r="CQF550" s="89"/>
      <c r="CQG550" s="89"/>
      <c r="CQH550" s="508"/>
      <c r="CQI550" s="508"/>
      <c r="CQJ550" s="89"/>
      <c r="CQK550" s="89"/>
      <c r="CQL550" s="508"/>
      <c r="CQM550" s="508"/>
      <c r="CQN550" s="508"/>
      <c r="CQO550" s="508"/>
      <c r="CQP550" s="508"/>
      <c r="CQQ550" s="508"/>
      <c r="CQR550" s="508"/>
      <c r="CQS550" s="89"/>
      <c r="CQT550" s="89"/>
      <c r="CQU550" s="508"/>
      <c r="CQV550" s="508"/>
      <c r="CQW550" s="89"/>
      <c r="CQX550" s="89"/>
      <c r="CQY550" s="508"/>
      <c r="CQZ550" s="508"/>
      <c r="CRA550" s="508"/>
      <c r="CRB550" s="508"/>
      <c r="CRC550" s="508"/>
      <c r="CRD550" s="203"/>
      <c r="CRE550" s="107"/>
      <c r="CRF550" s="508"/>
      <c r="CRG550" s="508"/>
      <c r="CRH550" s="508"/>
      <c r="CRI550" s="508"/>
      <c r="CRJ550" s="508"/>
      <c r="CRK550" s="508"/>
      <c r="CRL550" s="508"/>
      <c r="CRM550" s="168"/>
      <c r="CRN550" s="168"/>
      <c r="CRO550" s="168"/>
      <c r="CRP550" s="168"/>
      <c r="CRQ550" s="168"/>
      <c r="CRR550" s="168"/>
      <c r="CRS550" s="168"/>
      <c r="CRT550" s="168"/>
      <c r="CRU550" s="168"/>
      <c r="CRV550" s="168"/>
      <c r="CRW550" s="168"/>
      <c r="CRX550" s="168"/>
      <c r="CRY550" s="168"/>
      <c r="CRZ550" s="168"/>
      <c r="CSA550" s="168"/>
      <c r="CSB550" s="168"/>
      <c r="CSC550" s="168"/>
      <c r="CSD550" s="168"/>
      <c r="CSE550" s="168"/>
      <c r="CSF550" s="168"/>
      <c r="CSG550" s="168"/>
      <c r="CSH550" s="168"/>
      <c r="CSI550" s="168"/>
      <c r="CSJ550" s="168"/>
      <c r="CSK550" s="168"/>
      <c r="CSL550" s="168"/>
      <c r="CSM550" s="168"/>
      <c r="CSN550" s="168"/>
      <c r="CSO550" s="168"/>
      <c r="CSP550" s="168"/>
      <c r="CSQ550" s="168"/>
      <c r="CSR550" s="168"/>
      <c r="CSS550" s="168"/>
      <c r="CST550" s="168"/>
      <c r="CSU550" s="168"/>
      <c r="CSV550" s="168"/>
      <c r="CSW550" s="168"/>
      <c r="CSX550" s="168"/>
      <c r="CSY550" s="168"/>
      <c r="CSZ550" s="168"/>
      <c r="CTA550" s="168"/>
      <c r="CTB550" s="168"/>
      <c r="CTC550" s="168"/>
      <c r="CTD550" s="168"/>
      <c r="CTE550" s="508"/>
      <c r="CTF550" s="508"/>
      <c r="CTG550" s="508"/>
      <c r="CTH550" s="508"/>
      <c r="CTI550" s="508"/>
      <c r="CTJ550" s="508"/>
      <c r="CTK550" s="508"/>
      <c r="CTL550" s="508"/>
      <c r="CTM550" s="508"/>
      <c r="CTN550" s="508"/>
      <c r="CTO550" s="508"/>
      <c r="CTP550" s="508"/>
      <c r="CTQ550" s="508"/>
      <c r="CTR550" s="508"/>
      <c r="CTS550" s="508"/>
      <c r="CTT550" s="508"/>
      <c r="CTU550" s="508"/>
      <c r="CTV550" s="508"/>
      <c r="CTW550" s="508"/>
      <c r="CTX550" s="508"/>
      <c r="CTY550" s="508"/>
      <c r="CTZ550" s="508"/>
      <c r="CUA550" s="508"/>
      <c r="CUB550" s="508"/>
      <c r="CUC550" s="89"/>
      <c r="CUD550" s="89"/>
      <c r="CUE550" s="89"/>
      <c r="CUF550" s="89"/>
      <c r="CUG550" s="89"/>
      <c r="CUH550" s="508"/>
      <c r="CUI550" s="508"/>
      <c r="CUJ550" s="89"/>
      <c r="CUK550" s="89"/>
      <c r="CUL550" s="508"/>
      <c r="CUM550" s="508"/>
      <c r="CUN550" s="89"/>
      <c r="CUO550" s="89"/>
      <c r="CUP550" s="508"/>
      <c r="CUQ550" s="508"/>
      <c r="CUR550" s="508"/>
      <c r="CUS550" s="508"/>
      <c r="CUT550" s="508"/>
      <c r="CUU550" s="508"/>
      <c r="CUV550" s="508"/>
      <c r="CUW550" s="89"/>
      <c r="CUX550" s="89"/>
      <c r="CUY550" s="508"/>
      <c r="CUZ550" s="508"/>
      <c r="CVA550" s="89"/>
      <c r="CVB550" s="89"/>
      <c r="CVC550" s="508"/>
      <c r="CVD550" s="508"/>
      <c r="CVE550" s="508"/>
      <c r="CVF550" s="508"/>
      <c r="CVG550" s="508"/>
      <c r="CVH550" s="203"/>
      <c r="CVI550" s="107"/>
      <c r="CVJ550" s="508"/>
      <c r="CVK550" s="508"/>
      <c r="CVL550" s="508"/>
      <c r="CVM550" s="508"/>
      <c r="CVN550" s="508"/>
      <c r="CVO550" s="508"/>
      <c r="CVP550" s="508"/>
      <c r="CVQ550" s="168"/>
      <c r="CVR550" s="168"/>
      <c r="CVS550" s="168"/>
      <c r="CVT550" s="168"/>
      <c r="CVU550" s="168"/>
      <c r="CVV550" s="168"/>
      <c r="CVW550" s="168"/>
      <c r="CVX550" s="168"/>
      <c r="CVY550" s="168"/>
      <c r="CVZ550" s="168"/>
      <c r="CWA550" s="168"/>
      <c r="CWB550" s="168"/>
      <c r="CWC550" s="168"/>
      <c r="CWD550" s="168"/>
      <c r="CWE550" s="168"/>
      <c r="CWF550" s="168"/>
      <c r="CWG550" s="168"/>
      <c r="CWH550" s="168"/>
      <c r="CWI550" s="168"/>
      <c r="CWJ550" s="168"/>
      <c r="CWK550" s="168"/>
      <c r="CWL550" s="168"/>
      <c r="CWM550" s="168"/>
      <c r="CWN550" s="168"/>
      <c r="CWO550" s="168"/>
      <c r="CWP550" s="168"/>
      <c r="CWQ550" s="168"/>
      <c r="CWR550" s="168"/>
      <c r="CWS550" s="168"/>
      <c r="CWT550" s="168"/>
      <c r="CWU550" s="168"/>
      <c r="CWV550" s="168"/>
      <c r="CWW550" s="168"/>
      <c r="CWX550" s="168"/>
      <c r="CWY550" s="168"/>
      <c r="CWZ550" s="168"/>
      <c r="CXA550" s="168"/>
      <c r="CXB550" s="168"/>
      <c r="CXC550" s="168"/>
      <c r="CXD550" s="168"/>
      <c r="CXE550" s="168"/>
      <c r="CXF550" s="168"/>
      <c r="CXG550" s="168"/>
      <c r="CXH550" s="168"/>
      <c r="CXI550" s="508"/>
      <c r="CXJ550" s="508"/>
      <c r="CXK550" s="508"/>
      <c r="CXL550" s="508"/>
      <c r="CXM550" s="508"/>
      <c r="CXN550" s="508"/>
      <c r="CXO550" s="508"/>
      <c r="CXP550" s="508"/>
      <c r="CXQ550" s="508"/>
      <c r="CXR550" s="508"/>
      <c r="CXS550" s="508"/>
      <c r="CXT550" s="508"/>
      <c r="CXU550" s="508"/>
      <c r="CXV550" s="508"/>
      <c r="CXW550" s="508"/>
      <c r="CXX550" s="508"/>
      <c r="CXY550" s="508"/>
      <c r="CXZ550" s="508"/>
      <c r="CYA550" s="508"/>
      <c r="CYB550" s="508"/>
      <c r="CYC550" s="508"/>
      <c r="CYD550" s="508"/>
      <c r="CYE550" s="508"/>
      <c r="CYF550" s="508"/>
      <c r="CYG550" s="89"/>
      <c r="CYH550" s="89"/>
      <c r="CYI550" s="89"/>
      <c r="CYJ550" s="89"/>
      <c r="CYK550" s="89"/>
      <c r="CYL550" s="508"/>
      <c r="CYM550" s="508"/>
      <c r="CYN550" s="89"/>
      <c r="CYO550" s="89"/>
      <c r="CYP550" s="508"/>
      <c r="CYQ550" s="508"/>
      <c r="CYR550" s="89"/>
      <c r="CYS550" s="89"/>
      <c r="CYT550" s="508"/>
      <c r="CYU550" s="508"/>
      <c r="CYV550" s="508"/>
      <c r="CYW550" s="508"/>
      <c r="CYX550" s="508"/>
      <c r="CYY550" s="508"/>
      <c r="CYZ550" s="508"/>
      <c r="CZA550" s="89"/>
      <c r="CZB550" s="89"/>
      <c r="CZC550" s="508"/>
      <c r="CZD550" s="508"/>
      <c r="CZE550" s="89"/>
      <c r="CZF550" s="89"/>
      <c r="CZG550" s="508"/>
      <c r="CZH550" s="508"/>
      <c r="CZI550" s="508"/>
      <c r="CZJ550" s="508"/>
      <c r="CZK550" s="508"/>
      <c r="CZL550" s="203"/>
      <c r="CZM550" s="107"/>
      <c r="CZN550" s="508"/>
      <c r="CZO550" s="508"/>
      <c r="CZP550" s="508"/>
      <c r="CZQ550" s="508"/>
      <c r="CZR550" s="508"/>
      <c r="CZS550" s="508"/>
      <c r="CZT550" s="508"/>
      <c r="CZU550" s="168"/>
      <c r="CZV550" s="168"/>
      <c r="CZW550" s="168"/>
      <c r="CZX550" s="168"/>
      <c r="CZY550" s="168"/>
      <c r="CZZ550" s="168"/>
      <c r="DAA550" s="168"/>
      <c r="DAB550" s="168"/>
      <c r="DAC550" s="168"/>
      <c r="DAD550" s="168"/>
      <c r="DAE550" s="168"/>
      <c r="DAF550" s="168"/>
      <c r="DAG550" s="168"/>
      <c r="DAH550" s="168"/>
      <c r="DAI550" s="168"/>
      <c r="DAJ550" s="168"/>
      <c r="DAK550" s="168"/>
      <c r="DAL550" s="168"/>
      <c r="DAM550" s="168"/>
      <c r="DAN550" s="168"/>
      <c r="DAO550" s="168"/>
      <c r="DAP550" s="168"/>
      <c r="DAQ550" s="168"/>
      <c r="DAR550" s="168"/>
      <c r="DAS550" s="168"/>
      <c r="DAT550" s="168"/>
      <c r="DAU550" s="168"/>
      <c r="DAV550" s="168"/>
      <c r="DAW550" s="168"/>
      <c r="DAX550" s="168"/>
      <c r="DAY550" s="168"/>
      <c r="DAZ550" s="168"/>
      <c r="DBA550" s="168"/>
      <c r="DBB550" s="168"/>
      <c r="DBC550" s="168"/>
      <c r="DBD550" s="168"/>
      <c r="DBE550" s="168"/>
      <c r="DBF550" s="168"/>
      <c r="DBG550" s="168"/>
      <c r="DBH550" s="168"/>
      <c r="DBI550" s="168"/>
      <c r="DBJ550" s="168"/>
      <c r="DBK550" s="168"/>
      <c r="DBL550" s="168"/>
      <c r="DBM550" s="508"/>
      <c r="DBN550" s="508"/>
      <c r="DBO550" s="508"/>
      <c r="DBP550" s="508"/>
      <c r="DBQ550" s="508"/>
      <c r="DBR550" s="508"/>
      <c r="DBS550" s="508"/>
      <c r="DBT550" s="508"/>
      <c r="DBU550" s="508"/>
      <c r="DBV550" s="508"/>
      <c r="DBW550" s="508"/>
      <c r="DBX550" s="508"/>
      <c r="DBY550" s="508"/>
      <c r="DBZ550" s="508"/>
      <c r="DCA550" s="508"/>
      <c r="DCB550" s="508"/>
      <c r="DCC550" s="508"/>
      <c r="DCD550" s="508"/>
      <c r="DCE550" s="508"/>
      <c r="DCF550" s="508"/>
      <c r="DCG550" s="508"/>
      <c r="DCH550" s="508"/>
      <c r="DCI550" s="508"/>
      <c r="DCJ550" s="508"/>
      <c r="DCK550" s="89"/>
      <c r="DCL550" s="89"/>
      <c r="DCM550" s="89"/>
      <c r="DCN550" s="89"/>
      <c r="DCO550" s="89"/>
      <c r="DCP550" s="508"/>
      <c r="DCQ550" s="508"/>
      <c r="DCR550" s="89"/>
      <c r="DCS550" s="89"/>
      <c r="DCT550" s="508"/>
      <c r="DCU550" s="508"/>
      <c r="DCV550" s="89"/>
      <c r="DCW550" s="89"/>
      <c r="DCX550" s="508"/>
      <c r="DCY550" s="508"/>
      <c r="DCZ550" s="508"/>
      <c r="DDA550" s="508"/>
      <c r="DDB550" s="508"/>
      <c r="DDC550" s="508"/>
      <c r="DDD550" s="508"/>
      <c r="DDE550" s="89"/>
      <c r="DDF550" s="89"/>
      <c r="DDG550" s="508"/>
      <c r="DDH550" s="508"/>
      <c r="DDI550" s="89"/>
      <c r="DDJ550" s="89"/>
      <c r="DDK550" s="508"/>
      <c r="DDL550" s="508"/>
      <c r="DDM550" s="508"/>
      <c r="DDN550" s="508"/>
      <c r="DDO550" s="508"/>
      <c r="DDP550" s="203"/>
      <c r="DDQ550" s="107"/>
      <c r="DDR550" s="508"/>
      <c r="DDS550" s="508"/>
      <c r="DDT550" s="508"/>
      <c r="DDU550" s="508"/>
      <c r="DDV550" s="508"/>
      <c r="DDW550" s="508"/>
      <c r="DDX550" s="508"/>
      <c r="DDY550" s="168"/>
      <c r="DDZ550" s="168"/>
      <c r="DEA550" s="168"/>
      <c r="DEB550" s="168"/>
      <c r="DEC550" s="168"/>
      <c r="DED550" s="168"/>
      <c r="DEE550" s="168"/>
      <c r="DEF550" s="168"/>
      <c r="DEG550" s="168"/>
      <c r="DEH550" s="168"/>
      <c r="DEI550" s="168"/>
      <c r="DEJ550" s="168"/>
      <c r="DEK550" s="168"/>
      <c r="DEL550" s="168"/>
      <c r="DEM550" s="168"/>
      <c r="DEN550" s="168"/>
      <c r="DEO550" s="168"/>
      <c r="DEP550" s="168"/>
      <c r="DEQ550" s="168"/>
      <c r="DER550" s="168"/>
      <c r="DES550" s="168"/>
      <c r="DET550" s="168"/>
      <c r="DEU550" s="168"/>
      <c r="DEV550" s="168"/>
      <c r="DEW550" s="168"/>
      <c r="DEX550" s="168"/>
      <c r="DEY550" s="168"/>
      <c r="DEZ550" s="168"/>
      <c r="DFA550" s="168"/>
      <c r="DFB550" s="168"/>
      <c r="DFC550" s="168"/>
      <c r="DFD550" s="168"/>
      <c r="DFE550" s="168"/>
      <c r="DFF550" s="168"/>
      <c r="DFG550" s="168"/>
      <c r="DFH550" s="168"/>
      <c r="DFI550" s="168"/>
      <c r="DFJ550" s="168"/>
      <c r="DFK550" s="168"/>
      <c r="DFL550" s="168"/>
      <c r="DFM550" s="168"/>
      <c r="DFN550" s="168"/>
      <c r="DFO550" s="168"/>
      <c r="DFP550" s="168"/>
      <c r="DFQ550" s="508"/>
      <c r="DFR550" s="508"/>
      <c r="DFS550" s="508"/>
      <c r="DFT550" s="508"/>
      <c r="DFU550" s="508"/>
      <c r="DFV550" s="508"/>
      <c r="DFW550" s="508"/>
      <c r="DFX550" s="508"/>
      <c r="DFY550" s="508"/>
      <c r="DFZ550" s="508"/>
      <c r="DGA550" s="508"/>
      <c r="DGB550" s="508"/>
      <c r="DGC550" s="508"/>
      <c r="DGD550" s="508"/>
      <c r="DGE550" s="508"/>
      <c r="DGF550" s="508"/>
      <c r="DGG550" s="508"/>
      <c r="DGH550" s="508"/>
      <c r="DGI550" s="508"/>
      <c r="DGJ550" s="508"/>
      <c r="DGK550" s="508"/>
      <c r="DGL550" s="508"/>
      <c r="DGM550" s="508"/>
      <c r="DGN550" s="508"/>
      <c r="DGO550" s="89"/>
      <c r="DGP550" s="89"/>
      <c r="DGQ550" s="89"/>
      <c r="DGR550" s="89"/>
      <c r="DGS550" s="89"/>
      <c r="DGT550" s="508"/>
      <c r="DGU550" s="508"/>
      <c r="DGV550" s="89"/>
      <c r="DGW550" s="89"/>
      <c r="DGX550" s="508"/>
      <c r="DGY550" s="508"/>
      <c r="DGZ550" s="89"/>
      <c r="DHA550" s="89"/>
      <c r="DHB550" s="508"/>
      <c r="DHC550" s="508"/>
      <c r="DHD550" s="508"/>
      <c r="DHE550" s="508"/>
      <c r="DHF550" s="508"/>
      <c r="DHG550" s="508"/>
      <c r="DHH550" s="508"/>
      <c r="DHI550" s="89"/>
      <c r="DHJ550" s="89"/>
      <c r="DHK550" s="508"/>
      <c r="DHL550" s="508"/>
      <c r="DHM550" s="89"/>
      <c r="DHN550" s="89"/>
      <c r="DHO550" s="508"/>
      <c r="DHP550" s="508"/>
      <c r="DHQ550" s="508"/>
      <c r="DHR550" s="508"/>
      <c r="DHS550" s="508"/>
      <c r="DHT550" s="203"/>
      <c r="DHU550" s="107"/>
      <c r="DHV550" s="508"/>
      <c r="DHW550" s="508"/>
      <c r="DHX550" s="508"/>
      <c r="DHY550" s="508"/>
      <c r="DHZ550" s="508"/>
      <c r="DIA550" s="508"/>
      <c r="DIB550" s="508"/>
      <c r="DIC550" s="168"/>
      <c r="DID550" s="168"/>
      <c r="DIE550" s="168"/>
      <c r="DIF550" s="168"/>
      <c r="DIG550" s="168"/>
      <c r="DIH550" s="168"/>
      <c r="DII550" s="168"/>
      <c r="DIJ550" s="168"/>
      <c r="DIK550" s="168"/>
      <c r="DIL550" s="168"/>
      <c r="DIM550" s="168"/>
      <c r="DIN550" s="168"/>
      <c r="DIO550" s="168"/>
      <c r="DIP550" s="168"/>
      <c r="DIQ550" s="168"/>
      <c r="DIR550" s="168"/>
      <c r="DIS550" s="168"/>
      <c r="DIT550" s="168"/>
      <c r="DIU550" s="168"/>
      <c r="DIV550" s="168"/>
      <c r="DIW550" s="168"/>
      <c r="DIX550" s="168"/>
      <c r="DIY550" s="168"/>
      <c r="DIZ550" s="168"/>
      <c r="DJA550" s="168"/>
      <c r="DJB550" s="168"/>
      <c r="DJC550" s="168"/>
      <c r="DJD550" s="168"/>
      <c r="DJE550" s="168"/>
      <c r="DJF550" s="168"/>
      <c r="DJG550" s="168"/>
      <c r="DJH550" s="168"/>
      <c r="DJI550" s="168"/>
      <c r="DJJ550" s="168"/>
      <c r="DJK550" s="168"/>
      <c r="DJL550" s="168"/>
      <c r="DJM550" s="168"/>
      <c r="DJN550" s="168"/>
      <c r="DJO550" s="168"/>
      <c r="DJP550" s="168"/>
      <c r="DJQ550" s="168"/>
      <c r="DJR550" s="168"/>
      <c r="DJS550" s="168"/>
      <c r="DJT550" s="168"/>
      <c r="DJU550" s="508"/>
      <c r="DJV550" s="508"/>
      <c r="DJW550" s="508"/>
      <c r="DJX550" s="508"/>
      <c r="DJY550" s="508"/>
      <c r="DJZ550" s="508"/>
      <c r="DKA550" s="508"/>
      <c r="DKB550" s="508"/>
      <c r="DKC550" s="508"/>
      <c r="DKD550" s="508"/>
      <c r="DKE550" s="508"/>
      <c r="DKF550" s="508"/>
      <c r="DKG550" s="508"/>
      <c r="DKH550" s="508"/>
      <c r="DKI550" s="508"/>
      <c r="DKJ550" s="508"/>
      <c r="DKK550" s="508"/>
      <c r="DKL550" s="508"/>
      <c r="DKM550" s="508"/>
      <c r="DKN550" s="508"/>
      <c r="DKO550" s="508"/>
      <c r="DKP550" s="508"/>
      <c r="DKQ550" s="508"/>
      <c r="DKR550" s="508"/>
      <c r="DKS550" s="89"/>
      <c r="DKT550" s="89"/>
      <c r="DKU550" s="89"/>
      <c r="DKV550" s="89"/>
      <c r="DKW550" s="89"/>
      <c r="DKX550" s="508"/>
      <c r="DKY550" s="508"/>
      <c r="DKZ550" s="89"/>
      <c r="DLA550" s="89"/>
      <c r="DLB550" s="508"/>
      <c r="DLC550" s="508"/>
      <c r="DLD550" s="89"/>
      <c r="DLE550" s="89"/>
      <c r="DLF550" s="508"/>
      <c r="DLG550" s="508"/>
      <c r="DLH550" s="508"/>
      <c r="DLI550" s="508"/>
      <c r="DLJ550" s="508"/>
      <c r="DLK550" s="508"/>
      <c r="DLL550" s="508"/>
      <c r="DLM550" s="89"/>
      <c r="DLN550" s="89"/>
      <c r="DLO550" s="508"/>
      <c r="DLP550" s="508"/>
      <c r="DLQ550" s="89"/>
      <c r="DLR550" s="89"/>
      <c r="DLS550" s="508"/>
      <c r="DLT550" s="508"/>
      <c r="DLU550" s="508"/>
      <c r="DLV550" s="508"/>
      <c r="DLW550" s="508"/>
      <c r="DLX550" s="203"/>
      <c r="DLY550" s="107"/>
      <c r="DLZ550" s="508"/>
      <c r="DMA550" s="508"/>
      <c r="DMB550" s="508"/>
      <c r="DMC550" s="508"/>
      <c r="DMD550" s="508"/>
      <c r="DME550" s="508"/>
      <c r="DMF550" s="508"/>
      <c r="DMG550" s="168"/>
      <c r="DMH550" s="168"/>
      <c r="DMI550" s="168"/>
      <c r="DMJ550" s="168"/>
      <c r="DMK550" s="168"/>
      <c r="DML550" s="168"/>
      <c r="DMM550" s="168"/>
      <c r="DMN550" s="168"/>
      <c r="DMO550" s="168"/>
      <c r="DMP550" s="168"/>
      <c r="DMQ550" s="168"/>
      <c r="DMR550" s="168"/>
      <c r="DMS550" s="168"/>
      <c r="DMT550" s="168"/>
      <c r="DMU550" s="168"/>
      <c r="DMV550" s="168"/>
      <c r="DMW550" s="168"/>
      <c r="DMX550" s="168"/>
      <c r="DMY550" s="168"/>
      <c r="DMZ550" s="168"/>
      <c r="DNA550" s="168"/>
      <c r="DNB550" s="168"/>
      <c r="DNC550" s="168"/>
      <c r="DND550" s="168"/>
      <c r="DNE550" s="168"/>
      <c r="DNF550" s="168"/>
      <c r="DNG550" s="168"/>
      <c r="DNH550" s="168"/>
      <c r="DNI550" s="168"/>
      <c r="DNJ550" s="168"/>
      <c r="DNK550" s="168"/>
      <c r="DNL550" s="168"/>
      <c r="DNM550" s="168"/>
      <c r="DNN550" s="168"/>
      <c r="DNO550" s="168"/>
      <c r="DNP550" s="168"/>
      <c r="DNQ550" s="168"/>
      <c r="DNR550" s="168"/>
      <c r="DNS550" s="168"/>
      <c r="DNT550" s="168"/>
      <c r="DNU550" s="168"/>
      <c r="DNV550" s="168"/>
      <c r="DNW550" s="168"/>
      <c r="DNX550" s="168"/>
      <c r="DNY550" s="508"/>
      <c r="DNZ550" s="508"/>
      <c r="DOA550" s="508"/>
      <c r="DOB550" s="508"/>
      <c r="DOC550" s="508"/>
      <c r="DOD550" s="508"/>
      <c r="DOE550" s="508"/>
      <c r="DOF550" s="508"/>
      <c r="DOG550" s="508"/>
      <c r="DOH550" s="508"/>
      <c r="DOI550" s="508"/>
      <c r="DOJ550" s="508"/>
      <c r="DOK550" s="508"/>
      <c r="DOL550" s="508"/>
      <c r="DOM550" s="508"/>
      <c r="DON550" s="508"/>
      <c r="DOO550" s="508"/>
      <c r="DOP550" s="508"/>
      <c r="DOQ550" s="508"/>
      <c r="DOR550" s="508"/>
      <c r="DOS550" s="508"/>
      <c r="DOT550" s="508"/>
      <c r="DOU550" s="508"/>
      <c r="DOV550" s="508"/>
      <c r="DOW550" s="89"/>
      <c r="DOX550" s="89"/>
      <c r="DOY550" s="89"/>
      <c r="DOZ550" s="89"/>
      <c r="DPA550" s="89"/>
      <c r="DPB550" s="508"/>
      <c r="DPC550" s="508"/>
      <c r="DPD550" s="89"/>
      <c r="DPE550" s="89"/>
      <c r="DPF550" s="508"/>
      <c r="DPG550" s="508"/>
      <c r="DPH550" s="89"/>
      <c r="DPI550" s="89"/>
      <c r="DPJ550" s="508"/>
      <c r="DPK550" s="508"/>
      <c r="DPL550" s="508"/>
      <c r="DPM550" s="508"/>
      <c r="DPN550" s="508"/>
      <c r="DPO550" s="508"/>
      <c r="DPP550" s="508"/>
      <c r="DPQ550" s="89"/>
      <c r="DPR550" s="89"/>
      <c r="DPS550" s="508"/>
      <c r="DPT550" s="508"/>
      <c r="DPU550" s="89"/>
      <c r="DPV550" s="89"/>
      <c r="DPW550" s="508"/>
      <c r="DPX550" s="508"/>
      <c r="DPY550" s="508"/>
      <c r="DPZ550" s="508"/>
      <c r="DQA550" s="508"/>
      <c r="DQB550" s="203"/>
      <c r="DQC550" s="107"/>
      <c r="DQD550" s="508"/>
      <c r="DQE550" s="508"/>
      <c r="DQF550" s="508"/>
      <c r="DQG550" s="508"/>
      <c r="DQH550" s="508"/>
      <c r="DQI550" s="508"/>
      <c r="DQJ550" s="508"/>
      <c r="DQK550" s="168"/>
      <c r="DQL550" s="168"/>
      <c r="DQM550" s="168"/>
      <c r="DQN550" s="168"/>
      <c r="DQO550" s="168"/>
      <c r="DQP550" s="168"/>
      <c r="DQQ550" s="168"/>
      <c r="DQR550" s="168"/>
      <c r="DQS550" s="168"/>
      <c r="DQT550" s="168"/>
      <c r="DQU550" s="168"/>
      <c r="DQV550" s="168"/>
      <c r="DQW550" s="168"/>
      <c r="DQX550" s="168"/>
      <c r="DQY550" s="168"/>
      <c r="DQZ550" s="168"/>
      <c r="DRA550" s="168"/>
      <c r="DRB550" s="168"/>
      <c r="DRC550" s="168"/>
      <c r="DRD550" s="168"/>
      <c r="DRE550" s="168"/>
      <c r="DRF550" s="168"/>
      <c r="DRG550" s="168"/>
      <c r="DRH550" s="168"/>
      <c r="DRI550" s="168"/>
      <c r="DRJ550" s="168"/>
      <c r="DRK550" s="168"/>
      <c r="DRL550" s="168"/>
      <c r="DRM550" s="168"/>
      <c r="DRN550" s="168"/>
      <c r="DRO550" s="168"/>
      <c r="DRP550" s="168"/>
      <c r="DRQ550" s="168"/>
      <c r="DRR550" s="168"/>
      <c r="DRS550" s="168"/>
      <c r="DRT550" s="168"/>
      <c r="DRU550" s="168"/>
      <c r="DRV550" s="168"/>
      <c r="DRW550" s="168"/>
      <c r="DRX550" s="168"/>
      <c r="DRY550" s="168"/>
      <c r="DRZ550" s="168"/>
      <c r="DSA550" s="168"/>
      <c r="DSB550" s="168"/>
      <c r="DSC550" s="508"/>
      <c r="DSD550" s="508"/>
      <c r="DSE550" s="508"/>
      <c r="DSF550" s="508"/>
      <c r="DSG550" s="508"/>
      <c r="DSH550" s="508"/>
      <c r="DSI550" s="508"/>
      <c r="DSJ550" s="508"/>
      <c r="DSK550" s="508"/>
      <c r="DSL550" s="508"/>
      <c r="DSM550" s="508"/>
      <c r="DSN550" s="508"/>
      <c r="DSO550" s="508"/>
      <c r="DSP550" s="508"/>
      <c r="DSQ550" s="508"/>
      <c r="DSR550" s="508"/>
      <c r="DSS550" s="508"/>
      <c r="DST550" s="508"/>
      <c r="DSU550" s="508"/>
      <c r="DSV550" s="508"/>
      <c r="DSW550" s="508"/>
      <c r="DSX550" s="508"/>
      <c r="DSY550" s="508"/>
      <c r="DSZ550" s="508"/>
      <c r="DTA550" s="89"/>
      <c r="DTB550" s="89"/>
      <c r="DTC550" s="89"/>
      <c r="DTD550" s="89"/>
      <c r="DTE550" s="89"/>
      <c r="DTF550" s="508"/>
      <c r="DTG550" s="508"/>
      <c r="DTH550" s="89"/>
      <c r="DTI550" s="89"/>
      <c r="DTJ550" s="508"/>
      <c r="DTK550" s="508"/>
      <c r="DTL550" s="89"/>
      <c r="DTM550" s="89"/>
      <c r="DTN550" s="508"/>
      <c r="DTO550" s="508"/>
      <c r="DTP550" s="508"/>
      <c r="DTQ550" s="508"/>
      <c r="DTR550" s="508"/>
      <c r="DTS550" s="508"/>
      <c r="DTT550" s="508"/>
      <c r="DTU550" s="89"/>
      <c r="DTV550" s="89"/>
      <c r="DTW550" s="508"/>
      <c r="DTX550" s="508"/>
      <c r="DTY550" s="89"/>
      <c r="DTZ550" s="89"/>
      <c r="DUA550" s="508"/>
      <c r="DUB550" s="508"/>
      <c r="DUC550" s="508"/>
      <c r="DUD550" s="508"/>
      <c r="DUE550" s="508"/>
      <c r="DUF550" s="203"/>
      <c r="DUG550" s="107"/>
      <c r="DUH550" s="508"/>
      <c r="DUI550" s="508"/>
      <c r="DUJ550" s="508"/>
      <c r="DUK550" s="508"/>
      <c r="DUL550" s="508"/>
      <c r="DUM550" s="508"/>
      <c r="DUN550" s="508"/>
      <c r="DUO550" s="168"/>
      <c r="DUP550" s="168"/>
      <c r="DUQ550" s="168"/>
      <c r="DUR550" s="168"/>
      <c r="DUS550" s="168"/>
      <c r="DUT550" s="168"/>
      <c r="DUU550" s="168"/>
      <c r="DUV550" s="168"/>
      <c r="DUW550" s="168"/>
      <c r="DUX550" s="168"/>
      <c r="DUY550" s="168"/>
      <c r="DUZ550" s="168"/>
      <c r="DVA550" s="168"/>
      <c r="DVB550" s="168"/>
      <c r="DVC550" s="168"/>
      <c r="DVD550" s="168"/>
      <c r="DVE550" s="168"/>
      <c r="DVF550" s="168"/>
      <c r="DVG550" s="168"/>
      <c r="DVH550" s="168"/>
      <c r="DVI550" s="168"/>
      <c r="DVJ550" s="168"/>
      <c r="DVK550" s="168"/>
      <c r="DVL550" s="168"/>
      <c r="DVM550" s="168"/>
      <c r="DVN550" s="168"/>
      <c r="DVO550" s="168"/>
      <c r="DVP550" s="168"/>
      <c r="DVQ550" s="168"/>
      <c r="DVR550" s="168"/>
      <c r="DVS550" s="168"/>
      <c r="DVT550" s="168"/>
      <c r="DVU550" s="168"/>
      <c r="DVV550" s="168"/>
      <c r="DVW550" s="168"/>
      <c r="DVX550" s="168"/>
      <c r="DVY550" s="168"/>
      <c r="DVZ550" s="168"/>
      <c r="DWA550" s="168"/>
      <c r="DWB550" s="168"/>
      <c r="DWC550" s="168"/>
      <c r="DWD550" s="168"/>
      <c r="DWE550" s="168"/>
      <c r="DWF550" s="168"/>
      <c r="DWG550" s="508"/>
      <c r="DWH550" s="508"/>
      <c r="DWI550" s="508"/>
      <c r="DWJ550" s="508"/>
      <c r="DWK550" s="508"/>
      <c r="DWL550" s="508"/>
      <c r="DWM550" s="508"/>
      <c r="DWN550" s="508"/>
      <c r="DWO550" s="508"/>
      <c r="DWP550" s="508"/>
      <c r="DWQ550" s="508"/>
      <c r="DWR550" s="508"/>
      <c r="DWS550" s="508"/>
      <c r="DWT550" s="508"/>
      <c r="DWU550" s="508"/>
      <c r="DWV550" s="508"/>
      <c r="DWW550" s="508"/>
      <c r="DWX550" s="508"/>
      <c r="DWY550" s="508"/>
      <c r="DWZ550" s="508"/>
      <c r="DXA550" s="508"/>
      <c r="DXB550" s="508"/>
      <c r="DXC550" s="508"/>
      <c r="DXD550" s="508"/>
      <c r="DXE550" s="89"/>
      <c r="DXF550" s="89"/>
      <c r="DXG550" s="89"/>
      <c r="DXH550" s="89"/>
      <c r="DXI550" s="89"/>
      <c r="DXJ550" s="508"/>
      <c r="DXK550" s="508"/>
      <c r="DXL550" s="89"/>
      <c r="DXM550" s="89"/>
      <c r="DXN550" s="508"/>
      <c r="DXO550" s="508"/>
      <c r="DXP550" s="89"/>
      <c r="DXQ550" s="89"/>
      <c r="DXR550" s="508"/>
      <c r="DXS550" s="508"/>
      <c r="DXT550" s="508"/>
      <c r="DXU550" s="508"/>
      <c r="DXV550" s="508"/>
      <c r="DXW550" s="508"/>
      <c r="DXX550" s="508"/>
      <c r="DXY550" s="89"/>
      <c r="DXZ550" s="89"/>
      <c r="DYA550" s="508"/>
      <c r="DYB550" s="508"/>
      <c r="DYC550" s="89"/>
      <c r="DYD550" s="89"/>
      <c r="DYE550" s="508"/>
      <c r="DYF550" s="508"/>
      <c r="DYG550" s="508"/>
      <c r="DYH550" s="508"/>
      <c r="DYI550" s="508"/>
      <c r="DYJ550" s="203"/>
      <c r="DYK550" s="107"/>
      <c r="DYL550" s="508"/>
      <c r="DYM550" s="508"/>
      <c r="DYN550" s="508"/>
      <c r="DYO550" s="508"/>
      <c r="DYP550" s="508"/>
      <c r="DYQ550" s="508"/>
      <c r="DYR550" s="508"/>
      <c r="DYS550" s="168"/>
      <c r="DYT550" s="168"/>
      <c r="DYU550" s="168"/>
      <c r="DYV550" s="168"/>
      <c r="DYW550" s="168"/>
      <c r="DYX550" s="168"/>
      <c r="DYY550" s="168"/>
      <c r="DYZ550" s="168"/>
      <c r="DZA550" s="168"/>
      <c r="DZB550" s="168"/>
      <c r="DZC550" s="168"/>
      <c r="DZD550" s="168"/>
      <c r="DZE550" s="168"/>
      <c r="DZF550" s="168"/>
      <c r="DZG550" s="168"/>
      <c r="DZH550" s="168"/>
      <c r="DZI550" s="168"/>
      <c r="DZJ550" s="168"/>
      <c r="DZK550" s="168"/>
      <c r="DZL550" s="168"/>
      <c r="DZM550" s="168"/>
      <c r="DZN550" s="168"/>
      <c r="DZO550" s="168"/>
      <c r="DZP550" s="168"/>
      <c r="DZQ550" s="168"/>
      <c r="DZR550" s="168"/>
      <c r="DZS550" s="168"/>
      <c r="DZT550" s="168"/>
      <c r="DZU550" s="168"/>
      <c r="DZV550" s="168"/>
      <c r="DZW550" s="168"/>
      <c r="DZX550" s="168"/>
      <c r="DZY550" s="168"/>
      <c r="DZZ550" s="168"/>
      <c r="EAA550" s="168"/>
      <c r="EAB550" s="168"/>
      <c r="EAC550" s="168"/>
      <c r="EAD550" s="168"/>
      <c r="EAE550" s="168"/>
      <c r="EAF550" s="168"/>
      <c r="EAG550" s="168"/>
      <c r="EAH550" s="168"/>
      <c r="EAI550" s="168"/>
      <c r="EAJ550" s="168"/>
      <c r="EAK550" s="508"/>
      <c r="EAL550" s="508"/>
      <c r="EAM550" s="508"/>
      <c r="EAN550" s="508"/>
      <c r="EAO550" s="508"/>
      <c r="EAP550" s="508"/>
      <c r="EAQ550" s="508"/>
      <c r="EAR550" s="508"/>
      <c r="EAS550" s="508"/>
      <c r="EAT550" s="508"/>
      <c r="EAU550" s="508"/>
      <c r="EAV550" s="508"/>
      <c r="EAW550" s="508"/>
      <c r="EAX550" s="508"/>
      <c r="EAY550" s="508"/>
      <c r="EAZ550" s="508"/>
      <c r="EBA550" s="508"/>
      <c r="EBB550" s="508"/>
      <c r="EBC550" s="508"/>
      <c r="EBD550" s="508"/>
      <c r="EBE550" s="508"/>
      <c r="EBF550" s="508"/>
      <c r="EBG550" s="508"/>
      <c r="EBH550" s="508"/>
      <c r="EBI550" s="89"/>
      <c r="EBJ550" s="89"/>
      <c r="EBK550" s="89"/>
      <c r="EBL550" s="89"/>
      <c r="EBM550" s="89"/>
      <c r="EBN550" s="508"/>
      <c r="EBO550" s="508"/>
      <c r="EBP550" s="89"/>
      <c r="EBQ550" s="89"/>
      <c r="EBR550" s="508"/>
      <c r="EBS550" s="508"/>
      <c r="EBT550" s="89"/>
      <c r="EBU550" s="89"/>
      <c r="EBV550" s="508"/>
      <c r="EBW550" s="508"/>
      <c r="EBX550" s="508"/>
      <c r="EBY550" s="508"/>
      <c r="EBZ550" s="508"/>
      <c r="ECA550" s="508"/>
      <c r="ECB550" s="508"/>
      <c r="ECC550" s="89"/>
      <c r="ECD550" s="89"/>
      <c r="ECE550" s="508"/>
      <c r="ECF550" s="508"/>
      <c r="ECG550" s="89"/>
      <c r="ECH550" s="89"/>
      <c r="ECI550" s="508"/>
      <c r="ECJ550" s="508"/>
      <c r="ECK550" s="508"/>
      <c r="ECL550" s="508"/>
      <c r="ECM550" s="508"/>
      <c r="ECN550" s="203"/>
      <c r="ECO550" s="107"/>
      <c r="ECP550" s="508"/>
      <c r="ECQ550" s="508"/>
      <c r="ECR550" s="508"/>
      <c r="ECS550" s="508"/>
      <c r="ECT550" s="508"/>
      <c r="ECU550" s="508"/>
      <c r="ECV550" s="508"/>
      <c r="ECW550" s="168"/>
      <c r="ECX550" s="168"/>
      <c r="ECY550" s="168"/>
      <c r="ECZ550" s="168"/>
      <c r="EDA550" s="168"/>
      <c r="EDB550" s="168"/>
      <c r="EDC550" s="168"/>
      <c r="EDD550" s="168"/>
      <c r="EDE550" s="168"/>
      <c r="EDF550" s="168"/>
      <c r="EDG550" s="168"/>
      <c r="EDH550" s="168"/>
      <c r="EDI550" s="168"/>
      <c r="EDJ550" s="168"/>
      <c r="EDK550" s="168"/>
      <c r="EDL550" s="168"/>
      <c r="EDM550" s="168"/>
      <c r="EDN550" s="168"/>
      <c r="EDO550" s="168"/>
      <c r="EDP550" s="168"/>
      <c r="EDQ550" s="168"/>
      <c r="EDR550" s="168"/>
      <c r="EDS550" s="168"/>
      <c r="EDT550" s="168"/>
      <c r="EDU550" s="168"/>
      <c r="EDV550" s="168"/>
      <c r="EDW550" s="168"/>
      <c r="EDX550" s="168"/>
      <c r="EDY550" s="168"/>
      <c r="EDZ550" s="168"/>
      <c r="EEA550" s="168"/>
      <c r="EEB550" s="168"/>
      <c r="EEC550" s="168"/>
      <c r="EED550" s="168"/>
      <c r="EEE550" s="168"/>
      <c r="EEF550" s="168"/>
      <c r="EEG550" s="168"/>
      <c r="EEH550" s="168"/>
      <c r="EEI550" s="168"/>
      <c r="EEJ550" s="168"/>
      <c r="EEK550" s="168"/>
      <c r="EEL550" s="168"/>
      <c r="EEM550" s="168"/>
      <c r="EEN550" s="168"/>
      <c r="EEO550" s="508"/>
      <c r="EEP550" s="508"/>
      <c r="EEQ550" s="508"/>
      <c r="EER550" s="508"/>
      <c r="EES550" s="508"/>
      <c r="EET550" s="508"/>
      <c r="EEU550" s="508"/>
      <c r="EEV550" s="508"/>
      <c r="EEW550" s="508"/>
      <c r="EEX550" s="508"/>
      <c r="EEY550" s="508"/>
      <c r="EEZ550" s="508"/>
      <c r="EFA550" s="508"/>
      <c r="EFB550" s="508"/>
      <c r="EFC550" s="508"/>
      <c r="EFD550" s="508"/>
      <c r="EFE550" s="508"/>
      <c r="EFF550" s="508"/>
      <c r="EFG550" s="508"/>
      <c r="EFH550" s="508"/>
      <c r="EFI550" s="508"/>
      <c r="EFJ550" s="508"/>
      <c r="EFK550" s="508"/>
      <c r="EFL550" s="508"/>
      <c r="EFM550" s="89"/>
      <c r="EFN550" s="89"/>
      <c r="EFO550" s="89"/>
      <c r="EFP550" s="89"/>
      <c r="EFQ550" s="89"/>
      <c r="EFR550" s="508"/>
      <c r="EFS550" s="508"/>
      <c r="EFT550" s="89"/>
      <c r="EFU550" s="89"/>
      <c r="EFV550" s="508"/>
      <c r="EFW550" s="508"/>
      <c r="EFX550" s="89"/>
      <c r="EFY550" s="89"/>
      <c r="EFZ550" s="508"/>
      <c r="EGA550" s="508"/>
      <c r="EGB550" s="508"/>
      <c r="EGC550" s="508"/>
      <c r="EGD550" s="508"/>
      <c r="EGE550" s="508"/>
      <c r="EGF550" s="508"/>
      <c r="EGG550" s="89"/>
      <c r="EGH550" s="89"/>
      <c r="EGI550" s="508"/>
      <c r="EGJ550" s="508"/>
      <c r="EGK550" s="89"/>
      <c r="EGL550" s="89"/>
      <c r="EGM550" s="508"/>
      <c r="EGN550" s="508"/>
      <c r="EGO550" s="508"/>
      <c r="EGP550" s="508"/>
      <c r="EGQ550" s="508"/>
      <c r="EGR550" s="203"/>
      <c r="EGS550" s="107"/>
      <c r="EGT550" s="508"/>
      <c r="EGU550" s="508"/>
      <c r="EGV550" s="508"/>
      <c r="EGW550" s="508"/>
      <c r="EGX550" s="508"/>
      <c r="EGY550" s="508"/>
      <c r="EGZ550" s="508"/>
      <c r="EHA550" s="168"/>
      <c r="EHB550" s="168"/>
      <c r="EHC550" s="168"/>
      <c r="EHD550" s="168"/>
      <c r="EHE550" s="168"/>
      <c r="EHF550" s="168"/>
      <c r="EHG550" s="168"/>
      <c r="EHH550" s="168"/>
      <c r="EHI550" s="168"/>
      <c r="EHJ550" s="168"/>
      <c r="EHK550" s="168"/>
      <c r="EHL550" s="168"/>
      <c r="EHM550" s="168"/>
      <c r="EHN550" s="168"/>
      <c r="EHO550" s="168"/>
      <c r="EHP550" s="168"/>
      <c r="EHQ550" s="168"/>
      <c r="EHR550" s="168"/>
      <c r="EHS550" s="168"/>
      <c r="EHT550" s="168"/>
      <c r="EHU550" s="168"/>
      <c r="EHV550" s="168"/>
      <c r="EHW550" s="168"/>
      <c r="EHX550" s="168"/>
      <c r="EHY550" s="168"/>
      <c r="EHZ550" s="168"/>
      <c r="EIA550" s="168"/>
      <c r="EIB550" s="168"/>
      <c r="EIC550" s="168"/>
      <c r="EID550" s="168"/>
      <c r="EIE550" s="168"/>
      <c r="EIF550" s="168"/>
      <c r="EIG550" s="168"/>
      <c r="EIH550" s="168"/>
      <c r="EII550" s="168"/>
      <c r="EIJ550" s="168"/>
      <c r="EIK550" s="168"/>
      <c r="EIL550" s="168"/>
      <c r="EIM550" s="168"/>
      <c r="EIN550" s="168"/>
      <c r="EIO550" s="168"/>
      <c r="EIP550" s="168"/>
      <c r="EIQ550" s="168"/>
      <c r="EIR550" s="168"/>
      <c r="EIS550" s="508"/>
      <c r="EIT550" s="508"/>
      <c r="EIU550" s="508"/>
      <c r="EIV550" s="508"/>
      <c r="EIW550" s="508"/>
      <c r="EIX550" s="508"/>
      <c r="EIY550" s="508"/>
      <c r="EIZ550" s="508"/>
      <c r="EJA550" s="508"/>
      <c r="EJB550" s="508"/>
      <c r="EJC550" s="508"/>
      <c r="EJD550" s="508"/>
      <c r="EJE550" s="508"/>
      <c r="EJF550" s="508"/>
      <c r="EJG550" s="508"/>
      <c r="EJH550" s="508"/>
      <c r="EJI550" s="508"/>
      <c r="EJJ550" s="508"/>
      <c r="EJK550" s="508"/>
      <c r="EJL550" s="508"/>
      <c r="EJM550" s="508"/>
      <c r="EJN550" s="508"/>
      <c r="EJO550" s="508"/>
      <c r="EJP550" s="508"/>
      <c r="EJQ550" s="89"/>
      <c r="EJR550" s="89"/>
      <c r="EJS550" s="89"/>
      <c r="EJT550" s="89"/>
      <c r="EJU550" s="89"/>
      <c r="EJV550" s="508"/>
      <c r="EJW550" s="508"/>
      <c r="EJX550" s="89"/>
      <c r="EJY550" s="89"/>
      <c r="EJZ550" s="508"/>
      <c r="EKA550" s="508"/>
      <c r="EKB550" s="89"/>
      <c r="EKC550" s="89"/>
      <c r="EKD550" s="508"/>
      <c r="EKE550" s="508"/>
      <c r="EKF550" s="508"/>
      <c r="EKG550" s="508"/>
      <c r="EKH550" s="508"/>
      <c r="EKI550" s="508"/>
      <c r="EKJ550" s="508"/>
      <c r="EKK550" s="89"/>
      <c r="EKL550" s="89"/>
      <c r="EKM550" s="508"/>
      <c r="EKN550" s="508"/>
      <c r="EKO550" s="89"/>
      <c r="EKP550" s="89"/>
      <c r="EKQ550" s="508"/>
      <c r="EKR550" s="508"/>
      <c r="EKS550" s="508"/>
      <c r="EKT550" s="508"/>
      <c r="EKU550" s="508"/>
      <c r="EKV550" s="203"/>
      <c r="EKW550" s="107"/>
      <c r="EKX550" s="508"/>
      <c r="EKY550" s="508"/>
      <c r="EKZ550" s="508"/>
      <c r="ELA550" s="508"/>
      <c r="ELB550" s="508"/>
      <c r="ELC550" s="508"/>
      <c r="ELD550" s="508"/>
      <c r="ELE550" s="168"/>
      <c r="ELF550" s="168"/>
      <c r="ELG550" s="168"/>
      <c r="ELH550" s="168"/>
      <c r="ELI550" s="168"/>
      <c r="ELJ550" s="168"/>
      <c r="ELK550" s="168"/>
      <c r="ELL550" s="168"/>
      <c r="ELM550" s="168"/>
      <c r="ELN550" s="168"/>
      <c r="ELO550" s="168"/>
      <c r="ELP550" s="168"/>
      <c r="ELQ550" s="168"/>
      <c r="ELR550" s="168"/>
      <c r="ELS550" s="168"/>
      <c r="ELT550" s="168"/>
      <c r="ELU550" s="168"/>
      <c r="ELV550" s="168"/>
      <c r="ELW550" s="168"/>
      <c r="ELX550" s="168"/>
      <c r="ELY550" s="168"/>
      <c r="ELZ550" s="168"/>
      <c r="EMA550" s="168"/>
      <c r="EMB550" s="168"/>
      <c r="EMC550" s="168"/>
      <c r="EMD550" s="168"/>
      <c r="EME550" s="168"/>
      <c r="EMF550" s="168"/>
      <c r="EMG550" s="168"/>
      <c r="EMH550" s="168"/>
      <c r="EMI550" s="168"/>
      <c r="EMJ550" s="168"/>
      <c r="EMK550" s="168"/>
      <c r="EML550" s="168"/>
      <c r="EMM550" s="168"/>
      <c r="EMN550" s="168"/>
      <c r="EMO550" s="168"/>
      <c r="EMP550" s="168"/>
      <c r="EMQ550" s="168"/>
      <c r="EMR550" s="168"/>
      <c r="EMS550" s="168"/>
      <c r="EMT550" s="168"/>
      <c r="EMU550" s="168"/>
      <c r="EMV550" s="168"/>
      <c r="EMW550" s="508"/>
      <c r="EMX550" s="508"/>
      <c r="EMY550" s="508"/>
      <c r="EMZ550" s="508"/>
      <c r="ENA550" s="508"/>
      <c r="ENB550" s="508"/>
      <c r="ENC550" s="508"/>
      <c r="END550" s="508"/>
      <c r="ENE550" s="508"/>
      <c r="ENF550" s="508"/>
      <c r="ENG550" s="508"/>
      <c r="ENH550" s="508"/>
      <c r="ENI550" s="508"/>
      <c r="ENJ550" s="508"/>
      <c r="ENK550" s="508"/>
      <c r="ENL550" s="508"/>
      <c r="ENM550" s="508"/>
      <c r="ENN550" s="508"/>
      <c r="ENO550" s="508"/>
      <c r="ENP550" s="508"/>
      <c r="ENQ550" s="508"/>
      <c r="ENR550" s="508"/>
      <c r="ENS550" s="508"/>
      <c r="ENT550" s="508"/>
      <c r="ENU550" s="89"/>
      <c r="ENV550" s="89"/>
      <c r="ENW550" s="89"/>
      <c r="ENX550" s="89"/>
      <c r="ENY550" s="89"/>
      <c r="ENZ550" s="508"/>
      <c r="EOA550" s="508"/>
      <c r="EOB550" s="89"/>
      <c r="EOC550" s="89"/>
      <c r="EOD550" s="508"/>
      <c r="EOE550" s="508"/>
      <c r="EOF550" s="89"/>
      <c r="EOG550" s="89"/>
      <c r="EOH550" s="508"/>
      <c r="EOI550" s="508"/>
      <c r="EOJ550" s="508"/>
      <c r="EOK550" s="508"/>
      <c r="EOL550" s="508"/>
      <c r="EOM550" s="508"/>
      <c r="EON550" s="508"/>
      <c r="EOO550" s="89"/>
      <c r="EOP550" s="89"/>
      <c r="EOQ550" s="508"/>
      <c r="EOR550" s="508"/>
      <c r="EOS550" s="89"/>
      <c r="EOT550" s="89"/>
      <c r="EOU550" s="508"/>
      <c r="EOV550" s="508"/>
      <c r="EOW550" s="508"/>
      <c r="EOX550" s="508"/>
      <c r="EOY550" s="508"/>
      <c r="EOZ550" s="203"/>
      <c r="EPA550" s="107"/>
      <c r="EPB550" s="508"/>
      <c r="EPC550" s="508"/>
      <c r="EPD550" s="508"/>
      <c r="EPE550" s="508"/>
      <c r="EPF550" s="508"/>
      <c r="EPG550" s="508"/>
      <c r="EPH550" s="508"/>
      <c r="EPI550" s="168"/>
      <c r="EPJ550" s="168"/>
      <c r="EPK550" s="168"/>
      <c r="EPL550" s="168"/>
      <c r="EPM550" s="168"/>
      <c r="EPN550" s="168"/>
      <c r="EPO550" s="168"/>
      <c r="EPP550" s="168"/>
      <c r="EPQ550" s="168"/>
      <c r="EPR550" s="168"/>
      <c r="EPS550" s="168"/>
      <c r="EPT550" s="168"/>
      <c r="EPU550" s="168"/>
      <c r="EPV550" s="168"/>
      <c r="EPW550" s="168"/>
      <c r="EPX550" s="168"/>
      <c r="EPY550" s="168"/>
      <c r="EPZ550" s="168"/>
      <c r="EQA550" s="168"/>
      <c r="EQB550" s="168"/>
      <c r="EQC550" s="168"/>
      <c r="EQD550" s="168"/>
      <c r="EQE550" s="168"/>
      <c r="EQF550" s="168"/>
      <c r="EQG550" s="168"/>
      <c r="EQH550" s="168"/>
      <c r="EQI550" s="168"/>
      <c r="EQJ550" s="168"/>
      <c r="EQK550" s="168"/>
      <c r="EQL550" s="168"/>
      <c r="EQM550" s="168"/>
      <c r="EQN550" s="168"/>
      <c r="EQO550" s="168"/>
      <c r="EQP550" s="168"/>
      <c r="EQQ550" s="168"/>
      <c r="EQR550" s="168"/>
      <c r="EQS550" s="168"/>
      <c r="EQT550" s="168"/>
      <c r="EQU550" s="168"/>
      <c r="EQV550" s="168"/>
      <c r="EQW550" s="168"/>
      <c r="EQX550" s="168"/>
      <c r="EQY550" s="168"/>
      <c r="EQZ550" s="168"/>
      <c r="ERA550" s="508"/>
      <c r="ERB550" s="508"/>
      <c r="ERC550" s="508"/>
      <c r="ERD550" s="508"/>
      <c r="ERE550" s="508"/>
      <c r="ERF550" s="508"/>
      <c r="ERG550" s="508"/>
      <c r="ERH550" s="508"/>
      <c r="ERI550" s="508"/>
      <c r="ERJ550" s="508"/>
      <c r="ERK550" s="508"/>
      <c r="ERL550" s="508"/>
      <c r="ERM550" s="508"/>
      <c r="ERN550" s="508"/>
      <c r="ERO550" s="508"/>
      <c r="ERP550" s="508"/>
      <c r="ERQ550" s="508"/>
      <c r="ERR550" s="508"/>
      <c r="ERS550" s="508"/>
      <c r="ERT550" s="508"/>
      <c r="ERU550" s="508"/>
      <c r="ERV550" s="508"/>
      <c r="ERW550" s="508"/>
      <c r="ERX550" s="508"/>
      <c r="ERY550" s="89"/>
      <c r="ERZ550" s="89"/>
      <c r="ESA550" s="89"/>
      <c r="ESB550" s="89"/>
      <c r="ESC550" s="89"/>
      <c r="ESD550" s="508"/>
      <c r="ESE550" s="508"/>
      <c r="ESF550" s="89"/>
      <c r="ESG550" s="89"/>
      <c r="ESH550" s="508"/>
      <c r="ESI550" s="508"/>
      <c r="ESJ550" s="89"/>
      <c r="ESK550" s="89"/>
      <c r="ESL550" s="508"/>
      <c r="ESM550" s="508"/>
      <c r="ESN550" s="508"/>
      <c r="ESO550" s="508"/>
      <c r="ESP550" s="508"/>
      <c r="ESQ550" s="508"/>
      <c r="ESR550" s="508"/>
      <c r="ESS550" s="89"/>
      <c r="EST550" s="89"/>
      <c r="ESU550" s="508"/>
      <c r="ESV550" s="508"/>
      <c r="ESW550" s="89"/>
      <c r="ESX550" s="89"/>
      <c r="ESY550" s="508"/>
      <c r="ESZ550" s="508"/>
      <c r="ETA550" s="508"/>
      <c r="ETB550" s="508"/>
      <c r="ETC550" s="508"/>
      <c r="ETD550" s="203"/>
      <c r="ETE550" s="107"/>
      <c r="ETF550" s="508"/>
      <c r="ETG550" s="508"/>
      <c r="ETH550" s="508"/>
      <c r="ETI550" s="508"/>
      <c r="ETJ550" s="508"/>
      <c r="ETK550" s="508"/>
      <c r="ETL550" s="508"/>
      <c r="ETM550" s="168"/>
      <c r="ETN550" s="168"/>
      <c r="ETO550" s="168"/>
      <c r="ETP550" s="168"/>
      <c r="ETQ550" s="168"/>
      <c r="ETR550" s="168"/>
      <c r="ETS550" s="168"/>
      <c r="ETT550" s="168"/>
      <c r="ETU550" s="168"/>
      <c r="ETV550" s="168"/>
      <c r="ETW550" s="168"/>
      <c r="ETX550" s="168"/>
      <c r="ETY550" s="168"/>
      <c r="ETZ550" s="168"/>
      <c r="EUA550" s="168"/>
      <c r="EUB550" s="168"/>
      <c r="EUC550" s="168"/>
      <c r="EUD550" s="168"/>
      <c r="EUE550" s="168"/>
      <c r="EUF550" s="168"/>
      <c r="EUG550" s="168"/>
      <c r="EUH550" s="168"/>
      <c r="EUI550" s="168"/>
      <c r="EUJ550" s="168"/>
      <c r="EUK550" s="168"/>
      <c r="EUL550" s="168"/>
      <c r="EUM550" s="168"/>
      <c r="EUN550" s="168"/>
      <c r="EUO550" s="168"/>
      <c r="EUP550" s="168"/>
      <c r="EUQ550" s="168"/>
      <c r="EUR550" s="168"/>
      <c r="EUS550" s="168"/>
      <c r="EUT550" s="168"/>
      <c r="EUU550" s="168"/>
      <c r="EUV550" s="168"/>
      <c r="EUW550" s="168"/>
      <c r="EUX550" s="168"/>
      <c r="EUY550" s="168"/>
      <c r="EUZ550" s="168"/>
      <c r="EVA550" s="168"/>
      <c r="EVB550" s="168"/>
      <c r="EVC550" s="168"/>
      <c r="EVD550" s="168"/>
      <c r="EVE550" s="508"/>
      <c r="EVF550" s="508"/>
      <c r="EVG550" s="508"/>
      <c r="EVH550" s="508"/>
      <c r="EVI550" s="508"/>
      <c r="EVJ550" s="508"/>
      <c r="EVK550" s="508"/>
      <c r="EVL550" s="508"/>
      <c r="EVM550" s="508"/>
      <c r="EVN550" s="508"/>
      <c r="EVO550" s="508"/>
      <c r="EVP550" s="508"/>
      <c r="EVQ550" s="508"/>
      <c r="EVR550" s="508"/>
      <c r="EVS550" s="508"/>
      <c r="EVT550" s="508"/>
      <c r="EVU550" s="508"/>
      <c r="EVV550" s="508"/>
      <c r="EVW550" s="508"/>
      <c r="EVX550" s="508"/>
      <c r="EVY550" s="508"/>
      <c r="EVZ550" s="508"/>
      <c r="EWA550" s="508"/>
      <c r="EWB550" s="508"/>
      <c r="EWC550" s="89"/>
      <c r="EWD550" s="89"/>
      <c r="EWE550" s="89"/>
      <c r="EWF550" s="89"/>
      <c r="EWG550" s="89"/>
      <c r="EWH550" s="508"/>
      <c r="EWI550" s="508"/>
      <c r="EWJ550" s="89"/>
      <c r="EWK550" s="89"/>
      <c r="EWL550" s="508"/>
      <c r="EWM550" s="508"/>
      <c r="EWN550" s="89"/>
      <c r="EWO550" s="89"/>
      <c r="EWP550" s="508"/>
      <c r="EWQ550" s="508"/>
      <c r="EWR550" s="508"/>
      <c r="EWS550" s="508"/>
      <c r="EWT550" s="508"/>
      <c r="EWU550" s="508"/>
      <c r="EWV550" s="508"/>
      <c r="EWW550" s="89"/>
      <c r="EWX550" s="89"/>
      <c r="EWY550" s="508"/>
      <c r="EWZ550" s="508"/>
      <c r="EXA550" s="89"/>
      <c r="EXB550" s="89"/>
      <c r="EXC550" s="508"/>
      <c r="EXD550" s="508"/>
      <c r="EXE550" s="508"/>
      <c r="EXF550" s="508"/>
      <c r="EXG550" s="508"/>
      <c r="EXH550" s="203"/>
      <c r="EXI550" s="107"/>
      <c r="EXJ550" s="508"/>
      <c r="EXK550" s="508"/>
      <c r="EXL550" s="508"/>
      <c r="EXM550" s="508"/>
      <c r="EXN550" s="508"/>
      <c r="EXO550" s="508"/>
      <c r="EXP550" s="508"/>
      <c r="EXQ550" s="168"/>
      <c r="EXR550" s="168"/>
      <c r="EXS550" s="168"/>
      <c r="EXT550" s="168"/>
      <c r="EXU550" s="168"/>
      <c r="EXV550" s="168"/>
      <c r="EXW550" s="168"/>
      <c r="EXX550" s="168"/>
      <c r="EXY550" s="168"/>
      <c r="EXZ550" s="168"/>
      <c r="EYA550" s="168"/>
      <c r="EYB550" s="168"/>
      <c r="EYC550" s="168"/>
      <c r="EYD550" s="168"/>
      <c r="EYE550" s="168"/>
      <c r="EYF550" s="168"/>
      <c r="EYG550" s="168"/>
      <c r="EYH550" s="168"/>
      <c r="EYI550" s="168"/>
      <c r="EYJ550" s="168"/>
      <c r="EYK550" s="168"/>
      <c r="EYL550" s="168"/>
      <c r="EYM550" s="168"/>
      <c r="EYN550" s="168"/>
      <c r="EYO550" s="168"/>
      <c r="EYP550" s="168"/>
      <c r="EYQ550" s="168"/>
      <c r="EYR550" s="168"/>
      <c r="EYS550" s="168"/>
      <c r="EYT550" s="168"/>
      <c r="EYU550" s="168"/>
      <c r="EYV550" s="168"/>
      <c r="EYW550" s="168"/>
      <c r="EYX550" s="168"/>
      <c r="EYY550" s="168"/>
      <c r="EYZ550" s="168"/>
      <c r="EZA550" s="168"/>
      <c r="EZB550" s="168"/>
      <c r="EZC550" s="168"/>
      <c r="EZD550" s="168"/>
      <c r="EZE550" s="168"/>
      <c r="EZF550" s="168"/>
      <c r="EZG550" s="168"/>
      <c r="EZH550" s="168"/>
      <c r="EZI550" s="508"/>
      <c r="EZJ550" s="508"/>
      <c r="EZK550" s="508"/>
      <c r="EZL550" s="508"/>
      <c r="EZM550" s="508"/>
      <c r="EZN550" s="508"/>
      <c r="EZO550" s="508"/>
      <c r="EZP550" s="508"/>
      <c r="EZQ550" s="508"/>
      <c r="EZR550" s="508"/>
      <c r="EZS550" s="508"/>
      <c r="EZT550" s="508"/>
      <c r="EZU550" s="508"/>
      <c r="EZV550" s="508"/>
      <c r="EZW550" s="508"/>
      <c r="EZX550" s="508"/>
      <c r="EZY550" s="508"/>
      <c r="EZZ550" s="508"/>
      <c r="FAA550" s="508"/>
      <c r="FAB550" s="508"/>
      <c r="FAC550" s="508"/>
      <c r="FAD550" s="508"/>
      <c r="FAE550" s="508"/>
      <c r="FAF550" s="508"/>
      <c r="FAG550" s="89"/>
      <c r="FAH550" s="89"/>
      <c r="FAI550" s="89"/>
      <c r="FAJ550" s="89"/>
      <c r="FAK550" s="89"/>
      <c r="FAL550" s="508"/>
      <c r="FAM550" s="508"/>
      <c r="FAN550" s="89"/>
      <c r="FAO550" s="89"/>
      <c r="FAP550" s="508"/>
      <c r="FAQ550" s="508"/>
      <c r="FAR550" s="89"/>
      <c r="FAS550" s="89"/>
      <c r="FAT550" s="508"/>
      <c r="FAU550" s="508"/>
      <c r="FAV550" s="508"/>
      <c r="FAW550" s="508"/>
      <c r="FAX550" s="508"/>
      <c r="FAY550" s="508"/>
      <c r="FAZ550" s="508"/>
      <c r="FBA550" s="89"/>
      <c r="FBB550" s="89"/>
      <c r="FBC550" s="508"/>
      <c r="FBD550" s="508"/>
      <c r="FBE550" s="89"/>
      <c r="FBF550" s="89"/>
      <c r="FBG550" s="508"/>
      <c r="FBH550" s="508"/>
      <c r="FBI550" s="508"/>
      <c r="FBJ550" s="508"/>
      <c r="FBK550" s="508"/>
      <c r="FBL550" s="203"/>
      <c r="FBM550" s="107"/>
      <c r="FBN550" s="508"/>
      <c r="FBO550" s="508"/>
      <c r="FBP550" s="508"/>
      <c r="FBQ550" s="508"/>
      <c r="FBR550" s="508"/>
      <c r="FBS550" s="508"/>
      <c r="FBT550" s="508"/>
      <c r="FBU550" s="168"/>
      <c r="FBV550" s="168"/>
      <c r="FBW550" s="168"/>
      <c r="FBX550" s="168"/>
      <c r="FBY550" s="168"/>
      <c r="FBZ550" s="168"/>
      <c r="FCA550" s="168"/>
      <c r="FCB550" s="168"/>
      <c r="FCC550" s="168"/>
      <c r="FCD550" s="168"/>
      <c r="FCE550" s="168"/>
      <c r="FCF550" s="168"/>
      <c r="FCG550" s="168"/>
      <c r="FCH550" s="168"/>
      <c r="FCI550" s="168"/>
      <c r="FCJ550" s="168"/>
      <c r="FCK550" s="168"/>
      <c r="FCL550" s="168"/>
      <c r="FCM550" s="168"/>
      <c r="FCN550" s="168"/>
      <c r="FCO550" s="168"/>
      <c r="FCP550" s="168"/>
      <c r="FCQ550" s="168"/>
      <c r="FCR550" s="168"/>
      <c r="FCS550" s="168"/>
      <c r="FCT550" s="168"/>
      <c r="FCU550" s="168"/>
      <c r="FCV550" s="168"/>
      <c r="FCW550" s="168"/>
      <c r="FCX550" s="168"/>
      <c r="FCY550" s="168"/>
      <c r="FCZ550" s="168"/>
      <c r="FDA550" s="168"/>
      <c r="FDB550" s="168"/>
      <c r="FDC550" s="168"/>
      <c r="FDD550" s="168"/>
      <c r="FDE550" s="168"/>
      <c r="FDF550" s="168"/>
      <c r="FDG550" s="168"/>
      <c r="FDH550" s="168"/>
      <c r="FDI550" s="168"/>
      <c r="FDJ550" s="168"/>
      <c r="FDK550" s="168"/>
      <c r="FDL550" s="168"/>
      <c r="FDM550" s="508"/>
      <c r="FDN550" s="508"/>
      <c r="FDO550" s="508"/>
      <c r="FDP550" s="508"/>
      <c r="FDQ550" s="508"/>
      <c r="FDR550" s="508"/>
      <c r="FDS550" s="508"/>
      <c r="FDT550" s="508"/>
      <c r="FDU550" s="508"/>
      <c r="FDV550" s="508"/>
      <c r="FDW550" s="508"/>
      <c r="FDX550" s="508"/>
      <c r="FDY550" s="508"/>
      <c r="FDZ550" s="508"/>
      <c r="FEA550" s="508"/>
      <c r="FEB550" s="508"/>
      <c r="FEC550" s="508"/>
      <c r="FED550" s="508"/>
      <c r="FEE550" s="508"/>
      <c r="FEF550" s="508"/>
      <c r="FEG550" s="508"/>
      <c r="FEH550" s="508"/>
      <c r="FEI550" s="508"/>
      <c r="FEJ550" s="508"/>
      <c r="FEK550" s="89"/>
      <c r="FEL550" s="89"/>
      <c r="FEM550" s="89"/>
      <c r="FEN550" s="89"/>
      <c r="FEO550" s="89"/>
      <c r="FEP550" s="508"/>
      <c r="FEQ550" s="508"/>
      <c r="FER550" s="89"/>
      <c r="FES550" s="89"/>
      <c r="FET550" s="508"/>
      <c r="FEU550" s="508"/>
      <c r="FEV550" s="89"/>
      <c r="FEW550" s="89"/>
      <c r="FEX550" s="508"/>
      <c r="FEY550" s="508"/>
      <c r="FEZ550" s="508"/>
      <c r="FFA550" s="508"/>
      <c r="FFB550" s="508"/>
      <c r="FFC550" s="508"/>
      <c r="FFD550" s="508"/>
      <c r="FFE550" s="89"/>
      <c r="FFF550" s="89"/>
      <c r="FFG550" s="508"/>
      <c r="FFH550" s="508"/>
      <c r="FFI550" s="89"/>
      <c r="FFJ550" s="89"/>
      <c r="FFK550" s="508"/>
      <c r="FFL550" s="508"/>
      <c r="FFM550" s="508"/>
      <c r="FFN550" s="508"/>
      <c r="FFO550" s="508"/>
      <c r="FFP550" s="203"/>
      <c r="FFQ550" s="107"/>
      <c r="FFR550" s="508"/>
      <c r="FFS550" s="508"/>
      <c r="FFT550" s="508"/>
      <c r="FFU550" s="508"/>
      <c r="FFV550" s="508"/>
      <c r="FFW550" s="508"/>
      <c r="FFX550" s="508"/>
      <c r="FFY550" s="168"/>
      <c r="FFZ550" s="168"/>
      <c r="FGA550" s="168"/>
      <c r="FGB550" s="168"/>
      <c r="FGC550" s="168"/>
      <c r="FGD550" s="168"/>
      <c r="FGE550" s="168"/>
      <c r="FGF550" s="168"/>
      <c r="FGG550" s="168"/>
      <c r="FGH550" s="168"/>
      <c r="FGI550" s="168"/>
      <c r="FGJ550" s="168"/>
      <c r="FGK550" s="168"/>
      <c r="FGL550" s="168"/>
      <c r="FGM550" s="168"/>
      <c r="FGN550" s="168"/>
      <c r="FGO550" s="168"/>
      <c r="FGP550" s="168"/>
      <c r="FGQ550" s="168"/>
      <c r="FGR550" s="168"/>
      <c r="FGS550" s="168"/>
      <c r="FGT550" s="168"/>
      <c r="FGU550" s="168"/>
      <c r="FGV550" s="168"/>
      <c r="FGW550" s="168"/>
      <c r="FGX550" s="168"/>
      <c r="FGY550" s="168"/>
      <c r="FGZ550" s="168"/>
      <c r="FHA550" s="168"/>
      <c r="FHB550" s="168"/>
      <c r="FHC550" s="168"/>
      <c r="FHD550" s="168"/>
      <c r="FHE550" s="168"/>
      <c r="FHF550" s="168"/>
      <c r="FHG550" s="168"/>
      <c r="FHH550" s="168"/>
      <c r="FHI550" s="168"/>
      <c r="FHJ550" s="168"/>
      <c r="FHK550" s="168"/>
      <c r="FHL550" s="168"/>
      <c r="FHM550" s="168"/>
      <c r="FHN550" s="168"/>
      <c r="FHO550" s="168"/>
      <c r="FHP550" s="168"/>
      <c r="FHQ550" s="508"/>
      <c r="FHR550" s="508"/>
      <c r="FHS550" s="508"/>
      <c r="FHT550" s="508"/>
      <c r="FHU550" s="508"/>
      <c r="FHV550" s="508"/>
      <c r="FHW550" s="508"/>
      <c r="FHX550" s="508"/>
      <c r="FHY550" s="508"/>
      <c r="FHZ550" s="508"/>
      <c r="FIA550" s="508"/>
      <c r="FIB550" s="508"/>
      <c r="FIC550" s="508"/>
      <c r="FID550" s="508"/>
      <c r="FIE550" s="508"/>
      <c r="FIF550" s="508"/>
      <c r="FIG550" s="508"/>
      <c r="FIH550" s="508"/>
      <c r="FII550" s="508"/>
      <c r="FIJ550" s="508"/>
      <c r="FIK550" s="508"/>
      <c r="FIL550" s="508"/>
      <c r="FIM550" s="508"/>
      <c r="FIN550" s="508"/>
      <c r="FIO550" s="89"/>
      <c r="FIP550" s="89"/>
      <c r="FIQ550" s="89"/>
      <c r="FIR550" s="89"/>
      <c r="FIS550" s="89"/>
      <c r="FIT550" s="508"/>
      <c r="FIU550" s="508"/>
      <c r="FIV550" s="89"/>
      <c r="FIW550" s="89"/>
      <c r="FIX550" s="508"/>
      <c r="FIY550" s="508"/>
      <c r="FIZ550" s="89"/>
      <c r="FJA550" s="89"/>
      <c r="FJB550" s="508"/>
      <c r="FJC550" s="508"/>
      <c r="FJD550" s="508"/>
      <c r="FJE550" s="508"/>
      <c r="FJF550" s="508"/>
      <c r="FJG550" s="508"/>
      <c r="FJH550" s="508"/>
      <c r="FJI550" s="89"/>
      <c r="FJJ550" s="89"/>
      <c r="FJK550" s="508"/>
      <c r="FJL550" s="508"/>
      <c r="FJM550" s="89"/>
      <c r="FJN550" s="89"/>
      <c r="FJO550" s="508"/>
      <c r="FJP550" s="508"/>
      <c r="FJQ550" s="508"/>
      <c r="FJR550" s="508"/>
      <c r="FJS550" s="508"/>
      <c r="FJT550" s="203"/>
      <c r="FJU550" s="107"/>
      <c r="FJV550" s="508"/>
      <c r="FJW550" s="508"/>
      <c r="FJX550" s="508"/>
      <c r="FJY550" s="508"/>
      <c r="FJZ550" s="508"/>
      <c r="FKA550" s="508"/>
      <c r="FKB550" s="508"/>
      <c r="FKC550" s="168"/>
      <c r="FKD550" s="168"/>
      <c r="FKE550" s="168"/>
      <c r="FKF550" s="168"/>
      <c r="FKG550" s="168"/>
      <c r="FKH550" s="168"/>
      <c r="FKI550" s="168"/>
      <c r="FKJ550" s="168"/>
      <c r="FKK550" s="168"/>
      <c r="FKL550" s="168"/>
      <c r="FKM550" s="168"/>
      <c r="FKN550" s="168"/>
      <c r="FKO550" s="168"/>
      <c r="FKP550" s="168"/>
      <c r="FKQ550" s="168"/>
      <c r="FKR550" s="168"/>
      <c r="FKS550" s="168"/>
      <c r="FKT550" s="168"/>
      <c r="FKU550" s="168"/>
      <c r="FKV550" s="168"/>
      <c r="FKW550" s="168"/>
      <c r="FKX550" s="168"/>
      <c r="FKY550" s="168"/>
      <c r="FKZ550" s="168"/>
      <c r="FLA550" s="168"/>
      <c r="FLB550" s="168"/>
      <c r="FLC550" s="168"/>
      <c r="FLD550" s="168"/>
      <c r="FLE550" s="168"/>
      <c r="FLF550" s="168"/>
      <c r="FLG550" s="168"/>
      <c r="FLH550" s="168"/>
      <c r="FLI550" s="168"/>
      <c r="FLJ550" s="168"/>
      <c r="FLK550" s="168"/>
      <c r="FLL550" s="168"/>
      <c r="FLM550" s="168"/>
      <c r="FLN550" s="168"/>
      <c r="FLO550" s="168"/>
      <c r="FLP550" s="168"/>
      <c r="FLQ550" s="168"/>
      <c r="FLR550" s="168"/>
      <c r="FLS550" s="168"/>
      <c r="FLT550" s="168"/>
      <c r="FLU550" s="508"/>
      <c r="FLV550" s="508"/>
      <c r="FLW550" s="508"/>
      <c r="FLX550" s="508"/>
      <c r="FLY550" s="508"/>
      <c r="FLZ550" s="508"/>
      <c r="FMA550" s="508"/>
      <c r="FMB550" s="508"/>
      <c r="FMC550" s="508"/>
      <c r="FMD550" s="508"/>
      <c r="FME550" s="508"/>
      <c r="FMF550" s="508"/>
      <c r="FMG550" s="508"/>
      <c r="FMH550" s="508"/>
      <c r="FMI550" s="508"/>
      <c r="FMJ550" s="508"/>
      <c r="FMK550" s="508"/>
      <c r="FML550" s="508"/>
      <c r="FMM550" s="508"/>
      <c r="FMN550" s="508"/>
      <c r="FMO550" s="508"/>
      <c r="FMP550" s="508"/>
      <c r="FMQ550" s="508"/>
      <c r="FMR550" s="508"/>
      <c r="FMS550" s="89"/>
      <c r="FMT550" s="89"/>
      <c r="FMU550" s="89"/>
      <c r="FMV550" s="89"/>
      <c r="FMW550" s="89"/>
      <c r="FMX550" s="508"/>
      <c r="FMY550" s="508"/>
      <c r="FMZ550" s="89"/>
      <c r="FNA550" s="89"/>
      <c r="FNB550" s="508"/>
      <c r="FNC550" s="508"/>
      <c r="FND550" s="89"/>
      <c r="FNE550" s="89"/>
      <c r="FNF550" s="508"/>
      <c r="FNG550" s="508"/>
      <c r="FNH550" s="508"/>
      <c r="FNI550" s="508"/>
      <c r="FNJ550" s="508"/>
      <c r="FNK550" s="508"/>
      <c r="FNL550" s="508"/>
      <c r="FNM550" s="89"/>
      <c r="FNN550" s="89"/>
      <c r="FNO550" s="508"/>
      <c r="FNP550" s="508"/>
      <c r="FNQ550" s="89"/>
      <c r="FNR550" s="89"/>
      <c r="FNS550" s="508"/>
      <c r="FNT550" s="508"/>
      <c r="FNU550" s="508"/>
      <c r="FNV550" s="508"/>
      <c r="FNW550" s="508"/>
      <c r="FNX550" s="203"/>
      <c r="FNY550" s="107"/>
      <c r="FNZ550" s="508"/>
      <c r="FOA550" s="508"/>
      <c r="FOB550" s="508"/>
      <c r="FOC550" s="508"/>
      <c r="FOD550" s="508"/>
      <c r="FOE550" s="508"/>
      <c r="FOF550" s="508"/>
      <c r="FOG550" s="168"/>
      <c r="FOH550" s="168"/>
      <c r="FOI550" s="168"/>
      <c r="FOJ550" s="168"/>
      <c r="FOK550" s="168"/>
      <c r="FOL550" s="168"/>
      <c r="FOM550" s="168"/>
      <c r="FON550" s="168"/>
      <c r="FOO550" s="168"/>
      <c r="FOP550" s="168"/>
      <c r="FOQ550" s="168"/>
      <c r="FOR550" s="168"/>
      <c r="FOS550" s="168"/>
      <c r="FOT550" s="168"/>
      <c r="FOU550" s="168"/>
      <c r="FOV550" s="168"/>
      <c r="FOW550" s="168"/>
      <c r="FOX550" s="168"/>
      <c r="FOY550" s="168"/>
      <c r="FOZ550" s="168"/>
      <c r="FPA550" s="168"/>
      <c r="FPB550" s="168"/>
      <c r="FPC550" s="168"/>
      <c r="FPD550" s="168"/>
      <c r="FPE550" s="168"/>
      <c r="FPF550" s="168"/>
      <c r="FPG550" s="168"/>
      <c r="FPH550" s="168"/>
      <c r="FPI550" s="168"/>
      <c r="FPJ550" s="168"/>
      <c r="FPK550" s="168"/>
      <c r="FPL550" s="168"/>
      <c r="FPM550" s="168"/>
      <c r="FPN550" s="168"/>
      <c r="FPO550" s="168"/>
      <c r="FPP550" s="168"/>
      <c r="FPQ550" s="168"/>
      <c r="FPR550" s="168"/>
      <c r="FPS550" s="168"/>
      <c r="FPT550" s="168"/>
      <c r="FPU550" s="168"/>
      <c r="FPV550" s="168"/>
      <c r="FPW550" s="168"/>
      <c r="FPX550" s="168"/>
      <c r="FPY550" s="508"/>
      <c r="FPZ550" s="508"/>
      <c r="FQA550" s="508"/>
      <c r="FQB550" s="508"/>
      <c r="FQC550" s="508"/>
      <c r="FQD550" s="508"/>
      <c r="FQE550" s="508"/>
      <c r="FQF550" s="508"/>
      <c r="FQG550" s="508"/>
      <c r="FQH550" s="508"/>
      <c r="FQI550" s="508"/>
      <c r="FQJ550" s="508"/>
      <c r="FQK550" s="508"/>
      <c r="FQL550" s="508"/>
      <c r="FQM550" s="508"/>
      <c r="FQN550" s="508"/>
      <c r="FQO550" s="508"/>
      <c r="FQP550" s="508"/>
      <c r="FQQ550" s="508"/>
      <c r="FQR550" s="508"/>
      <c r="FQS550" s="508"/>
      <c r="FQT550" s="508"/>
      <c r="FQU550" s="508"/>
      <c r="FQV550" s="508"/>
      <c r="FQW550" s="89"/>
      <c r="FQX550" s="89"/>
      <c r="FQY550" s="89"/>
      <c r="FQZ550" s="89"/>
      <c r="FRA550" s="89"/>
      <c r="FRB550" s="508"/>
      <c r="FRC550" s="508"/>
      <c r="FRD550" s="89"/>
      <c r="FRE550" s="89"/>
      <c r="FRF550" s="508"/>
      <c r="FRG550" s="508"/>
      <c r="FRH550" s="89"/>
      <c r="FRI550" s="89"/>
      <c r="FRJ550" s="508"/>
      <c r="FRK550" s="508"/>
      <c r="FRL550" s="508"/>
      <c r="FRM550" s="508"/>
      <c r="FRN550" s="508"/>
      <c r="FRO550" s="508"/>
      <c r="FRP550" s="508"/>
      <c r="FRQ550" s="89"/>
      <c r="FRR550" s="89"/>
      <c r="FRS550" s="508"/>
      <c r="FRT550" s="508"/>
      <c r="FRU550" s="89"/>
      <c r="FRV550" s="89"/>
      <c r="FRW550" s="508"/>
      <c r="FRX550" s="508"/>
      <c r="FRY550" s="508"/>
      <c r="FRZ550" s="508"/>
      <c r="FSA550" s="508"/>
      <c r="FSB550" s="203"/>
      <c r="FSC550" s="107"/>
      <c r="FSD550" s="508"/>
      <c r="FSE550" s="508"/>
      <c r="FSF550" s="508"/>
      <c r="FSG550" s="508"/>
      <c r="FSH550" s="508"/>
      <c r="FSI550" s="508"/>
      <c r="FSJ550" s="508"/>
      <c r="FSK550" s="168"/>
      <c r="FSL550" s="168"/>
      <c r="FSM550" s="168"/>
      <c r="FSN550" s="168"/>
      <c r="FSO550" s="168"/>
      <c r="FSP550" s="168"/>
      <c r="FSQ550" s="168"/>
      <c r="FSR550" s="168"/>
      <c r="FSS550" s="168"/>
      <c r="FST550" s="168"/>
      <c r="FSU550" s="168"/>
      <c r="FSV550" s="168"/>
      <c r="FSW550" s="168"/>
      <c r="FSX550" s="168"/>
      <c r="FSY550" s="168"/>
      <c r="FSZ550" s="168"/>
      <c r="FTA550" s="168"/>
      <c r="FTB550" s="168"/>
      <c r="FTC550" s="168"/>
      <c r="FTD550" s="168"/>
      <c r="FTE550" s="168"/>
      <c r="FTF550" s="168"/>
      <c r="FTG550" s="168"/>
      <c r="FTH550" s="168"/>
      <c r="FTI550" s="168"/>
      <c r="FTJ550" s="168"/>
      <c r="FTK550" s="168"/>
      <c r="FTL550" s="168"/>
      <c r="FTM550" s="168"/>
      <c r="FTN550" s="168"/>
      <c r="FTO550" s="168"/>
      <c r="FTP550" s="168"/>
      <c r="FTQ550" s="168"/>
      <c r="FTR550" s="168"/>
      <c r="FTS550" s="168"/>
      <c r="FTT550" s="168"/>
      <c r="FTU550" s="168"/>
      <c r="FTV550" s="168"/>
      <c r="FTW550" s="168"/>
      <c r="FTX550" s="168"/>
      <c r="FTY550" s="168"/>
      <c r="FTZ550" s="168"/>
      <c r="FUA550" s="168"/>
      <c r="FUB550" s="168"/>
      <c r="FUC550" s="508"/>
      <c r="FUD550" s="508"/>
      <c r="FUE550" s="508"/>
      <c r="FUF550" s="508"/>
      <c r="FUG550" s="508"/>
      <c r="FUH550" s="508"/>
      <c r="FUI550" s="508"/>
      <c r="FUJ550" s="508"/>
      <c r="FUK550" s="508"/>
      <c r="FUL550" s="508"/>
      <c r="FUM550" s="508"/>
      <c r="FUN550" s="508"/>
      <c r="FUO550" s="508"/>
      <c r="FUP550" s="508"/>
      <c r="FUQ550" s="508"/>
      <c r="FUR550" s="508"/>
      <c r="FUS550" s="508"/>
      <c r="FUT550" s="508"/>
      <c r="FUU550" s="508"/>
      <c r="FUV550" s="508"/>
      <c r="FUW550" s="508"/>
      <c r="FUX550" s="508"/>
      <c r="FUY550" s="508"/>
      <c r="FUZ550" s="508"/>
      <c r="FVA550" s="89"/>
      <c r="FVB550" s="89"/>
      <c r="FVC550" s="89"/>
      <c r="FVD550" s="89"/>
      <c r="FVE550" s="89"/>
      <c r="FVF550" s="508"/>
      <c r="FVG550" s="508"/>
      <c r="FVH550" s="89"/>
      <c r="FVI550" s="89"/>
      <c r="FVJ550" s="508"/>
      <c r="FVK550" s="508"/>
      <c r="FVL550" s="89"/>
      <c r="FVM550" s="89"/>
      <c r="FVN550" s="508"/>
      <c r="FVO550" s="508"/>
      <c r="FVP550" s="508"/>
      <c r="FVQ550" s="508"/>
      <c r="FVR550" s="508"/>
      <c r="FVS550" s="508"/>
      <c r="FVT550" s="508"/>
      <c r="FVU550" s="89"/>
      <c r="FVV550" s="89"/>
      <c r="FVW550" s="508"/>
      <c r="FVX550" s="508"/>
      <c r="FVY550" s="89"/>
      <c r="FVZ550" s="89"/>
      <c r="FWA550" s="508"/>
      <c r="FWB550" s="508"/>
      <c r="FWC550" s="508"/>
      <c r="FWD550" s="508"/>
      <c r="FWE550" s="508"/>
      <c r="FWF550" s="203"/>
      <c r="FWG550" s="107"/>
      <c r="FWH550" s="508"/>
      <c r="FWI550" s="508"/>
      <c r="FWJ550" s="508"/>
      <c r="FWK550" s="508"/>
      <c r="FWL550" s="508"/>
      <c r="FWM550" s="508"/>
      <c r="FWN550" s="508"/>
      <c r="FWO550" s="168"/>
      <c r="FWP550" s="168"/>
      <c r="FWQ550" s="168"/>
      <c r="FWR550" s="168"/>
      <c r="FWS550" s="168"/>
      <c r="FWT550" s="168"/>
      <c r="FWU550" s="168"/>
      <c r="FWV550" s="168"/>
      <c r="FWW550" s="168"/>
      <c r="FWX550" s="168"/>
      <c r="FWY550" s="168"/>
      <c r="FWZ550" s="168"/>
      <c r="FXA550" s="168"/>
      <c r="FXB550" s="168"/>
      <c r="FXC550" s="168"/>
      <c r="FXD550" s="168"/>
      <c r="FXE550" s="168"/>
      <c r="FXF550" s="168"/>
      <c r="FXG550" s="168"/>
      <c r="FXH550" s="168"/>
      <c r="FXI550" s="168"/>
      <c r="FXJ550" s="168"/>
      <c r="FXK550" s="168"/>
      <c r="FXL550" s="168"/>
      <c r="FXM550" s="168"/>
      <c r="FXN550" s="168"/>
      <c r="FXO550" s="168"/>
      <c r="FXP550" s="168"/>
      <c r="FXQ550" s="168"/>
      <c r="FXR550" s="168"/>
      <c r="FXS550" s="168"/>
      <c r="FXT550" s="168"/>
      <c r="FXU550" s="168"/>
      <c r="FXV550" s="168"/>
      <c r="FXW550" s="168"/>
      <c r="FXX550" s="168"/>
      <c r="FXY550" s="168"/>
      <c r="FXZ550" s="168"/>
      <c r="FYA550" s="168"/>
      <c r="FYB550" s="168"/>
      <c r="FYC550" s="168"/>
      <c r="FYD550" s="168"/>
      <c r="FYE550" s="168"/>
      <c r="FYF550" s="168"/>
      <c r="FYG550" s="508"/>
      <c r="FYH550" s="508"/>
      <c r="FYI550" s="508"/>
      <c r="FYJ550" s="508"/>
      <c r="FYK550" s="508"/>
      <c r="FYL550" s="508"/>
      <c r="FYM550" s="508"/>
      <c r="FYN550" s="508"/>
      <c r="FYO550" s="508"/>
      <c r="FYP550" s="508"/>
      <c r="FYQ550" s="508"/>
      <c r="FYR550" s="508"/>
      <c r="FYS550" s="508"/>
      <c r="FYT550" s="508"/>
      <c r="FYU550" s="508"/>
      <c r="FYV550" s="508"/>
      <c r="FYW550" s="508"/>
      <c r="FYX550" s="508"/>
      <c r="FYY550" s="508"/>
      <c r="FYZ550" s="508"/>
      <c r="FZA550" s="508"/>
      <c r="FZB550" s="508"/>
      <c r="FZC550" s="508"/>
      <c r="FZD550" s="508"/>
      <c r="FZE550" s="89"/>
      <c r="FZF550" s="89"/>
      <c r="FZG550" s="89"/>
      <c r="FZH550" s="89"/>
      <c r="FZI550" s="89"/>
      <c r="FZJ550" s="508"/>
      <c r="FZK550" s="508"/>
      <c r="FZL550" s="89"/>
      <c r="FZM550" s="89"/>
      <c r="FZN550" s="508"/>
      <c r="FZO550" s="508"/>
      <c r="FZP550" s="89"/>
      <c r="FZQ550" s="89"/>
      <c r="FZR550" s="508"/>
      <c r="FZS550" s="508"/>
      <c r="FZT550" s="508"/>
      <c r="FZU550" s="508"/>
      <c r="FZV550" s="508"/>
      <c r="FZW550" s="508"/>
      <c r="FZX550" s="508"/>
      <c r="FZY550" s="89"/>
      <c r="FZZ550" s="89"/>
      <c r="GAA550" s="508"/>
      <c r="GAB550" s="508"/>
      <c r="GAC550" s="89"/>
      <c r="GAD550" s="89"/>
      <c r="GAE550" s="508"/>
      <c r="GAF550" s="508"/>
      <c r="GAG550" s="508"/>
      <c r="GAH550" s="508"/>
      <c r="GAI550" s="508"/>
      <c r="GAJ550" s="203"/>
      <c r="GAK550" s="107"/>
      <c r="GAL550" s="508"/>
      <c r="GAM550" s="508"/>
      <c r="GAN550" s="508"/>
      <c r="GAO550" s="508"/>
      <c r="GAP550" s="508"/>
      <c r="GAQ550" s="508"/>
      <c r="GAR550" s="508"/>
      <c r="GAS550" s="168"/>
      <c r="GAT550" s="168"/>
      <c r="GAU550" s="168"/>
      <c r="GAV550" s="168"/>
      <c r="GAW550" s="168"/>
      <c r="GAX550" s="168"/>
      <c r="GAY550" s="168"/>
      <c r="GAZ550" s="168"/>
      <c r="GBA550" s="168"/>
      <c r="GBB550" s="168"/>
      <c r="GBC550" s="168"/>
      <c r="GBD550" s="168"/>
      <c r="GBE550" s="168"/>
      <c r="GBF550" s="168"/>
      <c r="GBG550" s="168"/>
      <c r="GBH550" s="168"/>
      <c r="GBI550" s="168"/>
      <c r="GBJ550" s="168"/>
      <c r="GBK550" s="168"/>
      <c r="GBL550" s="168"/>
      <c r="GBM550" s="168"/>
      <c r="GBN550" s="168"/>
      <c r="GBO550" s="168"/>
      <c r="GBP550" s="168"/>
      <c r="GBQ550" s="168"/>
      <c r="GBR550" s="168"/>
      <c r="GBS550" s="168"/>
      <c r="GBT550" s="168"/>
      <c r="GBU550" s="168"/>
      <c r="GBV550" s="168"/>
      <c r="GBW550" s="168"/>
      <c r="GBX550" s="168"/>
      <c r="GBY550" s="168"/>
      <c r="GBZ550" s="168"/>
      <c r="GCA550" s="168"/>
      <c r="GCB550" s="168"/>
      <c r="GCC550" s="168"/>
      <c r="GCD550" s="168"/>
      <c r="GCE550" s="168"/>
      <c r="GCF550" s="168"/>
      <c r="GCG550" s="168"/>
      <c r="GCH550" s="168"/>
      <c r="GCI550" s="168"/>
      <c r="GCJ550" s="168"/>
      <c r="GCK550" s="508"/>
      <c r="GCL550" s="508"/>
      <c r="GCM550" s="508"/>
      <c r="GCN550" s="508"/>
      <c r="GCO550" s="508"/>
      <c r="GCP550" s="508"/>
      <c r="GCQ550" s="508"/>
      <c r="GCR550" s="508"/>
      <c r="GCS550" s="508"/>
      <c r="GCT550" s="508"/>
      <c r="GCU550" s="508"/>
      <c r="GCV550" s="508"/>
      <c r="GCW550" s="508"/>
      <c r="GCX550" s="508"/>
      <c r="GCY550" s="508"/>
      <c r="GCZ550" s="508"/>
      <c r="GDA550" s="508"/>
      <c r="GDB550" s="508"/>
      <c r="GDC550" s="508"/>
      <c r="GDD550" s="508"/>
      <c r="GDE550" s="508"/>
      <c r="GDF550" s="508"/>
      <c r="GDG550" s="508"/>
      <c r="GDH550" s="508"/>
      <c r="GDI550" s="89"/>
      <c r="GDJ550" s="89"/>
      <c r="GDK550" s="89"/>
      <c r="GDL550" s="89"/>
      <c r="GDM550" s="89"/>
      <c r="GDN550" s="508"/>
      <c r="GDO550" s="508"/>
      <c r="GDP550" s="89"/>
      <c r="GDQ550" s="89"/>
      <c r="GDR550" s="508"/>
      <c r="GDS550" s="508"/>
      <c r="GDT550" s="89"/>
      <c r="GDU550" s="89"/>
      <c r="GDV550" s="508"/>
      <c r="GDW550" s="508"/>
      <c r="GDX550" s="508"/>
      <c r="GDY550" s="508"/>
      <c r="GDZ550" s="508"/>
      <c r="GEA550" s="508"/>
      <c r="GEB550" s="508"/>
      <c r="GEC550" s="89"/>
      <c r="GED550" s="89"/>
      <c r="GEE550" s="508"/>
      <c r="GEF550" s="508"/>
      <c r="GEG550" s="89"/>
      <c r="GEH550" s="89"/>
      <c r="GEI550" s="508"/>
      <c r="GEJ550" s="508"/>
      <c r="GEK550" s="508"/>
      <c r="GEL550" s="508"/>
      <c r="GEM550" s="508"/>
      <c r="GEN550" s="203"/>
      <c r="GEO550" s="107"/>
      <c r="GEP550" s="508"/>
      <c r="GEQ550" s="508"/>
      <c r="GER550" s="508"/>
      <c r="GES550" s="508"/>
      <c r="GET550" s="508"/>
      <c r="GEU550" s="508"/>
      <c r="GEV550" s="508"/>
      <c r="GEW550" s="168"/>
      <c r="GEX550" s="168"/>
      <c r="GEY550" s="168"/>
      <c r="GEZ550" s="168"/>
      <c r="GFA550" s="168"/>
      <c r="GFB550" s="168"/>
      <c r="GFC550" s="168"/>
      <c r="GFD550" s="168"/>
      <c r="GFE550" s="168"/>
      <c r="GFF550" s="168"/>
      <c r="GFG550" s="168"/>
      <c r="GFH550" s="168"/>
      <c r="GFI550" s="168"/>
      <c r="GFJ550" s="168"/>
      <c r="GFK550" s="168"/>
      <c r="GFL550" s="168"/>
      <c r="GFM550" s="168"/>
      <c r="GFN550" s="168"/>
      <c r="GFO550" s="168"/>
      <c r="GFP550" s="168"/>
      <c r="GFQ550" s="168"/>
      <c r="GFR550" s="168"/>
      <c r="GFS550" s="168"/>
      <c r="GFT550" s="168"/>
      <c r="GFU550" s="168"/>
      <c r="GFV550" s="168"/>
      <c r="GFW550" s="168"/>
      <c r="GFX550" s="168"/>
      <c r="GFY550" s="168"/>
      <c r="GFZ550" s="168"/>
      <c r="GGA550" s="168"/>
      <c r="GGB550" s="168"/>
      <c r="GGC550" s="168"/>
      <c r="GGD550" s="168"/>
      <c r="GGE550" s="168"/>
      <c r="GGF550" s="168"/>
      <c r="GGG550" s="168"/>
      <c r="GGH550" s="168"/>
      <c r="GGI550" s="168"/>
      <c r="GGJ550" s="168"/>
      <c r="GGK550" s="168"/>
      <c r="GGL550" s="168"/>
      <c r="GGM550" s="168"/>
      <c r="GGN550" s="168"/>
      <c r="GGO550" s="508"/>
      <c r="GGP550" s="508"/>
      <c r="GGQ550" s="508"/>
      <c r="GGR550" s="508"/>
      <c r="GGS550" s="508"/>
      <c r="GGT550" s="508"/>
      <c r="GGU550" s="508"/>
      <c r="GGV550" s="508"/>
      <c r="GGW550" s="508"/>
      <c r="GGX550" s="508"/>
      <c r="GGY550" s="508"/>
      <c r="GGZ550" s="508"/>
      <c r="GHA550" s="508"/>
      <c r="GHB550" s="508"/>
      <c r="GHC550" s="508"/>
      <c r="GHD550" s="508"/>
      <c r="GHE550" s="508"/>
      <c r="GHF550" s="508"/>
      <c r="GHG550" s="508"/>
      <c r="GHH550" s="508"/>
      <c r="GHI550" s="508"/>
      <c r="GHJ550" s="508"/>
      <c r="GHK550" s="508"/>
      <c r="GHL550" s="508"/>
      <c r="GHM550" s="89"/>
      <c r="GHN550" s="89"/>
      <c r="GHO550" s="89"/>
      <c r="GHP550" s="89"/>
      <c r="GHQ550" s="89"/>
      <c r="GHR550" s="508"/>
      <c r="GHS550" s="508"/>
      <c r="GHT550" s="89"/>
      <c r="GHU550" s="89"/>
      <c r="GHV550" s="508"/>
      <c r="GHW550" s="508"/>
      <c r="GHX550" s="89"/>
      <c r="GHY550" s="89"/>
      <c r="GHZ550" s="508"/>
      <c r="GIA550" s="508"/>
      <c r="GIB550" s="508"/>
      <c r="GIC550" s="508"/>
      <c r="GID550" s="508"/>
      <c r="GIE550" s="508"/>
      <c r="GIF550" s="508"/>
      <c r="GIG550" s="89"/>
      <c r="GIH550" s="89"/>
      <c r="GII550" s="508"/>
      <c r="GIJ550" s="508"/>
      <c r="GIK550" s="89"/>
      <c r="GIL550" s="89"/>
      <c r="GIM550" s="508"/>
      <c r="GIN550" s="508"/>
      <c r="GIO550" s="508"/>
      <c r="GIP550" s="508"/>
      <c r="GIQ550" s="508"/>
      <c r="GIR550" s="203"/>
      <c r="GIS550" s="107"/>
      <c r="GIT550" s="508"/>
      <c r="GIU550" s="508"/>
      <c r="GIV550" s="508"/>
      <c r="GIW550" s="508"/>
      <c r="GIX550" s="508"/>
      <c r="GIY550" s="508"/>
      <c r="GIZ550" s="508"/>
      <c r="GJA550" s="168"/>
      <c r="GJB550" s="168"/>
      <c r="GJC550" s="168"/>
      <c r="GJD550" s="168"/>
      <c r="GJE550" s="168"/>
      <c r="GJF550" s="168"/>
      <c r="GJG550" s="168"/>
      <c r="GJH550" s="168"/>
      <c r="GJI550" s="168"/>
      <c r="GJJ550" s="168"/>
      <c r="GJK550" s="168"/>
      <c r="GJL550" s="168"/>
      <c r="GJM550" s="168"/>
      <c r="GJN550" s="168"/>
      <c r="GJO550" s="168"/>
      <c r="GJP550" s="168"/>
      <c r="GJQ550" s="168"/>
      <c r="GJR550" s="168"/>
      <c r="GJS550" s="168"/>
      <c r="GJT550" s="168"/>
      <c r="GJU550" s="168"/>
      <c r="GJV550" s="168"/>
      <c r="GJW550" s="168"/>
      <c r="GJX550" s="168"/>
      <c r="GJY550" s="168"/>
      <c r="GJZ550" s="168"/>
      <c r="GKA550" s="168"/>
      <c r="GKB550" s="168"/>
      <c r="GKC550" s="168"/>
      <c r="GKD550" s="168"/>
      <c r="GKE550" s="168"/>
      <c r="GKF550" s="168"/>
      <c r="GKG550" s="168"/>
      <c r="GKH550" s="168"/>
      <c r="GKI550" s="168"/>
      <c r="GKJ550" s="168"/>
      <c r="GKK550" s="168"/>
      <c r="GKL550" s="168"/>
      <c r="GKM550" s="168"/>
      <c r="GKN550" s="168"/>
      <c r="GKO550" s="168"/>
      <c r="GKP550" s="168"/>
      <c r="GKQ550" s="168"/>
      <c r="GKR550" s="168"/>
      <c r="GKS550" s="508"/>
      <c r="GKT550" s="508"/>
      <c r="GKU550" s="508"/>
      <c r="GKV550" s="508"/>
      <c r="GKW550" s="508"/>
      <c r="GKX550" s="508"/>
      <c r="GKY550" s="508"/>
      <c r="GKZ550" s="508"/>
      <c r="GLA550" s="508"/>
      <c r="GLB550" s="508"/>
      <c r="GLC550" s="508"/>
      <c r="GLD550" s="508"/>
      <c r="GLE550" s="508"/>
      <c r="GLF550" s="508"/>
      <c r="GLG550" s="508"/>
      <c r="GLH550" s="508"/>
      <c r="GLI550" s="508"/>
      <c r="GLJ550" s="508"/>
      <c r="GLK550" s="508"/>
      <c r="GLL550" s="508"/>
      <c r="GLM550" s="508"/>
      <c r="GLN550" s="508"/>
      <c r="GLO550" s="508"/>
      <c r="GLP550" s="508"/>
      <c r="GLQ550" s="89"/>
      <c r="GLR550" s="89"/>
      <c r="GLS550" s="89"/>
      <c r="GLT550" s="89"/>
      <c r="GLU550" s="89"/>
      <c r="GLV550" s="508"/>
      <c r="GLW550" s="508"/>
      <c r="GLX550" s="89"/>
      <c r="GLY550" s="89"/>
      <c r="GLZ550" s="508"/>
      <c r="GMA550" s="508"/>
      <c r="GMB550" s="89"/>
      <c r="GMC550" s="89"/>
      <c r="GMD550" s="508"/>
      <c r="GME550" s="508"/>
      <c r="GMF550" s="508"/>
      <c r="GMG550" s="508"/>
      <c r="GMH550" s="508"/>
      <c r="GMI550" s="508"/>
      <c r="GMJ550" s="508"/>
      <c r="GMK550" s="89"/>
      <c r="GML550" s="89"/>
      <c r="GMM550" s="508"/>
      <c r="GMN550" s="508"/>
      <c r="GMO550" s="89"/>
      <c r="GMP550" s="89"/>
      <c r="GMQ550" s="508"/>
      <c r="GMR550" s="508"/>
      <c r="GMS550" s="508"/>
      <c r="GMT550" s="508"/>
      <c r="GMU550" s="508"/>
      <c r="GMV550" s="203"/>
      <c r="GMW550" s="107"/>
      <c r="GMX550" s="508"/>
      <c r="GMY550" s="508"/>
      <c r="GMZ550" s="508"/>
      <c r="GNA550" s="508"/>
      <c r="GNB550" s="508"/>
      <c r="GNC550" s="508"/>
      <c r="GND550" s="508"/>
      <c r="GNE550" s="168"/>
      <c r="GNF550" s="168"/>
      <c r="GNG550" s="168"/>
      <c r="GNH550" s="168"/>
      <c r="GNI550" s="168"/>
      <c r="GNJ550" s="168"/>
      <c r="GNK550" s="168"/>
      <c r="GNL550" s="168"/>
      <c r="GNM550" s="168"/>
      <c r="GNN550" s="168"/>
      <c r="GNO550" s="168"/>
      <c r="GNP550" s="168"/>
      <c r="GNQ550" s="168"/>
      <c r="GNR550" s="168"/>
      <c r="GNS550" s="168"/>
      <c r="GNT550" s="168"/>
      <c r="GNU550" s="168"/>
      <c r="GNV550" s="168"/>
      <c r="GNW550" s="168"/>
      <c r="GNX550" s="168"/>
      <c r="GNY550" s="168"/>
      <c r="GNZ550" s="168"/>
      <c r="GOA550" s="168"/>
      <c r="GOB550" s="168"/>
      <c r="GOC550" s="168"/>
      <c r="GOD550" s="168"/>
      <c r="GOE550" s="168"/>
      <c r="GOF550" s="168"/>
      <c r="GOG550" s="168"/>
      <c r="GOH550" s="168"/>
      <c r="GOI550" s="168"/>
      <c r="GOJ550" s="168"/>
      <c r="GOK550" s="168"/>
      <c r="GOL550" s="168"/>
      <c r="GOM550" s="168"/>
      <c r="GON550" s="168"/>
      <c r="GOO550" s="168"/>
      <c r="GOP550" s="168"/>
      <c r="GOQ550" s="168"/>
      <c r="GOR550" s="168"/>
      <c r="GOS550" s="168"/>
      <c r="GOT550" s="168"/>
      <c r="GOU550" s="168"/>
      <c r="GOV550" s="168"/>
      <c r="GOW550" s="508"/>
      <c r="GOX550" s="508"/>
      <c r="GOY550" s="508"/>
      <c r="GOZ550" s="508"/>
      <c r="GPA550" s="508"/>
      <c r="GPB550" s="508"/>
      <c r="GPC550" s="508"/>
      <c r="GPD550" s="508"/>
      <c r="GPE550" s="508"/>
      <c r="GPF550" s="508"/>
      <c r="GPG550" s="508"/>
      <c r="GPH550" s="508"/>
      <c r="GPI550" s="508"/>
      <c r="GPJ550" s="508"/>
      <c r="GPK550" s="508"/>
      <c r="GPL550" s="508"/>
      <c r="GPM550" s="508"/>
      <c r="GPN550" s="508"/>
      <c r="GPO550" s="508"/>
      <c r="GPP550" s="508"/>
      <c r="GPQ550" s="508"/>
      <c r="GPR550" s="508"/>
      <c r="GPS550" s="508"/>
      <c r="GPT550" s="508"/>
      <c r="GPU550" s="89"/>
      <c r="GPV550" s="89"/>
      <c r="GPW550" s="89"/>
      <c r="GPX550" s="89"/>
      <c r="GPY550" s="89"/>
      <c r="GPZ550" s="508"/>
      <c r="GQA550" s="508"/>
      <c r="GQB550" s="89"/>
      <c r="GQC550" s="89"/>
      <c r="GQD550" s="508"/>
      <c r="GQE550" s="508"/>
      <c r="GQF550" s="89"/>
      <c r="GQG550" s="89"/>
      <c r="GQH550" s="508"/>
      <c r="GQI550" s="508"/>
      <c r="GQJ550" s="508"/>
      <c r="GQK550" s="508"/>
      <c r="GQL550" s="508"/>
      <c r="GQM550" s="508"/>
      <c r="GQN550" s="508"/>
      <c r="GQO550" s="89"/>
      <c r="GQP550" s="89"/>
      <c r="GQQ550" s="508"/>
      <c r="GQR550" s="508"/>
      <c r="GQS550" s="89"/>
      <c r="GQT550" s="89"/>
      <c r="GQU550" s="508"/>
      <c r="GQV550" s="508"/>
      <c r="GQW550" s="508"/>
      <c r="GQX550" s="508"/>
      <c r="GQY550" s="508"/>
      <c r="GQZ550" s="203"/>
      <c r="GRA550" s="107"/>
      <c r="GRB550" s="508"/>
      <c r="GRC550" s="508"/>
      <c r="GRD550" s="508"/>
      <c r="GRE550" s="508"/>
      <c r="GRF550" s="508"/>
      <c r="GRG550" s="508"/>
      <c r="GRH550" s="508"/>
      <c r="GRI550" s="168"/>
      <c r="GRJ550" s="168"/>
      <c r="GRK550" s="168"/>
      <c r="GRL550" s="168"/>
      <c r="GRM550" s="168"/>
      <c r="GRN550" s="168"/>
      <c r="GRO550" s="168"/>
      <c r="GRP550" s="168"/>
      <c r="GRQ550" s="168"/>
      <c r="GRR550" s="168"/>
      <c r="GRS550" s="168"/>
      <c r="GRT550" s="168"/>
      <c r="GRU550" s="168"/>
      <c r="GRV550" s="168"/>
      <c r="GRW550" s="168"/>
      <c r="GRX550" s="168"/>
      <c r="GRY550" s="168"/>
      <c r="GRZ550" s="168"/>
      <c r="GSA550" s="168"/>
      <c r="GSB550" s="168"/>
      <c r="GSC550" s="168"/>
      <c r="GSD550" s="168"/>
      <c r="GSE550" s="168"/>
      <c r="GSF550" s="168"/>
      <c r="GSG550" s="168"/>
      <c r="GSH550" s="168"/>
      <c r="GSI550" s="168"/>
      <c r="GSJ550" s="168"/>
      <c r="GSK550" s="168"/>
      <c r="GSL550" s="168"/>
      <c r="GSM550" s="168"/>
      <c r="GSN550" s="168"/>
      <c r="GSO550" s="168"/>
      <c r="GSP550" s="168"/>
      <c r="GSQ550" s="168"/>
      <c r="GSR550" s="168"/>
      <c r="GSS550" s="168"/>
      <c r="GST550" s="168"/>
      <c r="GSU550" s="168"/>
      <c r="GSV550" s="168"/>
      <c r="GSW550" s="168"/>
      <c r="GSX550" s="168"/>
      <c r="GSY550" s="168"/>
      <c r="GSZ550" s="168"/>
      <c r="GTA550" s="508"/>
      <c r="GTB550" s="508"/>
      <c r="GTC550" s="508"/>
      <c r="GTD550" s="508"/>
      <c r="GTE550" s="508"/>
      <c r="GTF550" s="508"/>
      <c r="GTG550" s="508"/>
      <c r="GTH550" s="508"/>
      <c r="GTI550" s="508"/>
      <c r="GTJ550" s="508"/>
      <c r="GTK550" s="508"/>
      <c r="GTL550" s="508"/>
      <c r="GTM550" s="508"/>
      <c r="GTN550" s="508"/>
      <c r="GTO550" s="508"/>
      <c r="GTP550" s="508"/>
      <c r="GTQ550" s="508"/>
      <c r="GTR550" s="508"/>
      <c r="GTS550" s="508"/>
      <c r="GTT550" s="508"/>
      <c r="GTU550" s="508"/>
      <c r="GTV550" s="508"/>
      <c r="GTW550" s="508"/>
      <c r="GTX550" s="508"/>
      <c r="GTY550" s="89"/>
      <c r="GTZ550" s="89"/>
      <c r="GUA550" s="89"/>
      <c r="GUB550" s="89"/>
      <c r="GUC550" s="89"/>
      <c r="GUD550" s="508"/>
      <c r="GUE550" s="508"/>
      <c r="GUF550" s="89"/>
      <c r="GUG550" s="89"/>
      <c r="GUH550" s="508"/>
      <c r="GUI550" s="508"/>
      <c r="GUJ550" s="89"/>
      <c r="GUK550" s="89"/>
      <c r="GUL550" s="508"/>
      <c r="GUM550" s="508"/>
      <c r="GUN550" s="508"/>
      <c r="GUO550" s="508"/>
      <c r="GUP550" s="508"/>
      <c r="GUQ550" s="508"/>
      <c r="GUR550" s="508"/>
      <c r="GUS550" s="89"/>
      <c r="GUT550" s="89"/>
      <c r="GUU550" s="508"/>
      <c r="GUV550" s="508"/>
      <c r="GUW550" s="89"/>
      <c r="GUX550" s="89"/>
      <c r="GUY550" s="508"/>
      <c r="GUZ550" s="508"/>
      <c r="GVA550" s="508"/>
      <c r="GVB550" s="508"/>
      <c r="GVC550" s="508"/>
      <c r="GVD550" s="203"/>
      <c r="GVE550" s="107"/>
      <c r="GVF550" s="508"/>
      <c r="GVG550" s="508"/>
      <c r="GVH550" s="508"/>
      <c r="GVI550" s="508"/>
      <c r="GVJ550" s="508"/>
      <c r="GVK550" s="508"/>
      <c r="GVL550" s="508"/>
      <c r="GVM550" s="168"/>
      <c r="GVN550" s="168"/>
      <c r="GVO550" s="168"/>
      <c r="GVP550" s="168"/>
      <c r="GVQ550" s="168"/>
      <c r="GVR550" s="168"/>
      <c r="GVS550" s="168"/>
      <c r="GVT550" s="168"/>
      <c r="GVU550" s="168"/>
      <c r="GVV550" s="168"/>
      <c r="GVW550" s="168"/>
      <c r="GVX550" s="168"/>
      <c r="GVY550" s="168"/>
      <c r="GVZ550" s="168"/>
      <c r="GWA550" s="168"/>
      <c r="GWB550" s="168"/>
      <c r="GWC550" s="168"/>
      <c r="GWD550" s="168"/>
      <c r="GWE550" s="168"/>
      <c r="GWF550" s="168"/>
      <c r="GWG550" s="168"/>
      <c r="GWH550" s="168"/>
      <c r="GWI550" s="168"/>
      <c r="GWJ550" s="168"/>
      <c r="GWK550" s="168"/>
      <c r="GWL550" s="168"/>
      <c r="GWM550" s="168"/>
      <c r="GWN550" s="168"/>
      <c r="GWO550" s="168"/>
      <c r="GWP550" s="168"/>
      <c r="GWQ550" s="168"/>
      <c r="GWR550" s="168"/>
      <c r="GWS550" s="168"/>
      <c r="GWT550" s="168"/>
      <c r="GWU550" s="168"/>
      <c r="GWV550" s="168"/>
      <c r="GWW550" s="168"/>
      <c r="GWX550" s="168"/>
      <c r="GWY550" s="168"/>
      <c r="GWZ550" s="168"/>
      <c r="GXA550" s="168"/>
      <c r="GXB550" s="168"/>
      <c r="GXC550" s="168"/>
      <c r="GXD550" s="168"/>
      <c r="GXE550" s="508"/>
      <c r="GXF550" s="508"/>
      <c r="GXG550" s="508"/>
      <c r="GXH550" s="508"/>
      <c r="GXI550" s="508"/>
      <c r="GXJ550" s="508"/>
      <c r="GXK550" s="508"/>
      <c r="GXL550" s="508"/>
      <c r="GXM550" s="508"/>
      <c r="GXN550" s="508"/>
      <c r="GXO550" s="508"/>
      <c r="GXP550" s="508"/>
      <c r="GXQ550" s="508"/>
      <c r="GXR550" s="508"/>
      <c r="GXS550" s="508"/>
      <c r="GXT550" s="508"/>
      <c r="GXU550" s="508"/>
      <c r="GXV550" s="508"/>
      <c r="GXW550" s="508"/>
      <c r="GXX550" s="508"/>
      <c r="GXY550" s="508"/>
      <c r="GXZ550" s="508"/>
      <c r="GYA550" s="508"/>
      <c r="GYB550" s="508"/>
      <c r="GYC550" s="89"/>
      <c r="GYD550" s="89"/>
      <c r="GYE550" s="89"/>
      <c r="GYF550" s="89"/>
      <c r="GYG550" s="89"/>
      <c r="GYH550" s="508"/>
      <c r="GYI550" s="508"/>
      <c r="GYJ550" s="89"/>
      <c r="GYK550" s="89"/>
      <c r="GYL550" s="508"/>
      <c r="GYM550" s="508"/>
      <c r="GYN550" s="89"/>
      <c r="GYO550" s="89"/>
      <c r="GYP550" s="508"/>
      <c r="GYQ550" s="508"/>
      <c r="GYR550" s="508"/>
      <c r="GYS550" s="508"/>
      <c r="GYT550" s="508"/>
      <c r="GYU550" s="508"/>
      <c r="GYV550" s="508"/>
      <c r="GYW550" s="89"/>
      <c r="GYX550" s="89"/>
      <c r="GYY550" s="508"/>
      <c r="GYZ550" s="508"/>
      <c r="GZA550" s="89"/>
      <c r="GZB550" s="89"/>
      <c r="GZC550" s="508"/>
      <c r="GZD550" s="508"/>
      <c r="GZE550" s="508"/>
      <c r="GZF550" s="508"/>
      <c r="GZG550" s="508"/>
      <c r="GZH550" s="203"/>
      <c r="GZI550" s="107"/>
      <c r="GZJ550" s="508"/>
      <c r="GZK550" s="508"/>
      <c r="GZL550" s="508"/>
      <c r="GZM550" s="508"/>
      <c r="GZN550" s="508"/>
      <c r="GZO550" s="508"/>
      <c r="GZP550" s="508"/>
      <c r="GZQ550" s="168"/>
      <c r="GZR550" s="168"/>
      <c r="GZS550" s="168"/>
      <c r="GZT550" s="168"/>
      <c r="GZU550" s="168"/>
      <c r="GZV550" s="168"/>
      <c r="GZW550" s="168"/>
      <c r="GZX550" s="168"/>
      <c r="GZY550" s="168"/>
      <c r="GZZ550" s="168"/>
      <c r="HAA550" s="168"/>
      <c r="HAB550" s="168"/>
      <c r="HAC550" s="168"/>
      <c r="HAD550" s="168"/>
      <c r="HAE550" s="168"/>
      <c r="HAF550" s="168"/>
      <c r="HAG550" s="168"/>
      <c r="HAH550" s="168"/>
      <c r="HAI550" s="168"/>
      <c r="HAJ550" s="168"/>
      <c r="HAK550" s="168"/>
      <c r="HAL550" s="168"/>
      <c r="HAM550" s="168"/>
      <c r="HAN550" s="168"/>
      <c r="HAO550" s="168"/>
      <c r="HAP550" s="168"/>
      <c r="HAQ550" s="168"/>
      <c r="HAR550" s="168"/>
      <c r="HAS550" s="168"/>
      <c r="HAT550" s="168"/>
      <c r="HAU550" s="168"/>
      <c r="HAV550" s="168"/>
      <c r="HAW550" s="168"/>
      <c r="HAX550" s="168"/>
      <c r="HAY550" s="168"/>
      <c r="HAZ550" s="168"/>
      <c r="HBA550" s="168"/>
      <c r="HBB550" s="168"/>
      <c r="HBC550" s="168"/>
      <c r="HBD550" s="168"/>
      <c r="HBE550" s="168"/>
      <c r="HBF550" s="168"/>
      <c r="HBG550" s="168"/>
      <c r="HBH550" s="168"/>
      <c r="HBI550" s="508"/>
      <c r="HBJ550" s="508"/>
      <c r="HBK550" s="508"/>
      <c r="HBL550" s="508"/>
      <c r="HBM550" s="508"/>
      <c r="HBN550" s="508"/>
      <c r="HBO550" s="508"/>
      <c r="HBP550" s="508"/>
      <c r="HBQ550" s="508"/>
      <c r="HBR550" s="508"/>
      <c r="HBS550" s="508"/>
      <c r="HBT550" s="508"/>
      <c r="HBU550" s="508"/>
      <c r="HBV550" s="508"/>
      <c r="HBW550" s="508"/>
      <c r="HBX550" s="508"/>
      <c r="HBY550" s="508"/>
      <c r="HBZ550" s="508"/>
      <c r="HCA550" s="508"/>
      <c r="HCB550" s="508"/>
      <c r="HCC550" s="508"/>
      <c r="HCD550" s="508"/>
      <c r="HCE550" s="508"/>
      <c r="HCF550" s="508"/>
      <c r="HCG550" s="89"/>
      <c r="HCH550" s="89"/>
      <c r="HCI550" s="89"/>
      <c r="HCJ550" s="89"/>
      <c r="HCK550" s="89"/>
      <c r="HCL550" s="508"/>
      <c r="HCM550" s="508"/>
      <c r="HCN550" s="89"/>
      <c r="HCO550" s="89"/>
      <c r="HCP550" s="508"/>
      <c r="HCQ550" s="508"/>
      <c r="HCR550" s="89"/>
      <c r="HCS550" s="89"/>
      <c r="HCT550" s="508"/>
      <c r="HCU550" s="508"/>
      <c r="HCV550" s="508"/>
      <c r="HCW550" s="508"/>
      <c r="HCX550" s="508"/>
      <c r="HCY550" s="508"/>
      <c r="HCZ550" s="508"/>
      <c r="HDA550" s="89"/>
      <c r="HDB550" s="89"/>
      <c r="HDC550" s="508"/>
      <c r="HDD550" s="508"/>
      <c r="HDE550" s="89"/>
      <c r="HDF550" s="89"/>
      <c r="HDG550" s="508"/>
      <c r="HDH550" s="508"/>
      <c r="HDI550" s="508"/>
      <c r="HDJ550" s="508"/>
      <c r="HDK550" s="508"/>
      <c r="HDL550" s="203"/>
      <c r="HDM550" s="107"/>
      <c r="HDN550" s="508"/>
      <c r="HDO550" s="508"/>
      <c r="HDP550" s="508"/>
      <c r="HDQ550" s="508"/>
      <c r="HDR550" s="508"/>
      <c r="HDS550" s="508"/>
      <c r="HDT550" s="508"/>
      <c r="HDU550" s="168"/>
      <c r="HDV550" s="168"/>
      <c r="HDW550" s="168"/>
      <c r="HDX550" s="168"/>
      <c r="HDY550" s="168"/>
      <c r="HDZ550" s="168"/>
      <c r="HEA550" s="168"/>
      <c r="HEB550" s="168"/>
      <c r="HEC550" s="168"/>
      <c r="HED550" s="168"/>
      <c r="HEE550" s="168"/>
      <c r="HEF550" s="168"/>
      <c r="HEG550" s="168"/>
      <c r="HEH550" s="168"/>
      <c r="HEI550" s="168"/>
      <c r="HEJ550" s="168"/>
      <c r="HEK550" s="168"/>
      <c r="HEL550" s="168"/>
      <c r="HEM550" s="168"/>
      <c r="HEN550" s="168"/>
      <c r="HEO550" s="168"/>
      <c r="HEP550" s="168"/>
      <c r="HEQ550" s="168"/>
      <c r="HER550" s="168"/>
      <c r="HES550" s="168"/>
      <c r="HET550" s="168"/>
      <c r="HEU550" s="168"/>
      <c r="HEV550" s="168"/>
      <c r="HEW550" s="168"/>
      <c r="HEX550" s="168"/>
      <c r="HEY550" s="168"/>
      <c r="HEZ550" s="168"/>
      <c r="HFA550" s="168"/>
      <c r="HFB550" s="168"/>
      <c r="HFC550" s="168"/>
      <c r="HFD550" s="168"/>
      <c r="HFE550" s="168"/>
      <c r="HFF550" s="168"/>
      <c r="HFG550" s="168"/>
      <c r="HFH550" s="168"/>
      <c r="HFI550" s="168"/>
      <c r="HFJ550" s="168"/>
      <c r="HFK550" s="168"/>
      <c r="HFL550" s="168"/>
      <c r="HFM550" s="508"/>
      <c r="HFN550" s="508"/>
      <c r="HFO550" s="508"/>
      <c r="HFP550" s="508"/>
      <c r="HFQ550" s="508"/>
      <c r="HFR550" s="508"/>
      <c r="HFS550" s="508"/>
      <c r="HFT550" s="508"/>
      <c r="HFU550" s="508"/>
      <c r="HFV550" s="508"/>
      <c r="HFW550" s="508"/>
      <c r="HFX550" s="508"/>
      <c r="HFY550" s="508"/>
      <c r="HFZ550" s="508"/>
      <c r="HGA550" s="508"/>
      <c r="HGB550" s="508"/>
      <c r="HGC550" s="508"/>
      <c r="HGD550" s="508"/>
      <c r="HGE550" s="508"/>
      <c r="HGF550" s="508"/>
      <c r="HGG550" s="508"/>
      <c r="HGH550" s="508"/>
      <c r="HGI550" s="508"/>
      <c r="HGJ550" s="508"/>
      <c r="HGK550" s="89"/>
      <c r="HGL550" s="89"/>
      <c r="HGM550" s="89"/>
      <c r="HGN550" s="89"/>
      <c r="HGO550" s="89"/>
      <c r="HGP550" s="508"/>
      <c r="HGQ550" s="508"/>
      <c r="HGR550" s="89"/>
      <c r="HGS550" s="89"/>
      <c r="HGT550" s="508"/>
      <c r="HGU550" s="508"/>
      <c r="HGV550" s="89"/>
      <c r="HGW550" s="89"/>
      <c r="HGX550" s="508"/>
      <c r="HGY550" s="508"/>
      <c r="HGZ550" s="508"/>
      <c r="HHA550" s="508"/>
      <c r="HHB550" s="508"/>
      <c r="HHC550" s="508"/>
      <c r="HHD550" s="508"/>
      <c r="HHE550" s="89"/>
      <c r="HHF550" s="89"/>
      <c r="HHG550" s="508"/>
      <c r="HHH550" s="508"/>
      <c r="HHI550" s="89"/>
      <c r="HHJ550" s="89"/>
      <c r="HHK550" s="508"/>
      <c r="HHL550" s="508"/>
      <c r="HHM550" s="508"/>
      <c r="HHN550" s="508"/>
      <c r="HHO550" s="508"/>
      <c r="HHP550" s="203"/>
      <c r="HHQ550" s="107"/>
      <c r="HHR550" s="508"/>
      <c r="HHS550" s="508"/>
      <c r="HHT550" s="508"/>
      <c r="HHU550" s="508"/>
      <c r="HHV550" s="508"/>
      <c r="HHW550" s="508"/>
      <c r="HHX550" s="508"/>
      <c r="HHY550" s="168"/>
      <c r="HHZ550" s="168"/>
      <c r="HIA550" s="168"/>
      <c r="HIB550" s="168"/>
      <c r="HIC550" s="168"/>
      <c r="HID550" s="168"/>
      <c r="HIE550" s="168"/>
      <c r="HIF550" s="168"/>
      <c r="HIG550" s="168"/>
      <c r="HIH550" s="168"/>
      <c r="HII550" s="168"/>
      <c r="HIJ550" s="168"/>
      <c r="HIK550" s="168"/>
      <c r="HIL550" s="168"/>
      <c r="HIM550" s="168"/>
      <c r="HIN550" s="168"/>
      <c r="HIO550" s="168"/>
      <c r="HIP550" s="168"/>
      <c r="HIQ550" s="168"/>
      <c r="HIR550" s="168"/>
      <c r="HIS550" s="168"/>
      <c r="HIT550" s="168"/>
      <c r="HIU550" s="168"/>
      <c r="HIV550" s="168"/>
      <c r="HIW550" s="168"/>
      <c r="HIX550" s="168"/>
      <c r="HIY550" s="168"/>
      <c r="HIZ550" s="168"/>
      <c r="HJA550" s="168"/>
      <c r="HJB550" s="168"/>
      <c r="HJC550" s="168"/>
      <c r="HJD550" s="168"/>
      <c r="HJE550" s="168"/>
      <c r="HJF550" s="168"/>
      <c r="HJG550" s="168"/>
      <c r="HJH550" s="168"/>
      <c r="HJI550" s="168"/>
      <c r="HJJ550" s="168"/>
      <c r="HJK550" s="168"/>
      <c r="HJL550" s="168"/>
      <c r="HJM550" s="168"/>
      <c r="HJN550" s="168"/>
      <c r="HJO550" s="168"/>
      <c r="HJP550" s="168"/>
      <c r="HJQ550" s="508"/>
      <c r="HJR550" s="508"/>
      <c r="HJS550" s="508"/>
      <c r="HJT550" s="508"/>
      <c r="HJU550" s="508"/>
      <c r="HJV550" s="508"/>
      <c r="HJW550" s="508"/>
      <c r="HJX550" s="508"/>
      <c r="HJY550" s="508"/>
      <c r="HJZ550" s="508"/>
      <c r="HKA550" s="508"/>
      <c r="HKB550" s="508"/>
      <c r="HKC550" s="508"/>
      <c r="HKD550" s="508"/>
      <c r="HKE550" s="508"/>
      <c r="HKF550" s="508"/>
      <c r="HKG550" s="508"/>
      <c r="HKH550" s="508"/>
      <c r="HKI550" s="508"/>
      <c r="HKJ550" s="508"/>
      <c r="HKK550" s="508"/>
      <c r="HKL550" s="508"/>
      <c r="HKM550" s="508"/>
      <c r="HKN550" s="508"/>
      <c r="HKO550" s="89"/>
      <c r="HKP550" s="89"/>
      <c r="HKQ550" s="89"/>
      <c r="HKR550" s="89"/>
      <c r="HKS550" s="89"/>
      <c r="HKT550" s="508"/>
      <c r="HKU550" s="508"/>
      <c r="HKV550" s="89"/>
      <c r="HKW550" s="89"/>
      <c r="HKX550" s="508"/>
      <c r="HKY550" s="508"/>
      <c r="HKZ550" s="89"/>
      <c r="HLA550" s="89"/>
      <c r="HLB550" s="508"/>
      <c r="HLC550" s="508"/>
      <c r="HLD550" s="508"/>
      <c r="HLE550" s="508"/>
      <c r="HLF550" s="508"/>
      <c r="HLG550" s="508"/>
      <c r="HLH550" s="508"/>
      <c r="HLI550" s="89"/>
      <c r="HLJ550" s="89"/>
      <c r="HLK550" s="508"/>
      <c r="HLL550" s="508"/>
      <c r="HLM550" s="89"/>
      <c r="HLN550" s="89"/>
      <c r="HLO550" s="508"/>
      <c r="HLP550" s="508"/>
      <c r="HLQ550" s="508"/>
      <c r="HLR550" s="508"/>
      <c r="HLS550" s="508"/>
      <c r="HLT550" s="203"/>
      <c r="HLU550" s="107"/>
      <c r="HLV550" s="508"/>
      <c r="HLW550" s="508"/>
      <c r="HLX550" s="508"/>
      <c r="HLY550" s="508"/>
      <c r="HLZ550" s="508"/>
      <c r="HMA550" s="508"/>
      <c r="HMB550" s="508"/>
      <c r="HMC550" s="168"/>
      <c r="HMD550" s="168"/>
      <c r="HME550" s="168"/>
      <c r="HMF550" s="168"/>
      <c r="HMG550" s="168"/>
      <c r="HMH550" s="168"/>
      <c r="HMI550" s="168"/>
      <c r="HMJ550" s="168"/>
      <c r="HMK550" s="168"/>
      <c r="HML550" s="168"/>
      <c r="HMM550" s="168"/>
      <c r="HMN550" s="168"/>
      <c r="HMO550" s="168"/>
      <c r="HMP550" s="168"/>
      <c r="HMQ550" s="168"/>
      <c r="HMR550" s="168"/>
      <c r="HMS550" s="168"/>
      <c r="HMT550" s="168"/>
      <c r="HMU550" s="168"/>
      <c r="HMV550" s="168"/>
      <c r="HMW550" s="168"/>
      <c r="HMX550" s="168"/>
      <c r="HMY550" s="168"/>
      <c r="HMZ550" s="168"/>
      <c r="HNA550" s="168"/>
      <c r="HNB550" s="168"/>
      <c r="HNC550" s="168"/>
      <c r="HND550" s="168"/>
      <c r="HNE550" s="168"/>
      <c r="HNF550" s="168"/>
      <c r="HNG550" s="168"/>
      <c r="HNH550" s="168"/>
      <c r="HNI550" s="168"/>
      <c r="HNJ550" s="168"/>
      <c r="HNK550" s="168"/>
      <c r="HNL550" s="168"/>
      <c r="HNM550" s="168"/>
      <c r="HNN550" s="168"/>
      <c r="HNO550" s="168"/>
      <c r="HNP550" s="168"/>
      <c r="HNQ550" s="168"/>
      <c r="HNR550" s="168"/>
      <c r="HNS550" s="168"/>
      <c r="HNT550" s="168"/>
      <c r="HNU550" s="508"/>
      <c r="HNV550" s="508"/>
      <c r="HNW550" s="508"/>
      <c r="HNX550" s="508"/>
      <c r="HNY550" s="508"/>
      <c r="HNZ550" s="508"/>
      <c r="HOA550" s="508"/>
      <c r="HOB550" s="508"/>
      <c r="HOC550" s="508"/>
      <c r="HOD550" s="508"/>
      <c r="HOE550" s="508"/>
      <c r="HOF550" s="508"/>
      <c r="HOG550" s="508"/>
      <c r="HOH550" s="508"/>
      <c r="HOI550" s="508"/>
      <c r="HOJ550" s="508"/>
      <c r="HOK550" s="508"/>
      <c r="HOL550" s="508"/>
      <c r="HOM550" s="508"/>
      <c r="HON550" s="508"/>
      <c r="HOO550" s="508"/>
      <c r="HOP550" s="508"/>
      <c r="HOQ550" s="508"/>
      <c r="HOR550" s="508"/>
      <c r="HOS550" s="89"/>
      <c r="HOT550" s="89"/>
      <c r="HOU550" s="89"/>
      <c r="HOV550" s="89"/>
      <c r="HOW550" s="89"/>
      <c r="HOX550" s="508"/>
      <c r="HOY550" s="508"/>
      <c r="HOZ550" s="89"/>
      <c r="HPA550" s="89"/>
      <c r="HPB550" s="508"/>
      <c r="HPC550" s="508"/>
      <c r="HPD550" s="89"/>
      <c r="HPE550" s="89"/>
      <c r="HPF550" s="508"/>
      <c r="HPG550" s="508"/>
      <c r="HPH550" s="508"/>
      <c r="HPI550" s="508"/>
      <c r="HPJ550" s="508"/>
      <c r="HPK550" s="508"/>
      <c r="HPL550" s="508"/>
      <c r="HPM550" s="89"/>
      <c r="HPN550" s="89"/>
      <c r="HPO550" s="508"/>
      <c r="HPP550" s="508"/>
      <c r="HPQ550" s="89"/>
      <c r="HPR550" s="89"/>
      <c r="HPS550" s="508"/>
      <c r="HPT550" s="508"/>
      <c r="HPU550" s="508"/>
      <c r="HPV550" s="508"/>
      <c r="HPW550" s="508"/>
      <c r="HPX550" s="203"/>
      <c r="HPY550" s="107"/>
      <c r="HPZ550" s="508"/>
      <c r="HQA550" s="508"/>
      <c r="HQB550" s="508"/>
      <c r="HQC550" s="508"/>
      <c r="HQD550" s="508"/>
      <c r="HQE550" s="508"/>
      <c r="HQF550" s="508"/>
      <c r="HQG550" s="168"/>
      <c r="HQH550" s="168"/>
      <c r="HQI550" s="168"/>
      <c r="HQJ550" s="168"/>
      <c r="HQK550" s="168"/>
      <c r="HQL550" s="168"/>
      <c r="HQM550" s="168"/>
      <c r="HQN550" s="168"/>
      <c r="HQO550" s="168"/>
      <c r="HQP550" s="168"/>
      <c r="HQQ550" s="168"/>
      <c r="HQR550" s="168"/>
      <c r="HQS550" s="168"/>
      <c r="HQT550" s="168"/>
      <c r="HQU550" s="168"/>
      <c r="HQV550" s="168"/>
      <c r="HQW550" s="168"/>
      <c r="HQX550" s="168"/>
      <c r="HQY550" s="168"/>
      <c r="HQZ550" s="168"/>
      <c r="HRA550" s="168"/>
      <c r="HRB550" s="168"/>
      <c r="HRC550" s="168"/>
      <c r="HRD550" s="168"/>
      <c r="HRE550" s="168"/>
      <c r="HRF550" s="168"/>
      <c r="HRG550" s="168"/>
      <c r="HRH550" s="168"/>
      <c r="HRI550" s="168"/>
      <c r="HRJ550" s="168"/>
      <c r="HRK550" s="168"/>
      <c r="HRL550" s="168"/>
      <c r="HRM550" s="168"/>
      <c r="HRN550" s="168"/>
      <c r="HRO550" s="168"/>
      <c r="HRP550" s="168"/>
      <c r="HRQ550" s="168"/>
      <c r="HRR550" s="168"/>
      <c r="HRS550" s="168"/>
      <c r="HRT550" s="168"/>
      <c r="HRU550" s="168"/>
      <c r="HRV550" s="168"/>
      <c r="HRW550" s="168"/>
      <c r="HRX550" s="168"/>
      <c r="HRY550" s="508"/>
      <c r="HRZ550" s="508"/>
      <c r="HSA550" s="508"/>
      <c r="HSB550" s="508"/>
      <c r="HSC550" s="508"/>
      <c r="HSD550" s="508"/>
      <c r="HSE550" s="508"/>
      <c r="HSF550" s="508"/>
      <c r="HSG550" s="508"/>
      <c r="HSH550" s="508"/>
      <c r="HSI550" s="508"/>
      <c r="HSJ550" s="508"/>
      <c r="HSK550" s="508"/>
      <c r="HSL550" s="508"/>
      <c r="HSM550" s="508"/>
      <c r="HSN550" s="508"/>
      <c r="HSO550" s="508"/>
      <c r="HSP550" s="508"/>
      <c r="HSQ550" s="508"/>
      <c r="HSR550" s="508"/>
      <c r="HSS550" s="508"/>
      <c r="HST550" s="508"/>
      <c r="HSU550" s="508"/>
      <c r="HSV550" s="508"/>
      <c r="HSW550" s="89"/>
      <c r="HSX550" s="89"/>
      <c r="HSY550" s="89"/>
      <c r="HSZ550" s="89"/>
      <c r="HTA550" s="89"/>
      <c r="HTB550" s="508"/>
      <c r="HTC550" s="508"/>
      <c r="HTD550" s="89"/>
      <c r="HTE550" s="89"/>
      <c r="HTF550" s="508"/>
      <c r="HTG550" s="508"/>
      <c r="HTH550" s="89"/>
      <c r="HTI550" s="89"/>
      <c r="HTJ550" s="508"/>
      <c r="HTK550" s="508"/>
      <c r="HTL550" s="508"/>
      <c r="HTM550" s="508"/>
      <c r="HTN550" s="508"/>
      <c r="HTO550" s="508"/>
      <c r="HTP550" s="508"/>
      <c r="HTQ550" s="89"/>
      <c r="HTR550" s="89"/>
      <c r="HTS550" s="508"/>
      <c r="HTT550" s="508"/>
      <c r="HTU550" s="89"/>
      <c r="HTV550" s="89"/>
      <c r="HTW550" s="508"/>
      <c r="HTX550" s="508"/>
      <c r="HTY550" s="508"/>
      <c r="HTZ550" s="508"/>
      <c r="HUA550" s="508"/>
      <c r="HUB550" s="203"/>
      <c r="HUC550" s="107"/>
      <c r="HUD550" s="508"/>
      <c r="HUE550" s="508"/>
      <c r="HUF550" s="508"/>
      <c r="HUG550" s="508"/>
      <c r="HUH550" s="508"/>
      <c r="HUI550" s="508"/>
      <c r="HUJ550" s="508"/>
      <c r="HUK550" s="168"/>
      <c r="HUL550" s="168"/>
      <c r="HUM550" s="168"/>
      <c r="HUN550" s="168"/>
      <c r="HUO550" s="168"/>
      <c r="HUP550" s="168"/>
      <c r="HUQ550" s="168"/>
      <c r="HUR550" s="168"/>
      <c r="HUS550" s="168"/>
      <c r="HUT550" s="168"/>
      <c r="HUU550" s="168"/>
      <c r="HUV550" s="168"/>
      <c r="HUW550" s="168"/>
      <c r="HUX550" s="168"/>
      <c r="HUY550" s="168"/>
      <c r="HUZ550" s="168"/>
      <c r="HVA550" s="168"/>
      <c r="HVB550" s="168"/>
      <c r="HVC550" s="168"/>
      <c r="HVD550" s="168"/>
      <c r="HVE550" s="168"/>
      <c r="HVF550" s="168"/>
      <c r="HVG550" s="168"/>
      <c r="HVH550" s="168"/>
      <c r="HVI550" s="168"/>
      <c r="HVJ550" s="168"/>
      <c r="HVK550" s="168"/>
      <c r="HVL550" s="168"/>
      <c r="HVM550" s="168"/>
      <c r="HVN550" s="168"/>
      <c r="HVO550" s="168"/>
      <c r="HVP550" s="168"/>
      <c r="HVQ550" s="168"/>
      <c r="HVR550" s="168"/>
      <c r="HVS550" s="168"/>
      <c r="HVT550" s="168"/>
      <c r="HVU550" s="168"/>
      <c r="HVV550" s="168"/>
      <c r="HVW550" s="168"/>
      <c r="HVX550" s="168"/>
      <c r="HVY550" s="168"/>
      <c r="HVZ550" s="168"/>
      <c r="HWA550" s="168"/>
      <c r="HWB550" s="168"/>
      <c r="HWC550" s="508"/>
      <c r="HWD550" s="508"/>
      <c r="HWE550" s="508"/>
      <c r="HWF550" s="508"/>
      <c r="HWG550" s="508"/>
      <c r="HWH550" s="508"/>
      <c r="HWI550" s="508"/>
      <c r="HWJ550" s="508"/>
      <c r="HWK550" s="508"/>
      <c r="HWL550" s="508"/>
      <c r="HWM550" s="508"/>
      <c r="HWN550" s="508"/>
      <c r="HWO550" s="508"/>
      <c r="HWP550" s="508"/>
      <c r="HWQ550" s="508"/>
      <c r="HWR550" s="508"/>
      <c r="HWS550" s="508"/>
      <c r="HWT550" s="508"/>
      <c r="HWU550" s="508"/>
      <c r="HWV550" s="508"/>
      <c r="HWW550" s="508"/>
      <c r="HWX550" s="508"/>
      <c r="HWY550" s="508"/>
      <c r="HWZ550" s="508"/>
      <c r="HXA550" s="89"/>
      <c r="HXB550" s="89"/>
      <c r="HXC550" s="89"/>
      <c r="HXD550" s="89"/>
      <c r="HXE550" s="89"/>
      <c r="HXF550" s="508"/>
      <c r="HXG550" s="508"/>
      <c r="HXH550" s="89"/>
      <c r="HXI550" s="89"/>
      <c r="HXJ550" s="508"/>
      <c r="HXK550" s="508"/>
      <c r="HXL550" s="89"/>
      <c r="HXM550" s="89"/>
      <c r="HXN550" s="508"/>
      <c r="HXO550" s="508"/>
      <c r="HXP550" s="508"/>
      <c r="HXQ550" s="508"/>
      <c r="HXR550" s="508"/>
      <c r="HXS550" s="508"/>
      <c r="HXT550" s="508"/>
      <c r="HXU550" s="89"/>
      <c r="HXV550" s="89"/>
      <c r="HXW550" s="508"/>
      <c r="HXX550" s="508"/>
      <c r="HXY550" s="89"/>
      <c r="HXZ550" s="89"/>
      <c r="HYA550" s="508"/>
      <c r="HYB550" s="508"/>
      <c r="HYC550" s="508"/>
      <c r="HYD550" s="508"/>
      <c r="HYE550" s="508"/>
      <c r="HYF550" s="203"/>
      <c r="HYG550" s="107"/>
      <c r="HYH550" s="508"/>
      <c r="HYI550" s="508"/>
      <c r="HYJ550" s="508"/>
      <c r="HYK550" s="508"/>
      <c r="HYL550" s="508"/>
      <c r="HYM550" s="508"/>
      <c r="HYN550" s="508"/>
      <c r="HYO550" s="168"/>
      <c r="HYP550" s="168"/>
      <c r="HYQ550" s="168"/>
      <c r="HYR550" s="168"/>
      <c r="HYS550" s="168"/>
      <c r="HYT550" s="168"/>
      <c r="HYU550" s="168"/>
      <c r="HYV550" s="168"/>
      <c r="HYW550" s="168"/>
      <c r="HYX550" s="168"/>
      <c r="HYY550" s="168"/>
      <c r="HYZ550" s="168"/>
      <c r="HZA550" s="168"/>
      <c r="HZB550" s="168"/>
      <c r="HZC550" s="168"/>
      <c r="HZD550" s="168"/>
      <c r="HZE550" s="168"/>
      <c r="HZF550" s="168"/>
      <c r="HZG550" s="168"/>
      <c r="HZH550" s="168"/>
      <c r="HZI550" s="168"/>
      <c r="HZJ550" s="168"/>
      <c r="HZK550" s="168"/>
      <c r="HZL550" s="168"/>
      <c r="HZM550" s="168"/>
      <c r="HZN550" s="168"/>
      <c r="HZO550" s="168"/>
      <c r="HZP550" s="168"/>
      <c r="HZQ550" s="168"/>
      <c r="HZR550" s="168"/>
      <c r="HZS550" s="168"/>
      <c r="HZT550" s="168"/>
      <c r="HZU550" s="168"/>
      <c r="HZV550" s="168"/>
      <c r="HZW550" s="168"/>
      <c r="HZX550" s="168"/>
      <c r="HZY550" s="168"/>
      <c r="HZZ550" s="168"/>
      <c r="IAA550" s="168"/>
      <c r="IAB550" s="168"/>
      <c r="IAC550" s="168"/>
      <c r="IAD550" s="168"/>
      <c r="IAE550" s="168"/>
      <c r="IAF550" s="168"/>
      <c r="IAG550" s="508"/>
      <c r="IAH550" s="508"/>
      <c r="IAI550" s="508"/>
      <c r="IAJ550" s="508"/>
      <c r="IAK550" s="508"/>
      <c r="IAL550" s="508"/>
      <c r="IAM550" s="508"/>
      <c r="IAN550" s="508"/>
      <c r="IAO550" s="508"/>
      <c r="IAP550" s="508"/>
      <c r="IAQ550" s="508"/>
      <c r="IAR550" s="508"/>
      <c r="IAS550" s="508"/>
      <c r="IAT550" s="508"/>
      <c r="IAU550" s="508"/>
      <c r="IAV550" s="508"/>
      <c r="IAW550" s="508"/>
      <c r="IAX550" s="508"/>
      <c r="IAY550" s="508"/>
      <c r="IAZ550" s="508"/>
      <c r="IBA550" s="508"/>
      <c r="IBB550" s="508"/>
      <c r="IBC550" s="508"/>
      <c r="IBD550" s="508"/>
      <c r="IBE550" s="89"/>
      <c r="IBF550" s="89"/>
      <c r="IBG550" s="89"/>
      <c r="IBH550" s="89"/>
      <c r="IBI550" s="89"/>
      <c r="IBJ550" s="508"/>
      <c r="IBK550" s="508"/>
      <c r="IBL550" s="89"/>
      <c r="IBM550" s="89"/>
      <c r="IBN550" s="508"/>
      <c r="IBO550" s="508"/>
      <c r="IBP550" s="89"/>
      <c r="IBQ550" s="89"/>
      <c r="IBR550" s="508"/>
      <c r="IBS550" s="508"/>
      <c r="IBT550" s="508"/>
      <c r="IBU550" s="508"/>
      <c r="IBV550" s="508"/>
      <c r="IBW550" s="508"/>
      <c r="IBX550" s="508"/>
      <c r="IBY550" s="89"/>
      <c r="IBZ550" s="89"/>
      <c r="ICA550" s="508"/>
      <c r="ICB550" s="508"/>
      <c r="ICC550" s="89"/>
      <c r="ICD550" s="89"/>
      <c r="ICE550" s="508"/>
      <c r="ICF550" s="508"/>
      <c r="ICG550" s="508"/>
      <c r="ICH550" s="508"/>
      <c r="ICI550" s="508"/>
      <c r="ICJ550" s="203"/>
      <c r="ICK550" s="107"/>
      <c r="ICL550" s="508"/>
      <c r="ICM550" s="508"/>
      <c r="ICN550" s="508"/>
      <c r="ICO550" s="508"/>
      <c r="ICP550" s="508"/>
      <c r="ICQ550" s="508"/>
      <c r="ICR550" s="508"/>
      <c r="ICS550" s="168"/>
      <c r="ICT550" s="168"/>
      <c r="ICU550" s="168"/>
      <c r="ICV550" s="168"/>
      <c r="ICW550" s="168"/>
      <c r="ICX550" s="168"/>
      <c r="ICY550" s="168"/>
      <c r="ICZ550" s="168"/>
      <c r="IDA550" s="168"/>
      <c r="IDB550" s="168"/>
      <c r="IDC550" s="168"/>
      <c r="IDD550" s="168"/>
      <c r="IDE550" s="168"/>
      <c r="IDF550" s="168"/>
      <c r="IDG550" s="168"/>
      <c r="IDH550" s="168"/>
      <c r="IDI550" s="168"/>
      <c r="IDJ550" s="168"/>
      <c r="IDK550" s="168"/>
      <c r="IDL550" s="168"/>
      <c r="IDM550" s="168"/>
      <c r="IDN550" s="168"/>
      <c r="IDO550" s="168"/>
      <c r="IDP550" s="168"/>
      <c r="IDQ550" s="168"/>
      <c r="IDR550" s="168"/>
      <c r="IDS550" s="168"/>
      <c r="IDT550" s="168"/>
      <c r="IDU550" s="168"/>
      <c r="IDV550" s="168"/>
      <c r="IDW550" s="168"/>
      <c r="IDX550" s="168"/>
      <c r="IDY550" s="168"/>
      <c r="IDZ550" s="168"/>
      <c r="IEA550" s="168"/>
      <c r="IEB550" s="168"/>
      <c r="IEC550" s="168"/>
      <c r="IED550" s="168"/>
      <c r="IEE550" s="168"/>
      <c r="IEF550" s="168"/>
      <c r="IEG550" s="168"/>
      <c r="IEH550" s="168"/>
      <c r="IEI550" s="168"/>
      <c r="IEJ550" s="168"/>
      <c r="IEK550" s="508"/>
      <c r="IEL550" s="508"/>
      <c r="IEM550" s="508"/>
      <c r="IEN550" s="508"/>
      <c r="IEO550" s="508"/>
      <c r="IEP550" s="508"/>
      <c r="IEQ550" s="508"/>
      <c r="IER550" s="508"/>
      <c r="IES550" s="508"/>
      <c r="IET550" s="508"/>
      <c r="IEU550" s="508"/>
      <c r="IEV550" s="508"/>
      <c r="IEW550" s="508"/>
      <c r="IEX550" s="508"/>
      <c r="IEY550" s="508"/>
      <c r="IEZ550" s="508"/>
      <c r="IFA550" s="508"/>
      <c r="IFB550" s="508"/>
      <c r="IFC550" s="508"/>
      <c r="IFD550" s="508"/>
      <c r="IFE550" s="508"/>
      <c r="IFF550" s="508"/>
      <c r="IFG550" s="508"/>
      <c r="IFH550" s="508"/>
      <c r="IFI550" s="89"/>
      <c r="IFJ550" s="89"/>
      <c r="IFK550" s="89"/>
      <c r="IFL550" s="89"/>
      <c r="IFM550" s="89"/>
      <c r="IFN550" s="508"/>
      <c r="IFO550" s="508"/>
      <c r="IFP550" s="89"/>
      <c r="IFQ550" s="89"/>
      <c r="IFR550" s="508"/>
      <c r="IFS550" s="508"/>
      <c r="IFT550" s="89"/>
      <c r="IFU550" s="89"/>
      <c r="IFV550" s="508"/>
      <c r="IFW550" s="508"/>
      <c r="IFX550" s="508"/>
      <c r="IFY550" s="508"/>
      <c r="IFZ550" s="508"/>
      <c r="IGA550" s="508"/>
      <c r="IGB550" s="508"/>
      <c r="IGC550" s="89"/>
      <c r="IGD550" s="89"/>
      <c r="IGE550" s="508"/>
      <c r="IGF550" s="508"/>
      <c r="IGG550" s="89"/>
      <c r="IGH550" s="89"/>
      <c r="IGI550" s="508"/>
      <c r="IGJ550" s="508"/>
      <c r="IGK550" s="508"/>
      <c r="IGL550" s="508"/>
      <c r="IGM550" s="508"/>
      <c r="IGN550" s="203"/>
      <c r="IGO550" s="107"/>
      <c r="IGP550" s="508"/>
      <c r="IGQ550" s="508"/>
      <c r="IGR550" s="508"/>
      <c r="IGS550" s="508"/>
      <c r="IGT550" s="508"/>
      <c r="IGU550" s="508"/>
      <c r="IGV550" s="508"/>
      <c r="IGW550" s="168"/>
      <c r="IGX550" s="168"/>
      <c r="IGY550" s="168"/>
      <c r="IGZ550" s="168"/>
      <c r="IHA550" s="168"/>
      <c r="IHB550" s="168"/>
      <c r="IHC550" s="168"/>
      <c r="IHD550" s="168"/>
      <c r="IHE550" s="168"/>
      <c r="IHF550" s="168"/>
      <c r="IHG550" s="168"/>
      <c r="IHH550" s="168"/>
      <c r="IHI550" s="168"/>
      <c r="IHJ550" s="168"/>
      <c r="IHK550" s="168"/>
      <c r="IHL550" s="168"/>
      <c r="IHM550" s="168"/>
      <c r="IHN550" s="168"/>
      <c r="IHO550" s="168"/>
      <c r="IHP550" s="168"/>
      <c r="IHQ550" s="168"/>
      <c r="IHR550" s="168"/>
      <c r="IHS550" s="168"/>
      <c r="IHT550" s="168"/>
      <c r="IHU550" s="168"/>
      <c r="IHV550" s="168"/>
      <c r="IHW550" s="168"/>
      <c r="IHX550" s="168"/>
      <c r="IHY550" s="168"/>
      <c r="IHZ550" s="168"/>
      <c r="IIA550" s="168"/>
      <c r="IIB550" s="168"/>
      <c r="IIC550" s="168"/>
      <c r="IID550" s="168"/>
      <c r="IIE550" s="168"/>
      <c r="IIF550" s="168"/>
      <c r="IIG550" s="168"/>
      <c r="IIH550" s="168"/>
      <c r="III550" s="168"/>
      <c r="IIJ550" s="168"/>
      <c r="IIK550" s="168"/>
      <c r="IIL550" s="168"/>
      <c r="IIM550" s="168"/>
      <c r="IIN550" s="168"/>
      <c r="IIO550" s="508"/>
      <c r="IIP550" s="508"/>
      <c r="IIQ550" s="508"/>
      <c r="IIR550" s="508"/>
      <c r="IIS550" s="508"/>
      <c r="IIT550" s="508"/>
      <c r="IIU550" s="508"/>
      <c r="IIV550" s="508"/>
      <c r="IIW550" s="508"/>
      <c r="IIX550" s="508"/>
      <c r="IIY550" s="508"/>
      <c r="IIZ550" s="508"/>
      <c r="IJA550" s="508"/>
      <c r="IJB550" s="508"/>
      <c r="IJC550" s="508"/>
      <c r="IJD550" s="508"/>
      <c r="IJE550" s="508"/>
      <c r="IJF550" s="508"/>
      <c r="IJG550" s="508"/>
      <c r="IJH550" s="508"/>
      <c r="IJI550" s="508"/>
      <c r="IJJ550" s="508"/>
      <c r="IJK550" s="508"/>
      <c r="IJL550" s="508"/>
      <c r="IJM550" s="89"/>
      <c r="IJN550" s="89"/>
      <c r="IJO550" s="89"/>
      <c r="IJP550" s="89"/>
      <c r="IJQ550" s="89"/>
      <c r="IJR550" s="508"/>
      <c r="IJS550" s="508"/>
      <c r="IJT550" s="89"/>
      <c r="IJU550" s="89"/>
      <c r="IJV550" s="508"/>
      <c r="IJW550" s="508"/>
      <c r="IJX550" s="89"/>
      <c r="IJY550" s="89"/>
      <c r="IJZ550" s="508"/>
      <c r="IKA550" s="508"/>
      <c r="IKB550" s="508"/>
      <c r="IKC550" s="508"/>
      <c r="IKD550" s="508"/>
      <c r="IKE550" s="508"/>
      <c r="IKF550" s="508"/>
      <c r="IKG550" s="89"/>
      <c r="IKH550" s="89"/>
      <c r="IKI550" s="508"/>
      <c r="IKJ550" s="508"/>
      <c r="IKK550" s="89"/>
      <c r="IKL550" s="89"/>
      <c r="IKM550" s="508"/>
      <c r="IKN550" s="508"/>
      <c r="IKO550" s="508"/>
      <c r="IKP550" s="508"/>
      <c r="IKQ550" s="508"/>
      <c r="IKR550" s="203"/>
      <c r="IKS550" s="107"/>
      <c r="IKT550" s="508"/>
      <c r="IKU550" s="508"/>
      <c r="IKV550" s="508"/>
      <c r="IKW550" s="508"/>
      <c r="IKX550" s="508"/>
      <c r="IKY550" s="508"/>
      <c r="IKZ550" s="508"/>
      <c r="ILA550" s="168"/>
      <c r="ILB550" s="168"/>
      <c r="ILC550" s="168"/>
      <c r="ILD550" s="168"/>
      <c r="ILE550" s="168"/>
      <c r="ILF550" s="168"/>
      <c r="ILG550" s="168"/>
      <c r="ILH550" s="168"/>
      <c r="ILI550" s="168"/>
      <c r="ILJ550" s="168"/>
      <c r="ILK550" s="168"/>
      <c r="ILL550" s="168"/>
      <c r="ILM550" s="168"/>
      <c r="ILN550" s="168"/>
      <c r="ILO550" s="168"/>
      <c r="ILP550" s="168"/>
      <c r="ILQ550" s="168"/>
      <c r="ILR550" s="168"/>
      <c r="ILS550" s="168"/>
      <c r="ILT550" s="168"/>
      <c r="ILU550" s="168"/>
      <c r="ILV550" s="168"/>
      <c r="ILW550" s="168"/>
      <c r="ILX550" s="168"/>
      <c r="ILY550" s="168"/>
      <c r="ILZ550" s="168"/>
      <c r="IMA550" s="168"/>
      <c r="IMB550" s="168"/>
      <c r="IMC550" s="168"/>
      <c r="IMD550" s="168"/>
      <c r="IME550" s="168"/>
      <c r="IMF550" s="168"/>
      <c r="IMG550" s="168"/>
      <c r="IMH550" s="168"/>
      <c r="IMI550" s="168"/>
      <c r="IMJ550" s="168"/>
      <c r="IMK550" s="168"/>
      <c r="IML550" s="168"/>
      <c r="IMM550" s="168"/>
      <c r="IMN550" s="168"/>
      <c r="IMO550" s="168"/>
      <c r="IMP550" s="168"/>
      <c r="IMQ550" s="168"/>
      <c r="IMR550" s="168"/>
      <c r="IMS550" s="508"/>
      <c r="IMT550" s="508"/>
      <c r="IMU550" s="508"/>
      <c r="IMV550" s="508"/>
      <c r="IMW550" s="508"/>
      <c r="IMX550" s="508"/>
      <c r="IMY550" s="508"/>
      <c r="IMZ550" s="508"/>
      <c r="INA550" s="508"/>
      <c r="INB550" s="508"/>
      <c r="INC550" s="508"/>
      <c r="IND550" s="508"/>
      <c r="INE550" s="508"/>
      <c r="INF550" s="508"/>
      <c r="ING550" s="508"/>
      <c r="INH550" s="508"/>
      <c r="INI550" s="508"/>
      <c r="INJ550" s="508"/>
      <c r="INK550" s="508"/>
      <c r="INL550" s="508"/>
      <c r="INM550" s="508"/>
      <c r="INN550" s="508"/>
      <c r="INO550" s="508"/>
      <c r="INP550" s="508"/>
      <c r="INQ550" s="89"/>
      <c r="INR550" s="89"/>
      <c r="INS550" s="89"/>
      <c r="INT550" s="89"/>
      <c r="INU550" s="89"/>
      <c r="INV550" s="508"/>
      <c r="INW550" s="508"/>
      <c r="INX550" s="89"/>
      <c r="INY550" s="89"/>
      <c r="INZ550" s="508"/>
      <c r="IOA550" s="508"/>
      <c r="IOB550" s="89"/>
      <c r="IOC550" s="89"/>
      <c r="IOD550" s="508"/>
      <c r="IOE550" s="508"/>
      <c r="IOF550" s="508"/>
      <c r="IOG550" s="508"/>
      <c r="IOH550" s="508"/>
      <c r="IOI550" s="508"/>
      <c r="IOJ550" s="508"/>
      <c r="IOK550" s="89"/>
      <c r="IOL550" s="89"/>
      <c r="IOM550" s="508"/>
      <c r="ION550" s="508"/>
      <c r="IOO550" s="89"/>
      <c r="IOP550" s="89"/>
      <c r="IOQ550" s="508"/>
      <c r="IOR550" s="508"/>
      <c r="IOS550" s="508"/>
      <c r="IOT550" s="508"/>
      <c r="IOU550" s="508"/>
      <c r="IOV550" s="203"/>
      <c r="IOW550" s="107"/>
      <c r="IOX550" s="508"/>
      <c r="IOY550" s="508"/>
      <c r="IOZ550" s="508"/>
      <c r="IPA550" s="508"/>
      <c r="IPB550" s="508"/>
      <c r="IPC550" s="508"/>
      <c r="IPD550" s="508"/>
      <c r="IPE550" s="168"/>
      <c r="IPF550" s="168"/>
      <c r="IPG550" s="168"/>
      <c r="IPH550" s="168"/>
      <c r="IPI550" s="168"/>
      <c r="IPJ550" s="168"/>
      <c r="IPK550" s="168"/>
      <c r="IPL550" s="168"/>
      <c r="IPM550" s="168"/>
      <c r="IPN550" s="168"/>
      <c r="IPO550" s="168"/>
      <c r="IPP550" s="168"/>
      <c r="IPQ550" s="168"/>
      <c r="IPR550" s="168"/>
      <c r="IPS550" s="168"/>
      <c r="IPT550" s="168"/>
      <c r="IPU550" s="168"/>
      <c r="IPV550" s="168"/>
      <c r="IPW550" s="168"/>
      <c r="IPX550" s="168"/>
      <c r="IPY550" s="168"/>
      <c r="IPZ550" s="168"/>
      <c r="IQA550" s="168"/>
      <c r="IQB550" s="168"/>
      <c r="IQC550" s="168"/>
      <c r="IQD550" s="168"/>
      <c r="IQE550" s="168"/>
      <c r="IQF550" s="168"/>
      <c r="IQG550" s="168"/>
      <c r="IQH550" s="168"/>
      <c r="IQI550" s="168"/>
      <c r="IQJ550" s="168"/>
      <c r="IQK550" s="168"/>
      <c r="IQL550" s="168"/>
      <c r="IQM550" s="168"/>
      <c r="IQN550" s="168"/>
      <c r="IQO550" s="168"/>
      <c r="IQP550" s="168"/>
      <c r="IQQ550" s="168"/>
      <c r="IQR550" s="168"/>
      <c r="IQS550" s="168"/>
      <c r="IQT550" s="168"/>
      <c r="IQU550" s="168"/>
      <c r="IQV550" s="168"/>
      <c r="IQW550" s="508"/>
      <c r="IQX550" s="508"/>
      <c r="IQY550" s="508"/>
      <c r="IQZ550" s="508"/>
      <c r="IRA550" s="508"/>
      <c r="IRB550" s="508"/>
      <c r="IRC550" s="508"/>
      <c r="IRD550" s="508"/>
      <c r="IRE550" s="508"/>
      <c r="IRF550" s="508"/>
      <c r="IRG550" s="508"/>
      <c r="IRH550" s="508"/>
      <c r="IRI550" s="508"/>
      <c r="IRJ550" s="508"/>
      <c r="IRK550" s="508"/>
      <c r="IRL550" s="508"/>
      <c r="IRM550" s="508"/>
      <c r="IRN550" s="508"/>
      <c r="IRO550" s="508"/>
      <c r="IRP550" s="508"/>
      <c r="IRQ550" s="508"/>
      <c r="IRR550" s="508"/>
      <c r="IRS550" s="508"/>
      <c r="IRT550" s="508"/>
      <c r="IRU550" s="89"/>
      <c r="IRV550" s="89"/>
      <c r="IRW550" s="89"/>
      <c r="IRX550" s="89"/>
      <c r="IRY550" s="89"/>
      <c r="IRZ550" s="508"/>
      <c r="ISA550" s="508"/>
      <c r="ISB550" s="89"/>
      <c r="ISC550" s="89"/>
      <c r="ISD550" s="508"/>
      <c r="ISE550" s="508"/>
      <c r="ISF550" s="89"/>
      <c r="ISG550" s="89"/>
      <c r="ISH550" s="508"/>
      <c r="ISI550" s="508"/>
      <c r="ISJ550" s="508"/>
      <c r="ISK550" s="508"/>
      <c r="ISL550" s="508"/>
      <c r="ISM550" s="508"/>
      <c r="ISN550" s="508"/>
      <c r="ISO550" s="89"/>
      <c r="ISP550" s="89"/>
      <c r="ISQ550" s="508"/>
      <c r="ISR550" s="508"/>
      <c r="ISS550" s="89"/>
      <c r="IST550" s="89"/>
      <c r="ISU550" s="508"/>
      <c r="ISV550" s="508"/>
      <c r="ISW550" s="508"/>
      <c r="ISX550" s="508"/>
      <c r="ISY550" s="508"/>
      <c r="ISZ550" s="203"/>
      <c r="ITA550" s="107"/>
      <c r="ITB550" s="508"/>
      <c r="ITC550" s="508"/>
      <c r="ITD550" s="508"/>
      <c r="ITE550" s="508"/>
      <c r="ITF550" s="508"/>
      <c r="ITG550" s="508"/>
      <c r="ITH550" s="508"/>
      <c r="ITI550" s="168"/>
      <c r="ITJ550" s="168"/>
      <c r="ITK550" s="168"/>
      <c r="ITL550" s="168"/>
      <c r="ITM550" s="168"/>
      <c r="ITN550" s="168"/>
      <c r="ITO550" s="168"/>
      <c r="ITP550" s="168"/>
      <c r="ITQ550" s="168"/>
      <c r="ITR550" s="168"/>
      <c r="ITS550" s="168"/>
      <c r="ITT550" s="168"/>
      <c r="ITU550" s="168"/>
      <c r="ITV550" s="168"/>
      <c r="ITW550" s="168"/>
      <c r="ITX550" s="168"/>
      <c r="ITY550" s="168"/>
      <c r="ITZ550" s="168"/>
      <c r="IUA550" s="168"/>
      <c r="IUB550" s="168"/>
      <c r="IUC550" s="168"/>
      <c r="IUD550" s="168"/>
      <c r="IUE550" s="168"/>
      <c r="IUF550" s="168"/>
      <c r="IUG550" s="168"/>
      <c r="IUH550" s="168"/>
      <c r="IUI550" s="168"/>
      <c r="IUJ550" s="168"/>
      <c r="IUK550" s="168"/>
      <c r="IUL550" s="168"/>
      <c r="IUM550" s="168"/>
      <c r="IUN550" s="168"/>
      <c r="IUO550" s="168"/>
      <c r="IUP550" s="168"/>
      <c r="IUQ550" s="168"/>
      <c r="IUR550" s="168"/>
      <c r="IUS550" s="168"/>
      <c r="IUT550" s="168"/>
      <c r="IUU550" s="168"/>
      <c r="IUV550" s="168"/>
      <c r="IUW550" s="168"/>
      <c r="IUX550" s="168"/>
      <c r="IUY550" s="168"/>
      <c r="IUZ550" s="168"/>
      <c r="IVA550" s="508"/>
      <c r="IVB550" s="508"/>
      <c r="IVC550" s="508"/>
      <c r="IVD550" s="508"/>
      <c r="IVE550" s="508"/>
      <c r="IVF550" s="508"/>
      <c r="IVG550" s="508"/>
      <c r="IVH550" s="508"/>
      <c r="IVI550" s="508"/>
      <c r="IVJ550" s="508"/>
      <c r="IVK550" s="508"/>
      <c r="IVL550" s="508"/>
      <c r="IVM550" s="508"/>
      <c r="IVN550" s="508"/>
      <c r="IVO550" s="508"/>
      <c r="IVP550" s="508"/>
      <c r="IVQ550" s="508"/>
      <c r="IVR550" s="508"/>
      <c r="IVS550" s="508"/>
      <c r="IVT550" s="508"/>
      <c r="IVU550" s="508"/>
      <c r="IVV550" s="508"/>
      <c r="IVW550" s="508"/>
      <c r="IVX550" s="508"/>
      <c r="IVY550" s="89"/>
      <c r="IVZ550" s="89"/>
      <c r="IWA550" s="89"/>
      <c r="IWB550" s="89"/>
      <c r="IWC550" s="89"/>
      <c r="IWD550" s="508"/>
      <c r="IWE550" s="508"/>
      <c r="IWF550" s="89"/>
      <c r="IWG550" s="89"/>
      <c r="IWH550" s="508"/>
      <c r="IWI550" s="508"/>
      <c r="IWJ550" s="89"/>
      <c r="IWK550" s="89"/>
      <c r="IWL550" s="508"/>
      <c r="IWM550" s="508"/>
      <c r="IWN550" s="508"/>
      <c r="IWO550" s="508"/>
      <c r="IWP550" s="508"/>
      <c r="IWQ550" s="508"/>
      <c r="IWR550" s="508"/>
      <c r="IWS550" s="89"/>
      <c r="IWT550" s="89"/>
      <c r="IWU550" s="508"/>
      <c r="IWV550" s="508"/>
      <c r="IWW550" s="89"/>
      <c r="IWX550" s="89"/>
      <c r="IWY550" s="508"/>
      <c r="IWZ550" s="508"/>
      <c r="IXA550" s="508"/>
      <c r="IXB550" s="508"/>
      <c r="IXC550" s="508"/>
      <c r="IXD550" s="203"/>
      <c r="IXE550" s="107"/>
      <c r="IXF550" s="508"/>
      <c r="IXG550" s="508"/>
      <c r="IXH550" s="508"/>
      <c r="IXI550" s="508"/>
      <c r="IXJ550" s="508"/>
      <c r="IXK550" s="508"/>
      <c r="IXL550" s="508"/>
      <c r="IXM550" s="168"/>
      <c r="IXN550" s="168"/>
      <c r="IXO550" s="168"/>
      <c r="IXP550" s="168"/>
      <c r="IXQ550" s="168"/>
      <c r="IXR550" s="168"/>
      <c r="IXS550" s="168"/>
      <c r="IXT550" s="168"/>
      <c r="IXU550" s="168"/>
      <c r="IXV550" s="168"/>
      <c r="IXW550" s="168"/>
      <c r="IXX550" s="168"/>
      <c r="IXY550" s="168"/>
      <c r="IXZ550" s="168"/>
      <c r="IYA550" s="168"/>
      <c r="IYB550" s="168"/>
      <c r="IYC550" s="168"/>
      <c r="IYD550" s="168"/>
      <c r="IYE550" s="168"/>
      <c r="IYF550" s="168"/>
      <c r="IYG550" s="168"/>
      <c r="IYH550" s="168"/>
      <c r="IYI550" s="168"/>
      <c r="IYJ550" s="168"/>
      <c r="IYK550" s="168"/>
      <c r="IYL550" s="168"/>
      <c r="IYM550" s="168"/>
      <c r="IYN550" s="168"/>
      <c r="IYO550" s="168"/>
      <c r="IYP550" s="168"/>
      <c r="IYQ550" s="168"/>
      <c r="IYR550" s="168"/>
      <c r="IYS550" s="168"/>
      <c r="IYT550" s="168"/>
      <c r="IYU550" s="168"/>
      <c r="IYV550" s="168"/>
      <c r="IYW550" s="168"/>
      <c r="IYX550" s="168"/>
      <c r="IYY550" s="168"/>
      <c r="IYZ550" s="168"/>
      <c r="IZA550" s="168"/>
      <c r="IZB550" s="168"/>
      <c r="IZC550" s="168"/>
      <c r="IZD550" s="168"/>
      <c r="IZE550" s="508"/>
      <c r="IZF550" s="508"/>
      <c r="IZG550" s="508"/>
      <c r="IZH550" s="508"/>
      <c r="IZI550" s="508"/>
      <c r="IZJ550" s="508"/>
      <c r="IZK550" s="508"/>
      <c r="IZL550" s="508"/>
      <c r="IZM550" s="508"/>
      <c r="IZN550" s="508"/>
      <c r="IZO550" s="508"/>
      <c r="IZP550" s="508"/>
      <c r="IZQ550" s="508"/>
      <c r="IZR550" s="508"/>
      <c r="IZS550" s="508"/>
      <c r="IZT550" s="508"/>
      <c r="IZU550" s="508"/>
      <c r="IZV550" s="508"/>
      <c r="IZW550" s="508"/>
      <c r="IZX550" s="508"/>
      <c r="IZY550" s="508"/>
      <c r="IZZ550" s="508"/>
      <c r="JAA550" s="508"/>
      <c r="JAB550" s="508"/>
      <c r="JAC550" s="89"/>
      <c r="JAD550" s="89"/>
      <c r="JAE550" s="89"/>
      <c r="JAF550" s="89"/>
      <c r="JAG550" s="89"/>
      <c r="JAH550" s="508"/>
      <c r="JAI550" s="508"/>
      <c r="JAJ550" s="89"/>
      <c r="JAK550" s="89"/>
      <c r="JAL550" s="508"/>
      <c r="JAM550" s="508"/>
      <c r="JAN550" s="89"/>
      <c r="JAO550" s="89"/>
      <c r="JAP550" s="508"/>
      <c r="JAQ550" s="508"/>
      <c r="JAR550" s="508"/>
      <c r="JAS550" s="508"/>
      <c r="JAT550" s="508"/>
      <c r="JAU550" s="508"/>
      <c r="JAV550" s="508"/>
      <c r="JAW550" s="89"/>
      <c r="JAX550" s="89"/>
      <c r="JAY550" s="508"/>
      <c r="JAZ550" s="508"/>
      <c r="JBA550" s="89"/>
      <c r="JBB550" s="89"/>
      <c r="JBC550" s="508"/>
      <c r="JBD550" s="508"/>
      <c r="JBE550" s="508"/>
      <c r="JBF550" s="508"/>
      <c r="JBG550" s="508"/>
      <c r="JBH550" s="203"/>
      <c r="JBI550" s="107"/>
      <c r="JBJ550" s="508"/>
      <c r="JBK550" s="508"/>
      <c r="JBL550" s="508"/>
      <c r="JBM550" s="508"/>
      <c r="JBN550" s="508"/>
      <c r="JBO550" s="508"/>
      <c r="JBP550" s="508"/>
      <c r="JBQ550" s="168"/>
      <c r="JBR550" s="168"/>
      <c r="JBS550" s="168"/>
      <c r="JBT550" s="168"/>
      <c r="JBU550" s="168"/>
      <c r="JBV550" s="168"/>
      <c r="JBW550" s="168"/>
      <c r="JBX550" s="168"/>
      <c r="JBY550" s="168"/>
      <c r="JBZ550" s="168"/>
      <c r="JCA550" s="168"/>
      <c r="JCB550" s="168"/>
      <c r="JCC550" s="168"/>
      <c r="JCD550" s="168"/>
      <c r="JCE550" s="168"/>
      <c r="JCF550" s="168"/>
      <c r="JCG550" s="168"/>
      <c r="JCH550" s="168"/>
      <c r="JCI550" s="168"/>
      <c r="JCJ550" s="168"/>
      <c r="JCK550" s="168"/>
      <c r="JCL550" s="168"/>
      <c r="JCM550" s="168"/>
      <c r="JCN550" s="168"/>
      <c r="JCO550" s="168"/>
      <c r="JCP550" s="168"/>
      <c r="JCQ550" s="168"/>
      <c r="JCR550" s="168"/>
      <c r="JCS550" s="168"/>
      <c r="JCT550" s="168"/>
      <c r="JCU550" s="168"/>
      <c r="JCV550" s="168"/>
      <c r="JCW550" s="168"/>
      <c r="JCX550" s="168"/>
      <c r="JCY550" s="168"/>
      <c r="JCZ550" s="168"/>
      <c r="JDA550" s="168"/>
      <c r="JDB550" s="168"/>
      <c r="JDC550" s="168"/>
      <c r="JDD550" s="168"/>
      <c r="JDE550" s="168"/>
      <c r="JDF550" s="168"/>
      <c r="JDG550" s="168"/>
      <c r="JDH550" s="168"/>
      <c r="JDI550" s="508"/>
      <c r="JDJ550" s="508"/>
      <c r="JDK550" s="508"/>
      <c r="JDL550" s="508"/>
      <c r="JDM550" s="508"/>
      <c r="JDN550" s="508"/>
      <c r="JDO550" s="508"/>
      <c r="JDP550" s="508"/>
      <c r="JDQ550" s="508"/>
      <c r="JDR550" s="508"/>
      <c r="JDS550" s="508"/>
      <c r="JDT550" s="508"/>
      <c r="JDU550" s="508"/>
      <c r="JDV550" s="508"/>
      <c r="JDW550" s="508"/>
      <c r="JDX550" s="508"/>
      <c r="JDY550" s="508"/>
      <c r="JDZ550" s="508"/>
      <c r="JEA550" s="508"/>
      <c r="JEB550" s="508"/>
      <c r="JEC550" s="508"/>
      <c r="JED550" s="508"/>
      <c r="JEE550" s="508"/>
      <c r="JEF550" s="508"/>
      <c r="JEG550" s="89"/>
      <c r="JEH550" s="89"/>
      <c r="JEI550" s="89"/>
      <c r="JEJ550" s="89"/>
      <c r="JEK550" s="89"/>
      <c r="JEL550" s="508"/>
      <c r="JEM550" s="508"/>
      <c r="JEN550" s="89"/>
      <c r="JEO550" s="89"/>
      <c r="JEP550" s="508"/>
      <c r="JEQ550" s="508"/>
      <c r="JER550" s="89"/>
      <c r="JES550" s="89"/>
      <c r="JET550" s="508"/>
      <c r="JEU550" s="508"/>
      <c r="JEV550" s="508"/>
      <c r="JEW550" s="508"/>
      <c r="JEX550" s="508"/>
      <c r="JEY550" s="508"/>
      <c r="JEZ550" s="508"/>
      <c r="JFA550" s="89"/>
      <c r="JFB550" s="89"/>
      <c r="JFC550" s="508"/>
      <c r="JFD550" s="508"/>
      <c r="JFE550" s="89"/>
      <c r="JFF550" s="89"/>
      <c r="JFG550" s="508"/>
      <c r="JFH550" s="508"/>
      <c r="JFI550" s="508"/>
      <c r="JFJ550" s="508"/>
      <c r="JFK550" s="508"/>
      <c r="JFL550" s="203"/>
      <c r="JFM550" s="107"/>
      <c r="JFN550" s="508"/>
      <c r="JFO550" s="508"/>
      <c r="JFP550" s="508"/>
      <c r="JFQ550" s="508"/>
      <c r="JFR550" s="508"/>
      <c r="JFS550" s="508"/>
      <c r="JFT550" s="508"/>
      <c r="JFU550" s="168"/>
      <c r="JFV550" s="168"/>
      <c r="JFW550" s="168"/>
      <c r="JFX550" s="168"/>
      <c r="JFY550" s="168"/>
      <c r="JFZ550" s="168"/>
      <c r="JGA550" s="168"/>
      <c r="JGB550" s="168"/>
      <c r="JGC550" s="168"/>
      <c r="JGD550" s="168"/>
      <c r="JGE550" s="168"/>
      <c r="JGF550" s="168"/>
      <c r="JGG550" s="168"/>
      <c r="JGH550" s="168"/>
      <c r="JGI550" s="168"/>
      <c r="JGJ550" s="168"/>
      <c r="JGK550" s="168"/>
      <c r="JGL550" s="168"/>
      <c r="JGM550" s="168"/>
      <c r="JGN550" s="168"/>
      <c r="JGO550" s="168"/>
      <c r="JGP550" s="168"/>
      <c r="JGQ550" s="168"/>
      <c r="JGR550" s="168"/>
      <c r="JGS550" s="168"/>
      <c r="JGT550" s="168"/>
      <c r="JGU550" s="168"/>
      <c r="JGV550" s="168"/>
      <c r="JGW550" s="168"/>
      <c r="JGX550" s="168"/>
      <c r="JGY550" s="168"/>
      <c r="JGZ550" s="168"/>
      <c r="JHA550" s="168"/>
      <c r="JHB550" s="168"/>
      <c r="JHC550" s="168"/>
      <c r="JHD550" s="168"/>
      <c r="JHE550" s="168"/>
      <c r="JHF550" s="168"/>
      <c r="JHG550" s="168"/>
      <c r="JHH550" s="168"/>
      <c r="JHI550" s="168"/>
      <c r="JHJ550" s="168"/>
      <c r="JHK550" s="168"/>
      <c r="JHL550" s="168"/>
      <c r="JHM550" s="508"/>
      <c r="JHN550" s="508"/>
      <c r="JHO550" s="508"/>
      <c r="JHP550" s="508"/>
      <c r="JHQ550" s="508"/>
      <c r="JHR550" s="508"/>
      <c r="JHS550" s="508"/>
      <c r="JHT550" s="508"/>
      <c r="JHU550" s="508"/>
      <c r="JHV550" s="508"/>
      <c r="JHW550" s="508"/>
      <c r="JHX550" s="508"/>
      <c r="JHY550" s="508"/>
      <c r="JHZ550" s="508"/>
      <c r="JIA550" s="508"/>
      <c r="JIB550" s="508"/>
      <c r="JIC550" s="508"/>
      <c r="JID550" s="508"/>
      <c r="JIE550" s="508"/>
      <c r="JIF550" s="508"/>
      <c r="JIG550" s="508"/>
      <c r="JIH550" s="508"/>
      <c r="JII550" s="508"/>
      <c r="JIJ550" s="508"/>
      <c r="JIK550" s="89"/>
      <c r="JIL550" s="89"/>
      <c r="JIM550" s="89"/>
      <c r="JIN550" s="89"/>
      <c r="JIO550" s="89"/>
      <c r="JIP550" s="508"/>
      <c r="JIQ550" s="508"/>
      <c r="JIR550" s="89"/>
      <c r="JIS550" s="89"/>
      <c r="JIT550" s="508"/>
      <c r="JIU550" s="508"/>
      <c r="JIV550" s="89"/>
      <c r="JIW550" s="89"/>
      <c r="JIX550" s="508"/>
      <c r="JIY550" s="508"/>
      <c r="JIZ550" s="508"/>
      <c r="JJA550" s="508"/>
      <c r="JJB550" s="508"/>
      <c r="JJC550" s="508"/>
      <c r="JJD550" s="508"/>
      <c r="JJE550" s="89"/>
      <c r="JJF550" s="89"/>
      <c r="JJG550" s="508"/>
      <c r="JJH550" s="508"/>
      <c r="JJI550" s="89"/>
      <c r="JJJ550" s="89"/>
      <c r="JJK550" s="508"/>
      <c r="JJL550" s="508"/>
      <c r="JJM550" s="508"/>
      <c r="JJN550" s="508"/>
      <c r="JJO550" s="508"/>
      <c r="JJP550" s="203"/>
      <c r="JJQ550" s="107"/>
      <c r="JJR550" s="508"/>
      <c r="JJS550" s="508"/>
      <c r="JJT550" s="508"/>
      <c r="JJU550" s="508"/>
      <c r="JJV550" s="508"/>
      <c r="JJW550" s="508"/>
      <c r="JJX550" s="508"/>
      <c r="JJY550" s="168"/>
      <c r="JJZ550" s="168"/>
      <c r="JKA550" s="168"/>
      <c r="JKB550" s="168"/>
      <c r="JKC550" s="168"/>
      <c r="JKD550" s="168"/>
      <c r="JKE550" s="168"/>
      <c r="JKF550" s="168"/>
      <c r="JKG550" s="168"/>
      <c r="JKH550" s="168"/>
      <c r="JKI550" s="168"/>
      <c r="JKJ550" s="168"/>
      <c r="JKK550" s="168"/>
      <c r="JKL550" s="168"/>
      <c r="JKM550" s="168"/>
      <c r="JKN550" s="168"/>
      <c r="JKO550" s="168"/>
      <c r="JKP550" s="168"/>
      <c r="JKQ550" s="168"/>
      <c r="JKR550" s="168"/>
      <c r="JKS550" s="168"/>
      <c r="JKT550" s="168"/>
      <c r="JKU550" s="168"/>
      <c r="JKV550" s="168"/>
      <c r="JKW550" s="168"/>
      <c r="JKX550" s="168"/>
      <c r="JKY550" s="168"/>
      <c r="JKZ550" s="168"/>
      <c r="JLA550" s="168"/>
      <c r="JLB550" s="168"/>
      <c r="JLC550" s="168"/>
      <c r="JLD550" s="168"/>
      <c r="JLE550" s="168"/>
      <c r="JLF550" s="168"/>
      <c r="JLG550" s="168"/>
      <c r="JLH550" s="168"/>
      <c r="JLI550" s="168"/>
      <c r="JLJ550" s="168"/>
      <c r="JLK550" s="168"/>
      <c r="JLL550" s="168"/>
      <c r="JLM550" s="168"/>
      <c r="JLN550" s="168"/>
      <c r="JLO550" s="168"/>
      <c r="JLP550" s="168"/>
      <c r="JLQ550" s="508"/>
      <c r="JLR550" s="508"/>
      <c r="JLS550" s="508"/>
      <c r="JLT550" s="508"/>
      <c r="JLU550" s="508"/>
      <c r="JLV550" s="508"/>
      <c r="JLW550" s="508"/>
      <c r="JLX550" s="508"/>
      <c r="JLY550" s="508"/>
      <c r="JLZ550" s="508"/>
      <c r="JMA550" s="508"/>
      <c r="JMB550" s="508"/>
      <c r="JMC550" s="508"/>
      <c r="JMD550" s="508"/>
      <c r="JME550" s="508"/>
      <c r="JMF550" s="508"/>
      <c r="JMG550" s="508"/>
      <c r="JMH550" s="508"/>
      <c r="JMI550" s="508"/>
      <c r="JMJ550" s="508"/>
      <c r="JMK550" s="508"/>
      <c r="JML550" s="508"/>
      <c r="JMM550" s="508"/>
      <c r="JMN550" s="508"/>
      <c r="JMO550" s="89"/>
      <c r="JMP550" s="89"/>
      <c r="JMQ550" s="89"/>
      <c r="JMR550" s="89"/>
      <c r="JMS550" s="89"/>
      <c r="JMT550" s="508"/>
      <c r="JMU550" s="508"/>
      <c r="JMV550" s="89"/>
      <c r="JMW550" s="89"/>
      <c r="JMX550" s="508"/>
      <c r="JMY550" s="508"/>
      <c r="JMZ550" s="89"/>
      <c r="JNA550" s="89"/>
      <c r="JNB550" s="508"/>
      <c r="JNC550" s="508"/>
      <c r="JND550" s="508"/>
      <c r="JNE550" s="508"/>
      <c r="JNF550" s="508"/>
      <c r="JNG550" s="508"/>
      <c r="JNH550" s="508"/>
      <c r="JNI550" s="89"/>
      <c r="JNJ550" s="89"/>
      <c r="JNK550" s="508"/>
      <c r="JNL550" s="508"/>
      <c r="JNM550" s="89"/>
      <c r="JNN550" s="89"/>
      <c r="JNO550" s="508"/>
      <c r="JNP550" s="508"/>
      <c r="JNQ550" s="508"/>
      <c r="JNR550" s="508"/>
      <c r="JNS550" s="508"/>
      <c r="JNT550" s="203"/>
      <c r="JNU550" s="107"/>
      <c r="JNV550" s="508"/>
      <c r="JNW550" s="508"/>
      <c r="JNX550" s="508"/>
      <c r="JNY550" s="508"/>
      <c r="JNZ550" s="508"/>
      <c r="JOA550" s="508"/>
      <c r="JOB550" s="508"/>
      <c r="JOC550" s="168"/>
      <c r="JOD550" s="168"/>
      <c r="JOE550" s="168"/>
      <c r="JOF550" s="168"/>
      <c r="JOG550" s="168"/>
      <c r="JOH550" s="168"/>
      <c r="JOI550" s="168"/>
      <c r="JOJ550" s="168"/>
      <c r="JOK550" s="168"/>
      <c r="JOL550" s="168"/>
      <c r="JOM550" s="168"/>
      <c r="JON550" s="168"/>
      <c r="JOO550" s="168"/>
      <c r="JOP550" s="168"/>
      <c r="JOQ550" s="168"/>
      <c r="JOR550" s="168"/>
      <c r="JOS550" s="168"/>
      <c r="JOT550" s="168"/>
      <c r="JOU550" s="168"/>
      <c r="JOV550" s="168"/>
      <c r="JOW550" s="168"/>
      <c r="JOX550" s="168"/>
      <c r="JOY550" s="168"/>
      <c r="JOZ550" s="168"/>
      <c r="JPA550" s="168"/>
      <c r="JPB550" s="168"/>
      <c r="JPC550" s="168"/>
      <c r="JPD550" s="168"/>
      <c r="JPE550" s="168"/>
      <c r="JPF550" s="168"/>
      <c r="JPG550" s="168"/>
      <c r="JPH550" s="168"/>
      <c r="JPI550" s="168"/>
      <c r="JPJ550" s="168"/>
      <c r="JPK550" s="168"/>
      <c r="JPL550" s="168"/>
      <c r="JPM550" s="168"/>
      <c r="JPN550" s="168"/>
      <c r="JPO550" s="168"/>
      <c r="JPP550" s="168"/>
      <c r="JPQ550" s="168"/>
      <c r="JPR550" s="168"/>
      <c r="JPS550" s="168"/>
      <c r="JPT550" s="168"/>
      <c r="JPU550" s="508"/>
      <c r="JPV550" s="508"/>
      <c r="JPW550" s="508"/>
      <c r="JPX550" s="508"/>
      <c r="JPY550" s="508"/>
      <c r="JPZ550" s="508"/>
      <c r="JQA550" s="508"/>
      <c r="JQB550" s="508"/>
      <c r="JQC550" s="508"/>
      <c r="JQD550" s="508"/>
      <c r="JQE550" s="508"/>
      <c r="JQF550" s="508"/>
      <c r="JQG550" s="508"/>
      <c r="JQH550" s="508"/>
      <c r="JQI550" s="508"/>
      <c r="JQJ550" s="508"/>
      <c r="JQK550" s="508"/>
      <c r="JQL550" s="508"/>
      <c r="JQM550" s="508"/>
      <c r="JQN550" s="508"/>
      <c r="JQO550" s="508"/>
      <c r="JQP550" s="508"/>
      <c r="JQQ550" s="508"/>
      <c r="JQR550" s="508"/>
      <c r="JQS550" s="89"/>
      <c r="JQT550" s="89"/>
      <c r="JQU550" s="89"/>
      <c r="JQV550" s="89"/>
      <c r="JQW550" s="89"/>
      <c r="JQX550" s="508"/>
      <c r="JQY550" s="508"/>
      <c r="JQZ550" s="89"/>
      <c r="JRA550" s="89"/>
      <c r="JRB550" s="508"/>
      <c r="JRC550" s="508"/>
      <c r="JRD550" s="89"/>
      <c r="JRE550" s="89"/>
      <c r="JRF550" s="508"/>
      <c r="JRG550" s="508"/>
      <c r="JRH550" s="508"/>
      <c r="JRI550" s="508"/>
      <c r="JRJ550" s="508"/>
      <c r="JRK550" s="508"/>
      <c r="JRL550" s="508"/>
      <c r="JRM550" s="89"/>
      <c r="JRN550" s="89"/>
      <c r="JRO550" s="508"/>
      <c r="JRP550" s="508"/>
      <c r="JRQ550" s="89"/>
      <c r="JRR550" s="89"/>
      <c r="JRS550" s="508"/>
      <c r="JRT550" s="508"/>
      <c r="JRU550" s="508"/>
      <c r="JRV550" s="508"/>
      <c r="JRW550" s="508"/>
      <c r="JRX550" s="203"/>
      <c r="JRY550" s="107"/>
      <c r="JRZ550" s="508"/>
      <c r="JSA550" s="508"/>
      <c r="JSB550" s="508"/>
      <c r="JSC550" s="508"/>
      <c r="JSD550" s="508"/>
      <c r="JSE550" s="508"/>
      <c r="JSF550" s="508"/>
      <c r="JSG550" s="168"/>
      <c r="JSH550" s="168"/>
      <c r="JSI550" s="168"/>
      <c r="JSJ550" s="168"/>
      <c r="JSK550" s="168"/>
      <c r="JSL550" s="168"/>
      <c r="JSM550" s="168"/>
      <c r="JSN550" s="168"/>
      <c r="JSO550" s="168"/>
      <c r="JSP550" s="168"/>
      <c r="JSQ550" s="168"/>
      <c r="JSR550" s="168"/>
      <c r="JSS550" s="168"/>
      <c r="JST550" s="168"/>
      <c r="JSU550" s="168"/>
      <c r="JSV550" s="168"/>
      <c r="JSW550" s="168"/>
      <c r="JSX550" s="168"/>
      <c r="JSY550" s="168"/>
      <c r="JSZ550" s="168"/>
      <c r="JTA550" s="168"/>
      <c r="JTB550" s="168"/>
      <c r="JTC550" s="168"/>
      <c r="JTD550" s="168"/>
      <c r="JTE550" s="168"/>
      <c r="JTF550" s="168"/>
      <c r="JTG550" s="168"/>
      <c r="JTH550" s="168"/>
      <c r="JTI550" s="168"/>
      <c r="JTJ550" s="168"/>
      <c r="JTK550" s="168"/>
      <c r="JTL550" s="168"/>
      <c r="JTM550" s="168"/>
      <c r="JTN550" s="168"/>
      <c r="JTO550" s="168"/>
      <c r="JTP550" s="168"/>
      <c r="JTQ550" s="168"/>
      <c r="JTR550" s="168"/>
      <c r="JTS550" s="168"/>
      <c r="JTT550" s="168"/>
      <c r="JTU550" s="168"/>
      <c r="JTV550" s="168"/>
      <c r="JTW550" s="168"/>
      <c r="JTX550" s="168"/>
      <c r="JTY550" s="508"/>
      <c r="JTZ550" s="508"/>
      <c r="JUA550" s="508"/>
      <c r="JUB550" s="508"/>
      <c r="JUC550" s="508"/>
      <c r="JUD550" s="508"/>
      <c r="JUE550" s="508"/>
      <c r="JUF550" s="508"/>
      <c r="JUG550" s="508"/>
      <c r="JUH550" s="508"/>
      <c r="JUI550" s="508"/>
      <c r="JUJ550" s="508"/>
      <c r="JUK550" s="508"/>
      <c r="JUL550" s="508"/>
      <c r="JUM550" s="508"/>
      <c r="JUN550" s="508"/>
      <c r="JUO550" s="508"/>
      <c r="JUP550" s="508"/>
      <c r="JUQ550" s="508"/>
      <c r="JUR550" s="508"/>
      <c r="JUS550" s="508"/>
      <c r="JUT550" s="508"/>
      <c r="JUU550" s="508"/>
      <c r="JUV550" s="508"/>
      <c r="JUW550" s="89"/>
      <c r="JUX550" s="89"/>
      <c r="JUY550" s="89"/>
      <c r="JUZ550" s="89"/>
      <c r="JVA550" s="89"/>
      <c r="JVB550" s="508"/>
      <c r="JVC550" s="508"/>
      <c r="JVD550" s="89"/>
      <c r="JVE550" s="89"/>
      <c r="JVF550" s="508"/>
      <c r="JVG550" s="508"/>
      <c r="JVH550" s="89"/>
      <c r="JVI550" s="89"/>
      <c r="JVJ550" s="508"/>
      <c r="JVK550" s="508"/>
      <c r="JVL550" s="508"/>
      <c r="JVM550" s="508"/>
      <c r="JVN550" s="508"/>
      <c r="JVO550" s="508"/>
      <c r="JVP550" s="508"/>
      <c r="JVQ550" s="89"/>
      <c r="JVR550" s="89"/>
      <c r="JVS550" s="508"/>
      <c r="JVT550" s="508"/>
      <c r="JVU550" s="89"/>
      <c r="JVV550" s="89"/>
      <c r="JVW550" s="508"/>
      <c r="JVX550" s="508"/>
      <c r="JVY550" s="508"/>
      <c r="JVZ550" s="508"/>
      <c r="JWA550" s="508"/>
      <c r="JWB550" s="203"/>
      <c r="JWC550" s="107"/>
      <c r="JWD550" s="508"/>
      <c r="JWE550" s="508"/>
      <c r="JWF550" s="508"/>
      <c r="JWG550" s="508"/>
      <c r="JWH550" s="508"/>
      <c r="JWI550" s="508"/>
      <c r="JWJ550" s="508"/>
      <c r="JWK550" s="168"/>
      <c r="JWL550" s="168"/>
      <c r="JWM550" s="168"/>
      <c r="JWN550" s="168"/>
      <c r="JWO550" s="168"/>
      <c r="JWP550" s="168"/>
      <c r="JWQ550" s="168"/>
      <c r="JWR550" s="168"/>
      <c r="JWS550" s="168"/>
      <c r="JWT550" s="168"/>
      <c r="JWU550" s="168"/>
      <c r="JWV550" s="168"/>
      <c r="JWW550" s="168"/>
      <c r="JWX550" s="168"/>
      <c r="JWY550" s="168"/>
      <c r="JWZ550" s="168"/>
      <c r="JXA550" s="168"/>
      <c r="JXB550" s="168"/>
      <c r="JXC550" s="168"/>
      <c r="JXD550" s="168"/>
      <c r="JXE550" s="168"/>
      <c r="JXF550" s="168"/>
      <c r="JXG550" s="168"/>
      <c r="JXH550" s="168"/>
      <c r="JXI550" s="168"/>
      <c r="JXJ550" s="168"/>
      <c r="JXK550" s="168"/>
      <c r="JXL550" s="168"/>
      <c r="JXM550" s="168"/>
      <c r="JXN550" s="168"/>
      <c r="JXO550" s="168"/>
      <c r="JXP550" s="168"/>
      <c r="JXQ550" s="168"/>
      <c r="JXR550" s="168"/>
      <c r="JXS550" s="168"/>
      <c r="JXT550" s="168"/>
      <c r="JXU550" s="168"/>
      <c r="JXV550" s="168"/>
      <c r="JXW550" s="168"/>
      <c r="JXX550" s="168"/>
      <c r="JXY550" s="168"/>
      <c r="JXZ550" s="168"/>
      <c r="JYA550" s="168"/>
      <c r="JYB550" s="168"/>
      <c r="JYC550" s="508"/>
      <c r="JYD550" s="508"/>
      <c r="JYE550" s="508"/>
      <c r="JYF550" s="508"/>
      <c r="JYG550" s="508"/>
      <c r="JYH550" s="508"/>
      <c r="JYI550" s="508"/>
      <c r="JYJ550" s="508"/>
      <c r="JYK550" s="508"/>
      <c r="JYL550" s="508"/>
      <c r="JYM550" s="508"/>
      <c r="JYN550" s="508"/>
      <c r="JYO550" s="508"/>
      <c r="JYP550" s="508"/>
      <c r="JYQ550" s="508"/>
      <c r="JYR550" s="508"/>
      <c r="JYS550" s="508"/>
      <c r="JYT550" s="508"/>
      <c r="JYU550" s="508"/>
      <c r="JYV550" s="508"/>
      <c r="JYW550" s="508"/>
      <c r="JYX550" s="508"/>
      <c r="JYY550" s="508"/>
      <c r="JYZ550" s="508"/>
      <c r="JZA550" s="89"/>
      <c r="JZB550" s="89"/>
      <c r="JZC550" s="89"/>
      <c r="JZD550" s="89"/>
      <c r="JZE550" s="89"/>
      <c r="JZF550" s="508"/>
      <c r="JZG550" s="508"/>
      <c r="JZH550" s="89"/>
      <c r="JZI550" s="89"/>
      <c r="JZJ550" s="508"/>
      <c r="JZK550" s="508"/>
      <c r="JZL550" s="89"/>
      <c r="JZM550" s="89"/>
      <c r="JZN550" s="508"/>
      <c r="JZO550" s="508"/>
      <c r="JZP550" s="508"/>
      <c r="JZQ550" s="508"/>
      <c r="JZR550" s="508"/>
      <c r="JZS550" s="508"/>
      <c r="JZT550" s="508"/>
      <c r="JZU550" s="89"/>
      <c r="JZV550" s="89"/>
      <c r="JZW550" s="508"/>
      <c r="JZX550" s="508"/>
      <c r="JZY550" s="89"/>
      <c r="JZZ550" s="89"/>
      <c r="KAA550" s="508"/>
      <c r="KAB550" s="508"/>
      <c r="KAC550" s="508"/>
      <c r="KAD550" s="508"/>
      <c r="KAE550" s="508"/>
      <c r="KAF550" s="203"/>
      <c r="KAG550" s="107"/>
      <c r="KAH550" s="508"/>
      <c r="KAI550" s="508"/>
      <c r="KAJ550" s="508"/>
      <c r="KAK550" s="508"/>
      <c r="KAL550" s="508"/>
      <c r="KAM550" s="508"/>
      <c r="KAN550" s="508"/>
      <c r="KAO550" s="168"/>
      <c r="KAP550" s="168"/>
      <c r="KAQ550" s="168"/>
      <c r="KAR550" s="168"/>
      <c r="KAS550" s="168"/>
      <c r="KAT550" s="168"/>
      <c r="KAU550" s="168"/>
      <c r="KAV550" s="168"/>
      <c r="KAW550" s="168"/>
      <c r="KAX550" s="168"/>
      <c r="KAY550" s="168"/>
      <c r="KAZ550" s="168"/>
      <c r="KBA550" s="168"/>
      <c r="KBB550" s="168"/>
      <c r="KBC550" s="168"/>
      <c r="KBD550" s="168"/>
      <c r="KBE550" s="168"/>
      <c r="KBF550" s="168"/>
      <c r="KBG550" s="168"/>
      <c r="KBH550" s="168"/>
      <c r="KBI550" s="168"/>
      <c r="KBJ550" s="168"/>
      <c r="KBK550" s="168"/>
      <c r="KBL550" s="168"/>
      <c r="KBM550" s="168"/>
      <c r="KBN550" s="168"/>
      <c r="KBO550" s="168"/>
      <c r="KBP550" s="168"/>
      <c r="KBQ550" s="168"/>
      <c r="KBR550" s="168"/>
      <c r="KBS550" s="168"/>
      <c r="KBT550" s="168"/>
      <c r="KBU550" s="168"/>
      <c r="KBV550" s="168"/>
      <c r="KBW550" s="168"/>
      <c r="KBX550" s="168"/>
      <c r="KBY550" s="168"/>
      <c r="KBZ550" s="168"/>
      <c r="KCA550" s="168"/>
      <c r="KCB550" s="168"/>
      <c r="KCC550" s="168"/>
      <c r="KCD550" s="168"/>
      <c r="KCE550" s="168"/>
      <c r="KCF550" s="168"/>
      <c r="KCG550" s="508"/>
      <c r="KCH550" s="508"/>
      <c r="KCI550" s="508"/>
      <c r="KCJ550" s="508"/>
      <c r="KCK550" s="508"/>
      <c r="KCL550" s="508"/>
      <c r="KCM550" s="508"/>
      <c r="KCN550" s="508"/>
      <c r="KCO550" s="508"/>
      <c r="KCP550" s="508"/>
      <c r="KCQ550" s="508"/>
      <c r="KCR550" s="508"/>
      <c r="KCS550" s="508"/>
      <c r="KCT550" s="508"/>
      <c r="KCU550" s="508"/>
      <c r="KCV550" s="508"/>
      <c r="KCW550" s="508"/>
      <c r="KCX550" s="508"/>
      <c r="KCY550" s="508"/>
      <c r="KCZ550" s="508"/>
      <c r="KDA550" s="508"/>
      <c r="KDB550" s="508"/>
      <c r="KDC550" s="508"/>
      <c r="KDD550" s="508"/>
      <c r="KDE550" s="89"/>
      <c r="KDF550" s="89"/>
      <c r="KDG550" s="89"/>
      <c r="KDH550" s="89"/>
      <c r="KDI550" s="89"/>
      <c r="KDJ550" s="508"/>
      <c r="KDK550" s="508"/>
      <c r="KDL550" s="89"/>
      <c r="KDM550" s="89"/>
      <c r="KDN550" s="508"/>
      <c r="KDO550" s="508"/>
      <c r="KDP550" s="89"/>
      <c r="KDQ550" s="89"/>
      <c r="KDR550" s="508"/>
      <c r="KDS550" s="508"/>
      <c r="KDT550" s="508"/>
      <c r="KDU550" s="508"/>
      <c r="KDV550" s="508"/>
      <c r="KDW550" s="508"/>
      <c r="KDX550" s="508"/>
      <c r="KDY550" s="89"/>
      <c r="KDZ550" s="89"/>
      <c r="KEA550" s="508"/>
      <c r="KEB550" s="508"/>
      <c r="KEC550" s="89"/>
      <c r="KED550" s="89"/>
      <c r="KEE550" s="508"/>
      <c r="KEF550" s="508"/>
      <c r="KEG550" s="508"/>
      <c r="KEH550" s="508"/>
      <c r="KEI550" s="508"/>
      <c r="KEJ550" s="203"/>
      <c r="KEK550" s="107"/>
      <c r="KEL550" s="508"/>
      <c r="KEM550" s="508"/>
      <c r="KEN550" s="508"/>
      <c r="KEO550" s="508"/>
      <c r="KEP550" s="508"/>
      <c r="KEQ550" s="508"/>
      <c r="KER550" s="508"/>
      <c r="KES550" s="168"/>
      <c r="KET550" s="168"/>
      <c r="KEU550" s="168"/>
      <c r="KEV550" s="168"/>
      <c r="KEW550" s="168"/>
      <c r="KEX550" s="168"/>
      <c r="KEY550" s="168"/>
      <c r="KEZ550" s="168"/>
      <c r="KFA550" s="168"/>
      <c r="KFB550" s="168"/>
      <c r="KFC550" s="168"/>
      <c r="KFD550" s="168"/>
      <c r="KFE550" s="168"/>
      <c r="KFF550" s="168"/>
      <c r="KFG550" s="168"/>
      <c r="KFH550" s="168"/>
      <c r="KFI550" s="168"/>
      <c r="KFJ550" s="168"/>
      <c r="KFK550" s="168"/>
      <c r="KFL550" s="168"/>
      <c r="KFM550" s="168"/>
      <c r="KFN550" s="168"/>
      <c r="KFO550" s="168"/>
      <c r="KFP550" s="168"/>
      <c r="KFQ550" s="168"/>
      <c r="KFR550" s="168"/>
      <c r="KFS550" s="168"/>
      <c r="KFT550" s="168"/>
      <c r="KFU550" s="168"/>
      <c r="KFV550" s="168"/>
      <c r="KFW550" s="168"/>
      <c r="KFX550" s="168"/>
      <c r="KFY550" s="168"/>
      <c r="KFZ550" s="168"/>
      <c r="KGA550" s="168"/>
      <c r="KGB550" s="168"/>
      <c r="KGC550" s="168"/>
      <c r="KGD550" s="168"/>
      <c r="KGE550" s="168"/>
      <c r="KGF550" s="168"/>
      <c r="KGG550" s="168"/>
      <c r="KGH550" s="168"/>
      <c r="KGI550" s="168"/>
      <c r="KGJ550" s="168"/>
      <c r="KGK550" s="508"/>
      <c r="KGL550" s="508"/>
      <c r="KGM550" s="508"/>
      <c r="KGN550" s="508"/>
      <c r="KGO550" s="508"/>
      <c r="KGP550" s="508"/>
      <c r="KGQ550" s="508"/>
      <c r="KGR550" s="508"/>
      <c r="KGS550" s="508"/>
      <c r="KGT550" s="508"/>
      <c r="KGU550" s="508"/>
      <c r="KGV550" s="508"/>
      <c r="KGW550" s="508"/>
      <c r="KGX550" s="508"/>
      <c r="KGY550" s="508"/>
      <c r="KGZ550" s="508"/>
      <c r="KHA550" s="508"/>
      <c r="KHB550" s="508"/>
      <c r="KHC550" s="508"/>
      <c r="KHD550" s="508"/>
      <c r="KHE550" s="508"/>
      <c r="KHF550" s="508"/>
      <c r="KHG550" s="508"/>
      <c r="KHH550" s="508"/>
      <c r="KHI550" s="89"/>
      <c r="KHJ550" s="89"/>
      <c r="KHK550" s="89"/>
      <c r="KHL550" s="89"/>
      <c r="KHM550" s="89"/>
      <c r="KHN550" s="508"/>
      <c r="KHO550" s="508"/>
      <c r="KHP550" s="89"/>
      <c r="KHQ550" s="89"/>
      <c r="KHR550" s="508"/>
      <c r="KHS550" s="508"/>
      <c r="KHT550" s="89"/>
      <c r="KHU550" s="89"/>
      <c r="KHV550" s="508"/>
      <c r="KHW550" s="508"/>
      <c r="KHX550" s="508"/>
      <c r="KHY550" s="508"/>
      <c r="KHZ550" s="508"/>
      <c r="KIA550" s="508"/>
      <c r="KIB550" s="508"/>
      <c r="KIC550" s="89"/>
      <c r="KID550" s="89"/>
      <c r="KIE550" s="508"/>
      <c r="KIF550" s="508"/>
      <c r="KIG550" s="89"/>
      <c r="KIH550" s="89"/>
      <c r="KII550" s="508"/>
      <c r="KIJ550" s="508"/>
      <c r="KIK550" s="508"/>
      <c r="KIL550" s="508"/>
      <c r="KIM550" s="508"/>
      <c r="KIN550" s="203"/>
      <c r="KIO550" s="107"/>
      <c r="KIP550" s="508"/>
      <c r="KIQ550" s="508"/>
      <c r="KIR550" s="508"/>
      <c r="KIS550" s="508"/>
      <c r="KIT550" s="508"/>
      <c r="KIU550" s="508"/>
      <c r="KIV550" s="508"/>
      <c r="KIW550" s="168"/>
      <c r="KIX550" s="168"/>
      <c r="KIY550" s="168"/>
      <c r="KIZ550" s="168"/>
      <c r="KJA550" s="168"/>
      <c r="KJB550" s="168"/>
      <c r="KJC550" s="168"/>
      <c r="KJD550" s="168"/>
      <c r="KJE550" s="168"/>
      <c r="KJF550" s="168"/>
      <c r="KJG550" s="168"/>
      <c r="KJH550" s="168"/>
      <c r="KJI550" s="168"/>
      <c r="KJJ550" s="168"/>
      <c r="KJK550" s="168"/>
      <c r="KJL550" s="168"/>
      <c r="KJM550" s="168"/>
      <c r="KJN550" s="168"/>
      <c r="KJO550" s="168"/>
      <c r="KJP550" s="168"/>
      <c r="KJQ550" s="168"/>
      <c r="KJR550" s="168"/>
      <c r="KJS550" s="168"/>
      <c r="KJT550" s="168"/>
      <c r="KJU550" s="168"/>
      <c r="KJV550" s="168"/>
      <c r="KJW550" s="168"/>
      <c r="KJX550" s="168"/>
      <c r="KJY550" s="168"/>
      <c r="KJZ550" s="168"/>
      <c r="KKA550" s="168"/>
      <c r="KKB550" s="168"/>
      <c r="KKC550" s="168"/>
      <c r="KKD550" s="168"/>
      <c r="KKE550" s="168"/>
      <c r="KKF550" s="168"/>
      <c r="KKG550" s="168"/>
      <c r="KKH550" s="168"/>
      <c r="KKI550" s="168"/>
      <c r="KKJ550" s="168"/>
      <c r="KKK550" s="168"/>
      <c r="KKL550" s="168"/>
      <c r="KKM550" s="168"/>
      <c r="KKN550" s="168"/>
      <c r="KKO550" s="508"/>
      <c r="KKP550" s="508"/>
      <c r="KKQ550" s="508"/>
      <c r="KKR550" s="508"/>
      <c r="KKS550" s="508"/>
      <c r="KKT550" s="508"/>
      <c r="KKU550" s="508"/>
      <c r="KKV550" s="508"/>
      <c r="KKW550" s="508"/>
      <c r="KKX550" s="508"/>
      <c r="KKY550" s="508"/>
      <c r="KKZ550" s="508"/>
      <c r="KLA550" s="508"/>
      <c r="KLB550" s="508"/>
      <c r="KLC550" s="508"/>
      <c r="KLD550" s="508"/>
      <c r="KLE550" s="508"/>
      <c r="KLF550" s="508"/>
      <c r="KLG550" s="508"/>
      <c r="KLH550" s="508"/>
      <c r="KLI550" s="508"/>
      <c r="KLJ550" s="508"/>
      <c r="KLK550" s="508"/>
      <c r="KLL550" s="508"/>
      <c r="KLM550" s="89"/>
      <c r="KLN550" s="89"/>
      <c r="KLO550" s="89"/>
      <c r="KLP550" s="89"/>
      <c r="KLQ550" s="89"/>
      <c r="KLR550" s="508"/>
      <c r="KLS550" s="508"/>
      <c r="KLT550" s="89"/>
      <c r="KLU550" s="89"/>
      <c r="KLV550" s="508"/>
      <c r="KLW550" s="508"/>
      <c r="KLX550" s="89"/>
      <c r="KLY550" s="89"/>
      <c r="KLZ550" s="508"/>
      <c r="KMA550" s="508"/>
      <c r="KMB550" s="508"/>
      <c r="KMC550" s="508"/>
      <c r="KMD550" s="508"/>
      <c r="KME550" s="508"/>
      <c r="KMF550" s="508"/>
      <c r="KMG550" s="89"/>
      <c r="KMH550" s="89"/>
      <c r="KMI550" s="508"/>
      <c r="KMJ550" s="508"/>
      <c r="KMK550" s="89"/>
      <c r="KML550" s="89"/>
      <c r="KMM550" s="508"/>
      <c r="KMN550" s="508"/>
      <c r="KMO550" s="508"/>
      <c r="KMP550" s="508"/>
      <c r="KMQ550" s="508"/>
      <c r="KMR550" s="203"/>
      <c r="KMS550" s="107"/>
      <c r="KMT550" s="508"/>
      <c r="KMU550" s="508"/>
      <c r="KMV550" s="508"/>
      <c r="KMW550" s="508"/>
      <c r="KMX550" s="508"/>
      <c r="KMY550" s="508"/>
      <c r="KMZ550" s="508"/>
      <c r="KNA550" s="168"/>
      <c r="KNB550" s="168"/>
      <c r="KNC550" s="168"/>
      <c r="KND550" s="168"/>
      <c r="KNE550" s="168"/>
      <c r="KNF550" s="168"/>
      <c r="KNG550" s="168"/>
      <c r="KNH550" s="168"/>
      <c r="KNI550" s="168"/>
      <c r="KNJ550" s="168"/>
      <c r="KNK550" s="168"/>
      <c r="KNL550" s="168"/>
      <c r="KNM550" s="168"/>
      <c r="KNN550" s="168"/>
      <c r="KNO550" s="168"/>
      <c r="KNP550" s="168"/>
      <c r="KNQ550" s="168"/>
      <c r="KNR550" s="168"/>
      <c r="KNS550" s="168"/>
      <c r="KNT550" s="168"/>
      <c r="KNU550" s="168"/>
      <c r="KNV550" s="168"/>
      <c r="KNW550" s="168"/>
      <c r="KNX550" s="168"/>
      <c r="KNY550" s="168"/>
      <c r="KNZ550" s="168"/>
      <c r="KOA550" s="168"/>
      <c r="KOB550" s="168"/>
      <c r="KOC550" s="168"/>
      <c r="KOD550" s="168"/>
      <c r="KOE550" s="168"/>
      <c r="KOF550" s="168"/>
      <c r="KOG550" s="168"/>
      <c r="KOH550" s="168"/>
      <c r="KOI550" s="168"/>
      <c r="KOJ550" s="168"/>
      <c r="KOK550" s="168"/>
      <c r="KOL550" s="168"/>
      <c r="KOM550" s="168"/>
      <c r="KON550" s="168"/>
      <c r="KOO550" s="168"/>
      <c r="KOP550" s="168"/>
      <c r="KOQ550" s="168"/>
      <c r="KOR550" s="168"/>
      <c r="KOS550" s="508"/>
      <c r="KOT550" s="508"/>
      <c r="KOU550" s="508"/>
      <c r="KOV550" s="508"/>
      <c r="KOW550" s="508"/>
      <c r="KOX550" s="508"/>
      <c r="KOY550" s="508"/>
      <c r="KOZ550" s="508"/>
      <c r="KPA550" s="508"/>
      <c r="KPB550" s="508"/>
      <c r="KPC550" s="508"/>
      <c r="KPD550" s="508"/>
      <c r="KPE550" s="508"/>
      <c r="KPF550" s="508"/>
      <c r="KPG550" s="508"/>
      <c r="KPH550" s="508"/>
      <c r="KPI550" s="508"/>
      <c r="KPJ550" s="508"/>
      <c r="KPK550" s="508"/>
      <c r="KPL550" s="508"/>
      <c r="KPM550" s="508"/>
      <c r="KPN550" s="508"/>
      <c r="KPO550" s="508"/>
      <c r="KPP550" s="508"/>
      <c r="KPQ550" s="89"/>
      <c r="KPR550" s="89"/>
      <c r="KPS550" s="89"/>
      <c r="KPT550" s="89"/>
      <c r="KPU550" s="89"/>
      <c r="KPV550" s="508"/>
      <c r="KPW550" s="508"/>
      <c r="KPX550" s="89"/>
      <c r="KPY550" s="89"/>
      <c r="KPZ550" s="508"/>
      <c r="KQA550" s="508"/>
      <c r="KQB550" s="89"/>
      <c r="KQC550" s="89"/>
      <c r="KQD550" s="508"/>
      <c r="KQE550" s="508"/>
      <c r="KQF550" s="508"/>
      <c r="KQG550" s="508"/>
      <c r="KQH550" s="508"/>
      <c r="KQI550" s="508"/>
      <c r="KQJ550" s="508"/>
      <c r="KQK550" s="89"/>
      <c r="KQL550" s="89"/>
      <c r="KQM550" s="508"/>
      <c r="KQN550" s="508"/>
      <c r="KQO550" s="89"/>
      <c r="KQP550" s="89"/>
      <c r="KQQ550" s="508"/>
      <c r="KQR550" s="508"/>
      <c r="KQS550" s="508"/>
      <c r="KQT550" s="508"/>
      <c r="KQU550" s="508"/>
      <c r="KQV550" s="203"/>
      <c r="KQW550" s="107"/>
      <c r="KQX550" s="508"/>
      <c r="KQY550" s="508"/>
      <c r="KQZ550" s="508"/>
      <c r="KRA550" s="508"/>
      <c r="KRB550" s="508"/>
      <c r="KRC550" s="508"/>
      <c r="KRD550" s="508"/>
      <c r="KRE550" s="168"/>
      <c r="KRF550" s="168"/>
      <c r="KRG550" s="168"/>
      <c r="KRH550" s="168"/>
      <c r="KRI550" s="168"/>
      <c r="KRJ550" s="168"/>
      <c r="KRK550" s="168"/>
      <c r="KRL550" s="168"/>
      <c r="KRM550" s="168"/>
      <c r="KRN550" s="168"/>
      <c r="KRO550" s="168"/>
      <c r="KRP550" s="168"/>
      <c r="KRQ550" s="168"/>
      <c r="KRR550" s="168"/>
      <c r="KRS550" s="168"/>
      <c r="KRT550" s="168"/>
      <c r="KRU550" s="168"/>
      <c r="KRV550" s="168"/>
      <c r="KRW550" s="168"/>
      <c r="KRX550" s="168"/>
      <c r="KRY550" s="168"/>
      <c r="KRZ550" s="168"/>
      <c r="KSA550" s="168"/>
      <c r="KSB550" s="168"/>
      <c r="KSC550" s="168"/>
      <c r="KSD550" s="168"/>
      <c r="KSE550" s="168"/>
      <c r="KSF550" s="168"/>
      <c r="KSG550" s="168"/>
      <c r="KSH550" s="168"/>
      <c r="KSI550" s="168"/>
      <c r="KSJ550" s="168"/>
      <c r="KSK550" s="168"/>
      <c r="KSL550" s="168"/>
      <c r="KSM550" s="168"/>
      <c r="KSN550" s="168"/>
      <c r="KSO550" s="168"/>
      <c r="KSP550" s="168"/>
      <c r="KSQ550" s="168"/>
      <c r="KSR550" s="168"/>
      <c r="KSS550" s="168"/>
      <c r="KST550" s="168"/>
      <c r="KSU550" s="168"/>
      <c r="KSV550" s="168"/>
      <c r="KSW550" s="508"/>
      <c r="KSX550" s="508"/>
      <c r="KSY550" s="508"/>
      <c r="KSZ550" s="508"/>
      <c r="KTA550" s="508"/>
      <c r="KTB550" s="508"/>
      <c r="KTC550" s="508"/>
      <c r="KTD550" s="508"/>
      <c r="KTE550" s="508"/>
      <c r="KTF550" s="508"/>
      <c r="KTG550" s="508"/>
      <c r="KTH550" s="508"/>
      <c r="KTI550" s="508"/>
      <c r="KTJ550" s="508"/>
      <c r="KTK550" s="508"/>
      <c r="KTL550" s="508"/>
      <c r="KTM550" s="508"/>
      <c r="KTN550" s="508"/>
      <c r="KTO550" s="508"/>
      <c r="KTP550" s="508"/>
      <c r="KTQ550" s="508"/>
      <c r="KTR550" s="508"/>
      <c r="KTS550" s="508"/>
      <c r="KTT550" s="508"/>
      <c r="KTU550" s="89"/>
      <c r="KTV550" s="89"/>
      <c r="KTW550" s="89"/>
      <c r="KTX550" s="89"/>
      <c r="KTY550" s="89"/>
      <c r="KTZ550" s="508"/>
      <c r="KUA550" s="508"/>
      <c r="KUB550" s="89"/>
      <c r="KUC550" s="89"/>
      <c r="KUD550" s="508"/>
      <c r="KUE550" s="508"/>
      <c r="KUF550" s="89"/>
      <c r="KUG550" s="89"/>
      <c r="KUH550" s="508"/>
      <c r="KUI550" s="508"/>
      <c r="KUJ550" s="508"/>
      <c r="KUK550" s="508"/>
      <c r="KUL550" s="508"/>
      <c r="KUM550" s="508"/>
      <c r="KUN550" s="508"/>
      <c r="KUO550" s="89"/>
      <c r="KUP550" s="89"/>
      <c r="KUQ550" s="508"/>
      <c r="KUR550" s="508"/>
      <c r="KUS550" s="89"/>
      <c r="KUT550" s="89"/>
      <c r="KUU550" s="508"/>
      <c r="KUV550" s="508"/>
      <c r="KUW550" s="508"/>
      <c r="KUX550" s="508"/>
      <c r="KUY550" s="508"/>
      <c r="KUZ550" s="203"/>
      <c r="KVA550" s="107"/>
      <c r="KVB550" s="508"/>
      <c r="KVC550" s="508"/>
      <c r="KVD550" s="508"/>
      <c r="KVE550" s="508"/>
      <c r="KVF550" s="508"/>
      <c r="KVG550" s="508"/>
      <c r="KVH550" s="508"/>
      <c r="KVI550" s="168"/>
      <c r="KVJ550" s="168"/>
      <c r="KVK550" s="168"/>
      <c r="KVL550" s="168"/>
      <c r="KVM550" s="168"/>
      <c r="KVN550" s="168"/>
      <c r="KVO550" s="168"/>
      <c r="KVP550" s="168"/>
      <c r="KVQ550" s="168"/>
      <c r="KVR550" s="168"/>
      <c r="KVS550" s="168"/>
      <c r="KVT550" s="168"/>
      <c r="KVU550" s="168"/>
      <c r="KVV550" s="168"/>
      <c r="KVW550" s="168"/>
      <c r="KVX550" s="168"/>
      <c r="KVY550" s="168"/>
      <c r="KVZ550" s="168"/>
      <c r="KWA550" s="168"/>
      <c r="KWB550" s="168"/>
      <c r="KWC550" s="168"/>
      <c r="KWD550" s="168"/>
      <c r="KWE550" s="168"/>
      <c r="KWF550" s="168"/>
      <c r="KWG550" s="168"/>
      <c r="KWH550" s="168"/>
      <c r="KWI550" s="168"/>
      <c r="KWJ550" s="168"/>
      <c r="KWK550" s="168"/>
      <c r="KWL550" s="168"/>
      <c r="KWM550" s="168"/>
      <c r="KWN550" s="168"/>
      <c r="KWO550" s="168"/>
      <c r="KWP550" s="168"/>
      <c r="KWQ550" s="168"/>
      <c r="KWR550" s="168"/>
      <c r="KWS550" s="168"/>
      <c r="KWT550" s="168"/>
      <c r="KWU550" s="168"/>
      <c r="KWV550" s="168"/>
      <c r="KWW550" s="168"/>
      <c r="KWX550" s="168"/>
      <c r="KWY550" s="168"/>
      <c r="KWZ550" s="168"/>
      <c r="KXA550" s="508"/>
      <c r="KXB550" s="508"/>
      <c r="KXC550" s="508"/>
      <c r="KXD550" s="508"/>
      <c r="KXE550" s="508"/>
      <c r="KXF550" s="508"/>
      <c r="KXG550" s="508"/>
      <c r="KXH550" s="508"/>
      <c r="KXI550" s="508"/>
      <c r="KXJ550" s="508"/>
      <c r="KXK550" s="508"/>
      <c r="KXL550" s="508"/>
      <c r="KXM550" s="508"/>
      <c r="KXN550" s="508"/>
      <c r="KXO550" s="508"/>
      <c r="KXP550" s="508"/>
      <c r="KXQ550" s="508"/>
      <c r="KXR550" s="508"/>
      <c r="KXS550" s="508"/>
      <c r="KXT550" s="508"/>
      <c r="KXU550" s="508"/>
      <c r="KXV550" s="508"/>
      <c r="KXW550" s="508"/>
      <c r="KXX550" s="508"/>
      <c r="KXY550" s="89"/>
      <c r="KXZ550" s="89"/>
      <c r="KYA550" s="89"/>
      <c r="KYB550" s="89"/>
      <c r="KYC550" s="89"/>
      <c r="KYD550" s="508"/>
      <c r="KYE550" s="508"/>
      <c r="KYF550" s="89"/>
      <c r="KYG550" s="89"/>
      <c r="KYH550" s="508"/>
      <c r="KYI550" s="508"/>
      <c r="KYJ550" s="89"/>
      <c r="KYK550" s="89"/>
      <c r="KYL550" s="508"/>
      <c r="KYM550" s="508"/>
      <c r="KYN550" s="508"/>
      <c r="KYO550" s="508"/>
      <c r="KYP550" s="508"/>
      <c r="KYQ550" s="508"/>
      <c r="KYR550" s="508"/>
      <c r="KYS550" s="89"/>
      <c r="KYT550" s="89"/>
      <c r="KYU550" s="508"/>
      <c r="KYV550" s="508"/>
      <c r="KYW550" s="89"/>
      <c r="KYX550" s="89"/>
      <c r="KYY550" s="508"/>
      <c r="KYZ550" s="508"/>
      <c r="KZA550" s="508"/>
      <c r="KZB550" s="508"/>
      <c r="KZC550" s="508"/>
      <c r="KZD550" s="203"/>
      <c r="KZE550" s="107"/>
      <c r="KZF550" s="508"/>
      <c r="KZG550" s="508"/>
      <c r="KZH550" s="508"/>
      <c r="KZI550" s="508"/>
      <c r="KZJ550" s="508"/>
      <c r="KZK550" s="508"/>
      <c r="KZL550" s="508"/>
      <c r="KZM550" s="168"/>
      <c r="KZN550" s="168"/>
      <c r="KZO550" s="168"/>
      <c r="KZP550" s="168"/>
      <c r="KZQ550" s="168"/>
      <c r="KZR550" s="168"/>
      <c r="KZS550" s="168"/>
      <c r="KZT550" s="168"/>
      <c r="KZU550" s="168"/>
      <c r="KZV550" s="168"/>
      <c r="KZW550" s="168"/>
      <c r="KZX550" s="168"/>
      <c r="KZY550" s="168"/>
      <c r="KZZ550" s="168"/>
      <c r="LAA550" s="168"/>
      <c r="LAB550" s="168"/>
      <c r="LAC550" s="168"/>
      <c r="LAD550" s="168"/>
      <c r="LAE550" s="168"/>
      <c r="LAF550" s="168"/>
      <c r="LAG550" s="168"/>
      <c r="LAH550" s="168"/>
      <c r="LAI550" s="168"/>
      <c r="LAJ550" s="168"/>
      <c r="LAK550" s="168"/>
      <c r="LAL550" s="168"/>
      <c r="LAM550" s="168"/>
      <c r="LAN550" s="168"/>
      <c r="LAO550" s="168"/>
      <c r="LAP550" s="168"/>
      <c r="LAQ550" s="168"/>
      <c r="LAR550" s="168"/>
      <c r="LAS550" s="168"/>
      <c r="LAT550" s="168"/>
      <c r="LAU550" s="168"/>
      <c r="LAV550" s="168"/>
      <c r="LAW550" s="168"/>
      <c r="LAX550" s="168"/>
      <c r="LAY550" s="168"/>
      <c r="LAZ550" s="168"/>
      <c r="LBA550" s="168"/>
      <c r="LBB550" s="168"/>
      <c r="LBC550" s="168"/>
      <c r="LBD550" s="168"/>
      <c r="LBE550" s="508"/>
      <c r="LBF550" s="508"/>
      <c r="LBG550" s="508"/>
      <c r="LBH550" s="508"/>
      <c r="LBI550" s="508"/>
      <c r="LBJ550" s="508"/>
      <c r="LBK550" s="508"/>
      <c r="LBL550" s="508"/>
      <c r="LBM550" s="508"/>
      <c r="LBN550" s="508"/>
      <c r="LBO550" s="508"/>
      <c r="LBP550" s="508"/>
      <c r="LBQ550" s="508"/>
      <c r="LBR550" s="508"/>
      <c r="LBS550" s="508"/>
      <c r="LBT550" s="508"/>
      <c r="LBU550" s="508"/>
      <c r="LBV550" s="508"/>
      <c r="LBW550" s="508"/>
      <c r="LBX550" s="508"/>
      <c r="LBY550" s="508"/>
      <c r="LBZ550" s="508"/>
      <c r="LCA550" s="508"/>
      <c r="LCB550" s="508"/>
      <c r="LCC550" s="89"/>
      <c r="LCD550" s="89"/>
      <c r="LCE550" s="89"/>
      <c r="LCF550" s="89"/>
      <c r="LCG550" s="89"/>
      <c r="LCH550" s="508"/>
      <c r="LCI550" s="508"/>
      <c r="LCJ550" s="89"/>
      <c r="LCK550" s="89"/>
      <c r="LCL550" s="508"/>
      <c r="LCM550" s="508"/>
      <c r="LCN550" s="89"/>
      <c r="LCO550" s="89"/>
      <c r="LCP550" s="508"/>
      <c r="LCQ550" s="508"/>
      <c r="LCR550" s="508"/>
      <c r="LCS550" s="508"/>
      <c r="LCT550" s="508"/>
      <c r="LCU550" s="508"/>
      <c r="LCV550" s="508"/>
      <c r="LCW550" s="89"/>
      <c r="LCX550" s="89"/>
      <c r="LCY550" s="508"/>
      <c r="LCZ550" s="508"/>
      <c r="LDA550" s="89"/>
      <c r="LDB550" s="89"/>
      <c r="LDC550" s="508"/>
      <c r="LDD550" s="508"/>
      <c r="LDE550" s="508"/>
      <c r="LDF550" s="508"/>
      <c r="LDG550" s="508"/>
      <c r="LDH550" s="203"/>
      <c r="LDI550" s="107"/>
      <c r="LDJ550" s="508"/>
      <c r="LDK550" s="508"/>
      <c r="LDL550" s="508"/>
      <c r="LDM550" s="508"/>
      <c r="LDN550" s="508"/>
      <c r="LDO550" s="508"/>
      <c r="LDP550" s="508"/>
      <c r="LDQ550" s="168"/>
      <c r="LDR550" s="168"/>
      <c r="LDS550" s="168"/>
      <c r="LDT550" s="168"/>
      <c r="LDU550" s="168"/>
      <c r="LDV550" s="168"/>
      <c r="LDW550" s="168"/>
      <c r="LDX550" s="168"/>
      <c r="LDY550" s="168"/>
      <c r="LDZ550" s="168"/>
      <c r="LEA550" s="168"/>
      <c r="LEB550" s="168"/>
      <c r="LEC550" s="168"/>
      <c r="LED550" s="168"/>
      <c r="LEE550" s="168"/>
      <c r="LEF550" s="168"/>
      <c r="LEG550" s="168"/>
      <c r="LEH550" s="168"/>
      <c r="LEI550" s="168"/>
      <c r="LEJ550" s="168"/>
      <c r="LEK550" s="168"/>
      <c r="LEL550" s="168"/>
      <c r="LEM550" s="168"/>
      <c r="LEN550" s="168"/>
      <c r="LEO550" s="168"/>
      <c r="LEP550" s="168"/>
      <c r="LEQ550" s="168"/>
      <c r="LER550" s="168"/>
      <c r="LES550" s="168"/>
      <c r="LET550" s="168"/>
      <c r="LEU550" s="168"/>
      <c r="LEV550" s="168"/>
      <c r="LEW550" s="168"/>
      <c r="LEX550" s="168"/>
      <c r="LEY550" s="168"/>
      <c r="LEZ550" s="168"/>
      <c r="LFA550" s="168"/>
      <c r="LFB550" s="168"/>
      <c r="LFC550" s="168"/>
      <c r="LFD550" s="168"/>
      <c r="LFE550" s="168"/>
      <c r="LFF550" s="168"/>
      <c r="LFG550" s="168"/>
      <c r="LFH550" s="168"/>
      <c r="LFI550" s="508"/>
      <c r="LFJ550" s="508"/>
      <c r="LFK550" s="508"/>
      <c r="LFL550" s="508"/>
      <c r="LFM550" s="508"/>
      <c r="LFN550" s="508"/>
      <c r="LFO550" s="508"/>
      <c r="LFP550" s="508"/>
      <c r="LFQ550" s="508"/>
      <c r="LFR550" s="508"/>
      <c r="LFS550" s="508"/>
      <c r="LFT550" s="508"/>
      <c r="LFU550" s="508"/>
      <c r="LFV550" s="508"/>
      <c r="LFW550" s="508"/>
      <c r="LFX550" s="508"/>
      <c r="LFY550" s="508"/>
      <c r="LFZ550" s="508"/>
      <c r="LGA550" s="508"/>
      <c r="LGB550" s="508"/>
      <c r="LGC550" s="508"/>
      <c r="LGD550" s="508"/>
      <c r="LGE550" s="508"/>
      <c r="LGF550" s="508"/>
      <c r="LGG550" s="89"/>
      <c r="LGH550" s="89"/>
      <c r="LGI550" s="89"/>
      <c r="LGJ550" s="89"/>
      <c r="LGK550" s="89"/>
      <c r="LGL550" s="508"/>
      <c r="LGM550" s="508"/>
      <c r="LGN550" s="89"/>
      <c r="LGO550" s="89"/>
      <c r="LGP550" s="508"/>
      <c r="LGQ550" s="508"/>
      <c r="LGR550" s="89"/>
      <c r="LGS550" s="89"/>
      <c r="LGT550" s="508"/>
      <c r="LGU550" s="508"/>
      <c r="LGV550" s="508"/>
      <c r="LGW550" s="508"/>
      <c r="LGX550" s="508"/>
      <c r="LGY550" s="508"/>
      <c r="LGZ550" s="508"/>
      <c r="LHA550" s="89"/>
      <c r="LHB550" s="89"/>
      <c r="LHC550" s="508"/>
      <c r="LHD550" s="508"/>
      <c r="LHE550" s="89"/>
      <c r="LHF550" s="89"/>
      <c r="LHG550" s="508"/>
      <c r="LHH550" s="508"/>
      <c r="LHI550" s="508"/>
      <c r="LHJ550" s="508"/>
      <c r="LHK550" s="508"/>
      <c r="LHL550" s="203"/>
      <c r="LHM550" s="107"/>
      <c r="LHN550" s="508"/>
      <c r="LHO550" s="508"/>
      <c r="LHP550" s="508"/>
      <c r="LHQ550" s="508"/>
      <c r="LHR550" s="508"/>
      <c r="LHS550" s="508"/>
      <c r="LHT550" s="508"/>
      <c r="LHU550" s="168"/>
      <c r="LHV550" s="168"/>
      <c r="LHW550" s="168"/>
      <c r="LHX550" s="168"/>
      <c r="LHY550" s="168"/>
      <c r="LHZ550" s="168"/>
      <c r="LIA550" s="168"/>
      <c r="LIB550" s="168"/>
      <c r="LIC550" s="168"/>
      <c r="LID550" s="168"/>
      <c r="LIE550" s="168"/>
      <c r="LIF550" s="168"/>
      <c r="LIG550" s="168"/>
      <c r="LIH550" s="168"/>
      <c r="LII550" s="168"/>
      <c r="LIJ550" s="168"/>
      <c r="LIK550" s="168"/>
      <c r="LIL550" s="168"/>
      <c r="LIM550" s="168"/>
      <c r="LIN550" s="168"/>
      <c r="LIO550" s="168"/>
      <c r="LIP550" s="168"/>
      <c r="LIQ550" s="168"/>
      <c r="LIR550" s="168"/>
      <c r="LIS550" s="168"/>
      <c r="LIT550" s="168"/>
      <c r="LIU550" s="168"/>
      <c r="LIV550" s="168"/>
      <c r="LIW550" s="168"/>
      <c r="LIX550" s="168"/>
      <c r="LIY550" s="168"/>
      <c r="LIZ550" s="168"/>
      <c r="LJA550" s="168"/>
      <c r="LJB550" s="168"/>
      <c r="LJC550" s="168"/>
      <c r="LJD550" s="168"/>
      <c r="LJE550" s="168"/>
      <c r="LJF550" s="168"/>
      <c r="LJG550" s="168"/>
      <c r="LJH550" s="168"/>
      <c r="LJI550" s="168"/>
      <c r="LJJ550" s="168"/>
      <c r="LJK550" s="168"/>
      <c r="LJL550" s="168"/>
      <c r="LJM550" s="508"/>
      <c r="LJN550" s="508"/>
      <c r="LJO550" s="508"/>
      <c r="LJP550" s="508"/>
      <c r="LJQ550" s="508"/>
      <c r="LJR550" s="508"/>
      <c r="LJS550" s="508"/>
      <c r="LJT550" s="508"/>
      <c r="LJU550" s="508"/>
      <c r="LJV550" s="508"/>
      <c r="LJW550" s="508"/>
      <c r="LJX550" s="508"/>
      <c r="LJY550" s="508"/>
      <c r="LJZ550" s="508"/>
      <c r="LKA550" s="508"/>
      <c r="LKB550" s="508"/>
      <c r="LKC550" s="508"/>
      <c r="LKD550" s="508"/>
      <c r="LKE550" s="508"/>
      <c r="LKF550" s="508"/>
      <c r="LKG550" s="508"/>
      <c r="LKH550" s="508"/>
      <c r="LKI550" s="508"/>
      <c r="LKJ550" s="508"/>
      <c r="LKK550" s="89"/>
      <c r="LKL550" s="89"/>
      <c r="LKM550" s="89"/>
      <c r="LKN550" s="89"/>
      <c r="LKO550" s="89"/>
      <c r="LKP550" s="508"/>
      <c r="LKQ550" s="508"/>
      <c r="LKR550" s="89"/>
      <c r="LKS550" s="89"/>
      <c r="LKT550" s="508"/>
      <c r="LKU550" s="508"/>
      <c r="LKV550" s="89"/>
      <c r="LKW550" s="89"/>
      <c r="LKX550" s="508"/>
      <c r="LKY550" s="508"/>
      <c r="LKZ550" s="508"/>
      <c r="LLA550" s="508"/>
      <c r="LLB550" s="508"/>
      <c r="LLC550" s="508"/>
      <c r="LLD550" s="508"/>
      <c r="LLE550" s="89"/>
      <c r="LLF550" s="89"/>
      <c r="LLG550" s="508"/>
      <c r="LLH550" s="508"/>
      <c r="LLI550" s="89"/>
      <c r="LLJ550" s="89"/>
      <c r="LLK550" s="508"/>
      <c r="LLL550" s="508"/>
      <c r="LLM550" s="508"/>
      <c r="LLN550" s="508"/>
      <c r="LLO550" s="508"/>
      <c r="LLP550" s="203"/>
      <c r="LLQ550" s="107"/>
      <c r="LLR550" s="508"/>
      <c r="LLS550" s="508"/>
      <c r="LLT550" s="508"/>
      <c r="LLU550" s="508"/>
      <c r="LLV550" s="508"/>
      <c r="LLW550" s="508"/>
      <c r="LLX550" s="508"/>
      <c r="LLY550" s="168"/>
      <c r="LLZ550" s="168"/>
      <c r="LMA550" s="168"/>
      <c r="LMB550" s="168"/>
      <c r="LMC550" s="168"/>
      <c r="LMD550" s="168"/>
      <c r="LME550" s="168"/>
      <c r="LMF550" s="168"/>
      <c r="LMG550" s="168"/>
      <c r="LMH550" s="168"/>
      <c r="LMI550" s="168"/>
      <c r="LMJ550" s="168"/>
      <c r="LMK550" s="168"/>
      <c r="LML550" s="168"/>
      <c r="LMM550" s="168"/>
      <c r="LMN550" s="168"/>
      <c r="LMO550" s="168"/>
      <c r="LMP550" s="168"/>
      <c r="LMQ550" s="168"/>
      <c r="LMR550" s="168"/>
      <c r="LMS550" s="168"/>
      <c r="LMT550" s="168"/>
      <c r="LMU550" s="168"/>
      <c r="LMV550" s="168"/>
      <c r="LMW550" s="168"/>
      <c r="LMX550" s="168"/>
      <c r="LMY550" s="168"/>
      <c r="LMZ550" s="168"/>
      <c r="LNA550" s="168"/>
      <c r="LNB550" s="168"/>
      <c r="LNC550" s="168"/>
      <c r="LND550" s="168"/>
      <c r="LNE550" s="168"/>
      <c r="LNF550" s="168"/>
      <c r="LNG550" s="168"/>
      <c r="LNH550" s="168"/>
      <c r="LNI550" s="168"/>
      <c r="LNJ550" s="168"/>
      <c r="LNK550" s="168"/>
      <c r="LNL550" s="168"/>
      <c r="LNM550" s="168"/>
      <c r="LNN550" s="168"/>
      <c r="LNO550" s="168"/>
      <c r="LNP550" s="168"/>
      <c r="LNQ550" s="508"/>
      <c r="LNR550" s="508"/>
      <c r="LNS550" s="508"/>
      <c r="LNT550" s="508"/>
      <c r="LNU550" s="508"/>
      <c r="LNV550" s="508"/>
      <c r="LNW550" s="508"/>
      <c r="LNX550" s="508"/>
      <c r="LNY550" s="508"/>
      <c r="LNZ550" s="508"/>
      <c r="LOA550" s="508"/>
      <c r="LOB550" s="508"/>
      <c r="LOC550" s="508"/>
      <c r="LOD550" s="508"/>
      <c r="LOE550" s="508"/>
      <c r="LOF550" s="508"/>
      <c r="LOG550" s="508"/>
      <c r="LOH550" s="508"/>
      <c r="LOI550" s="508"/>
      <c r="LOJ550" s="508"/>
      <c r="LOK550" s="508"/>
      <c r="LOL550" s="508"/>
      <c r="LOM550" s="508"/>
      <c r="LON550" s="508"/>
      <c r="LOO550" s="89"/>
      <c r="LOP550" s="89"/>
      <c r="LOQ550" s="89"/>
      <c r="LOR550" s="89"/>
      <c r="LOS550" s="89"/>
      <c r="LOT550" s="508"/>
      <c r="LOU550" s="508"/>
      <c r="LOV550" s="89"/>
      <c r="LOW550" s="89"/>
      <c r="LOX550" s="508"/>
      <c r="LOY550" s="508"/>
      <c r="LOZ550" s="89"/>
      <c r="LPA550" s="89"/>
      <c r="LPB550" s="508"/>
      <c r="LPC550" s="508"/>
      <c r="LPD550" s="508"/>
      <c r="LPE550" s="508"/>
      <c r="LPF550" s="508"/>
      <c r="LPG550" s="508"/>
      <c r="LPH550" s="508"/>
      <c r="LPI550" s="89"/>
      <c r="LPJ550" s="89"/>
      <c r="LPK550" s="508"/>
      <c r="LPL550" s="508"/>
      <c r="LPM550" s="89"/>
      <c r="LPN550" s="89"/>
      <c r="LPO550" s="508"/>
      <c r="LPP550" s="508"/>
      <c r="LPQ550" s="508"/>
      <c r="LPR550" s="508"/>
      <c r="LPS550" s="508"/>
      <c r="LPT550" s="203"/>
      <c r="LPU550" s="107"/>
      <c r="LPV550" s="508"/>
      <c r="LPW550" s="508"/>
      <c r="LPX550" s="508"/>
      <c r="LPY550" s="508"/>
      <c r="LPZ550" s="508"/>
      <c r="LQA550" s="508"/>
      <c r="LQB550" s="508"/>
      <c r="LQC550" s="168"/>
      <c r="LQD550" s="168"/>
      <c r="LQE550" s="168"/>
      <c r="LQF550" s="168"/>
      <c r="LQG550" s="168"/>
      <c r="LQH550" s="168"/>
      <c r="LQI550" s="168"/>
      <c r="LQJ550" s="168"/>
      <c r="LQK550" s="168"/>
      <c r="LQL550" s="168"/>
      <c r="LQM550" s="168"/>
      <c r="LQN550" s="168"/>
      <c r="LQO550" s="168"/>
      <c r="LQP550" s="168"/>
      <c r="LQQ550" s="168"/>
      <c r="LQR550" s="168"/>
      <c r="LQS550" s="168"/>
      <c r="LQT550" s="168"/>
      <c r="LQU550" s="168"/>
      <c r="LQV550" s="168"/>
      <c r="LQW550" s="168"/>
      <c r="LQX550" s="168"/>
      <c r="LQY550" s="168"/>
      <c r="LQZ550" s="168"/>
      <c r="LRA550" s="168"/>
      <c r="LRB550" s="168"/>
      <c r="LRC550" s="168"/>
      <c r="LRD550" s="168"/>
      <c r="LRE550" s="168"/>
      <c r="LRF550" s="168"/>
      <c r="LRG550" s="168"/>
      <c r="LRH550" s="168"/>
      <c r="LRI550" s="168"/>
      <c r="LRJ550" s="168"/>
      <c r="LRK550" s="168"/>
      <c r="LRL550" s="168"/>
      <c r="LRM550" s="168"/>
      <c r="LRN550" s="168"/>
      <c r="LRO550" s="168"/>
      <c r="LRP550" s="168"/>
      <c r="LRQ550" s="168"/>
      <c r="LRR550" s="168"/>
      <c r="LRS550" s="168"/>
      <c r="LRT550" s="168"/>
      <c r="LRU550" s="508"/>
      <c r="LRV550" s="508"/>
      <c r="LRW550" s="508"/>
      <c r="LRX550" s="508"/>
      <c r="LRY550" s="508"/>
      <c r="LRZ550" s="508"/>
      <c r="LSA550" s="508"/>
      <c r="LSB550" s="508"/>
      <c r="LSC550" s="508"/>
      <c r="LSD550" s="508"/>
      <c r="LSE550" s="508"/>
      <c r="LSF550" s="508"/>
      <c r="LSG550" s="508"/>
      <c r="LSH550" s="508"/>
      <c r="LSI550" s="508"/>
      <c r="LSJ550" s="508"/>
      <c r="LSK550" s="508"/>
      <c r="LSL550" s="508"/>
      <c r="LSM550" s="508"/>
      <c r="LSN550" s="508"/>
      <c r="LSO550" s="508"/>
      <c r="LSP550" s="508"/>
      <c r="LSQ550" s="508"/>
      <c r="LSR550" s="508"/>
      <c r="LSS550" s="89"/>
      <c r="LST550" s="89"/>
      <c r="LSU550" s="89"/>
      <c r="LSV550" s="89"/>
      <c r="LSW550" s="89"/>
      <c r="LSX550" s="508"/>
      <c r="LSY550" s="508"/>
      <c r="LSZ550" s="89"/>
      <c r="LTA550" s="89"/>
      <c r="LTB550" s="508"/>
      <c r="LTC550" s="508"/>
      <c r="LTD550" s="89"/>
      <c r="LTE550" s="89"/>
      <c r="LTF550" s="508"/>
      <c r="LTG550" s="508"/>
      <c r="LTH550" s="508"/>
      <c r="LTI550" s="508"/>
      <c r="LTJ550" s="508"/>
      <c r="LTK550" s="508"/>
      <c r="LTL550" s="508"/>
      <c r="LTM550" s="89"/>
      <c r="LTN550" s="89"/>
      <c r="LTO550" s="508"/>
      <c r="LTP550" s="508"/>
      <c r="LTQ550" s="89"/>
      <c r="LTR550" s="89"/>
      <c r="LTS550" s="508"/>
      <c r="LTT550" s="508"/>
      <c r="LTU550" s="508"/>
      <c r="LTV550" s="508"/>
      <c r="LTW550" s="508"/>
      <c r="LTX550" s="203"/>
      <c r="LTY550" s="107"/>
      <c r="LTZ550" s="508"/>
      <c r="LUA550" s="508"/>
      <c r="LUB550" s="508"/>
      <c r="LUC550" s="508"/>
      <c r="LUD550" s="508"/>
      <c r="LUE550" s="508"/>
      <c r="LUF550" s="508"/>
      <c r="LUG550" s="168"/>
      <c r="LUH550" s="168"/>
      <c r="LUI550" s="168"/>
      <c r="LUJ550" s="168"/>
      <c r="LUK550" s="168"/>
      <c r="LUL550" s="168"/>
      <c r="LUM550" s="168"/>
      <c r="LUN550" s="168"/>
      <c r="LUO550" s="168"/>
      <c r="LUP550" s="168"/>
      <c r="LUQ550" s="168"/>
      <c r="LUR550" s="168"/>
      <c r="LUS550" s="168"/>
      <c r="LUT550" s="168"/>
      <c r="LUU550" s="168"/>
      <c r="LUV550" s="168"/>
      <c r="LUW550" s="168"/>
      <c r="LUX550" s="168"/>
      <c r="LUY550" s="168"/>
      <c r="LUZ550" s="168"/>
      <c r="LVA550" s="168"/>
      <c r="LVB550" s="168"/>
      <c r="LVC550" s="168"/>
      <c r="LVD550" s="168"/>
      <c r="LVE550" s="168"/>
      <c r="LVF550" s="168"/>
      <c r="LVG550" s="168"/>
      <c r="LVH550" s="168"/>
      <c r="LVI550" s="168"/>
      <c r="LVJ550" s="168"/>
      <c r="LVK550" s="168"/>
      <c r="LVL550" s="168"/>
      <c r="LVM550" s="168"/>
      <c r="LVN550" s="168"/>
      <c r="LVO550" s="168"/>
      <c r="LVP550" s="168"/>
      <c r="LVQ550" s="168"/>
      <c r="LVR550" s="168"/>
      <c r="LVS550" s="168"/>
      <c r="LVT550" s="168"/>
      <c r="LVU550" s="168"/>
      <c r="LVV550" s="168"/>
      <c r="LVW550" s="168"/>
      <c r="LVX550" s="168"/>
      <c r="LVY550" s="508"/>
      <c r="LVZ550" s="508"/>
      <c r="LWA550" s="508"/>
      <c r="LWB550" s="508"/>
      <c r="LWC550" s="508"/>
      <c r="LWD550" s="508"/>
      <c r="LWE550" s="508"/>
      <c r="LWF550" s="508"/>
      <c r="LWG550" s="508"/>
      <c r="LWH550" s="508"/>
      <c r="LWI550" s="508"/>
      <c r="LWJ550" s="508"/>
      <c r="LWK550" s="508"/>
      <c r="LWL550" s="508"/>
      <c r="LWM550" s="508"/>
      <c r="LWN550" s="508"/>
      <c r="LWO550" s="508"/>
      <c r="LWP550" s="508"/>
      <c r="LWQ550" s="508"/>
      <c r="LWR550" s="508"/>
      <c r="LWS550" s="508"/>
      <c r="LWT550" s="508"/>
      <c r="LWU550" s="508"/>
      <c r="LWV550" s="508"/>
      <c r="LWW550" s="89"/>
      <c r="LWX550" s="89"/>
      <c r="LWY550" s="89"/>
      <c r="LWZ550" s="89"/>
      <c r="LXA550" s="89"/>
      <c r="LXB550" s="508"/>
      <c r="LXC550" s="508"/>
      <c r="LXD550" s="89"/>
      <c r="LXE550" s="89"/>
      <c r="LXF550" s="508"/>
      <c r="LXG550" s="508"/>
      <c r="LXH550" s="89"/>
      <c r="LXI550" s="89"/>
      <c r="LXJ550" s="508"/>
      <c r="LXK550" s="508"/>
      <c r="LXL550" s="508"/>
      <c r="LXM550" s="508"/>
      <c r="LXN550" s="508"/>
      <c r="LXO550" s="508"/>
      <c r="LXP550" s="508"/>
      <c r="LXQ550" s="89"/>
      <c r="LXR550" s="89"/>
      <c r="LXS550" s="508"/>
      <c r="LXT550" s="508"/>
      <c r="LXU550" s="89"/>
      <c r="LXV550" s="89"/>
      <c r="LXW550" s="508"/>
      <c r="LXX550" s="508"/>
      <c r="LXY550" s="508"/>
      <c r="LXZ550" s="508"/>
      <c r="LYA550" s="508"/>
      <c r="LYB550" s="203"/>
      <c r="LYC550" s="107"/>
      <c r="LYD550" s="508"/>
      <c r="LYE550" s="508"/>
      <c r="LYF550" s="508"/>
      <c r="LYG550" s="508"/>
      <c r="LYH550" s="508"/>
      <c r="LYI550" s="508"/>
      <c r="LYJ550" s="508"/>
      <c r="LYK550" s="168"/>
      <c r="LYL550" s="168"/>
      <c r="LYM550" s="168"/>
      <c r="LYN550" s="168"/>
      <c r="LYO550" s="168"/>
      <c r="LYP550" s="168"/>
      <c r="LYQ550" s="168"/>
      <c r="LYR550" s="168"/>
      <c r="LYS550" s="168"/>
      <c r="LYT550" s="168"/>
      <c r="LYU550" s="168"/>
      <c r="LYV550" s="168"/>
      <c r="LYW550" s="168"/>
      <c r="LYX550" s="168"/>
      <c r="LYY550" s="168"/>
      <c r="LYZ550" s="168"/>
      <c r="LZA550" s="168"/>
      <c r="LZB550" s="168"/>
      <c r="LZC550" s="168"/>
      <c r="LZD550" s="168"/>
      <c r="LZE550" s="168"/>
      <c r="LZF550" s="168"/>
      <c r="LZG550" s="168"/>
      <c r="LZH550" s="168"/>
      <c r="LZI550" s="168"/>
      <c r="LZJ550" s="168"/>
      <c r="LZK550" s="168"/>
      <c r="LZL550" s="168"/>
      <c r="LZM550" s="168"/>
      <c r="LZN550" s="168"/>
      <c r="LZO550" s="168"/>
      <c r="LZP550" s="168"/>
      <c r="LZQ550" s="168"/>
      <c r="LZR550" s="168"/>
      <c r="LZS550" s="168"/>
      <c r="LZT550" s="168"/>
      <c r="LZU550" s="168"/>
      <c r="LZV550" s="168"/>
      <c r="LZW550" s="168"/>
      <c r="LZX550" s="168"/>
      <c r="LZY550" s="168"/>
      <c r="LZZ550" s="168"/>
      <c r="MAA550" s="168"/>
      <c r="MAB550" s="168"/>
      <c r="MAC550" s="508"/>
      <c r="MAD550" s="508"/>
      <c r="MAE550" s="508"/>
      <c r="MAF550" s="508"/>
      <c r="MAG550" s="508"/>
      <c r="MAH550" s="508"/>
      <c r="MAI550" s="508"/>
      <c r="MAJ550" s="508"/>
      <c r="MAK550" s="508"/>
      <c r="MAL550" s="508"/>
      <c r="MAM550" s="508"/>
      <c r="MAN550" s="508"/>
      <c r="MAO550" s="508"/>
      <c r="MAP550" s="508"/>
      <c r="MAQ550" s="508"/>
      <c r="MAR550" s="508"/>
      <c r="MAS550" s="508"/>
      <c r="MAT550" s="508"/>
      <c r="MAU550" s="508"/>
      <c r="MAV550" s="508"/>
      <c r="MAW550" s="508"/>
      <c r="MAX550" s="508"/>
      <c r="MAY550" s="508"/>
      <c r="MAZ550" s="508"/>
      <c r="MBA550" s="89"/>
      <c r="MBB550" s="89"/>
      <c r="MBC550" s="89"/>
      <c r="MBD550" s="89"/>
      <c r="MBE550" s="89"/>
      <c r="MBF550" s="508"/>
      <c r="MBG550" s="508"/>
      <c r="MBH550" s="89"/>
      <c r="MBI550" s="89"/>
      <c r="MBJ550" s="508"/>
      <c r="MBK550" s="508"/>
      <c r="MBL550" s="89"/>
      <c r="MBM550" s="89"/>
      <c r="MBN550" s="508"/>
      <c r="MBO550" s="508"/>
      <c r="MBP550" s="508"/>
      <c r="MBQ550" s="508"/>
      <c r="MBR550" s="508"/>
      <c r="MBS550" s="508"/>
      <c r="MBT550" s="508"/>
      <c r="MBU550" s="89"/>
      <c r="MBV550" s="89"/>
      <c r="MBW550" s="508"/>
      <c r="MBX550" s="508"/>
      <c r="MBY550" s="89"/>
      <c r="MBZ550" s="89"/>
      <c r="MCA550" s="508"/>
      <c r="MCB550" s="508"/>
      <c r="MCC550" s="508"/>
      <c r="MCD550" s="508"/>
      <c r="MCE550" s="508"/>
      <c r="MCF550" s="203"/>
      <c r="MCG550" s="107"/>
      <c r="MCH550" s="508"/>
      <c r="MCI550" s="508"/>
      <c r="MCJ550" s="508"/>
      <c r="MCK550" s="508"/>
      <c r="MCL550" s="508"/>
      <c r="MCM550" s="508"/>
      <c r="MCN550" s="508"/>
      <c r="MCO550" s="168"/>
      <c r="MCP550" s="168"/>
      <c r="MCQ550" s="168"/>
      <c r="MCR550" s="168"/>
      <c r="MCS550" s="168"/>
      <c r="MCT550" s="168"/>
      <c r="MCU550" s="168"/>
      <c r="MCV550" s="168"/>
      <c r="MCW550" s="168"/>
      <c r="MCX550" s="168"/>
      <c r="MCY550" s="168"/>
      <c r="MCZ550" s="168"/>
      <c r="MDA550" s="168"/>
      <c r="MDB550" s="168"/>
      <c r="MDC550" s="168"/>
      <c r="MDD550" s="168"/>
      <c r="MDE550" s="168"/>
      <c r="MDF550" s="168"/>
      <c r="MDG550" s="168"/>
      <c r="MDH550" s="168"/>
      <c r="MDI550" s="168"/>
      <c r="MDJ550" s="168"/>
      <c r="MDK550" s="168"/>
      <c r="MDL550" s="168"/>
      <c r="MDM550" s="168"/>
      <c r="MDN550" s="168"/>
      <c r="MDO550" s="168"/>
      <c r="MDP550" s="168"/>
      <c r="MDQ550" s="168"/>
      <c r="MDR550" s="168"/>
      <c r="MDS550" s="168"/>
      <c r="MDT550" s="168"/>
      <c r="MDU550" s="168"/>
      <c r="MDV550" s="168"/>
      <c r="MDW550" s="168"/>
      <c r="MDX550" s="168"/>
      <c r="MDY550" s="168"/>
      <c r="MDZ550" s="168"/>
      <c r="MEA550" s="168"/>
      <c r="MEB550" s="168"/>
      <c r="MEC550" s="168"/>
      <c r="MED550" s="168"/>
      <c r="MEE550" s="168"/>
      <c r="MEF550" s="168"/>
      <c r="MEG550" s="508"/>
      <c r="MEH550" s="508"/>
      <c r="MEI550" s="508"/>
      <c r="MEJ550" s="508"/>
      <c r="MEK550" s="508"/>
      <c r="MEL550" s="508"/>
      <c r="MEM550" s="508"/>
      <c r="MEN550" s="508"/>
      <c r="MEO550" s="508"/>
      <c r="MEP550" s="508"/>
      <c r="MEQ550" s="508"/>
      <c r="MER550" s="508"/>
      <c r="MES550" s="508"/>
      <c r="MET550" s="508"/>
      <c r="MEU550" s="508"/>
      <c r="MEV550" s="508"/>
      <c r="MEW550" s="508"/>
      <c r="MEX550" s="508"/>
      <c r="MEY550" s="508"/>
      <c r="MEZ550" s="508"/>
      <c r="MFA550" s="508"/>
      <c r="MFB550" s="508"/>
      <c r="MFC550" s="508"/>
      <c r="MFD550" s="508"/>
      <c r="MFE550" s="89"/>
      <c r="MFF550" s="89"/>
      <c r="MFG550" s="89"/>
      <c r="MFH550" s="89"/>
      <c r="MFI550" s="89"/>
      <c r="MFJ550" s="508"/>
      <c r="MFK550" s="508"/>
      <c r="MFL550" s="89"/>
      <c r="MFM550" s="89"/>
      <c r="MFN550" s="508"/>
      <c r="MFO550" s="508"/>
      <c r="MFP550" s="89"/>
      <c r="MFQ550" s="89"/>
      <c r="MFR550" s="508"/>
      <c r="MFS550" s="508"/>
      <c r="MFT550" s="508"/>
      <c r="MFU550" s="508"/>
      <c r="MFV550" s="508"/>
      <c r="MFW550" s="508"/>
      <c r="MFX550" s="508"/>
      <c r="MFY550" s="89"/>
      <c r="MFZ550" s="89"/>
      <c r="MGA550" s="508"/>
      <c r="MGB550" s="508"/>
      <c r="MGC550" s="89"/>
      <c r="MGD550" s="89"/>
      <c r="MGE550" s="508"/>
      <c r="MGF550" s="508"/>
      <c r="MGG550" s="508"/>
      <c r="MGH550" s="508"/>
      <c r="MGI550" s="508"/>
      <c r="MGJ550" s="203"/>
      <c r="MGK550" s="107"/>
      <c r="MGL550" s="508"/>
      <c r="MGM550" s="508"/>
      <c r="MGN550" s="508"/>
      <c r="MGO550" s="508"/>
      <c r="MGP550" s="508"/>
      <c r="MGQ550" s="508"/>
      <c r="MGR550" s="508"/>
      <c r="MGS550" s="168"/>
      <c r="MGT550" s="168"/>
      <c r="MGU550" s="168"/>
      <c r="MGV550" s="168"/>
      <c r="MGW550" s="168"/>
      <c r="MGX550" s="168"/>
      <c r="MGY550" s="168"/>
      <c r="MGZ550" s="168"/>
      <c r="MHA550" s="168"/>
      <c r="MHB550" s="168"/>
      <c r="MHC550" s="168"/>
      <c r="MHD550" s="168"/>
      <c r="MHE550" s="168"/>
      <c r="MHF550" s="168"/>
      <c r="MHG550" s="168"/>
      <c r="MHH550" s="168"/>
      <c r="MHI550" s="168"/>
      <c r="MHJ550" s="168"/>
      <c r="MHK550" s="168"/>
      <c r="MHL550" s="168"/>
      <c r="MHM550" s="168"/>
      <c r="MHN550" s="168"/>
      <c r="MHO550" s="168"/>
      <c r="MHP550" s="168"/>
      <c r="MHQ550" s="168"/>
      <c r="MHR550" s="168"/>
      <c r="MHS550" s="168"/>
      <c r="MHT550" s="168"/>
      <c r="MHU550" s="168"/>
      <c r="MHV550" s="168"/>
      <c r="MHW550" s="168"/>
      <c r="MHX550" s="168"/>
      <c r="MHY550" s="168"/>
      <c r="MHZ550" s="168"/>
      <c r="MIA550" s="168"/>
      <c r="MIB550" s="168"/>
      <c r="MIC550" s="168"/>
      <c r="MID550" s="168"/>
      <c r="MIE550" s="168"/>
      <c r="MIF550" s="168"/>
      <c r="MIG550" s="168"/>
      <c r="MIH550" s="168"/>
      <c r="MII550" s="168"/>
      <c r="MIJ550" s="168"/>
      <c r="MIK550" s="508"/>
      <c r="MIL550" s="508"/>
      <c r="MIM550" s="508"/>
      <c r="MIN550" s="508"/>
      <c r="MIO550" s="508"/>
      <c r="MIP550" s="508"/>
      <c r="MIQ550" s="508"/>
      <c r="MIR550" s="508"/>
      <c r="MIS550" s="508"/>
      <c r="MIT550" s="508"/>
      <c r="MIU550" s="508"/>
      <c r="MIV550" s="508"/>
      <c r="MIW550" s="508"/>
      <c r="MIX550" s="508"/>
      <c r="MIY550" s="508"/>
      <c r="MIZ550" s="508"/>
      <c r="MJA550" s="508"/>
      <c r="MJB550" s="508"/>
      <c r="MJC550" s="508"/>
      <c r="MJD550" s="508"/>
      <c r="MJE550" s="508"/>
      <c r="MJF550" s="508"/>
      <c r="MJG550" s="508"/>
      <c r="MJH550" s="508"/>
      <c r="MJI550" s="89"/>
      <c r="MJJ550" s="89"/>
      <c r="MJK550" s="89"/>
      <c r="MJL550" s="89"/>
      <c r="MJM550" s="89"/>
      <c r="MJN550" s="508"/>
      <c r="MJO550" s="508"/>
      <c r="MJP550" s="89"/>
      <c r="MJQ550" s="89"/>
      <c r="MJR550" s="508"/>
      <c r="MJS550" s="508"/>
      <c r="MJT550" s="89"/>
      <c r="MJU550" s="89"/>
      <c r="MJV550" s="508"/>
      <c r="MJW550" s="508"/>
      <c r="MJX550" s="508"/>
      <c r="MJY550" s="508"/>
      <c r="MJZ550" s="508"/>
      <c r="MKA550" s="508"/>
      <c r="MKB550" s="508"/>
      <c r="MKC550" s="89"/>
      <c r="MKD550" s="89"/>
      <c r="MKE550" s="508"/>
      <c r="MKF550" s="508"/>
      <c r="MKG550" s="89"/>
      <c r="MKH550" s="89"/>
      <c r="MKI550" s="508"/>
      <c r="MKJ550" s="508"/>
      <c r="MKK550" s="508"/>
      <c r="MKL550" s="508"/>
      <c r="MKM550" s="508"/>
      <c r="MKN550" s="203"/>
      <c r="MKO550" s="107"/>
      <c r="MKP550" s="508"/>
      <c r="MKQ550" s="508"/>
      <c r="MKR550" s="508"/>
      <c r="MKS550" s="508"/>
      <c r="MKT550" s="508"/>
      <c r="MKU550" s="508"/>
      <c r="MKV550" s="508"/>
      <c r="MKW550" s="168"/>
      <c r="MKX550" s="168"/>
      <c r="MKY550" s="168"/>
      <c r="MKZ550" s="168"/>
      <c r="MLA550" s="168"/>
      <c r="MLB550" s="168"/>
      <c r="MLC550" s="168"/>
      <c r="MLD550" s="168"/>
      <c r="MLE550" s="168"/>
      <c r="MLF550" s="168"/>
      <c r="MLG550" s="168"/>
      <c r="MLH550" s="168"/>
      <c r="MLI550" s="168"/>
      <c r="MLJ550" s="168"/>
      <c r="MLK550" s="168"/>
      <c r="MLL550" s="168"/>
      <c r="MLM550" s="168"/>
      <c r="MLN550" s="168"/>
      <c r="MLO550" s="168"/>
      <c r="MLP550" s="168"/>
      <c r="MLQ550" s="168"/>
      <c r="MLR550" s="168"/>
      <c r="MLS550" s="168"/>
      <c r="MLT550" s="168"/>
      <c r="MLU550" s="168"/>
      <c r="MLV550" s="168"/>
      <c r="MLW550" s="168"/>
      <c r="MLX550" s="168"/>
      <c r="MLY550" s="168"/>
      <c r="MLZ550" s="168"/>
      <c r="MMA550" s="168"/>
      <c r="MMB550" s="168"/>
      <c r="MMC550" s="168"/>
      <c r="MMD550" s="168"/>
      <c r="MME550" s="168"/>
      <c r="MMF550" s="168"/>
      <c r="MMG550" s="168"/>
      <c r="MMH550" s="168"/>
      <c r="MMI550" s="168"/>
      <c r="MMJ550" s="168"/>
      <c r="MMK550" s="168"/>
      <c r="MML550" s="168"/>
      <c r="MMM550" s="168"/>
      <c r="MMN550" s="168"/>
      <c r="MMO550" s="508"/>
      <c r="MMP550" s="508"/>
      <c r="MMQ550" s="508"/>
      <c r="MMR550" s="508"/>
      <c r="MMS550" s="508"/>
      <c r="MMT550" s="508"/>
      <c r="MMU550" s="508"/>
      <c r="MMV550" s="508"/>
      <c r="MMW550" s="508"/>
      <c r="MMX550" s="508"/>
      <c r="MMY550" s="508"/>
      <c r="MMZ550" s="508"/>
      <c r="MNA550" s="508"/>
      <c r="MNB550" s="508"/>
      <c r="MNC550" s="508"/>
      <c r="MND550" s="508"/>
      <c r="MNE550" s="508"/>
      <c r="MNF550" s="508"/>
      <c r="MNG550" s="508"/>
      <c r="MNH550" s="508"/>
      <c r="MNI550" s="508"/>
      <c r="MNJ550" s="508"/>
      <c r="MNK550" s="508"/>
      <c r="MNL550" s="508"/>
      <c r="MNM550" s="89"/>
      <c r="MNN550" s="89"/>
      <c r="MNO550" s="89"/>
      <c r="MNP550" s="89"/>
      <c r="MNQ550" s="89"/>
      <c r="MNR550" s="508"/>
      <c r="MNS550" s="508"/>
      <c r="MNT550" s="89"/>
      <c r="MNU550" s="89"/>
      <c r="MNV550" s="508"/>
      <c r="MNW550" s="508"/>
      <c r="MNX550" s="89"/>
      <c r="MNY550" s="89"/>
      <c r="MNZ550" s="508"/>
      <c r="MOA550" s="508"/>
      <c r="MOB550" s="508"/>
      <c r="MOC550" s="508"/>
      <c r="MOD550" s="508"/>
      <c r="MOE550" s="508"/>
      <c r="MOF550" s="508"/>
      <c r="MOG550" s="89"/>
      <c r="MOH550" s="89"/>
      <c r="MOI550" s="508"/>
      <c r="MOJ550" s="508"/>
      <c r="MOK550" s="89"/>
      <c r="MOL550" s="89"/>
      <c r="MOM550" s="508"/>
      <c r="MON550" s="508"/>
      <c r="MOO550" s="508"/>
      <c r="MOP550" s="508"/>
      <c r="MOQ550" s="508"/>
      <c r="MOR550" s="203"/>
      <c r="MOS550" s="107"/>
      <c r="MOT550" s="508"/>
      <c r="MOU550" s="508"/>
      <c r="MOV550" s="508"/>
      <c r="MOW550" s="508"/>
      <c r="MOX550" s="508"/>
      <c r="MOY550" s="508"/>
      <c r="MOZ550" s="508"/>
      <c r="MPA550" s="168"/>
      <c r="MPB550" s="168"/>
      <c r="MPC550" s="168"/>
      <c r="MPD550" s="168"/>
      <c r="MPE550" s="168"/>
      <c r="MPF550" s="168"/>
      <c r="MPG550" s="168"/>
      <c r="MPH550" s="168"/>
      <c r="MPI550" s="168"/>
      <c r="MPJ550" s="168"/>
      <c r="MPK550" s="168"/>
      <c r="MPL550" s="168"/>
      <c r="MPM550" s="168"/>
      <c r="MPN550" s="168"/>
      <c r="MPO550" s="168"/>
      <c r="MPP550" s="168"/>
      <c r="MPQ550" s="168"/>
      <c r="MPR550" s="168"/>
      <c r="MPS550" s="168"/>
      <c r="MPT550" s="168"/>
      <c r="MPU550" s="168"/>
      <c r="MPV550" s="168"/>
      <c r="MPW550" s="168"/>
      <c r="MPX550" s="168"/>
      <c r="MPY550" s="168"/>
      <c r="MPZ550" s="168"/>
      <c r="MQA550" s="168"/>
      <c r="MQB550" s="168"/>
      <c r="MQC550" s="168"/>
      <c r="MQD550" s="168"/>
      <c r="MQE550" s="168"/>
      <c r="MQF550" s="168"/>
      <c r="MQG550" s="168"/>
      <c r="MQH550" s="168"/>
      <c r="MQI550" s="168"/>
      <c r="MQJ550" s="168"/>
      <c r="MQK550" s="168"/>
      <c r="MQL550" s="168"/>
      <c r="MQM550" s="168"/>
      <c r="MQN550" s="168"/>
      <c r="MQO550" s="168"/>
      <c r="MQP550" s="168"/>
      <c r="MQQ550" s="168"/>
      <c r="MQR550" s="168"/>
      <c r="MQS550" s="508"/>
      <c r="MQT550" s="508"/>
      <c r="MQU550" s="508"/>
      <c r="MQV550" s="508"/>
      <c r="MQW550" s="508"/>
      <c r="MQX550" s="508"/>
      <c r="MQY550" s="508"/>
      <c r="MQZ550" s="508"/>
      <c r="MRA550" s="508"/>
      <c r="MRB550" s="508"/>
      <c r="MRC550" s="508"/>
      <c r="MRD550" s="508"/>
      <c r="MRE550" s="508"/>
      <c r="MRF550" s="508"/>
      <c r="MRG550" s="508"/>
      <c r="MRH550" s="508"/>
      <c r="MRI550" s="508"/>
      <c r="MRJ550" s="508"/>
      <c r="MRK550" s="508"/>
      <c r="MRL550" s="508"/>
      <c r="MRM550" s="508"/>
      <c r="MRN550" s="508"/>
      <c r="MRO550" s="508"/>
      <c r="MRP550" s="508"/>
      <c r="MRQ550" s="89"/>
      <c r="MRR550" s="89"/>
      <c r="MRS550" s="89"/>
      <c r="MRT550" s="89"/>
      <c r="MRU550" s="89"/>
      <c r="MRV550" s="508"/>
      <c r="MRW550" s="508"/>
      <c r="MRX550" s="89"/>
      <c r="MRY550" s="89"/>
      <c r="MRZ550" s="508"/>
      <c r="MSA550" s="508"/>
      <c r="MSB550" s="89"/>
      <c r="MSC550" s="89"/>
      <c r="MSD550" s="508"/>
      <c r="MSE550" s="508"/>
      <c r="MSF550" s="508"/>
      <c r="MSG550" s="508"/>
      <c r="MSH550" s="508"/>
      <c r="MSI550" s="508"/>
      <c r="MSJ550" s="508"/>
      <c r="MSK550" s="89"/>
      <c r="MSL550" s="89"/>
      <c r="MSM550" s="508"/>
      <c r="MSN550" s="508"/>
      <c r="MSO550" s="89"/>
      <c r="MSP550" s="89"/>
      <c r="MSQ550" s="508"/>
      <c r="MSR550" s="508"/>
      <c r="MSS550" s="508"/>
      <c r="MST550" s="508"/>
      <c r="MSU550" s="508"/>
      <c r="MSV550" s="203"/>
      <c r="MSW550" s="107"/>
      <c r="MSX550" s="508"/>
      <c r="MSY550" s="508"/>
      <c r="MSZ550" s="508"/>
      <c r="MTA550" s="508"/>
      <c r="MTB550" s="508"/>
      <c r="MTC550" s="508"/>
      <c r="MTD550" s="508"/>
      <c r="MTE550" s="168"/>
      <c r="MTF550" s="168"/>
      <c r="MTG550" s="168"/>
      <c r="MTH550" s="168"/>
      <c r="MTI550" s="168"/>
      <c r="MTJ550" s="168"/>
      <c r="MTK550" s="168"/>
      <c r="MTL550" s="168"/>
      <c r="MTM550" s="168"/>
      <c r="MTN550" s="168"/>
      <c r="MTO550" s="168"/>
      <c r="MTP550" s="168"/>
      <c r="MTQ550" s="168"/>
      <c r="MTR550" s="168"/>
      <c r="MTS550" s="168"/>
      <c r="MTT550" s="168"/>
      <c r="MTU550" s="168"/>
      <c r="MTV550" s="168"/>
      <c r="MTW550" s="168"/>
      <c r="MTX550" s="168"/>
      <c r="MTY550" s="168"/>
      <c r="MTZ550" s="168"/>
      <c r="MUA550" s="168"/>
      <c r="MUB550" s="168"/>
      <c r="MUC550" s="168"/>
      <c r="MUD550" s="168"/>
      <c r="MUE550" s="168"/>
      <c r="MUF550" s="168"/>
      <c r="MUG550" s="168"/>
      <c r="MUH550" s="168"/>
      <c r="MUI550" s="168"/>
      <c r="MUJ550" s="168"/>
      <c r="MUK550" s="168"/>
      <c r="MUL550" s="168"/>
      <c r="MUM550" s="168"/>
      <c r="MUN550" s="168"/>
      <c r="MUO550" s="168"/>
      <c r="MUP550" s="168"/>
      <c r="MUQ550" s="168"/>
      <c r="MUR550" s="168"/>
      <c r="MUS550" s="168"/>
      <c r="MUT550" s="168"/>
      <c r="MUU550" s="168"/>
      <c r="MUV550" s="168"/>
      <c r="MUW550" s="508"/>
      <c r="MUX550" s="508"/>
      <c r="MUY550" s="508"/>
      <c r="MUZ550" s="508"/>
      <c r="MVA550" s="508"/>
      <c r="MVB550" s="508"/>
      <c r="MVC550" s="508"/>
      <c r="MVD550" s="508"/>
      <c r="MVE550" s="508"/>
      <c r="MVF550" s="508"/>
      <c r="MVG550" s="508"/>
      <c r="MVH550" s="508"/>
      <c r="MVI550" s="508"/>
      <c r="MVJ550" s="508"/>
      <c r="MVK550" s="508"/>
      <c r="MVL550" s="508"/>
      <c r="MVM550" s="508"/>
      <c r="MVN550" s="508"/>
      <c r="MVO550" s="508"/>
      <c r="MVP550" s="508"/>
      <c r="MVQ550" s="508"/>
      <c r="MVR550" s="508"/>
      <c r="MVS550" s="508"/>
      <c r="MVT550" s="508"/>
      <c r="MVU550" s="89"/>
      <c r="MVV550" s="89"/>
      <c r="MVW550" s="89"/>
      <c r="MVX550" s="89"/>
      <c r="MVY550" s="89"/>
      <c r="MVZ550" s="508"/>
      <c r="MWA550" s="508"/>
      <c r="MWB550" s="89"/>
      <c r="MWC550" s="89"/>
      <c r="MWD550" s="508"/>
      <c r="MWE550" s="508"/>
      <c r="MWF550" s="89"/>
      <c r="MWG550" s="89"/>
      <c r="MWH550" s="508"/>
      <c r="MWI550" s="508"/>
      <c r="MWJ550" s="508"/>
      <c r="MWK550" s="508"/>
      <c r="MWL550" s="508"/>
      <c r="MWM550" s="508"/>
      <c r="MWN550" s="508"/>
      <c r="MWO550" s="89"/>
      <c r="MWP550" s="89"/>
      <c r="MWQ550" s="508"/>
      <c r="MWR550" s="508"/>
      <c r="MWS550" s="89"/>
      <c r="MWT550" s="89"/>
      <c r="MWU550" s="508"/>
      <c r="MWV550" s="508"/>
      <c r="MWW550" s="508"/>
      <c r="MWX550" s="508"/>
      <c r="MWY550" s="508"/>
      <c r="MWZ550" s="203"/>
      <c r="MXA550" s="107"/>
      <c r="MXB550" s="508"/>
      <c r="MXC550" s="508"/>
      <c r="MXD550" s="508"/>
      <c r="MXE550" s="508"/>
      <c r="MXF550" s="508"/>
      <c r="MXG550" s="508"/>
      <c r="MXH550" s="508"/>
      <c r="MXI550" s="168"/>
      <c r="MXJ550" s="168"/>
      <c r="MXK550" s="168"/>
      <c r="MXL550" s="168"/>
      <c r="MXM550" s="168"/>
      <c r="MXN550" s="168"/>
      <c r="MXO550" s="168"/>
      <c r="MXP550" s="168"/>
      <c r="MXQ550" s="168"/>
      <c r="MXR550" s="168"/>
      <c r="MXS550" s="168"/>
      <c r="MXT550" s="168"/>
      <c r="MXU550" s="168"/>
      <c r="MXV550" s="168"/>
      <c r="MXW550" s="168"/>
      <c r="MXX550" s="168"/>
      <c r="MXY550" s="168"/>
      <c r="MXZ550" s="168"/>
      <c r="MYA550" s="168"/>
      <c r="MYB550" s="168"/>
      <c r="MYC550" s="168"/>
      <c r="MYD550" s="168"/>
      <c r="MYE550" s="168"/>
      <c r="MYF550" s="168"/>
      <c r="MYG550" s="168"/>
      <c r="MYH550" s="168"/>
      <c r="MYI550" s="168"/>
      <c r="MYJ550" s="168"/>
      <c r="MYK550" s="168"/>
      <c r="MYL550" s="168"/>
      <c r="MYM550" s="168"/>
      <c r="MYN550" s="168"/>
      <c r="MYO550" s="168"/>
      <c r="MYP550" s="168"/>
      <c r="MYQ550" s="168"/>
      <c r="MYR550" s="168"/>
      <c r="MYS550" s="168"/>
      <c r="MYT550" s="168"/>
      <c r="MYU550" s="168"/>
      <c r="MYV550" s="168"/>
      <c r="MYW550" s="168"/>
      <c r="MYX550" s="168"/>
      <c r="MYY550" s="168"/>
      <c r="MYZ550" s="168"/>
      <c r="MZA550" s="508"/>
      <c r="MZB550" s="508"/>
      <c r="MZC550" s="508"/>
      <c r="MZD550" s="508"/>
      <c r="MZE550" s="508"/>
      <c r="MZF550" s="508"/>
      <c r="MZG550" s="508"/>
      <c r="MZH550" s="508"/>
      <c r="MZI550" s="508"/>
      <c r="MZJ550" s="508"/>
      <c r="MZK550" s="508"/>
      <c r="MZL550" s="508"/>
      <c r="MZM550" s="508"/>
      <c r="MZN550" s="508"/>
      <c r="MZO550" s="508"/>
      <c r="MZP550" s="508"/>
      <c r="MZQ550" s="508"/>
      <c r="MZR550" s="508"/>
      <c r="MZS550" s="508"/>
      <c r="MZT550" s="508"/>
      <c r="MZU550" s="508"/>
      <c r="MZV550" s="508"/>
      <c r="MZW550" s="508"/>
      <c r="MZX550" s="508"/>
      <c r="MZY550" s="89"/>
      <c r="MZZ550" s="89"/>
      <c r="NAA550" s="89"/>
      <c r="NAB550" s="89"/>
      <c r="NAC550" s="89"/>
      <c r="NAD550" s="508"/>
      <c r="NAE550" s="508"/>
      <c r="NAF550" s="89"/>
      <c r="NAG550" s="89"/>
      <c r="NAH550" s="508"/>
      <c r="NAI550" s="508"/>
      <c r="NAJ550" s="89"/>
      <c r="NAK550" s="89"/>
      <c r="NAL550" s="508"/>
      <c r="NAM550" s="508"/>
      <c r="NAN550" s="508"/>
      <c r="NAO550" s="508"/>
      <c r="NAP550" s="508"/>
      <c r="NAQ550" s="508"/>
      <c r="NAR550" s="508"/>
      <c r="NAS550" s="89"/>
      <c r="NAT550" s="89"/>
      <c r="NAU550" s="508"/>
      <c r="NAV550" s="508"/>
      <c r="NAW550" s="89"/>
      <c r="NAX550" s="89"/>
      <c r="NAY550" s="508"/>
      <c r="NAZ550" s="508"/>
      <c r="NBA550" s="508"/>
      <c r="NBB550" s="508"/>
      <c r="NBC550" s="508"/>
      <c r="NBD550" s="203"/>
      <c r="NBE550" s="107"/>
      <c r="NBF550" s="508"/>
      <c r="NBG550" s="508"/>
      <c r="NBH550" s="508"/>
      <c r="NBI550" s="508"/>
      <c r="NBJ550" s="508"/>
      <c r="NBK550" s="508"/>
      <c r="NBL550" s="508"/>
      <c r="NBM550" s="168"/>
      <c r="NBN550" s="168"/>
      <c r="NBO550" s="168"/>
      <c r="NBP550" s="168"/>
      <c r="NBQ550" s="168"/>
      <c r="NBR550" s="168"/>
      <c r="NBS550" s="168"/>
      <c r="NBT550" s="168"/>
      <c r="NBU550" s="168"/>
      <c r="NBV550" s="168"/>
      <c r="NBW550" s="168"/>
      <c r="NBX550" s="168"/>
      <c r="NBY550" s="168"/>
      <c r="NBZ550" s="168"/>
      <c r="NCA550" s="168"/>
      <c r="NCB550" s="168"/>
      <c r="NCC550" s="168"/>
      <c r="NCD550" s="168"/>
      <c r="NCE550" s="168"/>
      <c r="NCF550" s="168"/>
      <c r="NCG550" s="168"/>
      <c r="NCH550" s="168"/>
      <c r="NCI550" s="168"/>
      <c r="NCJ550" s="168"/>
      <c r="NCK550" s="168"/>
      <c r="NCL550" s="168"/>
      <c r="NCM550" s="168"/>
      <c r="NCN550" s="168"/>
      <c r="NCO550" s="168"/>
      <c r="NCP550" s="168"/>
      <c r="NCQ550" s="168"/>
      <c r="NCR550" s="168"/>
      <c r="NCS550" s="168"/>
      <c r="NCT550" s="168"/>
      <c r="NCU550" s="168"/>
      <c r="NCV550" s="168"/>
      <c r="NCW550" s="168"/>
      <c r="NCX550" s="168"/>
      <c r="NCY550" s="168"/>
      <c r="NCZ550" s="168"/>
      <c r="NDA550" s="168"/>
      <c r="NDB550" s="168"/>
      <c r="NDC550" s="168"/>
      <c r="NDD550" s="168"/>
      <c r="NDE550" s="508"/>
      <c r="NDF550" s="508"/>
      <c r="NDG550" s="508"/>
      <c r="NDH550" s="508"/>
      <c r="NDI550" s="508"/>
      <c r="NDJ550" s="508"/>
      <c r="NDK550" s="508"/>
      <c r="NDL550" s="508"/>
      <c r="NDM550" s="508"/>
      <c r="NDN550" s="508"/>
      <c r="NDO550" s="508"/>
      <c r="NDP550" s="508"/>
      <c r="NDQ550" s="508"/>
      <c r="NDR550" s="508"/>
      <c r="NDS550" s="508"/>
      <c r="NDT550" s="508"/>
      <c r="NDU550" s="508"/>
      <c r="NDV550" s="508"/>
      <c r="NDW550" s="508"/>
      <c r="NDX550" s="508"/>
      <c r="NDY550" s="508"/>
      <c r="NDZ550" s="508"/>
      <c r="NEA550" s="508"/>
      <c r="NEB550" s="508"/>
      <c r="NEC550" s="89"/>
      <c r="NED550" s="89"/>
      <c r="NEE550" s="89"/>
      <c r="NEF550" s="89"/>
      <c r="NEG550" s="89"/>
      <c r="NEH550" s="508"/>
      <c r="NEI550" s="508"/>
      <c r="NEJ550" s="89"/>
      <c r="NEK550" s="89"/>
      <c r="NEL550" s="508"/>
      <c r="NEM550" s="508"/>
      <c r="NEN550" s="89"/>
      <c r="NEO550" s="89"/>
      <c r="NEP550" s="508"/>
      <c r="NEQ550" s="508"/>
      <c r="NER550" s="508"/>
      <c r="NES550" s="508"/>
      <c r="NET550" s="508"/>
      <c r="NEU550" s="508"/>
      <c r="NEV550" s="508"/>
      <c r="NEW550" s="89"/>
      <c r="NEX550" s="89"/>
      <c r="NEY550" s="508"/>
      <c r="NEZ550" s="508"/>
      <c r="NFA550" s="89"/>
      <c r="NFB550" s="89"/>
      <c r="NFC550" s="508"/>
      <c r="NFD550" s="508"/>
      <c r="NFE550" s="508"/>
      <c r="NFF550" s="508"/>
      <c r="NFG550" s="508"/>
      <c r="NFH550" s="203"/>
      <c r="NFI550" s="107"/>
      <c r="NFJ550" s="508"/>
      <c r="NFK550" s="508"/>
      <c r="NFL550" s="508"/>
      <c r="NFM550" s="508"/>
      <c r="NFN550" s="508"/>
      <c r="NFO550" s="508"/>
      <c r="NFP550" s="508"/>
      <c r="NFQ550" s="168"/>
      <c r="NFR550" s="168"/>
      <c r="NFS550" s="168"/>
      <c r="NFT550" s="168"/>
      <c r="NFU550" s="168"/>
      <c r="NFV550" s="168"/>
      <c r="NFW550" s="168"/>
      <c r="NFX550" s="168"/>
      <c r="NFY550" s="168"/>
      <c r="NFZ550" s="168"/>
      <c r="NGA550" s="168"/>
      <c r="NGB550" s="168"/>
      <c r="NGC550" s="168"/>
      <c r="NGD550" s="168"/>
      <c r="NGE550" s="168"/>
      <c r="NGF550" s="168"/>
      <c r="NGG550" s="168"/>
      <c r="NGH550" s="168"/>
      <c r="NGI550" s="168"/>
      <c r="NGJ550" s="168"/>
      <c r="NGK550" s="168"/>
      <c r="NGL550" s="168"/>
      <c r="NGM550" s="168"/>
      <c r="NGN550" s="168"/>
      <c r="NGO550" s="168"/>
      <c r="NGP550" s="168"/>
      <c r="NGQ550" s="168"/>
      <c r="NGR550" s="168"/>
      <c r="NGS550" s="168"/>
      <c r="NGT550" s="168"/>
      <c r="NGU550" s="168"/>
      <c r="NGV550" s="168"/>
      <c r="NGW550" s="168"/>
      <c r="NGX550" s="168"/>
      <c r="NGY550" s="168"/>
      <c r="NGZ550" s="168"/>
      <c r="NHA550" s="168"/>
      <c r="NHB550" s="168"/>
      <c r="NHC550" s="168"/>
      <c r="NHD550" s="168"/>
      <c r="NHE550" s="168"/>
      <c r="NHF550" s="168"/>
      <c r="NHG550" s="168"/>
      <c r="NHH550" s="168"/>
      <c r="NHI550" s="508"/>
      <c r="NHJ550" s="508"/>
      <c r="NHK550" s="508"/>
      <c r="NHL550" s="508"/>
      <c r="NHM550" s="508"/>
      <c r="NHN550" s="508"/>
      <c r="NHO550" s="508"/>
      <c r="NHP550" s="508"/>
      <c r="NHQ550" s="508"/>
      <c r="NHR550" s="508"/>
      <c r="NHS550" s="508"/>
      <c r="NHT550" s="508"/>
      <c r="NHU550" s="508"/>
      <c r="NHV550" s="508"/>
      <c r="NHW550" s="508"/>
      <c r="NHX550" s="508"/>
      <c r="NHY550" s="508"/>
      <c r="NHZ550" s="508"/>
      <c r="NIA550" s="508"/>
      <c r="NIB550" s="508"/>
      <c r="NIC550" s="508"/>
      <c r="NID550" s="508"/>
      <c r="NIE550" s="508"/>
      <c r="NIF550" s="508"/>
      <c r="NIG550" s="89"/>
      <c r="NIH550" s="89"/>
      <c r="NII550" s="89"/>
      <c r="NIJ550" s="89"/>
      <c r="NIK550" s="89"/>
      <c r="NIL550" s="508"/>
      <c r="NIM550" s="508"/>
      <c r="NIN550" s="89"/>
      <c r="NIO550" s="89"/>
      <c r="NIP550" s="508"/>
      <c r="NIQ550" s="508"/>
      <c r="NIR550" s="89"/>
      <c r="NIS550" s="89"/>
      <c r="NIT550" s="508"/>
      <c r="NIU550" s="508"/>
      <c r="NIV550" s="508"/>
      <c r="NIW550" s="508"/>
      <c r="NIX550" s="508"/>
      <c r="NIY550" s="508"/>
      <c r="NIZ550" s="508"/>
      <c r="NJA550" s="89"/>
      <c r="NJB550" s="89"/>
      <c r="NJC550" s="508"/>
      <c r="NJD550" s="508"/>
      <c r="NJE550" s="89"/>
      <c r="NJF550" s="89"/>
      <c r="NJG550" s="508"/>
      <c r="NJH550" s="508"/>
      <c r="NJI550" s="508"/>
      <c r="NJJ550" s="508"/>
      <c r="NJK550" s="508"/>
      <c r="NJL550" s="203"/>
      <c r="NJM550" s="107"/>
      <c r="NJN550" s="508"/>
      <c r="NJO550" s="508"/>
      <c r="NJP550" s="508"/>
      <c r="NJQ550" s="508"/>
      <c r="NJR550" s="508"/>
      <c r="NJS550" s="508"/>
      <c r="NJT550" s="508"/>
      <c r="NJU550" s="168"/>
      <c r="NJV550" s="168"/>
      <c r="NJW550" s="168"/>
      <c r="NJX550" s="168"/>
      <c r="NJY550" s="168"/>
      <c r="NJZ550" s="168"/>
      <c r="NKA550" s="168"/>
      <c r="NKB550" s="168"/>
      <c r="NKC550" s="168"/>
      <c r="NKD550" s="168"/>
      <c r="NKE550" s="168"/>
      <c r="NKF550" s="168"/>
      <c r="NKG550" s="168"/>
      <c r="NKH550" s="168"/>
      <c r="NKI550" s="168"/>
      <c r="NKJ550" s="168"/>
      <c r="NKK550" s="168"/>
      <c r="NKL550" s="168"/>
      <c r="NKM550" s="168"/>
      <c r="NKN550" s="168"/>
      <c r="NKO550" s="168"/>
      <c r="NKP550" s="168"/>
      <c r="NKQ550" s="168"/>
      <c r="NKR550" s="168"/>
      <c r="NKS550" s="168"/>
      <c r="NKT550" s="168"/>
      <c r="NKU550" s="168"/>
      <c r="NKV550" s="168"/>
      <c r="NKW550" s="168"/>
      <c r="NKX550" s="168"/>
      <c r="NKY550" s="168"/>
      <c r="NKZ550" s="168"/>
      <c r="NLA550" s="168"/>
      <c r="NLB550" s="168"/>
      <c r="NLC550" s="168"/>
      <c r="NLD550" s="168"/>
      <c r="NLE550" s="168"/>
      <c r="NLF550" s="168"/>
      <c r="NLG550" s="168"/>
      <c r="NLH550" s="168"/>
      <c r="NLI550" s="168"/>
      <c r="NLJ550" s="168"/>
      <c r="NLK550" s="168"/>
      <c r="NLL550" s="168"/>
      <c r="NLM550" s="508"/>
      <c r="NLN550" s="508"/>
      <c r="NLO550" s="508"/>
      <c r="NLP550" s="508"/>
      <c r="NLQ550" s="508"/>
      <c r="NLR550" s="508"/>
      <c r="NLS550" s="508"/>
      <c r="NLT550" s="508"/>
      <c r="NLU550" s="508"/>
      <c r="NLV550" s="508"/>
      <c r="NLW550" s="508"/>
      <c r="NLX550" s="508"/>
      <c r="NLY550" s="508"/>
      <c r="NLZ550" s="508"/>
      <c r="NMA550" s="508"/>
      <c r="NMB550" s="508"/>
      <c r="NMC550" s="508"/>
      <c r="NMD550" s="508"/>
      <c r="NME550" s="508"/>
      <c r="NMF550" s="508"/>
      <c r="NMG550" s="508"/>
      <c r="NMH550" s="508"/>
      <c r="NMI550" s="508"/>
      <c r="NMJ550" s="508"/>
      <c r="NMK550" s="89"/>
      <c r="NML550" s="89"/>
      <c r="NMM550" s="89"/>
      <c r="NMN550" s="89"/>
      <c r="NMO550" s="89"/>
      <c r="NMP550" s="508"/>
      <c r="NMQ550" s="508"/>
      <c r="NMR550" s="89"/>
      <c r="NMS550" s="89"/>
      <c r="NMT550" s="508"/>
      <c r="NMU550" s="508"/>
      <c r="NMV550" s="89"/>
      <c r="NMW550" s="89"/>
      <c r="NMX550" s="508"/>
      <c r="NMY550" s="508"/>
      <c r="NMZ550" s="508"/>
      <c r="NNA550" s="508"/>
      <c r="NNB550" s="508"/>
      <c r="NNC550" s="508"/>
      <c r="NND550" s="508"/>
      <c r="NNE550" s="89"/>
      <c r="NNF550" s="89"/>
      <c r="NNG550" s="508"/>
      <c r="NNH550" s="508"/>
      <c r="NNI550" s="89"/>
      <c r="NNJ550" s="89"/>
      <c r="NNK550" s="508"/>
      <c r="NNL550" s="508"/>
      <c r="NNM550" s="508"/>
      <c r="NNN550" s="508"/>
      <c r="NNO550" s="508"/>
      <c r="NNP550" s="203"/>
      <c r="NNQ550" s="107"/>
      <c r="NNR550" s="508"/>
      <c r="NNS550" s="508"/>
      <c r="NNT550" s="508"/>
      <c r="NNU550" s="508"/>
      <c r="NNV550" s="508"/>
      <c r="NNW550" s="508"/>
      <c r="NNX550" s="508"/>
      <c r="NNY550" s="168"/>
      <c r="NNZ550" s="168"/>
      <c r="NOA550" s="168"/>
      <c r="NOB550" s="168"/>
      <c r="NOC550" s="168"/>
      <c r="NOD550" s="168"/>
      <c r="NOE550" s="168"/>
      <c r="NOF550" s="168"/>
      <c r="NOG550" s="168"/>
      <c r="NOH550" s="168"/>
      <c r="NOI550" s="168"/>
      <c r="NOJ550" s="168"/>
      <c r="NOK550" s="168"/>
      <c r="NOL550" s="168"/>
      <c r="NOM550" s="168"/>
      <c r="NON550" s="168"/>
      <c r="NOO550" s="168"/>
      <c r="NOP550" s="168"/>
      <c r="NOQ550" s="168"/>
      <c r="NOR550" s="168"/>
      <c r="NOS550" s="168"/>
      <c r="NOT550" s="168"/>
      <c r="NOU550" s="168"/>
      <c r="NOV550" s="168"/>
      <c r="NOW550" s="168"/>
      <c r="NOX550" s="168"/>
      <c r="NOY550" s="168"/>
      <c r="NOZ550" s="168"/>
      <c r="NPA550" s="168"/>
      <c r="NPB550" s="168"/>
      <c r="NPC550" s="168"/>
      <c r="NPD550" s="168"/>
      <c r="NPE550" s="168"/>
      <c r="NPF550" s="168"/>
      <c r="NPG550" s="168"/>
      <c r="NPH550" s="168"/>
      <c r="NPI550" s="168"/>
      <c r="NPJ550" s="168"/>
      <c r="NPK550" s="168"/>
      <c r="NPL550" s="168"/>
      <c r="NPM550" s="168"/>
      <c r="NPN550" s="168"/>
      <c r="NPO550" s="168"/>
      <c r="NPP550" s="168"/>
      <c r="NPQ550" s="508"/>
      <c r="NPR550" s="508"/>
      <c r="NPS550" s="508"/>
      <c r="NPT550" s="508"/>
      <c r="NPU550" s="508"/>
      <c r="NPV550" s="508"/>
      <c r="NPW550" s="508"/>
      <c r="NPX550" s="508"/>
      <c r="NPY550" s="508"/>
      <c r="NPZ550" s="508"/>
      <c r="NQA550" s="508"/>
      <c r="NQB550" s="508"/>
      <c r="NQC550" s="508"/>
      <c r="NQD550" s="508"/>
      <c r="NQE550" s="508"/>
      <c r="NQF550" s="508"/>
      <c r="NQG550" s="508"/>
      <c r="NQH550" s="508"/>
      <c r="NQI550" s="508"/>
      <c r="NQJ550" s="508"/>
      <c r="NQK550" s="508"/>
      <c r="NQL550" s="508"/>
      <c r="NQM550" s="508"/>
      <c r="NQN550" s="508"/>
      <c r="NQO550" s="89"/>
      <c r="NQP550" s="89"/>
      <c r="NQQ550" s="89"/>
      <c r="NQR550" s="89"/>
      <c r="NQS550" s="89"/>
      <c r="NQT550" s="508"/>
      <c r="NQU550" s="508"/>
      <c r="NQV550" s="89"/>
      <c r="NQW550" s="89"/>
      <c r="NQX550" s="508"/>
      <c r="NQY550" s="508"/>
      <c r="NQZ550" s="89"/>
      <c r="NRA550" s="89"/>
      <c r="NRB550" s="508"/>
      <c r="NRC550" s="508"/>
      <c r="NRD550" s="508"/>
      <c r="NRE550" s="508"/>
      <c r="NRF550" s="508"/>
      <c r="NRG550" s="508"/>
      <c r="NRH550" s="508"/>
      <c r="NRI550" s="89"/>
      <c r="NRJ550" s="89"/>
      <c r="NRK550" s="508"/>
      <c r="NRL550" s="508"/>
      <c r="NRM550" s="89"/>
      <c r="NRN550" s="89"/>
      <c r="NRO550" s="508"/>
      <c r="NRP550" s="508"/>
      <c r="NRQ550" s="508"/>
      <c r="NRR550" s="508"/>
      <c r="NRS550" s="508"/>
      <c r="NRT550" s="203"/>
      <c r="NRU550" s="107"/>
      <c r="NRV550" s="508"/>
      <c r="NRW550" s="508"/>
      <c r="NRX550" s="508"/>
      <c r="NRY550" s="508"/>
      <c r="NRZ550" s="508"/>
      <c r="NSA550" s="508"/>
      <c r="NSB550" s="508"/>
      <c r="NSC550" s="168"/>
      <c r="NSD550" s="168"/>
      <c r="NSE550" s="168"/>
      <c r="NSF550" s="168"/>
      <c r="NSG550" s="168"/>
      <c r="NSH550" s="168"/>
      <c r="NSI550" s="168"/>
      <c r="NSJ550" s="168"/>
      <c r="NSK550" s="168"/>
      <c r="NSL550" s="168"/>
      <c r="NSM550" s="168"/>
      <c r="NSN550" s="168"/>
      <c r="NSO550" s="168"/>
      <c r="NSP550" s="168"/>
      <c r="NSQ550" s="168"/>
      <c r="NSR550" s="168"/>
      <c r="NSS550" s="168"/>
      <c r="NST550" s="168"/>
      <c r="NSU550" s="168"/>
      <c r="NSV550" s="168"/>
      <c r="NSW550" s="168"/>
      <c r="NSX550" s="168"/>
      <c r="NSY550" s="168"/>
      <c r="NSZ550" s="168"/>
      <c r="NTA550" s="168"/>
      <c r="NTB550" s="168"/>
      <c r="NTC550" s="168"/>
      <c r="NTD550" s="168"/>
      <c r="NTE550" s="168"/>
      <c r="NTF550" s="168"/>
      <c r="NTG550" s="168"/>
      <c r="NTH550" s="168"/>
      <c r="NTI550" s="168"/>
      <c r="NTJ550" s="168"/>
      <c r="NTK550" s="168"/>
      <c r="NTL550" s="168"/>
      <c r="NTM550" s="168"/>
      <c r="NTN550" s="168"/>
      <c r="NTO550" s="168"/>
      <c r="NTP550" s="168"/>
      <c r="NTQ550" s="168"/>
      <c r="NTR550" s="168"/>
      <c r="NTS550" s="168"/>
      <c r="NTT550" s="168"/>
      <c r="NTU550" s="508"/>
      <c r="NTV550" s="508"/>
      <c r="NTW550" s="508"/>
      <c r="NTX550" s="508"/>
      <c r="NTY550" s="508"/>
      <c r="NTZ550" s="508"/>
      <c r="NUA550" s="508"/>
      <c r="NUB550" s="508"/>
      <c r="NUC550" s="508"/>
      <c r="NUD550" s="508"/>
      <c r="NUE550" s="508"/>
      <c r="NUF550" s="508"/>
      <c r="NUG550" s="508"/>
      <c r="NUH550" s="508"/>
      <c r="NUI550" s="508"/>
      <c r="NUJ550" s="508"/>
      <c r="NUK550" s="508"/>
      <c r="NUL550" s="508"/>
      <c r="NUM550" s="508"/>
      <c r="NUN550" s="508"/>
      <c r="NUO550" s="508"/>
      <c r="NUP550" s="508"/>
      <c r="NUQ550" s="508"/>
      <c r="NUR550" s="508"/>
      <c r="NUS550" s="89"/>
      <c r="NUT550" s="89"/>
      <c r="NUU550" s="89"/>
      <c r="NUV550" s="89"/>
      <c r="NUW550" s="89"/>
      <c r="NUX550" s="508"/>
      <c r="NUY550" s="508"/>
      <c r="NUZ550" s="89"/>
      <c r="NVA550" s="89"/>
      <c r="NVB550" s="508"/>
      <c r="NVC550" s="508"/>
      <c r="NVD550" s="89"/>
      <c r="NVE550" s="89"/>
      <c r="NVF550" s="508"/>
      <c r="NVG550" s="508"/>
      <c r="NVH550" s="508"/>
      <c r="NVI550" s="508"/>
      <c r="NVJ550" s="508"/>
      <c r="NVK550" s="508"/>
      <c r="NVL550" s="508"/>
      <c r="NVM550" s="89"/>
      <c r="NVN550" s="89"/>
      <c r="NVO550" s="508"/>
      <c r="NVP550" s="508"/>
      <c r="NVQ550" s="89"/>
      <c r="NVR550" s="89"/>
      <c r="NVS550" s="508"/>
      <c r="NVT550" s="508"/>
      <c r="NVU550" s="508"/>
      <c r="NVV550" s="508"/>
      <c r="NVW550" s="508"/>
      <c r="NVX550" s="203"/>
      <c r="NVY550" s="107"/>
      <c r="NVZ550" s="508"/>
      <c r="NWA550" s="508"/>
      <c r="NWB550" s="508"/>
      <c r="NWC550" s="508"/>
      <c r="NWD550" s="508"/>
      <c r="NWE550" s="508"/>
      <c r="NWF550" s="508"/>
      <c r="NWG550" s="168"/>
      <c r="NWH550" s="168"/>
      <c r="NWI550" s="168"/>
      <c r="NWJ550" s="168"/>
      <c r="NWK550" s="168"/>
      <c r="NWL550" s="168"/>
      <c r="NWM550" s="168"/>
      <c r="NWN550" s="168"/>
      <c r="NWO550" s="168"/>
      <c r="NWP550" s="168"/>
      <c r="NWQ550" s="168"/>
      <c r="NWR550" s="168"/>
      <c r="NWS550" s="168"/>
      <c r="NWT550" s="168"/>
      <c r="NWU550" s="168"/>
      <c r="NWV550" s="168"/>
      <c r="NWW550" s="168"/>
      <c r="NWX550" s="168"/>
      <c r="NWY550" s="168"/>
      <c r="NWZ550" s="168"/>
      <c r="NXA550" s="168"/>
      <c r="NXB550" s="168"/>
      <c r="NXC550" s="168"/>
      <c r="NXD550" s="168"/>
      <c r="NXE550" s="168"/>
      <c r="NXF550" s="168"/>
      <c r="NXG550" s="168"/>
      <c r="NXH550" s="168"/>
      <c r="NXI550" s="168"/>
      <c r="NXJ550" s="168"/>
      <c r="NXK550" s="168"/>
      <c r="NXL550" s="168"/>
      <c r="NXM550" s="168"/>
      <c r="NXN550" s="168"/>
      <c r="NXO550" s="168"/>
      <c r="NXP550" s="168"/>
      <c r="NXQ550" s="168"/>
      <c r="NXR550" s="168"/>
      <c r="NXS550" s="168"/>
      <c r="NXT550" s="168"/>
      <c r="NXU550" s="168"/>
      <c r="NXV550" s="168"/>
      <c r="NXW550" s="168"/>
      <c r="NXX550" s="168"/>
      <c r="NXY550" s="508"/>
      <c r="NXZ550" s="508"/>
      <c r="NYA550" s="508"/>
      <c r="NYB550" s="508"/>
      <c r="NYC550" s="508"/>
      <c r="NYD550" s="508"/>
      <c r="NYE550" s="508"/>
      <c r="NYF550" s="508"/>
      <c r="NYG550" s="508"/>
      <c r="NYH550" s="508"/>
      <c r="NYI550" s="508"/>
      <c r="NYJ550" s="508"/>
      <c r="NYK550" s="508"/>
      <c r="NYL550" s="508"/>
      <c r="NYM550" s="508"/>
      <c r="NYN550" s="508"/>
      <c r="NYO550" s="508"/>
      <c r="NYP550" s="508"/>
      <c r="NYQ550" s="508"/>
      <c r="NYR550" s="508"/>
      <c r="NYS550" s="508"/>
      <c r="NYT550" s="508"/>
      <c r="NYU550" s="508"/>
      <c r="NYV550" s="508"/>
      <c r="NYW550" s="89"/>
      <c r="NYX550" s="89"/>
      <c r="NYY550" s="89"/>
      <c r="NYZ550" s="89"/>
      <c r="NZA550" s="89"/>
      <c r="NZB550" s="508"/>
      <c r="NZC550" s="508"/>
      <c r="NZD550" s="89"/>
      <c r="NZE550" s="89"/>
      <c r="NZF550" s="508"/>
      <c r="NZG550" s="508"/>
      <c r="NZH550" s="89"/>
      <c r="NZI550" s="89"/>
      <c r="NZJ550" s="508"/>
      <c r="NZK550" s="508"/>
      <c r="NZL550" s="508"/>
      <c r="NZM550" s="508"/>
      <c r="NZN550" s="508"/>
      <c r="NZO550" s="508"/>
      <c r="NZP550" s="508"/>
      <c r="NZQ550" s="89"/>
      <c r="NZR550" s="89"/>
      <c r="NZS550" s="508"/>
      <c r="NZT550" s="508"/>
      <c r="NZU550" s="89"/>
      <c r="NZV550" s="89"/>
      <c r="NZW550" s="508"/>
      <c r="NZX550" s="508"/>
      <c r="NZY550" s="508"/>
      <c r="NZZ550" s="508"/>
      <c r="OAA550" s="508"/>
      <c r="OAB550" s="203"/>
      <c r="OAC550" s="107"/>
      <c r="OAD550" s="508"/>
      <c r="OAE550" s="508"/>
      <c r="OAF550" s="508"/>
      <c r="OAG550" s="508"/>
      <c r="OAH550" s="508"/>
      <c r="OAI550" s="508"/>
      <c r="OAJ550" s="508"/>
      <c r="OAK550" s="168"/>
      <c r="OAL550" s="168"/>
      <c r="OAM550" s="168"/>
      <c r="OAN550" s="168"/>
      <c r="OAO550" s="168"/>
      <c r="OAP550" s="168"/>
      <c r="OAQ550" s="168"/>
      <c r="OAR550" s="168"/>
      <c r="OAS550" s="168"/>
      <c r="OAT550" s="168"/>
      <c r="OAU550" s="168"/>
      <c r="OAV550" s="168"/>
      <c r="OAW550" s="168"/>
      <c r="OAX550" s="168"/>
      <c r="OAY550" s="168"/>
      <c r="OAZ550" s="168"/>
      <c r="OBA550" s="168"/>
      <c r="OBB550" s="168"/>
      <c r="OBC550" s="168"/>
      <c r="OBD550" s="168"/>
      <c r="OBE550" s="168"/>
      <c r="OBF550" s="168"/>
      <c r="OBG550" s="168"/>
      <c r="OBH550" s="168"/>
      <c r="OBI550" s="168"/>
      <c r="OBJ550" s="168"/>
      <c r="OBK550" s="168"/>
      <c r="OBL550" s="168"/>
      <c r="OBM550" s="168"/>
      <c r="OBN550" s="168"/>
      <c r="OBO550" s="168"/>
      <c r="OBP550" s="168"/>
      <c r="OBQ550" s="168"/>
      <c r="OBR550" s="168"/>
      <c r="OBS550" s="168"/>
      <c r="OBT550" s="168"/>
      <c r="OBU550" s="168"/>
      <c r="OBV550" s="168"/>
      <c r="OBW550" s="168"/>
      <c r="OBX550" s="168"/>
      <c r="OBY550" s="168"/>
      <c r="OBZ550" s="168"/>
      <c r="OCA550" s="168"/>
      <c r="OCB550" s="168"/>
      <c r="OCC550" s="508"/>
      <c r="OCD550" s="508"/>
      <c r="OCE550" s="508"/>
      <c r="OCF550" s="508"/>
      <c r="OCG550" s="508"/>
      <c r="OCH550" s="508"/>
      <c r="OCI550" s="508"/>
      <c r="OCJ550" s="508"/>
      <c r="OCK550" s="508"/>
      <c r="OCL550" s="508"/>
      <c r="OCM550" s="508"/>
      <c r="OCN550" s="508"/>
      <c r="OCO550" s="508"/>
      <c r="OCP550" s="508"/>
      <c r="OCQ550" s="508"/>
      <c r="OCR550" s="508"/>
      <c r="OCS550" s="508"/>
      <c r="OCT550" s="508"/>
      <c r="OCU550" s="508"/>
      <c r="OCV550" s="508"/>
      <c r="OCW550" s="508"/>
      <c r="OCX550" s="508"/>
      <c r="OCY550" s="508"/>
      <c r="OCZ550" s="508"/>
      <c r="ODA550" s="89"/>
      <c r="ODB550" s="89"/>
      <c r="ODC550" s="89"/>
      <c r="ODD550" s="89"/>
      <c r="ODE550" s="89"/>
      <c r="ODF550" s="508"/>
      <c r="ODG550" s="508"/>
      <c r="ODH550" s="89"/>
      <c r="ODI550" s="89"/>
      <c r="ODJ550" s="508"/>
      <c r="ODK550" s="508"/>
      <c r="ODL550" s="89"/>
      <c r="ODM550" s="89"/>
      <c r="ODN550" s="508"/>
      <c r="ODO550" s="508"/>
      <c r="ODP550" s="508"/>
      <c r="ODQ550" s="508"/>
      <c r="ODR550" s="508"/>
      <c r="ODS550" s="508"/>
      <c r="ODT550" s="508"/>
      <c r="ODU550" s="89"/>
      <c r="ODV550" s="89"/>
      <c r="ODW550" s="508"/>
      <c r="ODX550" s="508"/>
      <c r="ODY550" s="89"/>
      <c r="ODZ550" s="89"/>
      <c r="OEA550" s="508"/>
      <c r="OEB550" s="508"/>
      <c r="OEC550" s="508"/>
      <c r="OED550" s="508"/>
      <c r="OEE550" s="508"/>
      <c r="OEF550" s="203"/>
      <c r="OEG550" s="107"/>
      <c r="OEH550" s="508"/>
      <c r="OEI550" s="508"/>
      <c r="OEJ550" s="508"/>
      <c r="OEK550" s="508"/>
      <c r="OEL550" s="508"/>
      <c r="OEM550" s="508"/>
      <c r="OEN550" s="508"/>
      <c r="OEO550" s="168"/>
      <c r="OEP550" s="168"/>
      <c r="OEQ550" s="168"/>
      <c r="OER550" s="168"/>
      <c r="OES550" s="168"/>
      <c r="OET550" s="168"/>
      <c r="OEU550" s="168"/>
      <c r="OEV550" s="168"/>
      <c r="OEW550" s="168"/>
      <c r="OEX550" s="168"/>
      <c r="OEY550" s="168"/>
      <c r="OEZ550" s="168"/>
      <c r="OFA550" s="168"/>
      <c r="OFB550" s="168"/>
      <c r="OFC550" s="168"/>
      <c r="OFD550" s="168"/>
      <c r="OFE550" s="168"/>
      <c r="OFF550" s="168"/>
      <c r="OFG550" s="168"/>
      <c r="OFH550" s="168"/>
      <c r="OFI550" s="168"/>
      <c r="OFJ550" s="168"/>
      <c r="OFK550" s="168"/>
      <c r="OFL550" s="168"/>
      <c r="OFM550" s="168"/>
      <c r="OFN550" s="168"/>
      <c r="OFO550" s="168"/>
      <c r="OFP550" s="168"/>
      <c r="OFQ550" s="168"/>
      <c r="OFR550" s="168"/>
      <c r="OFS550" s="168"/>
      <c r="OFT550" s="168"/>
      <c r="OFU550" s="168"/>
      <c r="OFV550" s="168"/>
      <c r="OFW550" s="168"/>
      <c r="OFX550" s="168"/>
      <c r="OFY550" s="168"/>
      <c r="OFZ550" s="168"/>
      <c r="OGA550" s="168"/>
      <c r="OGB550" s="168"/>
      <c r="OGC550" s="168"/>
      <c r="OGD550" s="168"/>
      <c r="OGE550" s="168"/>
      <c r="OGF550" s="168"/>
      <c r="OGG550" s="508"/>
      <c r="OGH550" s="508"/>
      <c r="OGI550" s="508"/>
      <c r="OGJ550" s="508"/>
      <c r="OGK550" s="508"/>
      <c r="OGL550" s="508"/>
      <c r="OGM550" s="508"/>
      <c r="OGN550" s="508"/>
      <c r="OGO550" s="508"/>
      <c r="OGP550" s="508"/>
      <c r="OGQ550" s="508"/>
      <c r="OGR550" s="508"/>
      <c r="OGS550" s="508"/>
      <c r="OGT550" s="508"/>
      <c r="OGU550" s="508"/>
      <c r="OGV550" s="508"/>
      <c r="OGW550" s="508"/>
      <c r="OGX550" s="508"/>
      <c r="OGY550" s="508"/>
      <c r="OGZ550" s="508"/>
      <c r="OHA550" s="508"/>
      <c r="OHB550" s="508"/>
      <c r="OHC550" s="508"/>
      <c r="OHD550" s="508"/>
      <c r="OHE550" s="89"/>
      <c r="OHF550" s="89"/>
      <c r="OHG550" s="89"/>
      <c r="OHH550" s="89"/>
      <c r="OHI550" s="89"/>
      <c r="OHJ550" s="508"/>
      <c r="OHK550" s="508"/>
      <c r="OHL550" s="89"/>
      <c r="OHM550" s="89"/>
      <c r="OHN550" s="508"/>
      <c r="OHO550" s="508"/>
      <c r="OHP550" s="89"/>
      <c r="OHQ550" s="89"/>
      <c r="OHR550" s="508"/>
      <c r="OHS550" s="508"/>
      <c r="OHT550" s="508"/>
      <c r="OHU550" s="508"/>
      <c r="OHV550" s="508"/>
      <c r="OHW550" s="508"/>
      <c r="OHX550" s="508"/>
      <c r="OHY550" s="89"/>
      <c r="OHZ550" s="89"/>
      <c r="OIA550" s="508"/>
      <c r="OIB550" s="508"/>
      <c r="OIC550" s="89"/>
      <c r="OID550" s="89"/>
      <c r="OIE550" s="508"/>
      <c r="OIF550" s="508"/>
      <c r="OIG550" s="508"/>
      <c r="OIH550" s="508"/>
      <c r="OII550" s="508"/>
      <c r="OIJ550" s="203"/>
      <c r="OIK550" s="107"/>
      <c r="OIL550" s="508"/>
      <c r="OIM550" s="508"/>
      <c r="OIN550" s="508"/>
      <c r="OIO550" s="508"/>
      <c r="OIP550" s="508"/>
      <c r="OIQ550" s="508"/>
      <c r="OIR550" s="508"/>
      <c r="OIS550" s="168"/>
      <c r="OIT550" s="168"/>
      <c r="OIU550" s="168"/>
      <c r="OIV550" s="168"/>
      <c r="OIW550" s="168"/>
      <c r="OIX550" s="168"/>
      <c r="OIY550" s="168"/>
      <c r="OIZ550" s="168"/>
      <c r="OJA550" s="168"/>
      <c r="OJB550" s="168"/>
      <c r="OJC550" s="168"/>
      <c r="OJD550" s="168"/>
      <c r="OJE550" s="168"/>
      <c r="OJF550" s="168"/>
      <c r="OJG550" s="168"/>
      <c r="OJH550" s="168"/>
      <c r="OJI550" s="168"/>
      <c r="OJJ550" s="168"/>
      <c r="OJK550" s="168"/>
      <c r="OJL550" s="168"/>
      <c r="OJM550" s="168"/>
      <c r="OJN550" s="168"/>
      <c r="OJO550" s="168"/>
      <c r="OJP550" s="168"/>
      <c r="OJQ550" s="168"/>
      <c r="OJR550" s="168"/>
      <c r="OJS550" s="168"/>
      <c r="OJT550" s="168"/>
      <c r="OJU550" s="168"/>
      <c r="OJV550" s="168"/>
      <c r="OJW550" s="168"/>
      <c r="OJX550" s="168"/>
      <c r="OJY550" s="168"/>
      <c r="OJZ550" s="168"/>
      <c r="OKA550" s="168"/>
      <c r="OKB550" s="168"/>
      <c r="OKC550" s="168"/>
      <c r="OKD550" s="168"/>
      <c r="OKE550" s="168"/>
      <c r="OKF550" s="168"/>
      <c r="OKG550" s="168"/>
      <c r="OKH550" s="168"/>
      <c r="OKI550" s="168"/>
      <c r="OKJ550" s="168"/>
      <c r="OKK550" s="508"/>
      <c r="OKL550" s="508"/>
      <c r="OKM550" s="508"/>
      <c r="OKN550" s="508"/>
      <c r="OKO550" s="508"/>
      <c r="OKP550" s="508"/>
      <c r="OKQ550" s="508"/>
      <c r="OKR550" s="508"/>
      <c r="OKS550" s="508"/>
      <c r="OKT550" s="508"/>
      <c r="OKU550" s="508"/>
      <c r="OKV550" s="508"/>
      <c r="OKW550" s="508"/>
      <c r="OKX550" s="508"/>
      <c r="OKY550" s="508"/>
      <c r="OKZ550" s="508"/>
      <c r="OLA550" s="508"/>
      <c r="OLB550" s="508"/>
      <c r="OLC550" s="508"/>
      <c r="OLD550" s="508"/>
      <c r="OLE550" s="508"/>
      <c r="OLF550" s="508"/>
      <c r="OLG550" s="508"/>
      <c r="OLH550" s="508"/>
      <c r="OLI550" s="89"/>
      <c r="OLJ550" s="89"/>
      <c r="OLK550" s="89"/>
      <c r="OLL550" s="89"/>
      <c r="OLM550" s="89"/>
      <c r="OLN550" s="508"/>
      <c r="OLO550" s="508"/>
      <c r="OLP550" s="89"/>
      <c r="OLQ550" s="89"/>
      <c r="OLR550" s="508"/>
      <c r="OLS550" s="508"/>
      <c r="OLT550" s="89"/>
      <c r="OLU550" s="89"/>
      <c r="OLV550" s="508"/>
      <c r="OLW550" s="508"/>
      <c r="OLX550" s="508"/>
      <c r="OLY550" s="508"/>
      <c r="OLZ550" s="508"/>
      <c r="OMA550" s="508"/>
      <c r="OMB550" s="508"/>
      <c r="OMC550" s="89"/>
      <c r="OMD550" s="89"/>
      <c r="OME550" s="508"/>
      <c r="OMF550" s="508"/>
      <c r="OMG550" s="89"/>
      <c r="OMH550" s="89"/>
      <c r="OMI550" s="508"/>
      <c r="OMJ550" s="508"/>
      <c r="OMK550" s="508"/>
      <c r="OML550" s="508"/>
      <c r="OMM550" s="508"/>
      <c r="OMN550" s="203"/>
      <c r="OMO550" s="107"/>
      <c r="OMP550" s="508"/>
      <c r="OMQ550" s="508"/>
      <c r="OMR550" s="508"/>
      <c r="OMS550" s="508"/>
      <c r="OMT550" s="508"/>
      <c r="OMU550" s="508"/>
      <c r="OMV550" s="508"/>
      <c r="OMW550" s="168"/>
      <c r="OMX550" s="168"/>
      <c r="OMY550" s="168"/>
      <c r="OMZ550" s="168"/>
      <c r="ONA550" s="168"/>
      <c r="ONB550" s="168"/>
      <c r="ONC550" s="168"/>
      <c r="OND550" s="168"/>
      <c r="ONE550" s="168"/>
      <c r="ONF550" s="168"/>
      <c r="ONG550" s="168"/>
      <c r="ONH550" s="168"/>
      <c r="ONI550" s="168"/>
      <c r="ONJ550" s="168"/>
      <c r="ONK550" s="168"/>
      <c r="ONL550" s="168"/>
      <c r="ONM550" s="168"/>
      <c r="ONN550" s="168"/>
      <c r="ONO550" s="168"/>
      <c r="ONP550" s="168"/>
      <c r="ONQ550" s="168"/>
      <c r="ONR550" s="168"/>
      <c r="ONS550" s="168"/>
      <c r="ONT550" s="168"/>
      <c r="ONU550" s="168"/>
      <c r="ONV550" s="168"/>
      <c r="ONW550" s="168"/>
      <c r="ONX550" s="168"/>
      <c r="ONY550" s="168"/>
      <c r="ONZ550" s="168"/>
      <c r="OOA550" s="168"/>
      <c r="OOB550" s="168"/>
      <c r="OOC550" s="168"/>
      <c r="OOD550" s="168"/>
      <c r="OOE550" s="168"/>
      <c r="OOF550" s="168"/>
      <c r="OOG550" s="168"/>
      <c r="OOH550" s="168"/>
      <c r="OOI550" s="168"/>
      <c r="OOJ550" s="168"/>
      <c r="OOK550" s="168"/>
      <c r="OOL550" s="168"/>
      <c r="OOM550" s="168"/>
      <c r="OON550" s="168"/>
      <c r="OOO550" s="508"/>
      <c r="OOP550" s="508"/>
      <c r="OOQ550" s="508"/>
      <c r="OOR550" s="508"/>
      <c r="OOS550" s="508"/>
      <c r="OOT550" s="508"/>
      <c r="OOU550" s="508"/>
      <c r="OOV550" s="508"/>
      <c r="OOW550" s="508"/>
      <c r="OOX550" s="508"/>
      <c r="OOY550" s="508"/>
      <c r="OOZ550" s="508"/>
      <c r="OPA550" s="508"/>
      <c r="OPB550" s="508"/>
      <c r="OPC550" s="508"/>
      <c r="OPD550" s="508"/>
      <c r="OPE550" s="508"/>
      <c r="OPF550" s="508"/>
      <c r="OPG550" s="508"/>
      <c r="OPH550" s="508"/>
      <c r="OPI550" s="508"/>
      <c r="OPJ550" s="508"/>
      <c r="OPK550" s="508"/>
      <c r="OPL550" s="508"/>
      <c r="OPM550" s="89"/>
      <c r="OPN550" s="89"/>
      <c r="OPO550" s="89"/>
      <c r="OPP550" s="89"/>
      <c r="OPQ550" s="89"/>
      <c r="OPR550" s="508"/>
      <c r="OPS550" s="508"/>
      <c r="OPT550" s="89"/>
      <c r="OPU550" s="89"/>
      <c r="OPV550" s="508"/>
      <c r="OPW550" s="508"/>
      <c r="OPX550" s="89"/>
      <c r="OPY550" s="89"/>
      <c r="OPZ550" s="508"/>
      <c r="OQA550" s="508"/>
      <c r="OQB550" s="508"/>
      <c r="OQC550" s="508"/>
      <c r="OQD550" s="508"/>
      <c r="OQE550" s="508"/>
      <c r="OQF550" s="508"/>
      <c r="OQG550" s="89"/>
      <c r="OQH550" s="89"/>
      <c r="OQI550" s="508"/>
      <c r="OQJ550" s="508"/>
      <c r="OQK550" s="89"/>
      <c r="OQL550" s="89"/>
      <c r="OQM550" s="508"/>
      <c r="OQN550" s="508"/>
      <c r="OQO550" s="508"/>
      <c r="OQP550" s="508"/>
      <c r="OQQ550" s="508"/>
      <c r="OQR550" s="203"/>
      <c r="OQS550" s="107"/>
      <c r="OQT550" s="508"/>
      <c r="OQU550" s="508"/>
      <c r="OQV550" s="508"/>
      <c r="OQW550" s="508"/>
      <c r="OQX550" s="508"/>
      <c r="OQY550" s="508"/>
      <c r="OQZ550" s="508"/>
      <c r="ORA550" s="168"/>
      <c r="ORB550" s="168"/>
      <c r="ORC550" s="168"/>
      <c r="ORD550" s="168"/>
      <c r="ORE550" s="168"/>
      <c r="ORF550" s="168"/>
      <c r="ORG550" s="168"/>
      <c r="ORH550" s="168"/>
      <c r="ORI550" s="168"/>
      <c r="ORJ550" s="168"/>
      <c r="ORK550" s="168"/>
      <c r="ORL550" s="168"/>
      <c r="ORM550" s="168"/>
      <c r="ORN550" s="168"/>
      <c r="ORO550" s="168"/>
      <c r="ORP550" s="168"/>
      <c r="ORQ550" s="168"/>
      <c r="ORR550" s="168"/>
      <c r="ORS550" s="168"/>
      <c r="ORT550" s="168"/>
      <c r="ORU550" s="168"/>
      <c r="ORV550" s="168"/>
      <c r="ORW550" s="168"/>
      <c r="ORX550" s="168"/>
      <c r="ORY550" s="168"/>
      <c r="ORZ550" s="168"/>
      <c r="OSA550" s="168"/>
      <c r="OSB550" s="168"/>
      <c r="OSC550" s="168"/>
      <c r="OSD550" s="168"/>
      <c r="OSE550" s="168"/>
      <c r="OSF550" s="168"/>
      <c r="OSG550" s="168"/>
      <c r="OSH550" s="168"/>
      <c r="OSI550" s="168"/>
      <c r="OSJ550" s="168"/>
      <c r="OSK550" s="168"/>
      <c r="OSL550" s="168"/>
      <c r="OSM550" s="168"/>
      <c r="OSN550" s="168"/>
      <c r="OSO550" s="168"/>
      <c r="OSP550" s="168"/>
      <c r="OSQ550" s="168"/>
      <c r="OSR550" s="168"/>
      <c r="OSS550" s="508"/>
      <c r="OST550" s="508"/>
      <c r="OSU550" s="508"/>
      <c r="OSV550" s="508"/>
      <c r="OSW550" s="508"/>
      <c r="OSX550" s="508"/>
      <c r="OSY550" s="508"/>
      <c r="OSZ550" s="508"/>
      <c r="OTA550" s="508"/>
      <c r="OTB550" s="508"/>
      <c r="OTC550" s="508"/>
      <c r="OTD550" s="508"/>
      <c r="OTE550" s="508"/>
      <c r="OTF550" s="508"/>
      <c r="OTG550" s="508"/>
      <c r="OTH550" s="508"/>
      <c r="OTI550" s="508"/>
      <c r="OTJ550" s="508"/>
      <c r="OTK550" s="508"/>
      <c r="OTL550" s="508"/>
      <c r="OTM550" s="508"/>
      <c r="OTN550" s="508"/>
      <c r="OTO550" s="508"/>
      <c r="OTP550" s="508"/>
      <c r="OTQ550" s="89"/>
      <c r="OTR550" s="89"/>
      <c r="OTS550" s="89"/>
      <c r="OTT550" s="89"/>
      <c r="OTU550" s="89"/>
      <c r="OTV550" s="508"/>
      <c r="OTW550" s="508"/>
      <c r="OTX550" s="89"/>
      <c r="OTY550" s="89"/>
      <c r="OTZ550" s="508"/>
      <c r="OUA550" s="508"/>
      <c r="OUB550" s="89"/>
      <c r="OUC550" s="89"/>
      <c r="OUD550" s="508"/>
      <c r="OUE550" s="508"/>
      <c r="OUF550" s="508"/>
      <c r="OUG550" s="508"/>
      <c r="OUH550" s="508"/>
      <c r="OUI550" s="508"/>
      <c r="OUJ550" s="508"/>
      <c r="OUK550" s="89"/>
      <c r="OUL550" s="89"/>
      <c r="OUM550" s="508"/>
      <c r="OUN550" s="508"/>
      <c r="OUO550" s="89"/>
      <c r="OUP550" s="89"/>
      <c r="OUQ550" s="508"/>
      <c r="OUR550" s="508"/>
      <c r="OUS550" s="508"/>
      <c r="OUT550" s="508"/>
      <c r="OUU550" s="508"/>
      <c r="OUV550" s="203"/>
      <c r="OUW550" s="107"/>
      <c r="OUX550" s="508"/>
      <c r="OUY550" s="508"/>
      <c r="OUZ550" s="508"/>
      <c r="OVA550" s="508"/>
      <c r="OVB550" s="508"/>
      <c r="OVC550" s="508"/>
      <c r="OVD550" s="508"/>
      <c r="OVE550" s="168"/>
      <c r="OVF550" s="168"/>
      <c r="OVG550" s="168"/>
      <c r="OVH550" s="168"/>
      <c r="OVI550" s="168"/>
      <c r="OVJ550" s="168"/>
      <c r="OVK550" s="168"/>
      <c r="OVL550" s="168"/>
      <c r="OVM550" s="168"/>
      <c r="OVN550" s="168"/>
      <c r="OVO550" s="168"/>
      <c r="OVP550" s="168"/>
      <c r="OVQ550" s="168"/>
      <c r="OVR550" s="168"/>
      <c r="OVS550" s="168"/>
      <c r="OVT550" s="168"/>
      <c r="OVU550" s="168"/>
      <c r="OVV550" s="168"/>
      <c r="OVW550" s="168"/>
      <c r="OVX550" s="168"/>
      <c r="OVY550" s="168"/>
      <c r="OVZ550" s="168"/>
      <c r="OWA550" s="168"/>
      <c r="OWB550" s="168"/>
      <c r="OWC550" s="168"/>
      <c r="OWD550" s="168"/>
      <c r="OWE550" s="168"/>
      <c r="OWF550" s="168"/>
      <c r="OWG550" s="168"/>
      <c r="OWH550" s="168"/>
      <c r="OWI550" s="168"/>
      <c r="OWJ550" s="168"/>
      <c r="OWK550" s="168"/>
      <c r="OWL550" s="168"/>
      <c r="OWM550" s="168"/>
      <c r="OWN550" s="168"/>
      <c r="OWO550" s="168"/>
      <c r="OWP550" s="168"/>
      <c r="OWQ550" s="168"/>
      <c r="OWR550" s="168"/>
      <c r="OWS550" s="168"/>
      <c r="OWT550" s="168"/>
      <c r="OWU550" s="168"/>
      <c r="OWV550" s="168"/>
      <c r="OWW550" s="508"/>
      <c r="OWX550" s="508"/>
      <c r="OWY550" s="508"/>
      <c r="OWZ550" s="508"/>
      <c r="OXA550" s="508"/>
      <c r="OXB550" s="508"/>
      <c r="OXC550" s="508"/>
      <c r="OXD550" s="508"/>
      <c r="OXE550" s="508"/>
      <c r="OXF550" s="508"/>
      <c r="OXG550" s="508"/>
      <c r="OXH550" s="508"/>
      <c r="OXI550" s="508"/>
      <c r="OXJ550" s="508"/>
      <c r="OXK550" s="508"/>
      <c r="OXL550" s="508"/>
      <c r="OXM550" s="508"/>
      <c r="OXN550" s="508"/>
      <c r="OXO550" s="508"/>
      <c r="OXP550" s="508"/>
      <c r="OXQ550" s="508"/>
      <c r="OXR550" s="508"/>
      <c r="OXS550" s="508"/>
      <c r="OXT550" s="508"/>
      <c r="OXU550" s="89"/>
      <c r="OXV550" s="89"/>
      <c r="OXW550" s="89"/>
      <c r="OXX550" s="89"/>
      <c r="OXY550" s="89"/>
      <c r="OXZ550" s="508"/>
      <c r="OYA550" s="508"/>
      <c r="OYB550" s="89"/>
      <c r="OYC550" s="89"/>
      <c r="OYD550" s="508"/>
      <c r="OYE550" s="508"/>
      <c r="OYF550" s="89"/>
      <c r="OYG550" s="89"/>
      <c r="OYH550" s="508"/>
      <c r="OYI550" s="508"/>
      <c r="OYJ550" s="508"/>
      <c r="OYK550" s="508"/>
      <c r="OYL550" s="508"/>
      <c r="OYM550" s="508"/>
      <c r="OYN550" s="508"/>
      <c r="OYO550" s="89"/>
      <c r="OYP550" s="89"/>
      <c r="OYQ550" s="508"/>
      <c r="OYR550" s="508"/>
      <c r="OYS550" s="89"/>
      <c r="OYT550" s="89"/>
      <c r="OYU550" s="508"/>
      <c r="OYV550" s="508"/>
      <c r="OYW550" s="508"/>
      <c r="OYX550" s="508"/>
      <c r="OYY550" s="508"/>
      <c r="OYZ550" s="203"/>
      <c r="OZA550" s="107"/>
      <c r="OZB550" s="508"/>
      <c r="OZC550" s="508"/>
      <c r="OZD550" s="508"/>
      <c r="OZE550" s="508"/>
      <c r="OZF550" s="508"/>
      <c r="OZG550" s="508"/>
      <c r="OZH550" s="508"/>
      <c r="OZI550" s="168"/>
      <c r="OZJ550" s="168"/>
      <c r="OZK550" s="168"/>
      <c r="OZL550" s="168"/>
      <c r="OZM550" s="168"/>
      <c r="OZN550" s="168"/>
      <c r="OZO550" s="168"/>
      <c r="OZP550" s="168"/>
      <c r="OZQ550" s="168"/>
      <c r="OZR550" s="168"/>
      <c r="OZS550" s="168"/>
      <c r="OZT550" s="168"/>
      <c r="OZU550" s="168"/>
      <c r="OZV550" s="168"/>
      <c r="OZW550" s="168"/>
      <c r="OZX550" s="168"/>
      <c r="OZY550" s="168"/>
      <c r="OZZ550" s="168"/>
      <c r="PAA550" s="168"/>
      <c r="PAB550" s="168"/>
      <c r="PAC550" s="168"/>
      <c r="PAD550" s="168"/>
      <c r="PAE550" s="168"/>
      <c r="PAF550" s="168"/>
      <c r="PAG550" s="168"/>
      <c r="PAH550" s="168"/>
      <c r="PAI550" s="168"/>
      <c r="PAJ550" s="168"/>
      <c r="PAK550" s="168"/>
      <c r="PAL550" s="168"/>
      <c r="PAM550" s="168"/>
      <c r="PAN550" s="168"/>
      <c r="PAO550" s="168"/>
      <c r="PAP550" s="168"/>
      <c r="PAQ550" s="168"/>
      <c r="PAR550" s="168"/>
      <c r="PAS550" s="168"/>
      <c r="PAT550" s="168"/>
      <c r="PAU550" s="168"/>
      <c r="PAV550" s="168"/>
      <c r="PAW550" s="168"/>
      <c r="PAX550" s="168"/>
      <c r="PAY550" s="168"/>
      <c r="PAZ550" s="168"/>
      <c r="PBA550" s="508"/>
      <c r="PBB550" s="508"/>
      <c r="PBC550" s="508"/>
      <c r="PBD550" s="508"/>
      <c r="PBE550" s="508"/>
      <c r="PBF550" s="508"/>
      <c r="PBG550" s="508"/>
      <c r="PBH550" s="508"/>
      <c r="PBI550" s="508"/>
      <c r="PBJ550" s="508"/>
      <c r="PBK550" s="508"/>
      <c r="PBL550" s="508"/>
      <c r="PBM550" s="508"/>
      <c r="PBN550" s="508"/>
      <c r="PBO550" s="508"/>
      <c r="PBP550" s="508"/>
      <c r="PBQ550" s="508"/>
      <c r="PBR550" s="508"/>
      <c r="PBS550" s="508"/>
      <c r="PBT550" s="508"/>
      <c r="PBU550" s="508"/>
      <c r="PBV550" s="508"/>
      <c r="PBW550" s="508"/>
      <c r="PBX550" s="508"/>
      <c r="PBY550" s="89"/>
      <c r="PBZ550" s="89"/>
      <c r="PCA550" s="89"/>
      <c r="PCB550" s="89"/>
      <c r="PCC550" s="89"/>
      <c r="PCD550" s="508"/>
      <c r="PCE550" s="508"/>
      <c r="PCF550" s="89"/>
      <c r="PCG550" s="89"/>
      <c r="PCH550" s="508"/>
      <c r="PCI550" s="508"/>
      <c r="PCJ550" s="89"/>
      <c r="PCK550" s="89"/>
      <c r="PCL550" s="508"/>
      <c r="PCM550" s="508"/>
      <c r="PCN550" s="508"/>
      <c r="PCO550" s="508"/>
      <c r="PCP550" s="508"/>
      <c r="PCQ550" s="508"/>
      <c r="PCR550" s="508"/>
      <c r="PCS550" s="89"/>
      <c r="PCT550" s="89"/>
      <c r="PCU550" s="508"/>
      <c r="PCV550" s="508"/>
      <c r="PCW550" s="89"/>
      <c r="PCX550" s="89"/>
      <c r="PCY550" s="508"/>
      <c r="PCZ550" s="508"/>
      <c r="PDA550" s="508"/>
      <c r="PDB550" s="508"/>
      <c r="PDC550" s="508"/>
      <c r="PDD550" s="203"/>
      <c r="PDE550" s="107"/>
      <c r="PDF550" s="508"/>
      <c r="PDG550" s="508"/>
      <c r="PDH550" s="508"/>
      <c r="PDI550" s="508"/>
      <c r="PDJ550" s="508"/>
      <c r="PDK550" s="508"/>
      <c r="PDL550" s="508"/>
      <c r="PDM550" s="168"/>
      <c r="PDN550" s="168"/>
      <c r="PDO550" s="168"/>
      <c r="PDP550" s="168"/>
      <c r="PDQ550" s="168"/>
      <c r="PDR550" s="168"/>
      <c r="PDS550" s="168"/>
      <c r="PDT550" s="168"/>
      <c r="PDU550" s="168"/>
      <c r="PDV550" s="168"/>
      <c r="PDW550" s="168"/>
      <c r="PDX550" s="168"/>
      <c r="PDY550" s="168"/>
      <c r="PDZ550" s="168"/>
      <c r="PEA550" s="168"/>
      <c r="PEB550" s="168"/>
      <c r="PEC550" s="168"/>
      <c r="PED550" s="168"/>
      <c r="PEE550" s="168"/>
      <c r="PEF550" s="168"/>
      <c r="PEG550" s="168"/>
      <c r="PEH550" s="168"/>
      <c r="PEI550" s="168"/>
      <c r="PEJ550" s="168"/>
      <c r="PEK550" s="168"/>
      <c r="PEL550" s="168"/>
      <c r="PEM550" s="168"/>
      <c r="PEN550" s="168"/>
      <c r="PEO550" s="168"/>
      <c r="PEP550" s="168"/>
      <c r="PEQ550" s="168"/>
      <c r="PER550" s="168"/>
      <c r="PES550" s="168"/>
      <c r="PET550" s="168"/>
      <c r="PEU550" s="168"/>
      <c r="PEV550" s="168"/>
      <c r="PEW550" s="168"/>
      <c r="PEX550" s="168"/>
      <c r="PEY550" s="168"/>
      <c r="PEZ550" s="168"/>
      <c r="PFA550" s="168"/>
      <c r="PFB550" s="168"/>
      <c r="PFC550" s="168"/>
      <c r="PFD550" s="168"/>
      <c r="PFE550" s="508"/>
      <c r="PFF550" s="508"/>
      <c r="PFG550" s="508"/>
      <c r="PFH550" s="508"/>
      <c r="PFI550" s="508"/>
      <c r="PFJ550" s="508"/>
      <c r="PFK550" s="508"/>
      <c r="PFL550" s="508"/>
      <c r="PFM550" s="508"/>
      <c r="PFN550" s="508"/>
      <c r="PFO550" s="508"/>
      <c r="PFP550" s="508"/>
      <c r="PFQ550" s="508"/>
      <c r="PFR550" s="508"/>
      <c r="PFS550" s="508"/>
      <c r="PFT550" s="508"/>
      <c r="PFU550" s="508"/>
      <c r="PFV550" s="508"/>
      <c r="PFW550" s="508"/>
      <c r="PFX550" s="508"/>
      <c r="PFY550" s="508"/>
      <c r="PFZ550" s="508"/>
      <c r="PGA550" s="508"/>
      <c r="PGB550" s="508"/>
      <c r="PGC550" s="89"/>
      <c r="PGD550" s="89"/>
      <c r="PGE550" s="89"/>
      <c r="PGF550" s="89"/>
      <c r="PGG550" s="89"/>
      <c r="PGH550" s="508"/>
      <c r="PGI550" s="508"/>
      <c r="PGJ550" s="89"/>
      <c r="PGK550" s="89"/>
      <c r="PGL550" s="508"/>
      <c r="PGM550" s="508"/>
      <c r="PGN550" s="89"/>
      <c r="PGO550" s="89"/>
      <c r="PGP550" s="508"/>
      <c r="PGQ550" s="508"/>
      <c r="PGR550" s="508"/>
      <c r="PGS550" s="508"/>
      <c r="PGT550" s="508"/>
      <c r="PGU550" s="508"/>
      <c r="PGV550" s="508"/>
      <c r="PGW550" s="89"/>
      <c r="PGX550" s="89"/>
      <c r="PGY550" s="508"/>
      <c r="PGZ550" s="508"/>
      <c r="PHA550" s="89"/>
      <c r="PHB550" s="89"/>
      <c r="PHC550" s="508"/>
      <c r="PHD550" s="508"/>
      <c r="PHE550" s="508"/>
      <c r="PHF550" s="508"/>
      <c r="PHG550" s="508"/>
      <c r="PHH550" s="203"/>
      <c r="PHI550" s="107"/>
      <c r="PHJ550" s="508"/>
      <c r="PHK550" s="508"/>
      <c r="PHL550" s="508"/>
      <c r="PHM550" s="508"/>
      <c r="PHN550" s="508"/>
      <c r="PHO550" s="508"/>
      <c r="PHP550" s="508"/>
      <c r="PHQ550" s="168"/>
      <c r="PHR550" s="168"/>
      <c r="PHS550" s="168"/>
      <c r="PHT550" s="168"/>
      <c r="PHU550" s="168"/>
      <c r="PHV550" s="168"/>
      <c r="PHW550" s="168"/>
      <c r="PHX550" s="168"/>
      <c r="PHY550" s="168"/>
      <c r="PHZ550" s="168"/>
      <c r="PIA550" s="168"/>
      <c r="PIB550" s="168"/>
      <c r="PIC550" s="168"/>
      <c r="PID550" s="168"/>
      <c r="PIE550" s="168"/>
      <c r="PIF550" s="168"/>
      <c r="PIG550" s="168"/>
      <c r="PIH550" s="168"/>
      <c r="PII550" s="168"/>
      <c r="PIJ550" s="168"/>
      <c r="PIK550" s="168"/>
      <c r="PIL550" s="168"/>
      <c r="PIM550" s="168"/>
      <c r="PIN550" s="168"/>
      <c r="PIO550" s="168"/>
      <c r="PIP550" s="168"/>
      <c r="PIQ550" s="168"/>
      <c r="PIR550" s="168"/>
      <c r="PIS550" s="168"/>
      <c r="PIT550" s="168"/>
      <c r="PIU550" s="168"/>
      <c r="PIV550" s="168"/>
      <c r="PIW550" s="168"/>
      <c r="PIX550" s="168"/>
      <c r="PIY550" s="168"/>
      <c r="PIZ550" s="168"/>
      <c r="PJA550" s="168"/>
      <c r="PJB550" s="168"/>
      <c r="PJC550" s="168"/>
      <c r="PJD550" s="168"/>
      <c r="PJE550" s="168"/>
      <c r="PJF550" s="168"/>
      <c r="PJG550" s="168"/>
      <c r="PJH550" s="168"/>
      <c r="PJI550" s="508"/>
      <c r="PJJ550" s="508"/>
      <c r="PJK550" s="508"/>
      <c r="PJL550" s="508"/>
      <c r="PJM550" s="508"/>
      <c r="PJN550" s="508"/>
      <c r="PJO550" s="508"/>
      <c r="PJP550" s="508"/>
      <c r="PJQ550" s="508"/>
      <c r="PJR550" s="508"/>
      <c r="PJS550" s="508"/>
      <c r="PJT550" s="508"/>
      <c r="PJU550" s="508"/>
      <c r="PJV550" s="508"/>
      <c r="PJW550" s="508"/>
      <c r="PJX550" s="508"/>
      <c r="PJY550" s="508"/>
      <c r="PJZ550" s="508"/>
      <c r="PKA550" s="508"/>
      <c r="PKB550" s="508"/>
      <c r="PKC550" s="508"/>
      <c r="PKD550" s="508"/>
      <c r="PKE550" s="508"/>
      <c r="PKF550" s="508"/>
      <c r="PKG550" s="89"/>
      <c r="PKH550" s="89"/>
      <c r="PKI550" s="89"/>
      <c r="PKJ550" s="89"/>
      <c r="PKK550" s="89"/>
      <c r="PKL550" s="508"/>
      <c r="PKM550" s="508"/>
      <c r="PKN550" s="89"/>
      <c r="PKO550" s="89"/>
      <c r="PKP550" s="508"/>
      <c r="PKQ550" s="508"/>
      <c r="PKR550" s="89"/>
      <c r="PKS550" s="89"/>
      <c r="PKT550" s="508"/>
      <c r="PKU550" s="508"/>
      <c r="PKV550" s="508"/>
      <c r="PKW550" s="508"/>
      <c r="PKX550" s="508"/>
      <c r="PKY550" s="508"/>
      <c r="PKZ550" s="508"/>
      <c r="PLA550" s="89"/>
      <c r="PLB550" s="89"/>
      <c r="PLC550" s="508"/>
      <c r="PLD550" s="508"/>
      <c r="PLE550" s="89"/>
      <c r="PLF550" s="89"/>
      <c r="PLG550" s="508"/>
      <c r="PLH550" s="508"/>
      <c r="PLI550" s="508"/>
      <c r="PLJ550" s="508"/>
      <c r="PLK550" s="508"/>
      <c r="PLL550" s="203"/>
      <c r="PLM550" s="107"/>
      <c r="PLN550" s="508"/>
      <c r="PLO550" s="508"/>
      <c r="PLP550" s="508"/>
      <c r="PLQ550" s="508"/>
      <c r="PLR550" s="508"/>
      <c r="PLS550" s="508"/>
      <c r="PLT550" s="508"/>
      <c r="PLU550" s="168"/>
      <c r="PLV550" s="168"/>
      <c r="PLW550" s="168"/>
      <c r="PLX550" s="168"/>
      <c r="PLY550" s="168"/>
      <c r="PLZ550" s="168"/>
      <c r="PMA550" s="168"/>
      <c r="PMB550" s="168"/>
      <c r="PMC550" s="168"/>
      <c r="PMD550" s="168"/>
      <c r="PME550" s="168"/>
      <c r="PMF550" s="168"/>
      <c r="PMG550" s="168"/>
      <c r="PMH550" s="168"/>
      <c r="PMI550" s="168"/>
      <c r="PMJ550" s="168"/>
      <c r="PMK550" s="168"/>
      <c r="PML550" s="168"/>
      <c r="PMM550" s="168"/>
      <c r="PMN550" s="168"/>
      <c r="PMO550" s="168"/>
      <c r="PMP550" s="168"/>
      <c r="PMQ550" s="168"/>
      <c r="PMR550" s="168"/>
      <c r="PMS550" s="168"/>
      <c r="PMT550" s="168"/>
      <c r="PMU550" s="168"/>
      <c r="PMV550" s="168"/>
      <c r="PMW550" s="168"/>
      <c r="PMX550" s="168"/>
      <c r="PMY550" s="168"/>
      <c r="PMZ550" s="168"/>
      <c r="PNA550" s="168"/>
      <c r="PNB550" s="168"/>
      <c r="PNC550" s="168"/>
      <c r="PND550" s="168"/>
      <c r="PNE550" s="168"/>
      <c r="PNF550" s="168"/>
      <c r="PNG550" s="168"/>
      <c r="PNH550" s="168"/>
      <c r="PNI550" s="168"/>
      <c r="PNJ550" s="168"/>
      <c r="PNK550" s="168"/>
      <c r="PNL550" s="168"/>
      <c r="PNM550" s="508"/>
      <c r="PNN550" s="508"/>
      <c r="PNO550" s="508"/>
      <c r="PNP550" s="508"/>
      <c r="PNQ550" s="508"/>
      <c r="PNR550" s="508"/>
      <c r="PNS550" s="508"/>
      <c r="PNT550" s="508"/>
      <c r="PNU550" s="508"/>
      <c r="PNV550" s="508"/>
      <c r="PNW550" s="508"/>
      <c r="PNX550" s="508"/>
      <c r="PNY550" s="508"/>
      <c r="PNZ550" s="508"/>
      <c r="POA550" s="508"/>
      <c r="POB550" s="508"/>
      <c r="POC550" s="508"/>
      <c r="POD550" s="508"/>
      <c r="POE550" s="508"/>
      <c r="POF550" s="508"/>
      <c r="POG550" s="508"/>
      <c r="POH550" s="508"/>
      <c r="POI550" s="508"/>
      <c r="POJ550" s="508"/>
      <c r="POK550" s="89"/>
      <c r="POL550" s="89"/>
      <c r="POM550" s="89"/>
      <c r="PON550" s="89"/>
      <c r="POO550" s="89"/>
      <c r="POP550" s="508"/>
      <c r="POQ550" s="508"/>
      <c r="POR550" s="89"/>
      <c r="POS550" s="89"/>
      <c r="POT550" s="508"/>
      <c r="POU550" s="508"/>
      <c r="POV550" s="89"/>
      <c r="POW550" s="89"/>
      <c r="POX550" s="508"/>
      <c r="POY550" s="508"/>
      <c r="POZ550" s="508"/>
      <c r="PPA550" s="508"/>
      <c r="PPB550" s="508"/>
      <c r="PPC550" s="508"/>
      <c r="PPD550" s="508"/>
      <c r="PPE550" s="89"/>
      <c r="PPF550" s="89"/>
      <c r="PPG550" s="508"/>
      <c r="PPH550" s="508"/>
      <c r="PPI550" s="89"/>
      <c r="PPJ550" s="89"/>
      <c r="PPK550" s="508"/>
      <c r="PPL550" s="508"/>
      <c r="PPM550" s="508"/>
      <c r="PPN550" s="508"/>
      <c r="PPO550" s="508"/>
      <c r="PPP550" s="203"/>
      <c r="PPQ550" s="107"/>
      <c r="PPR550" s="508"/>
      <c r="PPS550" s="508"/>
      <c r="PPT550" s="508"/>
      <c r="PPU550" s="508"/>
      <c r="PPV550" s="508"/>
      <c r="PPW550" s="508"/>
      <c r="PPX550" s="508"/>
      <c r="PPY550" s="168"/>
      <c r="PPZ550" s="168"/>
      <c r="PQA550" s="168"/>
      <c r="PQB550" s="168"/>
      <c r="PQC550" s="168"/>
      <c r="PQD550" s="168"/>
      <c r="PQE550" s="168"/>
      <c r="PQF550" s="168"/>
      <c r="PQG550" s="168"/>
      <c r="PQH550" s="168"/>
      <c r="PQI550" s="168"/>
      <c r="PQJ550" s="168"/>
      <c r="PQK550" s="168"/>
      <c r="PQL550" s="168"/>
      <c r="PQM550" s="168"/>
      <c r="PQN550" s="168"/>
      <c r="PQO550" s="168"/>
      <c r="PQP550" s="168"/>
      <c r="PQQ550" s="168"/>
      <c r="PQR550" s="168"/>
      <c r="PQS550" s="168"/>
      <c r="PQT550" s="168"/>
      <c r="PQU550" s="168"/>
      <c r="PQV550" s="168"/>
      <c r="PQW550" s="168"/>
      <c r="PQX550" s="168"/>
      <c r="PQY550" s="168"/>
      <c r="PQZ550" s="168"/>
      <c r="PRA550" s="168"/>
      <c r="PRB550" s="168"/>
      <c r="PRC550" s="168"/>
      <c r="PRD550" s="168"/>
      <c r="PRE550" s="168"/>
      <c r="PRF550" s="168"/>
      <c r="PRG550" s="168"/>
      <c r="PRH550" s="168"/>
      <c r="PRI550" s="168"/>
      <c r="PRJ550" s="168"/>
      <c r="PRK550" s="168"/>
      <c r="PRL550" s="168"/>
      <c r="PRM550" s="168"/>
      <c r="PRN550" s="168"/>
      <c r="PRO550" s="168"/>
      <c r="PRP550" s="168"/>
      <c r="PRQ550" s="508"/>
      <c r="PRR550" s="508"/>
      <c r="PRS550" s="508"/>
      <c r="PRT550" s="508"/>
      <c r="PRU550" s="508"/>
      <c r="PRV550" s="508"/>
      <c r="PRW550" s="508"/>
      <c r="PRX550" s="508"/>
      <c r="PRY550" s="508"/>
      <c r="PRZ550" s="508"/>
      <c r="PSA550" s="508"/>
      <c r="PSB550" s="508"/>
      <c r="PSC550" s="508"/>
      <c r="PSD550" s="508"/>
      <c r="PSE550" s="508"/>
      <c r="PSF550" s="508"/>
      <c r="PSG550" s="508"/>
      <c r="PSH550" s="508"/>
      <c r="PSI550" s="508"/>
      <c r="PSJ550" s="508"/>
      <c r="PSK550" s="508"/>
      <c r="PSL550" s="508"/>
      <c r="PSM550" s="508"/>
      <c r="PSN550" s="508"/>
      <c r="PSO550" s="89"/>
      <c r="PSP550" s="89"/>
      <c r="PSQ550" s="89"/>
      <c r="PSR550" s="89"/>
      <c r="PSS550" s="89"/>
      <c r="PST550" s="508"/>
      <c r="PSU550" s="508"/>
      <c r="PSV550" s="89"/>
      <c r="PSW550" s="89"/>
      <c r="PSX550" s="508"/>
      <c r="PSY550" s="508"/>
      <c r="PSZ550" s="89"/>
      <c r="PTA550" s="89"/>
      <c r="PTB550" s="508"/>
      <c r="PTC550" s="508"/>
      <c r="PTD550" s="508"/>
      <c r="PTE550" s="508"/>
      <c r="PTF550" s="508"/>
      <c r="PTG550" s="508"/>
      <c r="PTH550" s="508"/>
      <c r="PTI550" s="89"/>
      <c r="PTJ550" s="89"/>
      <c r="PTK550" s="508"/>
      <c r="PTL550" s="508"/>
      <c r="PTM550" s="89"/>
      <c r="PTN550" s="89"/>
      <c r="PTO550" s="508"/>
      <c r="PTP550" s="508"/>
      <c r="PTQ550" s="508"/>
      <c r="PTR550" s="508"/>
      <c r="PTS550" s="508"/>
      <c r="PTT550" s="203"/>
      <c r="PTU550" s="107"/>
      <c r="PTV550" s="508"/>
      <c r="PTW550" s="508"/>
      <c r="PTX550" s="508"/>
      <c r="PTY550" s="508"/>
      <c r="PTZ550" s="508"/>
      <c r="PUA550" s="508"/>
      <c r="PUB550" s="508"/>
      <c r="PUC550" s="168"/>
      <c r="PUD550" s="168"/>
      <c r="PUE550" s="168"/>
      <c r="PUF550" s="168"/>
      <c r="PUG550" s="168"/>
      <c r="PUH550" s="168"/>
      <c r="PUI550" s="168"/>
      <c r="PUJ550" s="168"/>
      <c r="PUK550" s="168"/>
      <c r="PUL550" s="168"/>
      <c r="PUM550" s="168"/>
      <c r="PUN550" s="168"/>
      <c r="PUO550" s="168"/>
      <c r="PUP550" s="168"/>
      <c r="PUQ550" s="168"/>
      <c r="PUR550" s="168"/>
      <c r="PUS550" s="168"/>
      <c r="PUT550" s="168"/>
      <c r="PUU550" s="168"/>
      <c r="PUV550" s="168"/>
      <c r="PUW550" s="168"/>
      <c r="PUX550" s="168"/>
      <c r="PUY550" s="168"/>
      <c r="PUZ550" s="168"/>
      <c r="PVA550" s="168"/>
      <c r="PVB550" s="168"/>
      <c r="PVC550" s="168"/>
      <c r="PVD550" s="168"/>
      <c r="PVE550" s="168"/>
      <c r="PVF550" s="168"/>
      <c r="PVG550" s="168"/>
      <c r="PVH550" s="168"/>
      <c r="PVI550" s="168"/>
      <c r="PVJ550" s="168"/>
      <c r="PVK550" s="168"/>
      <c r="PVL550" s="168"/>
      <c r="PVM550" s="168"/>
      <c r="PVN550" s="168"/>
      <c r="PVO550" s="168"/>
      <c r="PVP550" s="168"/>
      <c r="PVQ550" s="168"/>
      <c r="PVR550" s="168"/>
      <c r="PVS550" s="168"/>
      <c r="PVT550" s="168"/>
      <c r="PVU550" s="508"/>
      <c r="PVV550" s="508"/>
      <c r="PVW550" s="508"/>
      <c r="PVX550" s="508"/>
      <c r="PVY550" s="508"/>
      <c r="PVZ550" s="508"/>
      <c r="PWA550" s="508"/>
      <c r="PWB550" s="508"/>
      <c r="PWC550" s="508"/>
      <c r="PWD550" s="508"/>
      <c r="PWE550" s="508"/>
      <c r="PWF550" s="508"/>
      <c r="PWG550" s="508"/>
      <c r="PWH550" s="508"/>
      <c r="PWI550" s="508"/>
      <c r="PWJ550" s="508"/>
      <c r="PWK550" s="508"/>
      <c r="PWL550" s="508"/>
      <c r="PWM550" s="508"/>
      <c r="PWN550" s="508"/>
      <c r="PWO550" s="508"/>
      <c r="PWP550" s="508"/>
      <c r="PWQ550" s="508"/>
      <c r="PWR550" s="508"/>
      <c r="PWS550" s="89"/>
      <c r="PWT550" s="89"/>
      <c r="PWU550" s="89"/>
      <c r="PWV550" s="89"/>
      <c r="PWW550" s="89"/>
      <c r="PWX550" s="508"/>
      <c r="PWY550" s="508"/>
      <c r="PWZ550" s="89"/>
      <c r="PXA550" s="89"/>
      <c r="PXB550" s="508"/>
      <c r="PXC550" s="508"/>
      <c r="PXD550" s="89"/>
      <c r="PXE550" s="89"/>
      <c r="PXF550" s="508"/>
      <c r="PXG550" s="508"/>
      <c r="PXH550" s="508"/>
      <c r="PXI550" s="508"/>
      <c r="PXJ550" s="508"/>
      <c r="PXK550" s="508"/>
      <c r="PXL550" s="508"/>
      <c r="PXM550" s="89"/>
      <c r="PXN550" s="89"/>
      <c r="PXO550" s="508"/>
      <c r="PXP550" s="508"/>
      <c r="PXQ550" s="89"/>
      <c r="PXR550" s="89"/>
      <c r="PXS550" s="508"/>
      <c r="PXT550" s="508"/>
      <c r="PXU550" s="508"/>
      <c r="PXV550" s="508"/>
      <c r="PXW550" s="508"/>
      <c r="PXX550" s="203"/>
      <c r="PXY550" s="107"/>
      <c r="PXZ550" s="508"/>
      <c r="PYA550" s="508"/>
      <c r="PYB550" s="508"/>
      <c r="PYC550" s="508"/>
      <c r="PYD550" s="508"/>
      <c r="PYE550" s="508"/>
      <c r="PYF550" s="508"/>
      <c r="PYG550" s="168"/>
      <c r="PYH550" s="168"/>
      <c r="PYI550" s="168"/>
      <c r="PYJ550" s="168"/>
      <c r="PYK550" s="168"/>
      <c r="PYL550" s="168"/>
      <c r="PYM550" s="168"/>
      <c r="PYN550" s="168"/>
      <c r="PYO550" s="168"/>
      <c r="PYP550" s="168"/>
      <c r="PYQ550" s="168"/>
      <c r="PYR550" s="168"/>
      <c r="PYS550" s="168"/>
      <c r="PYT550" s="168"/>
      <c r="PYU550" s="168"/>
      <c r="PYV550" s="168"/>
      <c r="PYW550" s="168"/>
      <c r="PYX550" s="168"/>
      <c r="PYY550" s="168"/>
      <c r="PYZ550" s="168"/>
      <c r="PZA550" s="168"/>
      <c r="PZB550" s="168"/>
      <c r="PZC550" s="168"/>
      <c r="PZD550" s="168"/>
      <c r="PZE550" s="168"/>
      <c r="PZF550" s="168"/>
      <c r="PZG550" s="168"/>
      <c r="PZH550" s="168"/>
      <c r="PZI550" s="168"/>
      <c r="PZJ550" s="168"/>
      <c r="PZK550" s="168"/>
      <c r="PZL550" s="168"/>
      <c r="PZM550" s="168"/>
      <c r="PZN550" s="168"/>
      <c r="PZO550" s="168"/>
      <c r="PZP550" s="168"/>
      <c r="PZQ550" s="168"/>
      <c r="PZR550" s="168"/>
      <c r="PZS550" s="168"/>
      <c r="PZT550" s="168"/>
      <c r="PZU550" s="168"/>
      <c r="PZV550" s="168"/>
      <c r="PZW550" s="168"/>
      <c r="PZX550" s="168"/>
      <c r="PZY550" s="508"/>
      <c r="PZZ550" s="508"/>
      <c r="QAA550" s="508"/>
      <c r="QAB550" s="508"/>
      <c r="QAC550" s="508"/>
      <c r="QAD550" s="508"/>
      <c r="QAE550" s="508"/>
      <c r="QAF550" s="508"/>
      <c r="QAG550" s="508"/>
      <c r="QAH550" s="508"/>
      <c r="QAI550" s="508"/>
      <c r="QAJ550" s="508"/>
      <c r="QAK550" s="508"/>
      <c r="QAL550" s="508"/>
      <c r="QAM550" s="508"/>
      <c r="QAN550" s="508"/>
      <c r="QAO550" s="508"/>
      <c r="QAP550" s="508"/>
      <c r="QAQ550" s="508"/>
      <c r="QAR550" s="508"/>
      <c r="QAS550" s="508"/>
      <c r="QAT550" s="508"/>
      <c r="QAU550" s="508"/>
      <c r="QAV550" s="508"/>
      <c r="QAW550" s="89"/>
      <c r="QAX550" s="89"/>
      <c r="QAY550" s="89"/>
      <c r="QAZ550" s="89"/>
      <c r="QBA550" s="89"/>
      <c r="QBB550" s="508"/>
      <c r="QBC550" s="508"/>
      <c r="QBD550" s="89"/>
      <c r="QBE550" s="89"/>
      <c r="QBF550" s="508"/>
      <c r="QBG550" s="508"/>
      <c r="QBH550" s="89"/>
      <c r="QBI550" s="89"/>
      <c r="QBJ550" s="508"/>
      <c r="QBK550" s="508"/>
      <c r="QBL550" s="508"/>
      <c r="QBM550" s="508"/>
      <c r="QBN550" s="508"/>
      <c r="QBO550" s="508"/>
      <c r="QBP550" s="508"/>
      <c r="QBQ550" s="89"/>
      <c r="QBR550" s="89"/>
      <c r="QBS550" s="508"/>
      <c r="QBT550" s="508"/>
      <c r="QBU550" s="89"/>
      <c r="QBV550" s="89"/>
      <c r="QBW550" s="508"/>
      <c r="QBX550" s="508"/>
      <c r="QBY550" s="508"/>
      <c r="QBZ550" s="508"/>
      <c r="QCA550" s="508"/>
      <c r="QCB550" s="203"/>
      <c r="QCC550" s="107"/>
      <c r="QCD550" s="508"/>
      <c r="QCE550" s="508"/>
      <c r="QCF550" s="508"/>
      <c r="QCG550" s="508"/>
      <c r="QCH550" s="508"/>
      <c r="QCI550" s="508"/>
      <c r="QCJ550" s="508"/>
      <c r="QCK550" s="168"/>
      <c r="QCL550" s="168"/>
      <c r="QCM550" s="168"/>
      <c r="QCN550" s="168"/>
      <c r="QCO550" s="168"/>
      <c r="QCP550" s="168"/>
      <c r="QCQ550" s="168"/>
      <c r="QCR550" s="168"/>
      <c r="QCS550" s="168"/>
      <c r="QCT550" s="168"/>
      <c r="QCU550" s="168"/>
      <c r="QCV550" s="168"/>
      <c r="QCW550" s="168"/>
      <c r="QCX550" s="168"/>
      <c r="QCY550" s="168"/>
      <c r="QCZ550" s="168"/>
      <c r="QDA550" s="168"/>
      <c r="QDB550" s="168"/>
      <c r="QDC550" s="168"/>
      <c r="QDD550" s="168"/>
      <c r="QDE550" s="168"/>
      <c r="QDF550" s="168"/>
      <c r="QDG550" s="168"/>
      <c r="QDH550" s="168"/>
      <c r="QDI550" s="168"/>
      <c r="QDJ550" s="168"/>
      <c r="QDK550" s="168"/>
      <c r="QDL550" s="168"/>
      <c r="QDM550" s="168"/>
      <c r="QDN550" s="168"/>
      <c r="QDO550" s="168"/>
      <c r="QDP550" s="168"/>
      <c r="QDQ550" s="168"/>
      <c r="QDR550" s="168"/>
      <c r="QDS550" s="168"/>
      <c r="QDT550" s="168"/>
      <c r="QDU550" s="168"/>
      <c r="QDV550" s="168"/>
      <c r="QDW550" s="168"/>
      <c r="QDX550" s="168"/>
      <c r="QDY550" s="168"/>
      <c r="QDZ550" s="168"/>
      <c r="QEA550" s="168"/>
      <c r="QEB550" s="168"/>
      <c r="QEC550" s="508"/>
      <c r="QED550" s="508"/>
      <c r="QEE550" s="508"/>
      <c r="QEF550" s="508"/>
      <c r="QEG550" s="508"/>
      <c r="QEH550" s="508"/>
      <c r="QEI550" s="508"/>
      <c r="QEJ550" s="508"/>
      <c r="QEK550" s="508"/>
      <c r="QEL550" s="508"/>
      <c r="QEM550" s="508"/>
      <c r="QEN550" s="508"/>
      <c r="QEO550" s="508"/>
      <c r="QEP550" s="508"/>
      <c r="QEQ550" s="508"/>
      <c r="QER550" s="508"/>
      <c r="QES550" s="508"/>
      <c r="QET550" s="508"/>
      <c r="QEU550" s="508"/>
      <c r="QEV550" s="508"/>
      <c r="QEW550" s="508"/>
      <c r="QEX550" s="508"/>
      <c r="QEY550" s="508"/>
      <c r="QEZ550" s="508"/>
      <c r="QFA550" s="89"/>
      <c r="QFB550" s="89"/>
      <c r="QFC550" s="89"/>
      <c r="QFD550" s="89"/>
      <c r="QFE550" s="89"/>
      <c r="QFF550" s="508"/>
      <c r="QFG550" s="508"/>
      <c r="QFH550" s="89"/>
      <c r="QFI550" s="89"/>
      <c r="QFJ550" s="508"/>
      <c r="QFK550" s="508"/>
      <c r="QFL550" s="89"/>
      <c r="QFM550" s="89"/>
      <c r="QFN550" s="508"/>
      <c r="QFO550" s="508"/>
      <c r="QFP550" s="508"/>
      <c r="QFQ550" s="508"/>
      <c r="QFR550" s="508"/>
      <c r="QFS550" s="508"/>
      <c r="QFT550" s="508"/>
      <c r="QFU550" s="89"/>
      <c r="QFV550" s="89"/>
      <c r="QFW550" s="508"/>
      <c r="QFX550" s="508"/>
      <c r="QFY550" s="89"/>
      <c r="QFZ550" s="89"/>
      <c r="QGA550" s="508"/>
      <c r="QGB550" s="508"/>
      <c r="QGC550" s="508"/>
      <c r="QGD550" s="508"/>
      <c r="QGE550" s="508"/>
      <c r="QGF550" s="203"/>
      <c r="QGG550" s="107"/>
      <c r="QGH550" s="508"/>
      <c r="QGI550" s="508"/>
      <c r="QGJ550" s="508"/>
      <c r="QGK550" s="508"/>
      <c r="QGL550" s="508"/>
      <c r="QGM550" s="508"/>
      <c r="QGN550" s="508"/>
      <c r="QGO550" s="168"/>
      <c r="QGP550" s="168"/>
      <c r="QGQ550" s="168"/>
      <c r="QGR550" s="168"/>
      <c r="QGS550" s="168"/>
      <c r="QGT550" s="168"/>
      <c r="QGU550" s="168"/>
      <c r="QGV550" s="168"/>
      <c r="QGW550" s="168"/>
      <c r="QGX550" s="168"/>
      <c r="QGY550" s="168"/>
      <c r="QGZ550" s="168"/>
      <c r="QHA550" s="168"/>
      <c r="QHB550" s="168"/>
      <c r="QHC550" s="168"/>
      <c r="QHD550" s="168"/>
      <c r="QHE550" s="168"/>
      <c r="QHF550" s="168"/>
      <c r="QHG550" s="168"/>
      <c r="QHH550" s="168"/>
      <c r="QHI550" s="168"/>
      <c r="QHJ550" s="168"/>
      <c r="QHK550" s="168"/>
      <c r="QHL550" s="168"/>
      <c r="QHM550" s="168"/>
      <c r="QHN550" s="168"/>
      <c r="QHO550" s="168"/>
      <c r="QHP550" s="168"/>
      <c r="QHQ550" s="168"/>
      <c r="QHR550" s="168"/>
      <c r="QHS550" s="168"/>
      <c r="QHT550" s="168"/>
      <c r="QHU550" s="168"/>
      <c r="QHV550" s="168"/>
      <c r="QHW550" s="168"/>
      <c r="QHX550" s="168"/>
      <c r="QHY550" s="168"/>
      <c r="QHZ550" s="168"/>
      <c r="QIA550" s="168"/>
      <c r="QIB550" s="168"/>
      <c r="QIC550" s="168"/>
      <c r="QID550" s="168"/>
      <c r="QIE550" s="168"/>
      <c r="QIF550" s="168"/>
      <c r="QIG550" s="508"/>
      <c r="QIH550" s="508"/>
      <c r="QII550" s="508"/>
      <c r="QIJ550" s="508"/>
      <c r="QIK550" s="508"/>
      <c r="QIL550" s="508"/>
      <c r="QIM550" s="508"/>
      <c r="QIN550" s="508"/>
      <c r="QIO550" s="508"/>
      <c r="QIP550" s="508"/>
      <c r="QIQ550" s="508"/>
      <c r="QIR550" s="508"/>
      <c r="QIS550" s="508"/>
      <c r="QIT550" s="508"/>
      <c r="QIU550" s="508"/>
      <c r="QIV550" s="508"/>
      <c r="QIW550" s="508"/>
      <c r="QIX550" s="508"/>
      <c r="QIY550" s="508"/>
      <c r="QIZ550" s="508"/>
      <c r="QJA550" s="508"/>
      <c r="QJB550" s="508"/>
      <c r="QJC550" s="508"/>
      <c r="QJD550" s="508"/>
      <c r="QJE550" s="89"/>
      <c r="QJF550" s="89"/>
      <c r="QJG550" s="89"/>
      <c r="QJH550" s="89"/>
      <c r="QJI550" s="89"/>
      <c r="QJJ550" s="508"/>
      <c r="QJK550" s="508"/>
      <c r="QJL550" s="89"/>
      <c r="QJM550" s="89"/>
      <c r="QJN550" s="508"/>
      <c r="QJO550" s="508"/>
      <c r="QJP550" s="89"/>
      <c r="QJQ550" s="89"/>
      <c r="QJR550" s="508"/>
      <c r="QJS550" s="508"/>
      <c r="QJT550" s="508"/>
      <c r="QJU550" s="508"/>
      <c r="QJV550" s="508"/>
      <c r="QJW550" s="508"/>
      <c r="QJX550" s="508"/>
      <c r="QJY550" s="89"/>
      <c r="QJZ550" s="89"/>
      <c r="QKA550" s="508"/>
      <c r="QKB550" s="508"/>
      <c r="QKC550" s="89"/>
      <c r="QKD550" s="89"/>
      <c r="QKE550" s="508"/>
      <c r="QKF550" s="508"/>
      <c r="QKG550" s="508"/>
      <c r="QKH550" s="508"/>
      <c r="QKI550" s="508"/>
      <c r="QKJ550" s="203"/>
      <c r="QKK550" s="107"/>
      <c r="QKL550" s="508"/>
      <c r="QKM550" s="508"/>
      <c r="QKN550" s="508"/>
      <c r="QKO550" s="508"/>
      <c r="QKP550" s="508"/>
      <c r="QKQ550" s="508"/>
      <c r="QKR550" s="508"/>
      <c r="QKS550" s="168"/>
      <c r="QKT550" s="168"/>
      <c r="QKU550" s="168"/>
      <c r="QKV550" s="168"/>
      <c r="QKW550" s="168"/>
      <c r="QKX550" s="168"/>
      <c r="QKY550" s="168"/>
      <c r="QKZ550" s="168"/>
      <c r="QLA550" s="168"/>
      <c r="QLB550" s="168"/>
      <c r="QLC550" s="168"/>
      <c r="QLD550" s="168"/>
      <c r="QLE550" s="168"/>
      <c r="QLF550" s="168"/>
      <c r="QLG550" s="168"/>
      <c r="QLH550" s="168"/>
      <c r="QLI550" s="168"/>
      <c r="QLJ550" s="168"/>
      <c r="QLK550" s="168"/>
      <c r="QLL550" s="168"/>
      <c r="QLM550" s="168"/>
      <c r="QLN550" s="168"/>
      <c r="QLO550" s="168"/>
      <c r="QLP550" s="168"/>
      <c r="QLQ550" s="168"/>
      <c r="QLR550" s="168"/>
      <c r="QLS550" s="168"/>
      <c r="QLT550" s="168"/>
      <c r="QLU550" s="168"/>
      <c r="QLV550" s="168"/>
      <c r="QLW550" s="168"/>
      <c r="QLX550" s="168"/>
      <c r="QLY550" s="168"/>
      <c r="QLZ550" s="168"/>
      <c r="QMA550" s="168"/>
      <c r="QMB550" s="168"/>
      <c r="QMC550" s="168"/>
      <c r="QMD550" s="168"/>
      <c r="QME550" s="168"/>
      <c r="QMF550" s="168"/>
      <c r="QMG550" s="168"/>
      <c r="QMH550" s="168"/>
      <c r="QMI550" s="168"/>
      <c r="QMJ550" s="168"/>
      <c r="QMK550" s="508"/>
      <c r="QML550" s="508"/>
      <c r="QMM550" s="508"/>
      <c r="QMN550" s="508"/>
      <c r="QMO550" s="508"/>
      <c r="QMP550" s="508"/>
      <c r="QMQ550" s="508"/>
      <c r="QMR550" s="508"/>
      <c r="QMS550" s="508"/>
      <c r="QMT550" s="508"/>
      <c r="QMU550" s="508"/>
      <c r="QMV550" s="508"/>
      <c r="QMW550" s="508"/>
      <c r="QMX550" s="508"/>
      <c r="QMY550" s="508"/>
      <c r="QMZ550" s="508"/>
      <c r="QNA550" s="508"/>
      <c r="QNB550" s="508"/>
      <c r="QNC550" s="508"/>
      <c r="QND550" s="508"/>
      <c r="QNE550" s="508"/>
      <c r="QNF550" s="508"/>
      <c r="QNG550" s="508"/>
      <c r="QNH550" s="508"/>
      <c r="QNI550" s="89"/>
      <c r="QNJ550" s="89"/>
      <c r="QNK550" s="89"/>
      <c r="QNL550" s="89"/>
      <c r="QNM550" s="89"/>
      <c r="QNN550" s="508"/>
      <c r="QNO550" s="508"/>
      <c r="QNP550" s="89"/>
      <c r="QNQ550" s="89"/>
      <c r="QNR550" s="508"/>
      <c r="QNS550" s="508"/>
      <c r="QNT550" s="89"/>
      <c r="QNU550" s="89"/>
      <c r="QNV550" s="508"/>
      <c r="QNW550" s="508"/>
      <c r="QNX550" s="508"/>
      <c r="QNY550" s="508"/>
      <c r="QNZ550" s="508"/>
      <c r="QOA550" s="508"/>
      <c r="QOB550" s="508"/>
      <c r="QOC550" s="89"/>
      <c r="QOD550" s="89"/>
      <c r="QOE550" s="508"/>
      <c r="QOF550" s="508"/>
      <c r="QOG550" s="89"/>
      <c r="QOH550" s="89"/>
      <c r="QOI550" s="508"/>
      <c r="QOJ550" s="508"/>
      <c r="QOK550" s="508"/>
      <c r="QOL550" s="508"/>
      <c r="QOM550" s="508"/>
      <c r="QON550" s="203"/>
      <c r="QOO550" s="107"/>
      <c r="QOP550" s="508"/>
      <c r="QOQ550" s="508"/>
      <c r="QOR550" s="508"/>
      <c r="QOS550" s="508"/>
      <c r="QOT550" s="508"/>
      <c r="QOU550" s="508"/>
      <c r="QOV550" s="508"/>
      <c r="QOW550" s="168"/>
      <c r="QOX550" s="168"/>
      <c r="QOY550" s="168"/>
      <c r="QOZ550" s="168"/>
      <c r="QPA550" s="168"/>
      <c r="QPB550" s="168"/>
      <c r="QPC550" s="168"/>
      <c r="QPD550" s="168"/>
      <c r="QPE550" s="168"/>
      <c r="QPF550" s="168"/>
      <c r="QPG550" s="168"/>
      <c r="QPH550" s="168"/>
      <c r="QPI550" s="168"/>
      <c r="QPJ550" s="168"/>
      <c r="QPK550" s="168"/>
      <c r="QPL550" s="168"/>
      <c r="QPM550" s="168"/>
      <c r="QPN550" s="168"/>
      <c r="QPO550" s="168"/>
      <c r="QPP550" s="168"/>
      <c r="QPQ550" s="168"/>
      <c r="QPR550" s="168"/>
      <c r="QPS550" s="168"/>
      <c r="QPT550" s="168"/>
      <c r="QPU550" s="168"/>
      <c r="QPV550" s="168"/>
      <c r="QPW550" s="168"/>
      <c r="QPX550" s="168"/>
      <c r="QPY550" s="168"/>
      <c r="QPZ550" s="168"/>
      <c r="QQA550" s="168"/>
      <c r="QQB550" s="168"/>
      <c r="QQC550" s="168"/>
      <c r="QQD550" s="168"/>
      <c r="QQE550" s="168"/>
      <c r="QQF550" s="168"/>
      <c r="QQG550" s="168"/>
      <c r="QQH550" s="168"/>
      <c r="QQI550" s="168"/>
      <c r="QQJ550" s="168"/>
      <c r="QQK550" s="168"/>
      <c r="QQL550" s="168"/>
      <c r="QQM550" s="168"/>
      <c r="QQN550" s="168"/>
      <c r="QQO550" s="508"/>
      <c r="QQP550" s="508"/>
      <c r="QQQ550" s="508"/>
      <c r="QQR550" s="508"/>
      <c r="QQS550" s="508"/>
      <c r="QQT550" s="508"/>
      <c r="QQU550" s="508"/>
      <c r="QQV550" s="508"/>
      <c r="QQW550" s="508"/>
      <c r="QQX550" s="508"/>
      <c r="QQY550" s="508"/>
      <c r="QQZ550" s="508"/>
      <c r="QRA550" s="508"/>
      <c r="QRB550" s="508"/>
      <c r="QRC550" s="508"/>
      <c r="QRD550" s="508"/>
      <c r="QRE550" s="508"/>
      <c r="QRF550" s="508"/>
      <c r="QRG550" s="508"/>
      <c r="QRH550" s="508"/>
      <c r="QRI550" s="508"/>
      <c r="QRJ550" s="508"/>
      <c r="QRK550" s="508"/>
      <c r="QRL550" s="508"/>
      <c r="QRM550" s="89"/>
      <c r="QRN550" s="89"/>
      <c r="QRO550" s="89"/>
      <c r="QRP550" s="89"/>
      <c r="QRQ550" s="89"/>
      <c r="QRR550" s="508"/>
      <c r="QRS550" s="508"/>
      <c r="QRT550" s="89"/>
      <c r="QRU550" s="89"/>
      <c r="QRV550" s="508"/>
      <c r="QRW550" s="508"/>
      <c r="QRX550" s="89"/>
      <c r="QRY550" s="89"/>
      <c r="QRZ550" s="508"/>
      <c r="QSA550" s="508"/>
      <c r="QSB550" s="508"/>
      <c r="QSC550" s="508"/>
      <c r="QSD550" s="508"/>
      <c r="QSE550" s="508"/>
      <c r="QSF550" s="508"/>
      <c r="QSG550" s="89"/>
      <c r="QSH550" s="89"/>
      <c r="QSI550" s="508"/>
      <c r="QSJ550" s="508"/>
      <c r="QSK550" s="89"/>
      <c r="QSL550" s="89"/>
      <c r="QSM550" s="508"/>
      <c r="QSN550" s="508"/>
      <c r="QSO550" s="508"/>
      <c r="QSP550" s="508"/>
      <c r="QSQ550" s="508"/>
      <c r="QSR550" s="203"/>
      <c r="QSS550" s="107"/>
      <c r="QST550" s="508"/>
      <c r="QSU550" s="508"/>
      <c r="QSV550" s="508"/>
      <c r="QSW550" s="508"/>
      <c r="QSX550" s="508"/>
      <c r="QSY550" s="508"/>
      <c r="QSZ550" s="508"/>
      <c r="QTA550" s="168"/>
      <c r="QTB550" s="168"/>
      <c r="QTC550" s="168"/>
      <c r="QTD550" s="168"/>
      <c r="QTE550" s="168"/>
      <c r="QTF550" s="168"/>
      <c r="QTG550" s="168"/>
      <c r="QTH550" s="168"/>
      <c r="QTI550" s="168"/>
      <c r="QTJ550" s="168"/>
      <c r="QTK550" s="168"/>
      <c r="QTL550" s="168"/>
      <c r="QTM550" s="168"/>
      <c r="QTN550" s="168"/>
      <c r="QTO550" s="168"/>
      <c r="QTP550" s="168"/>
      <c r="QTQ550" s="168"/>
      <c r="QTR550" s="168"/>
      <c r="QTS550" s="168"/>
      <c r="QTT550" s="168"/>
      <c r="QTU550" s="168"/>
      <c r="QTV550" s="168"/>
      <c r="QTW550" s="168"/>
      <c r="QTX550" s="168"/>
      <c r="QTY550" s="168"/>
      <c r="QTZ550" s="168"/>
      <c r="QUA550" s="168"/>
      <c r="QUB550" s="168"/>
      <c r="QUC550" s="168"/>
      <c r="QUD550" s="168"/>
      <c r="QUE550" s="168"/>
      <c r="QUF550" s="168"/>
      <c r="QUG550" s="168"/>
      <c r="QUH550" s="168"/>
      <c r="QUI550" s="168"/>
      <c r="QUJ550" s="168"/>
      <c r="QUK550" s="168"/>
      <c r="QUL550" s="168"/>
      <c r="QUM550" s="168"/>
      <c r="QUN550" s="168"/>
      <c r="QUO550" s="168"/>
      <c r="QUP550" s="168"/>
      <c r="QUQ550" s="168"/>
      <c r="QUR550" s="168"/>
      <c r="QUS550" s="508"/>
      <c r="QUT550" s="508"/>
      <c r="QUU550" s="508"/>
      <c r="QUV550" s="508"/>
      <c r="QUW550" s="508"/>
      <c r="QUX550" s="508"/>
      <c r="QUY550" s="508"/>
      <c r="QUZ550" s="508"/>
      <c r="QVA550" s="508"/>
      <c r="QVB550" s="508"/>
      <c r="QVC550" s="508"/>
      <c r="QVD550" s="508"/>
      <c r="QVE550" s="508"/>
      <c r="QVF550" s="508"/>
      <c r="QVG550" s="508"/>
      <c r="QVH550" s="508"/>
      <c r="QVI550" s="508"/>
      <c r="QVJ550" s="508"/>
      <c r="QVK550" s="508"/>
      <c r="QVL550" s="508"/>
      <c r="QVM550" s="508"/>
      <c r="QVN550" s="508"/>
      <c r="QVO550" s="508"/>
      <c r="QVP550" s="508"/>
      <c r="QVQ550" s="89"/>
      <c r="QVR550" s="89"/>
      <c r="QVS550" s="89"/>
      <c r="QVT550" s="89"/>
      <c r="QVU550" s="89"/>
      <c r="QVV550" s="508"/>
      <c r="QVW550" s="508"/>
      <c r="QVX550" s="89"/>
      <c r="QVY550" s="89"/>
      <c r="QVZ550" s="508"/>
      <c r="QWA550" s="508"/>
      <c r="QWB550" s="89"/>
      <c r="QWC550" s="89"/>
      <c r="QWD550" s="508"/>
      <c r="QWE550" s="508"/>
      <c r="QWF550" s="508"/>
      <c r="QWG550" s="508"/>
      <c r="QWH550" s="508"/>
      <c r="QWI550" s="508"/>
      <c r="QWJ550" s="508"/>
      <c r="QWK550" s="89"/>
      <c r="QWL550" s="89"/>
      <c r="QWM550" s="508"/>
      <c r="QWN550" s="508"/>
      <c r="QWO550" s="89"/>
      <c r="QWP550" s="89"/>
      <c r="QWQ550" s="508"/>
      <c r="QWR550" s="508"/>
      <c r="QWS550" s="508"/>
      <c r="QWT550" s="508"/>
      <c r="QWU550" s="508"/>
      <c r="QWV550" s="203"/>
      <c r="QWW550" s="107"/>
      <c r="QWX550" s="508"/>
      <c r="QWY550" s="508"/>
      <c r="QWZ550" s="508"/>
      <c r="QXA550" s="508"/>
      <c r="QXB550" s="508"/>
      <c r="QXC550" s="508"/>
      <c r="QXD550" s="508"/>
      <c r="QXE550" s="168"/>
      <c r="QXF550" s="168"/>
      <c r="QXG550" s="168"/>
      <c r="QXH550" s="168"/>
      <c r="QXI550" s="168"/>
      <c r="QXJ550" s="168"/>
      <c r="QXK550" s="168"/>
      <c r="QXL550" s="168"/>
      <c r="QXM550" s="168"/>
      <c r="QXN550" s="168"/>
      <c r="QXO550" s="168"/>
      <c r="QXP550" s="168"/>
      <c r="QXQ550" s="168"/>
      <c r="QXR550" s="168"/>
      <c r="QXS550" s="168"/>
      <c r="QXT550" s="168"/>
      <c r="QXU550" s="168"/>
      <c r="QXV550" s="168"/>
      <c r="QXW550" s="168"/>
      <c r="QXX550" s="168"/>
      <c r="QXY550" s="168"/>
      <c r="QXZ550" s="168"/>
      <c r="QYA550" s="168"/>
      <c r="QYB550" s="168"/>
      <c r="QYC550" s="168"/>
      <c r="QYD550" s="168"/>
      <c r="QYE550" s="168"/>
      <c r="QYF550" s="168"/>
      <c r="QYG550" s="168"/>
      <c r="QYH550" s="168"/>
      <c r="QYI550" s="168"/>
      <c r="QYJ550" s="168"/>
      <c r="QYK550" s="168"/>
      <c r="QYL550" s="168"/>
      <c r="QYM550" s="168"/>
      <c r="QYN550" s="168"/>
      <c r="QYO550" s="168"/>
      <c r="QYP550" s="168"/>
      <c r="QYQ550" s="168"/>
      <c r="QYR550" s="168"/>
      <c r="QYS550" s="168"/>
      <c r="QYT550" s="168"/>
      <c r="QYU550" s="168"/>
      <c r="QYV550" s="168"/>
      <c r="QYW550" s="508"/>
      <c r="QYX550" s="508"/>
      <c r="QYY550" s="508"/>
      <c r="QYZ550" s="508"/>
      <c r="QZA550" s="508"/>
      <c r="QZB550" s="508"/>
      <c r="QZC550" s="508"/>
      <c r="QZD550" s="508"/>
      <c r="QZE550" s="508"/>
      <c r="QZF550" s="508"/>
      <c r="QZG550" s="508"/>
      <c r="QZH550" s="508"/>
      <c r="QZI550" s="508"/>
      <c r="QZJ550" s="508"/>
      <c r="QZK550" s="508"/>
      <c r="QZL550" s="508"/>
      <c r="QZM550" s="508"/>
      <c r="QZN550" s="508"/>
      <c r="QZO550" s="508"/>
      <c r="QZP550" s="508"/>
      <c r="QZQ550" s="508"/>
      <c r="QZR550" s="508"/>
      <c r="QZS550" s="508"/>
      <c r="QZT550" s="508"/>
      <c r="QZU550" s="89"/>
      <c r="QZV550" s="89"/>
      <c r="QZW550" s="89"/>
      <c r="QZX550" s="89"/>
      <c r="QZY550" s="89"/>
      <c r="QZZ550" s="508"/>
      <c r="RAA550" s="508"/>
      <c r="RAB550" s="89"/>
      <c r="RAC550" s="89"/>
      <c r="RAD550" s="508"/>
      <c r="RAE550" s="508"/>
      <c r="RAF550" s="89"/>
      <c r="RAG550" s="89"/>
      <c r="RAH550" s="508"/>
      <c r="RAI550" s="508"/>
      <c r="RAJ550" s="508"/>
      <c r="RAK550" s="508"/>
      <c r="RAL550" s="508"/>
      <c r="RAM550" s="508"/>
      <c r="RAN550" s="508"/>
      <c r="RAO550" s="89"/>
      <c r="RAP550" s="89"/>
      <c r="RAQ550" s="508"/>
      <c r="RAR550" s="508"/>
      <c r="RAS550" s="89"/>
      <c r="RAT550" s="89"/>
      <c r="RAU550" s="508"/>
      <c r="RAV550" s="508"/>
      <c r="RAW550" s="508"/>
      <c r="RAX550" s="508"/>
      <c r="RAY550" s="508"/>
      <c r="RAZ550" s="203"/>
      <c r="RBA550" s="107"/>
      <c r="RBB550" s="508"/>
      <c r="RBC550" s="508"/>
      <c r="RBD550" s="508"/>
      <c r="RBE550" s="508"/>
      <c r="RBF550" s="508"/>
      <c r="RBG550" s="508"/>
      <c r="RBH550" s="508"/>
      <c r="RBI550" s="168"/>
      <c r="RBJ550" s="168"/>
      <c r="RBK550" s="168"/>
      <c r="RBL550" s="168"/>
      <c r="RBM550" s="168"/>
      <c r="RBN550" s="168"/>
      <c r="RBO550" s="168"/>
      <c r="RBP550" s="168"/>
      <c r="RBQ550" s="168"/>
      <c r="RBR550" s="168"/>
      <c r="RBS550" s="168"/>
      <c r="RBT550" s="168"/>
      <c r="RBU550" s="168"/>
      <c r="RBV550" s="168"/>
      <c r="RBW550" s="168"/>
      <c r="RBX550" s="168"/>
      <c r="RBY550" s="168"/>
      <c r="RBZ550" s="168"/>
      <c r="RCA550" s="168"/>
      <c r="RCB550" s="168"/>
      <c r="RCC550" s="168"/>
      <c r="RCD550" s="168"/>
      <c r="RCE550" s="168"/>
      <c r="RCF550" s="168"/>
      <c r="RCG550" s="168"/>
      <c r="RCH550" s="168"/>
      <c r="RCI550" s="168"/>
      <c r="RCJ550" s="168"/>
      <c r="RCK550" s="168"/>
      <c r="RCL550" s="168"/>
      <c r="RCM550" s="168"/>
      <c r="RCN550" s="168"/>
      <c r="RCO550" s="168"/>
      <c r="RCP550" s="168"/>
      <c r="RCQ550" s="168"/>
      <c r="RCR550" s="168"/>
      <c r="RCS550" s="168"/>
      <c r="RCT550" s="168"/>
      <c r="RCU550" s="168"/>
      <c r="RCV550" s="168"/>
      <c r="RCW550" s="168"/>
      <c r="RCX550" s="168"/>
      <c r="RCY550" s="168"/>
      <c r="RCZ550" s="168"/>
      <c r="RDA550" s="508"/>
      <c r="RDB550" s="508"/>
      <c r="RDC550" s="508"/>
      <c r="RDD550" s="508"/>
      <c r="RDE550" s="508"/>
      <c r="RDF550" s="508"/>
      <c r="RDG550" s="508"/>
      <c r="RDH550" s="508"/>
      <c r="RDI550" s="508"/>
      <c r="RDJ550" s="508"/>
      <c r="RDK550" s="508"/>
      <c r="RDL550" s="508"/>
      <c r="RDM550" s="508"/>
      <c r="RDN550" s="508"/>
      <c r="RDO550" s="508"/>
      <c r="RDP550" s="508"/>
      <c r="RDQ550" s="508"/>
      <c r="RDR550" s="508"/>
      <c r="RDS550" s="508"/>
      <c r="RDT550" s="508"/>
      <c r="RDU550" s="508"/>
      <c r="RDV550" s="508"/>
      <c r="RDW550" s="508"/>
    </row>
    <row r="551" spans="1:12295" s="51" customFormat="1" ht="50.25" customHeight="1" x14ac:dyDescent="0.25">
      <c r="B551" s="503"/>
      <c r="C551" s="97" t="s">
        <v>31</v>
      </c>
      <c r="D551" s="185">
        <f>E551+G551+H551+I551</f>
        <v>984126.04099999997</v>
      </c>
      <c r="E551" s="185"/>
      <c r="F551" s="185"/>
      <c r="G551" s="185">
        <f>SUM(G552:G555)</f>
        <v>984126.04099999997</v>
      </c>
      <c r="H551" s="186"/>
      <c r="I551" s="186"/>
      <c r="J551" s="185">
        <f>Q551-G551</f>
        <v>-980758.04651999997</v>
      </c>
      <c r="K551" s="185">
        <f>M551+Q551+S551+U551</f>
        <v>3367.9944799999998</v>
      </c>
      <c r="L551" s="695">
        <f t="shared" si="1184"/>
        <v>3.422320251354877E-3</v>
      </c>
      <c r="M551" s="185">
        <f>SUM(M552:M555)</f>
        <v>0</v>
      </c>
      <c r="N551" s="98"/>
      <c r="O551" s="98"/>
      <c r="P551" s="98"/>
      <c r="Q551" s="185">
        <f>SUM(Q552:Q555)</f>
        <v>3367.9944799999998</v>
      </c>
      <c r="R551" s="759">
        <f t="shared" ref="R551:R556" si="1219">Q551/G551</f>
        <v>3.422320251354877E-3</v>
      </c>
      <c r="S551" s="286"/>
      <c r="T551" s="286"/>
      <c r="U551" s="286"/>
      <c r="V551" s="98">
        <f t="shared" si="1217"/>
        <v>0</v>
      </c>
      <c r="W551" s="98">
        <f>SUM(W552:W555)</f>
        <v>0</v>
      </c>
      <c r="X551" s="286"/>
      <c r="Y551" s="286"/>
      <c r="Z551" s="98">
        <f t="shared" si="1218"/>
        <v>0</v>
      </c>
      <c r="AA551" s="98">
        <f>SUM(AA552:AA555)</f>
        <v>0</v>
      </c>
      <c r="AB551" s="286"/>
      <c r="AC551" s="286"/>
      <c r="AD551" s="286"/>
      <c r="AE551" s="185">
        <f>AG551+AK551</f>
        <v>3367.9944799999998</v>
      </c>
      <c r="AF551" s="695">
        <f t="shared" si="1186"/>
        <v>3.422320251354877E-3</v>
      </c>
      <c r="AG551" s="185"/>
      <c r="AH551" s="695"/>
      <c r="AI551" s="98"/>
      <c r="AJ551" s="98"/>
      <c r="AK551" s="98">
        <f>SUM(AK552:AK555)</f>
        <v>3367.9944799999998</v>
      </c>
      <c r="AL551" s="695">
        <f t="shared" si="1216"/>
        <v>3.422320251354877E-3</v>
      </c>
      <c r="AM551" s="286"/>
      <c r="AN551" s="286"/>
      <c r="AO551" s="286"/>
      <c r="AP551" s="98">
        <f>AX551-AE551</f>
        <v>71911.355210000009</v>
      </c>
      <c r="AQ551" s="98"/>
      <c r="AR551" s="185">
        <f>AT551+AX551</f>
        <v>75279.349690000003</v>
      </c>
      <c r="AS551" s="695">
        <f t="shared" si="1187"/>
        <v>7.6493606056299859E-2</v>
      </c>
      <c r="AT551" s="185">
        <f>SUM(AT552:AT555)</f>
        <v>0</v>
      </c>
      <c r="AU551" s="695"/>
      <c r="AV551" s="98"/>
      <c r="AW551" s="695"/>
      <c r="AX551" s="185">
        <f>AX552+AX553+AX554+AX555</f>
        <v>75279.349690000003</v>
      </c>
      <c r="AY551" s="695">
        <f t="shared" si="1200"/>
        <v>7.6493606056299859E-2</v>
      </c>
      <c r="AZ551" s="286"/>
      <c r="BA551" s="695"/>
      <c r="BB551" s="286"/>
      <c r="BC551" s="286"/>
      <c r="BD551" s="286"/>
      <c r="BE551" s="98"/>
      <c r="BF551" s="98"/>
      <c r="BG551" s="98"/>
      <c r="BH551" s="286"/>
      <c r="BI551" s="286"/>
      <c r="BJ551" s="98"/>
      <c r="BK551" s="98"/>
      <c r="BL551" s="286"/>
      <c r="BM551" s="286"/>
      <c r="BN551" s="98"/>
      <c r="BO551" s="98"/>
      <c r="BP551" s="98"/>
      <c r="BQ551" s="98"/>
      <c r="BR551" s="98"/>
      <c r="BS551" s="286"/>
      <c r="BT551" s="98"/>
      <c r="BU551" s="98"/>
      <c r="BV551" s="98"/>
      <c r="BW551" s="98"/>
      <c r="BX551" s="98"/>
      <c r="BY551" s="286"/>
      <c r="BZ551" s="286"/>
      <c r="CE551" s="695"/>
    </row>
    <row r="552" spans="1:12295" s="190" customFormat="1" ht="50.25" hidden="1" customHeight="1" x14ac:dyDescent="0.25">
      <c r="B552" s="204"/>
      <c r="C552" s="123" t="s">
        <v>241</v>
      </c>
      <c r="D552" s="244">
        <f>G552</f>
        <v>25536.995719999999</v>
      </c>
      <c r="E552" s="244"/>
      <c r="F552" s="244"/>
      <c r="G552" s="244">
        <v>25536.995719999999</v>
      </c>
      <c r="H552" s="879"/>
      <c r="I552" s="879"/>
      <c r="J552" s="244">
        <f t="shared" ref="J552" si="1220">Q552-G552</f>
        <v>-22169.001239999998</v>
      </c>
      <c r="K552" s="244">
        <f>Q552</f>
        <v>3367.9944799999998</v>
      </c>
      <c r="L552" s="695">
        <f t="shared" si="1184"/>
        <v>0.13188687177334107</v>
      </c>
      <c r="M552" s="244"/>
      <c r="N552" s="191"/>
      <c r="O552" s="191"/>
      <c r="P552" s="191"/>
      <c r="Q552" s="244">
        <v>3367.9944799999998</v>
      </c>
      <c r="R552" s="759">
        <f t="shared" si="1219"/>
        <v>0.13188687177334107</v>
      </c>
      <c r="S552" s="301"/>
      <c r="T552" s="301"/>
      <c r="U552" s="301"/>
      <c r="V552" s="89">
        <f t="shared" si="1170"/>
        <v>0</v>
      </c>
      <c r="W552" s="301"/>
      <c r="X552" s="301"/>
      <c r="Y552" s="301"/>
      <c r="Z552" s="191">
        <f t="shared" si="1165"/>
        <v>0</v>
      </c>
      <c r="AA552" s="191">
        <f t="shared" ref="AA552:AA582" si="1221">E552</f>
        <v>0</v>
      </c>
      <c r="AB552" s="301"/>
      <c r="AC552" s="301"/>
      <c r="AD552" s="301"/>
      <c r="AE552" s="244">
        <f>AG552+AK552</f>
        <v>3367.9944799999998</v>
      </c>
      <c r="AF552" s="695">
        <f t="shared" si="1186"/>
        <v>0.13188687177334107</v>
      </c>
      <c r="AG552" s="244"/>
      <c r="AH552" s="695"/>
      <c r="AI552" s="191"/>
      <c r="AJ552" s="191"/>
      <c r="AK552" s="191">
        <f>'[8]2 вариант'!$D$393</f>
        <v>3367.9944799999998</v>
      </c>
      <c r="AL552" s="695">
        <f t="shared" si="1216"/>
        <v>0.13188687177334107</v>
      </c>
      <c r="AM552" s="301"/>
      <c r="AN552" s="301"/>
      <c r="AO552" s="301"/>
      <c r="AP552" s="191">
        <f>AR552-AE552</f>
        <v>18892.652409999999</v>
      </c>
      <c r="AQ552" s="191"/>
      <c r="AR552" s="244">
        <f>AT552+AX552</f>
        <v>22260.64689</v>
      </c>
      <c r="AS552" s="695">
        <f t="shared" si="1187"/>
        <v>0.87170186869577471</v>
      </c>
      <c r="AT552" s="244">
        <v>0</v>
      </c>
      <c r="AU552" s="695"/>
      <c r="AV552" s="191"/>
      <c r="AW552" s="695"/>
      <c r="AX552" s="244">
        <f>'[8]2 вариант'!$I$391</f>
        <v>22260.64689</v>
      </c>
      <c r="AY552" s="695">
        <f t="shared" si="1200"/>
        <v>0.87170186869577471</v>
      </c>
      <c r="AZ552" s="301"/>
      <c r="BA552" s="695"/>
      <c r="BB552" s="301"/>
      <c r="BC552" s="301"/>
      <c r="BD552" s="301"/>
      <c r="BE552" s="191"/>
      <c r="BF552" s="191"/>
      <c r="BG552" s="191"/>
      <c r="BH552" s="301"/>
      <c r="BI552" s="301"/>
      <c r="BJ552" s="191"/>
      <c r="BK552" s="191"/>
      <c r="BL552" s="301"/>
      <c r="BM552" s="301"/>
      <c r="BN552" s="191"/>
      <c r="BO552" s="191"/>
      <c r="BP552" s="191"/>
      <c r="BQ552" s="191"/>
      <c r="BR552" s="129"/>
      <c r="BS552" s="301"/>
      <c r="BT552" s="191"/>
      <c r="BU552" s="191"/>
      <c r="BV552" s="191"/>
      <c r="BW552" s="191"/>
      <c r="BX552" s="244"/>
      <c r="BY552" s="301"/>
      <c r="BZ552" s="301"/>
      <c r="CE552" s="695"/>
    </row>
    <row r="553" spans="1:12295" s="190" customFormat="1" ht="50.25" hidden="1" customHeight="1" x14ac:dyDescent="0.25">
      <c r="B553" s="204"/>
      <c r="C553" s="123" t="s">
        <v>490</v>
      </c>
      <c r="D553" s="244">
        <f>G553</f>
        <v>0</v>
      </c>
      <c r="E553" s="244"/>
      <c r="F553" s="244"/>
      <c r="G553" s="244">
        <v>0</v>
      </c>
      <c r="H553" s="879"/>
      <c r="I553" s="879"/>
      <c r="J553" s="244">
        <f>Q553-G553</f>
        <v>0</v>
      </c>
      <c r="K553" s="244">
        <f>Q553</f>
        <v>0</v>
      </c>
      <c r="L553" s="695" t="e">
        <f t="shared" si="1184"/>
        <v>#DIV/0!</v>
      </c>
      <c r="M553" s="244"/>
      <c r="N553" s="191"/>
      <c r="O553" s="191"/>
      <c r="P553" s="191"/>
      <c r="Q553" s="244"/>
      <c r="R553" s="759" t="e">
        <f t="shared" si="1219"/>
        <v>#DIV/0!</v>
      </c>
      <c r="S553" s="301"/>
      <c r="T553" s="301"/>
      <c r="U553" s="301"/>
      <c r="V553" s="89">
        <f t="shared" si="1170"/>
        <v>0</v>
      </c>
      <c r="W553" s="301"/>
      <c r="X553" s="301"/>
      <c r="Y553" s="301"/>
      <c r="Z553" s="191">
        <f t="shared" si="1165"/>
        <v>0</v>
      </c>
      <c r="AA553" s="191">
        <f t="shared" si="1221"/>
        <v>0</v>
      </c>
      <c r="AB553" s="301"/>
      <c r="AC553" s="301"/>
      <c r="AD553" s="301"/>
      <c r="AE553" s="244">
        <f t="shared" ref="AE553:AE555" si="1222">AG553+AK553</f>
        <v>0</v>
      </c>
      <c r="AF553" s="695" t="e">
        <f t="shared" si="1186"/>
        <v>#DIV/0!</v>
      </c>
      <c r="AG553" s="244"/>
      <c r="AH553" s="695"/>
      <c r="AI553" s="191"/>
      <c r="AJ553" s="191"/>
      <c r="AK553" s="191"/>
      <c r="AL553" s="695" t="e">
        <f t="shared" si="1216"/>
        <v>#DIV/0!</v>
      </c>
      <c r="AM553" s="301"/>
      <c r="AN553" s="301"/>
      <c r="AO553" s="301"/>
      <c r="AP553" s="191">
        <f>AR553-AE553</f>
        <v>0</v>
      </c>
      <c r="AQ553" s="191"/>
      <c r="AR553" s="244">
        <f t="shared" ref="AR553:AR554" si="1223">AT553+AX553</f>
        <v>0</v>
      </c>
      <c r="AS553" s="695" t="e">
        <f t="shared" si="1187"/>
        <v>#DIV/0!</v>
      </c>
      <c r="AT553" s="244">
        <v>0</v>
      </c>
      <c r="AU553" s="695"/>
      <c r="AV553" s="191"/>
      <c r="AW553" s="695"/>
      <c r="AX553" s="244"/>
      <c r="AY553" s="695" t="e">
        <f t="shared" si="1200"/>
        <v>#DIV/0!</v>
      </c>
      <c r="AZ553" s="301"/>
      <c r="BA553" s="695"/>
      <c r="BB553" s="301"/>
      <c r="BC553" s="301"/>
      <c r="BD553" s="301"/>
      <c r="BE553" s="191"/>
      <c r="BF553" s="191"/>
      <c r="BG553" s="191"/>
      <c r="BH553" s="301"/>
      <c r="BI553" s="301"/>
      <c r="BJ553" s="191"/>
      <c r="BK553" s="191"/>
      <c r="BL553" s="301"/>
      <c r="BM553" s="301"/>
      <c r="BN553" s="191"/>
      <c r="BO553" s="191"/>
      <c r="BP553" s="191"/>
      <c r="BQ553" s="191"/>
      <c r="BR553" s="98"/>
      <c r="BS553" s="301"/>
      <c r="BT553" s="191"/>
      <c r="BU553" s="191"/>
      <c r="BV553" s="191"/>
      <c r="BW553" s="191"/>
      <c r="BX553" s="244"/>
      <c r="BY553" s="301"/>
      <c r="BZ553" s="301"/>
      <c r="CE553" s="695"/>
    </row>
    <row r="554" spans="1:12295" s="190" customFormat="1" ht="50.25" hidden="1" customHeight="1" x14ac:dyDescent="0.25">
      <c r="B554" s="204"/>
      <c r="C554" s="123" t="s">
        <v>242</v>
      </c>
      <c r="D554" s="244">
        <f t="shared" ref="D554:D555" si="1224">G554</f>
        <v>958589.04527999996</v>
      </c>
      <c r="E554" s="244"/>
      <c r="F554" s="244"/>
      <c r="G554" s="244">
        <v>958589.04527999996</v>
      </c>
      <c r="H554" s="879"/>
      <c r="I554" s="879"/>
      <c r="J554" s="244"/>
      <c r="K554" s="244">
        <f t="shared" ref="K554:K555" si="1225">Q554</f>
        <v>0</v>
      </c>
      <c r="L554" s="695">
        <f t="shared" si="1184"/>
        <v>0</v>
      </c>
      <c r="M554" s="244"/>
      <c r="N554" s="191"/>
      <c r="O554" s="191"/>
      <c r="P554" s="191"/>
      <c r="Q554" s="244"/>
      <c r="R554" s="759">
        <f t="shared" si="1219"/>
        <v>0</v>
      </c>
      <c r="S554" s="301"/>
      <c r="T554" s="301"/>
      <c r="U554" s="301"/>
      <c r="V554" s="89"/>
      <c r="W554" s="301"/>
      <c r="X554" s="301"/>
      <c r="Y554" s="301"/>
      <c r="Z554" s="191"/>
      <c r="AA554" s="191"/>
      <c r="AB554" s="301"/>
      <c r="AC554" s="301"/>
      <c r="AD554" s="301"/>
      <c r="AE554" s="244">
        <f t="shared" si="1222"/>
        <v>0</v>
      </c>
      <c r="AF554" s="695">
        <f t="shared" si="1186"/>
        <v>0</v>
      </c>
      <c r="AG554" s="244"/>
      <c r="AH554" s="695"/>
      <c r="AI554" s="191"/>
      <c r="AJ554" s="191"/>
      <c r="AK554" s="191"/>
      <c r="AL554" s="695">
        <f t="shared" si="1216"/>
        <v>0</v>
      </c>
      <c r="AM554" s="301"/>
      <c r="AN554" s="301"/>
      <c r="AO554" s="301"/>
      <c r="AP554" s="191"/>
      <c r="AQ554" s="191"/>
      <c r="AR554" s="244">
        <f t="shared" si="1223"/>
        <v>53018.702799999999</v>
      </c>
      <c r="AS554" s="695">
        <f t="shared" si="1187"/>
        <v>5.530910567052584E-2</v>
      </c>
      <c r="AT554" s="244"/>
      <c r="AU554" s="695"/>
      <c r="AV554" s="191"/>
      <c r="AW554" s="695"/>
      <c r="AX554" s="244">
        <f>'[8]2 вариант'!$I$390</f>
        <v>53018.702799999999</v>
      </c>
      <c r="AY554" s="695">
        <f t="shared" si="1200"/>
        <v>5.530910567052584E-2</v>
      </c>
      <c r="AZ554" s="301"/>
      <c r="BA554" s="695"/>
      <c r="BB554" s="301"/>
      <c r="BC554" s="301"/>
      <c r="BD554" s="301"/>
      <c r="BE554" s="191"/>
      <c r="BF554" s="191"/>
      <c r="BG554" s="191"/>
      <c r="BH554" s="301"/>
      <c r="BI554" s="301"/>
      <c r="BJ554" s="191"/>
      <c r="BK554" s="191"/>
      <c r="BL554" s="301"/>
      <c r="BM554" s="301"/>
      <c r="BN554" s="191"/>
      <c r="BO554" s="191"/>
      <c r="BP554" s="191"/>
      <c r="BQ554" s="191"/>
      <c r="BR554" s="98"/>
      <c r="BS554" s="301"/>
      <c r="BT554" s="191"/>
      <c r="BU554" s="191"/>
      <c r="BV554" s="191"/>
      <c r="BW554" s="191"/>
      <c r="BX554" s="244"/>
      <c r="BY554" s="301"/>
      <c r="BZ554" s="301"/>
      <c r="CE554" s="695"/>
    </row>
    <row r="555" spans="1:12295" s="190" customFormat="1" ht="50.25" hidden="1" customHeight="1" x14ac:dyDescent="0.25">
      <c r="B555" s="204"/>
      <c r="C555" s="123" t="s">
        <v>243</v>
      </c>
      <c r="D555" s="244">
        <f t="shared" si="1224"/>
        <v>0</v>
      </c>
      <c r="E555" s="244"/>
      <c r="F555" s="244"/>
      <c r="G555" s="244">
        <v>0</v>
      </c>
      <c r="H555" s="879"/>
      <c r="I555" s="879"/>
      <c r="J555" s="244">
        <f t="shared" ref="J555" si="1226">Q555-G555</f>
        <v>0</v>
      </c>
      <c r="K555" s="244">
        <f t="shared" si="1225"/>
        <v>0</v>
      </c>
      <c r="L555" s="695" t="e">
        <f t="shared" si="1184"/>
        <v>#DIV/0!</v>
      </c>
      <c r="M555" s="244"/>
      <c r="N555" s="191"/>
      <c r="O555" s="191"/>
      <c r="P555" s="191"/>
      <c r="Q555" s="244"/>
      <c r="R555" s="759" t="e">
        <f t="shared" si="1219"/>
        <v>#DIV/0!</v>
      </c>
      <c r="S555" s="301"/>
      <c r="T555" s="301"/>
      <c r="U555" s="301"/>
      <c r="V555" s="191">
        <f t="shared" si="1170"/>
        <v>0</v>
      </c>
      <c r="W555" s="191">
        <f>AA555-E555</f>
        <v>0</v>
      </c>
      <c r="X555" s="301"/>
      <c r="Y555" s="301"/>
      <c r="Z555" s="191">
        <f t="shared" si="1165"/>
        <v>0</v>
      </c>
      <c r="AA555" s="191">
        <f t="shared" si="1221"/>
        <v>0</v>
      </c>
      <c r="AB555" s="301"/>
      <c r="AC555" s="301"/>
      <c r="AD555" s="301"/>
      <c r="AE555" s="244">
        <f t="shared" si="1222"/>
        <v>0</v>
      </c>
      <c r="AF555" s="695" t="e">
        <f t="shared" si="1186"/>
        <v>#DIV/0!</v>
      </c>
      <c r="AG555" s="244"/>
      <c r="AH555" s="695"/>
      <c r="AI555" s="191"/>
      <c r="AJ555" s="191"/>
      <c r="AK555" s="191"/>
      <c r="AL555" s="695" t="e">
        <f t="shared" si="1216"/>
        <v>#DIV/0!</v>
      </c>
      <c r="AM555" s="301"/>
      <c r="AN555" s="301"/>
      <c r="AO555" s="301"/>
      <c r="AP555" s="191">
        <f t="shared" ref="AP555:AP621" si="1227">AR555+AT555+AX555</f>
        <v>0</v>
      </c>
      <c r="AQ555" s="191"/>
      <c r="AR555" s="244">
        <f t="shared" ref="AR555" si="1228">AT555</f>
        <v>0</v>
      </c>
      <c r="AS555" s="695" t="e">
        <f t="shared" si="1187"/>
        <v>#DIV/0!</v>
      </c>
      <c r="AT555" s="244"/>
      <c r="AU555" s="695"/>
      <c r="AV555" s="191"/>
      <c r="AW555" s="695"/>
      <c r="AX555" s="244">
        <f>D555</f>
        <v>0</v>
      </c>
      <c r="AY555" s="695" t="e">
        <f t="shared" si="1200"/>
        <v>#DIV/0!</v>
      </c>
      <c r="AZ555" s="301"/>
      <c r="BA555" s="695"/>
      <c r="BB555" s="301"/>
      <c r="BC555" s="301"/>
      <c r="BD555" s="301"/>
      <c r="BE555" s="191"/>
      <c r="BF555" s="191"/>
      <c r="BG555" s="191"/>
      <c r="BH555" s="301"/>
      <c r="BI555" s="301"/>
      <c r="BJ555" s="191"/>
      <c r="BK555" s="191"/>
      <c r="BL555" s="301"/>
      <c r="BM555" s="301"/>
      <c r="BN555" s="191"/>
      <c r="BO555" s="191"/>
      <c r="BP555" s="191"/>
      <c r="BQ555" s="625"/>
      <c r="BR555" s="625"/>
      <c r="BS555" s="301"/>
      <c r="BT555" s="191"/>
      <c r="BU555" s="191"/>
      <c r="BV555" s="191"/>
      <c r="BW555" s="191"/>
      <c r="BX555" s="191"/>
      <c r="BY555" s="301"/>
      <c r="BZ555" s="301"/>
      <c r="CE555" s="695"/>
    </row>
    <row r="556" spans="1:12295" s="522" customFormat="1" ht="36.75" customHeight="1" x14ac:dyDescent="0.25">
      <c r="B556" s="429"/>
      <c r="C556" s="473" t="s">
        <v>543</v>
      </c>
      <c r="D556" s="872">
        <f>G556</f>
        <v>0</v>
      </c>
      <c r="E556" s="872"/>
      <c r="F556" s="872"/>
      <c r="G556" s="872">
        <f>SUM(G557:G561)</f>
        <v>0</v>
      </c>
      <c r="H556" s="872"/>
      <c r="I556" s="872"/>
      <c r="J556" s="872">
        <f>J560</f>
        <v>0</v>
      </c>
      <c r="K556" s="872">
        <f>M556+Q556+S556+U556</f>
        <v>0</v>
      </c>
      <c r="L556" s="813" t="e">
        <f t="shared" si="1184"/>
        <v>#DIV/0!</v>
      </c>
      <c r="M556" s="872">
        <f>SUM(M557:M561)</f>
        <v>0</v>
      </c>
      <c r="N556" s="821"/>
      <c r="O556" s="821"/>
      <c r="P556" s="821"/>
      <c r="Q556" s="872">
        <f>SUM(Q557:Q561)</f>
        <v>0</v>
      </c>
      <c r="R556" s="759" t="e">
        <f t="shared" si="1219"/>
        <v>#DIV/0!</v>
      </c>
      <c r="S556" s="821"/>
      <c r="T556" s="821"/>
      <c r="U556" s="821"/>
      <c r="V556" s="821">
        <f t="shared" si="1170"/>
        <v>0</v>
      </c>
      <c r="W556" s="821"/>
      <c r="X556" s="821"/>
      <c r="Y556" s="821"/>
      <c r="Z556" s="821">
        <f t="shared" si="1165"/>
        <v>0</v>
      </c>
      <c r="AA556" s="821">
        <f t="shared" si="1221"/>
        <v>0</v>
      </c>
      <c r="AB556" s="821"/>
      <c r="AC556" s="821"/>
      <c r="AD556" s="821"/>
      <c r="AE556" s="872">
        <f>AK556</f>
        <v>0</v>
      </c>
      <c r="AF556" s="813" t="e">
        <f t="shared" si="1186"/>
        <v>#DIV/0!</v>
      </c>
      <c r="AG556" s="872"/>
      <c r="AH556" s="813"/>
      <c r="AI556" s="821"/>
      <c r="AJ556" s="821"/>
      <c r="AK556" s="821">
        <f>AK557+AK560</f>
        <v>0</v>
      </c>
      <c r="AL556" s="813" t="e">
        <f t="shared" si="1216"/>
        <v>#DIV/0!</v>
      </c>
      <c r="AM556" s="821"/>
      <c r="AN556" s="821"/>
      <c r="AO556" s="821"/>
      <c r="AP556" s="821">
        <f>AX556-AE556</f>
        <v>0</v>
      </c>
      <c r="AQ556" s="821"/>
      <c r="AR556" s="872">
        <f>AX556</f>
        <v>0</v>
      </c>
      <c r="AS556" s="813" t="e">
        <f t="shared" si="1187"/>
        <v>#DIV/0!</v>
      </c>
      <c r="AT556" s="872">
        <f>AT560+AT561</f>
        <v>0</v>
      </c>
      <c r="AU556" s="813"/>
      <c r="AV556" s="821"/>
      <c r="AW556" s="813"/>
      <c r="AX556" s="872">
        <f>AX560</f>
        <v>0</v>
      </c>
      <c r="AY556" s="813" t="e">
        <f t="shared" si="1200"/>
        <v>#DIV/0!</v>
      </c>
      <c r="AZ556" s="821"/>
      <c r="BA556" s="813"/>
      <c r="BB556" s="821"/>
      <c r="BC556" s="821"/>
      <c r="BD556" s="821"/>
      <c r="BE556" s="821"/>
      <c r="BF556" s="821"/>
      <c r="BG556" s="821"/>
      <c r="BH556" s="821"/>
      <c r="BI556" s="821"/>
      <c r="BJ556" s="821"/>
      <c r="BK556" s="821"/>
      <c r="BL556" s="821"/>
      <c r="BM556" s="821"/>
      <c r="BN556" s="821"/>
      <c r="BO556" s="821"/>
      <c r="BP556" s="821"/>
      <c r="BQ556" s="841"/>
      <c r="BR556" s="821"/>
      <c r="BS556" s="821"/>
      <c r="BT556" s="821"/>
      <c r="BU556" s="821"/>
      <c r="BV556" s="821"/>
      <c r="BW556" s="821"/>
      <c r="BX556" s="821"/>
      <c r="BY556" s="821"/>
      <c r="BZ556" s="821"/>
      <c r="CE556" s="813"/>
    </row>
    <row r="557" spans="1:12295" s="196" customFormat="1" ht="46.5" hidden="1" customHeight="1" x14ac:dyDescent="0.25">
      <c r="B557" s="202"/>
      <c r="C557" s="123" t="s">
        <v>505</v>
      </c>
      <c r="D557" s="244">
        <f>G557</f>
        <v>0</v>
      </c>
      <c r="E557" s="244"/>
      <c r="F557" s="244"/>
      <c r="G557" s="244"/>
      <c r="H557" s="880"/>
      <c r="I557" s="880"/>
      <c r="J557" s="881"/>
      <c r="K557" s="244"/>
      <c r="L557" s="813"/>
      <c r="M557" s="244"/>
      <c r="N557" s="191"/>
      <c r="O557" s="191"/>
      <c r="P557" s="191"/>
      <c r="Q557" s="191"/>
      <c r="R557" s="191"/>
      <c r="S557" s="302"/>
      <c r="T557" s="286"/>
      <c r="U557" s="302"/>
      <c r="V557" s="98">
        <f t="shared" si="1170"/>
        <v>0</v>
      </c>
      <c r="W557" s="302"/>
      <c r="X557" s="302"/>
      <c r="Y557" s="302"/>
      <c r="Z557" s="279">
        <f t="shared" si="1165"/>
        <v>0</v>
      </c>
      <c r="AA557" s="279">
        <f t="shared" si="1221"/>
        <v>0</v>
      </c>
      <c r="AB557" s="302"/>
      <c r="AC557" s="302"/>
      <c r="AD557" s="286"/>
      <c r="AE557" s="244">
        <f>AK557</f>
        <v>0</v>
      </c>
      <c r="AF557" s="695" t="e">
        <f t="shared" si="1186"/>
        <v>#DIV/0!</v>
      </c>
      <c r="AG557" s="881"/>
      <c r="AH557" s="695"/>
      <c r="AI557" s="195"/>
      <c r="AJ557" s="98"/>
      <c r="AK557" s="191"/>
      <c r="AL557" s="695" t="e">
        <f t="shared" si="1216"/>
        <v>#DIV/0!</v>
      </c>
      <c r="AM557" s="302"/>
      <c r="AN557" s="286"/>
      <c r="AO557" s="302"/>
      <c r="AP557" s="195">
        <f t="shared" si="1227"/>
        <v>0</v>
      </c>
      <c r="AQ557" s="98"/>
      <c r="AR557" s="881"/>
      <c r="AS557" s="695" t="e">
        <f t="shared" si="1187"/>
        <v>#DIV/0!</v>
      </c>
      <c r="AT557" s="881"/>
      <c r="AU557" s="695"/>
      <c r="AV557" s="195"/>
      <c r="AW557" s="695"/>
      <c r="AX557" s="185">
        <f>D557</f>
        <v>0</v>
      </c>
      <c r="AY557" s="695"/>
      <c r="AZ557" s="302"/>
      <c r="BA557" s="695"/>
      <c r="BB557" s="302"/>
      <c r="BC557" s="302"/>
      <c r="BD557" s="302"/>
      <c r="BE557" s="195"/>
      <c r="BF557" s="195"/>
      <c r="BG557" s="195"/>
      <c r="BH557" s="302"/>
      <c r="BI557" s="302"/>
      <c r="BJ557" s="195"/>
      <c r="BK557" s="195"/>
      <c r="BL557" s="302"/>
      <c r="BM557" s="302"/>
      <c r="BN557" s="195"/>
      <c r="BO557" s="195"/>
      <c r="BP557" s="195"/>
      <c r="BQ557" s="195"/>
      <c r="BR557" s="302"/>
      <c r="BS557" s="302"/>
      <c r="BT557" s="195"/>
      <c r="BU557" s="195"/>
      <c r="BV557" s="195"/>
      <c r="BW557" s="195"/>
      <c r="BX557" s="195"/>
      <c r="BY557" s="302"/>
      <c r="BZ557" s="302"/>
      <c r="CE557" s="695"/>
    </row>
    <row r="558" spans="1:12295" s="196" customFormat="1" ht="46.5" hidden="1" customHeight="1" x14ac:dyDescent="0.25">
      <c r="B558" s="202"/>
      <c r="C558" s="123" t="s">
        <v>412</v>
      </c>
      <c r="D558" s="244">
        <f t="shared" ref="D558:D561" si="1229">G558</f>
        <v>0</v>
      </c>
      <c r="E558" s="244"/>
      <c r="F558" s="244"/>
      <c r="G558" s="244"/>
      <c r="H558" s="880"/>
      <c r="I558" s="880"/>
      <c r="J558" s="881"/>
      <c r="K558" s="244"/>
      <c r="L558" s="813"/>
      <c r="M558" s="244"/>
      <c r="N558" s="191"/>
      <c r="O558" s="191"/>
      <c r="P558" s="191"/>
      <c r="Q558" s="191"/>
      <c r="R558" s="191"/>
      <c r="S558" s="302"/>
      <c r="T558" s="286"/>
      <c r="U558" s="302"/>
      <c r="V558" s="98"/>
      <c r="W558" s="302"/>
      <c r="X558" s="302"/>
      <c r="Y558" s="302"/>
      <c r="Z558" s="279"/>
      <c r="AA558" s="279"/>
      <c r="AB558" s="302"/>
      <c r="AC558" s="302"/>
      <c r="AD558" s="286"/>
      <c r="AE558" s="881">
        <f t="shared" ref="AE558:AE561" si="1230">AK558</f>
        <v>0</v>
      </c>
      <c r="AF558" s="695" t="e">
        <f t="shared" si="1186"/>
        <v>#DIV/0!</v>
      </c>
      <c r="AG558" s="881"/>
      <c r="AH558" s="695"/>
      <c r="AI558" s="195"/>
      <c r="AJ558" s="98"/>
      <c r="AK558" s="195"/>
      <c r="AL558" s="695" t="e">
        <f t="shared" si="1216"/>
        <v>#DIV/0!</v>
      </c>
      <c r="AM558" s="302"/>
      <c r="AN558" s="286"/>
      <c r="AO558" s="302"/>
      <c r="AP558" s="195"/>
      <c r="AQ558" s="98"/>
      <c r="AR558" s="881"/>
      <c r="AS558" s="695" t="e">
        <f t="shared" si="1187"/>
        <v>#DIV/0!</v>
      </c>
      <c r="AT558" s="881"/>
      <c r="AU558" s="695"/>
      <c r="AV558" s="195"/>
      <c r="AW558" s="695"/>
      <c r="AX558" s="185">
        <f t="shared" ref="AX558:AX560" si="1231">D558</f>
        <v>0</v>
      </c>
      <c r="AY558" s="695"/>
      <c r="AZ558" s="302"/>
      <c r="BA558" s="695"/>
      <c r="BB558" s="302"/>
      <c r="BC558" s="302"/>
      <c r="BD558" s="302"/>
      <c r="BE558" s="195"/>
      <c r="BF558" s="195"/>
      <c r="BG558" s="195"/>
      <c r="BH558" s="302"/>
      <c r="BI558" s="302"/>
      <c r="BJ558" s="195"/>
      <c r="BK558" s="195"/>
      <c r="BL558" s="302"/>
      <c r="BM558" s="302"/>
      <c r="BN558" s="195"/>
      <c r="BO558" s="195"/>
      <c r="BP558" s="195"/>
      <c r="BQ558" s="195"/>
      <c r="BR558" s="302"/>
      <c r="BS558" s="302"/>
      <c r="BT558" s="195"/>
      <c r="BU558" s="195"/>
      <c r="BV558" s="195"/>
      <c r="BW558" s="195"/>
      <c r="BX558" s="195"/>
      <c r="BY558" s="302"/>
      <c r="BZ558" s="302"/>
      <c r="CE558" s="695"/>
    </row>
    <row r="559" spans="1:12295" s="196" customFormat="1" ht="46.5" hidden="1" customHeight="1" x14ac:dyDescent="0.25">
      <c r="B559" s="202"/>
      <c r="C559" s="123" t="s">
        <v>413</v>
      </c>
      <c r="D559" s="244">
        <f t="shared" si="1229"/>
        <v>0</v>
      </c>
      <c r="E559" s="244"/>
      <c r="F559" s="244"/>
      <c r="G559" s="244"/>
      <c r="H559" s="880"/>
      <c r="I559" s="880"/>
      <c r="J559" s="881"/>
      <c r="K559" s="244"/>
      <c r="L559" s="813"/>
      <c r="M559" s="244"/>
      <c r="N559" s="191"/>
      <c r="O559" s="191"/>
      <c r="P559" s="191"/>
      <c r="Q559" s="191"/>
      <c r="R559" s="191"/>
      <c r="S559" s="302"/>
      <c r="T559" s="286"/>
      <c r="U559" s="302"/>
      <c r="V559" s="98"/>
      <c r="W559" s="302"/>
      <c r="X559" s="302"/>
      <c r="Y559" s="302"/>
      <c r="Z559" s="279"/>
      <c r="AA559" s="279"/>
      <c r="AB559" s="302"/>
      <c r="AC559" s="302"/>
      <c r="AD559" s="286"/>
      <c r="AE559" s="881">
        <f t="shared" si="1230"/>
        <v>0</v>
      </c>
      <c r="AF559" s="695" t="e">
        <f t="shared" si="1186"/>
        <v>#DIV/0!</v>
      </c>
      <c r="AG559" s="881"/>
      <c r="AH559" s="695"/>
      <c r="AI559" s="195"/>
      <c r="AJ559" s="98"/>
      <c r="AK559" s="195"/>
      <c r="AL559" s="695" t="e">
        <f t="shared" si="1216"/>
        <v>#DIV/0!</v>
      </c>
      <c r="AM559" s="302"/>
      <c r="AN559" s="286"/>
      <c r="AO559" s="302"/>
      <c r="AP559" s="195"/>
      <c r="AQ559" s="98"/>
      <c r="AR559" s="881"/>
      <c r="AS559" s="695" t="e">
        <f t="shared" si="1187"/>
        <v>#DIV/0!</v>
      </c>
      <c r="AT559" s="881"/>
      <c r="AU559" s="695"/>
      <c r="AV559" s="195"/>
      <c r="AW559" s="695"/>
      <c r="AX559" s="185">
        <f t="shared" si="1231"/>
        <v>0</v>
      </c>
      <c r="AY559" s="695"/>
      <c r="AZ559" s="302"/>
      <c r="BA559" s="695"/>
      <c r="BB559" s="302"/>
      <c r="BC559" s="302"/>
      <c r="BD559" s="302"/>
      <c r="BE559" s="195"/>
      <c r="BF559" s="195"/>
      <c r="BG559" s="195"/>
      <c r="BH559" s="302"/>
      <c r="BI559" s="302"/>
      <c r="BJ559" s="195"/>
      <c r="BK559" s="195"/>
      <c r="BL559" s="302"/>
      <c r="BM559" s="302"/>
      <c r="BN559" s="195"/>
      <c r="BO559" s="195"/>
      <c r="BP559" s="195"/>
      <c r="BQ559" s="195"/>
      <c r="BR559" s="302"/>
      <c r="BS559" s="302"/>
      <c r="BT559" s="195"/>
      <c r="BU559" s="195"/>
      <c r="BV559" s="195"/>
      <c r="BW559" s="195"/>
      <c r="BX559" s="195"/>
      <c r="BY559" s="302"/>
      <c r="BZ559" s="302"/>
      <c r="CE559" s="695"/>
    </row>
    <row r="560" spans="1:12295" s="190" customFormat="1" ht="50.25" hidden="1" customHeight="1" x14ac:dyDescent="0.25">
      <c r="B560" s="204"/>
      <c r="C560" s="123" t="s">
        <v>242</v>
      </c>
      <c r="D560" s="244">
        <f t="shared" si="1229"/>
        <v>0</v>
      </c>
      <c r="E560" s="244"/>
      <c r="F560" s="244"/>
      <c r="G560" s="244">
        <v>0</v>
      </c>
      <c r="H560" s="879"/>
      <c r="I560" s="879"/>
      <c r="J560" s="244">
        <f>Q560-G560</f>
        <v>0</v>
      </c>
      <c r="K560" s="244">
        <f>Q560</f>
        <v>0</v>
      </c>
      <c r="L560" s="759" t="e">
        <f t="shared" si="1184"/>
        <v>#DIV/0!</v>
      </c>
      <c r="M560" s="244"/>
      <c r="N560" s="191"/>
      <c r="O560" s="191"/>
      <c r="P560" s="191"/>
      <c r="Q560" s="191"/>
      <c r="R560" s="759" t="e">
        <f>Q560/G560</f>
        <v>#DIV/0!</v>
      </c>
      <c r="S560" s="301"/>
      <c r="T560" s="301"/>
      <c r="U560" s="301"/>
      <c r="V560" s="98">
        <f t="shared" si="1170"/>
        <v>0</v>
      </c>
      <c r="W560" s="301"/>
      <c r="X560" s="301"/>
      <c r="Y560" s="301"/>
      <c r="Z560" s="279">
        <f t="shared" si="1165"/>
        <v>0</v>
      </c>
      <c r="AA560" s="279">
        <f t="shared" si="1221"/>
        <v>0</v>
      </c>
      <c r="AB560" s="301"/>
      <c r="AC560" s="301"/>
      <c r="AD560" s="301"/>
      <c r="AE560" s="244">
        <f t="shared" si="1230"/>
        <v>0</v>
      </c>
      <c r="AF560" s="695" t="e">
        <f t="shared" si="1186"/>
        <v>#DIV/0!</v>
      </c>
      <c r="AG560" s="244"/>
      <c r="AH560" s="695"/>
      <c r="AI560" s="191"/>
      <c r="AJ560" s="191"/>
      <c r="AK560" s="191"/>
      <c r="AL560" s="695" t="e">
        <f t="shared" si="1216"/>
        <v>#DIV/0!</v>
      </c>
      <c r="AM560" s="301"/>
      <c r="AN560" s="301"/>
      <c r="AO560" s="301"/>
      <c r="AP560" s="191">
        <f t="shared" si="1227"/>
        <v>0</v>
      </c>
      <c r="AQ560" s="191"/>
      <c r="AR560" s="244">
        <f>AX560</f>
        <v>0</v>
      </c>
      <c r="AS560" s="695" t="e">
        <f t="shared" si="1187"/>
        <v>#DIV/0!</v>
      </c>
      <c r="AT560" s="244"/>
      <c r="AU560" s="695"/>
      <c r="AV560" s="191"/>
      <c r="AW560" s="695"/>
      <c r="AX560" s="244">
        <f t="shared" si="1231"/>
        <v>0</v>
      </c>
      <c r="AY560" s="695" t="e">
        <f t="shared" si="1200"/>
        <v>#DIV/0!</v>
      </c>
      <c r="AZ560" s="301"/>
      <c r="BA560" s="695"/>
      <c r="BB560" s="301"/>
      <c r="BC560" s="301"/>
      <c r="BD560" s="301"/>
      <c r="BE560" s="191"/>
      <c r="BF560" s="191"/>
      <c r="BG560" s="191"/>
      <c r="BH560" s="301"/>
      <c r="BI560" s="301"/>
      <c r="BJ560" s="191"/>
      <c r="BK560" s="191"/>
      <c r="BL560" s="301"/>
      <c r="BM560" s="301"/>
      <c r="BN560" s="191"/>
      <c r="BO560" s="191"/>
      <c r="BP560" s="191"/>
      <c r="BQ560" s="191"/>
      <c r="BR560" s="301"/>
      <c r="BS560" s="301"/>
      <c r="BT560" s="191"/>
      <c r="BU560" s="191"/>
      <c r="BV560" s="191"/>
      <c r="BW560" s="191"/>
      <c r="BX560" s="191"/>
      <c r="BY560" s="301"/>
      <c r="BZ560" s="301"/>
      <c r="CE560" s="695"/>
    </row>
    <row r="561" spans="1:12295" s="190" customFormat="1" ht="50.25" hidden="1" customHeight="1" x14ac:dyDescent="0.25">
      <c r="B561" s="204"/>
      <c r="C561" s="123" t="s">
        <v>241</v>
      </c>
      <c r="D561" s="244">
        <f t="shared" si="1229"/>
        <v>0</v>
      </c>
      <c r="E561" s="244"/>
      <c r="F561" s="244"/>
      <c r="G561" s="244"/>
      <c r="H561" s="879"/>
      <c r="I561" s="879"/>
      <c r="J561" s="244"/>
      <c r="K561" s="244"/>
      <c r="L561" s="695"/>
      <c r="M561" s="244"/>
      <c r="N561" s="191"/>
      <c r="O561" s="191"/>
      <c r="P561" s="191"/>
      <c r="Q561" s="191"/>
      <c r="R561" s="191"/>
      <c r="S561" s="301"/>
      <c r="T561" s="301"/>
      <c r="U561" s="301"/>
      <c r="V561" s="98">
        <f t="shared" si="1170"/>
        <v>0</v>
      </c>
      <c r="W561" s="301"/>
      <c r="X561" s="301"/>
      <c r="Y561" s="301"/>
      <c r="Z561" s="279">
        <f t="shared" si="1165"/>
        <v>0</v>
      </c>
      <c r="AA561" s="279">
        <f t="shared" si="1221"/>
        <v>0</v>
      </c>
      <c r="AB561" s="301"/>
      <c r="AC561" s="301"/>
      <c r="AD561" s="301"/>
      <c r="AE561" s="244">
        <f t="shared" si="1230"/>
        <v>0</v>
      </c>
      <c r="AF561" s="695">
        <v>0</v>
      </c>
      <c r="AG561" s="244"/>
      <c r="AH561" s="695"/>
      <c r="AI561" s="191"/>
      <c r="AJ561" s="191"/>
      <c r="AK561" s="191"/>
      <c r="AL561" s="695">
        <v>0</v>
      </c>
      <c r="AM561" s="301"/>
      <c r="AN561" s="301"/>
      <c r="AO561" s="301"/>
      <c r="AP561" s="191">
        <f t="shared" si="1227"/>
        <v>0</v>
      </c>
      <c r="AQ561" s="191"/>
      <c r="AR561" s="244"/>
      <c r="AS561" s="695"/>
      <c r="AT561" s="244"/>
      <c r="AU561" s="695"/>
      <c r="AV561" s="191"/>
      <c r="AW561" s="695"/>
      <c r="AX561" s="185"/>
      <c r="AY561" s="695"/>
      <c r="AZ561" s="301"/>
      <c r="BA561" s="695"/>
      <c r="BB561" s="301"/>
      <c r="BC561" s="301"/>
      <c r="BD561" s="301"/>
      <c r="BE561" s="191"/>
      <c r="BF561" s="191"/>
      <c r="BG561" s="191"/>
      <c r="BH561" s="301"/>
      <c r="BI561" s="301"/>
      <c r="BJ561" s="191"/>
      <c r="BK561" s="191"/>
      <c r="BL561" s="301"/>
      <c r="BM561" s="301"/>
      <c r="BN561" s="191"/>
      <c r="BO561" s="191"/>
      <c r="BP561" s="191"/>
      <c r="BQ561" s="191"/>
      <c r="BR561" s="301"/>
      <c r="BS561" s="301"/>
      <c r="BT561" s="191"/>
      <c r="BU561" s="191"/>
      <c r="BV561" s="191"/>
      <c r="BW561" s="191"/>
      <c r="BX561" s="191"/>
      <c r="BY561" s="301"/>
      <c r="BZ561" s="301"/>
      <c r="CE561" s="695"/>
    </row>
    <row r="562" spans="1:12295" s="70" customFormat="1" ht="189.75" customHeight="1" x14ac:dyDescent="0.3">
      <c r="A562" s="203"/>
      <c r="B562" s="126" t="s">
        <v>63</v>
      </c>
      <c r="C562" s="99" t="s">
        <v>236</v>
      </c>
      <c r="D562" s="168">
        <f>E562+G562+H562+I562</f>
        <v>4005630.0437799999</v>
      </c>
      <c r="E562" s="168"/>
      <c r="F562" s="168"/>
      <c r="G562" s="168">
        <f>G563+G568</f>
        <v>4005630.0437799999</v>
      </c>
      <c r="H562" s="168"/>
      <c r="I562" s="168"/>
      <c r="J562" s="168">
        <v>0</v>
      </c>
      <c r="K562" s="168">
        <f>M562+Q562+S562+U562</f>
        <v>28933.778689999999</v>
      </c>
      <c r="L562" s="695">
        <f t="shared" si="1184"/>
        <v>7.2232778298956463E-3</v>
      </c>
      <c r="M562" s="168">
        <f>M563+M568</f>
        <v>0</v>
      </c>
      <c r="N562" s="683"/>
      <c r="O562" s="628"/>
      <c r="P562" s="683"/>
      <c r="Q562" s="168">
        <f>Q563+Q568</f>
        <v>28933.778689999999</v>
      </c>
      <c r="R562" s="695">
        <f>Q562/G562</f>
        <v>7.2232778298956463E-3</v>
      </c>
      <c r="S562" s="628"/>
      <c r="T562" s="683"/>
      <c r="U562" s="628"/>
      <c r="V562" s="628">
        <f t="shared" si="1170"/>
        <v>0</v>
      </c>
      <c r="W562" s="628"/>
      <c r="X562" s="628"/>
      <c r="Y562" s="628"/>
      <c r="Z562" s="628">
        <f t="shared" si="1165"/>
        <v>0</v>
      </c>
      <c r="AA562" s="628">
        <f t="shared" si="1221"/>
        <v>0</v>
      </c>
      <c r="AB562" s="628"/>
      <c r="AC562" s="628"/>
      <c r="AD562" s="683"/>
      <c r="AE562" s="168">
        <f>AG562+AK562+AM562+AO562</f>
        <v>21466.628379999998</v>
      </c>
      <c r="AF562" s="695">
        <f t="shared" si="1186"/>
        <v>5.35911408327229E-3</v>
      </c>
      <c r="AG562" s="168"/>
      <c r="AH562" s="695"/>
      <c r="AI562" s="628"/>
      <c r="AJ562" s="683"/>
      <c r="AK562" s="628">
        <f>AK563+AK567+AK568</f>
        <v>21466.628379999998</v>
      </c>
      <c r="AL562" s="695">
        <f t="shared" si="1216"/>
        <v>5.35911408327229E-3</v>
      </c>
      <c r="AM562" s="628"/>
      <c r="AN562" s="683"/>
      <c r="AO562" s="628"/>
      <c r="AP562" s="628">
        <f>AR562-AE562</f>
        <v>2807055.8068999997</v>
      </c>
      <c r="AQ562" s="683"/>
      <c r="AR562" s="168">
        <f>AT562+AX562+AZ562+BB562</f>
        <v>2828522.4352799999</v>
      </c>
      <c r="AS562" s="695">
        <f t="shared" si="1187"/>
        <v>0.7061367136668476</v>
      </c>
      <c r="AT562" s="168">
        <f>AT563+AT568</f>
        <v>0</v>
      </c>
      <c r="AU562" s="695"/>
      <c r="AV562" s="628"/>
      <c r="AW562" s="695"/>
      <c r="AX562" s="168">
        <f>AX563+AX568</f>
        <v>2828522.4352799999</v>
      </c>
      <c r="AY562" s="695">
        <f t="shared" si="1200"/>
        <v>0.7061367136668476</v>
      </c>
      <c r="AZ562" s="628"/>
      <c r="BA562" s="695"/>
      <c r="BB562" s="628"/>
      <c r="BC562" s="628"/>
      <c r="BD562" s="628"/>
      <c r="BE562" s="628"/>
      <c r="BF562" s="628"/>
      <c r="BG562" s="628"/>
      <c r="BH562" s="628"/>
      <c r="BI562" s="628"/>
      <c r="BJ562" s="628"/>
      <c r="BK562" s="628"/>
      <c r="BL562" s="628"/>
      <c r="BM562" s="628"/>
      <c r="BN562" s="628"/>
      <c r="BO562" s="628"/>
      <c r="BP562" s="628"/>
      <c r="BQ562" s="628"/>
      <c r="BR562" s="628"/>
      <c r="BS562" s="628"/>
      <c r="BT562" s="628"/>
      <c r="BU562" s="628"/>
      <c r="BV562" s="508"/>
      <c r="BW562" s="512"/>
      <c r="BX562" s="508"/>
      <c r="BY562" s="508"/>
      <c r="BZ562" s="226"/>
      <c r="CA562" s="508"/>
      <c r="CB562" s="508"/>
      <c r="CC562" s="508"/>
      <c r="CD562" s="508"/>
      <c r="CE562" s="695"/>
      <c r="CF562" s="508"/>
      <c r="CG562" s="508"/>
      <c r="CH562" s="508"/>
      <c r="CI562" s="508"/>
      <c r="CJ562" s="508"/>
      <c r="CK562" s="508"/>
      <c r="CL562" s="508"/>
      <c r="CM562" s="508"/>
      <c r="CN562" s="508"/>
      <c r="CO562" s="89"/>
      <c r="CP562" s="89"/>
      <c r="CQ562" s="89"/>
      <c r="CR562" s="89"/>
      <c r="CS562" s="89"/>
      <c r="CT562" s="508"/>
      <c r="CU562" s="508"/>
      <c r="CV562" s="89"/>
      <c r="CW562" s="89"/>
      <c r="CX562" s="508"/>
      <c r="CY562" s="508"/>
      <c r="CZ562" s="89"/>
      <c r="DA562" s="89"/>
      <c r="DB562" s="508"/>
      <c r="DC562" s="508"/>
      <c r="DD562" s="508"/>
      <c r="DE562" s="508"/>
      <c r="DF562" s="508"/>
      <c r="DG562" s="508"/>
      <c r="DH562" s="508"/>
      <c r="DI562" s="89"/>
      <c r="DJ562" s="89"/>
      <c r="DK562" s="508"/>
      <c r="DL562" s="508"/>
      <c r="DM562" s="89"/>
      <c r="DN562" s="89"/>
      <c r="DO562" s="508"/>
      <c r="DP562" s="508"/>
      <c r="DQ562" s="508"/>
      <c r="DR562" s="508"/>
      <c r="DS562" s="508"/>
      <c r="DT562" s="203"/>
      <c r="DU562" s="107"/>
      <c r="DV562" s="508"/>
      <c r="DW562" s="508"/>
      <c r="DX562" s="508"/>
      <c r="DY562" s="508"/>
      <c r="DZ562" s="508"/>
      <c r="EA562" s="508"/>
      <c r="EB562" s="508"/>
      <c r="EC562" s="168"/>
      <c r="ED562" s="168"/>
      <c r="EE562" s="168"/>
      <c r="EF562" s="168"/>
      <c r="EG562" s="168"/>
      <c r="EH562" s="168"/>
      <c r="EI562" s="168"/>
      <c r="EJ562" s="168"/>
      <c r="EK562" s="168"/>
      <c r="EL562" s="168"/>
      <c r="EM562" s="168"/>
      <c r="EN562" s="168"/>
      <c r="EO562" s="168"/>
      <c r="EP562" s="168"/>
      <c r="EQ562" s="168"/>
      <c r="ER562" s="168"/>
      <c r="ES562" s="168"/>
      <c r="ET562" s="168"/>
      <c r="EU562" s="168"/>
      <c r="EV562" s="168"/>
      <c r="EW562" s="168"/>
      <c r="EX562" s="168"/>
      <c r="EY562" s="168"/>
      <c r="EZ562" s="168"/>
      <c r="FA562" s="168"/>
      <c r="FB562" s="168"/>
      <c r="FC562" s="168"/>
      <c r="FD562" s="168"/>
      <c r="FE562" s="168"/>
      <c r="FF562" s="168"/>
      <c r="FG562" s="168"/>
      <c r="FH562" s="168"/>
      <c r="FI562" s="168"/>
      <c r="FJ562" s="168"/>
      <c r="FK562" s="168"/>
      <c r="FL562" s="168"/>
      <c r="FM562" s="168"/>
      <c r="FN562" s="168"/>
      <c r="FO562" s="168"/>
      <c r="FP562" s="168"/>
      <c r="FQ562" s="168"/>
      <c r="FR562" s="168"/>
      <c r="FS562" s="168"/>
      <c r="FT562" s="168"/>
      <c r="FU562" s="508"/>
      <c r="FV562" s="508"/>
      <c r="FW562" s="508"/>
      <c r="FX562" s="508"/>
      <c r="FY562" s="508"/>
      <c r="FZ562" s="508"/>
      <c r="GA562" s="508"/>
      <c r="GB562" s="508"/>
      <c r="GC562" s="508"/>
      <c r="GD562" s="508"/>
      <c r="GE562" s="508"/>
      <c r="GF562" s="508"/>
      <c r="GG562" s="508"/>
      <c r="GH562" s="508"/>
      <c r="GI562" s="508"/>
      <c r="GJ562" s="508"/>
      <c r="GK562" s="508"/>
      <c r="GL562" s="508"/>
      <c r="GM562" s="508"/>
      <c r="GN562" s="508"/>
      <c r="GO562" s="508"/>
      <c r="GP562" s="508"/>
      <c r="GQ562" s="508"/>
      <c r="GR562" s="508"/>
      <c r="GS562" s="89"/>
      <c r="GT562" s="89"/>
      <c r="GU562" s="89"/>
      <c r="GV562" s="89"/>
      <c r="GW562" s="89"/>
      <c r="GX562" s="508"/>
      <c r="GY562" s="508"/>
      <c r="GZ562" s="89"/>
      <c r="HA562" s="89"/>
      <c r="HB562" s="508"/>
      <c r="HC562" s="508"/>
      <c r="HD562" s="89"/>
      <c r="HE562" s="89"/>
      <c r="HF562" s="508"/>
      <c r="HG562" s="508"/>
      <c r="HH562" s="508"/>
      <c r="HI562" s="508"/>
      <c r="HJ562" s="508"/>
      <c r="HK562" s="508"/>
      <c r="HL562" s="508"/>
      <c r="HM562" s="89"/>
      <c r="HN562" s="89"/>
      <c r="HO562" s="508"/>
      <c r="HP562" s="508"/>
      <c r="HQ562" s="89"/>
      <c r="HR562" s="89"/>
      <c r="HS562" s="508"/>
      <c r="HT562" s="508"/>
      <c r="HU562" s="508"/>
      <c r="HV562" s="508"/>
      <c r="HW562" s="508"/>
      <c r="HX562" s="203"/>
      <c r="HY562" s="107"/>
      <c r="HZ562" s="508"/>
      <c r="IA562" s="508"/>
      <c r="IB562" s="508"/>
      <c r="IC562" s="508"/>
      <c r="ID562" s="508"/>
      <c r="IE562" s="508"/>
      <c r="IF562" s="508"/>
      <c r="IG562" s="168"/>
      <c r="IH562" s="168"/>
      <c r="II562" s="168"/>
      <c r="IJ562" s="168"/>
      <c r="IK562" s="168"/>
      <c r="IL562" s="168"/>
      <c r="IM562" s="168"/>
      <c r="IN562" s="168"/>
      <c r="IO562" s="168"/>
      <c r="IP562" s="168"/>
      <c r="IQ562" s="168"/>
      <c r="IR562" s="168"/>
      <c r="IS562" s="168"/>
      <c r="IT562" s="168"/>
      <c r="IU562" s="168"/>
      <c r="IV562" s="168"/>
      <c r="IW562" s="168"/>
      <c r="IX562" s="168"/>
      <c r="IY562" s="168"/>
      <c r="IZ562" s="168"/>
      <c r="JA562" s="168"/>
      <c r="JB562" s="168"/>
      <c r="JC562" s="168"/>
      <c r="JD562" s="168"/>
      <c r="JE562" s="168"/>
      <c r="JF562" s="168"/>
      <c r="JG562" s="168"/>
      <c r="JH562" s="168"/>
      <c r="JI562" s="168"/>
      <c r="JJ562" s="168"/>
      <c r="JK562" s="168"/>
      <c r="JL562" s="168"/>
      <c r="JM562" s="168"/>
      <c r="JN562" s="168"/>
      <c r="JO562" s="168"/>
      <c r="JP562" s="168"/>
      <c r="JQ562" s="168"/>
      <c r="JR562" s="168"/>
      <c r="JS562" s="168"/>
      <c r="JT562" s="168"/>
      <c r="JU562" s="168"/>
      <c r="JV562" s="168"/>
      <c r="JW562" s="168"/>
      <c r="JX562" s="168"/>
      <c r="JY562" s="508"/>
      <c r="JZ562" s="508"/>
      <c r="KA562" s="508"/>
      <c r="KB562" s="508"/>
      <c r="KC562" s="508"/>
      <c r="KD562" s="508"/>
      <c r="KE562" s="508"/>
      <c r="KF562" s="508"/>
      <c r="KG562" s="508"/>
      <c r="KH562" s="508"/>
      <c r="KI562" s="508"/>
      <c r="KJ562" s="508"/>
      <c r="KK562" s="508"/>
      <c r="KL562" s="508"/>
      <c r="KM562" s="508"/>
      <c r="KN562" s="508"/>
      <c r="KO562" s="508"/>
      <c r="KP562" s="508"/>
      <c r="KQ562" s="508"/>
      <c r="KR562" s="508"/>
      <c r="KS562" s="508"/>
      <c r="KT562" s="508"/>
      <c r="KU562" s="508"/>
      <c r="KV562" s="508"/>
      <c r="KW562" s="89"/>
      <c r="KX562" s="89"/>
      <c r="KY562" s="89"/>
      <c r="KZ562" s="89"/>
      <c r="LA562" s="89"/>
      <c r="LB562" s="508"/>
      <c r="LC562" s="508"/>
      <c r="LD562" s="89"/>
      <c r="LE562" s="89"/>
      <c r="LF562" s="508"/>
      <c r="LG562" s="508"/>
      <c r="LH562" s="89"/>
      <c r="LI562" s="89"/>
      <c r="LJ562" s="508"/>
      <c r="LK562" s="508"/>
      <c r="LL562" s="508"/>
      <c r="LM562" s="508"/>
      <c r="LN562" s="508"/>
      <c r="LO562" s="508"/>
      <c r="LP562" s="508"/>
      <c r="LQ562" s="89"/>
      <c r="LR562" s="89"/>
      <c r="LS562" s="508"/>
      <c r="LT562" s="508"/>
      <c r="LU562" s="89"/>
      <c r="LV562" s="89"/>
      <c r="LW562" s="508"/>
      <c r="LX562" s="508"/>
      <c r="LY562" s="508"/>
      <c r="LZ562" s="508"/>
      <c r="MA562" s="508"/>
      <c r="MB562" s="203"/>
      <c r="MC562" s="107"/>
      <c r="MD562" s="508"/>
      <c r="ME562" s="508"/>
      <c r="MF562" s="508"/>
      <c r="MG562" s="508"/>
      <c r="MH562" s="508"/>
      <c r="MI562" s="508"/>
      <c r="MJ562" s="508"/>
      <c r="MK562" s="168"/>
      <c r="ML562" s="168"/>
      <c r="MM562" s="168"/>
      <c r="MN562" s="168"/>
      <c r="MO562" s="168"/>
      <c r="MP562" s="168"/>
      <c r="MQ562" s="168"/>
      <c r="MR562" s="168"/>
      <c r="MS562" s="168"/>
      <c r="MT562" s="168"/>
      <c r="MU562" s="168"/>
      <c r="MV562" s="168"/>
      <c r="MW562" s="168"/>
      <c r="MX562" s="168"/>
      <c r="MY562" s="168"/>
      <c r="MZ562" s="168"/>
      <c r="NA562" s="168"/>
      <c r="NB562" s="168"/>
      <c r="NC562" s="168"/>
      <c r="ND562" s="168"/>
      <c r="NE562" s="168"/>
      <c r="NF562" s="168"/>
      <c r="NG562" s="168"/>
      <c r="NH562" s="168"/>
      <c r="NI562" s="168"/>
      <c r="NJ562" s="168"/>
      <c r="NK562" s="168"/>
      <c r="NL562" s="168"/>
      <c r="NM562" s="168"/>
      <c r="NN562" s="168"/>
      <c r="NO562" s="168"/>
      <c r="NP562" s="168"/>
      <c r="NQ562" s="168"/>
      <c r="NR562" s="168"/>
      <c r="NS562" s="168"/>
      <c r="NT562" s="168"/>
      <c r="NU562" s="168"/>
      <c r="NV562" s="168"/>
      <c r="NW562" s="168"/>
      <c r="NX562" s="168"/>
      <c r="NY562" s="168"/>
      <c r="NZ562" s="168"/>
      <c r="OA562" s="168"/>
      <c r="OB562" s="168"/>
      <c r="OC562" s="508"/>
      <c r="OD562" s="508"/>
      <c r="OE562" s="508"/>
      <c r="OF562" s="508"/>
      <c r="OG562" s="508"/>
      <c r="OH562" s="508"/>
      <c r="OI562" s="508"/>
      <c r="OJ562" s="508"/>
      <c r="OK562" s="508"/>
      <c r="OL562" s="508"/>
      <c r="OM562" s="508"/>
      <c r="ON562" s="508"/>
      <c r="OO562" s="508"/>
      <c r="OP562" s="508"/>
      <c r="OQ562" s="508"/>
      <c r="OR562" s="508"/>
      <c r="OS562" s="508"/>
      <c r="OT562" s="508"/>
      <c r="OU562" s="508"/>
      <c r="OV562" s="508"/>
      <c r="OW562" s="508"/>
      <c r="OX562" s="508"/>
      <c r="OY562" s="508"/>
      <c r="OZ562" s="508"/>
      <c r="PA562" s="89"/>
      <c r="PB562" s="89"/>
      <c r="PC562" s="89"/>
      <c r="PD562" s="89"/>
      <c r="PE562" s="89"/>
      <c r="PF562" s="508"/>
      <c r="PG562" s="508"/>
      <c r="PH562" s="89"/>
      <c r="PI562" s="89"/>
      <c r="PJ562" s="508"/>
      <c r="PK562" s="508"/>
      <c r="PL562" s="89"/>
      <c r="PM562" s="89"/>
      <c r="PN562" s="508"/>
      <c r="PO562" s="508"/>
      <c r="PP562" s="508"/>
      <c r="PQ562" s="508"/>
      <c r="PR562" s="508"/>
      <c r="PS562" s="508"/>
      <c r="PT562" s="508"/>
      <c r="PU562" s="89"/>
      <c r="PV562" s="89"/>
      <c r="PW562" s="508"/>
      <c r="PX562" s="508"/>
      <c r="PY562" s="89"/>
      <c r="PZ562" s="89"/>
      <c r="QA562" s="508"/>
      <c r="QB562" s="508"/>
      <c r="QC562" s="508"/>
      <c r="QD562" s="508"/>
      <c r="QE562" s="508"/>
      <c r="QF562" s="203"/>
      <c r="QG562" s="107"/>
      <c r="QH562" s="508"/>
      <c r="QI562" s="508"/>
      <c r="QJ562" s="508"/>
      <c r="QK562" s="508"/>
      <c r="QL562" s="508"/>
      <c r="QM562" s="508"/>
      <c r="QN562" s="508"/>
      <c r="QO562" s="168"/>
      <c r="QP562" s="168"/>
      <c r="QQ562" s="168"/>
      <c r="QR562" s="168"/>
      <c r="QS562" s="168"/>
      <c r="QT562" s="168"/>
      <c r="QU562" s="168"/>
      <c r="QV562" s="168"/>
      <c r="QW562" s="168"/>
      <c r="QX562" s="168"/>
      <c r="QY562" s="168"/>
      <c r="QZ562" s="168"/>
      <c r="RA562" s="168"/>
      <c r="RB562" s="168"/>
      <c r="RC562" s="168"/>
      <c r="RD562" s="168"/>
      <c r="RE562" s="168"/>
      <c r="RF562" s="168"/>
      <c r="RG562" s="168"/>
      <c r="RH562" s="168"/>
      <c r="RI562" s="168"/>
      <c r="RJ562" s="168"/>
      <c r="RK562" s="168"/>
      <c r="RL562" s="168"/>
      <c r="RM562" s="168"/>
      <c r="RN562" s="168"/>
      <c r="RO562" s="168"/>
      <c r="RP562" s="168"/>
      <c r="RQ562" s="168"/>
      <c r="RR562" s="168"/>
      <c r="RS562" s="168"/>
      <c r="RT562" s="168"/>
      <c r="RU562" s="168"/>
      <c r="RV562" s="168"/>
      <c r="RW562" s="168"/>
      <c r="RX562" s="168"/>
      <c r="RY562" s="168"/>
      <c r="RZ562" s="168"/>
      <c r="SA562" s="168"/>
      <c r="SB562" s="168"/>
      <c r="SC562" s="168"/>
      <c r="SD562" s="168"/>
      <c r="SE562" s="168"/>
      <c r="SF562" s="168"/>
      <c r="SG562" s="508"/>
      <c r="SH562" s="508"/>
      <c r="SI562" s="508"/>
      <c r="SJ562" s="508"/>
      <c r="SK562" s="508"/>
      <c r="SL562" s="508"/>
      <c r="SM562" s="508"/>
      <c r="SN562" s="508"/>
      <c r="SO562" s="508"/>
      <c r="SP562" s="508"/>
      <c r="SQ562" s="508"/>
      <c r="SR562" s="508"/>
      <c r="SS562" s="508"/>
      <c r="ST562" s="508"/>
      <c r="SU562" s="508"/>
      <c r="SV562" s="508"/>
      <c r="SW562" s="508"/>
      <c r="SX562" s="508"/>
      <c r="SY562" s="508"/>
      <c r="SZ562" s="508"/>
      <c r="TA562" s="508"/>
      <c r="TB562" s="508"/>
      <c r="TC562" s="508"/>
      <c r="TD562" s="508"/>
      <c r="TE562" s="89"/>
      <c r="TF562" s="89"/>
      <c r="TG562" s="89"/>
      <c r="TH562" s="89"/>
      <c r="TI562" s="89"/>
      <c r="TJ562" s="508"/>
      <c r="TK562" s="508"/>
      <c r="TL562" s="89"/>
      <c r="TM562" s="89"/>
      <c r="TN562" s="508"/>
      <c r="TO562" s="508"/>
      <c r="TP562" s="89"/>
      <c r="TQ562" s="89"/>
      <c r="TR562" s="508"/>
      <c r="TS562" s="508"/>
      <c r="TT562" s="508"/>
      <c r="TU562" s="508"/>
      <c r="TV562" s="508"/>
      <c r="TW562" s="508"/>
      <c r="TX562" s="508"/>
      <c r="TY562" s="89"/>
      <c r="TZ562" s="89"/>
      <c r="UA562" s="508"/>
      <c r="UB562" s="508"/>
      <c r="UC562" s="89"/>
      <c r="UD562" s="89"/>
      <c r="UE562" s="508"/>
      <c r="UF562" s="508"/>
      <c r="UG562" s="508"/>
      <c r="UH562" s="508"/>
      <c r="UI562" s="508"/>
      <c r="UJ562" s="203"/>
      <c r="UK562" s="107"/>
      <c r="UL562" s="508"/>
      <c r="UM562" s="508"/>
      <c r="UN562" s="508"/>
      <c r="UO562" s="508"/>
      <c r="UP562" s="508"/>
      <c r="UQ562" s="508"/>
      <c r="UR562" s="508"/>
      <c r="US562" s="168"/>
      <c r="UT562" s="168"/>
      <c r="UU562" s="168"/>
      <c r="UV562" s="168"/>
      <c r="UW562" s="168"/>
      <c r="UX562" s="168"/>
      <c r="UY562" s="168"/>
      <c r="UZ562" s="168"/>
      <c r="VA562" s="168"/>
      <c r="VB562" s="168"/>
      <c r="VC562" s="168"/>
      <c r="VD562" s="168"/>
      <c r="VE562" s="168"/>
      <c r="VF562" s="168"/>
      <c r="VG562" s="168"/>
      <c r="VH562" s="168"/>
      <c r="VI562" s="168"/>
      <c r="VJ562" s="168"/>
      <c r="VK562" s="168"/>
      <c r="VL562" s="168"/>
      <c r="VM562" s="168"/>
      <c r="VN562" s="168"/>
      <c r="VO562" s="168"/>
      <c r="VP562" s="168"/>
      <c r="VQ562" s="168"/>
      <c r="VR562" s="168"/>
      <c r="VS562" s="168"/>
      <c r="VT562" s="168"/>
      <c r="VU562" s="168"/>
      <c r="VV562" s="168"/>
      <c r="VW562" s="168"/>
      <c r="VX562" s="168"/>
      <c r="VY562" s="168"/>
      <c r="VZ562" s="168"/>
      <c r="WA562" s="168"/>
      <c r="WB562" s="168"/>
      <c r="WC562" s="168"/>
      <c r="WD562" s="168"/>
      <c r="WE562" s="168"/>
      <c r="WF562" s="168"/>
      <c r="WG562" s="168"/>
      <c r="WH562" s="168"/>
      <c r="WI562" s="168"/>
      <c r="WJ562" s="168"/>
      <c r="WK562" s="508"/>
      <c r="WL562" s="508"/>
      <c r="WM562" s="508"/>
      <c r="WN562" s="508"/>
      <c r="WO562" s="508"/>
      <c r="WP562" s="508"/>
      <c r="WQ562" s="508"/>
      <c r="WR562" s="508"/>
      <c r="WS562" s="508"/>
      <c r="WT562" s="508"/>
      <c r="WU562" s="508"/>
      <c r="WV562" s="508"/>
      <c r="WW562" s="508"/>
      <c r="WX562" s="508"/>
      <c r="WY562" s="508"/>
      <c r="WZ562" s="508"/>
      <c r="XA562" s="508"/>
      <c r="XB562" s="508"/>
      <c r="XC562" s="508"/>
      <c r="XD562" s="508"/>
      <c r="XE562" s="508"/>
      <c r="XF562" s="508"/>
      <c r="XG562" s="508"/>
      <c r="XH562" s="508"/>
      <c r="XI562" s="89"/>
      <c r="XJ562" s="89"/>
      <c r="XK562" s="89"/>
      <c r="XL562" s="89"/>
      <c r="XM562" s="89"/>
      <c r="XN562" s="508"/>
      <c r="XO562" s="508"/>
      <c r="XP562" s="89"/>
      <c r="XQ562" s="89"/>
      <c r="XR562" s="508"/>
      <c r="XS562" s="508"/>
      <c r="XT562" s="89"/>
      <c r="XU562" s="89"/>
      <c r="XV562" s="508"/>
      <c r="XW562" s="508"/>
      <c r="XX562" s="508"/>
      <c r="XY562" s="508"/>
      <c r="XZ562" s="508"/>
      <c r="YA562" s="508"/>
      <c r="YB562" s="508"/>
      <c r="YC562" s="89"/>
      <c r="YD562" s="89"/>
      <c r="YE562" s="508"/>
      <c r="YF562" s="508"/>
      <c r="YG562" s="89"/>
      <c r="YH562" s="89"/>
      <c r="YI562" s="508"/>
      <c r="YJ562" s="508"/>
      <c r="YK562" s="508"/>
      <c r="YL562" s="508"/>
      <c r="YM562" s="508"/>
      <c r="YN562" s="203"/>
      <c r="YO562" s="107"/>
      <c r="YP562" s="508"/>
      <c r="YQ562" s="508"/>
      <c r="YR562" s="508"/>
      <c r="YS562" s="508"/>
      <c r="YT562" s="508"/>
      <c r="YU562" s="508"/>
      <c r="YV562" s="508"/>
      <c r="YW562" s="168"/>
      <c r="YX562" s="168"/>
      <c r="YY562" s="168"/>
      <c r="YZ562" s="168"/>
      <c r="ZA562" s="168"/>
      <c r="ZB562" s="168"/>
      <c r="ZC562" s="168"/>
      <c r="ZD562" s="168"/>
      <c r="ZE562" s="168"/>
      <c r="ZF562" s="168"/>
      <c r="ZG562" s="168"/>
      <c r="ZH562" s="168"/>
      <c r="ZI562" s="168"/>
      <c r="ZJ562" s="168"/>
      <c r="ZK562" s="168"/>
      <c r="ZL562" s="168"/>
      <c r="ZM562" s="168"/>
      <c r="ZN562" s="168"/>
      <c r="ZO562" s="168"/>
      <c r="ZP562" s="168"/>
      <c r="ZQ562" s="168"/>
      <c r="ZR562" s="168"/>
      <c r="ZS562" s="168"/>
      <c r="ZT562" s="168"/>
      <c r="ZU562" s="168"/>
      <c r="ZV562" s="168"/>
      <c r="ZW562" s="168"/>
      <c r="ZX562" s="168"/>
      <c r="ZY562" s="168"/>
      <c r="ZZ562" s="168"/>
      <c r="AAA562" s="168"/>
      <c r="AAB562" s="168"/>
      <c r="AAC562" s="168"/>
      <c r="AAD562" s="168"/>
      <c r="AAE562" s="168"/>
      <c r="AAF562" s="168"/>
      <c r="AAG562" s="168"/>
      <c r="AAH562" s="168"/>
      <c r="AAI562" s="168"/>
      <c r="AAJ562" s="168"/>
      <c r="AAK562" s="168"/>
      <c r="AAL562" s="168"/>
      <c r="AAM562" s="168"/>
      <c r="AAN562" s="168"/>
      <c r="AAO562" s="508"/>
      <c r="AAP562" s="508"/>
      <c r="AAQ562" s="508"/>
      <c r="AAR562" s="508"/>
      <c r="AAS562" s="508"/>
      <c r="AAT562" s="508"/>
      <c r="AAU562" s="508"/>
      <c r="AAV562" s="508"/>
      <c r="AAW562" s="508"/>
      <c r="AAX562" s="508"/>
      <c r="AAY562" s="508"/>
      <c r="AAZ562" s="508"/>
      <c r="ABA562" s="508"/>
      <c r="ABB562" s="508"/>
      <c r="ABC562" s="508"/>
      <c r="ABD562" s="508"/>
      <c r="ABE562" s="508"/>
      <c r="ABF562" s="508"/>
      <c r="ABG562" s="508"/>
      <c r="ABH562" s="508"/>
      <c r="ABI562" s="508"/>
      <c r="ABJ562" s="508"/>
      <c r="ABK562" s="508"/>
      <c r="ABL562" s="508"/>
      <c r="ABM562" s="89"/>
      <c r="ABN562" s="89"/>
      <c r="ABO562" s="89"/>
      <c r="ABP562" s="89"/>
      <c r="ABQ562" s="89"/>
      <c r="ABR562" s="508"/>
      <c r="ABS562" s="508"/>
      <c r="ABT562" s="89"/>
      <c r="ABU562" s="89"/>
      <c r="ABV562" s="508"/>
      <c r="ABW562" s="508"/>
      <c r="ABX562" s="89"/>
      <c r="ABY562" s="89"/>
      <c r="ABZ562" s="508"/>
      <c r="ACA562" s="508"/>
      <c r="ACB562" s="508"/>
      <c r="ACC562" s="508"/>
      <c r="ACD562" s="508"/>
      <c r="ACE562" s="508"/>
      <c r="ACF562" s="508"/>
      <c r="ACG562" s="89"/>
      <c r="ACH562" s="89"/>
      <c r="ACI562" s="508"/>
      <c r="ACJ562" s="508"/>
      <c r="ACK562" s="89"/>
      <c r="ACL562" s="89"/>
      <c r="ACM562" s="508"/>
      <c r="ACN562" s="508"/>
      <c r="ACO562" s="508"/>
      <c r="ACP562" s="508"/>
      <c r="ACQ562" s="508"/>
      <c r="ACR562" s="203"/>
      <c r="ACS562" s="107"/>
      <c r="ACT562" s="508"/>
      <c r="ACU562" s="508"/>
      <c r="ACV562" s="508"/>
      <c r="ACW562" s="508"/>
      <c r="ACX562" s="508"/>
      <c r="ACY562" s="508"/>
      <c r="ACZ562" s="508"/>
      <c r="ADA562" s="168"/>
      <c r="ADB562" s="168"/>
      <c r="ADC562" s="168"/>
      <c r="ADD562" s="168"/>
      <c r="ADE562" s="168"/>
      <c r="ADF562" s="168"/>
      <c r="ADG562" s="168"/>
      <c r="ADH562" s="168"/>
      <c r="ADI562" s="168"/>
      <c r="ADJ562" s="168"/>
      <c r="ADK562" s="168"/>
      <c r="ADL562" s="168"/>
      <c r="ADM562" s="168"/>
      <c r="ADN562" s="168"/>
      <c r="ADO562" s="168"/>
      <c r="ADP562" s="168"/>
      <c r="ADQ562" s="168"/>
      <c r="ADR562" s="168"/>
      <c r="ADS562" s="168"/>
      <c r="ADT562" s="168"/>
      <c r="ADU562" s="168"/>
      <c r="ADV562" s="168"/>
      <c r="ADW562" s="168"/>
      <c r="ADX562" s="168"/>
      <c r="ADY562" s="168"/>
      <c r="ADZ562" s="168"/>
      <c r="AEA562" s="168"/>
      <c r="AEB562" s="168"/>
      <c r="AEC562" s="168"/>
      <c r="AED562" s="168"/>
      <c r="AEE562" s="168"/>
      <c r="AEF562" s="168"/>
      <c r="AEG562" s="168"/>
      <c r="AEH562" s="168"/>
      <c r="AEI562" s="168"/>
      <c r="AEJ562" s="168"/>
      <c r="AEK562" s="168"/>
      <c r="AEL562" s="168"/>
      <c r="AEM562" s="168"/>
      <c r="AEN562" s="168"/>
      <c r="AEO562" s="168"/>
      <c r="AEP562" s="168"/>
      <c r="AEQ562" s="168"/>
      <c r="AER562" s="168"/>
      <c r="AES562" s="508"/>
      <c r="AET562" s="508"/>
      <c r="AEU562" s="508"/>
      <c r="AEV562" s="508"/>
      <c r="AEW562" s="508"/>
      <c r="AEX562" s="508"/>
      <c r="AEY562" s="508"/>
      <c r="AEZ562" s="508"/>
      <c r="AFA562" s="508"/>
      <c r="AFB562" s="508"/>
      <c r="AFC562" s="508"/>
      <c r="AFD562" s="508"/>
      <c r="AFE562" s="508"/>
      <c r="AFF562" s="508"/>
      <c r="AFG562" s="508"/>
      <c r="AFH562" s="508"/>
      <c r="AFI562" s="508"/>
      <c r="AFJ562" s="508"/>
      <c r="AFK562" s="508"/>
      <c r="AFL562" s="508"/>
      <c r="AFM562" s="508"/>
      <c r="AFN562" s="508"/>
      <c r="AFO562" s="508"/>
      <c r="AFP562" s="508"/>
      <c r="AFQ562" s="89"/>
      <c r="AFR562" s="89"/>
      <c r="AFS562" s="89"/>
      <c r="AFT562" s="89"/>
      <c r="AFU562" s="89"/>
      <c r="AFV562" s="508"/>
      <c r="AFW562" s="508"/>
      <c r="AFX562" s="89"/>
      <c r="AFY562" s="89"/>
      <c r="AFZ562" s="508"/>
      <c r="AGA562" s="508"/>
      <c r="AGB562" s="89"/>
      <c r="AGC562" s="89"/>
      <c r="AGD562" s="508"/>
      <c r="AGE562" s="508"/>
      <c r="AGF562" s="508"/>
      <c r="AGG562" s="508"/>
      <c r="AGH562" s="508"/>
      <c r="AGI562" s="508"/>
      <c r="AGJ562" s="508"/>
      <c r="AGK562" s="89"/>
      <c r="AGL562" s="89"/>
      <c r="AGM562" s="508"/>
      <c r="AGN562" s="508"/>
      <c r="AGO562" s="89"/>
      <c r="AGP562" s="89"/>
      <c r="AGQ562" s="508"/>
      <c r="AGR562" s="508"/>
      <c r="AGS562" s="508"/>
      <c r="AGT562" s="508"/>
      <c r="AGU562" s="508"/>
      <c r="AGV562" s="203"/>
      <c r="AGW562" s="107"/>
      <c r="AGX562" s="508"/>
      <c r="AGY562" s="508"/>
      <c r="AGZ562" s="508"/>
      <c r="AHA562" s="508"/>
      <c r="AHB562" s="508"/>
      <c r="AHC562" s="508"/>
      <c r="AHD562" s="508"/>
      <c r="AHE562" s="168"/>
      <c r="AHF562" s="168"/>
      <c r="AHG562" s="168"/>
      <c r="AHH562" s="168"/>
      <c r="AHI562" s="168"/>
      <c r="AHJ562" s="168"/>
      <c r="AHK562" s="168"/>
      <c r="AHL562" s="168"/>
      <c r="AHM562" s="168"/>
      <c r="AHN562" s="168"/>
      <c r="AHO562" s="168"/>
      <c r="AHP562" s="168"/>
      <c r="AHQ562" s="168"/>
      <c r="AHR562" s="168"/>
      <c r="AHS562" s="168"/>
      <c r="AHT562" s="168"/>
      <c r="AHU562" s="168"/>
      <c r="AHV562" s="168"/>
      <c r="AHW562" s="168"/>
      <c r="AHX562" s="168"/>
      <c r="AHY562" s="168"/>
      <c r="AHZ562" s="168"/>
      <c r="AIA562" s="168"/>
      <c r="AIB562" s="168"/>
      <c r="AIC562" s="168"/>
      <c r="AID562" s="168"/>
      <c r="AIE562" s="168"/>
      <c r="AIF562" s="168"/>
      <c r="AIG562" s="168"/>
      <c r="AIH562" s="168"/>
      <c r="AII562" s="168"/>
      <c r="AIJ562" s="168"/>
      <c r="AIK562" s="168"/>
      <c r="AIL562" s="168"/>
      <c r="AIM562" s="168"/>
      <c r="AIN562" s="168"/>
      <c r="AIO562" s="168"/>
      <c r="AIP562" s="168"/>
      <c r="AIQ562" s="168"/>
      <c r="AIR562" s="168"/>
      <c r="AIS562" s="168"/>
      <c r="AIT562" s="168"/>
      <c r="AIU562" s="168"/>
      <c r="AIV562" s="168"/>
      <c r="AIW562" s="508"/>
      <c r="AIX562" s="508"/>
      <c r="AIY562" s="508"/>
      <c r="AIZ562" s="508"/>
      <c r="AJA562" s="508"/>
      <c r="AJB562" s="508"/>
      <c r="AJC562" s="508"/>
      <c r="AJD562" s="508"/>
      <c r="AJE562" s="508"/>
      <c r="AJF562" s="508"/>
      <c r="AJG562" s="508"/>
      <c r="AJH562" s="508"/>
      <c r="AJI562" s="508"/>
      <c r="AJJ562" s="508"/>
      <c r="AJK562" s="508"/>
      <c r="AJL562" s="508"/>
      <c r="AJM562" s="508"/>
      <c r="AJN562" s="508"/>
      <c r="AJO562" s="508"/>
      <c r="AJP562" s="508"/>
      <c r="AJQ562" s="508"/>
      <c r="AJR562" s="508"/>
      <c r="AJS562" s="508"/>
      <c r="AJT562" s="508"/>
      <c r="AJU562" s="89"/>
      <c r="AJV562" s="89"/>
      <c r="AJW562" s="89"/>
      <c r="AJX562" s="89"/>
      <c r="AJY562" s="89"/>
      <c r="AJZ562" s="508"/>
      <c r="AKA562" s="508"/>
      <c r="AKB562" s="89"/>
      <c r="AKC562" s="89"/>
      <c r="AKD562" s="508"/>
      <c r="AKE562" s="508"/>
      <c r="AKF562" s="89"/>
      <c r="AKG562" s="89"/>
      <c r="AKH562" s="508"/>
      <c r="AKI562" s="508"/>
      <c r="AKJ562" s="508"/>
      <c r="AKK562" s="508"/>
      <c r="AKL562" s="508"/>
      <c r="AKM562" s="508"/>
      <c r="AKN562" s="508"/>
      <c r="AKO562" s="89"/>
      <c r="AKP562" s="89"/>
      <c r="AKQ562" s="508"/>
      <c r="AKR562" s="508"/>
      <c r="AKS562" s="89"/>
      <c r="AKT562" s="89"/>
      <c r="AKU562" s="508"/>
      <c r="AKV562" s="508"/>
      <c r="AKW562" s="508"/>
      <c r="AKX562" s="508"/>
      <c r="AKY562" s="508"/>
      <c r="AKZ562" s="203"/>
      <c r="ALA562" s="107"/>
      <c r="ALB562" s="508"/>
      <c r="ALC562" s="508"/>
      <c r="ALD562" s="508"/>
      <c r="ALE562" s="508"/>
      <c r="ALF562" s="508"/>
      <c r="ALG562" s="508"/>
      <c r="ALH562" s="508"/>
      <c r="ALI562" s="168"/>
      <c r="ALJ562" s="168"/>
      <c r="ALK562" s="168"/>
      <c r="ALL562" s="168"/>
      <c r="ALM562" s="168"/>
      <c r="ALN562" s="168"/>
      <c r="ALO562" s="168"/>
      <c r="ALP562" s="168"/>
      <c r="ALQ562" s="168"/>
      <c r="ALR562" s="168"/>
      <c r="ALS562" s="168"/>
      <c r="ALT562" s="168"/>
      <c r="ALU562" s="168"/>
      <c r="ALV562" s="168"/>
      <c r="ALW562" s="168"/>
      <c r="ALX562" s="168"/>
      <c r="ALY562" s="168"/>
      <c r="ALZ562" s="168"/>
      <c r="AMA562" s="168"/>
      <c r="AMB562" s="168"/>
      <c r="AMC562" s="168"/>
      <c r="AMD562" s="168"/>
      <c r="AME562" s="168"/>
      <c r="AMF562" s="168"/>
      <c r="AMG562" s="168"/>
      <c r="AMH562" s="168"/>
      <c r="AMI562" s="168"/>
      <c r="AMJ562" s="168"/>
      <c r="AMK562" s="168"/>
      <c r="AML562" s="168"/>
      <c r="AMM562" s="168"/>
      <c r="AMN562" s="168"/>
      <c r="AMO562" s="168"/>
      <c r="AMP562" s="168"/>
      <c r="AMQ562" s="168"/>
      <c r="AMR562" s="168"/>
      <c r="AMS562" s="168"/>
      <c r="AMT562" s="168"/>
      <c r="AMU562" s="168"/>
      <c r="AMV562" s="168"/>
      <c r="AMW562" s="168"/>
      <c r="AMX562" s="168"/>
      <c r="AMY562" s="168"/>
      <c r="AMZ562" s="168"/>
      <c r="ANA562" s="508"/>
      <c r="ANB562" s="508"/>
      <c r="ANC562" s="508"/>
      <c r="AND562" s="508"/>
      <c r="ANE562" s="508"/>
      <c r="ANF562" s="508"/>
      <c r="ANG562" s="508"/>
      <c r="ANH562" s="508"/>
      <c r="ANI562" s="508"/>
      <c r="ANJ562" s="508"/>
      <c r="ANK562" s="508"/>
      <c r="ANL562" s="508"/>
      <c r="ANM562" s="508"/>
      <c r="ANN562" s="508"/>
      <c r="ANO562" s="508"/>
      <c r="ANP562" s="508"/>
      <c r="ANQ562" s="508"/>
      <c r="ANR562" s="508"/>
      <c r="ANS562" s="508"/>
      <c r="ANT562" s="508"/>
      <c r="ANU562" s="508"/>
      <c r="ANV562" s="508"/>
      <c r="ANW562" s="508"/>
      <c r="ANX562" s="508"/>
      <c r="ANY562" s="89"/>
      <c r="ANZ562" s="89"/>
      <c r="AOA562" s="89"/>
      <c r="AOB562" s="89"/>
      <c r="AOC562" s="89"/>
      <c r="AOD562" s="508"/>
      <c r="AOE562" s="508"/>
      <c r="AOF562" s="89"/>
      <c r="AOG562" s="89"/>
      <c r="AOH562" s="508"/>
      <c r="AOI562" s="508"/>
      <c r="AOJ562" s="89"/>
      <c r="AOK562" s="89"/>
      <c r="AOL562" s="508"/>
      <c r="AOM562" s="508"/>
      <c r="AON562" s="508"/>
      <c r="AOO562" s="508"/>
      <c r="AOP562" s="508"/>
      <c r="AOQ562" s="508"/>
      <c r="AOR562" s="508"/>
      <c r="AOS562" s="89"/>
      <c r="AOT562" s="89"/>
      <c r="AOU562" s="508"/>
      <c r="AOV562" s="508"/>
      <c r="AOW562" s="89"/>
      <c r="AOX562" s="89"/>
      <c r="AOY562" s="508"/>
      <c r="AOZ562" s="508"/>
      <c r="APA562" s="508"/>
      <c r="APB562" s="508"/>
      <c r="APC562" s="508"/>
      <c r="APD562" s="203"/>
      <c r="APE562" s="107"/>
      <c r="APF562" s="508"/>
      <c r="APG562" s="508"/>
      <c r="APH562" s="508"/>
      <c r="API562" s="508"/>
      <c r="APJ562" s="508"/>
      <c r="APK562" s="508"/>
      <c r="APL562" s="508"/>
      <c r="APM562" s="168"/>
      <c r="APN562" s="168"/>
      <c r="APO562" s="168"/>
      <c r="APP562" s="168"/>
      <c r="APQ562" s="168"/>
      <c r="APR562" s="168"/>
      <c r="APS562" s="168"/>
      <c r="APT562" s="168"/>
      <c r="APU562" s="168"/>
      <c r="APV562" s="168"/>
      <c r="APW562" s="168"/>
      <c r="APX562" s="168"/>
      <c r="APY562" s="168"/>
      <c r="APZ562" s="168"/>
      <c r="AQA562" s="168"/>
      <c r="AQB562" s="168"/>
      <c r="AQC562" s="168"/>
      <c r="AQD562" s="168"/>
      <c r="AQE562" s="168"/>
      <c r="AQF562" s="168"/>
      <c r="AQG562" s="168"/>
      <c r="AQH562" s="168"/>
      <c r="AQI562" s="168"/>
      <c r="AQJ562" s="168"/>
      <c r="AQK562" s="168"/>
      <c r="AQL562" s="168"/>
      <c r="AQM562" s="168"/>
      <c r="AQN562" s="168"/>
      <c r="AQO562" s="168"/>
      <c r="AQP562" s="168"/>
      <c r="AQQ562" s="168"/>
      <c r="AQR562" s="168"/>
      <c r="AQS562" s="168"/>
      <c r="AQT562" s="168"/>
      <c r="AQU562" s="168"/>
      <c r="AQV562" s="168"/>
      <c r="AQW562" s="168"/>
      <c r="AQX562" s="168"/>
      <c r="AQY562" s="168"/>
      <c r="AQZ562" s="168"/>
      <c r="ARA562" s="168"/>
      <c r="ARB562" s="168"/>
      <c r="ARC562" s="168"/>
      <c r="ARD562" s="168"/>
      <c r="ARE562" s="508"/>
      <c r="ARF562" s="508"/>
      <c r="ARG562" s="508"/>
      <c r="ARH562" s="508"/>
      <c r="ARI562" s="508"/>
      <c r="ARJ562" s="508"/>
      <c r="ARK562" s="508"/>
      <c r="ARL562" s="508"/>
      <c r="ARM562" s="508"/>
      <c r="ARN562" s="508"/>
      <c r="ARO562" s="508"/>
      <c r="ARP562" s="508"/>
      <c r="ARQ562" s="508"/>
      <c r="ARR562" s="508"/>
      <c r="ARS562" s="508"/>
      <c r="ART562" s="508"/>
      <c r="ARU562" s="508"/>
      <c r="ARV562" s="508"/>
      <c r="ARW562" s="508"/>
      <c r="ARX562" s="508"/>
      <c r="ARY562" s="508"/>
      <c r="ARZ562" s="508"/>
      <c r="ASA562" s="508"/>
      <c r="ASB562" s="508"/>
      <c r="ASC562" s="89"/>
      <c r="ASD562" s="89"/>
      <c r="ASE562" s="89"/>
      <c r="ASF562" s="89"/>
      <c r="ASG562" s="89"/>
      <c r="ASH562" s="508"/>
      <c r="ASI562" s="508"/>
      <c r="ASJ562" s="89"/>
      <c r="ASK562" s="89"/>
      <c r="ASL562" s="508"/>
      <c r="ASM562" s="508"/>
      <c r="ASN562" s="89"/>
      <c r="ASO562" s="89"/>
      <c r="ASP562" s="508"/>
      <c r="ASQ562" s="508"/>
      <c r="ASR562" s="508"/>
      <c r="ASS562" s="508"/>
      <c r="AST562" s="508"/>
      <c r="ASU562" s="508"/>
      <c r="ASV562" s="508"/>
      <c r="ASW562" s="89"/>
      <c r="ASX562" s="89"/>
      <c r="ASY562" s="508"/>
      <c r="ASZ562" s="508"/>
      <c r="ATA562" s="89"/>
      <c r="ATB562" s="89"/>
      <c r="ATC562" s="508"/>
      <c r="ATD562" s="508"/>
      <c r="ATE562" s="508"/>
      <c r="ATF562" s="508"/>
      <c r="ATG562" s="508"/>
      <c r="ATH562" s="203"/>
      <c r="ATI562" s="107"/>
      <c r="ATJ562" s="508"/>
      <c r="ATK562" s="508"/>
      <c r="ATL562" s="508"/>
      <c r="ATM562" s="508"/>
      <c r="ATN562" s="508"/>
      <c r="ATO562" s="508"/>
      <c r="ATP562" s="508"/>
      <c r="ATQ562" s="168"/>
      <c r="ATR562" s="168"/>
      <c r="ATS562" s="168"/>
      <c r="ATT562" s="168"/>
      <c r="ATU562" s="168"/>
      <c r="ATV562" s="168"/>
      <c r="ATW562" s="168"/>
      <c r="ATX562" s="168"/>
      <c r="ATY562" s="168"/>
      <c r="ATZ562" s="168"/>
      <c r="AUA562" s="168"/>
      <c r="AUB562" s="168"/>
      <c r="AUC562" s="168"/>
      <c r="AUD562" s="168"/>
      <c r="AUE562" s="168"/>
      <c r="AUF562" s="168"/>
      <c r="AUG562" s="168"/>
      <c r="AUH562" s="168"/>
      <c r="AUI562" s="168"/>
      <c r="AUJ562" s="168"/>
      <c r="AUK562" s="168"/>
      <c r="AUL562" s="168"/>
      <c r="AUM562" s="168"/>
      <c r="AUN562" s="168"/>
      <c r="AUO562" s="168"/>
      <c r="AUP562" s="168"/>
      <c r="AUQ562" s="168"/>
      <c r="AUR562" s="168"/>
      <c r="AUS562" s="168"/>
      <c r="AUT562" s="168"/>
      <c r="AUU562" s="168"/>
      <c r="AUV562" s="168"/>
      <c r="AUW562" s="168"/>
      <c r="AUX562" s="168"/>
      <c r="AUY562" s="168"/>
      <c r="AUZ562" s="168"/>
      <c r="AVA562" s="168"/>
      <c r="AVB562" s="168"/>
      <c r="AVC562" s="168"/>
      <c r="AVD562" s="168"/>
      <c r="AVE562" s="168"/>
      <c r="AVF562" s="168"/>
      <c r="AVG562" s="168"/>
      <c r="AVH562" s="168"/>
      <c r="AVI562" s="508"/>
      <c r="AVJ562" s="508"/>
      <c r="AVK562" s="508"/>
      <c r="AVL562" s="508"/>
      <c r="AVM562" s="508"/>
      <c r="AVN562" s="508"/>
      <c r="AVO562" s="508"/>
      <c r="AVP562" s="508"/>
      <c r="AVQ562" s="508"/>
      <c r="AVR562" s="508"/>
      <c r="AVS562" s="508"/>
      <c r="AVT562" s="508"/>
      <c r="AVU562" s="508"/>
      <c r="AVV562" s="508"/>
      <c r="AVW562" s="508"/>
      <c r="AVX562" s="508"/>
      <c r="AVY562" s="508"/>
      <c r="AVZ562" s="508"/>
      <c r="AWA562" s="508"/>
      <c r="AWB562" s="508"/>
      <c r="AWC562" s="508"/>
      <c r="AWD562" s="508"/>
      <c r="AWE562" s="508"/>
      <c r="AWF562" s="508"/>
      <c r="AWG562" s="89"/>
      <c r="AWH562" s="89"/>
      <c r="AWI562" s="89"/>
      <c r="AWJ562" s="89"/>
      <c r="AWK562" s="89"/>
      <c r="AWL562" s="508"/>
      <c r="AWM562" s="508"/>
      <c r="AWN562" s="89"/>
      <c r="AWO562" s="89"/>
      <c r="AWP562" s="508"/>
      <c r="AWQ562" s="508"/>
      <c r="AWR562" s="89"/>
      <c r="AWS562" s="89"/>
      <c r="AWT562" s="508"/>
      <c r="AWU562" s="508"/>
      <c r="AWV562" s="508"/>
      <c r="AWW562" s="508"/>
      <c r="AWX562" s="508"/>
      <c r="AWY562" s="508"/>
      <c r="AWZ562" s="508"/>
      <c r="AXA562" s="89"/>
      <c r="AXB562" s="89"/>
      <c r="AXC562" s="508"/>
      <c r="AXD562" s="508"/>
      <c r="AXE562" s="89"/>
      <c r="AXF562" s="89"/>
      <c r="AXG562" s="508"/>
      <c r="AXH562" s="508"/>
      <c r="AXI562" s="508"/>
      <c r="AXJ562" s="508"/>
      <c r="AXK562" s="508"/>
      <c r="AXL562" s="203"/>
      <c r="AXM562" s="107"/>
      <c r="AXN562" s="508"/>
      <c r="AXO562" s="508"/>
      <c r="AXP562" s="508"/>
      <c r="AXQ562" s="508"/>
      <c r="AXR562" s="508"/>
      <c r="AXS562" s="508"/>
      <c r="AXT562" s="508"/>
      <c r="AXU562" s="168"/>
      <c r="AXV562" s="168"/>
      <c r="AXW562" s="168"/>
      <c r="AXX562" s="168"/>
      <c r="AXY562" s="168"/>
      <c r="AXZ562" s="168"/>
      <c r="AYA562" s="168"/>
      <c r="AYB562" s="168"/>
      <c r="AYC562" s="168"/>
      <c r="AYD562" s="168"/>
      <c r="AYE562" s="168"/>
      <c r="AYF562" s="168"/>
      <c r="AYG562" s="168"/>
      <c r="AYH562" s="168"/>
      <c r="AYI562" s="168"/>
      <c r="AYJ562" s="168"/>
      <c r="AYK562" s="168"/>
      <c r="AYL562" s="168"/>
      <c r="AYM562" s="168"/>
      <c r="AYN562" s="168"/>
      <c r="AYO562" s="168"/>
      <c r="AYP562" s="168"/>
      <c r="AYQ562" s="168"/>
      <c r="AYR562" s="168"/>
      <c r="AYS562" s="168"/>
      <c r="AYT562" s="168"/>
      <c r="AYU562" s="168"/>
      <c r="AYV562" s="168"/>
      <c r="AYW562" s="168"/>
      <c r="AYX562" s="168"/>
      <c r="AYY562" s="168"/>
      <c r="AYZ562" s="168"/>
      <c r="AZA562" s="168"/>
      <c r="AZB562" s="168"/>
      <c r="AZC562" s="168"/>
      <c r="AZD562" s="168"/>
      <c r="AZE562" s="168"/>
      <c r="AZF562" s="168"/>
      <c r="AZG562" s="168"/>
      <c r="AZH562" s="168"/>
      <c r="AZI562" s="168"/>
      <c r="AZJ562" s="168"/>
      <c r="AZK562" s="168"/>
      <c r="AZL562" s="168"/>
      <c r="AZM562" s="508"/>
      <c r="AZN562" s="508"/>
      <c r="AZO562" s="508"/>
      <c r="AZP562" s="508"/>
      <c r="AZQ562" s="508"/>
      <c r="AZR562" s="508"/>
      <c r="AZS562" s="508"/>
      <c r="AZT562" s="508"/>
      <c r="AZU562" s="508"/>
      <c r="AZV562" s="508"/>
      <c r="AZW562" s="508"/>
      <c r="AZX562" s="508"/>
      <c r="AZY562" s="508"/>
      <c r="AZZ562" s="508"/>
      <c r="BAA562" s="508"/>
      <c r="BAB562" s="508"/>
      <c r="BAC562" s="508"/>
      <c r="BAD562" s="508"/>
      <c r="BAE562" s="508"/>
      <c r="BAF562" s="508"/>
      <c r="BAG562" s="508"/>
      <c r="BAH562" s="508"/>
      <c r="BAI562" s="508"/>
      <c r="BAJ562" s="508"/>
      <c r="BAK562" s="89"/>
      <c r="BAL562" s="89"/>
      <c r="BAM562" s="89"/>
      <c r="BAN562" s="89"/>
      <c r="BAO562" s="89"/>
      <c r="BAP562" s="508"/>
      <c r="BAQ562" s="508"/>
      <c r="BAR562" s="89"/>
      <c r="BAS562" s="89"/>
      <c r="BAT562" s="508"/>
      <c r="BAU562" s="508"/>
      <c r="BAV562" s="89"/>
      <c r="BAW562" s="89"/>
      <c r="BAX562" s="508"/>
      <c r="BAY562" s="508"/>
      <c r="BAZ562" s="508"/>
      <c r="BBA562" s="508"/>
      <c r="BBB562" s="508"/>
      <c r="BBC562" s="508"/>
      <c r="BBD562" s="508"/>
      <c r="BBE562" s="89"/>
      <c r="BBF562" s="89"/>
      <c r="BBG562" s="508"/>
      <c r="BBH562" s="508"/>
      <c r="BBI562" s="89"/>
      <c r="BBJ562" s="89"/>
      <c r="BBK562" s="508"/>
      <c r="BBL562" s="508"/>
      <c r="BBM562" s="508"/>
      <c r="BBN562" s="508"/>
      <c r="BBO562" s="508"/>
      <c r="BBP562" s="203"/>
      <c r="BBQ562" s="107"/>
      <c r="BBR562" s="508"/>
      <c r="BBS562" s="508"/>
      <c r="BBT562" s="508"/>
      <c r="BBU562" s="508"/>
      <c r="BBV562" s="508"/>
      <c r="BBW562" s="508"/>
      <c r="BBX562" s="508"/>
      <c r="BBY562" s="168"/>
      <c r="BBZ562" s="168"/>
      <c r="BCA562" s="168"/>
      <c r="BCB562" s="168"/>
      <c r="BCC562" s="168"/>
      <c r="BCD562" s="168"/>
      <c r="BCE562" s="168"/>
      <c r="BCF562" s="168"/>
      <c r="BCG562" s="168"/>
      <c r="BCH562" s="168"/>
      <c r="BCI562" s="168"/>
      <c r="BCJ562" s="168"/>
      <c r="BCK562" s="168"/>
      <c r="BCL562" s="168"/>
      <c r="BCM562" s="168"/>
      <c r="BCN562" s="168"/>
      <c r="BCO562" s="168"/>
      <c r="BCP562" s="168"/>
      <c r="BCQ562" s="168"/>
      <c r="BCR562" s="168"/>
      <c r="BCS562" s="168"/>
      <c r="BCT562" s="168"/>
      <c r="BCU562" s="168"/>
      <c r="BCV562" s="168"/>
      <c r="BCW562" s="168"/>
      <c r="BCX562" s="168"/>
      <c r="BCY562" s="168"/>
      <c r="BCZ562" s="168"/>
      <c r="BDA562" s="168"/>
      <c r="BDB562" s="168"/>
      <c r="BDC562" s="168"/>
      <c r="BDD562" s="168"/>
      <c r="BDE562" s="168"/>
      <c r="BDF562" s="168"/>
      <c r="BDG562" s="168"/>
      <c r="BDH562" s="168"/>
      <c r="BDI562" s="168"/>
      <c r="BDJ562" s="168"/>
      <c r="BDK562" s="168"/>
      <c r="BDL562" s="168"/>
      <c r="BDM562" s="168"/>
      <c r="BDN562" s="168"/>
      <c r="BDO562" s="168"/>
      <c r="BDP562" s="168"/>
      <c r="BDQ562" s="508"/>
      <c r="BDR562" s="508"/>
      <c r="BDS562" s="508"/>
      <c r="BDT562" s="508"/>
      <c r="BDU562" s="508"/>
      <c r="BDV562" s="508"/>
      <c r="BDW562" s="508"/>
      <c r="BDX562" s="508"/>
      <c r="BDY562" s="508"/>
      <c r="BDZ562" s="508"/>
      <c r="BEA562" s="508"/>
      <c r="BEB562" s="508"/>
      <c r="BEC562" s="508"/>
      <c r="BED562" s="508"/>
      <c r="BEE562" s="508"/>
      <c r="BEF562" s="508"/>
      <c r="BEG562" s="508"/>
      <c r="BEH562" s="508"/>
      <c r="BEI562" s="508"/>
      <c r="BEJ562" s="508"/>
      <c r="BEK562" s="508"/>
      <c r="BEL562" s="508"/>
      <c r="BEM562" s="508"/>
      <c r="BEN562" s="508"/>
      <c r="BEO562" s="89"/>
      <c r="BEP562" s="89"/>
      <c r="BEQ562" s="89"/>
      <c r="BER562" s="89"/>
      <c r="BES562" s="89"/>
      <c r="BET562" s="508"/>
      <c r="BEU562" s="508"/>
      <c r="BEV562" s="89"/>
      <c r="BEW562" s="89"/>
      <c r="BEX562" s="508"/>
      <c r="BEY562" s="508"/>
      <c r="BEZ562" s="89"/>
      <c r="BFA562" s="89"/>
      <c r="BFB562" s="508"/>
      <c r="BFC562" s="508"/>
      <c r="BFD562" s="508"/>
      <c r="BFE562" s="508"/>
      <c r="BFF562" s="508"/>
      <c r="BFG562" s="508"/>
      <c r="BFH562" s="508"/>
      <c r="BFI562" s="89"/>
      <c r="BFJ562" s="89"/>
      <c r="BFK562" s="508"/>
      <c r="BFL562" s="508"/>
      <c r="BFM562" s="89"/>
      <c r="BFN562" s="89"/>
      <c r="BFO562" s="508"/>
      <c r="BFP562" s="508"/>
      <c r="BFQ562" s="508"/>
      <c r="BFR562" s="508"/>
      <c r="BFS562" s="508"/>
      <c r="BFT562" s="203"/>
      <c r="BFU562" s="107"/>
      <c r="BFV562" s="508"/>
      <c r="BFW562" s="508"/>
      <c r="BFX562" s="508"/>
      <c r="BFY562" s="508"/>
      <c r="BFZ562" s="508"/>
      <c r="BGA562" s="508"/>
      <c r="BGB562" s="508"/>
      <c r="BGC562" s="168"/>
      <c r="BGD562" s="168"/>
      <c r="BGE562" s="168"/>
      <c r="BGF562" s="168"/>
      <c r="BGG562" s="168"/>
      <c r="BGH562" s="168"/>
      <c r="BGI562" s="168"/>
      <c r="BGJ562" s="168"/>
      <c r="BGK562" s="168"/>
      <c r="BGL562" s="168"/>
      <c r="BGM562" s="168"/>
      <c r="BGN562" s="168"/>
      <c r="BGO562" s="168"/>
      <c r="BGP562" s="168"/>
      <c r="BGQ562" s="168"/>
      <c r="BGR562" s="168"/>
      <c r="BGS562" s="168"/>
      <c r="BGT562" s="168"/>
      <c r="BGU562" s="168"/>
      <c r="BGV562" s="168"/>
      <c r="BGW562" s="168"/>
      <c r="BGX562" s="168"/>
      <c r="BGY562" s="168"/>
      <c r="BGZ562" s="168"/>
      <c r="BHA562" s="168"/>
      <c r="BHB562" s="168"/>
      <c r="BHC562" s="168"/>
      <c r="BHD562" s="168"/>
      <c r="BHE562" s="168"/>
      <c r="BHF562" s="168"/>
      <c r="BHG562" s="168"/>
      <c r="BHH562" s="168"/>
      <c r="BHI562" s="168"/>
      <c r="BHJ562" s="168"/>
      <c r="BHK562" s="168"/>
      <c r="BHL562" s="168"/>
      <c r="BHM562" s="168"/>
      <c r="BHN562" s="168"/>
      <c r="BHO562" s="168"/>
      <c r="BHP562" s="168"/>
      <c r="BHQ562" s="168"/>
      <c r="BHR562" s="168"/>
      <c r="BHS562" s="168"/>
      <c r="BHT562" s="168"/>
      <c r="BHU562" s="508"/>
      <c r="BHV562" s="508"/>
      <c r="BHW562" s="508"/>
      <c r="BHX562" s="508"/>
      <c r="BHY562" s="508"/>
      <c r="BHZ562" s="508"/>
      <c r="BIA562" s="508"/>
      <c r="BIB562" s="508"/>
      <c r="BIC562" s="508"/>
      <c r="BID562" s="508"/>
      <c r="BIE562" s="508"/>
      <c r="BIF562" s="508"/>
      <c r="BIG562" s="508"/>
      <c r="BIH562" s="508"/>
      <c r="BII562" s="508"/>
      <c r="BIJ562" s="508"/>
      <c r="BIK562" s="508"/>
      <c r="BIL562" s="508"/>
      <c r="BIM562" s="508"/>
      <c r="BIN562" s="508"/>
      <c r="BIO562" s="508"/>
      <c r="BIP562" s="508"/>
      <c r="BIQ562" s="508"/>
      <c r="BIR562" s="508"/>
      <c r="BIS562" s="89"/>
      <c r="BIT562" s="89"/>
      <c r="BIU562" s="89"/>
      <c r="BIV562" s="89"/>
      <c r="BIW562" s="89"/>
      <c r="BIX562" s="508"/>
      <c r="BIY562" s="508"/>
      <c r="BIZ562" s="89"/>
      <c r="BJA562" s="89"/>
      <c r="BJB562" s="508"/>
      <c r="BJC562" s="508"/>
      <c r="BJD562" s="89"/>
      <c r="BJE562" s="89"/>
      <c r="BJF562" s="508"/>
      <c r="BJG562" s="508"/>
      <c r="BJH562" s="508"/>
      <c r="BJI562" s="508"/>
      <c r="BJJ562" s="508"/>
      <c r="BJK562" s="508"/>
      <c r="BJL562" s="508"/>
      <c r="BJM562" s="89"/>
      <c r="BJN562" s="89"/>
      <c r="BJO562" s="508"/>
      <c r="BJP562" s="508"/>
      <c r="BJQ562" s="89"/>
      <c r="BJR562" s="89"/>
      <c r="BJS562" s="508"/>
      <c r="BJT562" s="508"/>
      <c r="BJU562" s="508"/>
      <c r="BJV562" s="508"/>
      <c r="BJW562" s="508"/>
      <c r="BJX562" s="203"/>
      <c r="BJY562" s="107"/>
      <c r="BJZ562" s="508"/>
      <c r="BKA562" s="508"/>
      <c r="BKB562" s="508"/>
      <c r="BKC562" s="508"/>
      <c r="BKD562" s="508"/>
      <c r="BKE562" s="508"/>
      <c r="BKF562" s="508"/>
      <c r="BKG562" s="168"/>
      <c r="BKH562" s="168"/>
      <c r="BKI562" s="168"/>
      <c r="BKJ562" s="168"/>
      <c r="BKK562" s="168"/>
      <c r="BKL562" s="168"/>
      <c r="BKM562" s="168"/>
      <c r="BKN562" s="168"/>
      <c r="BKO562" s="168"/>
      <c r="BKP562" s="168"/>
      <c r="BKQ562" s="168"/>
      <c r="BKR562" s="168"/>
      <c r="BKS562" s="168"/>
      <c r="BKT562" s="168"/>
      <c r="BKU562" s="168"/>
      <c r="BKV562" s="168"/>
      <c r="BKW562" s="168"/>
      <c r="BKX562" s="168"/>
      <c r="BKY562" s="168"/>
      <c r="BKZ562" s="168"/>
      <c r="BLA562" s="168"/>
      <c r="BLB562" s="168"/>
      <c r="BLC562" s="168"/>
      <c r="BLD562" s="168"/>
      <c r="BLE562" s="168"/>
      <c r="BLF562" s="168"/>
      <c r="BLG562" s="168"/>
      <c r="BLH562" s="168"/>
      <c r="BLI562" s="168"/>
      <c r="BLJ562" s="168"/>
      <c r="BLK562" s="168"/>
      <c r="BLL562" s="168"/>
      <c r="BLM562" s="168"/>
      <c r="BLN562" s="168"/>
      <c r="BLO562" s="168"/>
      <c r="BLP562" s="168"/>
      <c r="BLQ562" s="168"/>
      <c r="BLR562" s="168"/>
      <c r="BLS562" s="168"/>
      <c r="BLT562" s="168"/>
      <c r="BLU562" s="168"/>
      <c r="BLV562" s="168"/>
      <c r="BLW562" s="168"/>
      <c r="BLX562" s="168"/>
      <c r="BLY562" s="508"/>
      <c r="BLZ562" s="508"/>
      <c r="BMA562" s="508"/>
      <c r="BMB562" s="508"/>
      <c r="BMC562" s="508"/>
      <c r="BMD562" s="508"/>
      <c r="BME562" s="508"/>
      <c r="BMF562" s="508"/>
      <c r="BMG562" s="508"/>
      <c r="BMH562" s="508"/>
      <c r="BMI562" s="508"/>
      <c r="BMJ562" s="508"/>
      <c r="BMK562" s="508"/>
      <c r="BML562" s="508"/>
      <c r="BMM562" s="508"/>
      <c r="BMN562" s="508"/>
      <c r="BMO562" s="508"/>
      <c r="BMP562" s="508"/>
      <c r="BMQ562" s="508"/>
      <c r="BMR562" s="508"/>
      <c r="BMS562" s="508"/>
      <c r="BMT562" s="508"/>
      <c r="BMU562" s="508"/>
      <c r="BMV562" s="508"/>
      <c r="BMW562" s="89"/>
      <c r="BMX562" s="89"/>
      <c r="BMY562" s="89"/>
      <c r="BMZ562" s="89"/>
      <c r="BNA562" s="89"/>
      <c r="BNB562" s="508"/>
      <c r="BNC562" s="508"/>
      <c r="BND562" s="89"/>
      <c r="BNE562" s="89"/>
      <c r="BNF562" s="508"/>
      <c r="BNG562" s="508"/>
      <c r="BNH562" s="89"/>
      <c r="BNI562" s="89"/>
      <c r="BNJ562" s="508"/>
      <c r="BNK562" s="508"/>
      <c r="BNL562" s="508"/>
      <c r="BNM562" s="508"/>
      <c r="BNN562" s="508"/>
      <c r="BNO562" s="508"/>
      <c r="BNP562" s="508"/>
      <c r="BNQ562" s="89"/>
      <c r="BNR562" s="89"/>
      <c r="BNS562" s="508"/>
      <c r="BNT562" s="508"/>
      <c r="BNU562" s="89"/>
      <c r="BNV562" s="89"/>
      <c r="BNW562" s="508"/>
      <c r="BNX562" s="508"/>
      <c r="BNY562" s="508"/>
      <c r="BNZ562" s="508"/>
      <c r="BOA562" s="508"/>
      <c r="BOB562" s="203"/>
      <c r="BOC562" s="107"/>
      <c r="BOD562" s="508"/>
      <c r="BOE562" s="508"/>
      <c r="BOF562" s="508"/>
      <c r="BOG562" s="508"/>
      <c r="BOH562" s="508"/>
      <c r="BOI562" s="508"/>
      <c r="BOJ562" s="508"/>
      <c r="BOK562" s="168"/>
      <c r="BOL562" s="168"/>
      <c r="BOM562" s="168"/>
      <c r="BON562" s="168"/>
      <c r="BOO562" s="168"/>
      <c r="BOP562" s="168"/>
      <c r="BOQ562" s="168"/>
      <c r="BOR562" s="168"/>
      <c r="BOS562" s="168"/>
      <c r="BOT562" s="168"/>
      <c r="BOU562" s="168"/>
      <c r="BOV562" s="168"/>
      <c r="BOW562" s="168"/>
      <c r="BOX562" s="168"/>
      <c r="BOY562" s="168"/>
      <c r="BOZ562" s="168"/>
      <c r="BPA562" s="168"/>
      <c r="BPB562" s="168"/>
      <c r="BPC562" s="168"/>
      <c r="BPD562" s="168"/>
      <c r="BPE562" s="168"/>
      <c r="BPF562" s="168"/>
      <c r="BPG562" s="168"/>
      <c r="BPH562" s="168"/>
      <c r="BPI562" s="168"/>
      <c r="BPJ562" s="168"/>
      <c r="BPK562" s="168"/>
      <c r="BPL562" s="168"/>
      <c r="BPM562" s="168"/>
      <c r="BPN562" s="168"/>
      <c r="BPO562" s="168"/>
      <c r="BPP562" s="168"/>
      <c r="BPQ562" s="168"/>
      <c r="BPR562" s="168"/>
      <c r="BPS562" s="168"/>
      <c r="BPT562" s="168"/>
      <c r="BPU562" s="168"/>
      <c r="BPV562" s="168"/>
      <c r="BPW562" s="168"/>
      <c r="BPX562" s="168"/>
      <c r="BPY562" s="168"/>
      <c r="BPZ562" s="168"/>
      <c r="BQA562" s="168"/>
      <c r="BQB562" s="168"/>
      <c r="BQC562" s="508"/>
      <c r="BQD562" s="508"/>
      <c r="BQE562" s="508"/>
      <c r="BQF562" s="508"/>
      <c r="BQG562" s="508"/>
      <c r="BQH562" s="508"/>
      <c r="BQI562" s="508"/>
      <c r="BQJ562" s="508"/>
      <c r="BQK562" s="508"/>
      <c r="BQL562" s="508"/>
      <c r="BQM562" s="508"/>
      <c r="BQN562" s="508"/>
      <c r="BQO562" s="508"/>
      <c r="BQP562" s="508"/>
      <c r="BQQ562" s="508"/>
      <c r="BQR562" s="508"/>
      <c r="BQS562" s="508"/>
      <c r="BQT562" s="508"/>
      <c r="BQU562" s="508"/>
      <c r="BQV562" s="508"/>
      <c r="BQW562" s="508"/>
      <c r="BQX562" s="508"/>
      <c r="BQY562" s="508"/>
      <c r="BQZ562" s="508"/>
      <c r="BRA562" s="89"/>
      <c r="BRB562" s="89"/>
      <c r="BRC562" s="89"/>
      <c r="BRD562" s="89"/>
      <c r="BRE562" s="89"/>
      <c r="BRF562" s="508"/>
      <c r="BRG562" s="508"/>
      <c r="BRH562" s="89"/>
      <c r="BRI562" s="89"/>
      <c r="BRJ562" s="508"/>
      <c r="BRK562" s="508"/>
      <c r="BRL562" s="89"/>
      <c r="BRM562" s="89"/>
      <c r="BRN562" s="508"/>
      <c r="BRO562" s="508"/>
      <c r="BRP562" s="508"/>
      <c r="BRQ562" s="508"/>
      <c r="BRR562" s="508"/>
      <c r="BRS562" s="508"/>
      <c r="BRT562" s="508"/>
      <c r="BRU562" s="89"/>
      <c r="BRV562" s="89"/>
      <c r="BRW562" s="508"/>
      <c r="BRX562" s="508"/>
      <c r="BRY562" s="89"/>
      <c r="BRZ562" s="89"/>
      <c r="BSA562" s="508"/>
      <c r="BSB562" s="508"/>
      <c r="BSC562" s="508"/>
      <c r="BSD562" s="508"/>
      <c r="BSE562" s="508"/>
      <c r="BSF562" s="203"/>
      <c r="BSG562" s="107"/>
      <c r="BSH562" s="508"/>
      <c r="BSI562" s="508"/>
      <c r="BSJ562" s="508"/>
      <c r="BSK562" s="508"/>
      <c r="BSL562" s="508"/>
      <c r="BSM562" s="508"/>
      <c r="BSN562" s="508"/>
      <c r="BSO562" s="168"/>
      <c r="BSP562" s="168"/>
      <c r="BSQ562" s="168"/>
      <c r="BSR562" s="168"/>
      <c r="BSS562" s="168"/>
      <c r="BST562" s="168"/>
      <c r="BSU562" s="168"/>
      <c r="BSV562" s="168"/>
      <c r="BSW562" s="168"/>
      <c r="BSX562" s="168"/>
      <c r="BSY562" s="168"/>
      <c r="BSZ562" s="168"/>
      <c r="BTA562" s="168"/>
      <c r="BTB562" s="168"/>
      <c r="BTC562" s="168"/>
      <c r="BTD562" s="168"/>
      <c r="BTE562" s="168"/>
      <c r="BTF562" s="168"/>
      <c r="BTG562" s="168"/>
      <c r="BTH562" s="168"/>
      <c r="BTI562" s="168"/>
      <c r="BTJ562" s="168"/>
      <c r="BTK562" s="168"/>
      <c r="BTL562" s="168"/>
      <c r="BTM562" s="168"/>
      <c r="BTN562" s="168"/>
      <c r="BTO562" s="168"/>
      <c r="BTP562" s="168"/>
      <c r="BTQ562" s="168"/>
      <c r="BTR562" s="168"/>
      <c r="BTS562" s="168"/>
      <c r="BTT562" s="168"/>
      <c r="BTU562" s="168"/>
      <c r="BTV562" s="168"/>
      <c r="BTW562" s="168"/>
      <c r="BTX562" s="168"/>
      <c r="BTY562" s="168"/>
      <c r="BTZ562" s="168"/>
      <c r="BUA562" s="168"/>
      <c r="BUB562" s="168"/>
      <c r="BUC562" s="168"/>
      <c r="BUD562" s="168"/>
      <c r="BUE562" s="168"/>
      <c r="BUF562" s="168"/>
      <c r="BUG562" s="508"/>
      <c r="BUH562" s="508"/>
      <c r="BUI562" s="508"/>
      <c r="BUJ562" s="508"/>
      <c r="BUK562" s="508"/>
      <c r="BUL562" s="508"/>
      <c r="BUM562" s="508"/>
      <c r="BUN562" s="508"/>
      <c r="BUO562" s="508"/>
      <c r="BUP562" s="508"/>
      <c r="BUQ562" s="508"/>
      <c r="BUR562" s="508"/>
      <c r="BUS562" s="508"/>
      <c r="BUT562" s="508"/>
      <c r="BUU562" s="508"/>
      <c r="BUV562" s="508"/>
      <c r="BUW562" s="508"/>
      <c r="BUX562" s="508"/>
      <c r="BUY562" s="508"/>
      <c r="BUZ562" s="508"/>
      <c r="BVA562" s="508"/>
      <c r="BVB562" s="508"/>
      <c r="BVC562" s="508"/>
      <c r="BVD562" s="508"/>
      <c r="BVE562" s="89"/>
      <c r="BVF562" s="89"/>
      <c r="BVG562" s="89"/>
      <c r="BVH562" s="89"/>
      <c r="BVI562" s="89"/>
      <c r="BVJ562" s="508"/>
      <c r="BVK562" s="508"/>
      <c r="BVL562" s="89"/>
      <c r="BVM562" s="89"/>
      <c r="BVN562" s="508"/>
      <c r="BVO562" s="508"/>
      <c r="BVP562" s="89"/>
      <c r="BVQ562" s="89"/>
      <c r="BVR562" s="508"/>
      <c r="BVS562" s="508"/>
      <c r="BVT562" s="508"/>
      <c r="BVU562" s="508"/>
      <c r="BVV562" s="508"/>
      <c r="BVW562" s="508"/>
      <c r="BVX562" s="508"/>
      <c r="BVY562" s="89"/>
      <c r="BVZ562" s="89"/>
      <c r="BWA562" s="508"/>
      <c r="BWB562" s="508"/>
      <c r="BWC562" s="89"/>
      <c r="BWD562" s="89"/>
      <c r="BWE562" s="508"/>
      <c r="BWF562" s="508"/>
      <c r="BWG562" s="508"/>
      <c r="BWH562" s="508"/>
      <c r="BWI562" s="508"/>
      <c r="BWJ562" s="203"/>
      <c r="BWK562" s="107"/>
      <c r="BWL562" s="508"/>
      <c r="BWM562" s="508"/>
      <c r="BWN562" s="508"/>
      <c r="BWO562" s="508"/>
      <c r="BWP562" s="508"/>
      <c r="BWQ562" s="508"/>
      <c r="BWR562" s="508"/>
      <c r="BWS562" s="168"/>
      <c r="BWT562" s="168"/>
      <c r="BWU562" s="168"/>
      <c r="BWV562" s="168"/>
      <c r="BWW562" s="168"/>
      <c r="BWX562" s="168"/>
      <c r="BWY562" s="168"/>
      <c r="BWZ562" s="168"/>
      <c r="BXA562" s="168"/>
      <c r="BXB562" s="168"/>
      <c r="BXC562" s="168"/>
      <c r="BXD562" s="168"/>
      <c r="BXE562" s="168"/>
      <c r="BXF562" s="168"/>
      <c r="BXG562" s="168"/>
      <c r="BXH562" s="168"/>
      <c r="BXI562" s="168"/>
      <c r="BXJ562" s="168"/>
      <c r="BXK562" s="168"/>
      <c r="BXL562" s="168"/>
      <c r="BXM562" s="168"/>
      <c r="BXN562" s="168"/>
      <c r="BXO562" s="168"/>
      <c r="BXP562" s="168"/>
      <c r="BXQ562" s="168"/>
      <c r="BXR562" s="168"/>
      <c r="BXS562" s="168"/>
      <c r="BXT562" s="168"/>
      <c r="BXU562" s="168"/>
      <c r="BXV562" s="168"/>
      <c r="BXW562" s="168"/>
      <c r="BXX562" s="168"/>
      <c r="BXY562" s="168"/>
      <c r="BXZ562" s="168"/>
      <c r="BYA562" s="168"/>
      <c r="BYB562" s="168"/>
      <c r="BYC562" s="168"/>
      <c r="BYD562" s="168"/>
      <c r="BYE562" s="168"/>
      <c r="BYF562" s="168"/>
      <c r="BYG562" s="168"/>
      <c r="BYH562" s="168"/>
      <c r="BYI562" s="168"/>
      <c r="BYJ562" s="168"/>
      <c r="BYK562" s="508"/>
      <c r="BYL562" s="508"/>
      <c r="BYM562" s="508"/>
      <c r="BYN562" s="508"/>
      <c r="BYO562" s="508"/>
      <c r="BYP562" s="508"/>
      <c r="BYQ562" s="508"/>
      <c r="BYR562" s="508"/>
      <c r="BYS562" s="508"/>
      <c r="BYT562" s="508"/>
      <c r="BYU562" s="508"/>
      <c r="BYV562" s="508"/>
      <c r="BYW562" s="508"/>
      <c r="BYX562" s="508"/>
      <c r="BYY562" s="508"/>
      <c r="BYZ562" s="508"/>
      <c r="BZA562" s="508"/>
      <c r="BZB562" s="508"/>
      <c r="BZC562" s="508"/>
      <c r="BZD562" s="508"/>
      <c r="BZE562" s="508"/>
      <c r="BZF562" s="508"/>
      <c r="BZG562" s="508"/>
      <c r="BZH562" s="508"/>
      <c r="BZI562" s="89"/>
      <c r="BZJ562" s="89"/>
      <c r="BZK562" s="89"/>
      <c r="BZL562" s="89"/>
      <c r="BZM562" s="89"/>
      <c r="BZN562" s="508"/>
      <c r="BZO562" s="508"/>
      <c r="BZP562" s="89"/>
      <c r="BZQ562" s="89"/>
      <c r="BZR562" s="508"/>
      <c r="BZS562" s="508"/>
      <c r="BZT562" s="89"/>
      <c r="BZU562" s="89"/>
      <c r="BZV562" s="508"/>
      <c r="BZW562" s="508"/>
      <c r="BZX562" s="508"/>
      <c r="BZY562" s="508"/>
      <c r="BZZ562" s="508"/>
      <c r="CAA562" s="508"/>
      <c r="CAB562" s="508"/>
      <c r="CAC562" s="89"/>
      <c r="CAD562" s="89"/>
      <c r="CAE562" s="508"/>
      <c r="CAF562" s="508"/>
      <c r="CAG562" s="89"/>
      <c r="CAH562" s="89"/>
      <c r="CAI562" s="508"/>
      <c r="CAJ562" s="508"/>
      <c r="CAK562" s="508"/>
      <c r="CAL562" s="508"/>
      <c r="CAM562" s="508"/>
      <c r="CAN562" s="203"/>
      <c r="CAO562" s="107"/>
      <c r="CAP562" s="508"/>
      <c r="CAQ562" s="508"/>
      <c r="CAR562" s="508"/>
      <c r="CAS562" s="508"/>
      <c r="CAT562" s="508"/>
      <c r="CAU562" s="508"/>
      <c r="CAV562" s="508"/>
      <c r="CAW562" s="168"/>
      <c r="CAX562" s="168"/>
      <c r="CAY562" s="168"/>
      <c r="CAZ562" s="168"/>
      <c r="CBA562" s="168"/>
      <c r="CBB562" s="168"/>
      <c r="CBC562" s="168"/>
      <c r="CBD562" s="168"/>
      <c r="CBE562" s="168"/>
      <c r="CBF562" s="168"/>
      <c r="CBG562" s="168"/>
      <c r="CBH562" s="168"/>
      <c r="CBI562" s="168"/>
      <c r="CBJ562" s="168"/>
      <c r="CBK562" s="168"/>
      <c r="CBL562" s="168"/>
      <c r="CBM562" s="168"/>
      <c r="CBN562" s="168"/>
      <c r="CBO562" s="168"/>
      <c r="CBP562" s="168"/>
      <c r="CBQ562" s="168"/>
      <c r="CBR562" s="168"/>
      <c r="CBS562" s="168"/>
      <c r="CBT562" s="168"/>
      <c r="CBU562" s="168"/>
      <c r="CBV562" s="168"/>
      <c r="CBW562" s="168"/>
      <c r="CBX562" s="168"/>
      <c r="CBY562" s="168"/>
      <c r="CBZ562" s="168"/>
      <c r="CCA562" s="168"/>
      <c r="CCB562" s="168"/>
      <c r="CCC562" s="168"/>
      <c r="CCD562" s="168"/>
      <c r="CCE562" s="168"/>
      <c r="CCF562" s="168"/>
      <c r="CCG562" s="168"/>
      <c r="CCH562" s="168"/>
      <c r="CCI562" s="168"/>
      <c r="CCJ562" s="168"/>
      <c r="CCK562" s="168"/>
      <c r="CCL562" s="168"/>
      <c r="CCM562" s="168"/>
      <c r="CCN562" s="168"/>
      <c r="CCO562" s="508"/>
      <c r="CCP562" s="508"/>
      <c r="CCQ562" s="508"/>
      <c r="CCR562" s="508"/>
      <c r="CCS562" s="508"/>
      <c r="CCT562" s="508"/>
      <c r="CCU562" s="508"/>
      <c r="CCV562" s="508"/>
      <c r="CCW562" s="508"/>
      <c r="CCX562" s="508"/>
      <c r="CCY562" s="508"/>
      <c r="CCZ562" s="508"/>
      <c r="CDA562" s="508"/>
      <c r="CDB562" s="508"/>
      <c r="CDC562" s="508"/>
      <c r="CDD562" s="508"/>
      <c r="CDE562" s="508"/>
      <c r="CDF562" s="508"/>
      <c r="CDG562" s="508"/>
      <c r="CDH562" s="508"/>
      <c r="CDI562" s="508"/>
      <c r="CDJ562" s="508"/>
      <c r="CDK562" s="508"/>
      <c r="CDL562" s="508"/>
      <c r="CDM562" s="89"/>
      <c r="CDN562" s="89"/>
      <c r="CDO562" s="89"/>
      <c r="CDP562" s="89"/>
      <c r="CDQ562" s="89"/>
      <c r="CDR562" s="508"/>
      <c r="CDS562" s="508"/>
      <c r="CDT562" s="89"/>
      <c r="CDU562" s="89"/>
      <c r="CDV562" s="508"/>
      <c r="CDW562" s="508"/>
      <c r="CDX562" s="89"/>
      <c r="CDY562" s="89"/>
      <c r="CDZ562" s="508"/>
      <c r="CEA562" s="508"/>
      <c r="CEB562" s="508"/>
      <c r="CEC562" s="508"/>
      <c r="CED562" s="508"/>
      <c r="CEE562" s="508"/>
      <c r="CEF562" s="508"/>
      <c r="CEG562" s="89"/>
      <c r="CEH562" s="89"/>
      <c r="CEI562" s="508"/>
      <c r="CEJ562" s="508"/>
      <c r="CEK562" s="89"/>
      <c r="CEL562" s="89"/>
      <c r="CEM562" s="508"/>
      <c r="CEN562" s="508"/>
      <c r="CEO562" s="508"/>
      <c r="CEP562" s="508"/>
      <c r="CEQ562" s="508"/>
      <c r="CER562" s="203"/>
      <c r="CES562" s="107"/>
      <c r="CET562" s="508"/>
      <c r="CEU562" s="508"/>
      <c r="CEV562" s="508"/>
      <c r="CEW562" s="508"/>
      <c r="CEX562" s="508"/>
      <c r="CEY562" s="508"/>
      <c r="CEZ562" s="508"/>
      <c r="CFA562" s="168"/>
      <c r="CFB562" s="168"/>
      <c r="CFC562" s="168"/>
      <c r="CFD562" s="168"/>
      <c r="CFE562" s="168"/>
      <c r="CFF562" s="168"/>
      <c r="CFG562" s="168"/>
      <c r="CFH562" s="168"/>
      <c r="CFI562" s="168"/>
      <c r="CFJ562" s="168"/>
      <c r="CFK562" s="168"/>
      <c r="CFL562" s="168"/>
      <c r="CFM562" s="168"/>
      <c r="CFN562" s="168"/>
      <c r="CFO562" s="168"/>
      <c r="CFP562" s="168"/>
      <c r="CFQ562" s="168"/>
      <c r="CFR562" s="168"/>
      <c r="CFS562" s="168"/>
      <c r="CFT562" s="168"/>
      <c r="CFU562" s="168"/>
      <c r="CFV562" s="168"/>
      <c r="CFW562" s="168"/>
      <c r="CFX562" s="168"/>
      <c r="CFY562" s="168"/>
      <c r="CFZ562" s="168"/>
      <c r="CGA562" s="168"/>
      <c r="CGB562" s="168"/>
      <c r="CGC562" s="168"/>
      <c r="CGD562" s="168"/>
      <c r="CGE562" s="168"/>
      <c r="CGF562" s="168"/>
      <c r="CGG562" s="168"/>
      <c r="CGH562" s="168"/>
      <c r="CGI562" s="168"/>
      <c r="CGJ562" s="168"/>
      <c r="CGK562" s="168"/>
      <c r="CGL562" s="168"/>
      <c r="CGM562" s="168"/>
      <c r="CGN562" s="168"/>
      <c r="CGO562" s="168"/>
      <c r="CGP562" s="168"/>
      <c r="CGQ562" s="168"/>
      <c r="CGR562" s="168"/>
      <c r="CGS562" s="508"/>
      <c r="CGT562" s="508"/>
      <c r="CGU562" s="508"/>
      <c r="CGV562" s="508"/>
      <c r="CGW562" s="508"/>
      <c r="CGX562" s="508"/>
      <c r="CGY562" s="508"/>
      <c r="CGZ562" s="508"/>
      <c r="CHA562" s="508"/>
      <c r="CHB562" s="508"/>
      <c r="CHC562" s="508"/>
      <c r="CHD562" s="508"/>
      <c r="CHE562" s="508"/>
      <c r="CHF562" s="508"/>
      <c r="CHG562" s="508"/>
      <c r="CHH562" s="508"/>
      <c r="CHI562" s="508"/>
      <c r="CHJ562" s="508"/>
      <c r="CHK562" s="508"/>
      <c r="CHL562" s="508"/>
      <c r="CHM562" s="508"/>
      <c r="CHN562" s="508"/>
      <c r="CHO562" s="508"/>
      <c r="CHP562" s="508"/>
      <c r="CHQ562" s="89"/>
      <c r="CHR562" s="89"/>
      <c r="CHS562" s="89"/>
      <c r="CHT562" s="89"/>
      <c r="CHU562" s="89"/>
      <c r="CHV562" s="508"/>
      <c r="CHW562" s="508"/>
      <c r="CHX562" s="89"/>
      <c r="CHY562" s="89"/>
      <c r="CHZ562" s="508"/>
      <c r="CIA562" s="508"/>
      <c r="CIB562" s="89"/>
      <c r="CIC562" s="89"/>
      <c r="CID562" s="508"/>
      <c r="CIE562" s="508"/>
      <c r="CIF562" s="508"/>
      <c r="CIG562" s="508"/>
      <c r="CIH562" s="508"/>
      <c r="CII562" s="508"/>
      <c r="CIJ562" s="508"/>
      <c r="CIK562" s="89"/>
      <c r="CIL562" s="89"/>
      <c r="CIM562" s="508"/>
      <c r="CIN562" s="508"/>
      <c r="CIO562" s="89"/>
      <c r="CIP562" s="89"/>
      <c r="CIQ562" s="508"/>
      <c r="CIR562" s="508"/>
      <c r="CIS562" s="508"/>
      <c r="CIT562" s="508"/>
      <c r="CIU562" s="508"/>
      <c r="CIV562" s="203"/>
      <c r="CIW562" s="107"/>
      <c r="CIX562" s="508"/>
      <c r="CIY562" s="508"/>
      <c r="CIZ562" s="508"/>
      <c r="CJA562" s="508"/>
      <c r="CJB562" s="508"/>
      <c r="CJC562" s="508"/>
      <c r="CJD562" s="508"/>
      <c r="CJE562" s="168"/>
      <c r="CJF562" s="168"/>
      <c r="CJG562" s="168"/>
      <c r="CJH562" s="168"/>
      <c r="CJI562" s="168"/>
      <c r="CJJ562" s="168"/>
      <c r="CJK562" s="168"/>
      <c r="CJL562" s="168"/>
      <c r="CJM562" s="168"/>
      <c r="CJN562" s="168"/>
      <c r="CJO562" s="168"/>
      <c r="CJP562" s="168"/>
      <c r="CJQ562" s="168"/>
      <c r="CJR562" s="168"/>
      <c r="CJS562" s="168"/>
      <c r="CJT562" s="168"/>
      <c r="CJU562" s="168"/>
      <c r="CJV562" s="168"/>
      <c r="CJW562" s="168"/>
      <c r="CJX562" s="168"/>
      <c r="CJY562" s="168"/>
      <c r="CJZ562" s="168"/>
      <c r="CKA562" s="168"/>
      <c r="CKB562" s="168"/>
      <c r="CKC562" s="168"/>
      <c r="CKD562" s="168"/>
      <c r="CKE562" s="168"/>
      <c r="CKF562" s="168"/>
      <c r="CKG562" s="168"/>
      <c r="CKH562" s="168"/>
      <c r="CKI562" s="168"/>
      <c r="CKJ562" s="168"/>
      <c r="CKK562" s="168"/>
      <c r="CKL562" s="168"/>
      <c r="CKM562" s="168"/>
      <c r="CKN562" s="168"/>
      <c r="CKO562" s="168"/>
      <c r="CKP562" s="168"/>
      <c r="CKQ562" s="168"/>
      <c r="CKR562" s="168"/>
      <c r="CKS562" s="168"/>
      <c r="CKT562" s="168"/>
      <c r="CKU562" s="168"/>
      <c r="CKV562" s="168"/>
      <c r="CKW562" s="508"/>
      <c r="CKX562" s="508"/>
      <c r="CKY562" s="508"/>
      <c r="CKZ562" s="508"/>
      <c r="CLA562" s="508"/>
      <c r="CLB562" s="508"/>
      <c r="CLC562" s="508"/>
      <c r="CLD562" s="508"/>
      <c r="CLE562" s="508"/>
      <c r="CLF562" s="508"/>
      <c r="CLG562" s="508"/>
      <c r="CLH562" s="508"/>
      <c r="CLI562" s="508"/>
      <c r="CLJ562" s="508"/>
      <c r="CLK562" s="508"/>
      <c r="CLL562" s="508"/>
      <c r="CLM562" s="508"/>
      <c r="CLN562" s="508"/>
      <c r="CLO562" s="508"/>
      <c r="CLP562" s="508"/>
      <c r="CLQ562" s="508"/>
      <c r="CLR562" s="508"/>
      <c r="CLS562" s="508"/>
      <c r="CLT562" s="508"/>
      <c r="CLU562" s="89"/>
      <c r="CLV562" s="89"/>
      <c r="CLW562" s="89"/>
      <c r="CLX562" s="89"/>
      <c r="CLY562" s="89"/>
      <c r="CLZ562" s="508"/>
      <c r="CMA562" s="508"/>
      <c r="CMB562" s="89"/>
      <c r="CMC562" s="89"/>
      <c r="CMD562" s="508"/>
      <c r="CME562" s="508"/>
      <c r="CMF562" s="89"/>
      <c r="CMG562" s="89"/>
      <c r="CMH562" s="508"/>
      <c r="CMI562" s="508"/>
      <c r="CMJ562" s="508"/>
      <c r="CMK562" s="508"/>
      <c r="CML562" s="508"/>
      <c r="CMM562" s="508"/>
      <c r="CMN562" s="508"/>
      <c r="CMO562" s="89"/>
      <c r="CMP562" s="89"/>
      <c r="CMQ562" s="508"/>
      <c r="CMR562" s="508"/>
      <c r="CMS562" s="89"/>
      <c r="CMT562" s="89"/>
      <c r="CMU562" s="508"/>
      <c r="CMV562" s="508"/>
      <c r="CMW562" s="508"/>
      <c r="CMX562" s="508"/>
      <c r="CMY562" s="508"/>
      <c r="CMZ562" s="203"/>
      <c r="CNA562" s="107"/>
      <c r="CNB562" s="508"/>
      <c r="CNC562" s="508"/>
      <c r="CND562" s="508"/>
      <c r="CNE562" s="508"/>
      <c r="CNF562" s="508"/>
      <c r="CNG562" s="508"/>
      <c r="CNH562" s="508"/>
      <c r="CNI562" s="168"/>
      <c r="CNJ562" s="168"/>
      <c r="CNK562" s="168"/>
      <c r="CNL562" s="168"/>
      <c r="CNM562" s="168"/>
      <c r="CNN562" s="168"/>
      <c r="CNO562" s="168"/>
      <c r="CNP562" s="168"/>
      <c r="CNQ562" s="168"/>
      <c r="CNR562" s="168"/>
      <c r="CNS562" s="168"/>
      <c r="CNT562" s="168"/>
      <c r="CNU562" s="168"/>
      <c r="CNV562" s="168"/>
      <c r="CNW562" s="168"/>
      <c r="CNX562" s="168"/>
      <c r="CNY562" s="168"/>
      <c r="CNZ562" s="168"/>
      <c r="COA562" s="168"/>
      <c r="COB562" s="168"/>
      <c r="COC562" s="168"/>
      <c r="COD562" s="168"/>
      <c r="COE562" s="168"/>
      <c r="COF562" s="168"/>
      <c r="COG562" s="168"/>
      <c r="COH562" s="168"/>
      <c r="COI562" s="168"/>
      <c r="COJ562" s="168"/>
      <c r="COK562" s="168"/>
      <c r="COL562" s="168"/>
      <c r="COM562" s="168"/>
      <c r="CON562" s="168"/>
      <c r="COO562" s="168"/>
      <c r="COP562" s="168"/>
      <c r="COQ562" s="168"/>
      <c r="COR562" s="168"/>
      <c r="COS562" s="168"/>
      <c r="COT562" s="168"/>
      <c r="COU562" s="168"/>
      <c r="COV562" s="168"/>
      <c r="COW562" s="168"/>
      <c r="COX562" s="168"/>
      <c r="COY562" s="168"/>
      <c r="COZ562" s="168"/>
      <c r="CPA562" s="508"/>
      <c r="CPB562" s="508"/>
      <c r="CPC562" s="508"/>
      <c r="CPD562" s="508"/>
      <c r="CPE562" s="508"/>
      <c r="CPF562" s="508"/>
      <c r="CPG562" s="508"/>
      <c r="CPH562" s="508"/>
      <c r="CPI562" s="508"/>
      <c r="CPJ562" s="508"/>
      <c r="CPK562" s="508"/>
      <c r="CPL562" s="508"/>
      <c r="CPM562" s="508"/>
      <c r="CPN562" s="508"/>
      <c r="CPO562" s="508"/>
      <c r="CPP562" s="508"/>
      <c r="CPQ562" s="508"/>
      <c r="CPR562" s="508"/>
      <c r="CPS562" s="508"/>
      <c r="CPT562" s="508"/>
      <c r="CPU562" s="508"/>
      <c r="CPV562" s="508"/>
      <c r="CPW562" s="508"/>
      <c r="CPX562" s="508"/>
      <c r="CPY562" s="89"/>
      <c r="CPZ562" s="89"/>
      <c r="CQA562" s="89"/>
      <c r="CQB562" s="89"/>
      <c r="CQC562" s="89"/>
      <c r="CQD562" s="508"/>
      <c r="CQE562" s="508"/>
      <c r="CQF562" s="89"/>
      <c r="CQG562" s="89"/>
      <c r="CQH562" s="508"/>
      <c r="CQI562" s="508"/>
      <c r="CQJ562" s="89"/>
      <c r="CQK562" s="89"/>
      <c r="CQL562" s="508"/>
      <c r="CQM562" s="508"/>
      <c r="CQN562" s="508"/>
      <c r="CQO562" s="508"/>
      <c r="CQP562" s="508"/>
      <c r="CQQ562" s="508"/>
      <c r="CQR562" s="508"/>
      <c r="CQS562" s="89"/>
      <c r="CQT562" s="89"/>
      <c r="CQU562" s="508"/>
      <c r="CQV562" s="508"/>
      <c r="CQW562" s="89"/>
      <c r="CQX562" s="89"/>
      <c r="CQY562" s="508"/>
      <c r="CQZ562" s="508"/>
      <c r="CRA562" s="508"/>
      <c r="CRB562" s="508"/>
      <c r="CRC562" s="508"/>
      <c r="CRD562" s="203"/>
      <c r="CRE562" s="107"/>
      <c r="CRF562" s="508"/>
      <c r="CRG562" s="508"/>
      <c r="CRH562" s="508"/>
      <c r="CRI562" s="508"/>
      <c r="CRJ562" s="508"/>
      <c r="CRK562" s="508"/>
      <c r="CRL562" s="508"/>
      <c r="CRM562" s="168"/>
      <c r="CRN562" s="168"/>
      <c r="CRO562" s="168"/>
      <c r="CRP562" s="168"/>
      <c r="CRQ562" s="168"/>
      <c r="CRR562" s="168"/>
      <c r="CRS562" s="168"/>
      <c r="CRT562" s="168"/>
      <c r="CRU562" s="168"/>
      <c r="CRV562" s="168"/>
      <c r="CRW562" s="168"/>
      <c r="CRX562" s="168"/>
      <c r="CRY562" s="168"/>
      <c r="CRZ562" s="168"/>
      <c r="CSA562" s="168"/>
      <c r="CSB562" s="168"/>
      <c r="CSC562" s="168"/>
      <c r="CSD562" s="168"/>
      <c r="CSE562" s="168"/>
      <c r="CSF562" s="168"/>
      <c r="CSG562" s="168"/>
      <c r="CSH562" s="168"/>
      <c r="CSI562" s="168"/>
      <c r="CSJ562" s="168"/>
      <c r="CSK562" s="168"/>
      <c r="CSL562" s="168"/>
      <c r="CSM562" s="168"/>
      <c r="CSN562" s="168"/>
      <c r="CSO562" s="168"/>
      <c r="CSP562" s="168"/>
      <c r="CSQ562" s="168"/>
      <c r="CSR562" s="168"/>
      <c r="CSS562" s="168"/>
      <c r="CST562" s="168"/>
      <c r="CSU562" s="168"/>
      <c r="CSV562" s="168"/>
      <c r="CSW562" s="168"/>
      <c r="CSX562" s="168"/>
      <c r="CSY562" s="168"/>
      <c r="CSZ562" s="168"/>
      <c r="CTA562" s="168"/>
      <c r="CTB562" s="168"/>
      <c r="CTC562" s="168"/>
      <c r="CTD562" s="168"/>
      <c r="CTE562" s="508"/>
      <c r="CTF562" s="508"/>
      <c r="CTG562" s="508"/>
      <c r="CTH562" s="508"/>
      <c r="CTI562" s="508"/>
      <c r="CTJ562" s="508"/>
      <c r="CTK562" s="508"/>
      <c r="CTL562" s="508"/>
      <c r="CTM562" s="508"/>
      <c r="CTN562" s="508"/>
      <c r="CTO562" s="508"/>
      <c r="CTP562" s="508"/>
      <c r="CTQ562" s="508"/>
      <c r="CTR562" s="508"/>
      <c r="CTS562" s="508"/>
      <c r="CTT562" s="508"/>
      <c r="CTU562" s="508"/>
      <c r="CTV562" s="508"/>
      <c r="CTW562" s="508"/>
      <c r="CTX562" s="508"/>
      <c r="CTY562" s="508"/>
      <c r="CTZ562" s="508"/>
      <c r="CUA562" s="508"/>
      <c r="CUB562" s="508"/>
      <c r="CUC562" s="89"/>
      <c r="CUD562" s="89"/>
      <c r="CUE562" s="89"/>
      <c r="CUF562" s="89"/>
      <c r="CUG562" s="89"/>
      <c r="CUH562" s="508"/>
      <c r="CUI562" s="508"/>
      <c r="CUJ562" s="89"/>
      <c r="CUK562" s="89"/>
      <c r="CUL562" s="508"/>
      <c r="CUM562" s="508"/>
      <c r="CUN562" s="89"/>
      <c r="CUO562" s="89"/>
      <c r="CUP562" s="508"/>
      <c r="CUQ562" s="508"/>
      <c r="CUR562" s="508"/>
      <c r="CUS562" s="508"/>
      <c r="CUT562" s="508"/>
      <c r="CUU562" s="508"/>
      <c r="CUV562" s="508"/>
      <c r="CUW562" s="89"/>
      <c r="CUX562" s="89"/>
      <c r="CUY562" s="508"/>
      <c r="CUZ562" s="508"/>
      <c r="CVA562" s="89"/>
      <c r="CVB562" s="89"/>
      <c r="CVC562" s="508"/>
      <c r="CVD562" s="508"/>
      <c r="CVE562" s="508"/>
      <c r="CVF562" s="508"/>
      <c r="CVG562" s="508"/>
      <c r="CVH562" s="203"/>
      <c r="CVI562" s="107"/>
      <c r="CVJ562" s="508"/>
      <c r="CVK562" s="508"/>
      <c r="CVL562" s="508"/>
      <c r="CVM562" s="508"/>
      <c r="CVN562" s="508"/>
      <c r="CVO562" s="508"/>
      <c r="CVP562" s="508"/>
      <c r="CVQ562" s="168"/>
      <c r="CVR562" s="168"/>
      <c r="CVS562" s="168"/>
      <c r="CVT562" s="168"/>
      <c r="CVU562" s="168"/>
      <c r="CVV562" s="168"/>
      <c r="CVW562" s="168"/>
      <c r="CVX562" s="168"/>
      <c r="CVY562" s="168"/>
      <c r="CVZ562" s="168"/>
      <c r="CWA562" s="168"/>
      <c r="CWB562" s="168"/>
      <c r="CWC562" s="168"/>
      <c r="CWD562" s="168"/>
      <c r="CWE562" s="168"/>
      <c r="CWF562" s="168"/>
      <c r="CWG562" s="168"/>
      <c r="CWH562" s="168"/>
      <c r="CWI562" s="168"/>
      <c r="CWJ562" s="168"/>
      <c r="CWK562" s="168"/>
      <c r="CWL562" s="168"/>
      <c r="CWM562" s="168"/>
      <c r="CWN562" s="168"/>
      <c r="CWO562" s="168"/>
      <c r="CWP562" s="168"/>
      <c r="CWQ562" s="168"/>
      <c r="CWR562" s="168"/>
      <c r="CWS562" s="168"/>
      <c r="CWT562" s="168"/>
      <c r="CWU562" s="168"/>
      <c r="CWV562" s="168"/>
      <c r="CWW562" s="168"/>
      <c r="CWX562" s="168"/>
      <c r="CWY562" s="168"/>
      <c r="CWZ562" s="168"/>
      <c r="CXA562" s="168"/>
      <c r="CXB562" s="168"/>
      <c r="CXC562" s="168"/>
      <c r="CXD562" s="168"/>
      <c r="CXE562" s="168"/>
      <c r="CXF562" s="168"/>
      <c r="CXG562" s="168"/>
      <c r="CXH562" s="168"/>
      <c r="CXI562" s="508"/>
      <c r="CXJ562" s="508"/>
      <c r="CXK562" s="508"/>
      <c r="CXL562" s="508"/>
      <c r="CXM562" s="508"/>
      <c r="CXN562" s="508"/>
      <c r="CXO562" s="508"/>
      <c r="CXP562" s="508"/>
      <c r="CXQ562" s="508"/>
      <c r="CXR562" s="508"/>
      <c r="CXS562" s="508"/>
      <c r="CXT562" s="508"/>
      <c r="CXU562" s="508"/>
      <c r="CXV562" s="508"/>
      <c r="CXW562" s="508"/>
      <c r="CXX562" s="508"/>
      <c r="CXY562" s="508"/>
      <c r="CXZ562" s="508"/>
      <c r="CYA562" s="508"/>
      <c r="CYB562" s="508"/>
      <c r="CYC562" s="508"/>
      <c r="CYD562" s="508"/>
      <c r="CYE562" s="508"/>
      <c r="CYF562" s="508"/>
      <c r="CYG562" s="89"/>
      <c r="CYH562" s="89"/>
      <c r="CYI562" s="89"/>
      <c r="CYJ562" s="89"/>
      <c r="CYK562" s="89"/>
      <c r="CYL562" s="508"/>
      <c r="CYM562" s="508"/>
      <c r="CYN562" s="89"/>
      <c r="CYO562" s="89"/>
      <c r="CYP562" s="508"/>
      <c r="CYQ562" s="508"/>
      <c r="CYR562" s="89"/>
      <c r="CYS562" s="89"/>
      <c r="CYT562" s="508"/>
      <c r="CYU562" s="508"/>
      <c r="CYV562" s="508"/>
      <c r="CYW562" s="508"/>
      <c r="CYX562" s="508"/>
      <c r="CYY562" s="508"/>
      <c r="CYZ562" s="508"/>
      <c r="CZA562" s="89"/>
      <c r="CZB562" s="89"/>
      <c r="CZC562" s="508"/>
      <c r="CZD562" s="508"/>
      <c r="CZE562" s="89"/>
      <c r="CZF562" s="89"/>
      <c r="CZG562" s="508"/>
      <c r="CZH562" s="508"/>
      <c r="CZI562" s="508"/>
      <c r="CZJ562" s="508"/>
      <c r="CZK562" s="508"/>
      <c r="CZL562" s="203"/>
      <c r="CZM562" s="107"/>
      <c r="CZN562" s="508"/>
      <c r="CZO562" s="508"/>
      <c r="CZP562" s="508"/>
      <c r="CZQ562" s="508"/>
      <c r="CZR562" s="508"/>
      <c r="CZS562" s="508"/>
      <c r="CZT562" s="508"/>
      <c r="CZU562" s="168"/>
      <c r="CZV562" s="168"/>
      <c r="CZW562" s="168"/>
      <c r="CZX562" s="168"/>
      <c r="CZY562" s="168"/>
      <c r="CZZ562" s="168"/>
      <c r="DAA562" s="168"/>
      <c r="DAB562" s="168"/>
      <c r="DAC562" s="168"/>
      <c r="DAD562" s="168"/>
      <c r="DAE562" s="168"/>
      <c r="DAF562" s="168"/>
      <c r="DAG562" s="168"/>
      <c r="DAH562" s="168"/>
      <c r="DAI562" s="168"/>
      <c r="DAJ562" s="168"/>
      <c r="DAK562" s="168"/>
      <c r="DAL562" s="168"/>
      <c r="DAM562" s="168"/>
      <c r="DAN562" s="168"/>
      <c r="DAO562" s="168"/>
      <c r="DAP562" s="168"/>
      <c r="DAQ562" s="168"/>
      <c r="DAR562" s="168"/>
      <c r="DAS562" s="168"/>
      <c r="DAT562" s="168"/>
      <c r="DAU562" s="168"/>
      <c r="DAV562" s="168"/>
      <c r="DAW562" s="168"/>
      <c r="DAX562" s="168"/>
      <c r="DAY562" s="168"/>
      <c r="DAZ562" s="168"/>
      <c r="DBA562" s="168"/>
      <c r="DBB562" s="168"/>
      <c r="DBC562" s="168"/>
      <c r="DBD562" s="168"/>
      <c r="DBE562" s="168"/>
      <c r="DBF562" s="168"/>
      <c r="DBG562" s="168"/>
      <c r="DBH562" s="168"/>
      <c r="DBI562" s="168"/>
      <c r="DBJ562" s="168"/>
      <c r="DBK562" s="168"/>
      <c r="DBL562" s="168"/>
      <c r="DBM562" s="508"/>
      <c r="DBN562" s="508"/>
      <c r="DBO562" s="508"/>
      <c r="DBP562" s="508"/>
      <c r="DBQ562" s="508"/>
      <c r="DBR562" s="508"/>
      <c r="DBS562" s="508"/>
      <c r="DBT562" s="508"/>
      <c r="DBU562" s="508"/>
      <c r="DBV562" s="508"/>
      <c r="DBW562" s="508"/>
      <c r="DBX562" s="508"/>
      <c r="DBY562" s="508"/>
      <c r="DBZ562" s="508"/>
      <c r="DCA562" s="508"/>
      <c r="DCB562" s="508"/>
      <c r="DCC562" s="508"/>
      <c r="DCD562" s="508"/>
      <c r="DCE562" s="508"/>
      <c r="DCF562" s="508"/>
      <c r="DCG562" s="508"/>
      <c r="DCH562" s="508"/>
      <c r="DCI562" s="508"/>
      <c r="DCJ562" s="508"/>
      <c r="DCK562" s="89"/>
      <c r="DCL562" s="89"/>
      <c r="DCM562" s="89"/>
      <c r="DCN562" s="89"/>
      <c r="DCO562" s="89"/>
      <c r="DCP562" s="508"/>
      <c r="DCQ562" s="508"/>
      <c r="DCR562" s="89"/>
      <c r="DCS562" s="89"/>
      <c r="DCT562" s="508"/>
      <c r="DCU562" s="508"/>
      <c r="DCV562" s="89"/>
      <c r="DCW562" s="89"/>
      <c r="DCX562" s="508"/>
      <c r="DCY562" s="508"/>
      <c r="DCZ562" s="508"/>
      <c r="DDA562" s="508"/>
      <c r="DDB562" s="508"/>
      <c r="DDC562" s="508"/>
      <c r="DDD562" s="508"/>
      <c r="DDE562" s="89"/>
      <c r="DDF562" s="89"/>
      <c r="DDG562" s="508"/>
      <c r="DDH562" s="508"/>
      <c r="DDI562" s="89"/>
      <c r="DDJ562" s="89"/>
      <c r="DDK562" s="508"/>
      <c r="DDL562" s="508"/>
      <c r="DDM562" s="508"/>
      <c r="DDN562" s="508"/>
      <c r="DDO562" s="508"/>
      <c r="DDP562" s="203"/>
      <c r="DDQ562" s="107"/>
      <c r="DDR562" s="508"/>
      <c r="DDS562" s="508"/>
      <c r="DDT562" s="508"/>
      <c r="DDU562" s="508"/>
      <c r="DDV562" s="508"/>
      <c r="DDW562" s="508"/>
      <c r="DDX562" s="508"/>
      <c r="DDY562" s="168"/>
      <c r="DDZ562" s="168"/>
      <c r="DEA562" s="168"/>
      <c r="DEB562" s="168"/>
      <c r="DEC562" s="168"/>
      <c r="DED562" s="168"/>
      <c r="DEE562" s="168"/>
      <c r="DEF562" s="168"/>
      <c r="DEG562" s="168"/>
      <c r="DEH562" s="168"/>
      <c r="DEI562" s="168"/>
      <c r="DEJ562" s="168"/>
      <c r="DEK562" s="168"/>
      <c r="DEL562" s="168"/>
      <c r="DEM562" s="168"/>
      <c r="DEN562" s="168"/>
      <c r="DEO562" s="168"/>
      <c r="DEP562" s="168"/>
      <c r="DEQ562" s="168"/>
      <c r="DER562" s="168"/>
      <c r="DES562" s="168"/>
      <c r="DET562" s="168"/>
      <c r="DEU562" s="168"/>
      <c r="DEV562" s="168"/>
      <c r="DEW562" s="168"/>
      <c r="DEX562" s="168"/>
      <c r="DEY562" s="168"/>
      <c r="DEZ562" s="168"/>
      <c r="DFA562" s="168"/>
      <c r="DFB562" s="168"/>
      <c r="DFC562" s="168"/>
      <c r="DFD562" s="168"/>
      <c r="DFE562" s="168"/>
      <c r="DFF562" s="168"/>
      <c r="DFG562" s="168"/>
      <c r="DFH562" s="168"/>
      <c r="DFI562" s="168"/>
      <c r="DFJ562" s="168"/>
      <c r="DFK562" s="168"/>
      <c r="DFL562" s="168"/>
      <c r="DFM562" s="168"/>
      <c r="DFN562" s="168"/>
      <c r="DFO562" s="168"/>
      <c r="DFP562" s="168"/>
      <c r="DFQ562" s="508"/>
      <c r="DFR562" s="508"/>
      <c r="DFS562" s="508"/>
      <c r="DFT562" s="508"/>
      <c r="DFU562" s="508"/>
      <c r="DFV562" s="508"/>
      <c r="DFW562" s="508"/>
      <c r="DFX562" s="508"/>
      <c r="DFY562" s="508"/>
      <c r="DFZ562" s="508"/>
      <c r="DGA562" s="508"/>
      <c r="DGB562" s="508"/>
      <c r="DGC562" s="508"/>
      <c r="DGD562" s="508"/>
      <c r="DGE562" s="508"/>
      <c r="DGF562" s="508"/>
      <c r="DGG562" s="508"/>
      <c r="DGH562" s="508"/>
      <c r="DGI562" s="508"/>
      <c r="DGJ562" s="508"/>
      <c r="DGK562" s="508"/>
      <c r="DGL562" s="508"/>
      <c r="DGM562" s="508"/>
      <c r="DGN562" s="508"/>
      <c r="DGO562" s="89"/>
      <c r="DGP562" s="89"/>
      <c r="DGQ562" s="89"/>
      <c r="DGR562" s="89"/>
      <c r="DGS562" s="89"/>
      <c r="DGT562" s="508"/>
      <c r="DGU562" s="508"/>
      <c r="DGV562" s="89"/>
      <c r="DGW562" s="89"/>
      <c r="DGX562" s="508"/>
      <c r="DGY562" s="508"/>
      <c r="DGZ562" s="89"/>
      <c r="DHA562" s="89"/>
      <c r="DHB562" s="508"/>
      <c r="DHC562" s="508"/>
      <c r="DHD562" s="508"/>
      <c r="DHE562" s="508"/>
      <c r="DHF562" s="508"/>
      <c r="DHG562" s="508"/>
      <c r="DHH562" s="508"/>
      <c r="DHI562" s="89"/>
      <c r="DHJ562" s="89"/>
      <c r="DHK562" s="508"/>
      <c r="DHL562" s="508"/>
      <c r="DHM562" s="89"/>
      <c r="DHN562" s="89"/>
      <c r="DHO562" s="508"/>
      <c r="DHP562" s="508"/>
      <c r="DHQ562" s="508"/>
      <c r="DHR562" s="508"/>
      <c r="DHS562" s="508"/>
      <c r="DHT562" s="203"/>
      <c r="DHU562" s="107"/>
      <c r="DHV562" s="508"/>
      <c r="DHW562" s="508"/>
      <c r="DHX562" s="508"/>
      <c r="DHY562" s="508"/>
      <c r="DHZ562" s="508"/>
      <c r="DIA562" s="508"/>
      <c r="DIB562" s="508"/>
      <c r="DIC562" s="168"/>
      <c r="DID562" s="168"/>
      <c r="DIE562" s="168"/>
      <c r="DIF562" s="168"/>
      <c r="DIG562" s="168"/>
      <c r="DIH562" s="168"/>
      <c r="DII562" s="168"/>
      <c r="DIJ562" s="168"/>
      <c r="DIK562" s="168"/>
      <c r="DIL562" s="168"/>
      <c r="DIM562" s="168"/>
      <c r="DIN562" s="168"/>
      <c r="DIO562" s="168"/>
      <c r="DIP562" s="168"/>
      <c r="DIQ562" s="168"/>
      <c r="DIR562" s="168"/>
      <c r="DIS562" s="168"/>
      <c r="DIT562" s="168"/>
      <c r="DIU562" s="168"/>
      <c r="DIV562" s="168"/>
      <c r="DIW562" s="168"/>
      <c r="DIX562" s="168"/>
      <c r="DIY562" s="168"/>
      <c r="DIZ562" s="168"/>
      <c r="DJA562" s="168"/>
      <c r="DJB562" s="168"/>
      <c r="DJC562" s="168"/>
      <c r="DJD562" s="168"/>
      <c r="DJE562" s="168"/>
      <c r="DJF562" s="168"/>
      <c r="DJG562" s="168"/>
      <c r="DJH562" s="168"/>
      <c r="DJI562" s="168"/>
      <c r="DJJ562" s="168"/>
      <c r="DJK562" s="168"/>
      <c r="DJL562" s="168"/>
      <c r="DJM562" s="168"/>
      <c r="DJN562" s="168"/>
      <c r="DJO562" s="168"/>
      <c r="DJP562" s="168"/>
      <c r="DJQ562" s="168"/>
      <c r="DJR562" s="168"/>
      <c r="DJS562" s="168"/>
      <c r="DJT562" s="168"/>
      <c r="DJU562" s="508"/>
      <c r="DJV562" s="508"/>
      <c r="DJW562" s="508"/>
      <c r="DJX562" s="508"/>
      <c r="DJY562" s="508"/>
      <c r="DJZ562" s="508"/>
      <c r="DKA562" s="508"/>
      <c r="DKB562" s="508"/>
      <c r="DKC562" s="508"/>
      <c r="DKD562" s="508"/>
      <c r="DKE562" s="508"/>
      <c r="DKF562" s="508"/>
      <c r="DKG562" s="508"/>
      <c r="DKH562" s="508"/>
      <c r="DKI562" s="508"/>
      <c r="DKJ562" s="508"/>
      <c r="DKK562" s="508"/>
      <c r="DKL562" s="508"/>
      <c r="DKM562" s="508"/>
      <c r="DKN562" s="508"/>
      <c r="DKO562" s="508"/>
      <c r="DKP562" s="508"/>
      <c r="DKQ562" s="508"/>
      <c r="DKR562" s="508"/>
      <c r="DKS562" s="89"/>
      <c r="DKT562" s="89"/>
      <c r="DKU562" s="89"/>
      <c r="DKV562" s="89"/>
      <c r="DKW562" s="89"/>
      <c r="DKX562" s="508"/>
      <c r="DKY562" s="508"/>
      <c r="DKZ562" s="89"/>
      <c r="DLA562" s="89"/>
      <c r="DLB562" s="508"/>
      <c r="DLC562" s="508"/>
      <c r="DLD562" s="89"/>
      <c r="DLE562" s="89"/>
      <c r="DLF562" s="508"/>
      <c r="DLG562" s="508"/>
      <c r="DLH562" s="508"/>
      <c r="DLI562" s="508"/>
      <c r="DLJ562" s="508"/>
      <c r="DLK562" s="508"/>
      <c r="DLL562" s="508"/>
      <c r="DLM562" s="89"/>
      <c r="DLN562" s="89"/>
      <c r="DLO562" s="508"/>
      <c r="DLP562" s="508"/>
      <c r="DLQ562" s="89"/>
      <c r="DLR562" s="89"/>
      <c r="DLS562" s="508"/>
      <c r="DLT562" s="508"/>
      <c r="DLU562" s="508"/>
      <c r="DLV562" s="508"/>
      <c r="DLW562" s="508"/>
      <c r="DLX562" s="203"/>
      <c r="DLY562" s="107"/>
      <c r="DLZ562" s="508"/>
      <c r="DMA562" s="508"/>
      <c r="DMB562" s="508"/>
      <c r="DMC562" s="508"/>
      <c r="DMD562" s="508"/>
      <c r="DME562" s="508"/>
      <c r="DMF562" s="508"/>
      <c r="DMG562" s="168"/>
      <c r="DMH562" s="168"/>
      <c r="DMI562" s="168"/>
      <c r="DMJ562" s="168"/>
      <c r="DMK562" s="168"/>
      <c r="DML562" s="168"/>
      <c r="DMM562" s="168"/>
      <c r="DMN562" s="168"/>
      <c r="DMO562" s="168"/>
      <c r="DMP562" s="168"/>
      <c r="DMQ562" s="168"/>
      <c r="DMR562" s="168"/>
      <c r="DMS562" s="168"/>
      <c r="DMT562" s="168"/>
      <c r="DMU562" s="168"/>
      <c r="DMV562" s="168"/>
      <c r="DMW562" s="168"/>
      <c r="DMX562" s="168"/>
      <c r="DMY562" s="168"/>
      <c r="DMZ562" s="168"/>
      <c r="DNA562" s="168"/>
      <c r="DNB562" s="168"/>
      <c r="DNC562" s="168"/>
      <c r="DND562" s="168"/>
      <c r="DNE562" s="168"/>
      <c r="DNF562" s="168"/>
      <c r="DNG562" s="168"/>
      <c r="DNH562" s="168"/>
      <c r="DNI562" s="168"/>
      <c r="DNJ562" s="168"/>
      <c r="DNK562" s="168"/>
      <c r="DNL562" s="168"/>
      <c r="DNM562" s="168"/>
      <c r="DNN562" s="168"/>
      <c r="DNO562" s="168"/>
      <c r="DNP562" s="168"/>
      <c r="DNQ562" s="168"/>
      <c r="DNR562" s="168"/>
      <c r="DNS562" s="168"/>
      <c r="DNT562" s="168"/>
      <c r="DNU562" s="168"/>
      <c r="DNV562" s="168"/>
      <c r="DNW562" s="168"/>
      <c r="DNX562" s="168"/>
      <c r="DNY562" s="508"/>
      <c r="DNZ562" s="508"/>
      <c r="DOA562" s="508"/>
      <c r="DOB562" s="508"/>
      <c r="DOC562" s="508"/>
      <c r="DOD562" s="508"/>
      <c r="DOE562" s="508"/>
      <c r="DOF562" s="508"/>
      <c r="DOG562" s="508"/>
      <c r="DOH562" s="508"/>
      <c r="DOI562" s="508"/>
      <c r="DOJ562" s="508"/>
      <c r="DOK562" s="508"/>
      <c r="DOL562" s="508"/>
      <c r="DOM562" s="508"/>
      <c r="DON562" s="508"/>
      <c r="DOO562" s="508"/>
      <c r="DOP562" s="508"/>
      <c r="DOQ562" s="508"/>
      <c r="DOR562" s="508"/>
      <c r="DOS562" s="508"/>
      <c r="DOT562" s="508"/>
      <c r="DOU562" s="508"/>
      <c r="DOV562" s="508"/>
      <c r="DOW562" s="89"/>
      <c r="DOX562" s="89"/>
      <c r="DOY562" s="89"/>
      <c r="DOZ562" s="89"/>
      <c r="DPA562" s="89"/>
      <c r="DPB562" s="508"/>
      <c r="DPC562" s="508"/>
      <c r="DPD562" s="89"/>
      <c r="DPE562" s="89"/>
      <c r="DPF562" s="508"/>
      <c r="DPG562" s="508"/>
      <c r="DPH562" s="89"/>
      <c r="DPI562" s="89"/>
      <c r="DPJ562" s="508"/>
      <c r="DPK562" s="508"/>
      <c r="DPL562" s="508"/>
      <c r="DPM562" s="508"/>
      <c r="DPN562" s="508"/>
      <c r="DPO562" s="508"/>
      <c r="DPP562" s="508"/>
      <c r="DPQ562" s="89"/>
      <c r="DPR562" s="89"/>
      <c r="DPS562" s="508"/>
      <c r="DPT562" s="508"/>
      <c r="DPU562" s="89"/>
      <c r="DPV562" s="89"/>
      <c r="DPW562" s="508"/>
      <c r="DPX562" s="508"/>
      <c r="DPY562" s="508"/>
      <c r="DPZ562" s="508"/>
      <c r="DQA562" s="508"/>
      <c r="DQB562" s="203"/>
      <c r="DQC562" s="107"/>
      <c r="DQD562" s="508"/>
      <c r="DQE562" s="508"/>
      <c r="DQF562" s="508"/>
      <c r="DQG562" s="508"/>
      <c r="DQH562" s="508"/>
      <c r="DQI562" s="508"/>
      <c r="DQJ562" s="508"/>
      <c r="DQK562" s="168"/>
      <c r="DQL562" s="168"/>
      <c r="DQM562" s="168"/>
      <c r="DQN562" s="168"/>
      <c r="DQO562" s="168"/>
      <c r="DQP562" s="168"/>
      <c r="DQQ562" s="168"/>
      <c r="DQR562" s="168"/>
      <c r="DQS562" s="168"/>
      <c r="DQT562" s="168"/>
      <c r="DQU562" s="168"/>
      <c r="DQV562" s="168"/>
      <c r="DQW562" s="168"/>
      <c r="DQX562" s="168"/>
      <c r="DQY562" s="168"/>
      <c r="DQZ562" s="168"/>
      <c r="DRA562" s="168"/>
      <c r="DRB562" s="168"/>
      <c r="DRC562" s="168"/>
      <c r="DRD562" s="168"/>
      <c r="DRE562" s="168"/>
      <c r="DRF562" s="168"/>
      <c r="DRG562" s="168"/>
      <c r="DRH562" s="168"/>
      <c r="DRI562" s="168"/>
      <c r="DRJ562" s="168"/>
      <c r="DRK562" s="168"/>
      <c r="DRL562" s="168"/>
      <c r="DRM562" s="168"/>
      <c r="DRN562" s="168"/>
      <c r="DRO562" s="168"/>
      <c r="DRP562" s="168"/>
      <c r="DRQ562" s="168"/>
      <c r="DRR562" s="168"/>
      <c r="DRS562" s="168"/>
      <c r="DRT562" s="168"/>
      <c r="DRU562" s="168"/>
      <c r="DRV562" s="168"/>
      <c r="DRW562" s="168"/>
      <c r="DRX562" s="168"/>
      <c r="DRY562" s="168"/>
      <c r="DRZ562" s="168"/>
      <c r="DSA562" s="168"/>
      <c r="DSB562" s="168"/>
      <c r="DSC562" s="508"/>
      <c r="DSD562" s="508"/>
      <c r="DSE562" s="508"/>
      <c r="DSF562" s="508"/>
      <c r="DSG562" s="508"/>
      <c r="DSH562" s="508"/>
      <c r="DSI562" s="508"/>
      <c r="DSJ562" s="508"/>
      <c r="DSK562" s="508"/>
      <c r="DSL562" s="508"/>
      <c r="DSM562" s="508"/>
      <c r="DSN562" s="508"/>
      <c r="DSO562" s="508"/>
      <c r="DSP562" s="508"/>
      <c r="DSQ562" s="508"/>
      <c r="DSR562" s="508"/>
      <c r="DSS562" s="508"/>
      <c r="DST562" s="508"/>
      <c r="DSU562" s="508"/>
      <c r="DSV562" s="508"/>
      <c r="DSW562" s="508"/>
      <c r="DSX562" s="508"/>
      <c r="DSY562" s="508"/>
      <c r="DSZ562" s="508"/>
      <c r="DTA562" s="89"/>
      <c r="DTB562" s="89"/>
      <c r="DTC562" s="89"/>
      <c r="DTD562" s="89"/>
      <c r="DTE562" s="89"/>
      <c r="DTF562" s="508"/>
      <c r="DTG562" s="508"/>
      <c r="DTH562" s="89"/>
      <c r="DTI562" s="89"/>
      <c r="DTJ562" s="508"/>
      <c r="DTK562" s="508"/>
      <c r="DTL562" s="89"/>
      <c r="DTM562" s="89"/>
      <c r="DTN562" s="508"/>
      <c r="DTO562" s="508"/>
      <c r="DTP562" s="508"/>
      <c r="DTQ562" s="508"/>
      <c r="DTR562" s="508"/>
      <c r="DTS562" s="508"/>
      <c r="DTT562" s="508"/>
      <c r="DTU562" s="89"/>
      <c r="DTV562" s="89"/>
      <c r="DTW562" s="508"/>
      <c r="DTX562" s="508"/>
      <c r="DTY562" s="89"/>
      <c r="DTZ562" s="89"/>
      <c r="DUA562" s="508"/>
      <c r="DUB562" s="508"/>
      <c r="DUC562" s="508"/>
      <c r="DUD562" s="508"/>
      <c r="DUE562" s="508"/>
      <c r="DUF562" s="203"/>
      <c r="DUG562" s="107"/>
      <c r="DUH562" s="508"/>
      <c r="DUI562" s="508"/>
      <c r="DUJ562" s="508"/>
      <c r="DUK562" s="508"/>
      <c r="DUL562" s="508"/>
      <c r="DUM562" s="508"/>
      <c r="DUN562" s="508"/>
      <c r="DUO562" s="168"/>
      <c r="DUP562" s="168"/>
      <c r="DUQ562" s="168"/>
      <c r="DUR562" s="168"/>
      <c r="DUS562" s="168"/>
      <c r="DUT562" s="168"/>
      <c r="DUU562" s="168"/>
      <c r="DUV562" s="168"/>
      <c r="DUW562" s="168"/>
      <c r="DUX562" s="168"/>
      <c r="DUY562" s="168"/>
      <c r="DUZ562" s="168"/>
      <c r="DVA562" s="168"/>
      <c r="DVB562" s="168"/>
      <c r="DVC562" s="168"/>
      <c r="DVD562" s="168"/>
      <c r="DVE562" s="168"/>
      <c r="DVF562" s="168"/>
      <c r="DVG562" s="168"/>
      <c r="DVH562" s="168"/>
      <c r="DVI562" s="168"/>
      <c r="DVJ562" s="168"/>
      <c r="DVK562" s="168"/>
      <c r="DVL562" s="168"/>
      <c r="DVM562" s="168"/>
      <c r="DVN562" s="168"/>
      <c r="DVO562" s="168"/>
      <c r="DVP562" s="168"/>
      <c r="DVQ562" s="168"/>
      <c r="DVR562" s="168"/>
      <c r="DVS562" s="168"/>
      <c r="DVT562" s="168"/>
      <c r="DVU562" s="168"/>
      <c r="DVV562" s="168"/>
      <c r="DVW562" s="168"/>
      <c r="DVX562" s="168"/>
      <c r="DVY562" s="168"/>
      <c r="DVZ562" s="168"/>
      <c r="DWA562" s="168"/>
      <c r="DWB562" s="168"/>
      <c r="DWC562" s="168"/>
      <c r="DWD562" s="168"/>
      <c r="DWE562" s="168"/>
      <c r="DWF562" s="168"/>
      <c r="DWG562" s="508"/>
      <c r="DWH562" s="508"/>
      <c r="DWI562" s="508"/>
      <c r="DWJ562" s="508"/>
      <c r="DWK562" s="508"/>
      <c r="DWL562" s="508"/>
      <c r="DWM562" s="508"/>
      <c r="DWN562" s="508"/>
      <c r="DWO562" s="508"/>
      <c r="DWP562" s="508"/>
      <c r="DWQ562" s="508"/>
      <c r="DWR562" s="508"/>
      <c r="DWS562" s="508"/>
      <c r="DWT562" s="508"/>
      <c r="DWU562" s="508"/>
      <c r="DWV562" s="508"/>
      <c r="DWW562" s="508"/>
      <c r="DWX562" s="508"/>
      <c r="DWY562" s="508"/>
      <c r="DWZ562" s="508"/>
      <c r="DXA562" s="508"/>
      <c r="DXB562" s="508"/>
      <c r="DXC562" s="508"/>
      <c r="DXD562" s="508"/>
      <c r="DXE562" s="89"/>
      <c r="DXF562" s="89"/>
      <c r="DXG562" s="89"/>
      <c r="DXH562" s="89"/>
      <c r="DXI562" s="89"/>
      <c r="DXJ562" s="508"/>
      <c r="DXK562" s="508"/>
      <c r="DXL562" s="89"/>
      <c r="DXM562" s="89"/>
      <c r="DXN562" s="508"/>
      <c r="DXO562" s="508"/>
      <c r="DXP562" s="89"/>
      <c r="DXQ562" s="89"/>
      <c r="DXR562" s="508"/>
      <c r="DXS562" s="508"/>
      <c r="DXT562" s="508"/>
      <c r="DXU562" s="508"/>
      <c r="DXV562" s="508"/>
      <c r="DXW562" s="508"/>
      <c r="DXX562" s="508"/>
      <c r="DXY562" s="89"/>
      <c r="DXZ562" s="89"/>
      <c r="DYA562" s="508"/>
      <c r="DYB562" s="508"/>
      <c r="DYC562" s="89"/>
      <c r="DYD562" s="89"/>
      <c r="DYE562" s="508"/>
      <c r="DYF562" s="508"/>
      <c r="DYG562" s="508"/>
      <c r="DYH562" s="508"/>
      <c r="DYI562" s="508"/>
      <c r="DYJ562" s="203"/>
      <c r="DYK562" s="107"/>
      <c r="DYL562" s="508"/>
      <c r="DYM562" s="508"/>
      <c r="DYN562" s="508"/>
      <c r="DYO562" s="508"/>
      <c r="DYP562" s="508"/>
      <c r="DYQ562" s="508"/>
      <c r="DYR562" s="508"/>
      <c r="DYS562" s="168"/>
      <c r="DYT562" s="168"/>
      <c r="DYU562" s="168"/>
      <c r="DYV562" s="168"/>
      <c r="DYW562" s="168"/>
      <c r="DYX562" s="168"/>
      <c r="DYY562" s="168"/>
      <c r="DYZ562" s="168"/>
      <c r="DZA562" s="168"/>
      <c r="DZB562" s="168"/>
      <c r="DZC562" s="168"/>
      <c r="DZD562" s="168"/>
      <c r="DZE562" s="168"/>
      <c r="DZF562" s="168"/>
      <c r="DZG562" s="168"/>
      <c r="DZH562" s="168"/>
      <c r="DZI562" s="168"/>
      <c r="DZJ562" s="168"/>
      <c r="DZK562" s="168"/>
      <c r="DZL562" s="168"/>
      <c r="DZM562" s="168"/>
      <c r="DZN562" s="168"/>
      <c r="DZO562" s="168"/>
      <c r="DZP562" s="168"/>
      <c r="DZQ562" s="168"/>
      <c r="DZR562" s="168"/>
      <c r="DZS562" s="168"/>
      <c r="DZT562" s="168"/>
      <c r="DZU562" s="168"/>
      <c r="DZV562" s="168"/>
      <c r="DZW562" s="168"/>
      <c r="DZX562" s="168"/>
      <c r="DZY562" s="168"/>
      <c r="DZZ562" s="168"/>
      <c r="EAA562" s="168"/>
      <c r="EAB562" s="168"/>
      <c r="EAC562" s="168"/>
      <c r="EAD562" s="168"/>
      <c r="EAE562" s="168"/>
      <c r="EAF562" s="168"/>
      <c r="EAG562" s="168"/>
      <c r="EAH562" s="168"/>
      <c r="EAI562" s="168"/>
      <c r="EAJ562" s="168"/>
      <c r="EAK562" s="508"/>
      <c r="EAL562" s="508"/>
      <c r="EAM562" s="508"/>
      <c r="EAN562" s="508"/>
      <c r="EAO562" s="508"/>
      <c r="EAP562" s="508"/>
      <c r="EAQ562" s="508"/>
      <c r="EAR562" s="508"/>
      <c r="EAS562" s="508"/>
      <c r="EAT562" s="508"/>
      <c r="EAU562" s="508"/>
      <c r="EAV562" s="508"/>
      <c r="EAW562" s="508"/>
      <c r="EAX562" s="508"/>
      <c r="EAY562" s="508"/>
      <c r="EAZ562" s="508"/>
      <c r="EBA562" s="508"/>
      <c r="EBB562" s="508"/>
      <c r="EBC562" s="508"/>
      <c r="EBD562" s="508"/>
      <c r="EBE562" s="508"/>
      <c r="EBF562" s="508"/>
      <c r="EBG562" s="508"/>
      <c r="EBH562" s="508"/>
      <c r="EBI562" s="89"/>
      <c r="EBJ562" s="89"/>
      <c r="EBK562" s="89"/>
      <c r="EBL562" s="89"/>
      <c r="EBM562" s="89"/>
      <c r="EBN562" s="508"/>
      <c r="EBO562" s="508"/>
      <c r="EBP562" s="89"/>
      <c r="EBQ562" s="89"/>
      <c r="EBR562" s="508"/>
      <c r="EBS562" s="508"/>
      <c r="EBT562" s="89"/>
      <c r="EBU562" s="89"/>
      <c r="EBV562" s="508"/>
      <c r="EBW562" s="508"/>
      <c r="EBX562" s="508"/>
      <c r="EBY562" s="508"/>
      <c r="EBZ562" s="508"/>
      <c r="ECA562" s="508"/>
      <c r="ECB562" s="508"/>
      <c r="ECC562" s="89"/>
      <c r="ECD562" s="89"/>
      <c r="ECE562" s="508"/>
      <c r="ECF562" s="508"/>
      <c r="ECG562" s="89"/>
      <c r="ECH562" s="89"/>
      <c r="ECI562" s="508"/>
      <c r="ECJ562" s="508"/>
      <c r="ECK562" s="508"/>
      <c r="ECL562" s="508"/>
      <c r="ECM562" s="508"/>
      <c r="ECN562" s="203"/>
      <c r="ECO562" s="107"/>
      <c r="ECP562" s="508"/>
      <c r="ECQ562" s="508"/>
      <c r="ECR562" s="508"/>
      <c r="ECS562" s="508"/>
      <c r="ECT562" s="508"/>
      <c r="ECU562" s="508"/>
      <c r="ECV562" s="508"/>
      <c r="ECW562" s="168"/>
      <c r="ECX562" s="168"/>
      <c r="ECY562" s="168"/>
      <c r="ECZ562" s="168"/>
      <c r="EDA562" s="168"/>
      <c r="EDB562" s="168"/>
      <c r="EDC562" s="168"/>
      <c r="EDD562" s="168"/>
      <c r="EDE562" s="168"/>
      <c r="EDF562" s="168"/>
      <c r="EDG562" s="168"/>
      <c r="EDH562" s="168"/>
      <c r="EDI562" s="168"/>
      <c r="EDJ562" s="168"/>
      <c r="EDK562" s="168"/>
      <c r="EDL562" s="168"/>
      <c r="EDM562" s="168"/>
      <c r="EDN562" s="168"/>
      <c r="EDO562" s="168"/>
      <c r="EDP562" s="168"/>
      <c r="EDQ562" s="168"/>
      <c r="EDR562" s="168"/>
      <c r="EDS562" s="168"/>
      <c r="EDT562" s="168"/>
      <c r="EDU562" s="168"/>
      <c r="EDV562" s="168"/>
      <c r="EDW562" s="168"/>
      <c r="EDX562" s="168"/>
      <c r="EDY562" s="168"/>
      <c r="EDZ562" s="168"/>
      <c r="EEA562" s="168"/>
      <c r="EEB562" s="168"/>
      <c r="EEC562" s="168"/>
      <c r="EED562" s="168"/>
      <c r="EEE562" s="168"/>
      <c r="EEF562" s="168"/>
      <c r="EEG562" s="168"/>
      <c r="EEH562" s="168"/>
      <c r="EEI562" s="168"/>
      <c r="EEJ562" s="168"/>
      <c r="EEK562" s="168"/>
      <c r="EEL562" s="168"/>
      <c r="EEM562" s="168"/>
      <c r="EEN562" s="168"/>
      <c r="EEO562" s="508"/>
      <c r="EEP562" s="508"/>
      <c r="EEQ562" s="508"/>
      <c r="EER562" s="508"/>
      <c r="EES562" s="508"/>
      <c r="EET562" s="508"/>
      <c r="EEU562" s="508"/>
      <c r="EEV562" s="508"/>
      <c r="EEW562" s="508"/>
      <c r="EEX562" s="508"/>
      <c r="EEY562" s="508"/>
      <c r="EEZ562" s="508"/>
      <c r="EFA562" s="508"/>
      <c r="EFB562" s="508"/>
      <c r="EFC562" s="508"/>
      <c r="EFD562" s="508"/>
      <c r="EFE562" s="508"/>
      <c r="EFF562" s="508"/>
      <c r="EFG562" s="508"/>
      <c r="EFH562" s="508"/>
      <c r="EFI562" s="508"/>
      <c r="EFJ562" s="508"/>
      <c r="EFK562" s="508"/>
      <c r="EFL562" s="508"/>
      <c r="EFM562" s="89"/>
      <c r="EFN562" s="89"/>
      <c r="EFO562" s="89"/>
      <c r="EFP562" s="89"/>
      <c r="EFQ562" s="89"/>
      <c r="EFR562" s="508"/>
      <c r="EFS562" s="508"/>
      <c r="EFT562" s="89"/>
      <c r="EFU562" s="89"/>
      <c r="EFV562" s="508"/>
      <c r="EFW562" s="508"/>
      <c r="EFX562" s="89"/>
      <c r="EFY562" s="89"/>
      <c r="EFZ562" s="508"/>
      <c r="EGA562" s="508"/>
      <c r="EGB562" s="508"/>
      <c r="EGC562" s="508"/>
      <c r="EGD562" s="508"/>
      <c r="EGE562" s="508"/>
      <c r="EGF562" s="508"/>
      <c r="EGG562" s="89"/>
      <c r="EGH562" s="89"/>
      <c r="EGI562" s="508"/>
      <c r="EGJ562" s="508"/>
      <c r="EGK562" s="89"/>
      <c r="EGL562" s="89"/>
      <c r="EGM562" s="508"/>
      <c r="EGN562" s="508"/>
      <c r="EGO562" s="508"/>
      <c r="EGP562" s="508"/>
      <c r="EGQ562" s="508"/>
      <c r="EGR562" s="203"/>
      <c r="EGS562" s="107"/>
      <c r="EGT562" s="508"/>
      <c r="EGU562" s="508"/>
      <c r="EGV562" s="508"/>
      <c r="EGW562" s="508"/>
      <c r="EGX562" s="508"/>
      <c r="EGY562" s="508"/>
      <c r="EGZ562" s="508"/>
      <c r="EHA562" s="168"/>
      <c r="EHB562" s="168"/>
      <c r="EHC562" s="168"/>
      <c r="EHD562" s="168"/>
      <c r="EHE562" s="168"/>
      <c r="EHF562" s="168"/>
      <c r="EHG562" s="168"/>
      <c r="EHH562" s="168"/>
      <c r="EHI562" s="168"/>
      <c r="EHJ562" s="168"/>
      <c r="EHK562" s="168"/>
      <c r="EHL562" s="168"/>
      <c r="EHM562" s="168"/>
      <c r="EHN562" s="168"/>
      <c r="EHO562" s="168"/>
      <c r="EHP562" s="168"/>
      <c r="EHQ562" s="168"/>
      <c r="EHR562" s="168"/>
      <c r="EHS562" s="168"/>
      <c r="EHT562" s="168"/>
      <c r="EHU562" s="168"/>
      <c r="EHV562" s="168"/>
      <c r="EHW562" s="168"/>
      <c r="EHX562" s="168"/>
      <c r="EHY562" s="168"/>
      <c r="EHZ562" s="168"/>
      <c r="EIA562" s="168"/>
      <c r="EIB562" s="168"/>
      <c r="EIC562" s="168"/>
      <c r="EID562" s="168"/>
      <c r="EIE562" s="168"/>
      <c r="EIF562" s="168"/>
      <c r="EIG562" s="168"/>
      <c r="EIH562" s="168"/>
      <c r="EII562" s="168"/>
      <c r="EIJ562" s="168"/>
      <c r="EIK562" s="168"/>
      <c r="EIL562" s="168"/>
      <c r="EIM562" s="168"/>
      <c r="EIN562" s="168"/>
      <c r="EIO562" s="168"/>
      <c r="EIP562" s="168"/>
      <c r="EIQ562" s="168"/>
      <c r="EIR562" s="168"/>
      <c r="EIS562" s="508"/>
      <c r="EIT562" s="508"/>
      <c r="EIU562" s="508"/>
      <c r="EIV562" s="508"/>
      <c r="EIW562" s="508"/>
      <c r="EIX562" s="508"/>
      <c r="EIY562" s="508"/>
      <c r="EIZ562" s="508"/>
      <c r="EJA562" s="508"/>
      <c r="EJB562" s="508"/>
      <c r="EJC562" s="508"/>
      <c r="EJD562" s="508"/>
      <c r="EJE562" s="508"/>
      <c r="EJF562" s="508"/>
      <c r="EJG562" s="508"/>
      <c r="EJH562" s="508"/>
      <c r="EJI562" s="508"/>
      <c r="EJJ562" s="508"/>
      <c r="EJK562" s="508"/>
      <c r="EJL562" s="508"/>
      <c r="EJM562" s="508"/>
      <c r="EJN562" s="508"/>
      <c r="EJO562" s="508"/>
      <c r="EJP562" s="508"/>
      <c r="EJQ562" s="89"/>
      <c r="EJR562" s="89"/>
      <c r="EJS562" s="89"/>
      <c r="EJT562" s="89"/>
      <c r="EJU562" s="89"/>
      <c r="EJV562" s="508"/>
      <c r="EJW562" s="508"/>
      <c r="EJX562" s="89"/>
      <c r="EJY562" s="89"/>
      <c r="EJZ562" s="508"/>
      <c r="EKA562" s="508"/>
      <c r="EKB562" s="89"/>
      <c r="EKC562" s="89"/>
      <c r="EKD562" s="508"/>
      <c r="EKE562" s="508"/>
      <c r="EKF562" s="508"/>
      <c r="EKG562" s="508"/>
      <c r="EKH562" s="508"/>
      <c r="EKI562" s="508"/>
      <c r="EKJ562" s="508"/>
      <c r="EKK562" s="89"/>
      <c r="EKL562" s="89"/>
      <c r="EKM562" s="508"/>
      <c r="EKN562" s="508"/>
      <c r="EKO562" s="89"/>
      <c r="EKP562" s="89"/>
      <c r="EKQ562" s="508"/>
      <c r="EKR562" s="508"/>
      <c r="EKS562" s="508"/>
      <c r="EKT562" s="508"/>
      <c r="EKU562" s="508"/>
      <c r="EKV562" s="203"/>
      <c r="EKW562" s="107"/>
      <c r="EKX562" s="508"/>
      <c r="EKY562" s="508"/>
      <c r="EKZ562" s="508"/>
      <c r="ELA562" s="508"/>
      <c r="ELB562" s="508"/>
      <c r="ELC562" s="508"/>
      <c r="ELD562" s="508"/>
      <c r="ELE562" s="168"/>
      <c r="ELF562" s="168"/>
      <c r="ELG562" s="168"/>
      <c r="ELH562" s="168"/>
      <c r="ELI562" s="168"/>
      <c r="ELJ562" s="168"/>
      <c r="ELK562" s="168"/>
      <c r="ELL562" s="168"/>
      <c r="ELM562" s="168"/>
      <c r="ELN562" s="168"/>
      <c r="ELO562" s="168"/>
      <c r="ELP562" s="168"/>
      <c r="ELQ562" s="168"/>
      <c r="ELR562" s="168"/>
      <c r="ELS562" s="168"/>
      <c r="ELT562" s="168"/>
      <c r="ELU562" s="168"/>
      <c r="ELV562" s="168"/>
      <c r="ELW562" s="168"/>
      <c r="ELX562" s="168"/>
      <c r="ELY562" s="168"/>
      <c r="ELZ562" s="168"/>
      <c r="EMA562" s="168"/>
      <c r="EMB562" s="168"/>
      <c r="EMC562" s="168"/>
      <c r="EMD562" s="168"/>
      <c r="EME562" s="168"/>
      <c r="EMF562" s="168"/>
      <c r="EMG562" s="168"/>
      <c r="EMH562" s="168"/>
      <c r="EMI562" s="168"/>
      <c r="EMJ562" s="168"/>
      <c r="EMK562" s="168"/>
      <c r="EML562" s="168"/>
      <c r="EMM562" s="168"/>
      <c r="EMN562" s="168"/>
      <c r="EMO562" s="168"/>
      <c r="EMP562" s="168"/>
      <c r="EMQ562" s="168"/>
      <c r="EMR562" s="168"/>
      <c r="EMS562" s="168"/>
      <c r="EMT562" s="168"/>
      <c r="EMU562" s="168"/>
      <c r="EMV562" s="168"/>
      <c r="EMW562" s="508"/>
      <c r="EMX562" s="508"/>
      <c r="EMY562" s="508"/>
      <c r="EMZ562" s="508"/>
      <c r="ENA562" s="508"/>
      <c r="ENB562" s="508"/>
      <c r="ENC562" s="508"/>
      <c r="END562" s="508"/>
      <c r="ENE562" s="508"/>
      <c r="ENF562" s="508"/>
      <c r="ENG562" s="508"/>
      <c r="ENH562" s="508"/>
      <c r="ENI562" s="508"/>
      <c r="ENJ562" s="508"/>
      <c r="ENK562" s="508"/>
      <c r="ENL562" s="508"/>
      <c r="ENM562" s="508"/>
      <c r="ENN562" s="508"/>
      <c r="ENO562" s="508"/>
      <c r="ENP562" s="508"/>
      <c r="ENQ562" s="508"/>
      <c r="ENR562" s="508"/>
      <c r="ENS562" s="508"/>
      <c r="ENT562" s="508"/>
      <c r="ENU562" s="89"/>
      <c r="ENV562" s="89"/>
      <c r="ENW562" s="89"/>
      <c r="ENX562" s="89"/>
      <c r="ENY562" s="89"/>
      <c r="ENZ562" s="508"/>
      <c r="EOA562" s="508"/>
      <c r="EOB562" s="89"/>
      <c r="EOC562" s="89"/>
      <c r="EOD562" s="508"/>
      <c r="EOE562" s="508"/>
      <c r="EOF562" s="89"/>
      <c r="EOG562" s="89"/>
      <c r="EOH562" s="508"/>
      <c r="EOI562" s="508"/>
      <c r="EOJ562" s="508"/>
      <c r="EOK562" s="508"/>
      <c r="EOL562" s="508"/>
      <c r="EOM562" s="508"/>
      <c r="EON562" s="508"/>
      <c r="EOO562" s="89"/>
      <c r="EOP562" s="89"/>
      <c r="EOQ562" s="508"/>
      <c r="EOR562" s="508"/>
      <c r="EOS562" s="89"/>
      <c r="EOT562" s="89"/>
      <c r="EOU562" s="508"/>
      <c r="EOV562" s="508"/>
      <c r="EOW562" s="508"/>
      <c r="EOX562" s="508"/>
      <c r="EOY562" s="508"/>
      <c r="EOZ562" s="203"/>
      <c r="EPA562" s="107"/>
      <c r="EPB562" s="508"/>
      <c r="EPC562" s="508"/>
      <c r="EPD562" s="508"/>
      <c r="EPE562" s="508"/>
      <c r="EPF562" s="508"/>
      <c r="EPG562" s="508"/>
      <c r="EPH562" s="508"/>
      <c r="EPI562" s="168"/>
      <c r="EPJ562" s="168"/>
      <c r="EPK562" s="168"/>
      <c r="EPL562" s="168"/>
      <c r="EPM562" s="168"/>
      <c r="EPN562" s="168"/>
      <c r="EPO562" s="168"/>
      <c r="EPP562" s="168"/>
      <c r="EPQ562" s="168"/>
      <c r="EPR562" s="168"/>
      <c r="EPS562" s="168"/>
      <c r="EPT562" s="168"/>
      <c r="EPU562" s="168"/>
      <c r="EPV562" s="168"/>
      <c r="EPW562" s="168"/>
      <c r="EPX562" s="168"/>
      <c r="EPY562" s="168"/>
      <c r="EPZ562" s="168"/>
      <c r="EQA562" s="168"/>
      <c r="EQB562" s="168"/>
      <c r="EQC562" s="168"/>
      <c r="EQD562" s="168"/>
      <c r="EQE562" s="168"/>
      <c r="EQF562" s="168"/>
      <c r="EQG562" s="168"/>
      <c r="EQH562" s="168"/>
      <c r="EQI562" s="168"/>
      <c r="EQJ562" s="168"/>
      <c r="EQK562" s="168"/>
      <c r="EQL562" s="168"/>
      <c r="EQM562" s="168"/>
      <c r="EQN562" s="168"/>
      <c r="EQO562" s="168"/>
      <c r="EQP562" s="168"/>
      <c r="EQQ562" s="168"/>
      <c r="EQR562" s="168"/>
      <c r="EQS562" s="168"/>
      <c r="EQT562" s="168"/>
      <c r="EQU562" s="168"/>
      <c r="EQV562" s="168"/>
      <c r="EQW562" s="168"/>
      <c r="EQX562" s="168"/>
      <c r="EQY562" s="168"/>
      <c r="EQZ562" s="168"/>
      <c r="ERA562" s="508"/>
      <c r="ERB562" s="508"/>
      <c r="ERC562" s="508"/>
      <c r="ERD562" s="508"/>
      <c r="ERE562" s="508"/>
      <c r="ERF562" s="508"/>
      <c r="ERG562" s="508"/>
      <c r="ERH562" s="508"/>
      <c r="ERI562" s="508"/>
      <c r="ERJ562" s="508"/>
      <c r="ERK562" s="508"/>
      <c r="ERL562" s="508"/>
      <c r="ERM562" s="508"/>
      <c r="ERN562" s="508"/>
      <c r="ERO562" s="508"/>
      <c r="ERP562" s="508"/>
      <c r="ERQ562" s="508"/>
      <c r="ERR562" s="508"/>
      <c r="ERS562" s="508"/>
      <c r="ERT562" s="508"/>
      <c r="ERU562" s="508"/>
      <c r="ERV562" s="508"/>
      <c r="ERW562" s="508"/>
      <c r="ERX562" s="508"/>
      <c r="ERY562" s="89"/>
      <c r="ERZ562" s="89"/>
      <c r="ESA562" s="89"/>
      <c r="ESB562" s="89"/>
      <c r="ESC562" s="89"/>
      <c r="ESD562" s="508"/>
      <c r="ESE562" s="508"/>
      <c r="ESF562" s="89"/>
      <c r="ESG562" s="89"/>
      <c r="ESH562" s="508"/>
      <c r="ESI562" s="508"/>
      <c r="ESJ562" s="89"/>
      <c r="ESK562" s="89"/>
      <c r="ESL562" s="508"/>
      <c r="ESM562" s="508"/>
      <c r="ESN562" s="508"/>
      <c r="ESO562" s="508"/>
      <c r="ESP562" s="508"/>
      <c r="ESQ562" s="508"/>
      <c r="ESR562" s="508"/>
      <c r="ESS562" s="89"/>
      <c r="EST562" s="89"/>
      <c r="ESU562" s="508"/>
      <c r="ESV562" s="508"/>
      <c r="ESW562" s="89"/>
      <c r="ESX562" s="89"/>
      <c r="ESY562" s="508"/>
      <c r="ESZ562" s="508"/>
      <c r="ETA562" s="508"/>
      <c r="ETB562" s="508"/>
      <c r="ETC562" s="508"/>
      <c r="ETD562" s="203"/>
      <c r="ETE562" s="107"/>
      <c r="ETF562" s="508"/>
      <c r="ETG562" s="508"/>
      <c r="ETH562" s="508"/>
      <c r="ETI562" s="508"/>
      <c r="ETJ562" s="508"/>
      <c r="ETK562" s="508"/>
      <c r="ETL562" s="508"/>
      <c r="ETM562" s="168"/>
      <c r="ETN562" s="168"/>
      <c r="ETO562" s="168"/>
      <c r="ETP562" s="168"/>
      <c r="ETQ562" s="168"/>
      <c r="ETR562" s="168"/>
      <c r="ETS562" s="168"/>
      <c r="ETT562" s="168"/>
      <c r="ETU562" s="168"/>
      <c r="ETV562" s="168"/>
      <c r="ETW562" s="168"/>
      <c r="ETX562" s="168"/>
      <c r="ETY562" s="168"/>
      <c r="ETZ562" s="168"/>
      <c r="EUA562" s="168"/>
      <c r="EUB562" s="168"/>
      <c r="EUC562" s="168"/>
      <c r="EUD562" s="168"/>
      <c r="EUE562" s="168"/>
      <c r="EUF562" s="168"/>
      <c r="EUG562" s="168"/>
      <c r="EUH562" s="168"/>
      <c r="EUI562" s="168"/>
      <c r="EUJ562" s="168"/>
      <c r="EUK562" s="168"/>
      <c r="EUL562" s="168"/>
      <c r="EUM562" s="168"/>
      <c r="EUN562" s="168"/>
      <c r="EUO562" s="168"/>
      <c r="EUP562" s="168"/>
      <c r="EUQ562" s="168"/>
      <c r="EUR562" s="168"/>
      <c r="EUS562" s="168"/>
      <c r="EUT562" s="168"/>
      <c r="EUU562" s="168"/>
      <c r="EUV562" s="168"/>
      <c r="EUW562" s="168"/>
      <c r="EUX562" s="168"/>
      <c r="EUY562" s="168"/>
      <c r="EUZ562" s="168"/>
      <c r="EVA562" s="168"/>
      <c r="EVB562" s="168"/>
      <c r="EVC562" s="168"/>
      <c r="EVD562" s="168"/>
      <c r="EVE562" s="508"/>
      <c r="EVF562" s="508"/>
      <c r="EVG562" s="508"/>
      <c r="EVH562" s="508"/>
      <c r="EVI562" s="508"/>
      <c r="EVJ562" s="508"/>
      <c r="EVK562" s="508"/>
      <c r="EVL562" s="508"/>
      <c r="EVM562" s="508"/>
      <c r="EVN562" s="508"/>
      <c r="EVO562" s="508"/>
      <c r="EVP562" s="508"/>
      <c r="EVQ562" s="508"/>
      <c r="EVR562" s="508"/>
      <c r="EVS562" s="508"/>
      <c r="EVT562" s="508"/>
      <c r="EVU562" s="508"/>
      <c r="EVV562" s="508"/>
      <c r="EVW562" s="508"/>
      <c r="EVX562" s="508"/>
      <c r="EVY562" s="508"/>
      <c r="EVZ562" s="508"/>
      <c r="EWA562" s="508"/>
      <c r="EWB562" s="508"/>
      <c r="EWC562" s="89"/>
      <c r="EWD562" s="89"/>
      <c r="EWE562" s="89"/>
      <c r="EWF562" s="89"/>
      <c r="EWG562" s="89"/>
      <c r="EWH562" s="508"/>
      <c r="EWI562" s="508"/>
      <c r="EWJ562" s="89"/>
      <c r="EWK562" s="89"/>
      <c r="EWL562" s="508"/>
      <c r="EWM562" s="508"/>
      <c r="EWN562" s="89"/>
      <c r="EWO562" s="89"/>
      <c r="EWP562" s="508"/>
      <c r="EWQ562" s="508"/>
      <c r="EWR562" s="508"/>
      <c r="EWS562" s="508"/>
      <c r="EWT562" s="508"/>
      <c r="EWU562" s="508"/>
      <c r="EWV562" s="508"/>
      <c r="EWW562" s="89"/>
      <c r="EWX562" s="89"/>
      <c r="EWY562" s="508"/>
      <c r="EWZ562" s="508"/>
      <c r="EXA562" s="89"/>
      <c r="EXB562" s="89"/>
      <c r="EXC562" s="508"/>
      <c r="EXD562" s="508"/>
      <c r="EXE562" s="508"/>
      <c r="EXF562" s="508"/>
      <c r="EXG562" s="508"/>
      <c r="EXH562" s="203"/>
      <c r="EXI562" s="107"/>
      <c r="EXJ562" s="508"/>
      <c r="EXK562" s="508"/>
      <c r="EXL562" s="508"/>
      <c r="EXM562" s="508"/>
      <c r="EXN562" s="508"/>
      <c r="EXO562" s="508"/>
      <c r="EXP562" s="508"/>
      <c r="EXQ562" s="168"/>
      <c r="EXR562" s="168"/>
      <c r="EXS562" s="168"/>
      <c r="EXT562" s="168"/>
      <c r="EXU562" s="168"/>
      <c r="EXV562" s="168"/>
      <c r="EXW562" s="168"/>
      <c r="EXX562" s="168"/>
      <c r="EXY562" s="168"/>
      <c r="EXZ562" s="168"/>
      <c r="EYA562" s="168"/>
      <c r="EYB562" s="168"/>
      <c r="EYC562" s="168"/>
      <c r="EYD562" s="168"/>
      <c r="EYE562" s="168"/>
      <c r="EYF562" s="168"/>
      <c r="EYG562" s="168"/>
      <c r="EYH562" s="168"/>
      <c r="EYI562" s="168"/>
      <c r="EYJ562" s="168"/>
      <c r="EYK562" s="168"/>
      <c r="EYL562" s="168"/>
      <c r="EYM562" s="168"/>
      <c r="EYN562" s="168"/>
      <c r="EYO562" s="168"/>
      <c r="EYP562" s="168"/>
      <c r="EYQ562" s="168"/>
      <c r="EYR562" s="168"/>
      <c r="EYS562" s="168"/>
      <c r="EYT562" s="168"/>
      <c r="EYU562" s="168"/>
      <c r="EYV562" s="168"/>
      <c r="EYW562" s="168"/>
      <c r="EYX562" s="168"/>
      <c r="EYY562" s="168"/>
      <c r="EYZ562" s="168"/>
      <c r="EZA562" s="168"/>
      <c r="EZB562" s="168"/>
      <c r="EZC562" s="168"/>
      <c r="EZD562" s="168"/>
      <c r="EZE562" s="168"/>
      <c r="EZF562" s="168"/>
      <c r="EZG562" s="168"/>
      <c r="EZH562" s="168"/>
      <c r="EZI562" s="508"/>
      <c r="EZJ562" s="508"/>
      <c r="EZK562" s="508"/>
      <c r="EZL562" s="508"/>
      <c r="EZM562" s="508"/>
      <c r="EZN562" s="508"/>
      <c r="EZO562" s="508"/>
      <c r="EZP562" s="508"/>
      <c r="EZQ562" s="508"/>
      <c r="EZR562" s="508"/>
      <c r="EZS562" s="508"/>
      <c r="EZT562" s="508"/>
      <c r="EZU562" s="508"/>
      <c r="EZV562" s="508"/>
      <c r="EZW562" s="508"/>
      <c r="EZX562" s="508"/>
      <c r="EZY562" s="508"/>
      <c r="EZZ562" s="508"/>
      <c r="FAA562" s="508"/>
      <c r="FAB562" s="508"/>
      <c r="FAC562" s="508"/>
      <c r="FAD562" s="508"/>
      <c r="FAE562" s="508"/>
      <c r="FAF562" s="508"/>
      <c r="FAG562" s="89"/>
      <c r="FAH562" s="89"/>
      <c r="FAI562" s="89"/>
      <c r="FAJ562" s="89"/>
      <c r="FAK562" s="89"/>
      <c r="FAL562" s="508"/>
      <c r="FAM562" s="508"/>
      <c r="FAN562" s="89"/>
      <c r="FAO562" s="89"/>
      <c r="FAP562" s="508"/>
      <c r="FAQ562" s="508"/>
      <c r="FAR562" s="89"/>
      <c r="FAS562" s="89"/>
      <c r="FAT562" s="508"/>
      <c r="FAU562" s="508"/>
      <c r="FAV562" s="508"/>
      <c r="FAW562" s="508"/>
      <c r="FAX562" s="508"/>
      <c r="FAY562" s="508"/>
      <c r="FAZ562" s="508"/>
      <c r="FBA562" s="89"/>
      <c r="FBB562" s="89"/>
      <c r="FBC562" s="508"/>
      <c r="FBD562" s="508"/>
      <c r="FBE562" s="89"/>
      <c r="FBF562" s="89"/>
      <c r="FBG562" s="508"/>
      <c r="FBH562" s="508"/>
      <c r="FBI562" s="508"/>
      <c r="FBJ562" s="508"/>
      <c r="FBK562" s="508"/>
      <c r="FBL562" s="203"/>
      <c r="FBM562" s="107"/>
      <c r="FBN562" s="508"/>
      <c r="FBO562" s="508"/>
      <c r="FBP562" s="508"/>
      <c r="FBQ562" s="508"/>
      <c r="FBR562" s="508"/>
      <c r="FBS562" s="508"/>
      <c r="FBT562" s="508"/>
      <c r="FBU562" s="168"/>
      <c r="FBV562" s="168"/>
      <c r="FBW562" s="168"/>
      <c r="FBX562" s="168"/>
      <c r="FBY562" s="168"/>
      <c r="FBZ562" s="168"/>
      <c r="FCA562" s="168"/>
      <c r="FCB562" s="168"/>
      <c r="FCC562" s="168"/>
      <c r="FCD562" s="168"/>
      <c r="FCE562" s="168"/>
      <c r="FCF562" s="168"/>
      <c r="FCG562" s="168"/>
      <c r="FCH562" s="168"/>
      <c r="FCI562" s="168"/>
      <c r="FCJ562" s="168"/>
      <c r="FCK562" s="168"/>
      <c r="FCL562" s="168"/>
      <c r="FCM562" s="168"/>
      <c r="FCN562" s="168"/>
      <c r="FCO562" s="168"/>
      <c r="FCP562" s="168"/>
      <c r="FCQ562" s="168"/>
      <c r="FCR562" s="168"/>
      <c r="FCS562" s="168"/>
      <c r="FCT562" s="168"/>
      <c r="FCU562" s="168"/>
      <c r="FCV562" s="168"/>
      <c r="FCW562" s="168"/>
      <c r="FCX562" s="168"/>
      <c r="FCY562" s="168"/>
      <c r="FCZ562" s="168"/>
      <c r="FDA562" s="168"/>
      <c r="FDB562" s="168"/>
      <c r="FDC562" s="168"/>
      <c r="FDD562" s="168"/>
      <c r="FDE562" s="168"/>
      <c r="FDF562" s="168"/>
      <c r="FDG562" s="168"/>
      <c r="FDH562" s="168"/>
      <c r="FDI562" s="168"/>
      <c r="FDJ562" s="168"/>
      <c r="FDK562" s="168"/>
      <c r="FDL562" s="168"/>
      <c r="FDM562" s="508"/>
      <c r="FDN562" s="508"/>
      <c r="FDO562" s="508"/>
      <c r="FDP562" s="508"/>
      <c r="FDQ562" s="508"/>
      <c r="FDR562" s="508"/>
      <c r="FDS562" s="508"/>
      <c r="FDT562" s="508"/>
      <c r="FDU562" s="508"/>
      <c r="FDV562" s="508"/>
      <c r="FDW562" s="508"/>
      <c r="FDX562" s="508"/>
      <c r="FDY562" s="508"/>
      <c r="FDZ562" s="508"/>
      <c r="FEA562" s="508"/>
      <c r="FEB562" s="508"/>
      <c r="FEC562" s="508"/>
      <c r="FED562" s="508"/>
      <c r="FEE562" s="508"/>
      <c r="FEF562" s="508"/>
      <c r="FEG562" s="508"/>
      <c r="FEH562" s="508"/>
      <c r="FEI562" s="508"/>
      <c r="FEJ562" s="508"/>
      <c r="FEK562" s="89"/>
      <c r="FEL562" s="89"/>
      <c r="FEM562" s="89"/>
      <c r="FEN562" s="89"/>
      <c r="FEO562" s="89"/>
      <c r="FEP562" s="508"/>
      <c r="FEQ562" s="508"/>
      <c r="FER562" s="89"/>
      <c r="FES562" s="89"/>
      <c r="FET562" s="508"/>
      <c r="FEU562" s="508"/>
      <c r="FEV562" s="89"/>
      <c r="FEW562" s="89"/>
      <c r="FEX562" s="508"/>
      <c r="FEY562" s="508"/>
      <c r="FEZ562" s="508"/>
      <c r="FFA562" s="508"/>
      <c r="FFB562" s="508"/>
      <c r="FFC562" s="508"/>
      <c r="FFD562" s="508"/>
      <c r="FFE562" s="89"/>
      <c r="FFF562" s="89"/>
      <c r="FFG562" s="508"/>
      <c r="FFH562" s="508"/>
      <c r="FFI562" s="89"/>
      <c r="FFJ562" s="89"/>
      <c r="FFK562" s="508"/>
      <c r="FFL562" s="508"/>
      <c r="FFM562" s="508"/>
      <c r="FFN562" s="508"/>
      <c r="FFO562" s="508"/>
      <c r="FFP562" s="203"/>
      <c r="FFQ562" s="107"/>
      <c r="FFR562" s="508"/>
      <c r="FFS562" s="508"/>
      <c r="FFT562" s="508"/>
      <c r="FFU562" s="508"/>
      <c r="FFV562" s="508"/>
      <c r="FFW562" s="508"/>
      <c r="FFX562" s="508"/>
      <c r="FFY562" s="168"/>
      <c r="FFZ562" s="168"/>
      <c r="FGA562" s="168"/>
      <c r="FGB562" s="168"/>
      <c r="FGC562" s="168"/>
      <c r="FGD562" s="168"/>
      <c r="FGE562" s="168"/>
      <c r="FGF562" s="168"/>
      <c r="FGG562" s="168"/>
      <c r="FGH562" s="168"/>
      <c r="FGI562" s="168"/>
      <c r="FGJ562" s="168"/>
      <c r="FGK562" s="168"/>
      <c r="FGL562" s="168"/>
      <c r="FGM562" s="168"/>
      <c r="FGN562" s="168"/>
      <c r="FGO562" s="168"/>
      <c r="FGP562" s="168"/>
      <c r="FGQ562" s="168"/>
      <c r="FGR562" s="168"/>
      <c r="FGS562" s="168"/>
      <c r="FGT562" s="168"/>
      <c r="FGU562" s="168"/>
      <c r="FGV562" s="168"/>
      <c r="FGW562" s="168"/>
      <c r="FGX562" s="168"/>
      <c r="FGY562" s="168"/>
      <c r="FGZ562" s="168"/>
      <c r="FHA562" s="168"/>
      <c r="FHB562" s="168"/>
      <c r="FHC562" s="168"/>
      <c r="FHD562" s="168"/>
      <c r="FHE562" s="168"/>
      <c r="FHF562" s="168"/>
      <c r="FHG562" s="168"/>
      <c r="FHH562" s="168"/>
      <c r="FHI562" s="168"/>
      <c r="FHJ562" s="168"/>
      <c r="FHK562" s="168"/>
      <c r="FHL562" s="168"/>
      <c r="FHM562" s="168"/>
      <c r="FHN562" s="168"/>
      <c r="FHO562" s="168"/>
      <c r="FHP562" s="168"/>
      <c r="FHQ562" s="508"/>
      <c r="FHR562" s="508"/>
      <c r="FHS562" s="508"/>
      <c r="FHT562" s="508"/>
      <c r="FHU562" s="508"/>
      <c r="FHV562" s="508"/>
      <c r="FHW562" s="508"/>
      <c r="FHX562" s="508"/>
      <c r="FHY562" s="508"/>
      <c r="FHZ562" s="508"/>
      <c r="FIA562" s="508"/>
      <c r="FIB562" s="508"/>
      <c r="FIC562" s="508"/>
      <c r="FID562" s="508"/>
      <c r="FIE562" s="508"/>
      <c r="FIF562" s="508"/>
      <c r="FIG562" s="508"/>
      <c r="FIH562" s="508"/>
      <c r="FII562" s="508"/>
      <c r="FIJ562" s="508"/>
      <c r="FIK562" s="508"/>
      <c r="FIL562" s="508"/>
      <c r="FIM562" s="508"/>
      <c r="FIN562" s="508"/>
      <c r="FIO562" s="89"/>
      <c r="FIP562" s="89"/>
      <c r="FIQ562" s="89"/>
      <c r="FIR562" s="89"/>
      <c r="FIS562" s="89"/>
      <c r="FIT562" s="508"/>
      <c r="FIU562" s="508"/>
      <c r="FIV562" s="89"/>
      <c r="FIW562" s="89"/>
      <c r="FIX562" s="508"/>
      <c r="FIY562" s="508"/>
      <c r="FIZ562" s="89"/>
      <c r="FJA562" s="89"/>
      <c r="FJB562" s="508"/>
      <c r="FJC562" s="508"/>
      <c r="FJD562" s="508"/>
      <c r="FJE562" s="508"/>
      <c r="FJF562" s="508"/>
      <c r="FJG562" s="508"/>
      <c r="FJH562" s="508"/>
      <c r="FJI562" s="89"/>
      <c r="FJJ562" s="89"/>
      <c r="FJK562" s="508"/>
      <c r="FJL562" s="508"/>
      <c r="FJM562" s="89"/>
      <c r="FJN562" s="89"/>
      <c r="FJO562" s="508"/>
      <c r="FJP562" s="508"/>
      <c r="FJQ562" s="508"/>
      <c r="FJR562" s="508"/>
      <c r="FJS562" s="508"/>
      <c r="FJT562" s="203"/>
      <c r="FJU562" s="107"/>
      <c r="FJV562" s="508"/>
      <c r="FJW562" s="508"/>
      <c r="FJX562" s="508"/>
      <c r="FJY562" s="508"/>
      <c r="FJZ562" s="508"/>
      <c r="FKA562" s="508"/>
      <c r="FKB562" s="508"/>
      <c r="FKC562" s="168"/>
      <c r="FKD562" s="168"/>
      <c r="FKE562" s="168"/>
      <c r="FKF562" s="168"/>
      <c r="FKG562" s="168"/>
      <c r="FKH562" s="168"/>
      <c r="FKI562" s="168"/>
      <c r="FKJ562" s="168"/>
      <c r="FKK562" s="168"/>
      <c r="FKL562" s="168"/>
      <c r="FKM562" s="168"/>
      <c r="FKN562" s="168"/>
      <c r="FKO562" s="168"/>
      <c r="FKP562" s="168"/>
      <c r="FKQ562" s="168"/>
      <c r="FKR562" s="168"/>
      <c r="FKS562" s="168"/>
      <c r="FKT562" s="168"/>
      <c r="FKU562" s="168"/>
      <c r="FKV562" s="168"/>
      <c r="FKW562" s="168"/>
      <c r="FKX562" s="168"/>
      <c r="FKY562" s="168"/>
      <c r="FKZ562" s="168"/>
      <c r="FLA562" s="168"/>
      <c r="FLB562" s="168"/>
      <c r="FLC562" s="168"/>
      <c r="FLD562" s="168"/>
      <c r="FLE562" s="168"/>
      <c r="FLF562" s="168"/>
      <c r="FLG562" s="168"/>
      <c r="FLH562" s="168"/>
      <c r="FLI562" s="168"/>
      <c r="FLJ562" s="168"/>
      <c r="FLK562" s="168"/>
      <c r="FLL562" s="168"/>
      <c r="FLM562" s="168"/>
      <c r="FLN562" s="168"/>
      <c r="FLO562" s="168"/>
      <c r="FLP562" s="168"/>
      <c r="FLQ562" s="168"/>
      <c r="FLR562" s="168"/>
      <c r="FLS562" s="168"/>
      <c r="FLT562" s="168"/>
      <c r="FLU562" s="508"/>
      <c r="FLV562" s="508"/>
      <c r="FLW562" s="508"/>
      <c r="FLX562" s="508"/>
      <c r="FLY562" s="508"/>
      <c r="FLZ562" s="508"/>
      <c r="FMA562" s="508"/>
      <c r="FMB562" s="508"/>
      <c r="FMC562" s="508"/>
      <c r="FMD562" s="508"/>
      <c r="FME562" s="508"/>
      <c r="FMF562" s="508"/>
      <c r="FMG562" s="508"/>
      <c r="FMH562" s="508"/>
      <c r="FMI562" s="508"/>
      <c r="FMJ562" s="508"/>
      <c r="FMK562" s="508"/>
      <c r="FML562" s="508"/>
      <c r="FMM562" s="508"/>
      <c r="FMN562" s="508"/>
      <c r="FMO562" s="508"/>
      <c r="FMP562" s="508"/>
      <c r="FMQ562" s="508"/>
      <c r="FMR562" s="508"/>
      <c r="FMS562" s="89"/>
      <c r="FMT562" s="89"/>
      <c r="FMU562" s="89"/>
      <c r="FMV562" s="89"/>
      <c r="FMW562" s="89"/>
      <c r="FMX562" s="508"/>
      <c r="FMY562" s="508"/>
      <c r="FMZ562" s="89"/>
      <c r="FNA562" s="89"/>
      <c r="FNB562" s="508"/>
      <c r="FNC562" s="508"/>
      <c r="FND562" s="89"/>
      <c r="FNE562" s="89"/>
      <c r="FNF562" s="508"/>
      <c r="FNG562" s="508"/>
      <c r="FNH562" s="508"/>
      <c r="FNI562" s="508"/>
      <c r="FNJ562" s="508"/>
      <c r="FNK562" s="508"/>
      <c r="FNL562" s="508"/>
      <c r="FNM562" s="89"/>
      <c r="FNN562" s="89"/>
      <c r="FNO562" s="508"/>
      <c r="FNP562" s="508"/>
      <c r="FNQ562" s="89"/>
      <c r="FNR562" s="89"/>
      <c r="FNS562" s="508"/>
      <c r="FNT562" s="508"/>
      <c r="FNU562" s="508"/>
      <c r="FNV562" s="508"/>
      <c r="FNW562" s="508"/>
      <c r="FNX562" s="203"/>
      <c r="FNY562" s="107"/>
      <c r="FNZ562" s="508"/>
      <c r="FOA562" s="508"/>
      <c r="FOB562" s="508"/>
      <c r="FOC562" s="508"/>
      <c r="FOD562" s="508"/>
      <c r="FOE562" s="508"/>
      <c r="FOF562" s="508"/>
      <c r="FOG562" s="168"/>
      <c r="FOH562" s="168"/>
      <c r="FOI562" s="168"/>
      <c r="FOJ562" s="168"/>
      <c r="FOK562" s="168"/>
      <c r="FOL562" s="168"/>
      <c r="FOM562" s="168"/>
      <c r="FON562" s="168"/>
      <c r="FOO562" s="168"/>
      <c r="FOP562" s="168"/>
      <c r="FOQ562" s="168"/>
      <c r="FOR562" s="168"/>
      <c r="FOS562" s="168"/>
      <c r="FOT562" s="168"/>
      <c r="FOU562" s="168"/>
      <c r="FOV562" s="168"/>
      <c r="FOW562" s="168"/>
      <c r="FOX562" s="168"/>
      <c r="FOY562" s="168"/>
      <c r="FOZ562" s="168"/>
      <c r="FPA562" s="168"/>
      <c r="FPB562" s="168"/>
      <c r="FPC562" s="168"/>
      <c r="FPD562" s="168"/>
      <c r="FPE562" s="168"/>
      <c r="FPF562" s="168"/>
      <c r="FPG562" s="168"/>
      <c r="FPH562" s="168"/>
      <c r="FPI562" s="168"/>
      <c r="FPJ562" s="168"/>
      <c r="FPK562" s="168"/>
      <c r="FPL562" s="168"/>
      <c r="FPM562" s="168"/>
      <c r="FPN562" s="168"/>
      <c r="FPO562" s="168"/>
      <c r="FPP562" s="168"/>
      <c r="FPQ562" s="168"/>
      <c r="FPR562" s="168"/>
      <c r="FPS562" s="168"/>
      <c r="FPT562" s="168"/>
      <c r="FPU562" s="168"/>
      <c r="FPV562" s="168"/>
      <c r="FPW562" s="168"/>
      <c r="FPX562" s="168"/>
      <c r="FPY562" s="508"/>
      <c r="FPZ562" s="508"/>
      <c r="FQA562" s="508"/>
      <c r="FQB562" s="508"/>
      <c r="FQC562" s="508"/>
      <c r="FQD562" s="508"/>
      <c r="FQE562" s="508"/>
      <c r="FQF562" s="508"/>
      <c r="FQG562" s="508"/>
      <c r="FQH562" s="508"/>
      <c r="FQI562" s="508"/>
      <c r="FQJ562" s="508"/>
      <c r="FQK562" s="508"/>
      <c r="FQL562" s="508"/>
      <c r="FQM562" s="508"/>
      <c r="FQN562" s="508"/>
      <c r="FQO562" s="508"/>
      <c r="FQP562" s="508"/>
      <c r="FQQ562" s="508"/>
      <c r="FQR562" s="508"/>
      <c r="FQS562" s="508"/>
      <c r="FQT562" s="508"/>
      <c r="FQU562" s="508"/>
      <c r="FQV562" s="508"/>
      <c r="FQW562" s="89"/>
      <c r="FQX562" s="89"/>
      <c r="FQY562" s="89"/>
      <c r="FQZ562" s="89"/>
      <c r="FRA562" s="89"/>
      <c r="FRB562" s="508"/>
      <c r="FRC562" s="508"/>
      <c r="FRD562" s="89"/>
      <c r="FRE562" s="89"/>
      <c r="FRF562" s="508"/>
      <c r="FRG562" s="508"/>
      <c r="FRH562" s="89"/>
      <c r="FRI562" s="89"/>
      <c r="FRJ562" s="508"/>
      <c r="FRK562" s="508"/>
      <c r="FRL562" s="508"/>
      <c r="FRM562" s="508"/>
      <c r="FRN562" s="508"/>
      <c r="FRO562" s="508"/>
      <c r="FRP562" s="508"/>
      <c r="FRQ562" s="89"/>
      <c r="FRR562" s="89"/>
      <c r="FRS562" s="508"/>
      <c r="FRT562" s="508"/>
      <c r="FRU562" s="89"/>
      <c r="FRV562" s="89"/>
      <c r="FRW562" s="508"/>
      <c r="FRX562" s="508"/>
      <c r="FRY562" s="508"/>
      <c r="FRZ562" s="508"/>
      <c r="FSA562" s="508"/>
      <c r="FSB562" s="203"/>
      <c r="FSC562" s="107"/>
      <c r="FSD562" s="508"/>
      <c r="FSE562" s="508"/>
      <c r="FSF562" s="508"/>
      <c r="FSG562" s="508"/>
      <c r="FSH562" s="508"/>
      <c r="FSI562" s="508"/>
      <c r="FSJ562" s="508"/>
      <c r="FSK562" s="168"/>
      <c r="FSL562" s="168"/>
      <c r="FSM562" s="168"/>
      <c r="FSN562" s="168"/>
      <c r="FSO562" s="168"/>
      <c r="FSP562" s="168"/>
      <c r="FSQ562" s="168"/>
      <c r="FSR562" s="168"/>
      <c r="FSS562" s="168"/>
      <c r="FST562" s="168"/>
      <c r="FSU562" s="168"/>
      <c r="FSV562" s="168"/>
      <c r="FSW562" s="168"/>
      <c r="FSX562" s="168"/>
      <c r="FSY562" s="168"/>
      <c r="FSZ562" s="168"/>
      <c r="FTA562" s="168"/>
      <c r="FTB562" s="168"/>
      <c r="FTC562" s="168"/>
      <c r="FTD562" s="168"/>
      <c r="FTE562" s="168"/>
      <c r="FTF562" s="168"/>
      <c r="FTG562" s="168"/>
      <c r="FTH562" s="168"/>
      <c r="FTI562" s="168"/>
      <c r="FTJ562" s="168"/>
      <c r="FTK562" s="168"/>
      <c r="FTL562" s="168"/>
      <c r="FTM562" s="168"/>
      <c r="FTN562" s="168"/>
      <c r="FTO562" s="168"/>
      <c r="FTP562" s="168"/>
      <c r="FTQ562" s="168"/>
      <c r="FTR562" s="168"/>
      <c r="FTS562" s="168"/>
      <c r="FTT562" s="168"/>
      <c r="FTU562" s="168"/>
      <c r="FTV562" s="168"/>
      <c r="FTW562" s="168"/>
      <c r="FTX562" s="168"/>
      <c r="FTY562" s="168"/>
      <c r="FTZ562" s="168"/>
      <c r="FUA562" s="168"/>
      <c r="FUB562" s="168"/>
      <c r="FUC562" s="508"/>
      <c r="FUD562" s="508"/>
      <c r="FUE562" s="508"/>
      <c r="FUF562" s="508"/>
      <c r="FUG562" s="508"/>
      <c r="FUH562" s="508"/>
      <c r="FUI562" s="508"/>
      <c r="FUJ562" s="508"/>
      <c r="FUK562" s="508"/>
      <c r="FUL562" s="508"/>
      <c r="FUM562" s="508"/>
      <c r="FUN562" s="508"/>
      <c r="FUO562" s="508"/>
      <c r="FUP562" s="508"/>
      <c r="FUQ562" s="508"/>
      <c r="FUR562" s="508"/>
      <c r="FUS562" s="508"/>
      <c r="FUT562" s="508"/>
      <c r="FUU562" s="508"/>
      <c r="FUV562" s="508"/>
      <c r="FUW562" s="508"/>
      <c r="FUX562" s="508"/>
      <c r="FUY562" s="508"/>
      <c r="FUZ562" s="508"/>
      <c r="FVA562" s="89"/>
      <c r="FVB562" s="89"/>
      <c r="FVC562" s="89"/>
      <c r="FVD562" s="89"/>
      <c r="FVE562" s="89"/>
      <c r="FVF562" s="508"/>
      <c r="FVG562" s="508"/>
      <c r="FVH562" s="89"/>
      <c r="FVI562" s="89"/>
      <c r="FVJ562" s="508"/>
      <c r="FVK562" s="508"/>
      <c r="FVL562" s="89"/>
      <c r="FVM562" s="89"/>
      <c r="FVN562" s="508"/>
      <c r="FVO562" s="508"/>
      <c r="FVP562" s="508"/>
      <c r="FVQ562" s="508"/>
      <c r="FVR562" s="508"/>
      <c r="FVS562" s="508"/>
      <c r="FVT562" s="508"/>
      <c r="FVU562" s="89"/>
      <c r="FVV562" s="89"/>
      <c r="FVW562" s="508"/>
      <c r="FVX562" s="508"/>
      <c r="FVY562" s="89"/>
      <c r="FVZ562" s="89"/>
      <c r="FWA562" s="508"/>
      <c r="FWB562" s="508"/>
      <c r="FWC562" s="508"/>
      <c r="FWD562" s="508"/>
      <c r="FWE562" s="508"/>
      <c r="FWF562" s="203"/>
      <c r="FWG562" s="107"/>
      <c r="FWH562" s="508"/>
      <c r="FWI562" s="508"/>
      <c r="FWJ562" s="508"/>
      <c r="FWK562" s="508"/>
      <c r="FWL562" s="508"/>
      <c r="FWM562" s="508"/>
      <c r="FWN562" s="508"/>
      <c r="FWO562" s="168"/>
      <c r="FWP562" s="168"/>
      <c r="FWQ562" s="168"/>
      <c r="FWR562" s="168"/>
      <c r="FWS562" s="168"/>
      <c r="FWT562" s="168"/>
      <c r="FWU562" s="168"/>
      <c r="FWV562" s="168"/>
      <c r="FWW562" s="168"/>
      <c r="FWX562" s="168"/>
      <c r="FWY562" s="168"/>
      <c r="FWZ562" s="168"/>
      <c r="FXA562" s="168"/>
      <c r="FXB562" s="168"/>
      <c r="FXC562" s="168"/>
      <c r="FXD562" s="168"/>
      <c r="FXE562" s="168"/>
      <c r="FXF562" s="168"/>
      <c r="FXG562" s="168"/>
      <c r="FXH562" s="168"/>
      <c r="FXI562" s="168"/>
      <c r="FXJ562" s="168"/>
      <c r="FXK562" s="168"/>
      <c r="FXL562" s="168"/>
      <c r="FXM562" s="168"/>
      <c r="FXN562" s="168"/>
      <c r="FXO562" s="168"/>
      <c r="FXP562" s="168"/>
      <c r="FXQ562" s="168"/>
      <c r="FXR562" s="168"/>
      <c r="FXS562" s="168"/>
      <c r="FXT562" s="168"/>
      <c r="FXU562" s="168"/>
      <c r="FXV562" s="168"/>
      <c r="FXW562" s="168"/>
      <c r="FXX562" s="168"/>
      <c r="FXY562" s="168"/>
      <c r="FXZ562" s="168"/>
      <c r="FYA562" s="168"/>
      <c r="FYB562" s="168"/>
      <c r="FYC562" s="168"/>
      <c r="FYD562" s="168"/>
      <c r="FYE562" s="168"/>
      <c r="FYF562" s="168"/>
      <c r="FYG562" s="508"/>
      <c r="FYH562" s="508"/>
      <c r="FYI562" s="508"/>
      <c r="FYJ562" s="508"/>
      <c r="FYK562" s="508"/>
      <c r="FYL562" s="508"/>
      <c r="FYM562" s="508"/>
      <c r="FYN562" s="508"/>
      <c r="FYO562" s="508"/>
      <c r="FYP562" s="508"/>
      <c r="FYQ562" s="508"/>
      <c r="FYR562" s="508"/>
      <c r="FYS562" s="508"/>
      <c r="FYT562" s="508"/>
      <c r="FYU562" s="508"/>
      <c r="FYV562" s="508"/>
      <c r="FYW562" s="508"/>
      <c r="FYX562" s="508"/>
      <c r="FYY562" s="508"/>
      <c r="FYZ562" s="508"/>
      <c r="FZA562" s="508"/>
      <c r="FZB562" s="508"/>
      <c r="FZC562" s="508"/>
      <c r="FZD562" s="508"/>
      <c r="FZE562" s="89"/>
      <c r="FZF562" s="89"/>
      <c r="FZG562" s="89"/>
      <c r="FZH562" s="89"/>
      <c r="FZI562" s="89"/>
      <c r="FZJ562" s="508"/>
      <c r="FZK562" s="508"/>
      <c r="FZL562" s="89"/>
      <c r="FZM562" s="89"/>
      <c r="FZN562" s="508"/>
      <c r="FZO562" s="508"/>
      <c r="FZP562" s="89"/>
      <c r="FZQ562" s="89"/>
      <c r="FZR562" s="508"/>
      <c r="FZS562" s="508"/>
      <c r="FZT562" s="508"/>
      <c r="FZU562" s="508"/>
      <c r="FZV562" s="508"/>
      <c r="FZW562" s="508"/>
      <c r="FZX562" s="508"/>
      <c r="FZY562" s="89"/>
      <c r="FZZ562" s="89"/>
      <c r="GAA562" s="508"/>
      <c r="GAB562" s="508"/>
      <c r="GAC562" s="89"/>
      <c r="GAD562" s="89"/>
      <c r="GAE562" s="508"/>
      <c r="GAF562" s="508"/>
      <c r="GAG562" s="508"/>
      <c r="GAH562" s="508"/>
      <c r="GAI562" s="508"/>
      <c r="GAJ562" s="203"/>
      <c r="GAK562" s="107"/>
      <c r="GAL562" s="508"/>
      <c r="GAM562" s="508"/>
      <c r="GAN562" s="508"/>
      <c r="GAO562" s="508"/>
      <c r="GAP562" s="508"/>
      <c r="GAQ562" s="508"/>
      <c r="GAR562" s="508"/>
      <c r="GAS562" s="168"/>
      <c r="GAT562" s="168"/>
      <c r="GAU562" s="168"/>
      <c r="GAV562" s="168"/>
      <c r="GAW562" s="168"/>
      <c r="GAX562" s="168"/>
      <c r="GAY562" s="168"/>
      <c r="GAZ562" s="168"/>
      <c r="GBA562" s="168"/>
      <c r="GBB562" s="168"/>
      <c r="GBC562" s="168"/>
      <c r="GBD562" s="168"/>
      <c r="GBE562" s="168"/>
      <c r="GBF562" s="168"/>
      <c r="GBG562" s="168"/>
      <c r="GBH562" s="168"/>
      <c r="GBI562" s="168"/>
      <c r="GBJ562" s="168"/>
      <c r="GBK562" s="168"/>
      <c r="GBL562" s="168"/>
      <c r="GBM562" s="168"/>
      <c r="GBN562" s="168"/>
      <c r="GBO562" s="168"/>
      <c r="GBP562" s="168"/>
      <c r="GBQ562" s="168"/>
      <c r="GBR562" s="168"/>
      <c r="GBS562" s="168"/>
      <c r="GBT562" s="168"/>
      <c r="GBU562" s="168"/>
      <c r="GBV562" s="168"/>
      <c r="GBW562" s="168"/>
      <c r="GBX562" s="168"/>
      <c r="GBY562" s="168"/>
      <c r="GBZ562" s="168"/>
      <c r="GCA562" s="168"/>
      <c r="GCB562" s="168"/>
      <c r="GCC562" s="168"/>
      <c r="GCD562" s="168"/>
      <c r="GCE562" s="168"/>
      <c r="GCF562" s="168"/>
      <c r="GCG562" s="168"/>
      <c r="GCH562" s="168"/>
      <c r="GCI562" s="168"/>
      <c r="GCJ562" s="168"/>
      <c r="GCK562" s="508"/>
      <c r="GCL562" s="508"/>
      <c r="GCM562" s="508"/>
      <c r="GCN562" s="508"/>
      <c r="GCO562" s="508"/>
      <c r="GCP562" s="508"/>
      <c r="GCQ562" s="508"/>
      <c r="GCR562" s="508"/>
      <c r="GCS562" s="508"/>
      <c r="GCT562" s="508"/>
      <c r="GCU562" s="508"/>
      <c r="GCV562" s="508"/>
      <c r="GCW562" s="508"/>
      <c r="GCX562" s="508"/>
      <c r="GCY562" s="508"/>
      <c r="GCZ562" s="508"/>
      <c r="GDA562" s="508"/>
      <c r="GDB562" s="508"/>
      <c r="GDC562" s="508"/>
      <c r="GDD562" s="508"/>
      <c r="GDE562" s="508"/>
      <c r="GDF562" s="508"/>
      <c r="GDG562" s="508"/>
      <c r="GDH562" s="508"/>
      <c r="GDI562" s="89"/>
      <c r="GDJ562" s="89"/>
      <c r="GDK562" s="89"/>
      <c r="GDL562" s="89"/>
      <c r="GDM562" s="89"/>
      <c r="GDN562" s="508"/>
      <c r="GDO562" s="508"/>
      <c r="GDP562" s="89"/>
      <c r="GDQ562" s="89"/>
      <c r="GDR562" s="508"/>
      <c r="GDS562" s="508"/>
      <c r="GDT562" s="89"/>
      <c r="GDU562" s="89"/>
      <c r="GDV562" s="508"/>
      <c r="GDW562" s="508"/>
      <c r="GDX562" s="508"/>
      <c r="GDY562" s="508"/>
      <c r="GDZ562" s="508"/>
      <c r="GEA562" s="508"/>
      <c r="GEB562" s="508"/>
      <c r="GEC562" s="89"/>
      <c r="GED562" s="89"/>
      <c r="GEE562" s="508"/>
      <c r="GEF562" s="508"/>
      <c r="GEG562" s="89"/>
      <c r="GEH562" s="89"/>
      <c r="GEI562" s="508"/>
      <c r="GEJ562" s="508"/>
      <c r="GEK562" s="508"/>
      <c r="GEL562" s="508"/>
      <c r="GEM562" s="508"/>
      <c r="GEN562" s="203"/>
      <c r="GEO562" s="107"/>
      <c r="GEP562" s="508"/>
      <c r="GEQ562" s="508"/>
      <c r="GER562" s="508"/>
      <c r="GES562" s="508"/>
      <c r="GET562" s="508"/>
      <c r="GEU562" s="508"/>
      <c r="GEV562" s="508"/>
      <c r="GEW562" s="168"/>
      <c r="GEX562" s="168"/>
      <c r="GEY562" s="168"/>
      <c r="GEZ562" s="168"/>
      <c r="GFA562" s="168"/>
      <c r="GFB562" s="168"/>
      <c r="GFC562" s="168"/>
      <c r="GFD562" s="168"/>
      <c r="GFE562" s="168"/>
      <c r="GFF562" s="168"/>
      <c r="GFG562" s="168"/>
      <c r="GFH562" s="168"/>
      <c r="GFI562" s="168"/>
      <c r="GFJ562" s="168"/>
      <c r="GFK562" s="168"/>
      <c r="GFL562" s="168"/>
      <c r="GFM562" s="168"/>
      <c r="GFN562" s="168"/>
      <c r="GFO562" s="168"/>
      <c r="GFP562" s="168"/>
      <c r="GFQ562" s="168"/>
      <c r="GFR562" s="168"/>
      <c r="GFS562" s="168"/>
      <c r="GFT562" s="168"/>
      <c r="GFU562" s="168"/>
      <c r="GFV562" s="168"/>
      <c r="GFW562" s="168"/>
      <c r="GFX562" s="168"/>
      <c r="GFY562" s="168"/>
      <c r="GFZ562" s="168"/>
      <c r="GGA562" s="168"/>
      <c r="GGB562" s="168"/>
      <c r="GGC562" s="168"/>
      <c r="GGD562" s="168"/>
      <c r="GGE562" s="168"/>
      <c r="GGF562" s="168"/>
      <c r="GGG562" s="168"/>
      <c r="GGH562" s="168"/>
      <c r="GGI562" s="168"/>
      <c r="GGJ562" s="168"/>
      <c r="GGK562" s="168"/>
      <c r="GGL562" s="168"/>
      <c r="GGM562" s="168"/>
      <c r="GGN562" s="168"/>
      <c r="GGO562" s="508"/>
      <c r="GGP562" s="508"/>
      <c r="GGQ562" s="508"/>
      <c r="GGR562" s="508"/>
      <c r="GGS562" s="508"/>
      <c r="GGT562" s="508"/>
      <c r="GGU562" s="508"/>
      <c r="GGV562" s="508"/>
      <c r="GGW562" s="508"/>
      <c r="GGX562" s="508"/>
      <c r="GGY562" s="508"/>
      <c r="GGZ562" s="508"/>
      <c r="GHA562" s="508"/>
      <c r="GHB562" s="508"/>
      <c r="GHC562" s="508"/>
      <c r="GHD562" s="508"/>
      <c r="GHE562" s="508"/>
      <c r="GHF562" s="508"/>
      <c r="GHG562" s="508"/>
      <c r="GHH562" s="508"/>
      <c r="GHI562" s="508"/>
      <c r="GHJ562" s="508"/>
      <c r="GHK562" s="508"/>
      <c r="GHL562" s="508"/>
      <c r="GHM562" s="89"/>
      <c r="GHN562" s="89"/>
      <c r="GHO562" s="89"/>
      <c r="GHP562" s="89"/>
      <c r="GHQ562" s="89"/>
      <c r="GHR562" s="508"/>
      <c r="GHS562" s="508"/>
      <c r="GHT562" s="89"/>
      <c r="GHU562" s="89"/>
      <c r="GHV562" s="508"/>
      <c r="GHW562" s="508"/>
      <c r="GHX562" s="89"/>
      <c r="GHY562" s="89"/>
      <c r="GHZ562" s="508"/>
      <c r="GIA562" s="508"/>
      <c r="GIB562" s="508"/>
      <c r="GIC562" s="508"/>
      <c r="GID562" s="508"/>
      <c r="GIE562" s="508"/>
      <c r="GIF562" s="508"/>
      <c r="GIG562" s="89"/>
      <c r="GIH562" s="89"/>
      <c r="GII562" s="508"/>
      <c r="GIJ562" s="508"/>
      <c r="GIK562" s="89"/>
      <c r="GIL562" s="89"/>
      <c r="GIM562" s="508"/>
      <c r="GIN562" s="508"/>
      <c r="GIO562" s="508"/>
      <c r="GIP562" s="508"/>
      <c r="GIQ562" s="508"/>
      <c r="GIR562" s="203"/>
      <c r="GIS562" s="107"/>
      <c r="GIT562" s="508"/>
      <c r="GIU562" s="508"/>
      <c r="GIV562" s="508"/>
      <c r="GIW562" s="508"/>
      <c r="GIX562" s="508"/>
      <c r="GIY562" s="508"/>
      <c r="GIZ562" s="508"/>
      <c r="GJA562" s="168"/>
      <c r="GJB562" s="168"/>
      <c r="GJC562" s="168"/>
      <c r="GJD562" s="168"/>
      <c r="GJE562" s="168"/>
      <c r="GJF562" s="168"/>
      <c r="GJG562" s="168"/>
      <c r="GJH562" s="168"/>
      <c r="GJI562" s="168"/>
      <c r="GJJ562" s="168"/>
      <c r="GJK562" s="168"/>
      <c r="GJL562" s="168"/>
      <c r="GJM562" s="168"/>
      <c r="GJN562" s="168"/>
      <c r="GJO562" s="168"/>
      <c r="GJP562" s="168"/>
      <c r="GJQ562" s="168"/>
      <c r="GJR562" s="168"/>
      <c r="GJS562" s="168"/>
      <c r="GJT562" s="168"/>
      <c r="GJU562" s="168"/>
      <c r="GJV562" s="168"/>
      <c r="GJW562" s="168"/>
      <c r="GJX562" s="168"/>
      <c r="GJY562" s="168"/>
      <c r="GJZ562" s="168"/>
      <c r="GKA562" s="168"/>
      <c r="GKB562" s="168"/>
      <c r="GKC562" s="168"/>
      <c r="GKD562" s="168"/>
      <c r="GKE562" s="168"/>
      <c r="GKF562" s="168"/>
      <c r="GKG562" s="168"/>
      <c r="GKH562" s="168"/>
      <c r="GKI562" s="168"/>
      <c r="GKJ562" s="168"/>
      <c r="GKK562" s="168"/>
      <c r="GKL562" s="168"/>
      <c r="GKM562" s="168"/>
      <c r="GKN562" s="168"/>
      <c r="GKO562" s="168"/>
      <c r="GKP562" s="168"/>
      <c r="GKQ562" s="168"/>
      <c r="GKR562" s="168"/>
      <c r="GKS562" s="508"/>
      <c r="GKT562" s="508"/>
      <c r="GKU562" s="508"/>
      <c r="GKV562" s="508"/>
      <c r="GKW562" s="508"/>
      <c r="GKX562" s="508"/>
      <c r="GKY562" s="508"/>
      <c r="GKZ562" s="508"/>
      <c r="GLA562" s="508"/>
      <c r="GLB562" s="508"/>
      <c r="GLC562" s="508"/>
      <c r="GLD562" s="508"/>
      <c r="GLE562" s="508"/>
      <c r="GLF562" s="508"/>
      <c r="GLG562" s="508"/>
      <c r="GLH562" s="508"/>
      <c r="GLI562" s="508"/>
      <c r="GLJ562" s="508"/>
      <c r="GLK562" s="508"/>
      <c r="GLL562" s="508"/>
      <c r="GLM562" s="508"/>
      <c r="GLN562" s="508"/>
      <c r="GLO562" s="508"/>
      <c r="GLP562" s="508"/>
      <c r="GLQ562" s="89"/>
      <c r="GLR562" s="89"/>
      <c r="GLS562" s="89"/>
      <c r="GLT562" s="89"/>
      <c r="GLU562" s="89"/>
      <c r="GLV562" s="508"/>
      <c r="GLW562" s="508"/>
      <c r="GLX562" s="89"/>
      <c r="GLY562" s="89"/>
      <c r="GLZ562" s="508"/>
      <c r="GMA562" s="508"/>
      <c r="GMB562" s="89"/>
      <c r="GMC562" s="89"/>
      <c r="GMD562" s="508"/>
      <c r="GME562" s="508"/>
      <c r="GMF562" s="508"/>
      <c r="GMG562" s="508"/>
      <c r="GMH562" s="508"/>
      <c r="GMI562" s="508"/>
      <c r="GMJ562" s="508"/>
      <c r="GMK562" s="89"/>
      <c r="GML562" s="89"/>
      <c r="GMM562" s="508"/>
      <c r="GMN562" s="508"/>
      <c r="GMO562" s="89"/>
      <c r="GMP562" s="89"/>
      <c r="GMQ562" s="508"/>
      <c r="GMR562" s="508"/>
      <c r="GMS562" s="508"/>
      <c r="GMT562" s="508"/>
      <c r="GMU562" s="508"/>
      <c r="GMV562" s="203"/>
      <c r="GMW562" s="107"/>
      <c r="GMX562" s="508"/>
      <c r="GMY562" s="508"/>
      <c r="GMZ562" s="508"/>
      <c r="GNA562" s="508"/>
      <c r="GNB562" s="508"/>
      <c r="GNC562" s="508"/>
      <c r="GND562" s="508"/>
      <c r="GNE562" s="168"/>
      <c r="GNF562" s="168"/>
      <c r="GNG562" s="168"/>
      <c r="GNH562" s="168"/>
      <c r="GNI562" s="168"/>
      <c r="GNJ562" s="168"/>
      <c r="GNK562" s="168"/>
      <c r="GNL562" s="168"/>
      <c r="GNM562" s="168"/>
      <c r="GNN562" s="168"/>
      <c r="GNO562" s="168"/>
      <c r="GNP562" s="168"/>
      <c r="GNQ562" s="168"/>
      <c r="GNR562" s="168"/>
      <c r="GNS562" s="168"/>
      <c r="GNT562" s="168"/>
      <c r="GNU562" s="168"/>
      <c r="GNV562" s="168"/>
      <c r="GNW562" s="168"/>
      <c r="GNX562" s="168"/>
      <c r="GNY562" s="168"/>
      <c r="GNZ562" s="168"/>
      <c r="GOA562" s="168"/>
      <c r="GOB562" s="168"/>
      <c r="GOC562" s="168"/>
      <c r="GOD562" s="168"/>
      <c r="GOE562" s="168"/>
      <c r="GOF562" s="168"/>
      <c r="GOG562" s="168"/>
      <c r="GOH562" s="168"/>
      <c r="GOI562" s="168"/>
      <c r="GOJ562" s="168"/>
      <c r="GOK562" s="168"/>
      <c r="GOL562" s="168"/>
      <c r="GOM562" s="168"/>
      <c r="GON562" s="168"/>
      <c r="GOO562" s="168"/>
      <c r="GOP562" s="168"/>
      <c r="GOQ562" s="168"/>
      <c r="GOR562" s="168"/>
      <c r="GOS562" s="168"/>
      <c r="GOT562" s="168"/>
      <c r="GOU562" s="168"/>
      <c r="GOV562" s="168"/>
      <c r="GOW562" s="508"/>
      <c r="GOX562" s="508"/>
      <c r="GOY562" s="508"/>
      <c r="GOZ562" s="508"/>
      <c r="GPA562" s="508"/>
      <c r="GPB562" s="508"/>
      <c r="GPC562" s="508"/>
      <c r="GPD562" s="508"/>
      <c r="GPE562" s="508"/>
      <c r="GPF562" s="508"/>
      <c r="GPG562" s="508"/>
      <c r="GPH562" s="508"/>
      <c r="GPI562" s="508"/>
      <c r="GPJ562" s="508"/>
      <c r="GPK562" s="508"/>
      <c r="GPL562" s="508"/>
      <c r="GPM562" s="508"/>
      <c r="GPN562" s="508"/>
      <c r="GPO562" s="508"/>
      <c r="GPP562" s="508"/>
      <c r="GPQ562" s="508"/>
      <c r="GPR562" s="508"/>
      <c r="GPS562" s="508"/>
      <c r="GPT562" s="508"/>
      <c r="GPU562" s="89"/>
      <c r="GPV562" s="89"/>
      <c r="GPW562" s="89"/>
      <c r="GPX562" s="89"/>
      <c r="GPY562" s="89"/>
      <c r="GPZ562" s="508"/>
      <c r="GQA562" s="508"/>
      <c r="GQB562" s="89"/>
      <c r="GQC562" s="89"/>
      <c r="GQD562" s="508"/>
      <c r="GQE562" s="508"/>
      <c r="GQF562" s="89"/>
      <c r="GQG562" s="89"/>
      <c r="GQH562" s="508"/>
      <c r="GQI562" s="508"/>
      <c r="GQJ562" s="508"/>
      <c r="GQK562" s="508"/>
      <c r="GQL562" s="508"/>
      <c r="GQM562" s="508"/>
      <c r="GQN562" s="508"/>
      <c r="GQO562" s="89"/>
      <c r="GQP562" s="89"/>
      <c r="GQQ562" s="508"/>
      <c r="GQR562" s="508"/>
      <c r="GQS562" s="89"/>
      <c r="GQT562" s="89"/>
      <c r="GQU562" s="508"/>
      <c r="GQV562" s="508"/>
      <c r="GQW562" s="508"/>
      <c r="GQX562" s="508"/>
      <c r="GQY562" s="508"/>
      <c r="GQZ562" s="203"/>
      <c r="GRA562" s="107"/>
      <c r="GRB562" s="508"/>
      <c r="GRC562" s="508"/>
      <c r="GRD562" s="508"/>
      <c r="GRE562" s="508"/>
      <c r="GRF562" s="508"/>
      <c r="GRG562" s="508"/>
      <c r="GRH562" s="508"/>
      <c r="GRI562" s="168"/>
      <c r="GRJ562" s="168"/>
      <c r="GRK562" s="168"/>
      <c r="GRL562" s="168"/>
      <c r="GRM562" s="168"/>
      <c r="GRN562" s="168"/>
      <c r="GRO562" s="168"/>
      <c r="GRP562" s="168"/>
      <c r="GRQ562" s="168"/>
      <c r="GRR562" s="168"/>
      <c r="GRS562" s="168"/>
      <c r="GRT562" s="168"/>
      <c r="GRU562" s="168"/>
      <c r="GRV562" s="168"/>
      <c r="GRW562" s="168"/>
      <c r="GRX562" s="168"/>
      <c r="GRY562" s="168"/>
      <c r="GRZ562" s="168"/>
      <c r="GSA562" s="168"/>
      <c r="GSB562" s="168"/>
      <c r="GSC562" s="168"/>
      <c r="GSD562" s="168"/>
      <c r="GSE562" s="168"/>
      <c r="GSF562" s="168"/>
      <c r="GSG562" s="168"/>
      <c r="GSH562" s="168"/>
      <c r="GSI562" s="168"/>
      <c r="GSJ562" s="168"/>
      <c r="GSK562" s="168"/>
      <c r="GSL562" s="168"/>
      <c r="GSM562" s="168"/>
      <c r="GSN562" s="168"/>
      <c r="GSO562" s="168"/>
      <c r="GSP562" s="168"/>
      <c r="GSQ562" s="168"/>
      <c r="GSR562" s="168"/>
      <c r="GSS562" s="168"/>
      <c r="GST562" s="168"/>
      <c r="GSU562" s="168"/>
      <c r="GSV562" s="168"/>
      <c r="GSW562" s="168"/>
      <c r="GSX562" s="168"/>
      <c r="GSY562" s="168"/>
      <c r="GSZ562" s="168"/>
      <c r="GTA562" s="508"/>
      <c r="GTB562" s="508"/>
      <c r="GTC562" s="508"/>
      <c r="GTD562" s="508"/>
      <c r="GTE562" s="508"/>
      <c r="GTF562" s="508"/>
      <c r="GTG562" s="508"/>
      <c r="GTH562" s="508"/>
      <c r="GTI562" s="508"/>
      <c r="GTJ562" s="508"/>
      <c r="GTK562" s="508"/>
      <c r="GTL562" s="508"/>
      <c r="GTM562" s="508"/>
      <c r="GTN562" s="508"/>
      <c r="GTO562" s="508"/>
      <c r="GTP562" s="508"/>
      <c r="GTQ562" s="508"/>
      <c r="GTR562" s="508"/>
      <c r="GTS562" s="508"/>
      <c r="GTT562" s="508"/>
      <c r="GTU562" s="508"/>
      <c r="GTV562" s="508"/>
      <c r="GTW562" s="508"/>
      <c r="GTX562" s="508"/>
      <c r="GTY562" s="89"/>
      <c r="GTZ562" s="89"/>
      <c r="GUA562" s="89"/>
      <c r="GUB562" s="89"/>
      <c r="GUC562" s="89"/>
      <c r="GUD562" s="508"/>
      <c r="GUE562" s="508"/>
      <c r="GUF562" s="89"/>
      <c r="GUG562" s="89"/>
      <c r="GUH562" s="508"/>
      <c r="GUI562" s="508"/>
      <c r="GUJ562" s="89"/>
      <c r="GUK562" s="89"/>
      <c r="GUL562" s="508"/>
      <c r="GUM562" s="508"/>
      <c r="GUN562" s="508"/>
      <c r="GUO562" s="508"/>
      <c r="GUP562" s="508"/>
      <c r="GUQ562" s="508"/>
      <c r="GUR562" s="508"/>
      <c r="GUS562" s="89"/>
      <c r="GUT562" s="89"/>
      <c r="GUU562" s="508"/>
      <c r="GUV562" s="508"/>
      <c r="GUW562" s="89"/>
      <c r="GUX562" s="89"/>
      <c r="GUY562" s="508"/>
      <c r="GUZ562" s="508"/>
      <c r="GVA562" s="508"/>
      <c r="GVB562" s="508"/>
      <c r="GVC562" s="508"/>
      <c r="GVD562" s="203"/>
      <c r="GVE562" s="107"/>
      <c r="GVF562" s="508"/>
      <c r="GVG562" s="508"/>
      <c r="GVH562" s="508"/>
      <c r="GVI562" s="508"/>
      <c r="GVJ562" s="508"/>
      <c r="GVK562" s="508"/>
      <c r="GVL562" s="508"/>
      <c r="GVM562" s="168"/>
      <c r="GVN562" s="168"/>
      <c r="GVO562" s="168"/>
      <c r="GVP562" s="168"/>
      <c r="GVQ562" s="168"/>
      <c r="GVR562" s="168"/>
      <c r="GVS562" s="168"/>
      <c r="GVT562" s="168"/>
      <c r="GVU562" s="168"/>
      <c r="GVV562" s="168"/>
      <c r="GVW562" s="168"/>
      <c r="GVX562" s="168"/>
      <c r="GVY562" s="168"/>
      <c r="GVZ562" s="168"/>
      <c r="GWA562" s="168"/>
      <c r="GWB562" s="168"/>
      <c r="GWC562" s="168"/>
      <c r="GWD562" s="168"/>
      <c r="GWE562" s="168"/>
      <c r="GWF562" s="168"/>
      <c r="GWG562" s="168"/>
      <c r="GWH562" s="168"/>
      <c r="GWI562" s="168"/>
      <c r="GWJ562" s="168"/>
      <c r="GWK562" s="168"/>
      <c r="GWL562" s="168"/>
      <c r="GWM562" s="168"/>
      <c r="GWN562" s="168"/>
      <c r="GWO562" s="168"/>
      <c r="GWP562" s="168"/>
      <c r="GWQ562" s="168"/>
      <c r="GWR562" s="168"/>
      <c r="GWS562" s="168"/>
      <c r="GWT562" s="168"/>
      <c r="GWU562" s="168"/>
      <c r="GWV562" s="168"/>
      <c r="GWW562" s="168"/>
      <c r="GWX562" s="168"/>
      <c r="GWY562" s="168"/>
      <c r="GWZ562" s="168"/>
      <c r="GXA562" s="168"/>
      <c r="GXB562" s="168"/>
      <c r="GXC562" s="168"/>
      <c r="GXD562" s="168"/>
      <c r="GXE562" s="508"/>
      <c r="GXF562" s="508"/>
      <c r="GXG562" s="508"/>
      <c r="GXH562" s="508"/>
      <c r="GXI562" s="508"/>
      <c r="GXJ562" s="508"/>
      <c r="GXK562" s="508"/>
      <c r="GXL562" s="508"/>
      <c r="GXM562" s="508"/>
      <c r="GXN562" s="508"/>
      <c r="GXO562" s="508"/>
      <c r="GXP562" s="508"/>
      <c r="GXQ562" s="508"/>
      <c r="GXR562" s="508"/>
      <c r="GXS562" s="508"/>
      <c r="GXT562" s="508"/>
      <c r="GXU562" s="508"/>
      <c r="GXV562" s="508"/>
      <c r="GXW562" s="508"/>
      <c r="GXX562" s="508"/>
      <c r="GXY562" s="508"/>
      <c r="GXZ562" s="508"/>
      <c r="GYA562" s="508"/>
      <c r="GYB562" s="508"/>
      <c r="GYC562" s="89"/>
      <c r="GYD562" s="89"/>
      <c r="GYE562" s="89"/>
      <c r="GYF562" s="89"/>
      <c r="GYG562" s="89"/>
      <c r="GYH562" s="508"/>
      <c r="GYI562" s="508"/>
      <c r="GYJ562" s="89"/>
      <c r="GYK562" s="89"/>
      <c r="GYL562" s="508"/>
      <c r="GYM562" s="508"/>
      <c r="GYN562" s="89"/>
      <c r="GYO562" s="89"/>
      <c r="GYP562" s="508"/>
      <c r="GYQ562" s="508"/>
      <c r="GYR562" s="508"/>
      <c r="GYS562" s="508"/>
      <c r="GYT562" s="508"/>
      <c r="GYU562" s="508"/>
      <c r="GYV562" s="508"/>
      <c r="GYW562" s="89"/>
      <c r="GYX562" s="89"/>
      <c r="GYY562" s="508"/>
      <c r="GYZ562" s="508"/>
      <c r="GZA562" s="89"/>
      <c r="GZB562" s="89"/>
      <c r="GZC562" s="508"/>
      <c r="GZD562" s="508"/>
      <c r="GZE562" s="508"/>
      <c r="GZF562" s="508"/>
      <c r="GZG562" s="508"/>
      <c r="GZH562" s="203"/>
      <c r="GZI562" s="107"/>
      <c r="GZJ562" s="508"/>
      <c r="GZK562" s="508"/>
      <c r="GZL562" s="508"/>
      <c r="GZM562" s="508"/>
      <c r="GZN562" s="508"/>
      <c r="GZO562" s="508"/>
      <c r="GZP562" s="508"/>
      <c r="GZQ562" s="168"/>
      <c r="GZR562" s="168"/>
      <c r="GZS562" s="168"/>
      <c r="GZT562" s="168"/>
      <c r="GZU562" s="168"/>
      <c r="GZV562" s="168"/>
      <c r="GZW562" s="168"/>
      <c r="GZX562" s="168"/>
      <c r="GZY562" s="168"/>
      <c r="GZZ562" s="168"/>
      <c r="HAA562" s="168"/>
      <c r="HAB562" s="168"/>
      <c r="HAC562" s="168"/>
      <c r="HAD562" s="168"/>
      <c r="HAE562" s="168"/>
      <c r="HAF562" s="168"/>
      <c r="HAG562" s="168"/>
      <c r="HAH562" s="168"/>
      <c r="HAI562" s="168"/>
      <c r="HAJ562" s="168"/>
      <c r="HAK562" s="168"/>
      <c r="HAL562" s="168"/>
      <c r="HAM562" s="168"/>
      <c r="HAN562" s="168"/>
      <c r="HAO562" s="168"/>
      <c r="HAP562" s="168"/>
      <c r="HAQ562" s="168"/>
      <c r="HAR562" s="168"/>
      <c r="HAS562" s="168"/>
      <c r="HAT562" s="168"/>
      <c r="HAU562" s="168"/>
      <c r="HAV562" s="168"/>
      <c r="HAW562" s="168"/>
      <c r="HAX562" s="168"/>
      <c r="HAY562" s="168"/>
      <c r="HAZ562" s="168"/>
      <c r="HBA562" s="168"/>
      <c r="HBB562" s="168"/>
      <c r="HBC562" s="168"/>
      <c r="HBD562" s="168"/>
      <c r="HBE562" s="168"/>
      <c r="HBF562" s="168"/>
      <c r="HBG562" s="168"/>
      <c r="HBH562" s="168"/>
      <c r="HBI562" s="508"/>
      <c r="HBJ562" s="508"/>
      <c r="HBK562" s="508"/>
      <c r="HBL562" s="508"/>
      <c r="HBM562" s="508"/>
      <c r="HBN562" s="508"/>
      <c r="HBO562" s="508"/>
      <c r="HBP562" s="508"/>
      <c r="HBQ562" s="508"/>
      <c r="HBR562" s="508"/>
      <c r="HBS562" s="508"/>
      <c r="HBT562" s="508"/>
      <c r="HBU562" s="508"/>
      <c r="HBV562" s="508"/>
      <c r="HBW562" s="508"/>
      <c r="HBX562" s="508"/>
      <c r="HBY562" s="508"/>
      <c r="HBZ562" s="508"/>
      <c r="HCA562" s="508"/>
      <c r="HCB562" s="508"/>
      <c r="HCC562" s="508"/>
      <c r="HCD562" s="508"/>
      <c r="HCE562" s="508"/>
      <c r="HCF562" s="508"/>
      <c r="HCG562" s="89"/>
      <c r="HCH562" s="89"/>
      <c r="HCI562" s="89"/>
      <c r="HCJ562" s="89"/>
      <c r="HCK562" s="89"/>
      <c r="HCL562" s="508"/>
      <c r="HCM562" s="508"/>
      <c r="HCN562" s="89"/>
      <c r="HCO562" s="89"/>
      <c r="HCP562" s="508"/>
      <c r="HCQ562" s="508"/>
      <c r="HCR562" s="89"/>
      <c r="HCS562" s="89"/>
      <c r="HCT562" s="508"/>
      <c r="HCU562" s="508"/>
      <c r="HCV562" s="508"/>
      <c r="HCW562" s="508"/>
      <c r="HCX562" s="508"/>
      <c r="HCY562" s="508"/>
      <c r="HCZ562" s="508"/>
      <c r="HDA562" s="89"/>
      <c r="HDB562" s="89"/>
      <c r="HDC562" s="508"/>
      <c r="HDD562" s="508"/>
      <c r="HDE562" s="89"/>
      <c r="HDF562" s="89"/>
      <c r="HDG562" s="508"/>
      <c r="HDH562" s="508"/>
      <c r="HDI562" s="508"/>
      <c r="HDJ562" s="508"/>
      <c r="HDK562" s="508"/>
      <c r="HDL562" s="203"/>
      <c r="HDM562" s="107"/>
      <c r="HDN562" s="508"/>
      <c r="HDO562" s="508"/>
      <c r="HDP562" s="508"/>
      <c r="HDQ562" s="508"/>
      <c r="HDR562" s="508"/>
      <c r="HDS562" s="508"/>
      <c r="HDT562" s="508"/>
      <c r="HDU562" s="168"/>
      <c r="HDV562" s="168"/>
      <c r="HDW562" s="168"/>
      <c r="HDX562" s="168"/>
      <c r="HDY562" s="168"/>
      <c r="HDZ562" s="168"/>
      <c r="HEA562" s="168"/>
      <c r="HEB562" s="168"/>
      <c r="HEC562" s="168"/>
      <c r="HED562" s="168"/>
      <c r="HEE562" s="168"/>
      <c r="HEF562" s="168"/>
      <c r="HEG562" s="168"/>
      <c r="HEH562" s="168"/>
      <c r="HEI562" s="168"/>
      <c r="HEJ562" s="168"/>
      <c r="HEK562" s="168"/>
      <c r="HEL562" s="168"/>
      <c r="HEM562" s="168"/>
      <c r="HEN562" s="168"/>
      <c r="HEO562" s="168"/>
      <c r="HEP562" s="168"/>
      <c r="HEQ562" s="168"/>
      <c r="HER562" s="168"/>
      <c r="HES562" s="168"/>
      <c r="HET562" s="168"/>
      <c r="HEU562" s="168"/>
      <c r="HEV562" s="168"/>
      <c r="HEW562" s="168"/>
      <c r="HEX562" s="168"/>
      <c r="HEY562" s="168"/>
      <c r="HEZ562" s="168"/>
      <c r="HFA562" s="168"/>
      <c r="HFB562" s="168"/>
      <c r="HFC562" s="168"/>
      <c r="HFD562" s="168"/>
      <c r="HFE562" s="168"/>
      <c r="HFF562" s="168"/>
      <c r="HFG562" s="168"/>
      <c r="HFH562" s="168"/>
      <c r="HFI562" s="168"/>
      <c r="HFJ562" s="168"/>
      <c r="HFK562" s="168"/>
      <c r="HFL562" s="168"/>
      <c r="HFM562" s="508"/>
      <c r="HFN562" s="508"/>
      <c r="HFO562" s="508"/>
      <c r="HFP562" s="508"/>
      <c r="HFQ562" s="508"/>
      <c r="HFR562" s="508"/>
      <c r="HFS562" s="508"/>
      <c r="HFT562" s="508"/>
      <c r="HFU562" s="508"/>
      <c r="HFV562" s="508"/>
      <c r="HFW562" s="508"/>
      <c r="HFX562" s="508"/>
      <c r="HFY562" s="508"/>
      <c r="HFZ562" s="508"/>
      <c r="HGA562" s="508"/>
      <c r="HGB562" s="508"/>
      <c r="HGC562" s="508"/>
      <c r="HGD562" s="508"/>
      <c r="HGE562" s="508"/>
      <c r="HGF562" s="508"/>
      <c r="HGG562" s="508"/>
      <c r="HGH562" s="508"/>
      <c r="HGI562" s="508"/>
      <c r="HGJ562" s="508"/>
      <c r="HGK562" s="89"/>
      <c r="HGL562" s="89"/>
      <c r="HGM562" s="89"/>
      <c r="HGN562" s="89"/>
      <c r="HGO562" s="89"/>
      <c r="HGP562" s="508"/>
      <c r="HGQ562" s="508"/>
      <c r="HGR562" s="89"/>
      <c r="HGS562" s="89"/>
      <c r="HGT562" s="508"/>
      <c r="HGU562" s="508"/>
      <c r="HGV562" s="89"/>
      <c r="HGW562" s="89"/>
      <c r="HGX562" s="508"/>
      <c r="HGY562" s="508"/>
      <c r="HGZ562" s="508"/>
      <c r="HHA562" s="508"/>
      <c r="HHB562" s="508"/>
      <c r="HHC562" s="508"/>
      <c r="HHD562" s="508"/>
      <c r="HHE562" s="89"/>
      <c r="HHF562" s="89"/>
      <c r="HHG562" s="508"/>
      <c r="HHH562" s="508"/>
      <c r="HHI562" s="89"/>
      <c r="HHJ562" s="89"/>
      <c r="HHK562" s="508"/>
      <c r="HHL562" s="508"/>
      <c r="HHM562" s="508"/>
      <c r="HHN562" s="508"/>
      <c r="HHO562" s="508"/>
      <c r="HHP562" s="203"/>
      <c r="HHQ562" s="107"/>
      <c r="HHR562" s="508"/>
      <c r="HHS562" s="508"/>
      <c r="HHT562" s="508"/>
      <c r="HHU562" s="508"/>
      <c r="HHV562" s="508"/>
      <c r="HHW562" s="508"/>
      <c r="HHX562" s="508"/>
      <c r="HHY562" s="168"/>
      <c r="HHZ562" s="168"/>
      <c r="HIA562" s="168"/>
      <c r="HIB562" s="168"/>
      <c r="HIC562" s="168"/>
      <c r="HID562" s="168"/>
      <c r="HIE562" s="168"/>
      <c r="HIF562" s="168"/>
      <c r="HIG562" s="168"/>
      <c r="HIH562" s="168"/>
      <c r="HII562" s="168"/>
      <c r="HIJ562" s="168"/>
      <c r="HIK562" s="168"/>
      <c r="HIL562" s="168"/>
      <c r="HIM562" s="168"/>
      <c r="HIN562" s="168"/>
      <c r="HIO562" s="168"/>
      <c r="HIP562" s="168"/>
      <c r="HIQ562" s="168"/>
      <c r="HIR562" s="168"/>
      <c r="HIS562" s="168"/>
      <c r="HIT562" s="168"/>
      <c r="HIU562" s="168"/>
      <c r="HIV562" s="168"/>
      <c r="HIW562" s="168"/>
      <c r="HIX562" s="168"/>
      <c r="HIY562" s="168"/>
      <c r="HIZ562" s="168"/>
      <c r="HJA562" s="168"/>
      <c r="HJB562" s="168"/>
      <c r="HJC562" s="168"/>
      <c r="HJD562" s="168"/>
      <c r="HJE562" s="168"/>
      <c r="HJF562" s="168"/>
      <c r="HJG562" s="168"/>
      <c r="HJH562" s="168"/>
      <c r="HJI562" s="168"/>
      <c r="HJJ562" s="168"/>
      <c r="HJK562" s="168"/>
      <c r="HJL562" s="168"/>
      <c r="HJM562" s="168"/>
      <c r="HJN562" s="168"/>
      <c r="HJO562" s="168"/>
      <c r="HJP562" s="168"/>
      <c r="HJQ562" s="508"/>
      <c r="HJR562" s="508"/>
      <c r="HJS562" s="508"/>
      <c r="HJT562" s="508"/>
      <c r="HJU562" s="508"/>
      <c r="HJV562" s="508"/>
      <c r="HJW562" s="508"/>
      <c r="HJX562" s="508"/>
      <c r="HJY562" s="508"/>
      <c r="HJZ562" s="508"/>
      <c r="HKA562" s="508"/>
      <c r="HKB562" s="508"/>
      <c r="HKC562" s="508"/>
      <c r="HKD562" s="508"/>
      <c r="HKE562" s="508"/>
      <c r="HKF562" s="508"/>
      <c r="HKG562" s="508"/>
      <c r="HKH562" s="508"/>
      <c r="HKI562" s="508"/>
      <c r="HKJ562" s="508"/>
      <c r="HKK562" s="508"/>
      <c r="HKL562" s="508"/>
      <c r="HKM562" s="508"/>
      <c r="HKN562" s="508"/>
      <c r="HKO562" s="89"/>
      <c r="HKP562" s="89"/>
      <c r="HKQ562" s="89"/>
      <c r="HKR562" s="89"/>
      <c r="HKS562" s="89"/>
      <c r="HKT562" s="508"/>
      <c r="HKU562" s="508"/>
      <c r="HKV562" s="89"/>
      <c r="HKW562" s="89"/>
      <c r="HKX562" s="508"/>
      <c r="HKY562" s="508"/>
      <c r="HKZ562" s="89"/>
      <c r="HLA562" s="89"/>
      <c r="HLB562" s="508"/>
      <c r="HLC562" s="508"/>
      <c r="HLD562" s="508"/>
      <c r="HLE562" s="508"/>
      <c r="HLF562" s="508"/>
      <c r="HLG562" s="508"/>
      <c r="HLH562" s="508"/>
      <c r="HLI562" s="89"/>
      <c r="HLJ562" s="89"/>
      <c r="HLK562" s="508"/>
      <c r="HLL562" s="508"/>
      <c r="HLM562" s="89"/>
      <c r="HLN562" s="89"/>
      <c r="HLO562" s="508"/>
      <c r="HLP562" s="508"/>
      <c r="HLQ562" s="508"/>
      <c r="HLR562" s="508"/>
      <c r="HLS562" s="508"/>
      <c r="HLT562" s="203"/>
      <c r="HLU562" s="107"/>
      <c r="HLV562" s="508"/>
      <c r="HLW562" s="508"/>
      <c r="HLX562" s="508"/>
      <c r="HLY562" s="508"/>
      <c r="HLZ562" s="508"/>
      <c r="HMA562" s="508"/>
      <c r="HMB562" s="508"/>
      <c r="HMC562" s="168"/>
      <c r="HMD562" s="168"/>
      <c r="HME562" s="168"/>
      <c r="HMF562" s="168"/>
      <c r="HMG562" s="168"/>
      <c r="HMH562" s="168"/>
      <c r="HMI562" s="168"/>
      <c r="HMJ562" s="168"/>
      <c r="HMK562" s="168"/>
      <c r="HML562" s="168"/>
      <c r="HMM562" s="168"/>
      <c r="HMN562" s="168"/>
      <c r="HMO562" s="168"/>
      <c r="HMP562" s="168"/>
      <c r="HMQ562" s="168"/>
      <c r="HMR562" s="168"/>
      <c r="HMS562" s="168"/>
      <c r="HMT562" s="168"/>
      <c r="HMU562" s="168"/>
      <c r="HMV562" s="168"/>
      <c r="HMW562" s="168"/>
      <c r="HMX562" s="168"/>
      <c r="HMY562" s="168"/>
      <c r="HMZ562" s="168"/>
      <c r="HNA562" s="168"/>
      <c r="HNB562" s="168"/>
      <c r="HNC562" s="168"/>
      <c r="HND562" s="168"/>
      <c r="HNE562" s="168"/>
      <c r="HNF562" s="168"/>
      <c r="HNG562" s="168"/>
      <c r="HNH562" s="168"/>
      <c r="HNI562" s="168"/>
      <c r="HNJ562" s="168"/>
      <c r="HNK562" s="168"/>
      <c r="HNL562" s="168"/>
      <c r="HNM562" s="168"/>
      <c r="HNN562" s="168"/>
      <c r="HNO562" s="168"/>
      <c r="HNP562" s="168"/>
      <c r="HNQ562" s="168"/>
      <c r="HNR562" s="168"/>
      <c r="HNS562" s="168"/>
      <c r="HNT562" s="168"/>
      <c r="HNU562" s="508"/>
      <c r="HNV562" s="508"/>
      <c r="HNW562" s="508"/>
      <c r="HNX562" s="508"/>
      <c r="HNY562" s="508"/>
      <c r="HNZ562" s="508"/>
      <c r="HOA562" s="508"/>
      <c r="HOB562" s="508"/>
      <c r="HOC562" s="508"/>
      <c r="HOD562" s="508"/>
      <c r="HOE562" s="508"/>
      <c r="HOF562" s="508"/>
      <c r="HOG562" s="508"/>
      <c r="HOH562" s="508"/>
      <c r="HOI562" s="508"/>
      <c r="HOJ562" s="508"/>
      <c r="HOK562" s="508"/>
      <c r="HOL562" s="508"/>
      <c r="HOM562" s="508"/>
      <c r="HON562" s="508"/>
      <c r="HOO562" s="508"/>
      <c r="HOP562" s="508"/>
      <c r="HOQ562" s="508"/>
      <c r="HOR562" s="508"/>
      <c r="HOS562" s="89"/>
      <c r="HOT562" s="89"/>
      <c r="HOU562" s="89"/>
      <c r="HOV562" s="89"/>
      <c r="HOW562" s="89"/>
      <c r="HOX562" s="508"/>
      <c r="HOY562" s="508"/>
      <c r="HOZ562" s="89"/>
      <c r="HPA562" s="89"/>
      <c r="HPB562" s="508"/>
      <c r="HPC562" s="508"/>
      <c r="HPD562" s="89"/>
      <c r="HPE562" s="89"/>
      <c r="HPF562" s="508"/>
      <c r="HPG562" s="508"/>
      <c r="HPH562" s="508"/>
      <c r="HPI562" s="508"/>
      <c r="HPJ562" s="508"/>
      <c r="HPK562" s="508"/>
      <c r="HPL562" s="508"/>
      <c r="HPM562" s="89"/>
      <c r="HPN562" s="89"/>
      <c r="HPO562" s="508"/>
      <c r="HPP562" s="508"/>
      <c r="HPQ562" s="89"/>
      <c r="HPR562" s="89"/>
      <c r="HPS562" s="508"/>
      <c r="HPT562" s="508"/>
      <c r="HPU562" s="508"/>
      <c r="HPV562" s="508"/>
      <c r="HPW562" s="508"/>
      <c r="HPX562" s="203"/>
      <c r="HPY562" s="107"/>
      <c r="HPZ562" s="508"/>
      <c r="HQA562" s="508"/>
      <c r="HQB562" s="508"/>
      <c r="HQC562" s="508"/>
      <c r="HQD562" s="508"/>
      <c r="HQE562" s="508"/>
      <c r="HQF562" s="508"/>
      <c r="HQG562" s="168"/>
      <c r="HQH562" s="168"/>
      <c r="HQI562" s="168"/>
      <c r="HQJ562" s="168"/>
      <c r="HQK562" s="168"/>
      <c r="HQL562" s="168"/>
      <c r="HQM562" s="168"/>
      <c r="HQN562" s="168"/>
      <c r="HQO562" s="168"/>
      <c r="HQP562" s="168"/>
      <c r="HQQ562" s="168"/>
      <c r="HQR562" s="168"/>
      <c r="HQS562" s="168"/>
      <c r="HQT562" s="168"/>
      <c r="HQU562" s="168"/>
      <c r="HQV562" s="168"/>
      <c r="HQW562" s="168"/>
      <c r="HQX562" s="168"/>
      <c r="HQY562" s="168"/>
      <c r="HQZ562" s="168"/>
      <c r="HRA562" s="168"/>
      <c r="HRB562" s="168"/>
      <c r="HRC562" s="168"/>
      <c r="HRD562" s="168"/>
      <c r="HRE562" s="168"/>
      <c r="HRF562" s="168"/>
      <c r="HRG562" s="168"/>
      <c r="HRH562" s="168"/>
      <c r="HRI562" s="168"/>
      <c r="HRJ562" s="168"/>
      <c r="HRK562" s="168"/>
      <c r="HRL562" s="168"/>
      <c r="HRM562" s="168"/>
      <c r="HRN562" s="168"/>
      <c r="HRO562" s="168"/>
      <c r="HRP562" s="168"/>
      <c r="HRQ562" s="168"/>
      <c r="HRR562" s="168"/>
      <c r="HRS562" s="168"/>
      <c r="HRT562" s="168"/>
      <c r="HRU562" s="168"/>
      <c r="HRV562" s="168"/>
      <c r="HRW562" s="168"/>
      <c r="HRX562" s="168"/>
      <c r="HRY562" s="508"/>
      <c r="HRZ562" s="508"/>
      <c r="HSA562" s="508"/>
      <c r="HSB562" s="508"/>
      <c r="HSC562" s="508"/>
      <c r="HSD562" s="508"/>
      <c r="HSE562" s="508"/>
      <c r="HSF562" s="508"/>
      <c r="HSG562" s="508"/>
      <c r="HSH562" s="508"/>
      <c r="HSI562" s="508"/>
      <c r="HSJ562" s="508"/>
      <c r="HSK562" s="508"/>
      <c r="HSL562" s="508"/>
      <c r="HSM562" s="508"/>
      <c r="HSN562" s="508"/>
      <c r="HSO562" s="508"/>
      <c r="HSP562" s="508"/>
      <c r="HSQ562" s="508"/>
      <c r="HSR562" s="508"/>
      <c r="HSS562" s="508"/>
      <c r="HST562" s="508"/>
      <c r="HSU562" s="508"/>
      <c r="HSV562" s="508"/>
      <c r="HSW562" s="89"/>
      <c r="HSX562" s="89"/>
      <c r="HSY562" s="89"/>
      <c r="HSZ562" s="89"/>
      <c r="HTA562" s="89"/>
      <c r="HTB562" s="508"/>
      <c r="HTC562" s="508"/>
      <c r="HTD562" s="89"/>
      <c r="HTE562" s="89"/>
      <c r="HTF562" s="508"/>
      <c r="HTG562" s="508"/>
      <c r="HTH562" s="89"/>
      <c r="HTI562" s="89"/>
      <c r="HTJ562" s="508"/>
      <c r="HTK562" s="508"/>
      <c r="HTL562" s="508"/>
      <c r="HTM562" s="508"/>
      <c r="HTN562" s="508"/>
      <c r="HTO562" s="508"/>
      <c r="HTP562" s="508"/>
      <c r="HTQ562" s="89"/>
      <c r="HTR562" s="89"/>
      <c r="HTS562" s="508"/>
      <c r="HTT562" s="508"/>
      <c r="HTU562" s="89"/>
      <c r="HTV562" s="89"/>
      <c r="HTW562" s="508"/>
      <c r="HTX562" s="508"/>
      <c r="HTY562" s="508"/>
      <c r="HTZ562" s="508"/>
      <c r="HUA562" s="508"/>
      <c r="HUB562" s="203"/>
      <c r="HUC562" s="107"/>
      <c r="HUD562" s="508"/>
      <c r="HUE562" s="508"/>
      <c r="HUF562" s="508"/>
      <c r="HUG562" s="508"/>
      <c r="HUH562" s="508"/>
      <c r="HUI562" s="508"/>
      <c r="HUJ562" s="508"/>
      <c r="HUK562" s="168"/>
      <c r="HUL562" s="168"/>
      <c r="HUM562" s="168"/>
      <c r="HUN562" s="168"/>
      <c r="HUO562" s="168"/>
      <c r="HUP562" s="168"/>
      <c r="HUQ562" s="168"/>
      <c r="HUR562" s="168"/>
      <c r="HUS562" s="168"/>
      <c r="HUT562" s="168"/>
      <c r="HUU562" s="168"/>
      <c r="HUV562" s="168"/>
      <c r="HUW562" s="168"/>
      <c r="HUX562" s="168"/>
      <c r="HUY562" s="168"/>
      <c r="HUZ562" s="168"/>
      <c r="HVA562" s="168"/>
      <c r="HVB562" s="168"/>
      <c r="HVC562" s="168"/>
      <c r="HVD562" s="168"/>
      <c r="HVE562" s="168"/>
      <c r="HVF562" s="168"/>
      <c r="HVG562" s="168"/>
      <c r="HVH562" s="168"/>
      <c r="HVI562" s="168"/>
      <c r="HVJ562" s="168"/>
      <c r="HVK562" s="168"/>
      <c r="HVL562" s="168"/>
      <c r="HVM562" s="168"/>
      <c r="HVN562" s="168"/>
      <c r="HVO562" s="168"/>
      <c r="HVP562" s="168"/>
      <c r="HVQ562" s="168"/>
      <c r="HVR562" s="168"/>
      <c r="HVS562" s="168"/>
      <c r="HVT562" s="168"/>
      <c r="HVU562" s="168"/>
      <c r="HVV562" s="168"/>
      <c r="HVW562" s="168"/>
      <c r="HVX562" s="168"/>
      <c r="HVY562" s="168"/>
      <c r="HVZ562" s="168"/>
      <c r="HWA562" s="168"/>
      <c r="HWB562" s="168"/>
      <c r="HWC562" s="508"/>
      <c r="HWD562" s="508"/>
      <c r="HWE562" s="508"/>
      <c r="HWF562" s="508"/>
      <c r="HWG562" s="508"/>
      <c r="HWH562" s="508"/>
      <c r="HWI562" s="508"/>
      <c r="HWJ562" s="508"/>
      <c r="HWK562" s="508"/>
      <c r="HWL562" s="508"/>
      <c r="HWM562" s="508"/>
      <c r="HWN562" s="508"/>
      <c r="HWO562" s="508"/>
      <c r="HWP562" s="508"/>
      <c r="HWQ562" s="508"/>
      <c r="HWR562" s="508"/>
      <c r="HWS562" s="508"/>
      <c r="HWT562" s="508"/>
      <c r="HWU562" s="508"/>
      <c r="HWV562" s="508"/>
      <c r="HWW562" s="508"/>
      <c r="HWX562" s="508"/>
      <c r="HWY562" s="508"/>
      <c r="HWZ562" s="508"/>
      <c r="HXA562" s="89"/>
      <c r="HXB562" s="89"/>
      <c r="HXC562" s="89"/>
      <c r="HXD562" s="89"/>
      <c r="HXE562" s="89"/>
      <c r="HXF562" s="508"/>
      <c r="HXG562" s="508"/>
      <c r="HXH562" s="89"/>
      <c r="HXI562" s="89"/>
      <c r="HXJ562" s="508"/>
      <c r="HXK562" s="508"/>
      <c r="HXL562" s="89"/>
      <c r="HXM562" s="89"/>
      <c r="HXN562" s="508"/>
      <c r="HXO562" s="508"/>
      <c r="HXP562" s="508"/>
      <c r="HXQ562" s="508"/>
      <c r="HXR562" s="508"/>
      <c r="HXS562" s="508"/>
      <c r="HXT562" s="508"/>
      <c r="HXU562" s="89"/>
      <c r="HXV562" s="89"/>
      <c r="HXW562" s="508"/>
      <c r="HXX562" s="508"/>
      <c r="HXY562" s="89"/>
      <c r="HXZ562" s="89"/>
      <c r="HYA562" s="508"/>
      <c r="HYB562" s="508"/>
      <c r="HYC562" s="508"/>
      <c r="HYD562" s="508"/>
      <c r="HYE562" s="508"/>
      <c r="HYF562" s="203"/>
      <c r="HYG562" s="107"/>
      <c r="HYH562" s="508"/>
      <c r="HYI562" s="508"/>
      <c r="HYJ562" s="508"/>
      <c r="HYK562" s="508"/>
      <c r="HYL562" s="508"/>
      <c r="HYM562" s="508"/>
      <c r="HYN562" s="508"/>
      <c r="HYO562" s="168"/>
      <c r="HYP562" s="168"/>
      <c r="HYQ562" s="168"/>
      <c r="HYR562" s="168"/>
      <c r="HYS562" s="168"/>
      <c r="HYT562" s="168"/>
      <c r="HYU562" s="168"/>
      <c r="HYV562" s="168"/>
      <c r="HYW562" s="168"/>
      <c r="HYX562" s="168"/>
      <c r="HYY562" s="168"/>
      <c r="HYZ562" s="168"/>
      <c r="HZA562" s="168"/>
      <c r="HZB562" s="168"/>
      <c r="HZC562" s="168"/>
      <c r="HZD562" s="168"/>
      <c r="HZE562" s="168"/>
      <c r="HZF562" s="168"/>
      <c r="HZG562" s="168"/>
      <c r="HZH562" s="168"/>
      <c r="HZI562" s="168"/>
      <c r="HZJ562" s="168"/>
      <c r="HZK562" s="168"/>
      <c r="HZL562" s="168"/>
      <c r="HZM562" s="168"/>
      <c r="HZN562" s="168"/>
      <c r="HZO562" s="168"/>
      <c r="HZP562" s="168"/>
      <c r="HZQ562" s="168"/>
      <c r="HZR562" s="168"/>
      <c r="HZS562" s="168"/>
      <c r="HZT562" s="168"/>
      <c r="HZU562" s="168"/>
      <c r="HZV562" s="168"/>
      <c r="HZW562" s="168"/>
      <c r="HZX562" s="168"/>
      <c r="HZY562" s="168"/>
      <c r="HZZ562" s="168"/>
      <c r="IAA562" s="168"/>
      <c r="IAB562" s="168"/>
      <c r="IAC562" s="168"/>
      <c r="IAD562" s="168"/>
      <c r="IAE562" s="168"/>
      <c r="IAF562" s="168"/>
      <c r="IAG562" s="508"/>
      <c r="IAH562" s="508"/>
      <c r="IAI562" s="508"/>
      <c r="IAJ562" s="508"/>
      <c r="IAK562" s="508"/>
      <c r="IAL562" s="508"/>
      <c r="IAM562" s="508"/>
      <c r="IAN562" s="508"/>
      <c r="IAO562" s="508"/>
      <c r="IAP562" s="508"/>
      <c r="IAQ562" s="508"/>
      <c r="IAR562" s="508"/>
      <c r="IAS562" s="508"/>
      <c r="IAT562" s="508"/>
      <c r="IAU562" s="508"/>
      <c r="IAV562" s="508"/>
      <c r="IAW562" s="508"/>
      <c r="IAX562" s="508"/>
      <c r="IAY562" s="508"/>
      <c r="IAZ562" s="508"/>
      <c r="IBA562" s="508"/>
      <c r="IBB562" s="508"/>
      <c r="IBC562" s="508"/>
      <c r="IBD562" s="508"/>
      <c r="IBE562" s="89"/>
      <c r="IBF562" s="89"/>
      <c r="IBG562" s="89"/>
      <c r="IBH562" s="89"/>
      <c r="IBI562" s="89"/>
      <c r="IBJ562" s="508"/>
      <c r="IBK562" s="508"/>
      <c r="IBL562" s="89"/>
      <c r="IBM562" s="89"/>
      <c r="IBN562" s="508"/>
      <c r="IBO562" s="508"/>
      <c r="IBP562" s="89"/>
      <c r="IBQ562" s="89"/>
      <c r="IBR562" s="508"/>
      <c r="IBS562" s="508"/>
      <c r="IBT562" s="508"/>
      <c r="IBU562" s="508"/>
      <c r="IBV562" s="508"/>
      <c r="IBW562" s="508"/>
      <c r="IBX562" s="508"/>
      <c r="IBY562" s="89"/>
      <c r="IBZ562" s="89"/>
      <c r="ICA562" s="508"/>
      <c r="ICB562" s="508"/>
      <c r="ICC562" s="89"/>
      <c r="ICD562" s="89"/>
      <c r="ICE562" s="508"/>
      <c r="ICF562" s="508"/>
      <c r="ICG562" s="508"/>
      <c r="ICH562" s="508"/>
      <c r="ICI562" s="508"/>
      <c r="ICJ562" s="203"/>
      <c r="ICK562" s="107"/>
      <c r="ICL562" s="508"/>
      <c r="ICM562" s="508"/>
      <c r="ICN562" s="508"/>
      <c r="ICO562" s="508"/>
      <c r="ICP562" s="508"/>
      <c r="ICQ562" s="508"/>
      <c r="ICR562" s="508"/>
      <c r="ICS562" s="168"/>
      <c r="ICT562" s="168"/>
      <c r="ICU562" s="168"/>
      <c r="ICV562" s="168"/>
      <c r="ICW562" s="168"/>
      <c r="ICX562" s="168"/>
      <c r="ICY562" s="168"/>
      <c r="ICZ562" s="168"/>
      <c r="IDA562" s="168"/>
      <c r="IDB562" s="168"/>
      <c r="IDC562" s="168"/>
      <c r="IDD562" s="168"/>
      <c r="IDE562" s="168"/>
      <c r="IDF562" s="168"/>
      <c r="IDG562" s="168"/>
      <c r="IDH562" s="168"/>
      <c r="IDI562" s="168"/>
      <c r="IDJ562" s="168"/>
      <c r="IDK562" s="168"/>
      <c r="IDL562" s="168"/>
      <c r="IDM562" s="168"/>
      <c r="IDN562" s="168"/>
      <c r="IDO562" s="168"/>
      <c r="IDP562" s="168"/>
      <c r="IDQ562" s="168"/>
      <c r="IDR562" s="168"/>
      <c r="IDS562" s="168"/>
      <c r="IDT562" s="168"/>
      <c r="IDU562" s="168"/>
      <c r="IDV562" s="168"/>
      <c r="IDW562" s="168"/>
      <c r="IDX562" s="168"/>
      <c r="IDY562" s="168"/>
      <c r="IDZ562" s="168"/>
      <c r="IEA562" s="168"/>
      <c r="IEB562" s="168"/>
      <c r="IEC562" s="168"/>
      <c r="IED562" s="168"/>
      <c r="IEE562" s="168"/>
      <c r="IEF562" s="168"/>
      <c r="IEG562" s="168"/>
      <c r="IEH562" s="168"/>
      <c r="IEI562" s="168"/>
      <c r="IEJ562" s="168"/>
      <c r="IEK562" s="508"/>
      <c r="IEL562" s="508"/>
      <c r="IEM562" s="508"/>
      <c r="IEN562" s="508"/>
      <c r="IEO562" s="508"/>
      <c r="IEP562" s="508"/>
      <c r="IEQ562" s="508"/>
      <c r="IER562" s="508"/>
      <c r="IES562" s="508"/>
      <c r="IET562" s="508"/>
      <c r="IEU562" s="508"/>
      <c r="IEV562" s="508"/>
      <c r="IEW562" s="508"/>
      <c r="IEX562" s="508"/>
      <c r="IEY562" s="508"/>
      <c r="IEZ562" s="508"/>
      <c r="IFA562" s="508"/>
      <c r="IFB562" s="508"/>
      <c r="IFC562" s="508"/>
      <c r="IFD562" s="508"/>
      <c r="IFE562" s="508"/>
      <c r="IFF562" s="508"/>
      <c r="IFG562" s="508"/>
      <c r="IFH562" s="508"/>
      <c r="IFI562" s="89"/>
      <c r="IFJ562" s="89"/>
      <c r="IFK562" s="89"/>
      <c r="IFL562" s="89"/>
      <c r="IFM562" s="89"/>
      <c r="IFN562" s="508"/>
      <c r="IFO562" s="508"/>
      <c r="IFP562" s="89"/>
      <c r="IFQ562" s="89"/>
      <c r="IFR562" s="508"/>
      <c r="IFS562" s="508"/>
      <c r="IFT562" s="89"/>
      <c r="IFU562" s="89"/>
      <c r="IFV562" s="508"/>
      <c r="IFW562" s="508"/>
      <c r="IFX562" s="508"/>
      <c r="IFY562" s="508"/>
      <c r="IFZ562" s="508"/>
      <c r="IGA562" s="508"/>
      <c r="IGB562" s="508"/>
      <c r="IGC562" s="89"/>
      <c r="IGD562" s="89"/>
      <c r="IGE562" s="508"/>
      <c r="IGF562" s="508"/>
      <c r="IGG562" s="89"/>
      <c r="IGH562" s="89"/>
      <c r="IGI562" s="508"/>
      <c r="IGJ562" s="508"/>
      <c r="IGK562" s="508"/>
      <c r="IGL562" s="508"/>
      <c r="IGM562" s="508"/>
      <c r="IGN562" s="203"/>
      <c r="IGO562" s="107"/>
      <c r="IGP562" s="508"/>
      <c r="IGQ562" s="508"/>
      <c r="IGR562" s="508"/>
      <c r="IGS562" s="508"/>
      <c r="IGT562" s="508"/>
      <c r="IGU562" s="508"/>
      <c r="IGV562" s="508"/>
      <c r="IGW562" s="168"/>
      <c r="IGX562" s="168"/>
      <c r="IGY562" s="168"/>
      <c r="IGZ562" s="168"/>
      <c r="IHA562" s="168"/>
      <c r="IHB562" s="168"/>
      <c r="IHC562" s="168"/>
      <c r="IHD562" s="168"/>
      <c r="IHE562" s="168"/>
      <c r="IHF562" s="168"/>
      <c r="IHG562" s="168"/>
      <c r="IHH562" s="168"/>
      <c r="IHI562" s="168"/>
      <c r="IHJ562" s="168"/>
      <c r="IHK562" s="168"/>
      <c r="IHL562" s="168"/>
      <c r="IHM562" s="168"/>
      <c r="IHN562" s="168"/>
      <c r="IHO562" s="168"/>
      <c r="IHP562" s="168"/>
      <c r="IHQ562" s="168"/>
      <c r="IHR562" s="168"/>
      <c r="IHS562" s="168"/>
      <c r="IHT562" s="168"/>
      <c r="IHU562" s="168"/>
      <c r="IHV562" s="168"/>
      <c r="IHW562" s="168"/>
      <c r="IHX562" s="168"/>
      <c r="IHY562" s="168"/>
      <c r="IHZ562" s="168"/>
      <c r="IIA562" s="168"/>
      <c r="IIB562" s="168"/>
      <c r="IIC562" s="168"/>
      <c r="IID562" s="168"/>
      <c r="IIE562" s="168"/>
      <c r="IIF562" s="168"/>
      <c r="IIG562" s="168"/>
      <c r="IIH562" s="168"/>
      <c r="III562" s="168"/>
      <c r="IIJ562" s="168"/>
      <c r="IIK562" s="168"/>
      <c r="IIL562" s="168"/>
      <c r="IIM562" s="168"/>
      <c r="IIN562" s="168"/>
      <c r="IIO562" s="508"/>
      <c r="IIP562" s="508"/>
      <c r="IIQ562" s="508"/>
      <c r="IIR562" s="508"/>
      <c r="IIS562" s="508"/>
      <c r="IIT562" s="508"/>
      <c r="IIU562" s="508"/>
      <c r="IIV562" s="508"/>
      <c r="IIW562" s="508"/>
      <c r="IIX562" s="508"/>
      <c r="IIY562" s="508"/>
      <c r="IIZ562" s="508"/>
      <c r="IJA562" s="508"/>
      <c r="IJB562" s="508"/>
      <c r="IJC562" s="508"/>
      <c r="IJD562" s="508"/>
      <c r="IJE562" s="508"/>
      <c r="IJF562" s="508"/>
      <c r="IJG562" s="508"/>
      <c r="IJH562" s="508"/>
      <c r="IJI562" s="508"/>
      <c r="IJJ562" s="508"/>
      <c r="IJK562" s="508"/>
      <c r="IJL562" s="508"/>
      <c r="IJM562" s="89"/>
      <c r="IJN562" s="89"/>
      <c r="IJO562" s="89"/>
      <c r="IJP562" s="89"/>
      <c r="IJQ562" s="89"/>
      <c r="IJR562" s="508"/>
      <c r="IJS562" s="508"/>
      <c r="IJT562" s="89"/>
      <c r="IJU562" s="89"/>
      <c r="IJV562" s="508"/>
      <c r="IJW562" s="508"/>
      <c r="IJX562" s="89"/>
      <c r="IJY562" s="89"/>
      <c r="IJZ562" s="508"/>
      <c r="IKA562" s="508"/>
      <c r="IKB562" s="508"/>
      <c r="IKC562" s="508"/>
      <c r="IKD562" s="508"/>
      <c r="IKE562" s="508"/>
      <c r="IKF562" s="508"/>
      <c r="IKG562" s="89"/>
      <c r="IKH562" s="89"/>
      <c r="IKI562" s="508"/>
      <c r="IKJ562" s="508"/>
      <c r="IKK562" s="89"/>
      <c r="IKL562" s="89"/>
      <c r="IKM562" s="508"/>
      <c r="IKN562" s="508"/>
      <c r="IKO562" s="508"/>
      <c r="IKP562" s="508"/>
      <c r="IKQ562" s="508"/>
      <c r="IKR562" s="203"/>
      <c r="IKS562" s="107"/>
      <c r="IKT562" s="508"/>
      <c r="IKU562" s="508"/>
      <c r="IKV562" s="508"/>
      <c r="IKW562" s="508"/>
      <c r="IKX562" s="508"/>
      <c r="IKY562" s="508"/>
      <c r="IKZ562" s="508"/>
      <c r="ILA562" s="168"/>
      <c r="ILB562" s="168"/>
      <c r="ILC562" s="168"/>
      <c r="ILD562" s="168"/>
      <c r="ILE562" s="168"/>
      <c r="ILF562" s="168"/>
      <c r="ILG562" s="168"/>
      <c r="ILH562" s="168"/>
      <c r="ILI562" s="168"/>
      <c r="ILJ562" s="168"/>
      <c r="ILK562" s="168"/>
      <c r="ILL562" s="168"/>
      <c r="ILM562" s="168"/>
      <c r="ILN562" s="168"/>
      <c r="ILO562" s="168"/>
      <c r="ILP562" s="168"/>
      <c r="ILQ562" s="168"/>
      <c r="ILR562" s="168"/>
      <c r="ILS562" s="168"/>
      <c r="ILT562" s="168"/>
      <c r="ILU562" s="168"/>
      <c r="ILV562" s="168"/>
      <c r="ILW562" s="168"/>
      <c r="ILX562" s="168"/>
      <c r="ILY562" s="168"/>
      <c r="ILZ562" s="168"/>
      <c r="IMA562" s="168"/>
      <c r="IMB562" s="168"/>
      <c r="IMC562" s="168"/>
      <c r="IMD562" s="168"/>
      <c r="IME562" s="168"/>
      <c r="IMF562" s="168"/>
      <c r="IMG562" s="168"/>
      <c r="IMH562" s="168"/>
      <c r="IMI562" s="168"/>
      <c r="IMJ562" s="168"/>
      <c r="IMK562" s="168"/>
      <c r="IML562" s="168"/>
      <c r="IMM562" s="168"/>
      <c r="IMN562" s="168"/>
      <c r="IMO562" s="168"/>
      <c r="IMP562" s="168"/>
      <c r="IMQ562" s="168"/>
      <c r="IMR562" s="168"/>
      <c r="IMS562" s="508"/>
      <c r="IMT562" s="508"/>
      <c r="IMU562" s="508"/>
      <c r="IMV562" s="508"/>
      <c r="IMW562" s="508"/>
      <c r="IMX562" s="508"/>
      <c r="IMY562" s="508"/>
      <c r="IMZ562" s="508"/>
      <c r="INA562" s="508"/>
      <c r="INB562" s="508"/>
      <c r="INC562" s="508"/>
      <c r="IND562" s="508"/>
      <c r="INE562" s="508"/>
      <c r="INF562" s="508"/>
      <c r="ING562" s="508"/>
      <c r="INH562" s="508"/>
      <c r="INI562" s="508"/>
      <c r="INJ562" s="508"/>
      <c r="INK562" s="508"/>
      <c r="INL562" s="508"/>
      <c r="INM562" s="508"/>
      <c r="INN562" s="508"/>
      <c r="INO562" s="508"/>
      <c r="INP562" s="508"/>
      <c r="INQ562" s="89"/>
      <c r="INR562" s="89"/>
      <c r="INS562" s="89"/>
      <c r="INT562" s="89"/>
      <c r="INU562" s="89"/>
      <c r="INV562" s="508"/>
      <c r="INW562" s="508"/>
      <c r="INX562" s="89"/>
      <c r="INY562" s="89"/>
      <c r="INZ562" s="508"/>
      <c r="IOA562" s="508"/>
      <c r="IOB562" s="89"/>
      <c r="IOC562" s="89"/>
      <c r="IOD562" s="508"/>
      <c r="IOE562" s="508"/>
      <c r="IOF562" s="508"/>
      <c r="IOG562" s="508"/>
      <c r="IOH562" s="508"/>
      <c r="IOI562" s="508"/>
      <c r="IOJ562" s="508"/>
      <c r="IOK562" s="89"/>
      <c r="IOL562" s="89"/>
      <c r="IOM562" s="508"/>
      <c r="ION562" s="508"/>
      <c r="IOO562" s="89"/>
      <c r="IOP562" s="89"/>
      <c r="IOQ562" s="508"/>
      <c r="IOR562" s="508"/>
      <c r="IOS562" s="508"/>
      <c r="IOT562" s="508"/>
      <c r="IOU562" s="508"/>
      <c r="IOV562" s="203"/>
      <c r="IOW562" s="107"/>
      <c r="IOX562" s="508"/>
      <c r="IOY562" s="508"/>
      <c r="IOZ562" s="508"/>
      <c r="IPA562" s="508"/>
      <c r="IPB562" s="508"/>
      <c r="IPC562" s="508"/>
      <c r="IPD562" s="508"/>
      <c r="IPE562" s="168"/>
      <c r="IPF562" s="168"/>
      <c r="IPG562" s="168"/>
      <c r="IPH562" s="168"/>
      <c r="IPI562" s="168"/>
      <c r="IPJ562" s="168"/>
      <c r="IPK562" s="168"/>
      <c r="IPL562" s="168"/>
      <c r="IPM562" s="168"/>
      <c r="IPN562" s="168"/>
      <c r="IPO562" s="168"/>
      <c r="IPP562" s="168"/>
      <c r="IPQ562" s="168"/>
      <c r="IPR562" s="168"/>
      <c r="IPS562" s="168"/>
      <c r="IPT562" s="168"/>
      <c r="IPU562" s="168"/>
      <c r="IPV562" s="168"/>
      <c r="IPW562" s="168"/>
      <c r="IPX562" s="168"/>
      <c r="IPY562" s="168"/>
      <c r="IPZ562" s="168"/>
      <c r="IQA562" s="168"/>
      <c r="IQB562" s="168"/>
      <c r="IQC562" s="168"/>
      <c r="IQD562" s="168"/>
      <c r="IQE562" s="168"/>
      <c r="IQF562" s="168"/>
      <c r="IQG562" s="168"/>
      <c r="IQH562" s="168"/>
      <c r="IQI562" s="168"/>
      <c r="IQJ562" s="168"/>
      <c r="IQK562" s="168"/>
      <c r="IQL562" s="168"/>
      <c r="IQM562" s="168"/>
      <c r="IQN562" s="168"/>
      <c r="IQO562" s="168"/>
      <c r="IQP562" s="168"/>
      <c r="IQQ562" s="168"/>
      <c r="IQR562" s="168"/>
      <c r="IQS562" s="168"/>
      <c r="IQT562" s="168"/>
      <c r="IQU562" s="168"/>
      <c r="IQV562" s="168"/>
      <c r="IQW562" s="508"/>
      <c r="IQX562" s="508"/>
      <c r="IQY562" s="508"/>
      <c r="IQZ562" s="508"/>
      <c r="IRA562" s="508"/>
      <c r="IRB562" s="508"/>
      <c r="IRC562" s="508"/>
      <c r="IRD562" s="508"/>
      <c r="IRE562" s="508"/>
      <c r="IRF562" s="508"/>
      <c r="IRG562" s="508"/>
      <c r="IRH562" s="508"/>
      <c r="IRI562" s="508"/>
      <c r="IRJ562" s="508"/>
      <c r="IRK562" s="508"/>
      <c r="IRL562" s="508"/>
      <c r="IRM562" s="508"/>
      <c r="IRN562" s="508"/>
      <c r="IRO562" s="508"/>
      <c r="IRP562" s="508"/>
      <c r="IRQ562" s="508"/>
      <c r="IRR562" s="508"/>
      <c r="IRS562" s="508"/>
      <c r="IRT562" s="508"/>
      <c r="IRU562" s="89"/>
      <c r="IRV562" s="89"/>
      <c r="IRW562" s="89"/>
      <c r="IRX562" s="89"/>
      <c r="IRY562" s="89"/>
      <c r="IRZ562" s="508"/>
      <c r="ISA562" s="508"/>
      <c r="ISB562" s="89"/>
      <c r="ISC562" s="89"/>
      <c r="ISD562" s="508"/>
      <c r="ISE562" s="508"/>
      <c r="ISF562" s="89"/>
      <c r="ISG562" s="89"/>
      <c r="ISH562" s="508"/>
      <c r="ISI562" s="508"/>
      <c r="ISJ562" s="508"/>
      <c r="ISK562" s="508"/>
      <c r="ISL562" s="508"/>
      <c r="ISM562" s="508"/>
      <c r="ISN562" s="508"/>
      <c r="ISO562" s="89"/>
      <c r="ISP562" s="89"/>
      <c r="ISQ562" s="508"/>
      <c r="ISR562" s="508"/>
      <c r="ISS562" s="89"/>
      <c r="IST562" s="89"/>
      <c r="ISU562" s="508"/>
      <c r="ISV562" s="508"/>
      <c r="ISW562" s="508"/>
      <c r="ISX562" s="508"/>
      <c r="ISY562" s="508"/>
      <c r="ISZ562" s="203"/>
      <c r="ITA562" s="107"/>
      <c r="ITB562" s="508"/>
      <c r="ITC562" s="508"/>
      <c r="ITD562" s="508"/>
      <c r="ITE562" s="508"/>
      <c r="ITF562" s="508"/>
      <c r="ITG562" s="508"/>
      <c r="ITH562" s="508"/>
      <c r="ITI562" s="168"/>
      <c r="ITJ562" s="168"/>
      <c r="ITK562" s="168"/>
      <c r="ITL562" s="168"/>
      <c r="ITM562" s="168"/>
      <c r="ITN562" s="168"/>
      <c r="ITO562" s="168"/>
      <c r="ITP562" s="168"/>
      <c r="ITQ562" s="168"/>
      <c r="ITR562" s="168"/>
      <c r="ITS562" s="168"/>
      <c r="ITT562" s="168"/>
      <c r="ITU562" s="168"/>
      <c r="ITV562" s="168"/>
      <c r="ITW562" s="168"/>
      <c r="ITX562" s="168"/>
      <c r="ITY562" s="168"/>
      <c r="ITZ562" s="168"/>
      <c r="IUA562" s="168"/>
      <c r="IUB562" s="168"/>
      <c r="IUC562" s="168"/>
      <c r="IUD562" s="168"/>
      <c r="IUE562" s="168"/>
      <c r="IUF562" s="168"/>
      <c r="IUG562" s="168"/>
      <c r="IUH562" s="168"/>
      <c r="IUI562" s="168"/>
      <c r="IUJ562" s="168"/>
      <c r="IUK562" s="168"/>
      <c r="IUL562" s="168"/>
      <c r="IUM562" s="168"/>
      <c r="IUN562" s="168"/>
      <c r="IUO562" s="168"/>
      <c r="IUP562" s="168"/>
      <c r="IUQ562" s="168"/>
      <c r="IUR562" s="168"/>
      <c r="IUS562" s="168"/>
      <c r="IUT562" s="168"/>
      <c r="IUU562" s="168"/>
      <c r="IUV562" s="168"/>
      <c r="IUW562" s="168"/>
      <c r="IUX562" s="168"/>
      <c r="IUY562" s="168"/>
      <c r="IUZ562" s="168"/>
      <c r="IVA562" s="508"/>
      <c r="IVB562" s="508"/>
      <c r="IVC562" s="508"/>
      <c r="IVD562" s="508"/>
      <c r="IVE562" s="508"/>
      <c r="IVF562" s="508"/>
      <c r="IVG562" s="508"/>
      <c r="IVH562" s="508"/>
      <c r="IVI562" s="508"/>
      <c r="IVJ562" s="508"/>
      <c r="IVK562" s="508"/>
      <c r="IVL562" s="508"/>
      <c r="IVM562" s="508"/>
      <c r="IVN562" s="508"/>
      <c r="IVO562" s="508"/>
      <c r="IVP562" s="508"/>
      <c r="IVQ562" s="508"/>
      <c r="IVR562" s="508"/>
      <c r="IVS562" s="508"/>
      <c r="IVT562" s="508"/>
      <c r="IVU562" s="508"/>
      <c r="IVV562" s="508"/>
      <c r="IVW562" s="508"/>
      <c r="IVX562" s="508"/>
      <c r="IVY562" s="89"/>
      <c r="IVZ562" s="89"/>
      <c r="IWA562" s="89"/>
      <c r="IWB562" s="89"/>
      <c r="IWC562" s="89"/>
      <c r="IWD562" s="508"/>
      <c r="IWE562" s="508"/>
      <c r="IWF562" s="89"/>
      <c r="IWG562" s="89"/>
      <c r="IWH562" s="508"/>
      <c r="IWI562" s="508"/>
      <c r="IWJ562" s="89"/>
      <c r="IWK562" s="89"/>
      <c r="IWL562" s="508"/>
      <c r="IWM562" s="508"/>
      <c r="IWN562" s="508"/>
      <c r="IWO562" s="508"/>
      <c r="IWP562" s="508"/>
      <c r="IWQ562" s="508"/>
      <c r="IWR562" s="508"/>
      <c r="IWS562" s="89"/>
      <c r="IWT562" s="89"/>
      <c r="IWU562" s="508"/>
      <c r="IWV562" s="508"/>
      <c r="IWW562" s="89"/>
      <c r="IWX562" s="89"/>
      <c r="IWY562" s="508"/>
      <c r="IWZ562" s="508"/>
      <c r="IXA562" s="508"/>
      <c r="IXB562" s="508"/>
      <c r="IXC562" s="508"/>
      <c r="IXD562" s="203"/>
      <c r="IXE562" s="107"/>
      <c r="IXF562" s="508"/>
      <c r="IXG562" s="508"/>
      <c r="IXH562" s="508"/>
      <c r="IXI562" s="508"/>
      <c r="IXJ562" s="508"/>
      <c r="IXK562" s="508"/>
      <c r="IXL562" s="508"/>
      <c r="IXM562" s="168"/>
      <c r="IXN562" s="168"/>
      <c r="IXO562" s="168"/>
      <c r="IXP562" s="168"/>
      <c r="IXQ562" s="168"/>
      <c r="IXR562" s="168"/>
      <c r="IXS562" s="168"/>
      <c r="IXT562" s="168"/>
      <c r="IXU562" s="168"/>
      <c r="IXV562" s="168"/>
      <c r="IXW562" s="168"/>
      <c r="IXX562" s="168"/>
      <c r="IXY562" s="168"/>
      <c r="IXZ562" s="168"/>
      <c r="IYA562" s="168"/>
      <c r="IYB562" s="168"/>
      <c r="IYC562" s="168"/>
      <c r="IYD562" s="168"/>
      <c r="IYE562" s="168"/>
      <c r="IYF562" s="168"/>
      <c r="IYG562" s="168"/>
      <c r="IYH562" s="168"/>
      <c r="IYI562" s="168"/>
      <c r="IYJ562" s="168"/>
      <c r="IYK562" s="168"/>
      <c r="IYL562" s="168"/>
      <c r="IYM562" s="168"/>
      <c r="IYN562" s="168"/>
      <c r="IYO562" s="168"/>
      <c r="IYP562" s="168"/>
      <c r="IYQ562" s="168"/>
      <c r="IYR562" s="168"/>
      <c r="IYS562" s="168"/>
      <c r="IYT562" s="168"/>
      <c r="IYU562" s="168"/>
      <c r="IYV562" s="168"/>
      <c r="IYW562" s="168"/>
      <c r="IYX562" s="168"/>
      <c r="IYY562" s="168"/>
      <c r="IYZ562" s="168"/>
      <c r="IZA562" s="168"/>
      <c r="IZB562" s="168"/>
      <c r="IZC562" s="168"/>
      <c r="IZD562" s="168"/>
      <c r="IZE562" s="508"/>
      <c r="IZF562" s="508"/>
      <c r="IZG562" s="508"/>
      <c r="IZH562" s="508"/>
      <c r="IZI562" s="508"/>
      <c r="IZJ562" s="508"/>
      <c r="IZK562" s="508"/>
      <c r="IZL562" s="508"/>
      <c r="IZM562" s="508"/>
      <c r="IZN562" s="508"/>
      <c r="IZO562" s="508"/>
      <c r="IZP562" s="508"/>
      <c r="IZQ562" s="508"/>
      <c r="IZR562" s="508"/>
      <c r="IZS562" s="508"/>
      <c r="IZT562" s="508"/>
      <c r="IZU562" s="508"/>
      <c r="IZV562" s="508"/>
      <c r="IZW562" s="508"/>
      <c r="IZX562" s="508"/>
      <c r="IZY562" s="508"/>
      <c r="IZZ562" s="508"/>
      <c r="JAA562" s="508"/>
      <c r="JAB562" s="508"/>
      <c r="JAC562" s="89"/>
      <c r="JAD562" s="89"/>
      <c r="JAE562" s="89"/>
      <c r="JAF562" s="89"/>
      <c r="JAG562" s="89"/>
      <c r="JAH562" s="508"/>
      <c r="JAI562" s="508"/>
      <c r="JAJ562" s="89"/>
      <c r="JAK562" s="89"/>
      <c r="JAL562" s="508"/>
      <c r="JAM562" s="508"/>
      <c r="JAN562" s="89"/>
      <c r="JAO562" s="89"/>
      <c r="JAP562" s="508"/>
      <c r="JAQ562" s="508"/>
      <c r="JAR562" s="508"/>
      <c r="JAS562" s="508"/>
      <c r="JAT562" s="508"/>
      <c r="JAU562" s="508"/>
      <c r="JAV562" s="508"/>
      <c r="JAW562" s="89"/>
      <c r="JAX562" s="89"/>
      <c r="JAY562" s="508"/>
      <c r="JAZ562" s="508"/>
      <c r="JBA562" s="89"/>
      <c r="JBB562" s="89"/>
      <c r="JBC562" s="508"/>
      <c r="JBD562" s="508"/>
      <c r="JBE562" s="508"/>
      <c r="JBF562" s="508"/>
      <c r="JBG562" s="508"/>
      <c r="JBH562" s="203"/>
      <c r="JBI562" s="107"/>
      <c r="JBJ562" s="508"/>
      <c r="JBK562" s="508"/>
      <c r="JBL562" s="508"/>
      <c r="JBM562" s="508"/>
      <c r="JBN562" s="508"/>
      <c r="JBO562" s="508"/>
      <c r="JBP562" s="508"/>
      <c r="JBQ562" s="168"/>
      <c r="JBR562" s="168"/>
      <c r="JBS562" s="168"/>
      <c r="JBT562" s="168"/>
      <c r="JBU562" s="168"/>
      <c r="JBV562" s="168"/>
      <c r="JBW562" s="168"/>
      <c r="JBX562" s="168"/>
      <c r="JBY562" s="168"/>
      <c r="JBZ562" s="168"/>
      <c r="JCA562" s="168"/>
      <c r="JCB562" s="168"/>
      <c r="JCC562" s="168"/>
      <c r="JCD562" s="168"/>
      <c r="JCE562" s="168"/>
      <c r="JCF562" s="168"/>
      <c r="JCG562" s="168"/>
      <c r="JCH562" s="168"/>
      <c r="JCI562" s="168"/>
      <c r="JCJ562" s="168"/>
      <c r="JCK562" s="168"/>
      <c r="JCL562" s="168"/>
      <c r="JCM562" s="168"/>
      <c r="JCN562" s="168"/>
      <c r="JCO562" s="168"/>
      <c r="JCP562" s="168"/>
      <c r="JCQ562" s="168"/>
      <c r="JCR562" s="168"/>
      <c r="JCS562" s="168"/>
      <c r="JCT562" s="168"/>
      <c r="JCU562" s="168"/>
      <c r="JCV562" s="168"/>
      <c r="JCW562" s="168"/>
      <c r="JCX562" s="168"/>
      <c r="JCY562" s="168"/>
      <c r="JCZ562" s="168"/>
      <c r="JDA562" s="168"/>
      <c r="JDB562" s="168"/>
      <c r="JDC562" s="168"/>
      <c r="JDD562" s="168"/>
      <c r="JDE562" s="168"/>
      <c r="JDF562" s="168"/>
      <c r="JDG562" s="168"/>
      <c r="JDH562" s="168"/>
      <c r="JDI562" s="508"/>
      <c r="JDJ562" s="508"/>
      <c r="JDK562" s="508"/>
      <c r="JDL562" s="508"/>
      <c r="JDM562" s="508"/>
      <c r="JDN562" s="508"/>
      <c r="JDO562" s="508"/>
      <c r="JDP562" s="508"/>
      <c r="JDQ562" s="508"/>
      <c r="JDR562" s="508"/>
      <c r="JDS562" s="508"/>
      <c r="JDT562" s="508"/>
      <c r="JDU562" s="508"/>
      <c r="JDV562" s="508"/>
      <c r="JDW562" s="508"/>
      <c r="JDX562" s="508"/>
      <c r="JDY562" s="508"/>
      <c r="JDZ562" s="508"/>
      <c r="JEA562" s="508"/>
      <c r="JEB562" s="508"/>
      <c r="JEC562" s="508"/>
      <c r="JED562" s="508"/>
      <c r="JEE562" s="508"/>
      <c r="JEF562" s="508"/>
      <c r="JEG562" s="89"/>
      <c r="JEH562" s="89"/>
      <c r="JEI562" s="89"/>
      <c r="JEJ562" s="89"/>
      <c r="JEK562" s="89"/>
      <c r="JEL562" s="508"/>
      <c r="JEM562" s="508"/>
      <c r="JEN562" s="89"/>
      <c r="JEO562" s="89"/>
      <c r="JEP562" s="508"/>
      <c r="JEQ562" s="508"/>
      <c r="JER562" s="89"/>
      <c r="JES562" s="89"/>
      <c r="JET562" s="508"/>
      <c r="JEU562" s="508"/>
      <c r="JEV562" s="508"/>
      <c r="JEW562" s="508"/>
      <c r="JEX562" s="508"/>
      <c r="JEY562" s="508"/>
      <c r="JEZ562" s="508"/>
      <c r="JFA562" s="89"/>
      <c r="JFB562" s="89"/>
      <c r="JFC562" s="508"/>
      <c r="JFD562" s="508"/>
      <c r="JFE562" s="89"/>
      <c r="JFF562" s="89"/>
      <c r="JFG562" s="508"/>
      <c r="JFH562" s="508"/>
      <c r="JFI562" s="508"/>
      <c r="JFJ562" s="508"/>
      <c r="JFK562" s="508"/>
      <c r="JFL562" s="203"/>
      <c r="JFM562" s="107"/>
      <c r="JFN562" s="508"/>
      <c r="JFO562" s="508"/>
      <c r="JFP562" s="508"/>
      <c r="JFQ562" s="508"/>
      <c r="JFR562" s="508"/>
      <c r="JFS562" s="508"/>
      <c r="JFT562" s="508"/>
      <c r="JFU562" s="168"/>
      <c r="JFV562" s="168"/>
      <c r="JFW562" s="168"/>
      <c r="JFX562" s="168"/>
      <c r="JFY562" s="168"/>
      <c r="JFZ562" s="168"/>
      <c r="JGA562" s="168"/>
      <c r="JGB562" s="168"/>
      <c r="JGC562" s="168"/>
      <c r="JGD562" s="168"/>
      <c r="JGE562" s="168"/>
      <c r="JGF562" s="168"/>
      <c r="JGG562" s="168"/>
      <c r="JGH562" s="168"/>
      <c r="JGI562" s="168"/>
      <c r="JGJ562" s="168"/>
      <c r="JGK562" s="168"/>
      <c r="JGL562" s="168"/>
      <c r="JGM562" s="168"/>
      <c r="JGN562" s="168"/>
      <c r="JGO562" s="168"/>
      <c r="JGP562" s="168"/>
      <c r="JGQ562" s="168"/>
      <c r="JGR562" s="168"/>
      <c r="JGS562" s="168"/>
      <c r="JGT562" s="168"/>
      <c r="JGU562" s="168"/>
      <c r="JGV562" s="168"/>
      <c r="JGW562" s="168"/>
      <c r="JGX562" s="168"/>
      <c r="JGY562" s="168"/>
      <c r="JGZ562" s="168"/>
      <c r="JHA562" s="168"/>
      <c r="JHB562" s="168"/>
      <c r="JHC562" s="168"/>
      <c r="JHD562" s="168"/>
      <c r="JHE562" s="168"/>
      <c r="JHF562" s="168"/>
      <c r="JHG562" s="168"/>
      <c r="JHH562" s="168"/>
      <c r="JHI562" s="168"/>
      <c r="JHJ562" s="168"/>
      <c r="JHK562" s="168"/>
      <c r="JHL562" s="168"/>
      <c r="JHM562" s="508"/>
      <c r="JHN562" s="508"/>
      <c r="JHO562" s="508"/>
      <c r="JHP562" s="508"/>
      <c r="JHQ562" s="508"/>
      <c r="JHR562" s="508"/>
      <c r="JHS562" s="508"/>
      <c r="JHT562" s="508"/>
      <c r="JHU562" s="508"/>
      <c r="JHV562" s="508"/>
      <c r="JHW562" s="508"/>
      <c r="JHX562" s="508"/>
      <c r="JHY562" s="508"/>
      <c r="JHZ562" s="508"/>
      <c r="JIA562" s="508"/>
      <c r="JIB562" s="508"/>
      <c r="JIC562" s="508"/>
      <c r="JID562" s="508"/>
      <c r="JIE562" s="508"/>
      <c r="JIF562" s="508"/>
      <c r="JIG562" s="508"/>
      <c r="JIH562" s="508"/>
      <c r="JII562" s="508"/>
      <c r="JIJ562" s="508"/>
      <c r="JIK562" s="89"/>
      <c r="JIL562" s="89"/>
      <c r="JIM562" s="89"/>
      <c r="JIN562" s="89"/>
      <c r="JIO562" s="89"/>
      <c r="JIP562" s="508"/>
      <c r="JIQ562" s="508"/>
      <c r="JIR562" s="89"/>
      <c r="JIS562" s="89"/>
      <c r="JIT562" s="508"/>
      <c r="JIU562" s="508"/>
      <c r="JIV562" s="89"/>
      <c r="JIW562" s="89"/>
      <c r="JIX562" s="508"/>
      <c r="JIY562" s="508"/>
      <c r="JIZ562" s="508"/>
      <c r="JJA562" s="508"/>
      <c r="JJB562" s="508"/>
      <c r="JJC562" s="508"/>
      <c r="JJD562" s="508"/>
      <c r="JJE562" s="89"/>
      <c r="JJF562" s="89"/>
      <c r="JJG562" s="508"/>
      <c r="JJH562" s="508"/>
      <c r="JJI562" s="89"/>
      <c r="JJJ562" s="89"/>
      <c r="JJK562" s="508"/>
      <c r="JJL562" s="508"/>
      <c r="JJM562" s="508"/>
      <c r="JJN562" s="508"/>
      <c r="JJO562" s="508"/>
      <c r="JJP562" s="203"/>
      <c r="JJQ562" s="107"/>
      <c r="JJR562" s="508"/>
      <c r="JJS562" s="508"/>
      <c r="JJT562" s="508"/>
      <c r="JJU562" s="508"/>
      <c r="JJV562" s="508"/>
      <c r="JJW562" s="508"/>
      <c r="JJX562" s="508"/>
      <c r="JJY562" s="168"/>
      <c r="JJZ562" s="168"/>
      <c r="JKA562" s="168"/>
      <c r="JKB562" s="168"/>
      <c r="JKC562" s="168"/>
      <c r="JKD562" s="168"/>
      <c r="JKE562" s="168"/>
      <c r="JKF562" s="168"/>
      <c r="JKG562" s="168"/>
      <c r="JKH562" s="168"/>
      <c r="JKI562" s="168"/>
      <c r="JKJ562" s="168"/>
      <c r="JKK562" s="168"/>
      <c r="JKL562" s="168"/>
      <c r="JKM562" s="168"/>
      <c r="JKN562" s="168"/>
      <c r="JKO562" s="168"/>
      <c r="JKP562" s="168"/>
      <c r="JKQ562" s="168"/>
      <c r="JKR562" s="168"/>
      <c r="JKS562" s="168"/>
      <c r="JKT562" s="168"/>
      <c r="JKU562" s="168"/>
      <c r="JKV562" s="168"/>
      <c r="JKW562" s="168"/>
      <c r="JKX562" s="168"/>
      <c r="JKY562" s="168"/>
      <c r="JKZ562" s="168"/>
      <c r="JLA562" s="168"/>
      <c r="JLB562" s="168"/>
      <c r="JLC562" s="168"/>
      <c r="JLD562" s="168"/>
      <c r="JLE562" s="168"/>
      <c r="JLF562" s="168"/>
      <c r="JLG562" s="168"/>
      <c r="JLH562" s="168"/>
      <c r="JLI562" s="168"/>
      <c r="JLJ562" s="168"/>
      <c r="JLK562" s="168"/>
      <c r="JLL562" s="168"/>
      <c r="JLM562" s="168"/>
      <c r="JLN562" s="168"/>
      <c r="JLO562" s="168"/>
      <c r="JLP562" s="168"/>
      <c r="JLQ562" s="508"/>
      <c r="JLR562" s="508"/>
      <c r="JLS562" s="508"/>
      <c r="JLT562" s="508"/>
      <c r="JLU562" s="508"/>
      <c r="JLV562" s="508"/>
      <c r="JLW562" s="508"/>
      <c r="JLX562" s="508"/>
      <c r="JLY562" s="508"/>
      <c r="JLZ562" s="508"/>
      <c r="JMA562" s="508"/>
      <c r="JMB562" s="508"/>
      <c r="JMC562" s="508"/>
      <c r="JMD562" s="508"/>
      <c r="JME562" s="508"/>
      <c r="JMF562" s="508"/>
      <c r="JMG562" s="508"/>
      <c r="JMH562" s="508"/>
      <c r="JMI562" s="508"/>
      <c r="JMJ562" s="508"/>
      <c r="JMK562" s="508"/>
      <c r="JML562" s="508"/>
      <c r="JMM562" s="508"/>
      <c r="JMN562" s="508"/>
      <c r="JMO562" s="89"/>
      <c r="JMP562" s="89"/>
      <c r="JMQ562" s="89"/>
      <c r="JMR562" s="89"/>
      <c r="JMS562" s="89"/>
      <c r="JMT562" s="508"/>
      <c r="JMU562" s="508"/>
      <c r="JMV562" s="89"/>
      <c r="JMW562" s="89"/>
      <c r="JMX562" s="508"/>
      <c r="JMY562" s="508"/>
      <c r="JMZ562" s="89"/>
      <c r="JNA562" s="89"/>
      <c r="JNB562" s="508"/>
      <c r="JNC562" s="508"/>
      <c r="JND562" s="508"/>
      <c r="JNE562" s="508"/>
      <c r="JNF562" s="508"/>
      <c r="JNG562" s="508"/>
      <c r="JNH562" s="508"/>
      <c r="JNI562" s="89"/>
      <c r="JNJ562" s="89"/>
      <c r="JNK562" s="508"/>
      <c r="JNL562" s="508"/>
      <c r="JNM562" s="89"/>
      <c r="JNN562" s="89"/>
      <c r="JNO562" s="508"/>
      <c r="JNP562" s="508"/>
      <c r="JNQ562" s="508"/>
      <c r="JNR562" s="508"/>
      <c r="JNS562" s="508"/>
      <c r="JNT562" s="203"/>
      <c r="JNU562" s="107"/>
      <c r="JNV562" s="508"/>
      <c r="JNW562" s="508"/>
      <c r="JNX562" s="508"/>
      <c r="JNY562" s="508"/>
      <c r="JNZ562" s="508"/>
      <c r="JOA562" s="508"/>
      <c r="JOB562" s="508"/>
      <c r="JOC562" s="168"/>
      <c r="JOD562" s="168"/>
      <c r="JOE562" s="168"/>
      <c r="JOF562" s="168"/>
      <c r="JOG562" s="168"/>
      <c r="JOH562" s="168"/>
      <c r="JOI562" s="168"/>
      <c r="JOJ562" s="168"/>
      <c r="JOK562" s="168"/>
      <c r="JOL562" s="168"/>
      <c r="JOM562" s="168"/>
      <c r="JON562" s="168"/>
      <c r="JOO562" s="168"/>
      <c r="JOP562" s="168"/>
      <c r="JOQ562" s="168"/>
      <c r="JOR562" s="168"/>
      <c r="JOS562" s="168"/>
      <c r="JOT562" s="168"/>
      <c r="JOU562" s="168"/>
      <c r="JOV562" s="168"/>
      <c r="JOW562" s="168"/>
      <c r="JOX562" s="168"/>
      <c r="JOY562" s="168"/>
      <c r="JOZ562" s="168"/>
      <c r="JPA562" s="168"/>
      <c r="JPB562" s="168"/>
      <c r="JPC562" s="168"/>
      <c r="JPD562" s="168"/>
      <c r="JPE562" s="168"/>
      <c r="JPF562" s="168"/>
      <c r="JPG562" s="168"/>
      <c r="JPH562" s="168"/>
      <c r="JPI562" s="168"/>
      <c r="JPJ562" s="168"/>
      <c r="JPK562" s="168"/>
      <c r="JPL562" s="168"/>
      <c r="JPM562" s="168"/>
      <c r="JPN562" s="168"/>
      <c r="JPO562" s="168"/>
      <c r="JPP562" s="168"/>
      <c r="JPQ562" s="168"/>
      <c r="JPR562" s="168"/>
      <c r="JPS562" s="168"/>
      <c r="JPT562" s="168"/>
      <c r="JPU562" s="508"/>
      <c r="JPV562" s="508"/>
      <c r="JPW562" s="508"/>
      <c r="JPX562" s="508"/>
      <c r="JPY562" s="508"/>
      <c r="JPZ562" s="508"/>
      <c r="JQA562" s="508"/>
      <c r="JQB562" s="508"/>
      <c r="JQC562" s="508"/>
      <c r="JQD562" s="508"/>
      <c r="JQE562" s="508"/>
      <c r="JQF562" s="508"/>
      <c r="JQG562" s="508"/>
      <c r="JQH562" s="508"/>
      <c r="JQI562" s="508"/>
      <c r="JQJ562" s="508"/>
      <c r="JQK562" s="508"/>
      <c r="JQL562" s="508"/>
      <c r="JQM562" s="508"/>
      <c r="JQN562" s="508"/>
      <c r="JQO562" s="508"/>
      <c r="JQP562" s="508"/>
      <c r="JQQ562" s="508"/>
      <c r="JQR562" s="508"/>
      <c r="JQS562" s="89"/>
      <c r="JQT562" s="89"/>
      <c r="JQU562" s="89"/>
      <c r="JQV562" s="89"/>
      <c r="JQW562" s="89"/>
      <c r="JQX562" s="508"/>
      <c r="JQY562" s="508"/>
      <c r="JQZ562" s="89"/>
      <c r="JRA562" s="89"/>
      <c r="JRB562" s="508"/>
      <c r="JRC562" s="508"/>
      <c r="JRD562" s="89"/>
      <c r="JRE562" s="89"/>
      <c r="JRF562" s="508"/>
      <c r="JRG562" s="508"/>
      <c r="JRH562" s="508"/>
      <c r="JRI562" s="508"/>
      <c r="JRJ562" s="508"/>
      <c r="JRK562" s="508"/>
      <c r="JRL562" s="508"/>
      <c r="JRM562" s="89"/>
      <c r="JRN562" s="89"/>
      <c r="JRO562" s="508"/>
      <c r="JRP562" s="508"/>
      <c r="JRQ562" s="89"/>
      <c r="JRR562" s="89"/>
      <c r="JRS562" s="508"/>
      <c r="JRT562" s="508"/>
      <c r="JRU562" s="508"/>
      <c r="JRV562" s="508"/>
      <c r="JRW562" s="508"/>
      <c r="JRX562" s="203"/>
      <c r="JRY562" s="107"/>
      <c r="JRZ562" s="508"/>
      <c r="JSA562" s="508"/>
      <c r="JSB562" s="508"/>
      <c r="JSC562" s="508"/>
      <c r="JSD562" s="508"/>
      <c r="JSE562" s="508"/>
      <c r="JSF562" s="508"/>
      <c r="JSG562" s="168"/>
      <c r="JSH562" s="168"/>
      <c r="JSI562" s="168"/>
      <c r="JSJ562" s="168"/>
      <c r="JSK562" s="168"/>
      <c r="JSL562" s="168"/>
      <c r="JSM562" s="168"/>
      <c r="JSN562" s="168"/>
      <c r="JSO562" s="168"/>
      <c r="JSP562" s="168"/>
      <c r="JSQ562" s="168"/>
      <c r="JSR562" s="168"/>
      <c r="JSS562" s="168"/>
      <c r="JST562" s="168"/>
      <c r="JSU562" s="168"/>
      <c r="JSV562" s="168"/>
      <c r="JSW562" s="168"/>
      <c r="JSX562" s="168"/>
      <c r="JSY562" s="168"/>
      <c r="JSZ562" s="168"/>
      <c r="JTA562" s="168"/>
      <c r="JTB562" s="168"/>
      <c r="JTC562" s="168"/>
      <c r="JTD562" s="168"/>
      <c r="JTE562" s="168"/>
      <c r="JTF562" s="168"/>
      <c r="JTG562" s="168"/>
      <c r="JTH562" s="168"/>
      <c r="JTI562" s="168"/>
      <c r="JTJ562" s="168"/>
      <c r="JTK562" s="168"/>
      <c r="JTL562" s="168"/>
      <c r="JTM562" s="168"/>
      <c r="JTN562" s="168"/>
      <c r="JTO562" s="168"/>
      <c r="JTP562" s="168"/>
      <c r="JTQ562" s="168"/>
      <c r="JTR562" s="168"/>
      <c r="JTS562" s="168"/>
      <c r="JTT562" s="168"/>
      <c r="JTU562" s="168"/>
      <c r="JTV562" s="168"/>
      <c r="JTW562" s="168"/>
      <c r="JTX562" s="168"/>
      <c r="JTY562" s="508"/>
      <c r="JTZ562" s="508"/>
      <c r="JUA562" s="508"/>
      <c r="JUB562" s="508"/>
      <c r="JUC562" s="508"/>
      <c r="JUD562" s="508"/>
      <c r="JUE562" s="508"/>
      <c r="JUF562" s="508"/>
      <c r="JUG562" s="508"/>
      <c r="JUH562" s="508"/>
      <c r="JUI562" s="508"/>
      <c r="JUJ562" s="508"/>
      <c r="JUK562" s="508"/>
      <c r="JUL562" s="508"/>
      <c r="JUM562" s="508"/>
      <c r="JUN562" s="508"/>
      <c r="JUO562" s="508"/>
      <c r="JUP562" s="508"/>
      <c r="JUQ562" s="508"/>
      <c r="JUR562" s="508"/>
      <c r="JUS562" s="508"/>
      <c r="JUT562" s="508"/>
      <c r="JUU562" s="508"/>
      <c r="JUV562" s="508"/>
      <c r="JUW562" s="89"/>
      <c r="JUX562" s="89"/>
      <c r="JUY562" s="89"/>
      <c r="JUZ562" s="89"/>
      <c r="JVA562" s="89"/>
      <c r="JVB562" s="508"/>
      <c r="JVC562" s="508"/>
      <c r="JVD562" s="89"/>
      <c r="JVE562" s="89"/>
      <c r="JVF562" s="508"/>
      <c r="JVG562" s="508"/>
      <c r="JVH562" s="89"/>
      <c r="JVI562" s="89"/>
      <c r="JVJ562" s="508"/>
      <c r="JVK562" s="508"/>
      <c r="JVL562" s="508"/>
      <c r="JVM562" s="508"/>
      <c r="JVN562" s="508"/>
      <c r="JVO562" s="508"/>
      <c r="JVP562" s="508"/>
      <c r="JVQ562" s="89"/>
      <c r="JVR562" s="89"/>
      <c r="JVS562" s="508"/>
      <c r="JVT562" s="508"/>
      <c r="JVU562" s="89"/>
      <c r="JVV562" s="89"/>
      <c r="JVW562" s="508"/>
      <c r="JVX562" s="508"/>
      <c r="JVY562" s="508"/>
      <c r="JVZ562" s="508"/>
      <c r="JWA562" s="508"/>
      <c r="JWB562" s="203"/>
      <c r="JWC562" s="107"/>
      <c r="JWD562" s="508"/>
      <c r="JWE562" s="508"/>
      <c r="JWF562" s="508"/>
      <c r="JWG562" s="508"/>
      <c r="JWH562" s="508"/>
      <c r="JWI562" s="508"/>
      <c r="JWJ562" s="508"/>
      <c r="JWK562" s="168"/>
      <c r="JWL562" s="168"/>
      <c r="JWM562" s="168"/>
      <c r="JWN562" s="168"/>
      <c r="JWO562" s="168"/>
      <c r="JWP562" s="168"/>
      <c r="JWQ562" s="168"/>
      <c r="JWR562" s="168"/>
      <c r="JWS562" s="168"/>
      <c r="JWT562" s="168"/>
      <c r="JWU562" s="168"/>
      <c r="JWV562" s="168"/>
      <c r="JWW562" s="168"/>
      <c r="JWX562" s="168"/>
      <c r="JWY562" s="168"/>
      <c r="JWZ562" s="168"/>
      <c r="JXA562" s="168"/>
      <c r="JXB562" s="168"/>
      <c r="JXC562" s="168"/>
      <c r="JXD562" s="168"/>
      <c r="JXE562" s="168"/>
      <c r="JXF562" s="168"/>
      <c r="JXG562" s="168"/>
      <c r="JXH562" s="168"/>
      <c r="JXI562" s="168"/>
      <c r="JXJ562" s="168"/>
      <c r="JXK562" s="168"/>
      <c r="JXL562" s="168"/>
      <c r="JXM562" s="168"/>
      <c r="JXN562" s="168"/>
      <c r="JXO562" s="168"/>
      <c r="JXP562" s="168"/>
      <c r="JXQ562" s="168"/>
      <c r="JXR562" s="168"/>
      <c r="JXS562" s="168"/>
      <c r="JXT562" s="168"/>
      <c r="JXU562" s="168"/>
      <c r="JXV562" s="168"/>
      <c r="JXW562" s="168"/>
      <c r="JXX562" s="168"/>
      <c r="JXY562" s="168"/>
      <c r="JXZ562" s="168"/>
      <c r="JYA562" s="168"/>
      <c r="JYB562" s="168"/>
      <c r="JYC562" s="508"/>
      <c r="JYD562" s="508"/>
      <c r="JYE562" s="508"/>
      <c r="JYF562" s="508"/>
      <c r="JYG562" s="508"/>
      <c r="JYH562" s="508"/>
      <c r="JYI562" s="508"/>
      <c r="JYJ562" s="508"/>
      <c r="JYK562" s="508"/>
      <c r="JYL562" s="508"/>
      <c r="JYM562" s="508"/>
      <c r="JYN562" s="508"/>
      <c r="JYO562" s="508"/>
      <c r="JYP562" s="508"/>
      <c r="JYQ562" s="508"/>
      <c r="JYR562" s="508"/>
      <c r="JYS562" s="508"/>
      <c r="JYT562" s="508"/>
      <c r="JYU562" s="508"/>
      <c r="JYV562" s="508"/>
      <c r="JYW562" s="508"/>
      <c r="JYX562" s="508"/>
      <c r="JYY562" s="508"/>
      <c r="JYZ562" s="508"/>
      <c r="JZA562" s="89"/>
      <c r="JZB562" s="89"/>
      <c r="JZC562" s="89"/>
      <c r="JZD562" s="89"/>
      <c r="JZE562" s="89"/>
      <c r="JZF562" s="508"/>
      <c r="JZG562" s="508"/>
      <c r="JZH562" s="89"/>
      <c r="JZI562" s="89"/>
      <c r="JZJ562" s="508"/>
      <c r="JZK562" s="508"/>
      <c r="JZL562" s="89"/>
      <c r="JZM562" s="89"/>
      <c r="JZN562" s="508"/>
      <c r="JZO562" s="508"/>
      <c r="JZP562" s="508"/>
      <c r="JZQ562" s="508"/>
      <c r="JZR562" s="508"/>
      <c r="JZS562" s="508"/>
      <c r="JZT562" s="508"/>
      <c r="JZU562" s="89"/>
      <c r="JZV562" s="89"/>
      <c r="JZW562" s="508"/>
      <c r="JZX562" s="508"/>
      <c r="JZY562" s="89"/>
      <c r="JZZ562" s="89"/>
      <c r="KAA562" s="508"/>
      <c r="KAB562" s="508"/>
      <c r="KAC562" s="508"/>
      <c r="KAD562" s="508"/>
      <c r="KAE562" s="508"/>
      <c r="KAF562" s="203"/>
      <c r="KAG562" s="107"/>
      <c r="KAH562" s="508"/>
      <c r="KAI562" s="508"/>
      <c r="KAJ562" s="508"/>
      <c r="KAK562" s="508"/>
      <c r="KAL562" s="508"/>
      <c r="KAM562" s="508"/>
      <c r="KAN562" s="508"/>
      <c r="KAO562" s="168"/>
      <c r="KAP562" s="168"/>
      <c r="KAQ562" s="168"/>
      <c r="KAR562" s="168"/>
      <c r="KAS562" s="168"/>
      <c r="KAT562" s="168"/>
      <c r="KAU562" s="168"/>
      <c r="KAV562" s="168"/>
      <c r="KAW562" s="168"/>
      <c r="KAX562" s="168"/>
      <c r="KAY562" s="168"/>
      <c r="KAZ562" s="168"/>
      <c r="KBA562" s="168"/>
      <c r="KBB562" s="168"/>
      <c r="KBC562" s="168"/>
      <c r="KBD562" s="168"/>
      <c r="KBE562" s="168"/>
      <c r="KBF562" s="168"/>
      <c r="KBG562" s="168"/>
      <c r="KBH562" s="168"/>
      <c r="KBI562" s="168"/>
      <c r="KBJ562" s="168"/>
      <c r="KBK562" s="168"/>
      <c r="KBL562" s="168"/>
      <c r="KBM562" s="168"/>
      <c r="KBN562" s="168"/>
      <c r="KBO562" s="168"/>
      <c r="KBP562" s="168"/>
      <c r="KBQ562" s="168"/>
      <c r="KBR562" s="168"/>
      <c r="KBS562" s="168"/>
      <c r="KBT562" s="168"/>
      <c r="KBU562" s="168"/>
      <c r="KBV562" s="168"/>
      <c r="KBW562" s="168"/>
      <c r="KBX562" s="168"/>
      <c r="KBY562" s="168"/>
      <c r="KBZ562" s="168"/>
      <c r="KCA562" s="168"/>
      <c r="KCB562" s="168"/>
      <c r="KCC562" s="168"/>
      <c r="KCD562" s="168"/>
      <c r="KCE562" s="168"/>
      <c r="KCF562" s="168"/>
      <c r="KCG562" s="508"/>
      <c r="KCH562" s="508"/>
      <c r="KCI562" s="508"/>
      <c r="KCJ562" s="508"/>
      <c r="KCK562" s="508"/>
      <c r="KCL562" s="508"/>
      <c r="KCM562" s="508"/>
      <c r="KCN562" s="508"/>
      <c r="KCO562" s="508"/>
      <c r="KCP562" s="508"/>
      <c r="KCQ562" s="508"/>
      <c r="KCR562" s="508"/>
      <c r="KCS562" s="508"/>
      <c r="KCT562" s="508"/>
      <c r="KCU562" s="508"/>
      <c r="KCV562" s="508"/>
      <c r="KCW562" s="508"/>
      <c r="KCX562" s="508"/>
      <c r="KCY562" s="508"/>
      <c r="KCZ562" s="508"/>
      <c r="KDA562" s="508"/>
      <c r="KDB562" s="508"/>
      <c r="KDC562" s="508"/>
      <c r="KDD562" s="508"/>
      <c r="KDE562" s="89"/>
      <c r="KDF562" s="89"/>
      <c r="KDG562" s="89"/>
      <c r="KDH562" s="89"/>
      <c r="KDI562" s="89"/>
      <c r="KDJ562" s="508"/>
      <c r="KDK562" s="508"/>
      <c r="KDL562" s="89"/>
      <c r="KDM562" s="89"/>
      <c r="KDN562" s="508"/>
      <c r="KDO562" s="508"/>
      <c r="KDP562" s="89"/>
      <c r="KDQ562" s="89"/>
      <c r="KDR562" s="508"/>
      <c r="KDS562" s="508"/>
      <c r="KDT562" s="508"/>
      <c r="KDU562" s="508"/>
      <c r="KDV562" s="508"/>
      <c r="KDW562" s="508"/>
      <c r="KDX562" s="508"/>
      <c r="KDY562" s="89"/>
      <c r="KDZ562" s="89"/>
      <c r="KEA562" s="508"/>
      <c r="KEB562" s="508"/>
      <c r="KEC562" s="89"/>
      <c r="KED562" s="89"/>
      <c r="KEE562" s="508"/>
      <c r="KEF562" s="508"/>
      <c r="KEG562" s="508"/>
      <c r="KEH562" s="508"/>
      <c r="KEI562" s="508"/>
      <c r="KEJ562" s="203"/>
      <c r="KEK562" s="107"/>
      <c r="KEL562" s="508"/>
      <c r="KEM562" s="508"/>
      <c r="KEN562" s="508"/>
      <c r="KEO562" s="508"/>
      <c r="KEP562" s="508"/>
      <c r="KEQ562" s="508"/>
      <c r="KER562" s="508"/>
      <c r="KES562" s="168"/>
      <c r="KET562" s="168"/>
      <c r="KEU562" s="168"/>
      <c r="KEV562" s="168"/>
      <c r="KEW562" s="168"/>
      <c r="KEX562" s="168"/>
      <c r="KEY562" s="168"/>
      <c r="KEZ562" s="168"/>
      <c r="KFA562" s="168"/>
      <c r="KFB562" s="168"/>
      <c r="KFC562" s="168"/>
      <c r="KFD562" s="168"/>
      <c r="KFE562" s="168"/>
      <c r="KFF562" s="168"/>
      <c r="KFG562" s="168"/>
      <c r="KFH562" s="168"/>
      <c r="KFI562" s="168"/>
      <c r="KFJ562" s="168"/>
      <c r="KFK562" s="168"/>
      <c r="KFL562" s="168"/>
      <c r="KFM562" s="168"/>
      <c r="KFN562" s="168"/>
      <c r="KFO562" s="168"/>
      <c r="KFP562" s="168"/>
      <c r="KFQ562" s="168"/>
      <c r="KFR562" s="168"/>
      <c r="KFS562" s="168"/>
      <c r="KFT562" s="168"/>
      <c r="KFU562" s="168"/>
      <c r="KFV562" s="168"/>
      <c r="KFW562" s="168"/>
      <c r="KFX562" s="168"/>
      <c r="KFY562" s="168"/>
      <c r="KFZ562" s="168"/>
      <c r="KGA562" s="168"/>
      <c r="KGB562" s="168"/>
      <c r="KGC562" s="168"/>
      <c r="KGD562" s="168"/>
      <c r="KGE562" s="168"/>
      <c r="KGF562" s="168"/>
      <c r="KGG562" s="168"/>
      <c r="KGH562" s="168"/>
      <c r="KGI562" s="168"/>
      <c r="KGJ562" s="168"/>
      <c r="KGK562" s="508"/>
      <c r="KGL562" s="508"/>
      <c r="KGM562" s="508"/>
      <c r="KGN562" s="508"/>
      <c r="KGO562" s="508"/>
      <c r="KGP562" s="508"/>
      <c r="KGQ562" s="508"/>
      <c r="KGR562" s="508"/>
      <c r="KGS562" s="508"/>
      <c r="KGT562" s="508"/>
      <c r="KGU562" s="508"/>
      <c r="KGV562" s="508"/>
      <c r="KGW562" s="508"/>
      <c r="KGX562" s="508"/>
      <c r="KGY562" s="508"/>
      <c r="KGZ562" s="508"/>
      <c r="KHA562" s="508"/>
      <c r="KHB562" s="508"/>
      <c r="KHC562" s="508"/>
      <c r="KHD562" s="508"/>
      <c r="KHE562" s="508"/>
      <c r="KHF562" s="508"/>
      <c r="KHG562" s="508"/>
      <c r="KHH562" s="508"/>
      <c r="KHI562" s="89"/>
      <c r="KHJ562" s="89"/>
      <c r="KHK562" s="89"/>
      <c r="KHL562" s="89"/>
      <c r="KHM562" s="89"/>
      <c r="KHN562" s="508"/>
      <c r="KHO562" s="508"/>
      <c r="KHP562" s="89"/>
      <c r="KHQ562" s="89"/>
      <c r="KHR562" s="508"/>
      <c r="KHS562" s="508"/>
      <c r="KHT562" s="89"/>
      <c r="KHU562" s="89"/>
      <c r="KHV562" s="508"/>
      <c r="KHW562" s="508"/>
      <c r="KHX562" s="508"/>
      <c r="KHY562" s="508"/>
      <c r="KHZ562" s="508"/>
      <c r="KIA562" s="508"/>
      <c r="KIB562" s="508"/>
      <c r="KIC562" s="89"/>
      <c r="KID562" s="89"/>
      <c r="KIE562" s="508"/>
      <c r="KIF562" s="508"/>
      <c r="KIG562" s="89"/>
      <c r="KIH562" s="89"/>
      <c r="KII562" s="508"/>
      <c r="KIJ562" s="508"/>
      <c r="KIK562" s="508"/>
      <c r="KIL562" s="508"/>
      <c r="KIM562" s="508"/>
      <c r="KIN562" s="203"/>
      <c r="KIO562" s="107"/>
      <c r="KIP562" s="508"/>
      <c r="KIQ562" s="508"/>
      <c r="KIR562" s="508"/>
      <c r="KIS562" s="508"/>
      <c r="KIT562" s="508"/>
      <c r="KIU562" s="508"/>
      <c r="KIV562" s="508"/>
      <c r="KIW562" s="168"/>
      <c r="KIX562" s="168"/>
      <c r="KIY562" s="168"/>
      <c r="KIZ562" s="168"/>
      <c r="KJA562" s="168"/>
      <c r="KJB562" s="168"/>
      <c r="KJC562" s="168"/>
      <c r="KJD562" s="168"/>
      <c r="KJE562" s="168"/>
      <c r="KJF562" s="168"/>
      <c r="KJG562" s="168"/>
      <c r="KJH562" s="168"/>
      <c r="KJI562" s="168"/>
      <c r="KJJ562" s="168"/>
      <c r="KJK562" s="168"/>
      <c r="KJL562" s="168"/>
      <c r="KJM562" s="168"/>
      <c r="KJN562" s="168"/>
      <c r="KJO562" s="168"/>
      <c r="KJP562" s="168"/>
      <c r="KJQ562" s="168"/>
      <c r="KJR562" s="168"/>
      <c r="KJS562" s="168"/>
      <c r="KJT562" s="168"/>
      <c r="KJU562" s="168"/>
      <c r="KJV562" s="168"/>
      <c r="KJW562" s="168"/>
      <c r="KJX562" s="168"/>
      <c r="KJY562" s="168"/>
      <c r="KJZ562" s="168"/>
      <c r="KKA562" s="168"/>
      <c r="KKB562" s="168"/>
      <c r="KKC562" s="168"/>
      <c r="KKD562" s="168"/>
      <c r="KKE562" s="168"/>
      <c r="KKF562" s="168"/>
      <c r="KKG562" s="168"/>
      <c r="KKH562" s="168"/>
      <c r="KKI562" s="168"/>
      <c r="KKJ562" s="168"/>
      <c r="KKK562" s="168"/>
      <c r="KKL562" s="168"/>
      <c r="KKM562" s="168"/>
      <c r="KKN562" s="168"/>
      <c r="KKO562" s="508"/>
      <c r="KKP562" s="508"/>
      <c r="KKQ562" s="508"/>
      <c r="KKR562" s="508"/>
      <c r="KKS562" s="508"/>
      <c r="KKT562" s="508"/>
      <c r="KKU562" s="508"/>
      <c r="KKV562" s="508"/>
      <c r="KKW562" s="508"/>
      <c r="KKX562" s="508"/>
      <c r="KKY562" s="508"/>
      <c r="KKZ562" s="508"/>
      <c r="KLA562" s="508"/>
      <c r="KLB562" s="508"/>
      <c r="KLC562" s="508"/>
      <c r="KLD562" s="508"/>
      <c r="KLE562" s="508"/>
      <c r="KLF562" s="508"/>
      <c r="KLG562" s="508"/>
      <c r="KLH562" s="508"/>
      <c r="KLI562" s="508"/>
      <c r="KLJ562" s="508"/>
      <c r="KLK562" s="508"/>
      <c r="KLL562" s="508"/>
      <c r="KLM562" s="89"/>
      <c r="KLN562" s="89"/>
      <c r="KLO562" s="89"/>
      <c r="KLP562" s="89"/>
      <c r="KLQ562" s="89"/>
      <c r="KLR562" s="508"/>
      <c r="KLS562" s="508"/>
      <c r="KLT562" s="89"/>
      <c r="KLU562" s="89"/>
      <c r="KLV562" s="508"/>
      <c r="KLW562" s="508"/>
      <c r="KLX562" s="89"/>
      <c r="KLY562" s="89"/>
      <c r="KLZ562" s="508"/>
      <c r="KMA562" s="508"/>
      <c r="KMB562" s="508"/>
      <c r="KMC562" s="508"/>
      <c r="KMD562" s="508"/>
      <c r="KME562" s="508"/>
      <c r="KMF562" s="508"/>
      <c r="KMG562" s="89"/>
      <c r="KMH562" s="89"/>
      <c r="KMI562" s="508"/>
      <c r="KMJ562" s="508"/>
      <c r="KMK562" s="89"/>
      <c r="KML562" s="89"/>
      <c r="KMM562" s="508"/>
      <c r="KMN562" s="508"/>
      <c r="KMO562" s="508"/>
      <c r="KMP562" s="508"/>
      <c r="KMQ562" s="508"/>
      <c r="KMR562" s="203"/>
      <c r="KMS562" s="107"/>
      <c r="KMT562" s="508"/>
      <c r="KMU562" s="508"/>
      <c r="KMV562" s="508"/>
      <c r="KMW562" s="508"/>
      <c r="KMX562" s="508"/>
      <c r="KMY562" s="508"/>
      <c r="KMZ562" s="508"/>
      <c r="KNA562" s="168"/>
      <c r="KNB562" s="168"/>
      <c r="KNC562" s="168"/>
      <c r="KND562" s="168"/>
      <c r="KNE562" s="168"/>
      <c r="KNF562" s="168"/>
      <c r="KNG562" s="168"/>
      <c r="KNH562" s="168"/>
      <c r="KNI562" s="168"/>
      <c r="KNJ562" s="168"/>
      <c r="KNK562" s="168"/>
      <c r="KNL562" s="168"/>
      <c r="KNM562" s="168"/>
      <c r="KNN562" s="168"/>
      <c r="KNO562" s="168"/>
      <c r="KNP562" s="168"/>
      <c r="KNQ562" s="168"/>
      <c r="KNR562" s="168"/>
      <c r="KNS562" s="168"/>
      <c r="KNT562" s="168"/>
      <c r="KNU562" s="168"/>
      <c r="KNV562" s="168"/>
      <c r="KNW562" s="168"/>
      <c r="KNX562" s="168"/>
      <c r="KNY562" s="168"/>
      <c r="KNZ562" s="168"/>
      <c r="KOA562" s="168"/>
      <c r="KOB562" s="168"/>
      <c r="KOC562" s="168"/>
      <c r="KOD562" s="168"/>
      <c r="KOE562" s="168"/>
      <c r="KOF562" s="168"/>
      <c r="KOG562" s="168"/>
      <c r="KOH562" s="168"/>
      <c r="KOI562" s="168"/>
      <c r="KOJ562" s="168"/>
      <c r="KOK562" s="168"/>
      <c r="KOL562" s="168"/>
      <c r="KOM562" s="168"/>
      <c r="KON562" s="168"/>
      <c r="KOO562" s="168"/>
      <c r="KOP562" s="168"/>
      <c r="KOQ562" s="168"/>
      <c r="KOR562" s="168"/>
      <c r="KOS562" s="508"/>
      <c r="KOT562" s="508"/>
      <c r="KOU562" s="508"/>
      <c r="KOV562" s="508"/>
      <c r="KOW562" s="508"/>
      <c r="KOX562" s="508"/>
      <c r="KOY562" s="508"/>
      <c r="KOZ562" s="508"/>
      <c r="KPA562" s="508"/>
      <c r="KPB562" s="508"/>
      <c r="KPC562" s="508"/>
      <c r="KPD562" s="508"/>
      <c r="KPE562" s="508"/>
      <c r="KPF562" s="508"/>
      <c r="KPG562" s="508"/>
      <c r="KPH562" s="508"/>
      <c r="KPI562" s="508"/>
      <c r="KPJ562" s="508"/>
      <c r="KPK562" s="508"/>
      <c r="KPL562" s="508"/>
      <c r="KPM562" s="508"/>
      <c r="KPN562" s="508"/>
      <c r="KPO562" s="508"/>
      <c r="KPP562" s="508"/>
      <c r="KPQ562" s="89"/>
      <c r="KPR562" s="89"/>
      <c r="KPS562" s="89"/>
      <c r="KPT562" s="89"/>
      <c r="KPU562" s="89"/>
      <c r="KPV562" s="508"/>
      <c r="KPW562" s="508"/>
      <c r="KPX562" s="89"/>
      <c r="KPY562" s="89"/>
      <c r="KPZ562" s="508"/>
      <c r="KQA562" s="508"/>
      <c r="KQB562" s="89"/>
      <c r="KQC562" s="89"/>
      <c r="KQD562" s="508"/>
      <c r="KQE562" s="508"/>
      <c r="KQF562" s="508"/>
      <c r="KQG562" s="508"/>
      <c r="KQH562" s="508"/>
      <c r="KQI562" s="508"/>
      <c r="KQJ562" s="508"/>
      <c r="KQK562" s="89"/>
      <c r="KQL562" s="89"/>
      <c r="KQM562" s="508"/>
      <c r="KQN562" s="508"/>
      <c r="KQO562" s="89"/>
      <c r="KQP562" s="89"/>
      <c r="KQQ562" s="508"/>
      <c r="KQR562" s="508"/>
      <c r="KQS562" s="508"/>
      <c r="KQT562" s="508"/>
      <c r="KQU562" s="508"/>
      <c r="KQV562" s="203"/>
      <c r="KQW562" s="107"/>
      <c r="KQX562" s="508"/>
      <c r="KQY562" s="508"/>
      <c r="KQZ562" s="508"/>
      <c r="KRA562" s="508"/>
      <c r="KRB562" s="508"/>
      <c r="KRC562" s="508"/>
      <c r="KRD562" s="508"/>
      <c r="KRE562" s="168"/>
      <c r="KRF562" s="168"/>
      <c r="KRG562" s="168"/>
      <c r="KRH562" s="168"/>
      <c r="KRI562" s="168"/>
      <c r="KRJ562" s="168"/>
      <c r="KRK562" s="168"/>
      <c r="KRL562" s="168"/>
      <c r="KRM562" s="168"/>
      <c r="KRN562" s="168"/>
      <c r="KRO562" s="168"/>
      <c r="KRP562" s="168"/>
      <c r="KRQ562" s="168"/>
      <c r="KRR562" s="168"/>
      <c r="KRS562" s="168"/>
      <c r="KRT562" s="168"/>
      <c r="KRU562" s="168"/>
      <c r="KRV562" s="168"/>
      <c r="KRW562" s="168"/>
      <c r="KRX562" s="168"/>
      <c r="KRY562" s="168"/>
      <c r="KRZ562" s="168"/>
      <c r="KSA562" s="168"/>
      <c r="KSB562" s="168"/>
      <c r="KSC562" s="168"/>
      <c r="KSD562" s="168"/>
      <c r="KSE562" s="168"/>
      <c r="KSF562" s="168"/>
      <c r="KSG562" s="168"/>
      <c r="KSH562" s="168"/>
      <c r="KSI562" s="168"/>
      <c r="KSJ562" s="168"/>
      <c r="KSK562" s="168"/>
      <c r="KSL562" s="168"/>
      <c r="KSM562" s="168"/>
      <c r="KSN562" s="168"/>
      <c r="KSO562" s="168"/>
      <c r="KSP562" s="168"/>
      <c r="KSQ562" s="168"/>
      <c r="KSR562" s="168"/>
      <c r="KSS562" s="168"/>
      <c r="KST562" s="168"/>
      <c r="KSU562" s="168"/>
      <c r="KSV562" s="168"/>
      <c r="KSW562" s="508"/>
      <c r="KSX562" s="508"/>
      <c r="KSY562" s="508"/>
      <c r="KSZ562" s="508"/>
      <c r="KTA562" s="508"/>
      <c r="KTB562" s="508"/>
      <c r="KTC562" s="508"/>
      <c r="KTD562" s="508"/>
      <c r="KTE562" s="508"/>
      <c r="KTF562" s="508"/>
      <c r="KTG562" s="508"/>
      <c r="KTH562" s="508"/>
      <c r="KTI562" s="508"/>
      <c r="KTJ562" s="508"/>
      <c r="KTK562" s="508"/>
      <c r="KTL562" s="508"/>
      <c r="KTM562" s="508"/>
      <c r="KTN562" s="508"/>
      <c r="KTO562" s="508"/>
      <c r="KTP562" s="508"/>
      <c r="KTQ562" s="508"/>
      <c r="KTR562" s="508"/>
      <c r="KTS562" s="508"/>
      <c r="KTT562" s="508"/>
      <c r="KTU562" s="89"/>
      <c r="KTV562" s="89"/>
      <c r="KTW562" s="89"/>
      <c r="KTX562" s="89"/>
      <c r="KTY562" s="89"/>
      <c r="KTZ562" s="508"/>
      <c r="KUA562" s="508"/>
      <c r="KUB562" s="89"/>
      <c r="KUC562" s="89"/>
      <c r="KUD562" s="508"/>
      <c r="KUE562" s="508"/>
      <c r="KUF562" s="89"/>
      <c r="KUG562" s="89"/>
      <c r="KUH562" s="508"/>
      <c r="KUI562" s="508"/>
      <c r="KUJ562" s="508"/>
      <c r="KUK562" s="508"/>
      <c r="KUL562" s="508"/>
      <c r="KUM562" s="508"/>
      <c r="KUN562" s="508"/>
      <c r="KUO562" s="89"/>
      <c r="KUP562" s="89"/>
      <c r="KUQ562" s="508"/>
      <c r="KUR562" s="508"/>
      <c r="KUS562" s="89"/>
      <c r="KUT562" s="89"/>
      <c r="KUU562" s="508"/>
      <c r="KUV562" s="508"/>
      <c r="KUW562" s="508"/>
      <c r="KUX562" s="508"/>
      <c r="KUY562" s="508"/>
      <c r="KUZ562" s="203"/>
      <c r="KVA562" s="107"/>
      <c r="KVB562" s="508"/>
      <c r="KVC562" s="508"/>
      <c r="KVD562" s="508"/>
      <c r="KVE562" s="508"/>
      <c r="KVF562" s="508"/>
      <c r="KVG562" s="508"/>
      <c r="KVH562" s="508"/>
      <c r="KVI562" s="168"/>
      <c r="KVJ562" s="168"/>
      <c r="KVK562" s="168"/>
      <c r="KVL562" s="168"/>
      <c r="KVM562" s="168"/>
      <c r="KVN562" s="168"/>
      <c r="KVO562" s="168"/>
      <c r="KVP562" s="168"/>
      <c r="KVQ562" s="168"/>
      <c r="KVR562" s="168"/>
      <c r="KVS562" s="168"/>
      <c r="KVT562" s="168"/>
      <c r="KVU562" s="168"/>
      <c r="KVV562" s="168"/>
      <c r="KVW562" s="168"/>
      <c r="KVX562" s="168"/>
      <c r="KVY562" s="168"/>
      <c r="KVZ562" s="168"/>
      <c r="KWA562" s="168"/>
      <c r="KWB562" s="168"/>
      <c r="KWC562" s="168"/>
      <c r="KWD562" s="168"/>
      <c r="KWE562" s="168"/>
      <c r="KWF562" s="168"/>
      <c r="KWG562" s="168"/>
      <c r="KWH562" s="168"/>
      <c r="KWI562" s="168"/>
      <c r="KWJ562" s="168"/>
      <c r="KWK562" s="168"/>
      <c r="KWL562" s="168"/>
      <c r="KWM562" s="168"/>
      <c r="KWN562" s="168"/>
      <c r="KWO562" s="168"/>
      <c r="KWP562" s="168"/>
      <c r="KWQ562" s="168"/>
      <c r="KWR562" s="168"/>
      <c r="KWS562" s="168"/>
      <c r="KWT562" s="168"/>
      <c r="KWU562" s="168"/>
      <c r="KWV562" s="168"/>
      <c r="KWW562" s="168"/>
      <c r="KWX562" s="168"/>
      <c r="KWY562" s="168"/>
      <c r="KWZ562" s="168"/>
      <c r="KXA562" s="508"/>
      <c r="KXB562" s="508"/>
      <c r="KXC562" s="508"/>
      <c r="KXD562" s="508"/>
      <c r="KXE562" s="508"/>
      <c r="KXF562" s="508"/>
      <c r="KXG562" s="508"/>
      <c r="KXH562" s="508"/>
      <c r="KXI562" s="508"/>
      <c r="KXJ562" s="508"/>
      <c r="KXK562" s="508"/>
      <c r="KXL562" s="508"/>
      <c r="KXM562" s="508"/>
      <c r="KXN562" s="508"/>
      <c r="KXO562" s="508"/>
      <c r="KXP562" s="508"/>
      <c r="KXQ562" s="508"/>
      <c r="KXR562" s="508"/>
      <c r="KXS562" s="508"/>
      <c r="KXT562" s="508"/>
      <c r="KXU562" s="508"/>
      <c r="KXV562" s="508"/>
      <c r="KXW562" s="508"/>
      <c r="KXX562" s="508"/>
      <c r="KXY562" s="89"/>
      <c r="KXZ562" s="89"/>
      <c r="KYA562" s="89"/>
      <c r="KYB562" s="89"/>
      <c r="KYC562" s="89"/>
      <c r="KYD562" s="508"/>
      <c r="KYE562" s="508"/>
      <c r="KYF562" s="89"/>
      <c r="KYG562" s="89"/>
      <c r="KYH562" s="508"/>
      <c r="KYI562" s="508"/>
      <c r="KYJ562" s="89"/>
      <c r="KYK562" s="89"/>
      <c r="KYL562" s="508"/>
      <c r="KYM562" s="508"/>
      <c r="KYN562" s="508"/>
      <c r="KYO562" s="508"/>
      <c r="KYP562" s="508"/>
      <c r="KYQ562" s="508"/>
      <c r="KYR562" s="508"/>
      <c r="KYS562" s="89"/>
      <c r="KYT562" s="89"/>
      <c r="KYU562" s="508"/>
      <c r="KYV562" s="508"/>
      <c r="KYW562" s="89"/>
      <c r="KYX562" s="89"/>
      <c r="KYY562" s="508"/>
      <c r="KYZ562" s="508"/>
      <c r="KZA562" s="508"/>
      <c r="KZB562" s="508"/>
      <c r="KZC562" s="508"/>
      <c r="KZD562" s="203"/>
      <c r="KZE562" s="107"/>
      <c r="KZF562" s="508"/>
      <c r="KZG562" s="508"/>
      <c r="KZH562" s="508"/>
      <c r="KZI562" s="508"/>
      <c r="KZJ562" s="508"/>
      <c r="KZK562" s="508"/>
      <c r="KZL562" s="508"/>
      <c r="KZM562" s="168"/>
      <c r="KZN562" s="168"/>
      <c r="KZO562" s="168"/>
      <c r="KZP562" s="168"/>
      <c r="KZQ562" s="168"/>
      <c r="KZR562" s="168"/>
      <c r="KZS562" s="168"/>
      <c r="KZT562" s="168"/>
      <c r="KZU562" s="168"/>
      <c r="KZV562" s="168"/>
      <c r="KZW562" s="168"/>
      <c r="KZX562" s="168"/>
      <c r="KZY562" s="168"/>
      <c r="KZZ562" s="168"/>
      <c r="LAA562" s="168"/>
      <c r="LAB562" s="168"/>
      <c r="LAC562" s="168"/>
      <c r="LAD562" s="168"/>
      <c r="LAE562" s="168"/>
      <c r="LAF562" s="168"/>
      <c r="LAG562" s="168"/>
      <c r="LAH562" s="168"/>
      <c r="LAI562" s="168"/>
      <c r="LAJ562" s="168"/>
      <c r="LAK562" s="168"/>
      <c r="LAL562" s="168"/>
      <c r="LAM562" s="168"/>
      <c r="LAN562" s="168"/>
      <c r="LAO562" s="168"/>
      <c r="LAP562" s="168"/>
      <c r="LAQ562" s="168"/>
      <c r="LAR562" s="168"/>
      <c r="LAS562" s="168"/>
      <c r="LAT562" s="168"/>
      <c r="LAU562" s="168"/>
      <c r="LAV562" s="168"/>
      <c r="LAW562" s="168"/>
      <c r="LAX562" s="168"/>
      <c r="LAY562" s="168"/>
      <c r="LAZ562" s="168"/>
      <c r="LBA562" s="168"/>
      <c r="LBB562" s="168"/>
      <c r="LBC562" s="168"/>
      <c r="LBD562" s="168"/>
      <c r="LBE562" s="508"/>
      <c r="LBF562" s="508"/>
      <c r="LBG562" s="508"/>
      <c r="LBH562" s="508"/>
      <c r="LBI562" s="508"/>
      <c r="LBJ562" s="508"/>
      <c r="LBK562" s="508"/>
      <c r="LBL562" s="508"/>
      <c r="LBM562" s="508"/>
      <c r="LBN562" s="508"/>
      <c r="LBO562" s="508"/>
      <c r="LBP562" s="508"/>
      <c r="LBQ562" s="508"/>
      <c r="LBR562" s="508"/>
      <c r="LBS562" s="508"/>
      <c r="LBT562" s="508"/>
      <c r="LBU562" s="508"/>
      <c r="LBV562" s="508"/>
      <c r="LBW562" s="508"/>
      <c r="LBX562" s="508"/>
      <c r="LBY562" s="508"/>
      <c r="LBZ562" s="508"/>
      <c r="LCA562" s="508"/>
      <c r="LCB562" s="508"/>
      <c r="LCC562" s="89"/>
      <c r="LCD562" s="89"/>
      <c r="LCE562" s="89"/>
      <c r="LCF562" s="89"/>
      <c r="LCG562" s="89"/>
      <c r="LCH562" s="508"/>
      <c r="LCI562" s="508"/>
      <c r="LCJ562" s="89"/>
      <c r="LCK562" s="89"/>
      <c r="LCL562" s="508"/>
      <c r="LCM562" s="508"/>
      <c r="LCN562" s="89"/>
      <c r="LCO562" s="89"/>
      <c r="LCP562" s="508"/>
      <c r="LCQ562" s="508"/>
      <c r="LCR562" s="508"/>
      <c r="LCS562" s="508"/>
      <c r="LCT562" s="508"/>
      <c r="LCU562" s="508"/>
      <c r="LCV562" s="508"/>
      <c r="LCW562" s="89"/>
      <c r="LCX562" s="89"/>
      <c r="LCY562" s="508"/>
      <c r="LCZ562" s="508"/>
      <c r="LDA562" s="89"/>
      <c r="LDB562" s="89"/>
      <c r="LDC562" s="508"/>
      <c r="LDD562" s="508"/>
      <c r="LDE562" s="508"/>
      <c r="LDF562" s="508"/>
      <c r="LDG562" s="508"/>
      <c r="LDH562" s="203"/>
      <c r="LDI562" s="107"/>
      <c r="LDJ562" s="508"/>
      <c r="LDK562" s="508"/>
      <c r="LDL562" s="508"/>
      <c r="LDM562" s="508"/>
      <c r="LDN562" s="508"/>
      <c r="LDO562" s="508"/>
      <c r="LDP562" s="508"/>
      <c r="LDQ562" s="168"/>
      <c r="LDR562" s="168"/>
      <c r="LDS562" s="168"/>
      <c r="LDT562" s="168"/>
      <c r="LDU562" s="168"/>
      <c r="LDV562" s="168"/>
      <c r="LDW562" s="168"/>
      <c r="LDX562" s="168"/>
      <c r="LDY562" s="168"/>
      <c r="LDZ562" s="168"/>
      <c r="LEA562" s="168"/>
      <c r="LEB562" s="168"/>
      <c r="LEC562" s="168"/>
      <c r="LED562" s="168"/>
      <c r="LEE562" s="168"/>
      <c r="LEF562" s="168"/>
      <c r="LEG562" s="168"/>
      <c r="LEH562" s="168"/>
      <c r="LEI562" s="168"/>
      <c r="LEJ562" s="168"/>
      <c r="LEK562" s="168"/>
      <c r="LEL562" s="168"/>
      <c r="LEM562" s="168"/>
      <c r="LEN562" s="168"/>
      <c r="LEO562" s="168"/>
      <c r="LEP562" s="168"/>
      <c r="LEQ562" s="168"/>
      <c r="LER562" s="168"/>
      <c r="LES562" s="168"/>
      <c r="LET562" s="168"/>
      <c r="LEU562" s="168"/>
      <c r="LEV562" s="168"/>
      <c r="LEW562" s="168"/>
      <c r="LEX562" s="168"/>
      <c r="LEY562" s="168"/>
      <c r="LEZ562" s="168"/>
      <c r="LFA562" s="168"/>
      <c r="LFB562" s="168"/>
      <c r="LFC562" s="168"/>
      <c r="LFD562" s="168"/>
      <c r="LFE562" s="168"/>
      <c r="LFF562" s="168"/>
      <c r="LFG562" s="168"/>
      <c r="LFH562" s="168"/>
      <c r="LFI562" s="508"/>
      <c r="LFJ562" s="508"/>
      <c r="LFK562" s="508"/>
      <c r="LFL562" s="508"/>
      <c r="LFM562" s="508"/>
      <c r="LFN562" s="508"/>
      <c r="LFO562" s="508"/>
      <c r="LFP562" s="508"/>
      <c r="LFQ562" s="508"/>
      <c r="LFR562" s="508"/>
      <c r="LFS562" s="508"/>
      <c r="LFT562" s="508"/>
      <c r="LFU562" s="508"/>
      <c r="LFV562" s="508"/>
      <c r="LFW562" s="508"/>
      <c r="LFX562" s="508"/>
      <c r="LFY562" s="508"/>
      <c r="LFZ562" s="508"/>
      <c r="LGA562" s="508"/>
      <c r="LGB562" s="508"/>
      <c r="LGC562" s="508"/>
      <c r="LGD562" s="508"/>
      <c r="LGE562" s="508"/>
      <c r="LGF562" s="508"/>
      <c r="LGG562" s="89"/>
      <c r="LGH562" s="89"/>
      <c r="LGI562" s="89"/>
      <c r="LGJ562" s="89"/>
      <c r="LGK562" s="89"/>
      <c r="LGL562" s="508"/>
      <c r="LGM562" s="508"/>
      <c r="LGN562" s="89"/>
      <c r="LGO562" s="89"/>
      <c r="LGP562" s="508"/>
      <c r="LGQ562" s="508"/>
      <c r="LGR562" s="89"/>
      <c r="LGS562" s="89"/>
      <c r="LGT562" s="508"/>
      <c r="LGU562" s="508"/>
      <c r="LGV562" s="508"/>
      <c r="LGW562" s="508"/>
      <c r="LGX562" s="508"/>
      <c r="LGY562" s="508"/>
      <c r="LGZ562" s="508"/>
      <c r="LHA562" s="89"/>
      <c r="LHB562" s="89"/>
      <c r="LHC562" s="508"/>
      <c r="LHD562" s="508"/>
      <c r="LHE562" s="89"/>
      <c r="LHF562" s="89"/>
      <c r="LHG562" s="508"/>
      <c r="LHH562" s="508"/>
      <c r="LHI562" s="508"/>
      <c r="LHJ562" s="508"/>
      <c r="LHK562" s="508"/>
      <c r="LHL562" s="203"/>
      <c r="LHM562" s="107"/>
      <c r="LHN562" s="508"/>
      <c r="LHO562" s="508"/>
      <c r="LHP562" s="508"/>
      <c r="LHQ562" s="508"/>
      <c r="LHR562" s="508"/>
      <c r="LHS562" s="508"/>
      <c r="LHT562" s="508"/>
      <c r="LHU562" s="168"/>
      <c r="LHV562" s="168"/>
      <c r="LHW562" s="168"/>
      <c r="LHX562" s="168"/>
      <c r="LHY562" s="168"/>
      <c r="LHZ562" s="168"/>
      <c r="LIA562" s="168"/>
      <c r="LIB562" s="168"/>
      <c r="LIC562" s="168"/>
      <c r="LID562" s="168"/>
      <c r="LIE562" s="168"/>
      <c r="LIF562" s="168"/>
      <c r="LIG562" s="168"/>
      <c r="LIH562" s="168"/>
      <c r="LII562" s="168"/>
      <c r="LIJ562" s="168"/>
      <c r="LIK562" s="168"/>
      <c r="LIL562" s="168"/>
      <c r="LIM562" s="168"/>
      <c r="LIN562" s="168"/>
      <c r="LIO562" s="168"/>
      <c r="LIP562" s="168"/>
      <c r="LIQ562" s="168"/>
      <c r="LIR562" s="168"/>
      <c r="LIS562" s="168"/>
      <c r="LIT562" s="168"/>
      <c r="LIU562" s="168"/>
      <c r="LIV562" s="168"/>
      <c r="LIW562" s="168"/>
      <c r="LIX562" s="168"/>
      <c r="LIY562" s="168"/>
      <c r="LIZ562" s="168"/>
      <c r="LJA562" s="168"/>
      <c r="LJB562" s="168"/>
      <c r="LJC562" s="168"/>
      <c r="LJD562" s="168"/>
      <c r="LJE562" s="168"/>
      <c r="LJF562" s="168"/>
      <c r="LJG562" s="168"/>
      <c r="LJH562" s="168"/>
      <c r="LJI562" s="168"/>
      <c r="LJJ562" s="168"/>
      <c r="LJK562" s="168"/>
      <c r="LJL562" s="168"/>
      <c r="LJM562" s="508"/>
      <c r="LJN562" s="508"/>
      <c r="LJO562" s="508"/>
      <c r="LJP562" s="508"/>
      <c r="LJQ562" s="508"/>
      <c r="LJR562" s="508"/>
      <c r="LJS562" s="508"/>
      <c r="LJT562" s="508"/>
      <c r="LJU562" s="508"/>
      <c r="LJV562" s="508"/>
      <c r="LJW562" s="508"/>
      <c r="LJX562" s="508"/>
      <c r="LJY562" s="508"/>
      <c r="LJZ562" s="508"/>
      <c r="LKA562" s="508"/>
      <c r="LKB562" s="508"/>
      <c r="LKC562" s="508"/>
      <c r="LKD562" s="508"/>
      <c r="LKE562" s="508"/>
      <c r="LKF562" s="508"/>
      <c r="LKG562" s="508"/>
      <c r="LKH562" s="508"/>
      <c r="LKI562" s="508"/>
      <c r="LKJ562" s="508"/>
      <c r="LKK562" s="89"/>
      <c r="LKL562" s="89"/>
      <c r="LKM562" s="89"/>
      <c r="LKN562" s="89"/>
      <c r="LKO562" s="89"/>
      <c r="LKP562" s="508"/>
      <c r="LKQ562" s="508"/>
      <c r="LKR562" s="89"/>
      <c r="LKS562" s="89"/>
      <c r="LKT562" s="508"/>
      <c r="LKU562" s="508"/>
      <c r="LKV562" s="89"/>
      <c r="LKW562" s="89"/>
      <c r="LKX562" s="508"/>
      <c r="LKY562" s="508"/>
      <c r="LKZ562" s="508"/>
      <c r="LLA562" s="508"/>
      <c r="LLB562" s="508"/>
      <c r="LLC562" s="508"/>
      <c r="LLD562" s="508"/>
      <c r="LLE562" s="89"/>
      <c r="LLF562" s="89"/>
      <c r="LLG562" s="508"/>
      <c r="LLH562" s="508"/>
      <c r="LLI562" s="89"/>
      <c r="LLJ562" s="89"/>
      <c r="LLK562" s="508"/>
      <c r="LLL562" s="508"/>
      <c r="LLM562" s="508"/>
      <c r="LLN562" s="508"/>
      <c r="LLO562" s="508"/>
      <c r="LLP562" s="203"/>
      <c r="LLQ562" s="107"/>
      <c r="LLR562" s="508"/>
      <c r="LLS562" s="508"/>
      <c r="LLT562" s="508"/>
      <c r="LLU562" s="508"/>
      <c r="LLV562" s="508"/>
      <c r="LLW562" s="508"/>
      <c r="LLX562" s="508"/>
      <c r="LLY562" s="168"/>
      <c r="LLZ562" s="168"/>
      <c r="LMA562" s="168"/>
      <c r="LMB562" s="168"/>
      <c r="LMC562" s="168"/>
      <c r="LMD562" s="168"/>
      <c r="LME562" s="168"/>
      <c r="LMF562" s="168"/>
      <c r="LMG562" s="168"/>
      <c r="LMH562" s="168"/>
      <c r="LMI562" s="168"/>
      <c r="LMJ562" s="168"/>
      <c r="LMK562" s="168"/>
      <c r="LML562" s="168"/>
      <c r="LMM562" s="168"/>
      <c r="LMN562" s="168"/>
      <c r="LMO562" s="168"/>
      <c r="LMP562" s="168"/>
      <c r="LMQ562" s="168"/>
      <c r="LMR562" s="168"/>
      <c r="LMS562" s="168"/>
      <c r="LMT562" s="168"/>
      <c r="LMU562" s="168"/>
      <c r="LMV562" s="168"/>
      <c r="LMW562" s="168"/>
      <c r="LMX562" s="168"/>
      <c r="LMY562" s="168"/>
      <c r="LMZ562" s="168"/>
      <c r="LNA562" s="168"/>
      <c r="LNB562" s="168"/>
      <c r="LNC562" s="168"/>
      <c r="LND562" s="168"/>
      <c r="LNE562" s="168"/>
      <c r="LNF562" s="168"/>
      <c r="LNG562" s="168"/>
      <c r="LNH562" s="168"/>
      <c r="LNI562" s="168"/>
      <c r="LNJ562" s="168"/>
      <c r="LNK562" s="168"/>
      <c r="LNL562" s="168"/>
      <c r="LNM562" s="168"/>
      <c r="LNN562" s="168"/>
      <c r="LNO562" s="168"/>
      <c r="LNP562" s="168"/>
      <c r="LNQ562" s="508"/>
      <c r="LNR562" s="508"/>
      <c r="LNS562" s="508"/>
      <c r="LNT562" s="508"/>
      <c r="LNU562" s="508"/>
      <c r="LNV562" s="508"/>
      <c r="LNW562" s="508"/>
      <c r="LNX562" s="508"/>
      <c r="LNY562" s="508"/>
      <c r="LNZ562" s="508"/>
      <c r="LOA562" s="508"/>
      <c r="LOB562" s="508"/>
      <c r="LOC562" s="508"/>
      <c r="LOD562" s="508"/>
      <c r="LOE562" s="508"/>
      <c r="LOF562" s="508"/>
      <c r="LOG562" s="508"/>
      <c r="LOH562" s="508"/>
      <c r="LOI562" s="508"/>
      <c r="LOJ562" s="508"/>
      <c r="LOK562" s="508"/>
      <c r="LOL562" s="508"/>
      <c r="LOM562" s="508"/>
      <c r="LON562" s="508"/>
      <c r="LOO562" s="89"/>
      <c r="LOP562" s="89"/>
      <c r="LOQ562" s="89"/>
      <c r="LOR562" s="89"/>
      <c r="LOS562" s="89"/>
      <c r="LOT562" s="508"/>
      <c r="LOU562" s="508"/>
      <c r="LOV562" s="89"/>
      <c r="LOW562" s="89"/>
      <c r="LOX562" s="508"/>
      <c r="LOY562" s="508"/>
      <c r="LOZ562" s="89"/>
      <c r="LPA562" s="89"/>
      <c r="LPB562" s="508"/>
      <c r="LPC562" s="508"/>
      <c r="LPD562" s="508"/>
      <c r="LPE562" s="508"/>
      <c r="LPF562" s="508"/>
      <c r="LPG562" s="508"/>
      <c r="LPH562" s="508"/>
      <c r="LPI562" s="89"/>
      <c r="LPJ562" s="89"/>
      <c r="LPK562" s="508"/>
      <c r="LPL562" s="508"/>
      <c r="LPM562" s="89"/>
      <c r="LPN562" s="89"/>
      <c r="LPO562" s="508"/>
      <c r="LPP562" s="508"/>
      <c r="LPQ562" s="508"/>
      <c r="LPR562" s="508"/>
      <c r="LPS562" s="508"/>
      <c r="LPT562" s="203"/>
      <c r="LPU562" s="107"/>
      <c r="LPV562" s="508"/>
      <c r="LPW562" s="508"/>
      <c r="LPX562" s="508"/>
      <c r="LPY562" s="508"/>
      <c r="LPZ562" s="508"/>
      <c r="LQA562" s="508"/>
      <c r="LQB562" s="508"/>
      <c r="LQC562" s="168"/>
      <c r="LQD562" s="168"/>
      <c r="LQE562" s="168"/>
      <c r="LQF562" s="168"/>
      <c r="LQG562" s="168"/>
      <c r="LQH562" s="168"/>
      <c r="LQI562" s="168"/>
      <c r="LQJ562" s="168"/>
      <c r="LQK562" s="168"/>
      <c r="LQL562" s="168"/>
      <c r="LQM562" s="168"/>
      <c r="LQN562" s="168"/>
      <c r="LQO562" s="168"/>
      <c r="LQP562" s="168"/>
      <c r="LQQ562" s="168"/>
      <c r="LQR562" s="168"/>
      <c r="LQS562" s="168"/>
      <c r="LQT562" s="168"/>
      <c r="LQU562" s="168"/>
      <c r="LQV562" s="168"/>
      <c r="LQW562" s="168"/>
      <c r="LQX562" s="168"/>
      <c r="LQY562" s="168"/>
      <c r="LQZ562" s="168"/>
      <c r="LRA562" s="168"/>
      <c r="LRB562" s="168"/>
      <c r="LRC562" s="168"/>
      <c r="LRD562" s="168"/>
      <c r="LRE562" s="168"/>
      <c r="LRF562" s="168"/>
      <c r="LRG562" s="168"/>
      <c r="LRH562" s="168"/>
      <c r="LRI562" s="168"/>
      <c r="LRJ562" s="168"/>
      <c r="LRK562" s="168"/>
      <c r="LRL562" s="168"/>
      <c r="LRM562" s="168"/>
      <c r="LRN562" s="168"/>
      <c r="LRO562" s="168"/>
      <c r="LRP562" s="168"/>
      <c r="LRQ562" s="168"/>
      <c r="LRR562" s="168"/>
      <c r="LRS562" s="168"/>
      <c r="LRT562" s="168"/>
      <c r="LRU562" s="508"/>
      <c r="LRV562" s="508"/>
      <c r="LRW562" s="508"/>
      <c r="LRX562" s="508"/>
      <c r="LRY562" s="508"/>
      <c r="LRZ562" s="508"/>
      <c r="LSA562" s="508"/>
      <c r="LSB562" s="508"/>
      <c r="LSC562" s="508"/>
      <c r="LSD562" s="508"/>
      <c r="LSE562" s="508"/>
      <c r="LSF562" s="508"/>
      <c r="LSG562" s="508"/>
      <c r="LSH562" s="508"/>
      <c r="LSI562" s="508"/>
      <c r="LSJ562" s="508"/>
      <c r="LSK562" s="508"/>
      <c r="LSL562" s="508"/>
      <c r="LSM562" s="508"/>
      <c r="LSN562" s="508"/>
      <c r="LSO562" s="508"/>
      <c r="LSP562" s="508"/>
      <c r="LSQ562" s="508"/>
      <c r="LSR562" s="508"/>
      <c r="LSS562" s="89"/>
      <c r="LST562" s="89"/>
      <c r="LSU562" s="89"/>
      <c r="LSV562" s="89"/>
      <c r="LSW562" s="89"/>
      <c r="LSX562" s="508"/>
      <c r="LSY562" s="508"/>
      <c r="LSZ562" s="89"/>
      <c r="LTA562" s="89"/>
      <c r="LTB562" s="508"/>
      <c r="LTC562" s="508"/>
      <c r="LTD562" s="89"/>
      <c r="LTE562" s="89"/>
      <c r="LTF562" s="508"/>
      <c r="LTG562" s="508"/>
      <c r="LTH562" s="508"/>
      <c r="LTI562" s="508"/>
      <c r="LTJ562" s="508"/>
      <c r="LTK562" s="508"/>
      <c r="LTL562" s="508"/>
      <c r="LTM562" s="89"/>
      <c r="LTN562" s="89"/>
      <c r="LTO562" s="508"/>
      <c r="LTP562" s="508"/>
      <c r="LTQ562" s="89"/>
      <c r="LTR562" s="89"/>
      <c r="LTS562" s="508"/>
      <c r="LTT562" s="508"/>
      <c r="LTU562" s="508"/>
      <c r="LTV562" s="508"/>
      <c r="LTW562" s="508"/>
      <c r="LTX562" s="203"/>
      <c r="LTY562" s="107"/>
      <c r="LTZ562" s="508"/>
      <c r="LUA562" s="508"/>
      <c r="LUB562" s="508"/>
      <c r="LUC562" s="508"/>
      <c r="LUD562" s="508"/>
      <c r="LUE562" s="508"/>
      <c r="LUF562" s="508"/>
      <c r="LUG562" s="168"/>
      <c r="LUH562" s="168"/>
      <c r="LUI562" s="168"/>
      <c r="LUJ562" s="168"/>
      <c r="LUK562" s="168"/>
      <c r="LUL562" s="168"/>
      <c r="LUM562" s="168"/>
      <c r="LUN562" s="168"/>
      <c r="LUO562" s="168"/>
      <c r="LUP562" s="168"/>
      <c r="LUQ562" s="168"/>
      <c r="LUR562" s="168"/>
      <c r="LUS562" s="168"/>
      <c r="LUT562" s="168"/>
      <c r="LUU562" s="168"/>
      <c r="LUV562" s="168"/>
      <c r="LUW562" s="168"/>
      <c r="LUX562" s="168"/>
      <c r="LUY562" s="168"/>
      <c r="LUZ562" s="168"/>
      <c r="LVA562" s="168"/>
      <c r="LVB562" s="168"/>
      <c r="LVC562" s="168"/>
      <c r="LVD562" s="168"/>
      <c r="LVE562" s="168"/>
      <c r="LVF562" s="168"/>
      <c r="LVG562" s="168"/>
      <c r="LVH562" s="168"/>
      <c r="LVI562" s="168"/>
      <c r="LVJ562" s="168"/>
      <c r="LVK562" s="168"/>
      <c r="LVL562" s="168"/>
      <c r="LVM562" s="168"/>
      <c r="LVN562" s="168"/>
      <c r="LVO562" s="168"/>
      <c r="LVP562" s="168"/>
      <c r="LVQ562" s="168"/>
      <c r="LVR562" s="168"/>
      <c r="LVS562" s="168"/>
      <c r="LVT562" s="168"/>
      <c r="LVU562" s="168"/>
      <c r="LVV562" s="168"/>
      <c r="LVW562" s="168"/>
      <c r="LVX562" s="168"/>
      <c r="LVY562" s="508"/>
      <c r="LVZ562" s="508"/>
      <c r="LWA562" s="508"/>
      <c r="LWB562" s="508"/>
      <c r="LWC562" s="508"/>
      <c r="LWD562" s="508"/>
      <c r="LWE562" s="508"/>
      <c r="LWF562" s="508"/>
      <c r="LWG562" s="508"/>
      <c r="LWH562" s="508"/>
      <c r="LWI562" s="508"/>
      <c r="LWJ562" s="508"/>
      <c r="LWK562" s="508"/>
      <c r="LWL562" s="508"/>
      <c r="LWM562" s="508"/>
      <c r="LWN562" s="508"/>
      <c r="LWO562" s="508"/>
      <c r="LWP562" s="508"/>
      <c r="LWQ562" s="508"/>
      <c r="LWR562" s="508"/>
      <c r="LWS562" s="508"/>
      <c r="LWT562" s="508"/>
      <c r="LWU562" s="508"/>
      <c r="LWV562" s="508"/>
      <c r="LWW562" s="89"/>
      <c r="LWX562" s="89"/>
      <c r="LWY562" s="89"/>
      <c r="LWZ562" s="89"/>
      <c r="LXA562" s="89"/>
      <c r="LXB562" s="508"/>
      <c r="LXC562" s="508"/>
      <c r="LXD562" s="89"/>
      <c r="LXE562" s="89"/>
      <c r="LXF562" s="508"/>
      <c r="LXG562" s="508"/>
      <c r="LXH562" s="89"/>
      <c r="LXI562" s="89"/>
      <c r="LXJ562" s="508"/>
      <c r="LXK562" s="508"/>
      <c r="LXL562" s="508"/>
      <c r="LXM562" s="508"/>
      <c r="LXN562" s="508"/>
      <c r="LXO562" s="508"/>
      <c r="LXP562" s="508"/>
      <c r="LXQ562" s="89"/>
      <c r="LXR562" s="89"/>
      <c r="LXS562" s="508"/>
      <c r="LXT562" s="508"/>
      <c r="LXU562" s="89"/>
      <c r="LXV562" s="89"/>
      <c r="LXW562" s="508"/>
      <c r="LXX562" s="508"/>
      <c r="LXY562" s="508"/>
      <c r="LXZ562" s="508"/>
      <c r="LYA562" s="508"/>
      <c r="LYB562" s="203"/>
      <c r="LYC562" s="107"/>
      <c r="LYD562" s="508"/>
      <c r="LYE562" s="508"/>
      <c r="LYF562" s="508"/>
      <c r="LYG562" s="508"/>
      <c r="LYH562" s="508"/>
      <c r="LYI562" s="508"/>
      <c r="LYJ562" s="508"/>
      <c r="LYK562" s="168"/>
      <c r="LYL562" s="168"/>
      <c r="LYM562" s="168"/>
      <c r="LYN562" s="168"/>
      <c r="LYO562" s="168"/>
      <c r="LYP562" s="168"/>
      <c r="LYQ562" s="168"/>
      <c r="LYR562" s="168"/>
      <c r="LYS562" s="168"/>
      <c r="LYT562" s="168"/>
      <c r="LYU562" s="168"/>
      <c r="LYV562" s="168"/>
      <c r="LYW562" s="168"/>
      <c r="LYX562" s="168"/>
      <c r="LYY562" s="168"/>
      <c r="LYZ562" s="168"/>
      <c r="LZA562" s="168"/>
      <c r="LZB562" s="168"/>
      <c r="LZC562" s="168"/>
      <c r="LZD562" s="168"/>
      <c r="LZE562" s="168"/>
      <c r="LZF562" s="168"/>
      <c r="LZG562" s="168"/>
      <c r="LZH562" s="168"/>
      <c r="LZI562" s="168"/>
      <c r="LZJ562" s="168"/>
      <c r="LZK562" s="168"/>
      <c r="LZL562" s="168"/>
      <c r="LZM562" s="168"/>
      <c r="LZN562" s="168"/>
      <c r="LZO562" s="168"/>
      <c r="LZP562" s="168"/>
      <c r="LZQ562" s="168"/>
      <c r="LZR562" s="168"/>
      <c r="LZS562" s="168"/>
      <c r="LZT562" s="168"/>
      <c r="LZU562" s="168"/>
      <c r="LZV562" s="168"/>
      <c r="LZW562" s="168"/>
      <c r="LZX562" s="168"/>
      <c r="LZY562" s="168"/>
      <c r="LZZ562" s="168"/>
      <c r="MAA562" s="168"/>
      <c r="MAB562" s="168"/>
      <c r="MAC562" s="508"/>
      <c r="MAD562" s="508"/>
      <c r="MAE562" s="508"/>
      <c r="MAF562" s="508"/>
      <c r="MAG562" s="508"/>
      <c r="MAH562" s="508"/>
      <c r="MAI562" s="508"/>
      <c r="MAJ562" s="508"/>
      <c r="MAK562" s="508"/>
      <c r="MAL562" s="508"/>
      <c r="MAM562" s="508"/>
      <c r="MAN562" s="508"/>
      <c r="MAO562" s="508"/>
      <c r="MAP562" s="508"/>
      <c r="MAQ562" s="508"/>
      <c r="MAR562" s="508"/>
      <c r="MAS562" s="508"/>
      <c r="MAT562" s="508"/>
      <c r="MAU562" s="508"/>
      <c r="MAV562" s="508"/>
      <c r="MAW562" s="508"/>
      <c r="MAX562" s="508"/>
      <c r="MAY562" s="508"/>
      <c r="MAZ562" s="508"/>
      <c r="MBA562" s="89"/>
      <c r="MBB562" s="89"/>
      <c r="MBC562" s="89"/>
      <c r="MBD562" s="89"/>
      <c r="MBE562" s="89"/>
      <c r="MBF562" s="508"/>
      <c r="MBG562" s="508"/>
      <c r="MBH562" s="89"/>
      <c r="MBI562" s="89"/>
      <c r="MBJ562" s="508"/>
      <c r="MBK562" s="508"/>
      <c r="MBL562" s="89"/>
      <c r="MBM562" s="89"/>
      <c r="MBN562" s="508"/>
      <c r="MBO562" s="508"/>
      <c r="MBP562" s="508"/>
      <c r="MBQ562" s="508"/>
      <c r="MBR562" s="508"/>
      <c r="MBS562" s="508"/>
      <c r="MBT562" s="508"/>
      <c r="MBU562" s="89"/>
      <c r="MBV562" s="89"/>
      <c r="MBW562" s="508"/>
      <c r="MBX562" s="508"/>
      <c r="MBY562" s="89"/>
      <c r="MBZ562" s="89"/>
      <c r="MCA562" s="508"/>
      <c r="MCB562" s="508"/>
      <c r="MCC562" s="508"/>
      <c r="MCD562" s="508"/>
      <c r="MCE562" s="508"/>
      <c r="MCF562" s="203"/>
      <c r="MCG562" s="107"/>
      <c r="MCH562" s="508"/>
      <c r="MCI562" s="508"/>
      <c r="MCJ562" s="508"/>
      <c r="MCK562" s="508"/>
      <c r="MCL562" s="508"/>
      <c r="MCM562" s="508"/>
      <c r="MCN562" s="508"/>
      <c r="MCO562" s="168"/>
      <c r="MCP562" s="168"/>
      <c r="MCQ562" s="168"/>
      <c r="MCR562" s="168"/>
      <c r="MCS562" s="168"/>
      <c r="MCT562" s="168"/>
      <c r="MCU562" s="168"/>
      <c r="MCV562" s="168"/>
      <c r="MCW562" s="168"/>
      <c r="MCX562" s="168"/>
      <c r="MCY562" s="168"/>
      <c r="MCZ562" s="168"/>
      <c r="MDA562" s="168"/>
      <c r="MDB562" s="168"/>
      <c r="MDC562" s="168"/>
      <c r="MDD562" s="168"/>
      <c r="MDE562" s="168"/>
      <c r="MDF562" s="168"/>
      <c r="MDG562" s="168"/>
      <c r="MDH562" s="168"/>
      <c r="MDI562" s="168"/>
      <c r="MDJ562" s="168"/>
      <c r="MDK562" s="168"/>
      <c r="MDL562" s="168"/>
      <c r="MDM562" s="168"/>
      <c r="MDN562" s="168"/>
      <c r="MDO562" s="168"/>
      <c r="MDP562" s="168"/>
      <c r="MDQ562" s="168"/>
      <c r="MDR562" s="168"/>
      <c r="MDS562" s="168"/>
      <c r="MDT562" s="168"/>
      <c r="MDU562" s="168"/>
      <c r="MDV562" s="168"/>
      <c r="MDW562" s="168"/>
      <c r="MDX562" s="168"/>
      <c r="MDY562" s="168"/>
      <c r="MDZ562" s="168"/>
      <c r="MEA562" s="168"/>
      <c r="MEB562" s="168"/>
      <c r="MEC562" s="168"/>
      <c r="MED562" s="168"/>
      <c r="MEE562" s="168"/>
      <c r="MEF562" s="168"/>
      <c r="MEG562" s="508"/>
      <c r="MEH562" s="508"/>
      <c r="MEI562" s="508"/>
      <c r="MEJ562" s="508"/>
      <c r="MEK562" s="508"/>
      <c r="MEL562" s="508"/>
      <c r="MEM562" s="508"/>
      <c r="MEN562" s="508"/>
      <c r="MEO562" s="508"/>
      <c r="MEP562" s="508"/>
      <c r="MEQ562" s="508"/>
      <c r="MER562" s="508"/>
      <c r="MES562" s="508"/>
      <c r="MET562" s="508"/>
      <c r="MEU562" s="508"/>
      <c r="MEV562" s="508"/>
      <c r="MEW562" s="508"/>
      <c r="MEX562" s="508"/>
      <c r="MEY562" s="508"/>
      <c r="MEZ562" s="508"/>
      <c r="MFA562" s="508"/>
      <c r="MFB562" s="508"/>
      <c r="MFC562" s="508"/>
      <c r="MFD562" s="508"/>
      <c r="MFE562" s="89"/>
      <c r="MFF562" s="89"/>
      <c r="MFG562" s="89"/>
      <c r="MFH562" s="89"/>
      <c r="MFI562" s="89"/>
      <c r="MFJ562" s="508"/>
      <c r="MFK562" s="508"/>
      <c r="MFL562" s="89"/>
      <c r="MFM562" s="89"/>
      <c r="MFN562" s="508"/>
      <c r="MFO562" s="508"/>
      <c r="MFP562" s="89"/>
      <c r="MFQ562" s="89"/>
      <c r="MFR562" s="508"/>
      <c r="MFS562" s="508"/>
      <c r="MFT562" s="508"/>
      <c r="MFU562" s="508"/>
      <c r="MFV562" s="508"/>
      <c r="MFW562" s="508"/>
      <c r="MFX562" s="508"/>
      <c r="MFY562" s="89"/>
      <c r="MFZ562" s="89"/>
      <c r="MGA562" s="508"/>
      <c r="MGB562" s="508"/>
      <c r="MGC562" s="89"/>
      <c r="MGD562" s="89"/>
      <c r="MGE562" s="508"/>
      <c r="MGF562" s="508"/>
      <c r="MGG562" s="508"/>
      <c r="MGH562" s="508"/>
      <c r="MGI562" s="508"/>
      <c r="MGJ562" s="203"/>
      <c r="MGK562" s="107"/>
      <c r="MGL562" s="508"/>
      <c r="MGM562" s="508"/>
      <c r="MGN562" s="508"/>
      <c r="MGO562" s="508"/>
      <c r="MGP562" s="508"/>
      <c r="MGQ562" s="508"/>
      <c r="MGR562" s="508"/>
      <c r="MGS562" s="168"/>
      <c r="MGT562" s="168"/>
      <c r="MGU562" s="168"/>
      <c r="MGV562" s="168"/>
      <c r="MGW562" s="168"/>
      <c r="MGX562" s="168"/>
      <c r="MGY562" s="168"/>
      <c r="MGZ562" s="168"/>
      <c r="MHA562" s="168"/>
      <c r="MHB562" s="168"/>
      <c r="MHC562" s="168"/>
      <c r="MHD562" s="168"/>
      <c r="MHE562" s="168"/>
      <c r="MHF562" s="168"/>
      <c r="MHG562" s="168"/>
      <c r="MHH562" s="168"/>
      <c r="MHI562" s="168"/>
      <c r="MHJ562" s="168"/>
      <c r="MHK562" s="168"/>
      <c r="MHL562" s="168"/>
      <c r="MHM562" s="168"/>
      <c r="MHN562" s="168"/>
      <c r="MHO562" s="168"/>
      <c r="MHP562" s="168"/>
      <c r="MHQ562" s="168"/>
      <c r="MHR562" s="168"/>
      <c r="MHS562" s="168"/>
      <c r="MHT562" s="168"/>
      <c r="MHU562" s="168"/>
      <c r="MHV562" s="168"/>
      <c r="MHW562" s="168"/>
      <c r="MHX562" s="168"/>
      <c r="MHY562" s="168"/>
      <c r="MHZ562" s="168"/>
      <c r="MIA562" s="168"/>
      <c r="MIB562" s="168"/>
      <c r="MIC562" s="168"/>
      <c r="MID562" s="168"/>
      <c r="MIE562" s="168"/>
      <c r="MIF562" s="168"/>
      <c r="MIG562" s="168"/>
      <c r="MIH562" s="168"/>
      <c r="MII562" s="168"/>
      <c r="MIJ562" s="168"/>
      <c r="MIK562" s="508"/>
      <c r="MIL562" s="508"/>
      <c r="MIM562" s="508"/>
      <c r="MIN562" s="508"/>
      <c r="MIO562" s="508"/>
      <c r="MIP562" s="508"/>
      <c r="MIQ562" s="508"/>
      <c r="MIR562" s="508"/>
      <c r="MIS562" s="508"/>
      <c r="MIT562" s="508"/>
      <c r="MIU562" s="508"/>
      <c r="MIV562" s="508"/>
      <c r="MIW562" s="508"/>
      <c r="MIX562" s="508"/>
      <c r="MIY562" s="508"/>
      <c r="MIZ562" s="508"/>
      <c r="MJA562" s="508"/>
      <c r="MJB562" s="508"/>
      <c r="MJC562" s="508"/>
      <c r="MJD562" s="508"/>
      <c r="MJE562" s="508"/>
      <c r="MJF562" s="508"/>
      <c r="MJG562" s="508"/>
      <c r="MJH562" s="508"/>
      <c r="MJI562" s="89"/>
      <c r="MJJ562" s="89"/>
      <c r="MJK562" s="89"/>
      <c r="MJL562" s="89"/>
      <c r="MJM562" s="89"/>
      <c r="MJN562" s="508"/>
      <c r="MJO562" s="508"/>
      <c r="MJP562" s="89"/>
      <c r="MJQ562" s="89"/>
      <c r="MJR562" s="508"/>
      <c r="MJS562" s="508"/>
      <c r="MJT562" s="89"/>
      <c r="MJU562" s="89"/>
      <c r="MJV562" s="508"/>
      <c r="MJW562" s="508"/>
      <c r="MJX562" s="508"/>
      <c r="MJY562" s="508"/>
      <c r="MJZ562" s="508"/>
      <c r="MKA562" s="508"/>
      <c r="MKB562" s="508"/>
      <c r="MKC562" s="89"/>
      <c r="MKD562" s="89"/>
      <c r="MKE562" s="508"/>
      <c r="MKF562" s="508"/>
      <c r="MKG562" s="89"/>
      <c r="MKH562" s="89"/>
      <c r="MKI562" s="508"/>
      <c r="MKJ562" s="508"/>
      <c r="MKK562" s="508"/>
      <c r="MKL562" s="508"/>
      <c r="MKM562" s="508"/>
      <c r="MKN562" s="203"/>
      <c r="MKO562" s="107"/>
      <c r="MKP562" s="508"/>
      <c r="MKQ562" s="508"/>
      <c r="MKR562" s="508"/>
      <c r="MKS562" s="508"/>
      <c r="MKT562" s="508"/>
      <c r="MKU562" s="508"/>
      <c r="MKV562" s="508"/>
      <c r="MKW562" s="168"/>
      <c r="MKX562" s="168"/>
      <c r="MKY562" s="168"/>
      <c r="MKZ562" s="168"/>
      <c r="MLA562" s="168"/>
      <c r="MLB562" s="168"/>
      <c r="MLC562" s="168"/>
      <c r="MLD562" s="168"/>
      <c r="MLE562" s="168"/>
      <c r="MLF562" s="168"/>
      <c r="MLG562" s="168"/>
      <c r="MLH562" s="168"/>
      <c r="MLI562" s="168"/>
      <c r="MLJ562" s="168"/>
      <c r="MLK562" s="168"/>
      <c r="MLL562" s="168"/>
      <c r="MLM562" s="168"/>
      <c r="MLN562" s="168"/>
      <c r="MLO562" s="168"/>
      <c r="MLP562" s="168"/>
      <c r="MLQ562" s="168"/>
      <c r="MLR562" s="168"/>
      <c r="MLS562" s="168"/>
      <c r="MLT562" s="168"/>
      <c r="MLU562" s="168"/>
      <c r="MLV562" s="168"/>
      <c r="MLW562" s="168"/>
      <c r="MLX562" s="168"/>
      <c r="MLY562" s="168"/>
      <c r="MLZ562" s="168"/>
      <c r="MMA562" s="168"/>
      <c r="MMB562" s="168"/>
      <c r="MMC562" s="168"/>
      <c r="MMD562" s="168"/>
      <c r="MME562" s="168"/>
      <c r="MMF562" s="168"/>
      <c r="MMG562" s="168"/>
      <c r="MMH562" s="168"/>
      <c r="MMI562" s="168"/>
      <c r="MMJ562" s="168"/>
      <c r="MMK562" s="168"/>
      <c r="MML562" s="168"/>
      <c r="MMM562" s="168"/>
      <c r="MMN562" s="168"/>
      <c r="MMO562" s="508"/>
      <c r="MMP562" s="508"/>
      <c r="MMQ562" s="508"/>
      <c r="MMR562" s="508"/>
      <c r="MMS562" s="508"/>
      <c r="MMT562" s="508"/>
      <c r="MMU562" s="508"/>
      <c r="MMV562" s="508"/>
      <c r="MMW562" s="508"/>
      <c r="MMX562" s="508"/>
      <c r="MMY562" s="508"/>
      <c r="MMZ562" s="508"/>
      <c r="MNA562" s="508"/>
      <c r="MNB562" s="508"/>
      <c r="MNC562" s="508"/>
      <c r="MND562" s="508"/>
      <c r="MNE562" s="508"/>
      <c r="MNF562" s="508"/>
      <c r="MNG562" s="508"/>
      <c r="MNH562" s="508"/>
      <c r="MNI562" s="508"/>
      <c r="MNJ562" s="508"/>
      <c r="MNK562" s="508"/>
      <c r="MNL562" s="508"/>
      <c r="MNM562" s="89"/>
      <c r="MNN562" s="89"/>
      <c r="MNO562" s="89"/>
      <c r="MNP562" s="89"/>
      <c r="MNQ562" s="89"/>
      <c r="MNR562" s="508"/>
      <c r="MNS562" s="508"/>
      <c r="MNT562" s="89"/>
      <c r="MNU562" s="89"/>
      <c r="MNV562" s="508"/>
      <c r="MNW562" s="508"/>
      <c r="MNX562" s="89"/>
      <c r="MNY562" s="89"/>
      <c r="MNZ562" s="508"/>
      <c r="MOA562" s="508"/>
      <c r="MOB562" s="508"/>
      <c r="MOC562" s="508"/>
      <c r="MOD562" s="508"/>
      <c r="MOE562" s="508"/>
      <c r="MOF562" s="508"/>
      <c r="MOG562" s="89"/>
      <c r="MOH562" s="89"/>
      <c r="MOI562" s="508"/>
      <c r="MOJ562" s="508"/>
      <c r="MOK562" s="89"/>
      <c r="MOL562" s="89"/>
      <c r="MOM562" s="508"/>
      <c r="MON562" s="508"/>
      <c r="MOO562" s="508"/>
      <c r="MOP562" s="508"/>
      <c r="MOQ562" s="508"/>
      <c r="MOR562" s="203"/>
      <c r="MOS562" s="107"/>
      <c r="MOT562" s="508"/>
      <c r="MOU562" s="508"/>
      <c r="MOV562" s="508"/>
      <c r="MOW562" s="508"/>
      <c r="MOX562" s="508"/>
      <c r="MOY562" s="508"/>
      <c r="MOZ562" s="508"/>
      <c r="MPA562" s="168"/>
      <c r="MPB562" s="168"/>
      <c r="MPC562" s="168"/>
      <c r="MPD562" s="168"/>
      <c r="MPE562" s="168"/>
      <c r="MPF562" s="168"/>
      <c r="MPG562" s="168"/>
      <c r="MPH562" s="168"/>
      <c r="MPI562" s="168"/>
      <c r="MPJ562" s="168"/>
      <c r="MPK562" s="168"/>
      <c r="MPL562" s="168"/>
      <c r="MPM562" s="168"/>
      <c r="MPN562" s="168"/>
      <c r="MPO562" s="168"/>
      <c r="MPP562" s="168"/>
      <c r="MPQ562" s="168"/>
      <c r="MPR562" s="168"/>
      <c r="MPS562" s="168"/>
      <c r="MPT562" s="168"/>
      <c r="MPU562" s="168"/>
      <c r="MPV562" s="168"/>
      <c r="MPW562" s="168"/>
      <c r="MPX562" s="168"/>
      <c r="MPY562" s="168"/>
      <c r="MPZ562" s="168"/>
      <c r="MQA562" s="168"/>
      <c r="MQB562" s="168"/>
      <c r="MQC562" s="168"/>
      <c r="MQD562" s="168"/>
      <c r="MQE562" s="168"/>
      <c r="MQF562" s="168"/>
      <c r="MQG562" s="168"/>
      <c r="MQH562" s="168"/>
      <c r="MQI562" s="168"/>
      <c r="MQJ562" s="168"/>
      <c r="MQK562" s="168"/>
      <c r="MQL562" s="168"/>
      <c r="MQM562" s="168"/>
      <c r="MQN562" s="168"/>
      <c r="MQO562" s="168"/>
      <c r="MQP562" s="168"/>
      <c r="MQQ562" s="168"/>
      <c r="MQR562" s="168"/>
      <c r="MQS562" s="508"/>
      <c r="MQT562" s="508"/>
      <c r="MQU562" s="508"/>
      <c r="MQV562" s="508"/>
      <c r="MQW562" s="508"/>
      <c r="MQX562" s="508"/>
      <c r="MQY562" s="508"/>
      <c r="MQZ562" s="508"/>
      <c r="MRA562" s="508"/>
      <c r="MRB562" s="508"/>
      <c r="MRC562" s="508"/>
      <c r="MRD562" s="508"/>
      <c r="MRE562" s="508"/>
      <c r="MRF562" s="508"/>
      <c r="MRG562" s="508"/>
      <c r="MRH562" s="508"/>
      <c r="MRI562" s="508"/>
      <c r="MRJ562" s="508"/>
      <c r="MRK562" s="508"/>
      <c r="MRL562" s="508"/>
      <c r="MRM562" s="508"/>
      <c r="MRN562" s="508"/>
      <c r="MRO562" s="508"/>
      <c r="MRP562" s="508"/>
      <c r="MRQ562" s="89"/>
      <c r="MRR562" s="89"/>
      <c r="MRS562" s="89"/>
      <c r="MRT562" s="89"/>
      <c r="MRU562" s="89"/>
      <c r="MRV562" s="508"/>
      <c r="MRW562" s="508"/>
      <c r="MRX562" s="89"/>
      <c r="MRY562" s="89"/>
      <c r="MRZ562" s="508"/>
      <c r="MSA562" s="508"/>
      <c r="MSB562" s="89"/>
      <c r="MSC562" s="89"/>
      <c r="MSD562" s="508"/>
      <c r="MSE562" s="508"/>
      <c r="MSF562" s="508"/>
      <c r="MSG562" s="508"/>
      <c r="MSH562" s="508"/>
      <c r="MSI562" s="508"/>
      <c r="MSJ562" s="508"/>
      <c r="MSK562" s="89"/>
      <c r="MSL562" s="89"/>
      <c r="MSM562" s="508"/>
      <c r="MSN562" s="508"/>
      <c r="MSO562" s="89"/>
      <c r="MSP562" s="89"/>
      <c r="MSQ562" s="508"/>
      <c r="MSR562" s="508"/>
      <c r="MSS562" s="508"/>
      <c r="MST562" s="508"/>
      <c r="MSU562" s="508"/>
      <c r="MSV562" s="203"/>
      <c r="MSW562" s="107"/>
      <c r="MSX562" s="508"/>
      <c r="MSY562" s="508"/>
      <c r="MSZ562" s="508"/>
      <c r="MTA562" s="508"/>
      <c r="MTB562" s="508"/>
      <c r="MTC562" s="508"/>
      <c r="MTD562" s="508"/>
      <c r="MTE562" s="168"/>
      <c r="MTF562" s="168"/>
      <c r="MTG562" s="168"/>
      <c r="MTH562" s="168"/>
      <c r="MTI562" s="168"/>
      <c r="MTJ562" s="168"/>
      <c r="MTK562" s="168"/>
      <c r="MTL562" s="168"/>
      <c r="MTM562" s="168"/>
      <c r="MTN562" s="168"/>
      <c r="MTO562" s="168"/>
      <c r="MTP562" s="168"/>
      <c r="MTQ562" s="168"/>
      <c r="MTR562" s="168"/>
      <c r="MTS562" s="168"/>
      <c r="MTT562" s="168"/>
      <c r="MTU562" s="168"/>
      <c r="MTV562" s="168"/>
      <c r="MTW562" s="168"/>
      <c r="MTX562" s="168"/>
      <c r="MTY562" s="168"/>
      <c r="MTZ562" s="168"/>
      <c r="MUA562" s="168"/>
      <c r="MUB562" s="168"/>
      <c r="MUC562" s="168"/>
      <c r="MUD562" s="168"/>
      <c r="MUE562" s="168"/>
      <c r="MUF562" s="168"/>
      <c r="MUG562" s="168"/>
      <c r="MUH562" s="168"/>
      <c r="MUI562" s="168"/>
      <c r="MUJ562" s="168"/>
      <c r="MUK562" s="168"/>
      <c r="MUL562" s="168"/>
      <c r="MUM562" s="168"/>
      <c r="MUN562" s="168"/>
      <c r="MUO562" s="168"/>
      <c r="MUP562" s="168"/>
      <c r="MUQ562" s="168"/>
      <c r="MUR562" s="168"/>
      <c r="MUS562" s="168"/>
      <c r="MUT562" s="168"/>
      <c r="MUU562" s="168"/>
      <c r="MUV562" s="168"/>
      <c r="MUW562" s="508"/>
      <c r="MUX562" s="508"/>
      <c r="MUY562" s="508"/>
      <c r="MUZ562" s="508"/>
      <c r="MVA562" s="508"/>
      <c r="MVB562" s="508"/>
      <c r="MVC562" s="508"/>
      <c r="MVD562" s="508"/>
      <c r="MVE562" s="508"/>
      <c r="MVF562" s="508"/>
      <c r="MVG562" s="508"/>
      <c r="MVH562" s="508"/>
      <c r="MVI562" s="508"/>
      <c r="MVJ562" s="508"/>
      <c r="MVK562" s="508"/>
      <c r="MVL562" s="508"/>
      <c r="MVM562" s="508"/>
      <c r="MVN562" s="508"/>
      <c r="MVO562" s="508"/>
      <c r="MVP562" s="508"/>
      <c r="MVQ562" s="508"/>
      <c r="MVR562" s="508"/>
      <c r="MVS562" s="508"/>
      <c r="MVT562" s="508"/>
      <c r="MVU562" s="89"/>
      <c r="MVV562" s="89"/>
      <c r="MVW562" s="89"/>
      <c r="MVX562" s="89"/>
      <c r="MVY562" s="89"/>
      <c r="MVZ562" s="508"/>
      <c r="MWA562" s="508"/>
      <c r="MWB562" s="89"/>
      <c r="MWC562" s="89"/>
      <c r="MWD562" s="508"/>
      <c r="MWE562" s="508"/>
      <c r="MWF562" s="89"/>
      <c r="MWG562" s="89"/>
      <c r="MWH562" s="508"/>
      <c r="MWI562" s="508"/>
      <c r="MWJ562" s="508"/>
      <c r="MWK562" s="508"/>
      <c r="MWL562" s="508"/>
      <c r="MWM562" s="508"/>
      <c r="MWN562" s="508"/>
      <c r="MWO562" s="89"/>
      <c r="MWP562" s="89"/>
      <c r="MWQ562" s="508"/>
      <c r="MWR562" s="508"/>
      <c r="MWS562" s="89"/>
      <c r="MWT562" s="89"/>
      <c r="MWU562" s="508"/>
      <c r="MWV562" s="508"/>
      <c r="MWW562" s="508"/>
      <c r="MWX562" s="508"/>
      <c r="MWY562" s="508"/>
      <c r="MWZ562" s="203"/>
      <c r="MXA562" s="107"/>
      <c r="MXB562" s="508"/>
      <c r="MXC562" s="508"/>
      <c r="MXD562" s="508"/>
      <c r="MXE562" s="508"/>
      <c r="MXF562" s="508"/>
      <c r="MXG562" s="508"/>
      <c r="MXH562" s="508"/>
      <c r="MXI562" s="168"/>
      <c r="MXJ562" s="168"/>
      <c r="MXK562" s="168"/>
      <c r="MXL562" s="168"/>
      <c r="MXM562" s="168"/>
      <c r="MXN562" s="168"/>
      <c r="MXO562" s="168"/>
      <c r="MXP562" s="168"/>
      <c r="MXQ562" s="168"/>
      <c r="MXR562" s="168"/>
      <c r="MXS562" s="168"/>
      <c r="MXT562" s="168"/>
      <c r="MXU562" s="168"/>
      <c r="MXV562" s="168"/>
      <c r="MXW562" s="168"/>
      <c r="MXX562" s="168"/>
      <c r="MXY562" s="168"/>
      <c r="MXZ562" s="168"/>
      <c r="MYA562" s="168"/>
      <c r="MYB562" s="168"/>
      <c r="MYC562" s="168"/>
      <c r="MYD562" s="168"/>
      <c r="MYE562" s="168"/>
      <c r="MYF562" s="168"/>
      <c r="MYG562" s="168"/>
      <c r="MYH562" s="168"/>
      <c r="MYI562" s="168"/>
      <c r="MYJ562" s="168"/>
      <c r="MYK562" s="168"/>
      <c r="MYL562" s="168"/>
      <c r="MYM562" s="168"/>
      <c r="MYN562" s="168"/>
      <c r="MYO562" s="168"/>
      <c r="MYP562" s="168"/>
      <c r="MYQ562" s="168"/>
      <c r="MYR562" s="168"/>
      <c r="MYS562" s="168"/>
      <c r="MYT562" s="168"/>
      <c r="MYU562" s="168"/>
      <c r="MYV562" s="168"/>
      <c r="MYW562" s="168"/>
      <c r="MYX562" s="168"/>
      <c r="MYY562" s="168"/>
      <c r="MYZ562" s="168"/>
      <c r="MZA562" s="508"/>
      <c r="MZB562" s="508"/>
      <c r="MZC562" s="508"/>
      <c r="MZD562" s="508"/>
      <c r="MZE562" s="508"/>
      <c r="MZF562" s="508"/>
      <c r="MZG562" s="508"/>
      <c r="MZH562" s="508"/>
      <c r="MZI562" s="508"/>
      <c r="MZJ562" s="508"/>
      <c r="MZK562" s="508"/>
      <c r="MZL562" s="508"/>
      <c r="MZM562" s="508"/>
      <c r="MZN562" s="508"/>
      <c r="MZO562" s="508"/>
      <c r="MZP562" s="508"/>
      <c r="MZQ562" s="508"/>
      <c r="MZR562" s="508"/>
      <c r="MZS562" s="508"/>
      <c r="MZT562" s="508"/>
      <c r="MZU562" s="508"/>
      <c r="MZV562" s="508"/>
      <c r="MZW562" s="508"/>
      <c r="MZX562" s="508"/>
      <c r="MZY562" s="89"/>
      <c r="MZZ562" s="89"/>
      <c r="NAA562" s="89"/>
      <c r="NAB562" s="89"/>
      <c r="NAC562" s="89"/>
      <c r="NAD562" s="508"/>
      <c r="NAE562" s="508"/>
      <c r="NAF562" s="89"/>
      <c r="NAG562" s="89"/>
      <c r="NAH562" s="508"/>
      <c r="NAI562" s="508"/>
      <c r="NAJ562" s="89"/>
      <c r="NAK562" s="89"/>
      <c r="NAL562" s="508"/>
      <c r="NAM562" s="508"/>
      <c r="NAN562" s="508"/>
      <c r="NAO562" s="508"/>
      <c r="NAP562" s="508"/>
      <c r="NAQ562" s="508"/>
      <c r="NAR562" s="508"/>
      <c r="NAS562" s="89"/>
      <c r="NAT562" s="89"/>
      <c r="NAU562" s="508"/>
      <c r="NAV562" s="508"/>
      <c r="NAW562" s="89"/>
      <c r="NAX562" s="89"/>
      <c r="NAY562" s="508"/>
      <c r="NAZ562" s="508"/>
      <c r="NBA562" s="508"/>
      <c r="NBB562" s="508"/>
      <c r="NBC562" s="508"/>
      <c r="NBD562" s="203"/>
      <c r="NBE562" s="107"/>
      <c r="NBF562" s="508"/>
      <c r="NBG562" s="508"/>
      <c r="NBH562" s="508"/>
      <c r="NBI562" s="508"/>
      <c r="NBJ562" s="508"/>
      <c r="NBK562" s="508"/>
      <c r="NBL562" s="508"/>
      <c r="NBM562" s="168"/>
      <c r="NBN562" s="168"/>
      <c r="NBO562" s="168"/>
      <c r="NBP562" s="168"/>
      <c r="NBQ562" s="168"/>
      <c r="NBR562" s="168"/>
      <c r="NBS562" s="168"/>
      <c r="NBT562" s="168"/>
      <c r="NBU562" s="168"/>
      <c r="NBV562" s="168"/>
      <c r="NBW562" s="168"/>
      <c r="NBX562" s="168"/>
      <c r="NBY562" s="168"/>
      <c r="NBZ562" s="168"/>
      <c r="NCA562" s="168"/>
      <c r="NCB562" s="168"/>
      <c r="NCC562" s="168"/>
      <c r="NCD562" s="168"/>
      <c r="NCE562" s="168"/>
      <c r="NCF562" s="168"/>
      <c r="NCG562" s="168"/>
      <c r="NCH562" s="168"/>
      <c r="NCI562" s="168"/>
      <c r="NCJ562" s="168"/>
      <c r="NCK562" s="168"/>
      <c r="NCL562" s="168"/>
      <c r="NCM562" s="168"/>
      <c r="NCN562" s="168"/>
      <c r="NCO562" s="168"/>
      <c r="NCP562" s="168"/>
      <c r="NCQ562" s="168"/>
      <c r="NCR562" s="168"/>
      <c r="NCS562" s="168"/>
      <c r="NCT562" s="168"/>
      <c r="NCU562" s="168"/>
      <c r="NCV562" s="168"/>
      <c r="NCW562" s="168"/>
      <c r="NCX562" s="168"/>
      <c r="NCY562" s="168"/>
      <c r="NCZ562" s="168"/>
      <c r="NDA562" s="168"/>
      <c r="NDB562" s="168"/>
      <c r="NDC562" s="168"/>
      <c r="NDD562" s="168"/>
      <c r="NDE562" s="508"/>
      <c r="NDF562" s="508"/>
      <c r="NDG562" s="508"/>
      <c r="NDH562" s="508"/>
      <c r="NDI562" s="508"/>
      <c r="NDJ562" s="508"/>
      <c r="NDK562" s="508"/>
      <c r="NDL562" s="508"/>
      <c r="NDM562" s="508"/>
      <c r="NDN562" s="508"/>
      <c r="NDO562" s="508"/>
      <c r="NDP562" s="508"/>
      <c r="NDQ562" s="508"/>
      <c r="NDR562" s="508"/>
      <c r="NDS562" s="508"/>
      <c r="NDT562" s="508"/>
      <c r="NDU562" s="508"/>
      <c r="NDV562" s="508"/>
      <c r="NDW562" s="508"/>
      <c r="NDX562" s="508"/>
      <c r="NDY562" s="508"/>
      <c r="NDZ562" s="508"/>
      <c r="NEA562" s="508"/>
      <c r="NEB562" s="508"/>
      <c r="NEC562" s="89"/>
      <c r="NED562" s="89"/>
      <c r="NEE562" s="89"/>
      <c r="NEF562" s="89"/>
      <c r="NEG562" s="89"/>
      <c r="NEH562" s="508"/>
      <c r="NEI562" s="508"/>
      <c r="NEJ562" s="89"/>
      <c r="NEK562" s="89"/>
      <c r="NEL562" s="508"/>
      <c r="NEM562" s="508"/>
      <c r="NEN562" s="89"/>
      <c r="NEO562" s="89"/>
      <c r="NEP562" s="508"/>
      <c r="NEQ562" s="508"/>
      <c r="NER562" s="508"/>
      <c r="NES562" s="508"/>
      <c r="NET562" s="508"/>
      <c r="NEU562" s="508"/>
      <c r="NEV562" s="508"/>
      <c r="NEW562" s="89"/>
      <c r="NEX562" s="89"/>
      <c r="NEY562" s="508"/>
      <c r="NEZ562" s="508"/>
      <c r="NFA562" s="89"/>
      <c r="NFB562" s="89"/>
      <c r="NFC562" s="508"/>
      <c r="NFD562" s="508"/>
      <c r="NFE562" s="508"/>
      <c r="NFF562" s="508"/>
      <c r="NFG562" s="508"/>
      <c r="NFH562" s="203"/>
      <c r="NFI562" s="107"/>
      <c r="NFJ562" s="508"/>
      <c r="NFK562" s="508"/>
      <c r="NFL562" s="508"/>
      <c r="NFM562" s="508"/>
      <c r="NFN562" s="508"/>
      <c r="NFO562" s="508"/>
      <c r="NFP562" s="508"/>
      <c r="NFQ562" s="168"/>
      <c r="NFR562" s="168"/>
      <c r="NFS562" s="168"/>
      <c r="NFT562" s="168"/>
      <c r="NFU562" s="168"/>
      <c r="NFV562" s="168"/>
      <c r="NFW562" s="168"/>
      <c r="NFX562" s="168"/>
      <c r="NFY562" s="168"/>
      <c r="NFZ562" s="168"/>
      <c r="NGA562" s="168"/>
      <c r="NGB562" s="168"/>
      <c r="NGC562" s="168"/>
      <c r="NGD562" s="168"/>
      <c r="NGE562" s="168"/>
      <c r="NGF562" s="168"/>
      <c r="NGG562" s="168"/>
      <c r="NGH562" s="168"/>
      <c r="NGI562" s="168"/>
      <c r="NGJ562" s="168"/>
      <c r="NGK562" s="168"/>
      <c r="NGL562" s="168"/>
      <c r="NGM562" s="168"/>
      <c r="NGN562" s="168"/>
      <c r="NGO562" s="168"/>
      <c r="NGP562" s="168"/>
      <c r="NGQ562" s="168"/>
      <c r="NGR562" s="168"/>
      <c r="NGS562" s="168"/>
      <c r="NGT562" s="168"/>
      <c r="NGU562" s="168"/>
      <c r="NGV562" s="168"/>
      <c r="NGW562" s="168"/>
      <c r="NGX562" s="168"/>
      <c r="NGY562" s="168"/>
      <c r="NGZ562" s="168"/>
      <c r="NHA562" s="168"/>
      <c r="NHB562" s="168"/>
      <c r="NHC562" s="168"/>
      <c r="NHD562" s="168"/>
      <c r="NHE562" s="168"/>
      <c r="NHF562" s="168"/>
      <c r="NHG562" s="168"/>
      <c r="NHH562" s="168"/>
      <c r="NHI562" s="508"/>
      <c r="NHJ562" s="508"/>
      <c r="NHK562" s="508"/>
      <c r="NHL562" s="508"/>
      <c r="NHM562" s="508"/>
      <c r="NHN562" s="508"/>
      <c r="NHO562" s="508"/>
      <c r="NHP562" s="508"/>
      <c r="NHQ562" s="508"/>
      <c r="NHR562" s="508"/>
      <c r="NHS562" s="508"/>
      <c r="NHT562" s="508"/>
      <c r="NHU562" s="508"/>
      <c r="NHV562" s="508"/>
      <c r="NHW562" s="508"/>
      <c r="NHX562" s="508"/>
      <c r="NHY562" s="508"/>
      <c r="NHZ562" s="508"/>
      <c r="NIA562" s="508"/>
      <c r="NIB562" s="508"/>
      <c r="NIC562" s="508"/>
      <c r="NID562" s="508"/>
      <c r="NIE562" s="508"/>
      <c r="NIF562" s="508"/>
      <c r="NIG562" s="89"/>
      <c r="NIH562" s="89"/>
      <c r="NII562" s="89"/>
      <c r="NIJ562" s="89"/>
      <c r="NIK562" s="89"/>
      <c r="NIL562" s="508"/>
      <c r="NIM562" s="508"/>
      <c r="NIN562" s="89"/>
      <c r="NIO562" s="89"/>
      <c r="NIP562" s="508"/>
      <c r="NIQ562" s="508"/>
      <c r="NIR562" s="89"/>
      <c r="NIS562" s="89"/>
      <c r="NIT562" s="508"/>
      <c r="NIU562" s="508"/>
      <c r="NIV562" s="508"/>
      <c r="NIW562" s="508"/>
      <c r="NIX562" s="508"/>
      <c r="NIY562" s="508"/>
      <c r="NIZ562" s="508"/>
      <c r="NJA562" s="89"/>
      <c r="NJB562" s="89"/>
      <c r="NJC562" s="508"/>
      <c r="NJD562" s="508"/>
      <c r="NJE562" s="89"/>
      <c r="NJF562" s="89"/>
      <c r="NJG562" s="508"/>
      <c r="NJH562" s="508"/>
      <c r="NJI562" s="508"/>
      <c r="NJJ562" s="508"/>
      <c r="NJK562" s="508"/>
      <c r="NJL562" s="203"/>
      <c r="NJM562" s="107"/>
      <c r="NJN562" s="508"/>
      <c r="NJO562" s="508"/>
      <c r="NJP562" s="508"/>
      <c r="NJQ562" s="508"/>
      <c r="NJR562" s="508"/>
      <c r="NJS562" s="508"/>
      <c r="NJT562" s="508"/>
      <c r="NJU562" s="168"/>
      <c r="NJV562" s="168"/>
      <c r="NJW562" s="168"/>
      <c r="NJX562" s="168"/>
      <c r="NJY562" s="168"/>
      <c r="NJZ562" s="168"/>
      <c r="NKA562" s="168"/>
      <c r="NKB562" s="168"/>
      <c r="NKC562" s="168"/>
      <c r="NKD562" s="168"/>
      <c r="NKE562" s="168"/>
      <c r="NKF562" s="168"/>
      <c r="NKG562" s="168"/>
      <c r="NKH562" s="168"/>
      <c r="NKI562" s="168"/>
      <c r="NKJ562" s="168"/>
      <c r="NKK562" s="168"/>
      <c r="NKL562" s="168"/>
      <c r="NKM562" s="168"/>
      <c r="NKN562" s="168"/>
      <c r="NKO562" s="168"/>
      <c r="NKP562" s="168"/>
      <c r="NKQ562" s="168"/>
      <c r="NKR562" s="168"/>
      <c r="NKS562" s="168"/>
      <c r="NKT562" s="168"/>
      <c r="NKU562" s="168"/>
      <c r="NKV562" s="168"/>
      <c r="NKW562" s="168"/>
      <c r="NKX562" s="168"/>
      <c r="NKY562" s="168"/>
      <c r="NKZ562" s="168"/>
      <c r="NLA562" s="168"/>
      <c r="NLB562" s="168"/>
      <c r="NLC562" s="168"/>
      <c r="NLD562" s="168"/>
      <c r="NLE562" s="168"/>
      <c r="NLF562" s="168"/>
      <c r="NLG562" s="168"/>
      <c r="NLH562" s="168"/>
      <c r="NLI562" s="168"/>
      <c r="NLJ562" s="168"/>
      <c r="NLK562" s="168"/>
      <c r="NLL562" s="168"/>
      <c r="NLM562" s="508"/>
      <c r="NLN562" s="508"/>
      <c r="NLO562" s="508"/>
      <c r="NLP562" s="508"/>
      <c r="NLQ562" s="508"/>
      <c r="NLR562" s="508"/>
      <c r="NLS562" s="508"/>
      <c r="NLT562" s="508"/>
      <c r="NLU562" s="508"/>
      <c r="NLV562" s="508"/>
      <c r="NLW562" s="508"/>
      <c r="NLX562" s="508"/>
      <c r="NLY562" s="508"/>
      <c r="NLZ562" s="508"/>
      <c r="NMA562" s="508"/>
      <c r="NMB562" s="508"/>
      <c r="NMC562" s="508"/>
      <c r="NMD562" s="508"/>
      <c r="NME562" s="508"/>
      <c r="NMF562" s="508"/>
      <c r="NMG562" s="508"/>
      <c r="NMH562" s="508"/>
      <c r="NMI562" s="508"/>
      <c r="NMJ562" s="508"/>
      <c r="NMK562" s="89"/>
      <c r="NML562" s="89"/>
      <c r="NMM562" s="89"/>
      <c r="NMN562" s="89"/>
      <c r="NMO562" s="89"/>
      <c r="NMP562" s="508"/>
      <c r="NMQ562" s="508"/>
      <c r="NMR562" s="89"/>
      <c r="NMS562" s="89"/>
      <c r="NMT562" s="508"/>
      <c r="NMU562" s="508"/>
      <c r="NMV562" s="89"/>
      <c r="NMW562" s="89"/>
      <c r="NMX562" s="508"/>
      <c r="NMY562" s="508"/>
      <c r="NMZ562" s="508"/>
      <c r="NNA562" s="508"/>
      <c r="NNB562" s="508"/>
      <c r="NNC562" s="508"/>
      <c r="NND562" s="508"/>
      <c r="NNE562" s="89"/>
      <c r="NNF562" s="89"/>
      <c r="NNG562" s="508"/>
      <c r="NNH562" s="508"/>
      <c r="NNI562" s="89"/>
      <c r="NNJ562" s="89"/>
      <c r="NNK562" s="508"/>
      <c r="NNL562" s="508"/>
      <c r="NNM562" s="508"/>
      <c r="NNN562" s="508"/>
      <c r="NNO562" s="508"/>
      <c r="NNP562" s="203"/>
      <c r="NNQ562" s="107"/>
      <c r="NNR562" s="508"/>
      <c r="NNS562" s="508"/>
      <c r="NNT562" s="508"/>
      <c r="NNU562" s="508"/>
      <c r="NNV562" s="508"/>
      <c r="NNW562" s="508"/>
      <c r="NNX562" s="508"/>
      <c r="NNY562" s="168"/>
      <c r="NNZ562" s="168"/>
      <c r="NOA562" s="168"/>
      <c r="NOB562" s="168"/>
      <c r="NOC562" s="168"/>
      <c r="NOD562" s="168"/>
      <c r="NOE562" s="168"/>
      <c r="NOF562" s="168"/>
      <c r="NOG562" s="168"/>
      <c r="NOH562" s="168"/>
      <c r="NOI562" s="168"/>
      <c r="NOJ562" s="168"/>
      <c r="NOK562" s="168"/>
      <c r="NOL562" s="168"/>
      <c r="NOM562" s="168"/>
      <c r="NON562" s="168"/>
      <c r="NOO562" s="168"/>
      <c r="NOP562" s="168"/>
      <c r="NOQ562" s="168"/>
      <c r="NOR562" s="168"/>
      <c r="NOS562" s="168"/>
      <c r="NOT562" s="168"/>
      <c r="NOU562" s="168"/>
      <c r="NOV562" s="168"/>
      <c r="NOW562" s="168"/>
      <c r="NOX562" s="168"/>
      <c r="NOY562" s="168"/>
      <c r="NOZ562" s="168"/>
      <c r="NPA562" s="168"/>
      <c r="NPB562" s="168"/>
      <c r="NPC562" s="168"/>
      <c r="NPD562" s="168"/>
      <c r="NPE562" s="168"/>
      <c r="NPF562" s="168"/>
      <c r="NPG562" s="168"/>
      <c r="NPH562" s="168"/>
      <c r="NPI562" s="168"/>
      <c r="NPJ562" s="168"/>
      <c r="NPK562" s="168"/>
      <c r="NPL562" s="168"/>
      <c r="NPM562" s="168"/>
      <c r="NPN562" s="168"/>
      <c r="NPO562" s="168"/>
      <c r="NPP562" s="168"/>
      <c r="NPQ562" s="508"/>
      <c r="NPR562" s="508"/>
      <c r="NPS562" s="508"/>
      <c r="NPT562" s="508"/>
      <c r="NPU562" s="508"/>
      <c r="NPV562" s="508"/>
      <c r="NPW562" s="508"/>
      <c r="NPX562" s="508"/>
      <c r="NPY562" s="508"/>
      <c r="NPZ562" s="508"/>
      <c r="NQA562" s="508"/>
      <c r="NQB562" s="508"/>
      <c r="NQC562" s="508"/>
      <c r="NQD562" s="508"/>
      <c r="NQE562" s="508"/>
      <c r="NQF562" s="508"/>
      <c r="NQG562" s="508"/>
      <c r="NQH562" s="508"/>
      <c r="NQI562" s="508"/>
      <c r="NQJ562" s="508"/>
      <c r="NQK562" s="508"/>
      <c r="NQL562" s="508"/>
      <c r="NQM562" s="508"/>
      <c r="NQN562" s="508"/>
      <c r="NQO562" s="89"/>
      <c r="NQP562" s="89"/>
      <c r="NQQ562" s="89"/>
      <c r="NQR562" s="89"/>
      <c r="NQS562" s="89"/>
      <c r="NQT562" s="508"/>
      <c r="NQU562" s="508"/>
      <c r="NQV562" s="89"/>
      <c r="NQW562" s="89"/>
      <c r="NQX562" s="508"/>
      <c r="NQY562" s="508"/>
      <c r="NQZ562" s="89"/>
      <c r="NRA562" s="89"/>
      <c r="NRB562" s="508"/>
      <c r="NRC562" s="508"/>
      <c r="NRD562" s="508"/>
      <c r="NRE562" s="508"/>
      <c r="NRF562" s="508"/>
      <c r="NRG562" s="508"/>
      <c r="NRH562" s="508"/>
      <c r="NRI562" s="89"/>
      <c r="NRJ562" s="89"/>
      <c r="NRK562" s="508"/>
      <c r="NRL562" s="508"/>
      <c r="NRM562" s="89"/>
      <c r="NRN562" s="89"/>
      <c r="NRO562" s="508"/>
      <c r="NRP562" s="508"/>
      <c r="NRQ562" s="508"/>
      <c r="NRR562" s="508"/>
      <c r="NRS562" s="508"/>
      <c r="NRT562" s="203"/>
      <c r="NRU562" s="107"/>
      <c r="NRV562" s="508"/>
      <c r="NRW562" s="508"/>
      <c r="NRX562" s="508"/>
      <c r="NRY562" s="508"/>
      <c r="NRZ562" s="508"/>
      <c r="NSA562" s="508"/>
      <c r="NSB562" s="508"/>
      <c r="NSC562" s="168"/>
      <c r="NSD562" s="168"/>
      <c r="NSE562" s="168"/>
      <c r="NSF562" s="168"/>
      <c r="NSG562" s="168"/>
      <c r="NSH562" s="168"/>
      <c r="NSI562" s="168"/>
      <c r="NSJ562" s="168"/>
      <c r="NSK562" s="168"/>
      <c r="NSL562" s="168"/>
      <c r="NSM562" s="168"/>
      <c r="NSN562" s="168"/>
      <c r="NSO562" s="168"/>
      <c r="NSP562" s="168"/>
      <c r="NSQ562" s="168"/>
      <c r="NSR562" s="168"/>
      <c r="NSS562" s="168"/>
      <c r="NST562" s="168"/>
      <c r="NSU562" s="168"/>
      <c r="NSV562" s="168"/>
      <c r="NSW562" s="168"/>
      <c r="NSX562" s="168"/>
      <c r="NSY562" s="168"/>
      <c r="NSZ562" s="168"/>
      <c r="NTA562" s="168"/>
      <c r="NTB562" s="168"/>
      <c r="NTC562" s="168"/>
      <c r="NTD562" s="168"/>
      <c r="NTE562" s="168"/>
      <c r="NTF562" s="168"/>
      <c r="NTG562" s="168"/>
      <c r="NTH562" s="168"/>
      <c r="NTI562" s="168"/>
      <c r="NTJ562" s="168"/>
      <c r="NTK562" s="168"/>
      <c r="NTL562" s="168"/>
      <c r="NTM562" s="168"/>
      <c r="NTN562" s="168"/>
      <c r="NTO562" s="168"/>
      <c r="NTP562" s="168"/>
      <c r="NTQ562" s="168"/>
      <c r="NTR562" s="168"/>
      <c r="NTS562" s="168"/>
      <c r="NTT562" s="168"/>
      <c r="NTU562" s="508"/>
      <c r="NTV562" s="508"/>
      <c r="NTW562" s="508"/>
      <c r="NTX562" s="508"/>
      <c r="NTY562" s="508"/>
      <c r="NTZ562" s="508"/>
      <c r="NUA562" s="508"/>
      <c r="NUB562" s="508"/>
      <c r="NUC562" s="508"/>
      <c r="NUD562" s="508"/>
      <c r="NUE562" s="508"/>
      <c r="NUF562" s="508"/>
      <c r="NUG562" s="508"/>
      <c r="NUH562" s="508"/>
      <c r="NUI562" s="508"/>
      <c r="NUJ562" s="508"/>
      <c r="NUK562" s="508"/>
      <c r="NUL562" s="508"/>
      <c r="NUM562" s="508"/>
      <c r="NUN562" s="508"/>
      <c r="NUO562" s="508"/>
      <c r="NUP562" s="508"/>
      <c r="NUQ562" s="508"/>
      <c r="NUR562" s="508"/>
      <c r="NUS562" s="89"/>
      <c r="NUT562" s="89"/>
      <c r="NUU562" s="89"/>
      <c r="NUV562" s="89"/>
      <c r="NUW562" s="89"/>
      <c r="NUX562" s="508"/>
      <c r="NUY562" s="508"/>
      <c r="NUZ562" s="89"/>
      <c r="NVA562" s="89"/>
      <c r="NVB562" s="508"/>
      <c r="NVC562" s="508"/>
      <c r="NVD562" s="89"/>
      <c r="NVE562" s="89"/>
      <c r="NVF562" s="508"/>
      <c r="NVG562" s="508"/>
      <c r="NVH562" s="508"/>
      <c r="NVI562" s="508"/>
      <c r="NVJ562" s="508"/>
      <c r="NVK562" s="508"/>
      <c r="NVL562" s="508"/>
      <c r="NVM562" s="89"/>
      <c r="NVN562" s="89"/>
      <c r="NVO562" s="508"/>
      <c r="NVP562" s="508"/>
      <c r="NVQ562" s="89"/>
      <c r="NVR562" s="89"/>
      <c r="NVS562" s="508"/>
      <c r="NVT562" s="508"/>
      <c r="NVU562" s="508"/>
      <c r="NVV562" s="508"/>
      <c r="NVW562" s="508"/>
      <c r="NVX562" s="203"/>
      <c r="NVY562" s="107"/>
      <c r="NVZ562" s="508"/>
      <c r="NWA562" s="508"/>
      <c r="NWB562" s="508"/>
      <c r="NWC562" s="508"/>
      <c r="NWD562" s="508"/>
      <c r="NWE562" s="508"/>
      <c r="NWF562" s="508"/>
      <c r="NWG562" s="168"/>
      <c r="NWH562" s="168"/>
      <c r="NWI562" s="168"/>
      <c r="NWJ562" s="168"/>
      <c r="NWK562" s="168"/>
      <c r="NWL562" s="168"/>
      <c r="NWM562" s="168"/>
      <c r="NWN562" s="168"/>
      <c r="NWO562" s="168"/>
      <c r="NWP562" s="168"/>
      <c r="NWQ562" s="168"/>
      <c r="NWR562" s="168"/>
      <c r="NWS562" s="168"/>
      <c r="NWT562" s="168"/>
      <c r="NWU562" s="168"/>
      <c r="NWV562" s="168"/>
      <c r="NWW562" s="168"/>
      <c r="NWX562" s="168"/>
      <c r="NWY562" s="168"/>
      <c r="NWZ562" s="168"/>
      <c r="NXA562" s="168"/>
      <c r="NXB562" s="168"/>
      <c r="NXC562" s="168"/>
      <c r="NXD562" s="168"/>
      <c r="NXE562" s="168"/>
      <c r="NXF562" s="168"/>
      <c r="NXG562" s="168"/>
      <c r="NXH562" s="168"/>
      <c r="NXI562" s="168"/>
      <c r="NXJ562" s="168"/>
      <c r="NXK562" s="168"/>
      <c r="NXL562" s="168"/>
      <c r="NXM562" s="168"/>
      <c r="NXN562" s="168"/>
      <c r="NXO562" s="168"/>
      <c r="NXP562" s="168"/>
      <c r="NXQ562" s="168"/>
      <c r="NXR562" s="168"/>
      <c r="NXS562" s="168"/>
      <c r="NXT562" s="168"/>
      <c r="NXU562" s="168"/>
      <c r="NXV562" s="168"/>
      <c r="NXW562" s="168"/>
      <c r="NXX562" s="168"/>
      <c r="NXY562" s="508"/>
      <c r="NXZ562" s="508"/>
      <c r="NYA562" s="508"/>
      <c r="NYB562" s="508"/>
      <c r="NYC562" s="508"/>
      <c r="NYD562" s="508"/>
      <c r="NYE562" s="508"/>
      <c r="NYF562" s="508"/>
      <c r="NYG562" s="508"/>
      <c r="NYH562" s="508"/>
      <c r="NYI562" s="508"/>
      <c r="NYJ562" s="508"/>
      <c r="NYK562" s="508"/>
      <c r="NYL562" s="508"/>
      <c r="NYM562" s="508"/>
      <c r="NYN562" s="508"/>
      <c r="NYO562" s="508"/>
      <c r="NYP562" s="508"/>
      <c r="NYQ562" s="508"/>
      <c r="NYR562" s="508"/>
      <c r="NYS562" s="508"/>
      <c r="NYT562" s="508"/>
      <c r="NYU562" s="508"/>
      <c r="NYV562" s="508"/>
      <c r="NYW562" s="89"/>
      <c r="NYX562" s="89"/>
      <c r="NYY562" s="89"/>
      <c r="NYZ562" s="89"/>
      <c r="NZA562" s="89"/>
      <c r="NZB562" s="508"/>
      <c r="NZC562" s="508"/>
      <c r="NZD562" s="89"/>
      <c r="NZE562" s="89"/>
      <c r="NZF562" s="508"/>
      <c r="NZG562" s="508"/>
      <c r="NZH562" s="89"/>
      <c r="NZI562" s="89"/>
      <c r="NZJ562" s="508"/>
      <c r="NZK562" s="508"/>
      <c r="NZL562" s="508"/>
      <c r="NZM562" s="508"/>
      <c r="NZN562" s="508"/>
      <c r="NZO562" s="508"/>
      <c r="NZP562" s="508"/>
      <c r="NZQ562" s="89"/>
      <c r="NZR562" s="89"/>
      <c r="NZS562" s="508"/>
      <c r="NZT562" s="508"/>
      <c r="NZU562" s="89"/>
      <c r="NZV562" s="89"/>
      <c r="NZW562" s="508"/>
      <c r="NZX562" s="508"/>
      <c r="NZY562" s="508"/>
      <c r="NZZ562" s="508"/>
      <c r="OAA562" s="508"/>
      <c r="OAB562" s="203"/>
      <c r="OAC562" s="107"/>
      <c r="OAD562" s="508"/>
      <c r="OAE562" s="508"/>
      <c r="OAF562" s="508"/>
      <c r="OAG562" s="508"/>
      <c r="OAH562" s="508"/>
      <c r="OAI562" s="508"/>
      <c r="OAJ562" s="508"/>
      <c r="OAK562" s="168"/>
      <c r="OAL562" s="168"/>
      <c r="OAM562" s="168"/>
      <c r="OAN562" s="168"/>
      <c r="OAO562" s="168"/>
      <c r="OAP562" s="168"/>
      <c r="OAQ562" s="168"/>
      <c r="OAR562" s="168"/>
      <c r="OAS562" s="168"/>
      <c r="OAT562" s="168"/>
      <c r="OAU562" s="168"/>
      <c r="OAV562" s="168"/>
      <c r="OAW562" s="168"/>
      <c r="OAX562" s="168"/>
      <c r="OAY562" s="168"/>
      <c r="OAZ562" s="168"/>
      <c r="OBA562" s="168"/>
      <c r="OBB562" s="168"/>
      <c r="OBC562" s="168"/>
      <c r="OBD562" s="168"/>
      <c r="OBE562" s="168"/>
      <c r="OBF562" s="168"/>
      <c r="OBG562" s="168"/>
      <c r="OBH562" s="168"/>
      <c r="OBI562" s="168"/>
      <c r="OBJ562" s="168"/>
      <c r="OBK562" s="168"/>
      <c r="OBL562" s="168"/>
      <c r="OBM562" s="168"/>
      <c r="OBN562" s="168"/>
      <c r="OBO562" s="168"/>
      <c r="OBP562" s="168"/>
      <c r="OBQ562" s="168"/>
      <c r="OBR562" s="168"/>
      <c r="OBS562" s="168"/>
      <c r="OBT562" s="168"/>
      <c r="OBU562" s="168"/>
      <c r="OBV562" s="168"/>
      <c r="OBW562" s="168"/>
      <c r="OBX562" s="168"/>
      <c r="OBY562" s="168"/>
      <c r="OBZ562" s="168"/>
      <c r="OCA562" s="168"/>
      <c r="OCB562" s="168"/>
      <c r="OCC562" s="508"/>
      <c r="OCD562" s="508"/>
      <c r="OCE562" s="508"/>
      <c r="OCF562" s="508"/>
      <c r="OCG562" s="508"/>
      <c r="OCH562" s="508"/>
      <c r="OCI562" s="508"/>
      <c r="OCJ562" s="508"/>
      <c r="OCK562" s="508"/>
      <c r="OCL562" s="508"/>
      <c r="OCM562" s="508"/>
      <c r="OCN562" s="508"/>
      <c r="OCO562" s="508"/>
      <c r="OCP562" s="508"/>
      <c r="OCQ562" s="508"/>
      <c r="OCR562" s="508"/>
      <c r="OCS562" s="508"/>
      <c r="OCT562" s="508"/>
      <c r="OCU562" s="508"/>
      <c r="OCV562" s="508"/>
      <c r="OCW562" s="508"/>
      <c r="OCX562" s="508"/>
      <c r="OCY562" s="508"/>
      <c r="OCZ562" s="508"/>
      <c r="ODA562" s="89"/>
      <c r="ODB562" s="89"/>
      <c r="ODC562" s="89"/>
      <c r="ODD562" s="89"/>
      <c r="ODE562" s="89"/>
      <c r="ODF562" s="508"/>
      <c r="ODG562" s="508"/>
      <c r="ODH562" s="89"/>
      <c r="ODI562" s="89"/>
      <c r="ODJ562" s="508"/>
      <c r="ODK562" s="508"/>
      <c r="ODL562" s="89"/>
      <c r="ODM562" s="89"/>
      <c r="ODN562" s="508"/>
      <c r="ODO562" s="508"/>
      <c r="ODP562" s="508"/>
      <c r="ODQ562" s="508"/>
      <c r="ODR562" s="508"/>
      <c r="ODS562" s="508"/>
      <c r="ODT562" s="508"/>
      <c r="ODU562" s="89"/>
      <c r="ODV562" s="89"/>
      <c r="ODW562" s="508"/>
      <c r="ODX562" s="508"/>
      <c r="ODY562" s="89"/>
      <c r="ODZ562" s="89"/>
      <c r="OEA562" s="508"/>
      <c r="OEB562" s="508"/>
      <c r="OEC562" s="508"/>
      <c r="OED562" s="508"/>
      <c r="OEE562" s="508"/>
      <c r="OEF562" s="203"/>
      <c r="OEG562" s="107"/>
      <c r="OEH562" s="508"/>
      <c r="OEI562" s="508"/>
      <c r="OEJ562" s="508"/>
      <c r="OEK562" s="508"/>
      <c r="OEL562" s="508"/>
      <c r="OEM562" s="508"/>
      <c r="OEN562" s="508"/>
      <c r="OEO562" s="168"/>
      <c r="OEP562" s="168"/>
      <c r="OEQ562" s="168"/>
      <c r="OER562" s="168"/>
      <c r="OES562" s="168"/>
      <c r="OET562" s="168"/>
      <c r="OEU562" s="168"/>
      <c r="OEV562" s="168"/>
      <c r="OEW562" s="168"/>
      <c r="OEX562" s="168"/>
      <c r="OEY562" s="168"/>
      <c r="OEZ562" s="168"/>
      <c r="OFA562" s="168"/>
      <c r="OFB562" s="168"/>
      <c r="OFC562" s="168"/>
      <c r="OFD562" s="168"/>
      <c r="OFE562" s="168"/>
      <c r="OFF562" s="168"/>
      <c r="OFG562" s="168"/>
      <c r="OFH562" s="168"/>
      <c r="OFI562" s="168"/>
      <c r="OFJ562" s="168"/>
      <c r="OFK562" s="168"/>
      <c r="OFL562" s="168"/>
      <c r="OFM562" s="168"/>
      <c r="OFN562" s="168"/>
      <c r="OFO562" s="168"/>
      <c r="OFP562" s="168"/>
      <c r="OFQ562" s="168"/>
      <c r="OFR562" s="168"/>
      <c r="OFS562" s="168"/>
      <c r="OFT562" s="168"/>
      <c r="OFU562" s="168"/>
      <c r="OFV562" s="168"/>
      <c r="OFW562" s="168"/>
      <c r="OFX562" s="168"/>
      <c r="OFY562" s="168"/>
      <c r="OFZ562" s="168"/>
      <c r="OGA562" s="168"/>
      <c r="OGB562" s="168"/>
      <c r="OGC562" s="168"/>
      <c r="OGD562" s="168"/>
      <c r="OGE562" s="168"/>
      <c r="OGF562" s="168"/>
      <c r="OGG562" s="508"/>
      <c r="OGH562" s="508"/>
      <c r="OGI562" s="508"/>
      <c r="OGJ562" s="508"/>
      <c r="OGK562" s="508"/>
      <c r="OGL562" s="508"/>
      <c r="OGM562" s="508"/>
      <c r="OGN562" s="508"/>
      <c r="OGO562" s="508"/>
      <c r="OGP562" s="508"/>
      <c r="OGQ562" s="508"/>
      <c r="OGR562" s="508"/>
      <c r="OGS562" s="508"/>
      <c r="OGT562" s="508"/>
      <c r="OGU562" s="508"/>
      <c r="OGV562" s="508"/>
      <c r="OGW562" s="508"/>
      <c r="OGX562" s="508"/>
      <c r="OGY562" s="508"/>
      <c r="OGZ562" s="508"/>
      <c r="OHA562" s="508"/>
      <c r="OHB562" s="508"/>
      <c r="OHC562" s="508"/>
      <c r="OHD562" s="508"/>
      <c r="OHE562" s="89"/>
      <c r="OHF562" s="89"/>
      <c r="OHG562" s="89"/>
      <c r="OHH562" s="89"/>
      <c r="OHI562" s="89"/>
      <c r="OHJ562" s="508"/>
      <c r="OHK562" s="508"/>
      <c r="OHL562" s="89"/>
      <c r="OHM562" s="89"/>
      <c r="OHN562" s="508"/>
      <c r="OHO562" s="508"/>
      <c r="OHP562" s="89"/>
      <c r="OHQ562" s="89"/>
      <c r="OHR562" s="508"/>
      <c r="OHS562" s="508"/>
      <c r="OHT562" s="508"/>
      <c r="OHU562" s="508"/>
      <c r="OHV562" s="508"/>
      <c r="OHW562" s="508"/>
      <c r="OHX562" s="508"/>
      <c r="OHY562" s="89"/>
      <c r="OHZ562" s="89"/>
      <c r="OIA562" s="508"/>
      <c r="OIB562" s="508"/>
      <c r="OIC562" s="89"/>
      <c r="OID562" s="89"/>
      <c r="OIE562" s="508"/>
      <c r="OIF562" s="508"/>
      <c r="OIG562" s="508"/>
      <c r="OIH562" s="508"/>
      <c r="OII562" s="508"/>
      <c r="OIJ562" s="203"/>
      <c r="OIK562" s="107"/>
      <c r="OIL562" s="508"/>
      <c r="OIM562" s="508"/>
      <c r="OIN562" s="508"/>
      <c r="OIO562" s="508"/>
      <c r="OIP562" s="508"/>
      <c r="OIQ562" s="508"/>
      <c r="OIR562" s="508"/>
      <c r="OIS562" s="168"/>
      <c r="OIT562" s="168"/>
      <c r="OIU562" s="168"/>
      <c r="OIV562" s="168"/>
      <c r="OIW562" s="168"/>
      <c r="OIX562" s="168"/>
      <c r="OIY562" s="168"/>
      <c r="OIZ562" s="168"/>
      <c r="OJA562" s="168"/>
      <c r="OJB562" s="168"/>
      <c r="OJC562" s="168"/>
      <c r="OJD562" s="168"/>
      <c r="OJE562" s="168"/>
      <c r="OJF562" s="168"/>
      <c r="OJG562" s="168"/>
      <c r="OJH562" s="168"/>
      <c r="OJI562" s="168"/>
      <c r="OJJ562" s="168"/>
      <c r="OJK562" s="168"/>
      <c r="OJL562" s="168"/>
      <c r="OJM562" s="168"/>
      <c r="OJN562" s="168"/>
      <c r="OJO562" s="168"/>
      <c r="OJP562" s="168"/>
      <c r="OJQ562" s="168"/>
      <c r="OJR562" s="168"/>
      <c r="OJS562" s="168"/>
      <c r="OJT562" s="168"/>
      <c r="OJU562" s="168"/>
      <c r="OJV562" s="168"/>
      <c r="OJW562" s="168"/>
      <c r="OJX562" s="168"/>
      <c r="OJY562" s="168"/>
      <c r="OJZ562" s="168"/>
      <c r="OKA562" s="168"/>
      <c r="OKB562" s="168"/>
      <c r="OKC562" s="168"/>
      <c r="OKD562" s="168"/>
      <c r="OKE562" s="168"/>
      <c r="OKF562" s="168"/>
      <c r="OKG562" s="168"/>
      <c r="OKH562" s="168"/>
      <c r="OKI562" s="168"/>
      <c r="OKJ562" s="168"/>
      <c r="OKK562" s="508"/>
      <c r="OKL562" s="508"/>
      <c r="OKM562" s="508"/>
      <c r="OKN562" s="508"/>
      <c r="OKO562" s="508"/>
      <c r="OKP562" s="508"/>
      <c r="OKQ562" s="508"/>
      <c r="OKR562" s="508"/>
      <c r="OKS562" s="508"/>
      <c r="OKT562" s="508"/>
      <c r="OKU562" s="508"/>
      <c r="OKV562" s="508"/>
      <c r="OKW562" s="508"/>
      <c r="OKX562" s="508"/>
      <c r="OKY562" s="508"/>
      <c r="OKZ562" s="508"/>
      <c r="OLA562" s="508"/>
      <c r="OLB562" s="508"/>
      <c r="OLC562" s="508"/>
      <c r="OLD562" s="508"/>
      <c r="OLE562" s="508"/>
      <c r="OLF562" s="508"/>
      <c r="OLG562" s="508"/>
      <c r="OLH562" s="508"/>
      <c r="OLI562" s="89"/>
      <c r="OLJ562" s="89"/>
      <c r="OLK562" s="89"/>
      <c r="OLL562" s="89"/>
      <c r="OLM562" s="89"/>
      <c r="OLN562" s="508"/>
      <c r="OLO562" s="508"/>
      <c r="OLP562" s="89"/>
      <c r="OLQ562" s="89"/>
      <c r="OLR562" s="508"/>
      <c r="OLS562" s="508"/>
      <c r="OLT562" s="89"/>
      <c r="OLU562" s="89"/>
      <c r="OLV562" s="508"/>
      <c r="OLW562" s="508"/>
      <c r="OLX562" s="508"/>
      <c r="OLY562" s="508"/>
      <c r="OLZ562" s="508"/>
      <c r="OMA562" s="508"/>
      <c r="OMB562" s="508"/>
      <c r="OMC562" s="89"/>
      <c r="OMD562" s="89"/>
      <c r="OME562" s="508"/>
      <c r="OMF562" s="508"/>
      <c r="OMG562" s="89"/>
      <c r="OMH562" s="89"/>
      <c r="OMI562" s="508"/>
      <c r="OMJ562" s="508"/>
      <c r="OMK562" s="508"/>
      <c r="OML562" s="508"/>
      <c r="OMM562" s="508"/>
      <c r="OMN562" s="203"/>
      <c r="OMO562" s="107"/>
      <c r="OMP562" s="508"/>
      <c r="OMQ562" s="508"/>
      <c r="OMR562" s="508"/>
      <c r="OMS562" s="508"/>
      <c r="OMT562" s="508"/>
      <c r="OMU562" s="508"/>
      <c r="OMV562" s="508"/>
      <c r="OMW562" s="168"/>
      <c r="OMX562" s="168"/>
      <c r="OMY562" s="168"/>
      <c r="OMZ562" s="168"/>
      <c r="ONA562" s="168"/>
      <c r="ONB562" s="168"/>
      <c r="ONC562" s="168"/>
      <c r="OND562" s="168"/>
      <c r="ONE562" s="168"/>
      <c r="ONF562" s="168"/>
      <c r="ONG562" s="168"/>
      <c r="ONH562" s="168"/>
      <c r="ONI562" s="168"/>
      <c r="ONJ562" s="168"/>
      <c r="ONK562" s="168"/>
      <c r="ONL562" s="168"/>
      <c r="ONM562" s="168"/>
      <c r="ONN562" s="168"/>
      <c r="ONO562" s="168"/>
      <c r="ONP562" s="168"/>
      <c r="ONQ562" s="168"/>
      <c r="ONR562" s="168"/>
      <c r="ONS562" s="168"/>
      <c r="ONT562" s="168"/>
      <c r="ONU562" s="168"/>
      <c r="ONV562" s="168"/>
      <c r="ONW562" s="168"/>
      <c r="ONX562" s="168"/>
      <c r="ONY562" s="168"/>
      <c r="ONZ562" s="168"/>
      <c r="OOA562" s="168"/>
      <c r="OOB562" s="168"/>
      <c r="OOC562" s="168"/>
      <c r="OOD562" s="168"/>
      <c r="OOE562" s="168"/>
      <c r="OOF562" s="168"/>
      <c r="OOG562" s="168"/>
      <c r="OOH562" s="168"/>
      <c r="OOI562" s="168"/>
      <c r="OOJ562" s="168"/>
      <c r="OOK562" s="168"/>
      <c r="OOL562" s="168"/>
      <c r="OOM562" s="168"/>
      <c r="OON562" s="168"/>
      <c r="OOO562" s="508"/>
      <c r="OOP562" s="508"/>
      <c r="OOQ562" s="508"/>
      <c r="OOR562" s="508"/>
      <c r="OOS562" s="508"/>
      <c r="OOT562" s="508"/>
      <c r="OOU562" s="508"/>
      <c r="OOV562" s="508"/>
      <c r="OOW562" s="508"/>
      <c r="OOX562" s="508"/>
      <c r="OOY562" s="508"/>
      <c r="OOZ562" s="508"/>
      <c r="OPA562" s="508"/>
      <c r="OPB562" s="508"/>
      <c r="OPC562" s="508"/>
      <c r="OPD562" s="508"/>
      <c r="OPE562" s="508"/>
      <c r="OPF562" s="508"/>
      <c r="OPG562" s="508"/>
      <c r="OPH562" s="508"/>
      <c r="OPI562" s="508"/>
      <c r="OPJ562" s="508"/>
      <c r="OPK562" s="508"/>
      <c r="OPL562" s="508"/>
      <c r="OPM562" s="89"/>
      <c r="OPN562" s="89"/>
      <c r="OPO562" s="89"/>
      <c r="OPP562" s="89"/>
      <c r="OPQ562" s="89"/>
      <c r="OPR562" s="508"/>
      <c r="OPS562" s="508"/>
      <c r="OPT562" s="89"/>
      <c r="OPU562" s="89"/>
      <c r="OPV562" s="508"/>
      <c r="OPW562" s="508"/>
      <c r="OPX562" s="89"/>
      <c r="OPY562" s="89"/>
      <c r="OPZ562" s="508"/>
      <c r="OQA562" s="508"/>
      <c r="OQB562" s="508"/>
      <c r="OQC562" s="508"/>
      <c r="OQD562" s="508"/>
      <c r="OQE562" s="508"/>
      <c r="OQF562" s="508"/>
      <c r="OQG562" s="89"/>
      <c r="OQH562" s="89"/>
      <c r="OQI562" s="508"/>
      <c r="OQJ562" s="508"/>
      <c r="OQK562" s="89"/>
      <c r="OQL562" s="89"/>
      <c r="OQM562" s="508"/>
      <c r="OQN562" s="508"/>
      <c r="OQO562" s="508"/>
      <c r="OQP562" s="508"/>
      <c r="OQQ562" s="508"/>
      <c r="OQR562" s="203"/>
      <c r="OQS562" s="107"/>
      <c r="OQT562" s="508"/>
      <c r="OQU562" s="508"/>
      <c r="OQV562" s="508"/>
      <c r="OQW562" s="508"/>
      <c r="OQX562" s="508"/>
      <c r="OQY562" s="508"/>
      <c r="OQZ562" s="508"/>
      <c r="ORA562" s="168"/>
      <c r="ORB562" s="168"/>
      <c r="ORC562" s="168"/>
      <c r="ORD562" s="168"/>
      <c r="ORE562" s="168"/>
      <c r="ORF562" s="168"/>
      <c r="ORG562" s="168"/>
      <c r="ORH562" s="168"/>
      <c r="ORI562" s="168"/>
      <c r="ORJ562" s="168"/>
      <c r="ORK562" s="168"/>
      <c r="ORL562" s="168"/>
      <c r="ORM562" s="168"/>
      <c r="ORN562" s="168"/>
      <c r="ORO562" s="168"/>
      <c r="ORP562" s="168"/>
      <c r="ORQ562" s="168"/>
      <c r="ORR562" s="168"/>
      <c r="ORS562" s="168"/>
      <c r="ORT562" s="168"/>
      <c r="ORU562" s="168"/>
      <c r="ORV562" s="168"/>
      <c r="ORW562" s="168"/>
      <c r="ORX562" s="168"/>
      <c r="ORY562" s="168"/>
      <c r="ORZ562" s="168"/>
      <c r="OSA562" s="168"/>
      <c r="OSB562" s="168"/>
      <c r="OSC562" s="168"/>
      <c r="OSD562" s="168"/>
      <c r="OSE562" s="168"/>
      <c r="OSF562" s="168"/>
      <c r="OSG562" s="168"/>
      <c r="OSH562" s="168"/>
      <c r="OSI562" s="168"/>
      <c r="OSJ562" s="168"/>
      <c r="OSK562" s="168"/>
      <c r="OSL562" s="168"/>
      <c r="OSM562" s="168"/>
      <c r="OSN562" s="168"/>
      <c r="OSO562" s="168"/>
      <c r="OSP562" s="168"/>
      <c r="OSQ562" s="168"/>
      <c r="OSR562" s="168"/>
      <c r="OSS562" s="508"/>
      <c r="OST562" s="508"/>
      <c r="OSU562" s="508"/>
      <c r="OSV562" s="508"/>
      <c r="OSW562" s="508"/>
      <c r="OSX562" s="508"/>
      <c r="OSY562" s="508"/>
      <c r="OSZ562" s="508"/>
      <c r="OTA562" s="508"/>
      <c r="OTB562" s="508"/>
      <c r="OTC562" s="508"/>
      <c r="OTD562" s="508"/>
      <c r="OTE562" s="508"/>
      <c r="OTF562" s="508"/>
      <c r="OTG562" s="508"/>
      <c r="OTH562" s="508"/>
      <c r="OTI562" s="508"/>
      <c r="OTJ562" s="508"/>
      <c r="OTK562" s="508"/>
      <c r="OTL562" s="508"/>
      <c r="OTM562" s="508"/>
      <c r="OTN562" s="508"/>
      <c r="OTO562" s="508"/>
      <c r="OTP562" s="508"/>
      <c r="OTQ562" s="89"/>
      <c r="OTR562" s="89"/>
      <c r="OTS562" s="89"/>
      <c r="OTT562" s="89"/>
      <c r="OTU562" s="89"/>
      <c r="OTV562" s="508"/>
      <c r="OTW562" s="508"/>
      <c r="OTX562" s="89"/>
      <c r="OTY562" s="89"/>
      <c r="OTZ562" s="508"/>
      <c r="OUA562" s="508"/>
      <c r="OUB562" s="89"/>
      <c r="OUC562" s="89"/>
      <c r="OUD562" s="508"/>
      <c r="OUE562" s="508"/>
      <c r="OUF562" s="508"/>
      <c r="OUG562" s="508"/>
      <c r="OUH562" s="508"/>
      <c r="OUI562" s="508"/>
      <c r="OUJ562" s="508"/>
      <c r="OUK562" s="89"/>
      <c r="OUL562" s="89"/>
      <c r="OUM562" s="508"/>
      <c r="OUN562" s="508"/>
      <c r="OUO562" s="89"/>
      <c r="OUP562" s="89"/>
      <c r="OUQ562" s="508"/>
      <c r="OUR562" s="508"/>
      <c r="OUS562" s="508"/>
      <c r="OUT562" s="508"/>
      <c r="OUU562" s="508"/>
      <c r="OUV562" s="203"/>
      <c r="OUW562" s="107"/>
      <c r="OUX562" s="508"/>
      <c r="OUY562" s="508"/>
      <c r="OUZ562" s="508"/>
      <c r="OVA562" s="508"/>
      <c r="OVB562" s="508"/>
      <c r="OVC562" s="508"/>
      <c r="OVD562" s="508"/>
      <c r="OVE562" s="168"/>
      <c r="OVF562" s="168"/>
      <c r="OVG562" s="168"/>
      <c r="OVH562" s="168"/>
      <c r="OVI562" s="168"/>
      <c r="OVJ562" s="168"/>
      <c r="OVK562" s="168"/>
      <c r="OVL562" s="168"/>
      <c r="OVM562" s="168"/>
      <c r="OVN562" s="168"/>
      <c r="OVO562" s="168"/>
      <c r="OVP562" s="168"/>
      <c r="OVQ562" s="168"/>
      <c r="OVR562" s="168"/>
      <c r="OVS562" s="168"/>
      <c r="OVT562" s="168"/>
      <c r="OVU562" s="168"/>
      <c r="OVV562" s="168"/>
      <c r="OVW562" s="168"/>
      <c r="OVX562" s="168"/>
      <c r="OVY562" s="168"/>
      <c r="OVZ562" s="168"/>
      <c r="OWA562" s="168"/>
      <c r="OWB562" s="168"/>
      <c r="OWC562" s="168"/>
      <c r="OWD562" s="168"/>
      <c r="OWE562" s="168"/>
      <c r="OWF562" s="168"/>
      <c r="OWG562" s="168"/>
      <c r="OWH562" s="168"/>
      <c r="OWI562" s="168"/>
      <c r="OWJ562" s="168"/>
      <c r="OWK562" s="168"/>
      <c r="OWL562" s="168"/>
      <c r="OWM562" s="168"/>
      <c r="OWN562" s="168"/>
      <c r="OWO562" s="168"/>
      <c r="OWP562" s="168"/>
      <c r="OWQ562" s="168"/>
      <c r="OWR562" s="168"/>
      <c r="OWS562" s="168"/>
      <c r="OWT562" s="168"/>
      <c r="OWU562" s="168"/>
      <c r="OWV562" s="168"/>
      <c r="OWW562" s="508"/>
      <c r="OWX562" s="508"/>
      <c r="OWY562" s="508"/>
      <c r="OWZ562" s="508"/>
      <c r="OXA562" s="508"/>
      <c r="OXB562" s="508"/>
      <c r="OXC562" s="508"/>
      <c r="OXD562" s="508"/>
      <c r="OXE562" s="508"/>
      <c r="OXF562" s="508"/>
      <c r="OXG562" s="508"/>
      <c r="OXH562" s="508"/>
      <c r="OXI562" s="508"/>
      <c r="OXJ562" s="508"/>
      <c r="OXK562" s="508"/>
      <c r="OXL562" s="508"/>
      <c r="OXM562" s="508"/>
      <c r="OXN562" s="508"/>
      <c r="OXO562" s="508"/>
      <c r="OXP562" s="508"/>
      <c r="OXQ562" s="508"/>
      <c r="OXR562" s="508"/>
      <c r="OXS562" s="508"/>
      <c r="OXT562" s="508"/>
      <c r="OXU562" s="89"/>
      <c r="OXV562" s="89"/>
      <c r="OXW562" s="89"/>
      <c r="OXX562" s="89"/>
      <c r="OXY562" s="89"/>
      <c r="OXZ562" s="508"/>
      <c r="OYA562" s="508"/>
      <c r="OYB562" s="89"/>
      <c r="OYC562" s="89"/>
      <c r="OYD562" s="508"/>
      <c r="OYE562" s="508"/>
      <c r="OYF562" s="89"/>
      <c r="OYG562" s="89"/>
      <c r="OYH562" s="508"/>
      <c r="OYI562" s="508"/>
      <c r="OYJ562" s="508"/>
      <c r="OYK562" s="508"/>
      <c r="OYL562" s="508"/>
      <c r="OYM562" s="508"/>
      <c r="OYN562" s="508"/>
      <c r="OYO562" s="89"/>
      <c r="OYP562" s="89"/>
      <c r="OYQ562" s="508"/>
      <c r="OYR562" s="508"/>
      <c r="OYS562" s="89"/>
      <c r="OYT562" s="89"/>
      <c r="OYU562" s="508"/>
      <c r="OYV562" s="508"/>
      <c r="OYW562" s="508"/>
      <c r="OYX562" s="508"/>
      <c r="OYY562" s="508"/>
      <c r="OYZ562" s="203"/>
      <c r="OZA562" s="107"/>
      <c r="OZB562" s="508"/>
      <c r="OZC562" s="508"/>
      <c r="OZD562" s="508"/>
      <c r="OZE562" s="508"/>
      <c r="OZF562" s="508"/>
      <c r="OZG562" s="508"/>
      <c r="OZH562" s="508"/>
      <c r="OZI562" s="168"/>
      <c r="OZJ562" s="168"/>
      <c r="OZK562" s="168"/>
      <c r="OZL562" s="168"/>
      <c r="OZM562" s="168"/>
      <c r="OZN562" s="168"/>
      <c r="OZO562" s="168"/>
      <c r="OZP562" s="168"/>
      <c r="OZQ562" s="168"/>
      <c r="OZR562" s="168"/>
      <c r="OZS562" s="168"/>
      <c r="OZT562" s="168"/>
      <c r="OZU562" s="168"/>
      <c r="OZV562" s="168"/>
      <c r="OZW562" s="168"/>
      <c r="OZX562" s="168"/>
      <c r="OZY562" s="168"/>
      <c r="OZZ562" s="168"/>
      <c r="PAA562" s="168"/>
      <c r="PAB562" s="168"/>
      <c r="PAC562" s="168"/>
      <c r="PAD562" s="168"/>
      <c r="PAE562" s="168"/>
      <c r="PAF562" s="168"/>
      <c r="PAG562" s="168"/>
      <c r="PAH562" s="168"/>
      <c r="PAI562" s="168"/>
      <c r="PAJ562" s="168"/>
      <c r="PAK562" s="168"/>
      <c r="PAL562" s="168"/>
      <c r="PAM562" s="168"/>
      <c r="PAN562" s="168"/>
      <c r="PAO562" s="168"/>
      <c r="PAP562" s="168"/>
      <c r="PAQ562" s="168"/>
      <c r="PAR562" s="168"/>
      <c r="PAS562" s="168"/>
      <c r="PAT562" s="168"/>
      <c r="PAU562" s="168"/>
      <c r="PAV562" s="168"/>
      <c r="PAW562" s="168"/>
      <c r="PAX562" s="168"/>
      <c r="PAY562" s="168"/>
      <c r="PAZ562" s="168"/>
      <c r="PBA562" s="508"/>
      <c r="PBB562" s="508"/>
      <c r="PBC562" s="508"/>
      <c r="PBD562" s="508"/>
      <c r="PBE562" s="508"/>
      <c r="PBF562" s="508"/>
      <c r="PBG562" s="508"/>
      <c r="PBH562" s="508"/>
      <c r="PBI562" s="508"/>
      <c r="PBJ562" s="508"/>
      <c r="PBK562" s="508"/>
      <c r="PBL562" s="508"/>
      <c r="PBM562" s="508"/>
      <c r="PBN562" s="508"/>
      <c r="PBO562" s="508"/>
      <c r="PBP562" s="508"/>
      <c r="PBQ562" s="508"/>
      <c r="PBR562" s="508"/>
      <c r="PBS562" s="508"/>
      <c r="PBT562" s="508"/>
      <c r="PBU562" s="508"/>
      <c r="PBV562" s="508"/>
      <c r="PBW562" s="508"/>
      <c r="PBX562" s="508"/>
      <c r="PBY562" s="89"/>
      <c r="PBZ562" s="89"/>
      <c r="PCA562" s="89"/>
      <c r="PCB562" s="89"/>
      <c r="PCC562" s="89"/>
      <c r="PCD562" s="508"/>
      <c r="PCE562" s="508"/>
      <c r="PCF562" s="89"/>
      <c r="PCG562" s="89"/>
      <c r="PCH562" s="508"/>
      <c r="PCI562" s="508"/>
      <c r="PCJ562" s="89"/>
      <c r="PCK562" s="89"/>
      <c r="PCL562" s="508"/>
      <c r="PCM562" s="508"/>
      <c r="PCN562" s="508"/>
      <c r="PCO562" s="508"/>
      <c r="PCP562" s="508"/>
      <c r="PCQ562" s="508"/>
      <c r="PCR562" s="508"/>
      <c r="PCS562" s="89"/>
      <c r="PCT562" s="89"/>
      <c r="PCU562" s="508"/>
      <c r="PCV562" s="508"/>
      <c r="PCW562" s="89"/>
      <c r="PCX562" s="89"/>
      <c r="PCY562" s="508"/>
      <c r="PCZ562" s="508"/>
      <c r="PDA562" s="508"/>
      <c r="PDB562" s="508"/>
      <c r="PDC562" s="508"/>
      <c r="PDD562" s="203"/>
      <c r="PDE562" s="107"/>
      <c r="PDF562" s="508"/>
      <c r="PDG562" s="508"/>
      <c r="PDH562" s="508"/>
      <c r="PDI562" s="508"/>
      <c r="PDJ562" s="508"/>
      <c r="PDK562" s="508"/>
      <c r="PDL562" s="508"/>
      <c r="PDM562" s="168"/>
      <c r="PDN562" s="168"/>
      <c r="PDO562" s="168"/>
      <c r="PDP562" s="168"/>
      <c r="PDQ562" s="168"/>
      <c r="PDR562" s="168"/>
      <c r="PDS562" s="168"/>
      <c r="PDT562" s="168"/>
      <c r="PDU562" s="168"/>
      <c r="PDV562" s="168"/>
      <c r="PDW562" s="168"/>
      <c r="PDX562" s="168"/>
      <c r="PDY562" s="168"/>
      <c r="PDZ562" s="168"/>
      <c r="PEA562" s="168"/>
      <c r="PEB562" s="168"/>
      <c r="PEC562" s="168"/>
      <c r="PED562" s="168"/>
      <c r="PEE562" s="168"/>
      <c r="PEF562" s="168"/>
      <c r="PEG562" s="168"/>
      <c r="PEH562" s="168"/>
      <c r="PEI562" s="168"/>
      <c r="PEJ562" s="168"/>
      <c r="PEK562" s="168"/>
      <c r="PEL562" s="168"/>
      <c r="PEM562" s="168"/>
      <c r="PEN562" s="168"/>
      <c r="PEO562" s="168"/>
      <c r="PEP562" s="168"/>
      <c r="PEQ562" s="168"/>
      <c r="PER562" s="168"/>
      <c r="PES562" s="168"/>
      <c r="PET562" s="168"/>
      <c r="PEU562" s="168"/>
      <c r="PEV562" s="168"/>
      <c r="PEW562" s="168"/>
      <c r="PEX562" s="168"/>
      <c r="PEY562" s="168"/>
      <c r="PEZ562" s="168"/>
      <c r="PFA562" s="168"/>
      <c r="PFB562" s="168"/>
      <c r="PFC562" s="168"/>
      <c r="PFD562" s="168"/>
      <c r="PFE562" s="508"/>
      <c r="PFF562" s="508"/>
      <c r="PFG562" s="508"/>
      <c r="PFH562" s="508"/>
      <c r="PFI562" s="508"/>
      <c r="PFJ562" s="508"/>
      <c r="PFK562" s="508"/>
      <c r="PFL562" s="508"/>
      <c r="PFM562" s="508"/>
      <c r="PFN562" s="508"/>
      <c r="PFO562" s="508"/>
      <c r="PFP562" s="508"/>
      <c r="PFQ562" s="508"/>
      <c r="PFR562" s="508"/>
      <c r="PFS562" s="508"/>
      <c r="PFT562" s="508"/>
      <c r="PFU562" s="508"/>
      <c r="PFV562" s="508"/>
      <c r="PFW562" s="508"/>
      <c r="PFX562" s="508"/>
      <c r="PFY562" s="508"/>
      <c r="PFZ562" s="508"/>
      <c r="PGA562" s="508"/>
      <c r="PGB562" s="508"/>
      <c r="PGC562" s="89"/>
      <c r="PGD562" s="89"/>
      <c r="PGE562" s="89"/>
      <c r="PGF562" s="89"/>
      <c r="PGG562" s="89"/>
      <c r="PGH562" s="508"/>
      <c r="PGI562" s="508"/>
      <c r="PGJ562" s="89"/>
      <c r="PGK562" s="89"/>
      <c r="PGL562" s="508"/>
      <c r="PGM562" s="508"/>
      <c r="PGN562" s="89"/>
      <c r="PGO562" s="89"/>
      <c r="PGP562" s="508"/>
      <c r="PGQ562" s="508"/>
      <c r="PGR562" s="508"/>
      <c r="PGS562" s="508"/>
      <c r="PGT562" s="508"/>
      <c r="PGU562" s="508"/>
      <c r="PGV562" s="508"/>
      <c r="PGW562" s="89"/>
      <c r="PGX562" s="89"/>
      <c r="PGY562" s="508"/>
      <c r="PGZ562" s="508"/>
      <c r="PHA562" s="89"/>
      <c r="PHB562" s="89"/>
      <c r="PHC562" s="508"/>
      <c r="PHD562" s="508"/>
      <c r="PHE562" s="508"/>
      <c r="PHF562" s="508"/>
      <c r="PHG562" s="508"/>
      <c r="PHH562" s="203"/>
      <c r="PHI562" s="107"/>
      <c r="PHJ562" s="508"/>
      <c r="PHK562" s="508"/>
      <c r="PHL562" s="508"/>
      <c r="PHM562" s="508"/>
      <c r="PHN562" s="508"/>
      <c r="PHO562" s="508"/>
      <c r="PHP562" s="508"/>
      <c r="PHQ562" s="168"/>
      <c r="PHR562" s="168"/>
      <c r="PHS562" s="168"/>
      <c r="PHT562" s="168"/>
      <c r="PHU562" s="168"/>
      <c r="PHV562" s="168"/>
      <c r="PHW562" s="168"/>
      <c r="PHX562" s="168"/>
      <c r="PHY562" s="168"/>
      <c r="PHZ562" s="168"/>
      <c r="PIA562" s="168"/>
      <c r="PIB562" s="168"/>
      <c r="PIC562" s="168"/>
      <c r="PID562" s="168"/>
      <c r="PIE562" s="168"/>
      <c r="PIF562" s="168"/>
      <c r="PIG562" s="168"/>
      <c r="PIH562" s="168"/>
      <c r="PII562" s="168"/>
      <c r="PIJ562" s="168"/>
      <c r="PIK562" s="168"/>
      <c r="PIL562" s="168"/>
      <c r="PIM562" s="168"/>
      <c r="PIN562" s="168"/>
      <c r="PIO562" s="168"/>
      <c r="PIP562" s="168"/>
      <c r="PIQ562" s="168"/>
      <c r="PIR562" s="168"/>
      <c r="PIS562" s="168"/>
      <c r="PIT562" s="168"/>
      <c r="PIU562" s="168"/>
      <c r="PIV562" s="168"/>
      <c r="PIW562" s="168"/>
      <c r="PIX562" s="168"/>
      <c r="PIY562" s="168"/>
      <c r="PIZ562" s="168"/>
      <c r="PJA562" s="168"/>
      <c r="PJB562" s="168"/>
      <c r="PJC562" s="168"/>
      <c r="PJD562" s="168"/>
      <c r="PJE562" s="168"/>
      <c r="PJF562" s="168"/>
      <c r="PJG562" s="168"/>
      <c r="PJH562" s="168"/>
      <c r="PJI562" s="508"/>
      <c r="PJJ562" s="508"/>
      <c r="PJK562" s="508"/>
      <c r="PJL562" s="508"/>
      <c r="PJM562" s="508"/>
      <c r="PJN562" s="508"/>
      <c r="PJO562" s="508"/>
      <c r="PJP562" s="508"/>
      <c r="PJQ562" s="508"/>
      <c r="PJR562" s="508"/>
      <c r="PJS562" s="508"/>
      <c r="PJT562" s="508"/>
      <c r="PJU562" s="508"/>
      <c r="PJV562" s="508"/>
      <c r="PJW562" s="508"/>
      <c r="PJX562" s="508"/>
      <c r="PJY562" s="508"/>
      <c r="PJZ562" s="508"/>
      <c r="PKA562" s="508"/>
      <c r="PKB562" s="508"/>
      <c r="PKC562" s="508"/>
      <c r="PKD562" s="508"/>
      <c r="PKE562" s="508"/>
      <c r="PKF562" s="508"/>
      <c r="PKG562" s="89"/>
      <c r="PKH562" s="89"/>
      <c r="PKI562" s="89"/>
      <c r="PKJ562" s="89"/>
      <c r="PKK562" s="89"/>
      <c r="PKL562" s="508"/>
      <c r="PKM562" s="508"/>
      <c r="PKN562" s="89"/>
      <c r="PKO562" s="89"/>
      <c r="PKP562" s="508"/>
      <c r="PKQ562" s="508"/>
      <c r="PKR562" s="89"/>
      <c r="PKS562" s="89"/>
      <c r="PKT562" s="508"/>
      <c r="PKU562" s="508"/>
      <c r="PKV562" s="508"/>
      <c r="PKW562" s="508"/>
      <c r="PKX562" s="508"/>
      <c r="PKY562" s="508"/>
      <c r="PKZ562" s="508"/>
      <c r="PLA562" s="89"/>
      <c r="PLB562" s="89"/>
      <c r="PLC562" s="508"/>
      <c r="PLD562" s="508"/>
      <c r="PLE562" s="89"/>
      <c r="PLF562" s="89"/>
      <c r="PLG562" s="508"/>
      <c r="PLH562" s="508"/>
      <c r="PLI562" s="508"/>
      <c r="PLJ562" s="508"/>
      <c r="PLK562" s="508"/>
      <c r="PLL562" s="203"/>
      <c r="PLM562" s="107"/>
      <c r="PLN562" s="508"/>
      <c r="PLO562" s="508"/>
      <c r="PLP562" s="508"/>
      <c r="PLQ562" s="508"/>
      <c r="PLR562" s="508"/>
      <c r="PLS562" s="508"/>
      <c r="PLT562" s="508"/>
      <c r="PLU562" s="168"/>
      <c r="PLV562" s="168"/>
      <c r="PLW562" s="168"/>
      <c r="PLX562" s="168"/>
      <c r="PLY562" s="168"/>
      <c r="PLZ562" s="168"/>
      <c r="PMA562" s="168"/>
      <c r="PMB562" s="168"/>
      <c r="PMC562" s="168"/>
      <c r="PMD562" s="168"/>
      <c r="PME562" s="168"/>
      <c r="PMF562" s="168"/>
      <c r="PMG562" s="168"/>
      <c r="PMH562" s="168"/>
      <c r="PMI562" s="168"/>
      <c r="PMJ562" s="168"/>
      <c r="PMK562" s="168"/>
      <c r="PML562" s="168"/>
      <c r="PMM562" s="168"/>
      <c r="PMN562" s="168"/>
      <c r="PMO562" s="168"/>
      <c r="PMP562" s="168"/>
      <c r="PMQ562" s="168"/>
      <c r="PMR562" s="168"/>
      <c r="PMS562" s="168"/>
      <c r="PMT562" s="168"/>
      <c r="PMU562" s="168"/>
      <c r="PMV562" s="168"/>
      <c r="PMW562" s="168"/>
      <c r="PMX562" s="168"/>
      <c r="PMY562" s="168"/>
      <c r="PMZ562" s="168"/>
      <c r="PNA562" s="168"/>
      <c r="PNB562" s="168"/>
      <c r="PNC562" s="168"/>
      <c r="PND562" s="168"/>
      <c r="PNE562" s="168"/>
      <c r="PNF562" s="168"/>
      <c r="PNG562" s="168"/>
      <c r="PNH562" s="168"/>
      <c r="PNI562" s="168"/>
      <c r="PNJ562" s="168"/>
      <c r="PNK562" s="168"/>
      <c r="PNL562" s="168"/>
      <c r="PNM562" s="508"/>
      <c r="PNN562" s="508"/>
      <c r="PNO562" s="508"/>
      <c r="PNP562" s="508"/>
      <c r="PNQ562" s="508"/>
      <c r="PNR562" s="508"/>
      <c r="PNS562" s="508"/>
      <c r="PNT562" s="508"/>
      <c r="PNU562" s="508"/>
      <c r="PNV562" s="508"/>
      <c r="PNW562" s="508"/>
      <c r="PNX562" s="508"/>
      <c r="PNY562" s="508"/>
      <c r="PNZ562" s="508"/>
      <c r="POA562" s="508"/>
      <c r="POB562" s="508"/>
      <c r="POC562" s="508"/>
      <c r="POD562" s="508"/>
      <c r="POE562" s="508"/>
      <c r="POF562" s="508"/>
      <c r="POG562" s="508"/>
      <c r="POH562" s="508"/>
      <c r="POI562" s="508"/>
      <c r="POJ562" s="508"/>
      <c r="POK562" s="89"/>
      <c r="POL562" s="89"/>
      <c r="POM562" s="89"/>
      <c r="PON562" s="89"/>
      <c r="POO562" s="89"/>
      <c r="POP562" s="508"/>
      <c r="POQ562" s="508"/>
      <c r="POR562" s="89"/>
      <c r="POS562" s="89"/>
      <c r="POT562" s="508"/>
      <c r="POU562" s="508"/>
      <c r="POV562" s="89"/>
      <c r="POW562" s="89"/>
      <c r="POX562" s="508"/>
      <c r="POY562" s="508"/>
      <c r="POZ562" s="508"/>
      <c r="PPA562" s="508"/>
      <c r="PPB562" s="508"/>
      <c r="PPC562" s="508"/>
      <c r="PPD562" s="508"/>
      <c r="PPE562" s="89"/>
      <c r="PPF562" s="89"/>
      <c r="PPG562" s="508"/>
      <c r="PPH562" s="508"/>
      <c r="PPI562" s="89"/>
      <c r="PPJ562" s="89"/>
      <c r="PPK562" s="508"/>
      <c r="PPL562" s="508"/>
      <c r="PPM562" s="508"/>
      <c r="PPN562" s="508"/>
      <c r="PPO562" s="508"/>
      <c r="PPP562" s="203"/>
      <c r="PPQ562" s="107"/>
      <c r="PPR562" s="508"/>
      <c r="PPS562" s="508"/>
      <c r="PPT562" s="508"/>
      <c r="PPU562" s="508"/>
      <c r="PPV562" s="508"/>
      <c r="PPW562" s="508"/>
      <c r="PPX562" s="508"/>
      <c r="PPY562" s="168"/>
      <c r="PPZ562" s="168"/>
      <c r="PQA562" s="168"/>
      <c r="PQB562" s="168"/>
      <c r="PQC562" s="168"/>
      <c r="PQD562" s="168"/>
      <c r="PQE562" s="168"/>
      <c r="PQF562" s="168"/>
      <c r="PQG562" s="168"/>
      <c r="PQH562" s="168"/>
      <c r="PQI562" s="168"/>
      <c r="PQJ562" s="168"/>
      <c r="PQK562" s="168"/>
      <c r="PQL562" s="168"/>
      <c r="PQM562" s="168"/>
      <c r="PQN562" s="168"/>
      <c r="PQO562" s="168"/>
      <c r="PQP562" s="168"/>
      <c r="PQQ562" s="168"/>
      <c r="PQR562" s="168"/>
      <c r="PQS562" s="168"/>
      <c r="PQT562" s="168"/>
      <c r="PQU562" s="168"/>
      <c r="PQV562" s="168"/>
      <c r="PQW562" s="168"/>
      <c r="PQX562" s="168"/>
      <c r="PQY562" s="168"/>
      <c r="PQZ562" s="168"/>
      <c r="PRA562" s="168"/>
      <c r="PRB562" s="168"/>
      <c r="PRC562" s="168"/>
      <c r="PRD562" s="168"/>
      <c r="PRE562" s="168"/>
      <c r="PRF562" s="168"/>
      <c r="PRG562" s="168"/>
      <c r="PRH562" s="168"/>
      <c r="PRI562" s="168"/>
      <c r="PRJ562" s="168"/>
      <c r="PRK562" s="168"/>
      <c r="PRL562" s="168"/>
      <c r="PRM562" s="168"/>
      <c r="PRN562" s="168"/>
      <c r="PRO562" s="168"/>
      <c r="PRP562" s="168"/>
      <c r="PRQ562" s="508"/>
      <c r="PRR562" s="508"/>
      <c r="PRS562" s="508"/>
      <c r="PRT562" s="508"/>
      <c r="PRU562" s="508"/>
      <c r="PRV562" s="508"/>
      <c r="PRW562" s="508"/>
      <c r="PRX562" s="508"/>
      <c r="PRY562" s="508"/>
      <c r="PRZ562" s="508"/>
      <c r="PSA562" s="508"/>
      <c r="PSB562" s="508"/>
      <c r="PSC562" s="508"/>
      <c r="PSD562" s="508"/>
      <c r="PSE562" s="508"/>
      <c r="PSF562" s="508"/>
      <c r="PSG562" s="508"/>
      <c r="PSH562" s="508"/>
      <c r="PSI562" s="508"/>
      <c r="PSJ562" s="508"/>
      <c r="PSK562" s="508"/>
      <c r="PSL562" s="508"/>
      <c r="PSM562" s="508"/>
      <c r="PSN562" s="508"/>
      <c r="PSO562" s="89"/>
      <c r="PSP562" s="89"/>
      <c r="PSQ562" s="89"/>
      <c r="PSR562" s="89"/>
      <c r="PSS562" s="89"/>
      <c r="PST562" s="508"/>
      <c r="PSU562" s="508"/>
      <c r="PSV562" s="89"/>
      <c r="PSW562" s="89"/>
      <c r="PSX562" s="508"/>
      <c r="PSY562" s="508"/>
      <c r="PSZ562" s="89"/>
      <c r="PTA562" s="89"/>
      <c r="PTB562" s="508"/>
      <c r="PTC562" s="508"/>
      <c r="PTD562" s="508"/>
      <c r="PTE562" s="508"/>
      <c r="PTF562" s="508"/>
      <c r="PTG562" s="508"/>
      <c r="PTH562" s="508"/>
      <c r="PTI562" s="89"/>
      <c r="PTJ562" s="89"/>
      <c r="PTK562" s="508"/>
      <c r="PTL562" s="508"/>
      <c r="PTM562" s="89"/>
      <c r="PTN562" s="89"/>
      <c r="PTO562" s="508"/>
      <c r="PTP562" s="508"/>
      <c r="PTQ562" s="508"/>
      <c r="PTR562" s="508"/>
      <c r="PTS562" s="508"/>
      <c r="PTT562" s="203"/>
      <c r="PTU562" s="107"/>
      <c r="PTV562" s="508"/>
      <c r="PTW562" s="508"/>
      <c r="PTX562" s="508"/>
      <c r="PTY562" s="508"/>
      <c r="PTZ562" s="508"/>
      <c r="PUA562" s="508"/>
      <c r="PUB562" s="508"/>
      <c r="PUC562" s="168"/>
      <c r="PUD562" s="168"/>
      <c r="PUE562" s="168"/>
      <c r="PUF562" s="168"/>
      <c r="PUG562" s="168"/>
      <c r="PUH562" s="168"/>
      <c r="PUI562" s="168"/>
      <c r="PUJ562" s="168"/>
      <c r="PUK562" s="168"/>
      <c r="PUL562" s="168"/>
      <c r="PUM562" s="168"/>
      <c r="PUN562" s="168"/>
      <c r="PUO562" s="168"/>
      <c r="PUP562" s="168"/>
      <c r="PUQ562" s="168"/>
      <c r="PUR562" s="168"/>
      <c r="PUS562" s="168"/>
      <c r="PUT562" s="168"/>
      <c r="PUU562" s="168"/>
      <c r="PUV562" s="168"/>
      <c r="PUW562" s="168"/>
      <c r="PUX562" s="168"/>
      <c r="PUY562" s="168"/>
      <c r="PUZ562" s="168"/>
      <c r="PVA562" s="168"/>
      <c r="PVB562" s="168"/>
      <c r="PVC562" s="168"/>
      <c r="PVD562" s="168"/>
      <c r="PVE562" s="168"/>
      <c r="PVF562" s="168"/>
      <c r="PVG562" s="168"/>
      <c r="PVH562" s="168"/>
      <c r="PVI562" s="168"/>
      <c r="PVJ562" s="168"/>
      <c r="PVK562" s="168"/>
      <c r="PVL562" s="168"/>
      <c r="PVM562" s="168"/>
      <c r="PVN562" s="168"/>
      <c r="PVO562" s="168"/>
      <c r="PVP562" s="168"/>
      <c r="PVQ562" s="168"/>
      <c r="PVR562" s="168"/>
      <c r="PVS562" s="168"/>
      <c r="PVT562" s="168"/>
      <c r="PVU562" s="508"/>
      <c r="PVV562" s="508"/>
      <c r="PVW562" s="508"/>
      <c r="PVX562" s="508"/>
      <c r="PVY562" s="508"/>
      <c r="PVZ562" s="508"/>
      <c r="PWA562" s="508"/>
      <c r="PWB562" s="508"/>
      <c r="PWC562" s="508"/>
      <c r="PWD562" s="508"/>
      <c r="PWE562" s="508"/>
      <c r="PWF562" s="508"/>
      <c r="PWG562" s="508"/>
      <c r="PWH562" s="508"/>
      <c r="PWI562" s="508"/>
      <c r="PWJ562" s="508"/>
      <c r="PWK562" s="508"/>
      <c r="PWL562" s="508"/>
      <c r="PWM562" s="508"/>
      <c r="PWN562" s="508"/>
      <c r="PWO562" s="508"/>
      <c r="PWP562" s="508"/>
      <c r="PWQ562" s="508"/>
      <c r="PWR562" s="508"/>
      <c r="PWS562" s="89"/>
      <c r="PWT562" s="89"/>
      <c r="PWU562" s="89"/>
      <c r="PWV562" s="89"/>
      <c r="PWW562" s="89"/>
      <c r="PWX562" s="508"/>
      <c r="PWY562" s="508"/>
      <c r="PWZ562" s="89"/>
      <c r="PXA562" s="89"/>
      <c r="PXB562" s="508"/>
      <c r="PXC562" s="508"/>
      <c r="PXD562" s="89"/>
      <c r="PXE562" s="89"/>
      <c r="PXF562" s="508"/>
      <c r="PXG562" s="508"/>
      <c r="PXH562" s="508"/>
      <c r="PXI562" s="508"/>
      <c r="PXJ562" s="508"/>
      <c r="PXK562" s="508"/>
      <c r="PXL562" s="508"/>
      <c r="PXM562" s="89"/>
      <c r="PXN562" s="89"/>
      <c r="PXO562" s="508"/>
      <c r="PXP562" s="508"/>
      <c r="PXQ562" s="89"/>
      <c r="PXR562" s="89"/>
      <c r="PXS562" s="508"/>
      <c r="PXT562" s="508"/>
      <c r="PXU562" s="508"/>
      <c r="PXV562" s="508"/>
      <c r="PXW562" s="508"/>
      <c r="PXX562" s="203"/>
      <c r="PXY562" s="107"/>
      <c r="PXZ562" s="508"/>
      <c r="PYA562" s="508"/>
      <c r="PYB562" s="508"/>
      <c r="PYC562" s="508"/>
      <c r="PYD562" s="508"/>
      <c r="PYE562" s="508"/>
      <c r="PYF562" s="508"/>
      <c r="PYG562" s="168"/>
      <c r="PYH562" s="168"/>
      <c r="PYI562" s="168"/>
      <c r="PYJ562" s="168"/>
      <c r="PYK562" s="168"/>
      <c r="PYL562" s="168"/>
      <c r="PYM562" s="168"/>
      <c r="PYN562" s="168"/>
      <c r="PYO562" s="168"/>
      <c r="PYP562" s="168"/>
      <c r="PYQ562" s="168"/>
      <c r="PYR562" s="168"/>
      <c r="PYS562" s="168"/>
      <c r="PYT562" s="168"/>
      <c r="PYU562" s="168"/>
      <c r="PYV562" s="168"/>
      <c r="PYW562" s="168"/>
      <c r="PYX562" s="168"/>
      <c r="PYY562" s="168"/>
      <c r="PYZ562" s="168"/>
      <c r="PZA562" s="168"/>
      <c r="PZB562" s="168"/>
      <c r="PZC562" s="168"/>
      <c r="PZD562" s="168"/>
      <c r="PZE562" s="168"/>
      <c r="PZF562" s="168"/>
      <c r="PZG562" s="168"/>
      <c r="PZH562" s="168"/>
      <c r="PZI562" s="168"/>
      <c r="PZJ562" s="168"/>
      <c r="PZK562" s="168"/>
      <c r="PZL562" s="168"/>
      <c r="PZM562" s="168"/>
      <c r="PZN562" s="168"/>
      <c r="PZO562" s="168"/>
      <c r="PZP562" s="168"/>
      <c r="PZQ562" s="168"/>
      <c r="PZR562" s="168"/>
      <c r="PZS562" s="168"/>
      <c r="PZT562" s="168"/>
      <c r="PZU562" s="168"/>
      <c r="PZV562" s="168"/>
      <c r="PZW562" s="168"/>
      <c r="PZX562" s="168"/>
      <c r="PZY562" s="508"/>
      <c r="PZZ562" s="508"/>
      <c r="QAA562" s="508"/>
      <c r="QAB562" s="508"/>
      <c r="QAC562" s="508"/>
      <c r="QAD562" s="508"/>
      <c r="QAE562" s="508"/>
      <c r="QAF562" s="508"/>
      <c r="QAG562" s="508"/>
      <c r="QAH562" s="508"/>
      <c r="QAI562" s="508"/>
      <c r="QAJ562" s="508"/>
      <c r="QAK562" s="508"/>
      <c r="QAL562" s="508"/>
      <c r="QAM562" s="508"/>
      <c r="QAN562" s="508"/>
      <c r="QAO562" s="508"/>
      <c r="QAP562" s="508"/>
      <c r="QAQ562" s="508"/>
      <c r="QAR562" s="508"/>
      <c r="QAS562" s="508"/>
      <c r="QAT562" s="508"/>
      <c r="QAU562" s="508"/>
      <c r="QAV562" s="508"/>
      <c r="QAW562" s="89"/>
      <c r="QAX562" s="89"/>
      <c r="QAY562" s="89"/>
      <c r="QAZ562" s="89"/>
      <c r="QBA562" s="89"/>
      <c r="QBB562" s="508"/>
      <c r="QBC562" s="508"/>
      <c r="QBD562" s="89"/>
      <c r="QBE562" s="89"/>
      <c r="QBF562" s="508"/>
      <c r="QBG562" s="508"/>
      <c r="QBH562" s="89"/>
      <c r="QBI562" s="89"/>
      <c r="QBJ562" s="508"/>
      <c r="QBK562" s="508"/>
      <c r="QBL562" s="508"/>
      <c r="QBM562" s="508"/>
      <c r="QBN562" s="508"/>
      <c r="QBO562" s="508"/>
      <c r="QBP562" s="508"/>
      <c r="QBQ562" s="89"/>
      <c r="QBR562" s="89"/>
      <c r="QBS562" s="508"/>
      <c r="QBT562" s="508"/>
      <c r="QBU562" s="89"/>
      <c r="QBV562" s="89"/>
      <c r="QBW562" s="508"/>
      <c r="QBX562" s="508"/>
      <c r="QBY562" s="508"/>
      <c r="QBZ562" s="508"/>
      <c r="QCA562" s="508"/>
      <c r="QCB562" s="203"/>
      <c r="QCC562" s="107"/>
      <c r="QCD562" s="508"/>
      <c r="QCE562" s="508"/>
      <c r="QCF562" s="508"/>
      <c r="QCG562" s="508"/>
      <c r="QCH562" s="508"/>
      <c r="QCI562" s="508"/>
      <c r="QCJ562" s="508"/>
      <c r="QCK562" s="168"/>
      <c r="QCL562" s="168"/>
      <c r="QCM562" s="168"/>
      <c r="QCN562" s="168"/>
      <c r="QCO562" s="168"/>
      <c r="QCP562" s="168"/>
      <c r="QCQ562" s="168"/>
      <c r="QCR562" s="168"/>
      <c r="QCS562" s="168"/>
      <c r="QCT562" s="168"/>
      <c r="QCU562" s="168"/>
      <c r="QCV562" s="168"/>
      <c r="QCW562" s="168"/>
      <c r="QCX562" s="168"/>
      <c r="QCY562" s="168"/>
      <c r="QCZ562" s="168"/>
      <c r="QDA562" s="168"/>
      <c r="QDB562" s="168"/>
      <c r="QDC562" s="168"/>
      <c r="QDD562" s="168"/>
      <c r="QDE562" s="168"/>
      <c r="QDF562" s="168"/>
      <c r="QDG562" s="168"/>
      <c r="QDH562" s="168"/>
      <c r="QDI562" s="168"/>
      <c r="QDJ562" s="168"/>
      <c r="QDK562" s="168"/>
      <c r="QDL562" s="168"/>
      <c r="QDM562" s="168"/>
      <c r="QDN562" s="168"/>
      <c r="QDO562" s="168"/>
      <c r="QDP562" s="168"/>
      <c r="QDQ562" s="168"/>
      <c r="QDR562" s="168"/>
      <c r="QDS562" s="168"/>
      <c r="QDT562" s="168"/>
      <c r="QDU562" s="168"/>
      <c r="QDV562" s="168"/>
      <c r="QDW562" s="168"/>
      <c r="QDX562" s="168"/>
      <c r="QDY562" s="168"/>
      <c r="QDZ562" s="168"/>
      <c r="QEA562" s="168"/>
      <c r="QEB562" s="168"/>
      <c r="QEC562" s="508"/>
      <c r="QED562" s="508"/>
      <c r="QEE562" s="508"/>
      <c r="QEF562" s="508"/>
      <c r="QEG562" s="508"/>
      <c r="QEH562" s="508"/>
      <c r="QEI562" s="508"/>
      <c r="QEJ562" s="508"/>
      <c r="QEK562" s="508"/>
      <c r="QEL562" s="508"/>
      <c r="QEM562" s="508"/>
      <c r="QEN562" s="508"/>
      <c r="QEO562" s="508"/>
      <c r="QEP562" s="508"/>
      <c r="QEQ562" s="508"/>
      <c r="QER562" s="508"/>
      <c r="QES562" s="508"/>
      <c r="QET562" s="508"/>
      <c r="QEU562" s="508"/>
      <c r="QEV562" s="508"/>
      <c r="QEW562" s="508"/>
      <c r="QEX562" s="508"/>
      <c r="QEY562" s="508"/>
      <c r="QEZ562" s="508"/>
      <c r="QFA562" s="89"/>
      <c r="QFB562" s="89"/>
      <c r="QFC562" s="89"/>
      <c r="QFD562" s="89"/>
      <c r="QFE562" s="89"/>
      <c r="QFF562" s="508"/>
      <c r="QFG562" s="508"/>
      <c r="QFH562" s="89"/>
      <c r="QFI562" s="89"/>
      <c r="QFJ562" s="508"/>
      <c r="QFK562" s="508"/>
      <c r="QFL562" s="89"/>
      <c r="QFM562" s="89"/>
      <c r="QFN562" s="508"/>
      <c r="QFO562" s="508"/>
      <c r="QFP562" s="508"/>
      <c r="QFQ562" s="508"/>
      <c r="QFR562" s="508"/>
      <c r="QFS562" s="508"/>
      <c r="QFT562" s="508"/>
      <c r="QFU562" s="89"/>
      <c r="QFV562" s="89"/>
      <c r="QFW562" s="508"/>
      <c r="QFX562" s="508"/>
      <c r="QFY562" s="89"/>
      <c r="QFZ562" s="89"/>
      <c r="QGA562" s="508"/>
      <c r="QGB562" s="508"/>
      <c r="QGC562" s="508"/>
      <c r="QGD562" s="508"/>
      <c r="QGE562" s="508"/>
      <c r="QGF562" s="203"/>
      <c r="QGG562" s="107"/>
      <c r="QGH562" s="508"/>
      <c r="QGI562" s="508"/>
      <c r="QGJ562" s="508"/>
      <c r="QGK562" s="508"/>
      <c r="QGL562" s="508"/>
      <c r="QGM562" s="508"/>
      <c r="QGN562" s="508"/>
      <c r="QGO562" s="168"/>
      <c r="QGP562" s="168"/>
      <c r="QGQ562" s="168"/>
      <c r="QGR562" s="168"/>
      <c r="QGS562" s="168"/>
      <c r="QGT562" s="168"/>
      <c r="QGU562" s="168"/>
      <c r="QGV562" s="168"/>
      <c r="QGW562" s="168"/>
      <c r="QGX562" s="168"/>
      <c r="QGY562" s="168"/>
      <c r="QGZ562" s="168"/>
      <c r="QHA562" s="168"/>
      <c r="QHB562" s="168"/>
      <c r="QHC562" s="168"/>
      <c r="QHD562" s="168"/>
      <c r="QHE562" s="168"/>
      <c r="QHF562" s="168"/>
      <c r="QHG562" s="168"/>
      <c r="QHH562" s="168"/>
      <c r="QHI562" s="168"/>
      <c r="QHJ562" s="168"/>
      <c r="QHK562" s="168"/>
      <c r="QHL562" s="168"/>
      <c r="QHM562" s="168"/>
      <c r="QHN562" s="168"/>
      <c r="QHO562" s="168"/>
      <c r="QHP562" s="168"/>
      <c r="QHQ562" s="168"/>
      <c r="QHR562" s="168"/>
      <c r="QHS562" s="168"/>
      <c r="QHT562" s="168"/>
      <c r="QHU562" s="168"/>
      <c r="QHV562" s="168"/>
      <c r="QHW562" s="168"/>
      <c r="QHX562" s="168"/>
      <c r="QHY562" s="168"/>
      <c r="QHZ562" s="168"/>
      <c r="QIA562" s="168"/>
      <c r="QIB562" s="168"/>
      <c r="QIC562" s="168"/>
      <c r="QID562" s="168"/>
      <c r="QIE562" s="168"/>
      <c r="QIF562" s="168"/>
      <c r="QIG562" s="508"/>
      <c r="QIH562" s="508"/>
      <c r="QII562" s="508"/>
      <c r="QIJ562" s="508"/>
      <c r="QIK562" s="508"/>
      <c r="QIL562" s="508"/>
      <c r="QIM562" s="508"/>
      <c r="QIN562" s="508"/>
      <c r="QIO562" s="508"/>
      <c r="QIP562" s="508"/>
      <c r="QIQ562" s="508"/>
      <c r="QIR562" s="508"/>
      <c r="QIS562" s="508"/>
      <c r="QIT562" s="508"/>
      <c r="QIU562" s="508"/>
      <c r="QIV562" s="508"/>
      <c r="QIW562" s="508"/>
      <c r="QIX562" s="508"/>
      <c r="QIY562" s="508"/>
      <c r="QIZ562" s="508"/>
      <c r="QJA562" s="508"/>
      <c r="QJB562" s="508"/>
      <c r="QJC562" s="508"/>
      <c r="QJD562" s="508"/>
      <c r="QJE562" s="89"/>
      <c r="QJF562" s="89"/>
      <c r="QJG562" s="89"/>
      <c r="QJH562" s="89"/>
      <c r="QJI562" s="89"/>
      <c r="QJJ562" s="508"/>
      <c r="QJK562" s="508"/>
      <c r="QJL562" s="89"/>
      <c r="QJM562" s="89"/>
      <c r="QJN562" s="508"/>
      <c r="QJO562" s="508"/>
      <c r="QJP562" s="89"/>
      <c r="QJQ562" s="89"/>
      <c r="QJR562" s="508"/>
      <c r="QJS562" s="508"/>
      <c r="QJT562" s="508"/>
      <c r="QJU562" s="508"/>
      <c r="QJV562" s="508"/>
      <c r="QJW562" s="508"/>
      <c r="QJX562" s="508"/>
      <c r="QJY562" s="89"/>
      <c r="QJZ562" s="89"/>
      <c r="QKA562" s="508"/>
      <c r="QKB562" s="508"/>
      <c r="QKC562" s="89"/>
      <c r="QKD562" s="89"/>
      <c r="QKE562" s="508"/>
      <c r="QKF562" s="508"/>
      <c r="QKG562" s="508"/>
      <c r="QKH562" s="508"/>
      <c r="QKI562" s="508"/>
      <c r="QKJ562" s="203"/>
      <c r="QKK562" s="107"/>
      <c r="QKL562" s="508"/>
      <c r="QKM562" s="508"/>
      <c r="QKN562" s="508"/>
      <c r="QKO562" s="508"/>
      <c r="QKP562" s="508"/>
      <c r="QKQ562" s="508"/>
      <c r="QKR562" s="508"/>
      <c r="QKS562" s="168"/>
      <c r="QKT562" s="168"/>
      <c r="QKU562" s="168"/>
      <c r="QKV562" s="168"/>
      <c r="QKW562" s="168"/>
      <c r="QKX562" s="168"/>
      <c r="QKY562" s="168"/>
      <c r="QKZ562" s="168"/>
      <c r="QLA562" s="168"/>
      <c r="QLB562" s="168"/>
      <c r="QLC562" s="168"/>
      <c r="QLD562" s="168"/>
      <c r="QLE562" s="168"/>
      <c r="QLF562" s="168"/>
      <c r="QLG562" s="168"/>
      <c r="QLH562" s="168"/>
      <c r="QLI562" s="168"/>
      <c r="QLJ562" s="168"/>
      <c r="QLK562" s="168"/>
      <c r="QLL562" s="168"/>
      <c r="QLM562" s="168"/>
      <c r="QLN562" s="168"/>
      <c r="QLO562" s="168"/>
      <c r="QLP562" s="168"/>
      <c r="QLQ562" s="168"/>
      <c r="QLR562" s="168"/>
      <c r="QLS562" s="168"/>
      <c r="QLT562" s="168"/>
      <c r="QLU562" s="168"/>
      <c r="QLV562" s="168"/>
      <c r="QLW562" s="168"/>
      <c r="QLX562" s="168"/>
      <c r="QLY562" s="168"/>
      <c r="QLZ562" s="168"/>
      <c r="QMA562" s="168"/>
      <c r="QMB562" s="168"/>
      <c r="QMC562" s="168"/>
      <c r="QMD562" s="168"/>
      <c r="QME562" s="168"/>
      <c r="QMF562" s="168"/>
      <c r="QMG562" s="168"/>
      <c r="QMH562" s="168"/>
      <c r="QMI562" s="168"/>
      <c r="QMJ562" s="168"/>
      <c r="QMK562" s="508"/>
      <c r="QML562" s="508"/>
      <c r="QMM562" s="508"/>
      <c r="QMN562" s="508"/>
      <c r="QMO562" s="508"/>
      <c r="QMP562" s="508"/>
      <c r="QMQ562" s="508"/>
      <c r="QMR562" s="508"/>
      <c r="QMS562" s="508"/>
      <c r="QMT562" s="508"/>
      <c r="QMU562" s="508"/>
      <c r="QMV562" s="508"/>
      <c r="QMW562" s="508"/>
      <c r="QMX562" s="508"/>
      <c r="QMY562" s="508"/>
      <c r="QMZ562" s="508"/>
      <c r="QNA562" s="508"/>
      <c r="QNB562" s="508"/>
      <c r="QNC562" s="508"/>
      <c r="QND562" s="508"/>
      <c r="QNE562" s="508"/>
      <c r="QNF562" s="508"/>
      <c r="QNG562" s="508"/>
      <c r="QNH562" s="508"/>
      <c r="QNI562" s="89"/>
      <c r="QNJ562" s="89"/>
      <c r="QNK562" s="89"/>
      <c r="QNL562" s="89"/>
      <c r="QNM562" s="89"/>
      <c r="QNN562" s="508"/>
      <c r="QNO562" s="508"/>
      <c r="QNP562" s="89"/>
      <c r="QNQ562" s="89"/>
      <c r="QNR562" s="508"/>
      <c r="QNS562" s="508"/>
      <c r="QNT562" s="89"/>
      <c r="QNU562" s="89"/>
      <c r="QNV562" s="508"/>
      <c r="QNW562" s="508"/>
      <c r="QNX562" s="508"/>
      <c r="QNY562" s="508"/>
      <c r="QNZ562" s="508"/>
      <c r="QOA562" s="508"/>
      <c r="QOB562" s="508"/>
      <c r="QOC562" s="89"/>
      <c r="QOD562" s="89"/>
      <c r="QOE562" s="508"/>
      <c r="QOF562" s="508"/>
      <c r="QOG562" s="89"/>
      <c r="QOH562" s="89"/>
      <c r="QOI562" s="508"/>
      <c r="QOJ562" s="508"/>
      <c r="QOK562" s="508"/>
      <c r="QOL562" s="508"/>
      <c r="QOM562" s="508"/>
      <c r="QON562" s="203"/>
      <c r="QOO562" s="107"/>
      <c r="QOP562" s="508"/>
      <c r="QOQ562" s="508"/>
      <c r="QOR562" s="508"/>
      <c r="QOS562" s="508"/>
      <c r="QOT562" s="508"/>
      <c r="QOU562" s="508"/>
      <c r="QOV562" s="508"/>
      <c r="QOW562" s="168"/>
      <c r="QOX562" s="168"/>
      <c r="QOY562" s="168"/>
      <c r="QOZ562" s="168"/>
      <c r="QPA562" s="168"/>
      <c r="QPB562" s="168"/>
      <c r="QPC562" s="168"/>
      <c r="QPD562" s="168"/>
      <c r="QPE562" s="168"/>
      <c r="QPF562" s="168"/>
      <c r="QPG562" s="168"/>
      <c r="QPH562" s="168"/>
      <c r="QPI562" s="168"/>
      <c r="QPJ562" s="168"/>
      <c r="QPK562" s="168"/>
      <c r="QPL562" s="168"/>
      <c r="QPM562" s="168"/>
      <c r="QPN562" s="168"/>
      <c r="QPO562" s="168"/>
      <c r="QPP562" s="168"/>
      <c r="QPQ562" s="168"/>
      <c r="QPR562" s="168"/>
      <c r="QPS562" s="168"/>
      <c r="QPT562" s="168"/>
      <c r="QPU562" s="168"/>
      <c r="QPV562" s="168"/>
      <c r="QPW562" s="168"/>
      <c r="QPX562" s="168"/>
      <c r="QPY562" s="168"/>
      <c r="QPZ562" s="168"/>
      <c r="QQA562" s="168"/>
      <c r="QQB562" s="168"/>
      <c r="QQC562" s="168"/>
      <c r="QQD562" s="168"/>
      <c r="QQE562" s="168"/>
      <c r="QQF562" s="168"/>
      <c r="QQG562" s="168"/>
      <c r="QQH562" s="168"/>
      <c r="QQI562" s="168"/>
      <c r="QQJ562" s="168"/>
      <c r="QQK562" s="168"/>
      <c r="QQL562" s="168"/>
      <c r="QQM562" s="168"/>
      <c r="QQN562" s="168"/>
      <c r="QQO562" s="508"/>
      <c r="QQP562" s="508"/>
      <c r="QQQ562" s="508"/>
      <c r="QQR562" s="508"/>
      <c r="QQS562" s="508"/>
      <c r="QQT562" s="508"/>
      <c r="QQU562" s="508"/>
      <c r="QQV562" s="508"/>
      <c r="QQW562" s="508"/>
      <c r="QQX562" s="508"/>
      <c r="QQY562" s="508"/>
      <c r="QQZ562" s="508"/>
      <c r="QRA562" s="508"/>
      <c r="QRB562" s="508"/>
      <c r="QRC562" s="508"/>
      <c r="QRD562" s="508"/>
      <c r="QRE562" s="508"/>
      <c r="QRF562" s="508"/>
      <c r="QRG562" s="508"/>
      <c r="QRH562" s="508"/>
      <c r="QRI562" s="508"/>
      <c r="QRJ562" s="508"/>
      <c r="QRK562" s="508"/>
      <c r="QRL562" s="508"/>
      <c r="QRM562" s="89"/>
      <c r="QRN562" s="89"/>
      <c r="QRO562" s="89"/>
      <c r="QRP562" s="89"/>
      <c r="QRQ562" s="89"/>
      <c r="QRR562" s="508"/>
      <c r="QRS562" s="508"/>
      <c r="QRT562" s="89"/>
      <c r="QRU562" s="89"/>
      <c r="QRV562" s="508"/>
      <c r="QRW562" s="508"/>
      <c r="QRX562" s="89"/>
      <c r="QRY562" s="89"/>
      <c r="QRZ562" s="508"/>
      <c r="QSA562" s="508"/>
      <c r="QSB562" s="508"/>
      <c r="QSC562" s="508"/>
      <c r="QSD562" s="508"/>
      <c r="QSE562" s="508"/>
      <c r="QSF562" s="508"/>
      <c r="QSG562" s="89"/>
      <c r="QSH562" s="89"/>
      <c r="QSI562" s="508"/>
      <c r="QSJ562" s="508"/>
      <c r="QSK562" s="89"/>
      <c r="QSL562" s="89"/>
      <c r="QSM562" s="508"/>
      <c r="QSN562" s="508"/>
      <c r="QSO562" s="508"/>
      <c r="QSP562" s="508"/>
      <c r="QSQ562" s="508"/>
      <c r="QSR562" s="203"/>
      <c r="QSS562" s="107"/>
      <c r="QST562" s="508"/>
      <c r="QSU562" s="508"/>
      <c r="QSV562" s="508"/>
      <c r="QSW562" s="508"/>
      <c r="QSX562" s="508"/>
      <c r="QSY562" s="508"/>
      <c r="QSZ562" s="508"/>
      <c r="QTA562" s="168"/>
      <c r="QTB562" s="168"/>
      <c r="QTC562" s="168"/>
      <c r="QTD562" s="168"/>
      <c r="QTE562" s="168"/>
      <c r="QTF562" s="168"/>
      <c r="QTG562" s="168"/>
      <c r="QTH562" s="168"/>
      <c r="QTI562" s="168"/>
      <c r="QTJ562" s="168"/>
      <c r="QTK562" s="168"/>
      <c r="QTL562" s="168"/>
      <c r="QTM562" s="168"/>
      <c r="QTN562" s="168"/>
      <c r="QTO562" s="168"/>
      <c r="QTP562" s="168"/>
      <c r="QTQ562" s="168"/>
      <c r="QTR562" s="168"/>
      <c r="QTS562" s="168"/>
      <c r="QTT562" s="168"/>
      <c r="QTU562" s="168"/>
      <c r="QTV562" s="168"/>
      <c r="QTW562" s="168"/>
      <c r="QTX562" s="168"/>
      <c r="QTY562" s="168"/>
      <c r="QTZ562" s="168"/>
      <c r="QUA562" s="168"/>
      <c r="QUB562" s="168"/>
      <c r="QUC562" s="168"/>
      <c r="QUD562" s="168"/>
      <c r="QUE562" s="168"/>
      <c r="QUF562" s="168"/>
      <c r="QUG562" s="168"/>
      <c r="QUH562" s="168"/>
      <c r="QUI562" s="168"/>
      <c r="QUJ562" s="168"/>
      <c r="QUK562" s="168"/>
      <c r="QUL562" s="168"/>
      <c r="QUM562" s="168"/>
      <c r="QUN562" s="168"/>
      <c r="QUO562" s="168"/>
      <c r="QUP562" s="168"/>
      <c r="QUQ562" s="168"/>
      <c r="QUR562" s="168"/>
      <c r="QUS562" s="508"/>
      <c r="QUT562" s="508"/>
      <c r="QUU562" s="508"/>
      <c r="QUV562" s="508"/>
      <c r="QUW562" s="508"/>
      <c r="QUX562" s="508"/>
      <c r="QUY562" s="508"/>
      <c r="QUZ562" s="508"/>
      <c r="QVA562" s="508"/>
      <c r="QVB562" s="508"/>
      <c r="QVC562" s="508"/>
      <c r="QVD562" s="508"/>
      <c r="QVE562" s="508"/>
      <c r="QVF562" s="508"/>
      <c r="QVG562" s="508"/>
      <c r="QVH562" s="508"/>
      <c r="QVI562" s="508"/>
      <c r="QVJ562" s="508"/>
      <c r="QVK562" s="508"/>
      <c r="QVL562" s="508"/>
      <c r="QVM562" s="508"/>
      <c r="QVN562" s="508"/>
      <c r="QVO562" s="508"/>
      <c r="QVP562" s="508"/>
      <c r="QVQ562" s="89"/>
      <c r="QVR562" s="89"/>
      <c r="QVS562" s="89"/>
      <c r="QVT562" s="89"/>
      <c r="QVU562" s="89"/>
      <c r="QVV562" s="508"/>
      <c r="QVW562" s="508"/>
      <c r="QVX562" s="89"/>
      <c r="QVY562" s="89"/>
      <c r="QVZ562" s="508"/>
      <c r="QWA562" s="508"/>
      <c r="QWB562" s="89"/>
      <c r="QWC562" s="89"/>
      <c r="QWD562" s="508"/>
      <c r="QWE562" s="508"/>
      <c r="QWF562" s="508"/>
      <c r="QWG562" s="508"/>
      <c r="QWH562" s="508"/>
      <c r="QWI562" s="508"/>
      <c r="QWJ562" s="508"/>
      <c r="QWK562" s="89"/>
      <c r="QWL562" s="89"/>
      <c r="QWM562" s="508"/>
      <c r="QWN562" s="508"/>
      <c r="QWO562" s="89"/>
      <c r="QWP562" s="89"/>
      <c r="QWQ562" s="508"/>
      <c r="QWR562" s="508"/>
      <c r="QWS562" s="508"/>
      <c r="QWT562" s="508"/>
      <c r="QWU562" s="508"/>
      <c r="QWV562" s="203"/>
      <c r="QWW562" s="107"/>
      <c r="QWX562" s="508"/>
      <c r="QWY562" s="508"/>
      <c r="QWZ562" s="508"/>
      <c r="QXA562" s="508"/>
      <c r="QXB562" s="508"/>
      <c r="QXC562" s="508"/>
      <c r="QXD562" s="508"/>
      <c r="QXE562" s="168"/>
      <c r="QXF562" s="168"/>
      <c r="QXG562" s="168"/>
      <c r="QXH562" s="168"/>
      <c r="QXI562" s="168"/>
      <c r="QXJ562" s="168"/>
      <c r="QXK562" s="168"/>
      <c r="QXL562" s="168"/>
      <c r="QXM562" s="168"/>
      <c r="QXN562" s="168"/>
      <c r="QXO562" s="168"/>
      <c r="QXP562" s="168"/>
      <c r="QXQ562" s="168"/>
      <c r="QXR562" s="168"/>
      <c r="QXS562" s="168"/>
      <c r="QXT562" s="168"/>
      <c r="QXU562" s="168"/>
      <c r="QXV562" s="168"/>
      <c r="QXW562" s="168"/>
      <c r="QXX562" s="168"/>
      <c r="QXY562" s="168"/>
      <c r="QXZ562" s="168"/>
      <c r="QYA562" s="168"/>
      <c r="QYB562" s="168"/>
      <c r="QYC562" s="168"/>
      <c r="QYD562" s="168"/>
      <c r="QYE562" s="168"/>
      <c r="QYF562" s="168"/>
      <c r="QYG562" s="168"/>
      <c r="QYH562" s="168"/>
      <c r="QYI562" s="168"/>
      <c r="QYJ562" s="168"/>
      <c r="QYK562" s="168"/>
      <c r="QYL562" s="168"/>
      <c r="QYM562" s="168"/>
      <c r="QYN562" s="168"/>
      <c r="QYO562" s="168"/>
      <c r="QYP562" s="168"/>
      <c r="QYQ562" s="168"/>
      <c r="QYR562" s="168"/>
      <c r="QYS562" s="168"/>
      <c r="QYT562" s="168"/>
      <c r="QYU562" s="168"/>
      <c r="QYV562" s="168"/>
      <c r="QYW562" s="508"/>
      <c r="QYX562" s="508"/>
      <c r="QYY562" s="508"/>
      <c r="QYZ562" s="508"/>
      <c r="QZA562" s="508"/>
      <c r="QZB562" s="508"/>
      <c r="QZC562" s="508"/>
      <c r="QZD562" s="508"/>
      <c r="QZE562" s="508"/>
      <c r="QZF562" s="508"/>
      <c r="QZG562" s="508"/>
      <c r="QZH562" s="508"/>
      <c r="QZI562" s="508"/>
      <c r="QZJ562" s="508"/>
      <c r="QZK562" s="508"/>
      <c r="QZL562" s="508"/>
      <c r="QZM562" s="508"/>
      <c r="QZN562" s="508"/>
      <c r="QZO562" s="508"/>
      <c r="QZP562" s="508"/>
      <c r="QZQ562" s="508"/>
      <c r="QZR562" s="508"/>
      <c r="QZS562" s="508"/>
      <c r="QZT562" s="508"/>
      <c r="QZU562" s="89"/>
      <c r="QZV562" s="89"/>
      <c r="QZW562" s="89"/>
      <c r="QZX562" s="89"/>
      <c r="QZY562" s="89"/>
      <c r="QZZ562" s="508"/>
      <c r="RAA562" s="508"/>
      <c r="RAB562" s="89"/>
      <c r="RAC562" s="89"/>
      <c r="RAD562" s="508"/>
      <c r="RAE562" s="508"/>
      <c r="RAF562" s="89"/>
      <c r="RAG562" s="89"/>
      <c r="RAH562" s="508"/>
      <c r="RAI562" s="508"/>
      <c r="RAJ562" s="508"/>
      <c r="RAK562" s="508"/>
      <c r="RAL562" s="508"/>
      <c r="RAM562" s="508"/>
      <c r="RAN562" s="508"/>
      <c r="RAO562" s="89"/>
      <c r="RAP562" s="89"/>
      <c r="RAQ562" s="508"/>
      <c r="RAR562" s="508"/>
      <c r="RAS562" s="89"/>
      <c r="RAT562" s="89"/>
      <c r="RAU562" s="508"/>
      <c r="RAV562" s="508"/>
      <c r="RAW562" s="508"/>
      <c r="RAX562" s="508"/>
      <c r="RAY562" s="508"/>
      <c r="RAZ562" s="203"/>
      <c r="RBA562" s="107"/>
      <c r="RBB562" s="508"/>
      <c r="RBC562" s="508"/>
      <c r="RBD562" s="508"/>
      <c r="RBE562" s="508"/>
      <c r="RBF562" s="508"/>
      <c r="RBG562" s="508"/>
      <c r="RBH562" s="508"/>
      <c r="RBI562" s="168"/>
      <c r="RBJ562" s="168"/>
      <c r="RBK562" s="168"/>
      <c r="RBL562" s="168"/>
      <c r="RBM562" s="168"/>
      <c r="RBN562" s="168"/>
      <c r="RBO562" s="168"/>
      <c r="RBP562" s="168"/>
      <c r="RBQ562" s="168"/>
      <c r="RBR562" s="168"/>
      <c r="RBS562" s="168"/>
      <c r="RBT562" s="168"/>
      <c r="RBU562" s="168"/>
      <c r="RBV562" s="168"/>
      <c r="RBW562" s="168"/>
      <c r="RBX562" s="168"/>
      <c r="RBY562" s="168"/>
      <c r="RBZ562" s="168"/>
      <c r="RCA562" s="168"/>
      <c r="RCB562" s="168"/>
      <c r="RCC562" s="168"/>
      <c r="RCD562" s="168"/>
      <c r="RCE562" s="168"/>
      <c r="RCF562" s="168"/>
      <c r="RCG562" s="168"/>
      <c r="RCH562" s="168"/>
      <c r="RCI562" s="168"/>
      <c r="RCJ562" s="168"/>
      <c r="RCK562" s="168"/>
      <c r="RCL562" s="168"/>
      <c r="RCM562" s="168"/>
      <c r="RCN562" s="168"/>
      <c r="RCO562" s="168"/>
      <c r="RCP562" s="168"/>
      <c r="RCQ562" s="168"/>
      <c r="RCR562" s="168"/>
      <c r="RCS562" s="168"/>
      <c r="RCT562" s="168"/>
      <c r="RCU562" s="168"/>
      <c r="RCV562" s="168"/>
      <c r="RCW562" s="168"/>
      <c r="RCX562" s="168"/>
      <c r="RCY562" s="168"/>
      <c r="RCZ562" s="168"/>
      <c r="RDA562" s="508"/>
      <c r="RDB562" s="508"/>
      <c r="RDC562" s="508"/>
      <c r="RDD562" s="508"/>
      <c r="RDE562" s="508"/>
      <c r="RDF562" s="508"/>
      <c r="RDG562" s="508"/>
      <c r="RDH562" s="508"/>
      <c r="RDI562" s="508"/>
      <c r="RDJ562" s="508"/>
      <c r="RDK562" s="508"/>
      <c r="RDL562" s="508"/>
      <c r="RDM562" s="508"/>
      <c r="RDN562" s="508"/>
      <c r="RDO562" s="508"/>
      <c r="RDP562" s="508"/>
      <c r="RDQ562" s="508"/>
      <c r="RDR562" s="508"/>
      <c r="RDS562" s="508"/>
      <c r="RDT562" s="508"/>
      <c r="RDU562" s="508"/>
      <c r="RDV562" s="508"/>
      <c r="RDW562" s="508"/>
    </row>
    <row r="563" spans="1:12295" s="51" customFormat="1" ht="50.25" customHeight="1" x14ac:dyDescent="0.25">
      <c r="B563" s="503"/>
      <c r="C563" s="97" t="s">
        <v>31</v>
      </c>
      <c r="D563" s="185">
        <f t="shared" ref="D563:D571" si="1232">E563+G563+H563+I563</f>
        <v>1206184.5037799999</v>
      </c>
      <c r="E563" s="185"/>
      <c r="F563" s="185"/>
      <c r="G563" s="185">
        <f>G564+G565+G566</f>
        <v>1206184.5037799999</v>
      </c>
      <c r="H563" s="186"/>
      <c r="I563" s="186"/>
      <c r="J563" s="185">
        <f>K563-D563</f>
        <v>-1177250.7250899998</v>
      </c>
      <c r="K563" s="185">
        <f t="shared" ref="K563:K571" si="1233">M563+Q563+S563+U563</f>
        <v>28933.778689999999</v>
      </c>
      <c r="L563" s="695">
        <f t="shared" si="1184"/>
        <v>2.3987854759637443E-2</v>
      </c>
      <c r="M563" s="185">
        <f>M564+M565+M566</f>
        <v>0</v>
      </c>
      <c r="N563" s="98"/>
      <c r="O563" s="98"/>
      <c r="P563" s="98"/>
      <c r="Q563" s="185">
        <f>Q564+Q565</f>
        <v>28933.778689999999</v>
      </c>
      <c r="R563" s="695">
        <f t="shared" ref="R563:R566" si="1234">Q563/G563</f>
        <v>2.3987854759637443E-2</v>
      </c>
      <c r="S563" s="286"/>
      <c r="T563" s="286"/>
      <c r="U563" s="286"/>
      <c r="V563" s="98">
        <f t="shared" si="1170"/>
        <v>0</v>
      </c>
      <c r="W563" s="286"/>
      <c r="X563" s="286"/>
      <c r="Y563" s="286"/>
      <c r="Z563" s="98">
        <f t="shared" si="1165"/>
        <v>0</v>
      </c>
      <c r="AA563" s="98">
        <f t="shared" si="1221"/>
        <v>0</v>
      </c>
      <c r="AB563" s="286"/>
      <c r="AC563" s="286"/>
      <c r="AD563" s="286"/>
      <c r="AE563" s="185">
        <f>AK563</f>
        <v>21466.628379999998</v>
      </c>
      <c r="AF563" s="695">
        <f t="shared" si="1186"/>
        <v>1.7797134943059564E-2</v>
      </c>
      <c r="AG563" s="185"/>
      <c r="AH563" s="695"/>
      <c r="AI563" s="98"/>
      <c r="AJ563" s="98"/>
      <c r="AK563" s="98">
        <f>AK564</f>
        <v>21466.628379999998</v>
      </c>
      <c r="AL563" s="695">
        <f t="shared" si="1216"/>
        <v>1.7797134943059564E-2</v>
      </c>
      <c r="AM563" s="286"/>
      <c r="AN563" s="286"/>
      <c r="AO563" s="286"/>
      <c r="AP563" s="98">
        <f>AR563-AE563</f>
        <v>13309.119900000002</v>
      </c>
      <c r="AQ563" s="98"/>
      <c r="AR563" s="185">
        <f>AX563</f>
        <v>34775.74828</v>
      </c>
      <c r="AS563" s="695">
        <f t="shared" si="1187"/>
        <v>2.8831201338616157E-2</v>
      </c>
      <c r="AT563" s="185"/>
      <c r="AU563" s="695"/>
      <c r="AV563" s="98"/>
      <c r="AW563" s="695"/>
      <c r="AX563" s="185">
        <f>AX564</f>
        <v>34775.74828</v>
      </c>
      <c r="AY563" s="695">
        <f t="shared" si="1200"/>
        <v>2.8831201338616157E-2</v>
      </c>
      <c r="AZ563" s="286"/>
      <c r="BA563" s="695"/>
      <c r="BB563" s="286"/>
      <c r="BC563" s="286"/>
      <c r="BD563" s="286"/>
      <c r="BE563" s="98"/>
      <c r="BF563" s="98"/>
      <c r="BG563" s="98"/>
      <c r="BH563" s="286"/>
      <c r="BI563" s="286"/>
      <c r="BJ563" s="98"/>
      <c r="BK563" s="98"/>
      <c r="BL563" s="286"/>
      <c r="BM563" s="286"/>
      <c r="BN563" s="98"/>
      <c r="BO563" s="98"/>
      <c r="BP563" s="98"/>
      <c r="BQ563" s="98"/>
      <c r="BR563" s="98"/>
      <c r="BS563" s="286"/>
      <c r="BT563" s="98"/>
      <c r="BU563" s="98"/>
      <c r="BV563" s="98"/>
      <c r="BW563" s="98"/>
      <c r="BX563" s="98"/>
      <c r="BY563" s="286"/>
      <c r="BZ563" s="286"/>
      <c r="CE563" s="695"/>
    </row>
    <row r="564" spans="1:12295" s="190" customFormat="1" ht="50.25" hidden="1" customHeight="1" x14ac:dyDescent="0.25">
      <c r="B564" s="204"/>
      <c r="C564" s="123" t="s">
        <v>241</v>
      </c>
      <c r="D564" s="244">
        <f t="shared" si="1232"/>
        <v>36710.164720000001</v>
      </c>
      <c r="E564" s="244"/>
      <c r="F564" s="244"/>
      <c r="G564" s="244">
        <v>36710.164720000001</v>
      </c>
      <c r="H564" s="879"/>
      <c r="I564" s="879"/>
      <c r="J564" s="244">
        <f>K564-D564</f>
        <v>-7776.3860300000015</v>
      </c>
      <c r="K564" s="244">
        <f t="shared" si="1233"/>
        <v>28933.778689999999</v>
      </c>
      <c r="L564" s="695">
        <f t="shared" si="1184"/>
        <v>0.78816804312067379</v>
      </c>
      <c r="M564" s="244">
        <v>0</v>
      </c>
      <c r="N564" s="191"/>
      <c r="O564" s="191"/>
      <c r="P564" s="191"/>
      <c r="Q564" s="191">
        <v>28933.778689999999</v>
      </c>
      <c r="R564" s="695">
        <f t="shared" si="1234"/>
        <v>0.78816804312067379</v>
      </c>
      <c r="S564" s="301"/>
      <c r="T564" s="301"/>
      <c r="U564" s="301"/>
      <c r="V564" s="191">
        <f t="shared" si="1170"/>
        <v>0</v>
      </c>
      <c r="W564" s="301"/>
      <c r="X564" s="301"/>
      <c r="Y564" s="301"/>
      <c r="Z564" s="191">
        <f t="shared" si="1165"/>
        <v>0</v>
      </c>
      <c r="AA564" s="191">
        <f t="shared" si="1221"/>
        <v>0</v>
      </c>
      <c r="AB564" s="301"/>
      <c r="AC564" s="301"/>
      <c r="AD564" s="301"/>
      <c r="AE564" s="244">
        <f>AK564</f>
        <v>21466.628379999998</v>
      </c>
      <c r="AF564" s="695">
        <f t="shared" si="1186"/>
        <v>0.58475979456188065</v>
      </c>
      <c r="AG564" s="244"/>
      <c r="AH564" s="695"/>
      <c r="AI564" s="191"/>
      <c r="AJ564" s="191"/>
      <c r="AK564" s="191">
        <f>'[8]2 вариант'!$D$373</f>
        <v>21466.628379999998</v>
      </c>
      <c r="AL564" s="695">
        <f t="shared" si="1216"/>
        <v>0.58475979456188065</v>
      </c>
      <c r="AM564" s="301"/>
      <c r="AN564" s="301"/>
      <c r="AO564" s="301"/>
      <c r="AP564" s="191">
        <f t="shared" si="1227"/>
        <v>69551.49656</v>
      </c>
      <c r="AQ564" s="191"/>
      <c r="AR564" s="244">
        <f>AX564</f>
        <v>34775.74828</v>
      </c>
      <c r="AS564" s="695">
        <f t="shared" si="1187"/>
        <v>0.94730569980400781</v>
      </c>
      <c r="AT564" s="244"/>
      <c r="AU564" s="695"/>
      <c r="AV564" s="191"/>
      <c r="AW564" s="695"/>
      <c r="AX564" s="244">
        <f>'[8]2 вариант'!$I$373</f>
        <v>34775.74828</v>
      </c>
      <c r="AY564" s="695">
        <f t="shared" si="1200"/>
        <v>0.94730569980400781</v>
      </c>
      <c r="AZ564" s="301"/>
      <c r="BA564" s="695"/>
      <c r="BB564" s="301"/>
      <c r="BC564" s="301"/>
      <c r="BD564" s="301"/>
      <c r="BE564" s="191"/>
      <c r="BF564" s="191"/>
      <c r="BG564" s="191"/>
      <c r="BH564" s="301"/>
      <c r="BI564" s="301"/>
      <c r="BJ564" s="191"/>
      <c r="BK564" s="191"/>
      <c r="BL564" s="301"/>
      <c r="BM564" s="301"/>
      <c r="BN564" s="191"/>
      <c r="BO564" s="191"/>
      <c r="BP564" s="191"/>
      <c r="BQ564" s="191"/>
      <c r="BR564" s="191"/>
      <c r="BS564" s="301"/>
      <c r="BT564" s="191"/>
      <c r="BU564" s="191"/>
      <c r="BV564" s="191"/>
      <c r="BW564" s="191"/>
      <c r="BX564" s="191"/>
      <c r="BY564" s="301"/>
      <c r="BZ564" s="301"/>
      <c r="CE564" s="695"/>
    </row>
    <row r="565" spans="1:12295" s="190" customFormat="1" ht="50.25" hidden="1" customHeight="1" x14ac:dyDescent="0.25">
      <c r="B565" s="204"/>
      <c r="C565" s="123" t="s">
        <v>242</v>
      </c>
      <c r="D565" s="244">
        <f t="shared" si="1232"/>
        <v>1169474.3390599999</v>
      </c>
      <c r="E565" s="244"/>
      <c r="F565" s="244"/>
      <c r="G565" s="244">
        <v>1169474.3390599999</v>
      </c>
      <c r="H565" s="879"/>
      <c r="I565" s="879"/>
      <c r="J565" s="244">
        <f>Q565-G565</f>
        <v>-1169474.3390599999</v>
      </c>
      <c r="K565" s="244">
        <f t="shared" si="1233"/>
        <v>0</v>
      </c>
      <c r="L565" s="695">
        <f t="shared" si="1184"/>
        <v>0</v>
      </c>
      <c r="M565" s="244">
        <v>0</v>
      </c>
      <c r="N565" s="191"/>
      <c r="O565" s="191"/>
      <c r="P565" s="191"/>
      <c r="Q565" s="191">
        <v>0</v>
      </c>
      <c r="R565" s="985">
        <f t="shared" si="1234"/>
        <v>0</v>
      </c>
      <c r="S565" s="301"/>
      <c r="T565" s="301"/>
      <c r="U565" s="301"/>
      <c r="V565" s="191">
        <f t="shared" si="1170"/>
        <v>0</v>
      </c>
      <c r="W565" s="191"/>
      <c r="X565" s="191"/>
      <c r="Y565" s="191"/>
      <c r="Z565" s="191">
        <f t="shared" si="1165"/>
        <v>0</v>
      </c>
      <c r="AA565" s="191">
        <f t="shared" si="1221"/>
        <v>0</v>
      </c>
      <c r="AB565" s="191"/>
      <c r="AC565" s="191"/>
      <c r="AD565" s="191"/>
      <c r="AE565" s="244">
        <f t="shared" ref="AE565:AE566" si="1235">AG565</f>
        <v>0</v>
      </c>
      <c r="AF565" s="695">
        <f t="shared" si="1186"/>
        <v>0</v>
      </c>
      <c r="AG565" s="244"/>
      <c r="AH565" s="695"/>
      <c r="AI565" s="191"/>
      <c r="AJ565" s="191"/>
      <c r="AK565" s="191"/>
      <c r="AL565" s="695">
        <f t="shared" si="1216"/>
        <v>0</v>
      </c>
      <c r="AM565" s="301"/>
      <c r="AN565" s="301"/>
      <c r="AO565" s="301"/>
      <c r="AP565" s="191">
        <f t="shared" si="1227"/>
        <v>0</v>
      </c>
      <c r="AQ565" s="191"/>
      <c r="AR565" s="244">
        <f t="shared" ref="AR565:AR566" si="1236">AT565</f>
        <v>0</v>
      </c>
      <c r="AS565" s="695">
        <f t="shared" si="1187"/>
        <v>0</v>
      </c>
      <c r="AT565" s="244"/>
      <c r="AU565" s="695"/>
      <c r="AV565" s="191"/>
      <c r="AW565" s="695"/>
      <c r="AX565" s="244"/>
      <c r="AY565" s="695">
        <f t="shared" si="1200"/>
        <v>0</v>
      </c>
      <c r="AZ565" s="301"/>
      <c r="BA565" s="695"/>
      <c r="BB565" s="301"/>
      <c r="BC565" s="301"/>
      <c r="BD565" s="301"/>
      <c r="BE565" s="191"/>
      <c r="BF565" s="191"/>
      <c r="BG565" s="191"/>
      <c r="BH565" s="301"/>
      <c r="BI565" s="301"/>
      <c r="BJ565" s="191"/>
      <c r="BK565" s="191"/>
      <c r="BL565" s="301"/>
      <c r="BM565" s="301"/>
      <c r="BN565" s="191"/>
      <c r="BO565" s="191"/>
      <c r="BP565" s="191"/>
      <c r="BQ565" s="191"/>
      <c r="BR565" s="191"/>
      <c r="BS565" s="301"/>
      <c r="BT565" s="191"/>
      <c r="BU565" s="191"/>
      <c r="BV565" s="191"/>
      <c r="BW565" s="191"/>
      <c r="BX565" s="191"/>
      <c r="BY565" s="301"/>
      <c r="BZ565" s="301"/>
      <c r="CE565" s="695"/>
    </row>
    <row r="566" spans="1:12295" s="190" customFormat="1" ht="50.25" hidden="1" customHeight="1" x14ac:dyDescent="0.25">
      <c r="B566" s="204"/>
      <c r="C566" s="123" t="s">
        <v>243</v>
      </c>
      <c r="D566" s="244">
        <f t="shared" si="1232"/>
        <v>0</v>
      </c>
      <c r="E566" s="244"/>
      <c r="F566" s="244"/>
      <c r="G566" s="244"/>
      <c r="H566" s="879"/>
      <c r="I566" s="879"/>
      <c r="J566" s="244"/>
      <c r="K566" s="244">
        <f t="shared" si="1233"/>
        <v>0</v>
      </c>
      <c r="L566" s="695" t="e">
        <f t="shared" si="1184"/>
        <v>#DIV/0!</v>
      </c>
      <c r="M566" s="244">
        <v>0</v>
      </c>
      <c r="N566" s="191"/>
      <c r="O566" s="191"/>
      <c r="P566" s="191"/>
      <c r="Q566" s="191"/>
      <c r="R566" s="985" t="e">
        <f t="shared" si="1234"/>
        <v>#DIV/0!</v>
      </c>
      <c r="S566" s="301"/>
      <c r="T566" s="301"/>
      <c r="U566" s="301"/>
      <c r="V566" s="191">
        <f t="shared" si="1170"/>
        <v>0</v>
      </c>
      <c r="W566" s="191"/>
      <c r="X566" s="191"/>
      <c r="Y566" s="191"/>
      <c r="Z566" s="191">
        <f t="shared" si="1165"/>
        <v>0</v>
      </c>
      <c r="AA566" s="191">
        <f t="shared" si="1221"/>
        <v>0</v>
      </c>
      <c r="AB566" s="191"/>
      <c r="AC566" s="191"/>
      <c r="AD566" s="191"/>
      <c r="AE566" s="244">
        <f t="shared" si="1235"/>
        <v>0</v>
      </c>
      <c r="AF566" s="695" t="e">
        <f t="shared" si="1186"/>
        <v>#DIV/0!</v>
      </c>
      <c r="AG566" s="244"/>
      <c r="AH566" s="695"/>
      <c r="AI566" s="191"/>
      <c r="AJ566" s="191"/>
      <c r="AK566" s="191">
        <v>0</v>
      </c>
      <c r="AL566" s="695" t="e">
        <f t="shared" si="1216"/>
        <v>#DIV/0!</v>
      </c>
      <c r="AM566" s="301"/>
      <c r="AN566" s="301"/>
      <c r="AO566" s="301"/>
      <c r="AP566" s="191">
        <f t="shared" si="1227"/>
        <v>0</v>
      </c>
      <c r="AQ566" s="191"/>
      <c r="AR566" s="244">
        <f t="shared" si="1236"/>
        <v>0</v>
      </c>
      <c r="AS566" s="695" t="e">
        <f t="shared" si="1187"/>
        <v>#DIV/0!</v>
      </c>
      <c r="AT566" s="244"/>
      <c r="AU566" s="695"/>
      <c r="AV566" s="191"/>
      <c r="AW566" s="695"/>
      <c r="AX566" s="244"/>
      <c r="AY566" s="695" t="e">
        <f t="shared" si="1200"/>
        <v>#DIV/0!</v>
      </c>
      <c r="AZ566" s="301"/>
      <c r="BA566" s="695"/>
      <c r="BB566" s="301"/>
      <c r="BC566" s="301"/>
      <c r="BD566" s="301"/>
      <c r="BE566" s="191"/>
      <c r="BF566" s="191"/>
      <c r="BG566" s="191"/>
      <c r="BH566" s="301"/>
      <c r="BI566" s="301"/>
      <c r="BJ566" s="191"/>
      <c r="BK566" s="191"/>
      <c r="BL566" s="301"/>
      <c r="BM566" s="301"/>
      <c r="BN566" s="191"/>
      <c r="BO566" s="191"/>
      <c r="BP566" s="191"/>
      <c r="BQ566" s="191"/>
      <c r="BR566" s="191"/>
      <c r="BS566" s="301"/>
      <c r="BT566" s="191"/>
      <c r="BU566" s="191"/>
      <c r="BV566" s="191"/>
      <c r="BW566" s="191"/>
      <c r="BX566" s="191"/>
      <c r="BY566" s="301"/>
      <c r="BZ566" s="301"/>
      <c r="CE566" s="695"/>
    </row>
    <row r="567" spans="1:12295" s="51" customFormat="1" ht="50.25" customHeight="1" x14ac:dyDescent="0.25">
      <c r="B567" s="826"/>
      <c r="C567" s="97" t="s">
        <v>506</v>
      </c>
      <c r="D567" s="185"/>
      <c r="E567" s="185"/>
      <c r="F567" s="185"/>
      <c r="G567" s="185"/>
      <c r="H567" s="186"/>
      <c r="I567" s="186"/>
      <c r="J567" s="185"/>
      <c r="K567" s="185"/>
      <c r="L567" s="695"/>
      <c r="M567" s="185"/>
      <c r="N567" s="98"/>
      <c r="O567" s="98"/>
      <c r="P567" s="98"/>
      <c r="Q567" s="98"/>
      <c r="R567" s="98"/>
      <c r="S567" s="286"/>
      <c r="T567" s="286"/>
      <c r="U567" s="286"/>
      <c r="V567" s="98"/>
      <c r="W567" s="98"/>
      <c r="X567" s="98"/>
      <c r="Y567" s="98"/>
      <c r="Z567" s="98"/>
      <c r="AA567" s="98"/>
      <c r="AB567" s="98"/>
      <c r="AC567" s="98"/>
      <c r="AD567" s="98"/>
      <c r="AE567" s="185">
        <f>AK567</f>
        <v>0</v>
      </c>
      <c r="AF567" s="695">
        <v>0</v>
      </c>
      <c r="AG567" s="185"/>
      <c r="AH567" s="695"/>
      <c r="AI567" s="98"/>
      <c r="AJ567" s="98"/>
      <c r="AK567" s="98"/>
      <c r="AL567" s="695">
        <v>0</v>
      </c>
      <c r="AM567" s="286"/>
      <c r="AN567" s="286"/>
      <c r="AO567" s="286"/>
      <c r="AP567" s="98"/>
      <c r="AQ567" s="98"/>
      <c r="AR567" s="185"/>
      <c r="AS567" s="695"/>
      <c r="AT567" s="185"/>
      <c r="AU567" s="695"/>
      <c r="AV567" s="98"/>
      <c r="AW567" s="695"/>
      <c r="AX567" s="185"/>
      <c r="AY567" s="695"/>
      <c r="AZ567" s="286"/>
      <c r="BA567" s="695"/>
      <c r="BB567" s="286"/>
      <c r="BC567" s="286"/>
      <c r="BD567" s="286"/>
      <c r="BE567" s="98"/>
      <c r="BF567" s="98"/>
      <c r="BG567" s="98"/>
      <c r="BH567" s="286"/>
      <c r="BI567" s="286"/>
      <c r="BJ567" s="98"/>
      <c r="BK567" s="98"/>
      <c r="BL567" s="286"/>
      <c r="BM567" s="286"/>
      <c r="BN567" s="98"/>
      <c r="BO567" s="98"/>
      <c r="BP567" s="98"/>
      <c r="BQ567" s="98"/>
      <c r="BR567" s="98"/>
      <c r="BS567" s="286"/>
      <c r="BT567" s="98"/>
      <c r="BU567" s="98"/>
      <c r="BV567" s="98"/>
      <c r="BW567" s="98"/>
      <c r="BX567" s="98"/>
      <c r="BY567" s="286"/>
      <c r="BZ567" s="286"/>
      <c r="CE567" s="695"/>
    </row>
    <row r="568" spans="1:12295" s="522" customFormat="1" ht="35.25" customHeight="1" x14ac:dyDescent="0.25">
      <c r="B568" s="429"/>
      <c r="C568" s="473" t="s">
        <v>543</v>
      </c>
      <c r="D568" s="872">
        <f t="shared" si="1232"/>
        <v>2799445.54</v>
      </c>
      <c r="E568" s="872"/>
      <c r="F568" s="872"/>
      <c r="G568" s="872">
        <f>G569+G571</f>
        <v>2799445.54</v>
      </c>
      <c r="H568" s="872"/>
      <c r="I568" s="872"/>
      <c r="J568" s="872">
        <f>J569</f>
        <v>-2790875.32051</v>
      </c>
      <c r="K568" s="872">
        <f t="shared" si="1233"/>
        <v>0</v>
      </c>
      <c r="L568" s="813">
        <f t="shared" si="1184"/>
        <v>0</v>
      </c>
      <c r="M568" s="872">
        <f>M569+M571</f>
        <v>0</v>
      </c>
      <c r="N568" s="821"/>
      <c r="O568" s="821"/>
      <c r="P568" s="821"/>
      <c r="Q568" s="872">
        <f>Q569+Q571</f>
        <v>0</v>
      </c>
      <c r="R568" s="813">
        <f>Q568/G568</f>
        <v>0</v>
      </c>
      <c r="S568" s="821"/>
      <c r="T568" s="821"/>
      <c r="U568" s="821"/>
      <c r="V568" s="821">
        <f t="shared" si="1170"/>
        <v>0</v>
      </c>
      <c r="W568" s="821"/>
      <c r="X568" s="821"/>
      <c r="Y568" s="821"/>
      <c r="Z568" s="821">
        <f t="shared" si="1165"/>
        <v>0</v>
      </c>
      <c r="AA568" s="821">
        <f t="shared" si="1221"/>
        <v>0</v>
      </c>
      <c r="AB568" s="821"/>
      <c r="AC568" s="821"/>
      <c r="AD568" s="821"/>
      <c r="AE568" s="872">
        <f>AG568+AK568</f>
        <v>0</v>
      </c>
      <c r="AF568" s="813">
        <f t="shared" si="1186"/>
        <v>0</v>
      </c>
      <c r="AG568" s="872"/>
      <c r="AH568" s="813"/>
      <c r="AI568" s="821"/>
      <c r="AJ568" s="821"/>
      <c r="AK568" s="821">
        <f>AK569+AK571</f>
        <v>0</v>
      </c>
      <c r="AL568" s="813">
        <f t="shared" si="1216"/>
        <v>0</v>
      </c>
      <c r="AM568" s="821"/>
      <c r="AN568" s="821"/>
      <c r="AO568" s="821"/>
      <c r="AP568" s="821">
        <f>AR568-AE568</f>
        <v>2793746.6869999999</v>
      </c>
      <c r="AQ568" s="821"/>
      <c r="AR568" s="872">
        <f>AT568+AX568</f>
        <v>2793746.6869999999</v>
      </c>
      <c r="AS568" s="813">
        <f t="shared" si="1187"/>
        <v>0.99796429224338468</v>
      </c>
      <c r="AT568" s="872">
        <f>AT569+AT571</f>
        <v>0</v>
      </c>
      <c r="AU568" s="813"/>
      <c r="AV568" s="821"/>
      <c r="AW568" s="813"/>
      <c r="AX568" s="872">
        <f>AX569+AX570+AX571</f>
        <v>2793746.6869999999</v>
      </c>
      <c r="AY568" s="813">
        <f t="shared" si="1200"/>
        <v>0.99796429224338468</v>
      </c>
      <c r="AZ568" s="821"/>
      <c r="BA568" s="813"/>
      <c r="BB568" s="821"/>
      <c r="BC568" s="821"/>
      <c r="BD568" s="821"/>
      <c r="BE568" s="821"/>
      <c r="BF568" s="821"/>
      <c r="BG568" s="821"/>
      <c r="BH568" s="821"/>
      <c r="BI568" s="821"/>
      <c r="BJ568" s="821"/>
      <c r="BK568" s="821"/>
      <c r="BL568" s="821"/>
      <c r="BM568" s="821"/>
      <c r="BN568" s="821"/>
      <c r="BO568" s="821"/>
      <c r="BP568" s="821"/>
      <c r="BQ568" s="821"/>
      <c r="BR568" s="821"/>
      <c r="BS568" s="821"/>
      <c r="BT568" s="821"/>
      <c r="BU568" s="821"/>
      <c r="BV568" s="821"/>
      <c r="BW568" s="821"/>
      <c r="BX568" s="821"/>
      <c r="BY568" s="821"/>
      <c r="BZ568" s="821"/>
      <c r="CE568" s="813"/>
    </row>
    <row r="569" spans="1:12295" s="190" customFormat="1" ht="50.25" hidden="1" customHeight="1" x14ac:dyDescent="0.25">
      <c r="B569" s="204"/>
      <c r="C569" s="123" t="s">
        <v>242</v>
      </c>
      <c r="D569" s="244">
        <f t="shared" si="1232"/>
        <v>2790875.32051</v>
      </c>
      <c r="E569" s="244"/>
      <c r="F569" s="244"/>
      <c r="G569" s="244">
        <v>2790875.32051</v>
      </c>
      <c r="H569" s="879"/>
      <c r="I569" s="879"/>
      <c r="J569" s="244">
        <f>Q569-G569</f>
        <v>-2790875.32051</v>
      </c>
      <c r="K569" s="872">
        <f t="shared" si="1233"/>
        <v>0</v>
      </c>
      <c r="L569" s="695">
        <f t="shared" si="1184"/>
        <v>0</v>
      </c>
      <c r="M569" s="244"/>
      <c r="N569" s="191"/>
      <c r="O569" s="191"/>
      <c r="P569" s="191"/>
      <c r="Q569" s="244">
        <v>0</v>
      </c>
      <c r="R569" s="695">
        <f t="shared" ref="R569:R571" si="1237">Q569/G569</f>
        <v>0</v>
      </c>
      <c r="S569" s="301"/>
      <c r="T569" s="301"/>
      <c r="U569" s="301"/>
      <c r="V569" s="191">
        <f t="shared" si="1170"/>
        <v>0</v>
      </c>
      <c r="W569" s="301"/>
      <c r="X569" s="301"/>
      <c r="Y569" s="301"/>
      <c r="Z569" s="191">
        <f t="shared" si="1165"/>
        <v>0</v>
      </c>
      <c r="AA569" s="191">
        <f t="shared" si="1221"/>
        <v>0</v>
      </c>
      <c r="AB569" s="301"/>
      <c r="AC569" s="301"/>
      <c r="AD569" s="301"/>
      <c r="AE569" s="244">
        <f>AG569+AK569</f>
        <v>0</v>
      </c>
      <c r="AF569" s="695">
        <f t="shared" si="1186"/>
        <v>0</v>
      </c>
      <c r="AG569" s="244"/>
      <c r="AH569" s="695"/>
      <c r="AI569" s="191"/>
      <c r="AJ569" s="191"/>
      <c r="AK569" s="191"/>
      <c r="AL569" s="695">
        <f t="shared" si="1216"/>
        <v>0</v>
      </c>
      <c r="AM569" s="301"/>
      <c r="AN569" s="301"/>
      <c r="AO569" s="301"/>
      <c r="AP569" s="191">
        <f>AR569-AE569</f>
        <v>2790875.32051</v>
      </c>
      <c r="AQ569" s="191"/>
      <c r="AR569" s="244">
        <f>AT569+AX569</f>
        <v>2790875.32051</v>
      </c>
      <c r="AS569" s="695">
        <f t="shared" si="1187"/>
        <v>1</v>
      </c>
      <c r="AT569" s="244">
        <v>0</v>
      </c>
      <c r="AU569" s="695"/>
      <c r="AV569" s="191"/>
      <c r="AW569" s="695"/>
      <c r="AX569" s="244">
        <f>'[8]2 вариант'!$I$379</f>
        <v>2790875.32051</v>
      </c>
      <c r="AY569" s="695">
        <f t="shared" si="1200"/>
        <v>1</v>
      </c>
      <c r="AZ569" s="301"/>
      <c r="BA569" s="695"/>
      <c r="BB569" s="301"/>
      <c r="BC569" s="301"/>
      <c r="BD569" s="301"/>
      <c r="BE569" s="191"/>
      <c r="BF569" s="191"/>
      <c r="BG569" s="191"/>
      <c r="BH569" s="301"/>
      <c r="BI569" s="301"/>
      <c r="BJ569" s="191"/>
      <c r="BK569" s="191"/>
      <c r="BL569" s="301"/>
      <c r="BM569" s="301"/>
      <c r="BN569" s="191"/>
      <c r="BO569" s="191"/>
      <c r="BP569" s="191"/>
      <c r="BQ569" s="191"/>
      <c r="BR569" s="301"/>
      <c r="BS569" s="301"/>
      <c r="BT569" s="191"/>
      <c r="BU569" s="191"/>
      <c r="BV569" s="191"/>
      <c r="BW569" s="191"/>
      <c r="BX569" s="191"/>
      <c r="BY569" s="301"/>
      <c r="BZ569" s="301"/>
      <c r="CE569" s="695"/>
    </row>
    <row r="570" spans="1:12295" s="190" customFormat="1" ht="50.25" hidden="1" customHeight="1" x14ac:dyDescent="0.25">
      <c r="B570" s="204"/>
      <c r="C570" s="123" t="s">
        <v>413</v>
      </c>
      <c r="D570" s="244">
        <f t="shared" si="1232"/>
        <v>0</v>
      </c>
      <c r="E570" s="244"/>
      <c r="F570" s="244"/>
      <c r="G570" s="244">
        <v>0</v>
      </c>
      <c r="H570" s="879"/>
      <c r="I570" s="879"/>
      <c r="J570" s="244"/>
      <c r="K570" s="872">
        <f t="shared" si="1233"/>
        <v>0</v>
      </c>
      <c r="L570" s="695" t="e">
        <f t="shared" si="1184"/>
        <v>#DIV/0!</v>
      </c>
      <c r="M570" s="244"/>
      <c r="N570" s="191"/>
      <c r="O570" s="191"/>
      <c r="P570" s="191"/>
      <c r="Q570" s="244">
        <v>0</v>
      </c>
      <c r="R570" s="695" t="e">
        <f t="shared" si="1237"/>
        <v>#DIV/0!</v>
      </c>
      <c r="S570" s="301"/>
      <c r="T570" s="301"/>
      <c r="U570" s="301"/>
      <c r="V570" s="191"/>
      <c r="W570" s="301"/>
      <c r="X570" s="301"/>
      <c r="Y570" s="301"/>
      <c r="Z570" s="191"/>
      <c r="AA570" s="191"/>
      <c r="AB570" s="301"/>
      <c r="AC570" s="301"/>
      <c r="AD570" s="301"/>
      <c r="AE570" s="244">
        <f t="shared" ref="AE570:AE571" si="1238">AG570+AK570</f>
        <v>0</v>
      </c>
      <c r="AF570" s="695" t="e">
        <f t="shared" si="1186"/>
        <v>#DIV/0!</v>
      </c>
      <c r="AG570" s="244"/>
      <c r="AH570" s="695"/>
      <c r="AI570" s="191"/>
      <c r="AJ570" s="191"/>
      <c r="AK570" s="191"/>
      <c r="AL570" s="695" t="e">
        <f t="shared" si="1216"/>
        <v>#DIV/0!</v>
      </c>
      <c r="AM570" s="301"/>
      <c r="AN570" s="301"/>
      <c r="AO570" s="301"/>
      <c r="AP570" s="191">
        <f t="shared" ref="AP570:AP571" si="1239">AR570-AE570</f>
        <v>0</v>
      </c>
      <c r="AQ570" s="191"/>
      <c r="AR570" s="244">
        <f t="shared" ref="AR570:AR571" si="1240">AT570+AX570</f>
        <v>0</v>
      </c>
      <c r="AS570" s="695" t="e">
        <f t="shared" si="1187"/>
        <v>#DIV/0!</v>
      </c>
      <c r="AT570" s="244"/>
      <c r="AU570" s="695"/>
      <c r="AV570" s="191"/>
      <c r="AW570" s="695"/>
      <c r="AX570" s="244"/>
      <c r="AY570" s="695"/>
      <c r="AZ570" s="301"/>
      <c r="BA570" s="695"/>
      <c r="BB570" s="301"/>
      <c r="BC570" s="301"/>
      <c r="BD570" s="301"/>
      <c r="BE570" s="191"/>
      <c r="BF570" s="191"/>
      <c r="BG570" s="191"/>
      <c r="BH570" s="301"/>
      <c r="BI570" s="301"/>
      <c r="BJ570" s="191"/>
      <c r="BK570" s="191"/>
      <c r="BL570" s="301"/>
      <c r="BM570" s="301"/>
      <c r="BN570" s="191"/>
      <c r="BO570" s="191"/>
      <c r="BP570" s="191"/>
      <c r="BQ570" s="191"/>
      <c r="BR570" s="301"/>
      <c r="BS570" s="301"/>
      <c r="BT570" s="191"/>
      <c r="BU570" s="191"/>
      <c r="BV570" s="191"/>
      <c r="BW570" s="191"/>
      <c r="BX570" s="191"/>
      <c r="BY570" s="301"/>
      <c r="BZ570" s="301"/>
      <c r="CE570" s="695"/>
    </row>
    <row r="571" spans="1:12295" s="190" customFormat="1" ht="50.25" hidden="1" customHeight="1" x14ac:dyDescent="0.25">
      <c r="B571" s="204"/>
      <c r="C571" s="123" t="s">
        <v>241</v>
      </c>
      <c r="D571" s="244">
        <f t="shared" si="1232"/>
        <v>8570.2194899999995</v>
      </c>
      <c r="E571" s="244"/>
      <c r="F571" s="244"/>
      <c r="G571" s="244">
        <v>8570.2194899999995</v>
      </c>
      <c r="H571" s="879"/>
      <c r="I571" s="879"/>
      <c r="J571" s="244"/>
      <c r="K571" s="872">
        <f t="shared" si="1233"/>
        <v>0</v>
      </c>
      <c r="L571" s="695">
        <f t="shared" si="1184"/>
        <v>0</v>
      </c>
      <c r="M571" s="244"/>
      <c r="N571" s="191"/>
      <c r="O571" s="191"/>
      <c r="P571" s="191"/>
      <c r="Q571" s="244">
        <v>0</v>
      </c>
      <c r="R571" s="695">
        <f t="shared" si="1237"/>
        <v>0</v>
      </c>
      <c r="S571" s="301"/>
      <c r="T571" s="301"/>
      <c r="U571" s="301"/>
      <c r="V571" s="191">
        <f t="shared" si="1170"/>
        <v>0</v>
      </c>
      <c r="W571" s="301"/>
      <c r="X571" s="301"/>
      <c r="Y571" s="301"/>
      <c r="Z571" s="191">
        <f t="shared" si="1165"/>
        <v>0</v>
      </c>
      <c r="AA571" s="191">
        <f t="shared" si="1221"/>
        <v>0</v>
      </c>
      <c r="AB571" s="301"/>
      <c r="AC571" s="301"/>
      <c r="AD571" s="301"/>
      <c r="AE571" s="244">
        <f t="shared" si="1238"/>
        <v>0</v>
      </c>
      <c r="AF571" s="695">
        <f t="shared" si="1186"/>
        <v>0</v>
      </c>
      <c r="AG571" s="244"/>
      <c r="AH571" s="695"/>
      <c r="AI571" s="191"/>
      <c r="AJ571" s="191"/>
      <c r="AK571" s="191"/>
      <c r="AL571" s="695">
        <f t="shared" si="1216"/>
        <v>0</v>
      </c>
      <c r="AM571" s="301"/>
      <c r="AN571" s="301"/>
      <c r="AO571" s="301"/>
      <c r="AP571" s="191">
        <f t="shared" si="1239"/>
        <v>2871.3664899999999</v>
      </c>
      <c r="AQ571" s="191"/>
      <c r="AR571" s="244">
        <f t="shared" si="1240"/>
        <v>2871.3664899999999</v>
      </c>
      <c r="AS571" s="695">
        <f t="shared" si="1187"/>
        <v>0.33504001774404962</v>
      </c>
      <c r="AT571" s="244">
        <v>0</v>
      </c>
      <c r="AU571" s="695"/>
      <c r="AV571" s="191"/>
      <c r="AW571" s="695"/>
      <c r="AX571" s="244">
        <f>'[8]2 вариант'!$I$380</f>
        <v>2871.3664899999999</v>
      </c>
      <c r="AY571" s="695">
        <f t="shared" si="1200"/>
        <v>0.33504001774404962</v>
      </c>
      <c r="AZ571" s="301"/>
      <c r="BA571" s="695"/>
      <c r="BB571" s="301"/>
      <c r="BC571" s="301"/>
      <c r="BD571" s="301"/>
      <c r="BE571" s="191"/>
      <c r="BF571" s="191"/>
      <c r="BG571" s="191"/>
      <c r="BH571" s="301"/>
      <c r="BI571" s="301"/>
      <c r="BJ571" s="191"/>
      <c r="BK571" s="191"/>
      <c r="BL571" s="301"/>
      <c r="BM571" s="301"/>
      <c r="BN571" s="191"/>
      <c r="BO571" s="191"/>
      <c r="BP571" s="191"/>
      <c r="BQ571" s="191"/>
      <c r="BR571" s="301"/>
      <c r="BS571" s="301"/>
      <c r="BT571" s="191"/>
      <c r="BU571" s="191"/>
      <c r="BV571" s="191"/>
      <c r="BW571" s="191"/>
      <c r="BX571" s="191"/>
      <c r="BY571" s="301"/>
      <c r="BZ571" s="301"/>
      <c r="CE571" s="695"/>
    </row>
    <row r="572" spans="1:12295" s="70" customFormat="1" ht="158.25" customHeight="1" x14ac:dyDescent="0.3">
      <c r="A572" s="203"/>
      <c r="B572" s="126" t="s">
        <v>7</v>
      </c>
      <c r="C572" s="99" t="s">
        <v>237</v>
      </c>
      <c r="D572" s="168">
        <f>E572+G572+H572+I572</f>
        <v>1258941.39102</v>
      </c>
      <c r="E572" s="168"/>
      <c r="F572" s="168"/>
      <c r="G572" s="168">
        <f>G573+G577</f>
        <v>1258941.39102</v>
      </c>
      <c r="H572" s="168"/>
      <c r="I572" s="168"/>
      <c r="J572" s="168">
        <f>K572-D572</f>
        <v>-1249591.39102</v>
      </c>
      <c r="K572" s="168">
        <f>M572+Q572+S572+U572</f>
        <v>9350</v>
      </c>
      <c r="L572" s="695">
        <f>K572/D572</f>
        <v>7.4268747272059968E-3</v>
      </c>
      <c r="M572" s="168">
        <f>M573+M577</f>
        <v>0</v>
      </c>
      <c r="N572" s="683"/>
      <c r="O572" s="628"/>
      <c r="P572" s="683"/>
      <c r="Q572" s="628">
        <f>Q573+Q577</f>
        <v>9350</v>
      </c>
      <c r="R572" s="695">
        <f>Q572/G572</f>
        <v>7.4268747272059968E-3</v>
      </c>
      <c r="S572" s="628"/>
      <c r="T572" s="683"/>
      <c r="U572" s="628"/>
      <c r="V572" s="628">
        <f t="shared" si="1170"/>
        <v>0</v>
      </c>
      <c r="W572" s="628"/>
      <c r="X572" s="628"/>
      <c r="Y572" s="628"/>
      <c r="Z572" s="628">
        <f t="shared" si="1165"/>
        <v>0</v>
      </c>
      <c r="AA572" s="628">
        <f t="shared" si="1221"/>
        <v>0</v>
      </c>
      <c r="AB572" s="628"/>
      <c r="AC572" s="628"/>
      <c r="AD572" s="683"/>
      <c r="AE572" s="168">
        <f>AG572+AK572+AM572+AO572</f>
        <v>11505.87138</v>
      </c>
      <c r="AF572" s="695">
        <f t="shared" si="1186"/>
        <v>9.1393224991021156E-3</v>
      </c>
      <c r="AG572" s="168"/>
      <c r="AH572" s="695"/>
      <c r="AI572" s="628"/>
      <c r="AJ572" s="683"/>
      <c r="AK572" s="628">
        <f>AK573+AK577</f>
        <v>11505.87138</v>
      </c>
      <c r="AL572" s="695">
        <f t="shared" si="1216"/>
        <v>9.1393224991021156E-3</v>
      </c>
      <c r="AM572" s="628"/>
      <c r="AN572" s="683"/>
      <c r="AO572" s="628"/>
      <c r="AP572" s="628">
        <f>AP573</f>
        <v>664233.97465999995</v>
      </c>
      <c r="AQ572" s="683"/>
      <c r="AR572" s="168">
        <f>AT572+AX572+AZ572+BB572</f>
        <v>1152467.7946599999</v>
      </c>
      <c r="AS572" s="695">
        <f t="shared" si="1187"/>
        <v>0.91542608963413719</v>
      </c>
      <c r="AT572" s="168">
        <f>AT573+AT577</f>
        <v>0</v>
      </c>
      <c r="AU572" s="695"/>
      <c r="AV572" s="628"/>
      <c r="AW572" s="695"/>
      <c r="AX572" s="168">
        <f>AX573+AX577</f>
        <v>1152467.7946599999</v>
      </c>
      <c r="AY572" s="695">
        <f t="shared" si="1200"/>
        <v>0.91542608963413719</v>
      </c>
      <c r="AZ572" s="628"/>
      <c r="BA572" s="695"/>
      <c r="BB572" s="628"/>
      <c r="BC572" s="628"/>
      <c r="BD572" s="628"/>
      <c r="BE572" s="628"/>
      <c r="BF572" s="628"/>
      <c r="BG572" s="628"/>
      <c r="BH572" s="628"/>
      <c r="BI572" s="628"/>
      <c r="BJ572" s="628"/>
      <c r="BK572" s="628"/>
      <c r="BL572" s="628"/>
      <c r="BM572" s="628"/>
      <c r="BN572" s="628"/>
      <c r="BO572" s="628"/>
      <c r="BP572" s="628"/>
      <c r="BQ572" s="628"/>
      <c r="BR572" s="628"/>
      <c r="BS572" s="628"/>
      <c r="BT572" s="628"/>
      <c r="BU572" s="628"/>
      <c r="BV572" s="508"/>
      <c r="BW572" s="512"/>
      <c r="BX572" s="611"/>
      <c r="BY572" s="508"/>
      <c r="BZ572" s="226"/>
      <c r="CA572" s="508"/>
      <c r="CB572" s="508"/>
      <c r="CC572" s="508"/>
      <c r="CD572" s="508"/>
      <c r="CE572" s="695"/>
      <c r="CF572" s="508"/>
      <c r="CG572" s="508"/>
      <c r="CH572" s="508"/>
      <c r="CI572" s="508"/>
      <c r="CJ572" s="508"/>
      <c r="CK572" s="508"/>
      <c r="CL572" s="508"/>
      <c r="CM572" s="508"/>
      <c r="CN572" s="508"/>
      <c r="CO572" s="89"/>
      <c r="CP572" s="89"/>
      <c r="CQ572" s="89"/>
      <c r="CR572" s="89"/>
      <c r="CS572" s="89"/>
      <c r="CT572" s="508"/>
      <c r="CU572" s="508"/>
      <c r="CV572" s="89"/>
      <c r="CW572" s="89"/>
      <c r="CX572" s="508"/>
      <c r="CY572" s="508"/>
      <c r="CZ572" s="89"/>
      <c r="DA572" s="89"/>
      <c r="DB572" s="508"/>
      <c r="DC572" s="508"/>
      <c r="DD572" s="508"/>
      <c r="DE572" s="508"/>
      <c r="DF572" s="508"/>
      <c r="DG572" s="508"/>
      <c r="DH572" s="508"/>
      <c r="DI572" s="89"/>
      <c r="DJ572" s="89"/>
      <c r="DK572" s="508"/>
      <c r="DL572" s="508"/>
      <c r="DM572" s="89"/>
      <c r="DN572" s="89"/>
      <c r="DO572" s="508"/>
      <c r="DP572" s="508"/>
      <c r="DQ572" s="508"/>
      <c r="DR572" s="508"/>
      <c r="DS572" s="508"/>
      <c r="DT572" s="203"/>
      <c r="DU572" s="107"/>
      <c r="DV572" s="508"/>
      <c r="DW572" s="508"/>
      <c r="DX572" s="508"/>
      <c r="DY572" s="508"/>
      <c r="DZ572" s="508"/>
      <c r="EA572" s="508"/>
      <c r="EB572" s="508"/>
      <c r="EC572" s="168"/>
      <c r="ED572" s="168"/>
      <c r="EE572" s="168"/>
      <c r="EF572" s="168"/>
      <c r="EG572" s="168"/>
      <c r="EH572" s="168"/>
      <c r="EI572" s="168"/>
      <c r="EJ572" s="168"/>
      <c r="EK572" s="168"/>
      <c r="EL572" s="168"/>
      <c r="EM572" s="168"/>
      <c r="EN572" s="168"/>
      <c r="EO572" s="168"/>
      <c r="EP572" s="168"/>
      <c r="EQ572" s="168"/>
      <c r="ER572" s="168"/>
      <c r="ES572" s="168"/>
      <c r="ET572" s="168"/>
      <c r="EU572" s="168"/>
      <c r="EV572" s="168"/>
      <c r="EW572" s="168"/>
      <c r="EX572" s="168"/>
      <c r="EY572" s="168"/>
      <c r="EZ572" s="168"/>
      <c r="FA572" s="168"/>
      <c r="FB572" s="168"/>
      <c r="FC572" s="168"/>
      <c r="FD572" s="168"/>
      <c r="FE572" s="168"/>
      <c r="FF572" s="168"/>
      <c r="FG572" s="168"/>
      <c r="FH572" s="168"/>
      <c r="FI572" s="168"/>
      <c r="FJ572" s="168"/>
      <c r="FK572" s="168"/>
      <c r="FL572" s="168"/>
      <c r="FM572" s="168"/>
      <c r="FN572" s="168"/>
      <c r="FO572" s="168"/>
      <c r="FP572" s="168"/>
      <c r="FQ572" s="168"/>
      <c r="FR572" s="168"/>
      <c r="FS572" s="168"/>
      <c r="FT572" s="168"/>
      <c r="FU572" s="508"/>
      <c r="FV572" s="508"/>
      <c r="FW572" s="508"/>
      <c r="FX572" s="508"/>
      <c r="FY572" s="508"/>
      <c r="FZ572" s="508"/>
      <c r="GA572" s="508"/>
      <c r="GB572" s="508"/>
      <c r="GC572" s="508"/>
      <c r="GD572" s="508"/>
      <c r="GE572" s="508"/>
      <c r="GF572" s="508"/>
      <c r="GG572" s="508"/>
      <c r="GH572" s="508"/>
      <c r="GI572" s="508"/>
      <c r="GJ572" s="508"/>
      <c r="GK572" s="508"/>
      <c r="GL572" s="508"/>
      <c r="GM572" s="508"/>
      <c r="GN572" s="508"/>
      <c r="GO572" s="508"/>
      <c r="GP572" s="508"/>
      <c r="GQ572" s="508"/>
      <c r="GR572" s="508"/>
      <c r="GS572" s="89"/>
      <c r="GT572" s="89"/>
      <c r="GU572" s="89"/>
      <c r="GV572" s="89"/>
      <c r="GW572" s="89"/>
      <c r="GX572" s="508"/>
      <c r="GY572" s="508"/>
      <c r="GZ572" s="89"/>
      <c r="HA572" s="89"/>
      <c r="HB572" s="508"/>
      <c r="HC572" s="508"/>
      <c r="HD572" s="89"/>
      <c r="HE572" s="89"/>
      <c r="HF572" s="508"/>
      <c r="HG572" s="508"/>
      <c r="HH572" s="508"/>
      <c r="HI572" s="508"/>
      <c r="HJ572" s="508"/>
      <c r="HK572" s="508"/>
      <c r="HL572" s="508"/>
      <c r="HM572" s="89"/>
      <c r="HN572" s="89"/>
      <c r="HO572" s="508"/>
      <c r="HP572" s="508"/>
      <c r="HQ572" s="89"/>
      <c r="HR572" s="89"/>
      <c r="HS572" s="508"/>
      <c r="HT572" s="508"/>
      <c r="HU572" s="508"/>
      <c r="HV572" s="508"/>
      <c r="HW572" s="508"/>
      <c r="HX572" s="203"/>
      <c r="HY572" s="107"/>
      <c r="HZ572" s="508"/>
      <c r="IA572" s="508"/>
      <c r="IB572" s="508"/>
      <c r="IC572" s="508"/>
      <c r="ID572" s="508"/>
      <c r="IE572" s="508"/>
      <c r="IF572" s="508"/>
      <c r="IG572" s="168"/>
      <c r="IH572" s="168"/>
      <c r="II572" s="168"/>
      <c r="IJ572" s="168"/>
      <c r="IK572" s="168"/>
      <c r="IL572" s="168"/>
      <c r="IM572" s="168"/>
      <c r="IN572" s="168"/>
      <c r="IO572" s="168"/>
      <c r="IP572" s="168"/>
      <c r="IQ572" s="168"/>
      <c r="IR572" s="168"/>
      <c r="IS572" s="168"/>
      <c r="IT572" s="168"/>
      <c r="IU572" s="168"/>
      <c r="IV572" s="168"/>
      <c r="IW572" s="168"/>
      <c r="IX572" s="168"/>
      <c r="IY572" s="168"/>
      <c r="IZ572" s="168"/>
      <c r="JA572" s="168"/>
      <c r="JB572" s="168"/>
      <c r="JC572" s="168"/>
      <c r="JD572" s="168"/>
      <c r="JE572" s="168"/>
      <c r="JF572" s="168"/>
      <c r="JG572" s="168"/>
      <c r="JH572" s="168"/>
      <c r="JI572" s="168"/>
      <c r="JJ572" s="168"/>
      <c r="JK572" s="168"/>
      <c r="JL572" s="168"/>
      <c r="JM572" s="168"/>
      <c r="JN572" s="168"/>
      <c r="JO572" s="168"/>
      <c r="JP572" s="168"/>
      <c r="JQ572" s="168"/>
      <c r="JR572" s="168"/>
      <c r="JS572" s="168"/>
      <c r="JT572" s="168"/>
      <c r="JU572" s="168"/>
      <c r="JV572" s="168"/>
      <c r="JW572" s="168"/>
      <c r="JX572" s="168"/>
      <c r="JY572" s="508"/>
      <c r="JZ572" s="508"/>
      <c r="KA572" s="508"/>
      <c r="KB572" s="508"/>
      <c r="KC572" s="508"/>
      <c r="KD572" s="508"/>
      <c r="KE572" s="508"/>
      <c r="KF572" s="508"/>
      <c r="KG572" s="508"/>
      <c r="KH572" s="508"/>
      <c r="KI572" s="508"/>
      <c r="KJ572" s="508"/>
      <c r="KK572" s="508"/>
      <c r="KL572" s="508"/>
      <c r="KM572" s="508"/>
      <c r="KN572" s="508"/>
      <c r="KO572" s="508"/>
      <c r="KP572" s="508"/>
      <c r="KQ572" s="508"/>
      <c r="KR572" s="508"/>
      <c r="KS572" s="508"/>
      <c r="KT572" s="508"/>
      <c r="KU572" s="508"/>
      <c r="KV572" s="508"/>
      <c r="KW572" s="89"/>
      <c r="KX572" s="89"/>
      <c r="KY572" s="89"/>
      <c r="KZ572" s="89"/>
      <c r="LA572" s="89"/>
      <c r="LB572" s="508"/>
      <c r="LC572" s="508"/>
      <c r="LD572" s="89"/>
      <c r="LE572" s="89"/>
      <c r="LF572" s="508"/>
      <c r="LG572" s="508"/>
      <c r="LH572" s="89"/>
      <c r="LI572" s="89"/>
      <c r="LJ572" s="508"/>
      <c r="LK572" s="508"/>
      <c r="LL572" s="508"/>
      <c r="LM572" s="508"/>
      <c r="LN572" s="508"/>
      <c r="LO572" s="508"/>
      <c r="LP572" s="508"/>
      <c r="LQ572" s="89"/>
      <c r="LR572" s="89"/>
      <c r="LS572" s="508"/>
      <c r="LT572" s="508"/>
      <c r="LU572" s="89"/>
      <c r="LV572" s="89"/>
      <c r="LW572" s="508"/>
      <c r="LX572" s="508"/>
      <c r="LY572" s="508"/>
      <c r="LZ572" s="508"/>
      <c r="MA572" s="508"/>
      <c r="MB572" s="203"/>
      <c r="MC572" s="107"/>
      <c r="MD572" s="508"/>
      <c r="ME572" s="508"/>
      <c r="MF572" s="508"/>
      <c r="MG572" s="508"/>
      <c r="MH572" s="508"/>
      <c r="MI572" s="508"/>
      <c r="MJ572" s="508"/>
      <c r="MK572" s="168"/>
      <c r="ML572" s="168"/>
      <c r="MM572" s="168"/>
      <c r="MN572" s="168"/>
      <c r="MO572" s="168"/>
      <c r="MP572" s="168"/>
      <c r="MQ572" s="168"/>
      <c r="MR572" s="168"/>
      <c r="MS572" s="168"/>
      <c r="MT572" s="168"/>
      <c r="MU572" s="168"/>
      <c r="MV572" s="168"/>
      <c r="MW572" s="168"/>
      <c r="MX572" s="168"/>
      <c r="MY572" s="168"/>
      <c r="MZ572" s="168"/>
      <c r="NA572" s="168"/>
      <c r="NB572" s="168"/>
      <c r="NC572" s="168"/>
      <c r="ND572" s="168"/>
      <c r="NE572" s="168"/>
      <c r="NF572" s="168"/>
      <c r="NG572" s="168"/>
      <c r="NH572" s="168"/>
      <c r="NI572" s="168"/>
      <c r="NJ572" s="168"/>
      <c r="NK572" s="168"/>
      <c r="NL572" s="168"/>
      <c r="NM572" s="168"/>
      <c r="NN572" s="168"/>
      <c r="NO572" s="168"/>
      <c r="NP572" s="168"/>
      <c r="NQ572" s="168"/>
      <c r="NR572" s="168"/>
      <c r="NS572" s="168"/>
      <c r="NT572" s="168"/>
      <c r="NU572" s="168"/>
      <c r="NV572" s="168"/>
      <c r="NW572" s="168"/>
      <c r="NX572" s="168"/>
      <c r="NY572" s="168"/>
      <c r="NZ572" s="168"/>
      <c r="OA572" s="168"/>
      <c r="OB572" s="168"/>
      <c r="OC572" s="508"/>
      <c r="OD572" s="508"/>
      <c r="OE572" s="508"/>
      <c r="OF572" s="508"/>
      <c r="OG572" s="508"/>
      <c r="OH572" s="508"/>
      <c r="OI572" s="508"/>
      <c r="OJ572" s="508"/>
      <c r="OK572" s="508"/>
      <c r="OL572" s="508"/>
      <c r="OM572" s="508"/>
      <c r="ON572" s="508"/>
      <c r="OO572" s="508"/>
      <c r="OP572" s="508"/>
      <c r="OQ572" s="508"/>
      <c r="OR572" s="508"/>
      <c r="OS572" s="508"/>
      <c r="OT572" s="508"/>
      <c r="OU572" s="508"/>
      <c r="OV572" s="508"/>
      <c r="OW572" s="508"/>
      <c r="OX572" s="508"/>
      <c r="OY572" s="508"/>
      <c r="OZ572" s="508"/>
      <c r="PA572" s="89"/>
      <c r="PB572" s="89"/>
      <c r="PC572" s="89"/>
      <c r="PD572" s="89"/>
      <c r="PE572" s="89"/>
      <c r="PF572" s="508"/>
      <c r="PG572" s="508"/>
      <c r="PH572" s="89"/>
      <c r="PI572" s="89"/>
      <c r="PJ572" s="508"/>
      <c r="PK572" s="508"/>
      <c r="PL572" s="89"/>
      <c r="PM572" s="89"/>
      <c r="PN572" s="508"/>
      <c r="PO572" s="508"/>
      <c r="PP572" s="508"/>
      <c r="PQ572" s="508"/>
      <c r="PR572" s="508"/>
      <c r="PS572" s="508"/>
      <c r="PT572" s="508"/>
      <c r="PU572" s="89"/>
      <c r="PV572" s="89"/>
      <c r="PW572" s="508"/>
      <c r="PX572" s="508"/>
      <c r="PY572" s="89"/>
      <c r="PZ572" s="89"/>
      <c r="QA572" s="508"/>
      <c r="QB572" s="508"/>
      <c r="QC572" s="508"/>
      <c r="QD572" s="508"/>
      <c r="QE572" s="508"/>
      <c r="QF572" s="203"/>
      <c r="QG572" s="107"/>
      <c r="QH572" s="508"/>
      <c r="QI572" s="508"/>
      <c r="QJ572" s="508"/>
      <c r="QK572" s="508"/>
      <c r="QL572" s="508"/>
      <c r="QM572" s="508"/>
      <c r="QN572" s="508"/>
      <c r="QO572" s="168"/>
      <c r="QP572" s="168"/>
      <c r="QQ572" s="168"/>
      <c r="QR572" s="168"/>
      <c r="QS572" s="168"/>
      <c r="QT572" s="168"/>
      <c r="QU572" s="168"/>
      <c r="QV572" s="168"/>
      <c r="QW572" s="168"/>
      <c r="QX572" s="168"/>
      <c r="QY572" s="168"/>
      <c r="QZ572" s="168"/>
      <c r="RA572" s="168"/>
      <c r="RB572" s="168"/>
      <c r="RC572" s="168"/>
      <c r="RD572" s="168"/>
      <c r="RE572" s="168"/>
      <c r="RF572" s="168"/>
      <c r="RG572" s="168"/>
      <c r="RH572" s="168"/>
      <c r="RI572" s="168"/>
      <c r="RJ572" s="168"/>
      <c r="RK572" s="168"/>
      <c r="RL572" s="168"/>
      <c r="RM572" s="168"/>
      <c r="RN572" s="168"/>
      <c r="RO572" s="168"/>
      <c r="RP572" s="168"/>
      <c r="RQ572" s="168"/>
      <c r="RR572" s="168"/>
      <c r="RS572" s="168"/>
      <c r="RT572" s="168"/>
      <c r="RU572" s="168"/>
      <c r="RV572" s="168"/>
      <c r="RW572" s="168"/>
      <c r="RX572" s="168"/>
      <c r="RY572" s="168"/>
      <c r="RZ572" s="168"/>
      <c r="SA572" s="168"/>
      <c r="SB572" s="168"/>
      <c r="SC572" s="168"/>
      <c r="SD572" s="168"/>
      <c r="SE572" s="168"/>
      <c r="SF572" s="168"/>
      <c r="SG572" s="508"/>
      <c r="SH572" s="508"/>
      <c r="SI572" s="508"/>
      <c r="SJ572" s="508"/>
      <c r="SK572" s="508"/>
      <c r="SL572" s="508"/>
      <c r="SM572" s="508"/>
      <c r="SN572" s="508"/>
      <c r="SO572" s="508"/>
      <c r="SP572" s="508"/>
      <c r="SQ572" s="508"/>
      <c r="SR572" s="508"/>
      <c r="SS572" s="508"/>
      <c r="ST572" s="508"/>
      <c r="SU572" s="508"/>
      <c r="SV572" s="508"/>
      <c r="SW572" s="508"/>
      <c r="SX572" s="508"/>
      <c r="SY572" s="508"/>
      <c r="SZ572" s="508"/>
      <c r="TA572" s="508"/>
      <c r="TB572" s="508"/>
      <c r="TC572" s="508"/>
      <c r="TD572" s="508"/>
      <c r="TE572" s="89"/>
      <c r="TF572" s="89"/>
      <c r="TG572" s="89"/>
      <c r="TH572" s="89"/>
      <c r="TI572" s="89"/>
      <c r="TJ572" s="508"/>
      <c r="TK572" s="508"/>
      <c r="TL572" s="89"/>
      <c r="TM572" s="89"/>
      <c r="TN572" s="508"/>
      <c r="TO572" s="508"/>
      <c r="TP572" s="89"/>
      <c r="TQ572" s="89"/>
      <c r="TR572" s="508"/>
      <c r="TS572" s="508"/>
      <c r="TT572" s="508"/>
      <c r="TU572" s="508"/>
      <c r="TV572" s="508"/>
      <c r="TW572" s="508"/>
      <c r="TX572" s="508"/>
      <c r="TY572" s="89"/>
      <c r="TZ572" s="89"/>
      <c r="UA572" s="508"/>
      <c r="UB572" s="508"/>
      <c r="UC572" s="89"/>
      <c r="UD572" s="89"/>
      <c r="UE572" s="508"/>
      <c r="UF572" s="508"/>
      <c r="UG572" s="508"/>
      <c r="UH572" s="508"/>
      <c r="UI572" s="508"/>
      <c r="UJ572" s="203"/>
      <c r="UK572" s="107"/>
      <c r="UL572" s="508"/>
      <c r="UM572" s="508"/>
      <c r="UN572" s="508"/>
      <c r="UO572" s="508"/>
      <c r="UP572" s="508"/>
      <c r="UQ572" s="508"/>
      <c r="UR572" s="508"/>
      <c r="US572" s="168"/>
      <c r="UT572" s="168"/>
      <c r="UU572" s="168"/>
      <c r="UV572" s="168"/>
      <c r="UW572" s="168"/>
      <c r="UX572" s="168"/>
      <c r="UY572" s="168"/>
      <c r="UZ572" s="168"/>
      <c r="VA572" s="168"/>
      <c r="VB572" s="168"/>
      <c r="VC572" s="168"/>
      <c r="VD572" s="168"/>
      <c r="VE572" s="168"/>
      <c r="VF572" s="168"/>
      <c r="VG572" s="168"/>
      <c r="VH572" s="168"/>
      <c r="VI572" s="168"/>
      <c r="VJ572" s="168"/>
      <c r="VK572" s="168"/>
      <c r="VL572" s="168"/>
      <c r="VM572" s="168"/>
      <c r="VN572" s="168"/>
      <c r="VO572" s="168"/>
      <c r="VP572" s="168"/>
      <c r="VQ572" s="168"/>
      <c r="VR572" s="168"/>
      <c r="VS572" s="168"/>
      <c r="VT572" s="168"/>
      <c r="VU572" s="168"/>
      <c r="VV572" s="168"/>
      <c r="VW572" s="168"/>
      <c r="VX572" s="168"/>
      <c r="VY572" s="168"/>
      <c r="VZ572" s="168"/>
      <c r="WA572" s="168"/>
      <c r="WB572" s="168"/>
      <c r="WC572" s="168"/>
      <c r="WD572" s="168"/>
      <c r="WE572" s="168"/>
      <c r="WF572" s="168"/>
      <c r="WG572" s="168"/>
      <c r="WH572" s="168"/>
      <c r="WI572" s="168"/>
      <c r="WJ572" s="168"/>
      <c r="WK572" s="508"/>
      <c r="WL572" s="508"/>
      <c r="WM572" s="508"/>
      <c r="WN572" s="508"/>
      <c r="WO572" s="508"/>
      <c r="WP572" s="508"/>
      <c r="WQ572" s="508"/>
      <c r="WR572" s="508"/>
      <c r="WS572" s="508"/>
      <c r="WT572" s="508"/>
      <c r="WU572" s="508"/>
      <c r="WV572" s="508"/>
      <c r="WW572" s="508"/>
      <c r="WX572" s="508"/>
      <c r="WY572" s="508"/>
      <c r="WZ572" s="508"/>
      <c r="XA572" s="508"/>
      <c r="XB572" s="508"/>
      <c r="XC572" s="508"/>
      <c r="XD572" s="508"/>
      <c r="XE572" s="508"/>
      <c r="XF572" s="508"/>
      <c r="XG572" s="508"/>
      <c r="XH572" s="508"/>
      <c r="XI572" s="89"/>
      <c r="XJ572" s="89"/>
      <c r="XK572" s="89"/>
      <c r="XL572" s="89"/>
      <c r="XM572" s="89"/>
      <c r="XN572" s="508"/>
      <c r="XO572" s="508"/>
      <c r="XP572" s="89"/>
      <c r="XQ572" s="89"/>
      <c r="XR572" s="508"/>
      <c r="XS572" s="508"/>
      <c r="XT572" s="89"/>
      <c r="XU572" s="89"/>
      <c r="XV572" s="508"/>
      <c r="XW572" s="508"/>
      <c r="XX572" s="508"/>
      <c r="XY572" s="508"/>
      <c r="XZ572" s="508"/>
      <c r="YA572" s="508"/>
      <c r="YB572" s="508"/>
      <c r="YC572" s="89"/>
      <c r="YD572" s="89"/>
      <c r="YE572" s="508"/>
      <c r="YF572" s="508"/>
      <c r="YG572" s="89"/>
      <c r="YH572" s="89"/>
      <c r="YI572" s="508"/>
      <c r="YJ572" s="508"/>
      <c r="YK572" s="508"/>
      <c r="YL572" s="508"/>
      <c r="YM572" s="508"/>
      <c r="YN572" s="203"/>
      <c r="YO572" s="107"/>
      <c r="YP572" s="508"/>
      <c r="YQ572" s="508"/>
      <c r="YR572" s="508"/>
      <c r="YS572" s="508"/>
      <c r="YT572" s="508"/>
      <c r="YU572" s="508"/>
      <c r="YV572" s="508"/>
      <c r="YW572" s="168"/>
      <c r="YX572" s="168"/>
      <c r="YY572" s="168"/>
      <c r="YZ572" s="168"/>
      <c r="ZA572" s="168"/>
      <c r="ZB572" s="168"/>
      <c r="ZC572" s="168"/>
      <c r="ZD572" s="168"/>
      <c r="ZE572" s="168"/>
      <c r="ZF572" s="168"/>
      <c r="ZG572" s="168"/>
      <c r="ZH572" s="168"/>
      <c r="ZI572" s="168"/>
      <c r="ZJ572" s="168"/>
      <c r="ZK572" s="168"/>
      <c r="ZL572" s="168"/>
      <c r="ZM572" s="168"/>
      <c r="ZN572" s="168"/>
      <c r="ZO572" s="168"/>
      <c r="ZP572" s="168"/>
      <c r="ZQ572" s="168"/>
      <c r="ZR572" s="168"/>
      <c r="ZS572" s="168"/>
      <c r="ZT572" s="168"/>
      <c r="ZU572" s="168"/>
      <c r="ZV572" s="168"/>
      <c r="ZW572" s="168"/>
      <c r="ZX572" s="168"/>
      <c r="ZY572" s="168"/>
      <c r="ZZ572" s="168"/>
      <c r="AAA572" s="168"/>
      <c r="AAB572" s="168"/>
      <c r="AAC572" s="168"/>
      <c r="AAD572" s="168"/>
      <c r="AAE572" s="168"/>
      <c r="AAF572" s="168"/>
      <c r="AAG572" s="168"/>
      <c r="AAH572" s="168"/>
      <c r="AAI572" s="168"/>
      <c r="AAJ572" s="168"/>
      <c r="AAK572" s="168"/>
      <c r="AAL572" s="168"/>
      <c r="AAM572" s="168"/>
      <c r="AAN572" s="168"/>
      <c r="AAO572" s="508"/>
      <c r="AAP572" s="508"/>
      <c r="AAQ572" s="508"/>
      <c r="AAR572" s="508"/>
      <c r="AAS572" s="508"/>
      <c r="AAT572" s="508"/>
      <c r="AAU572" s="508"/>
      <c r="AAV572" s="508"/>
      <c r="AAW572" s="508"/>
      <c r="AAX572" s="508"/>
      <c r="AAY572" s="508"/>
      <c r="AAZ572" s="508"/>
      <c r="ABA572" s="508"/>
      <c r="ABB572" s="508"/>
      <c r="ABC572" s="508"/>
      <c r="ABD572" s="508"/>
      <c r="ABE572" s="508"/>
      <c r="ABF572" s="508"/>
      <c r="ABG572" s="508"/>
      <c r="ABH572" s="508"/>
      <c r="ABI572" s="508"/>
      <c r="ABJ572" s="508"/>
      <c r="ABK572" s="508"/>
      <c r="ABL572" s="508"/>
      <c r="ABM572" s="89"/>
      <c r="ABN572" s="89"/>
      <c r="ABO572" s="89"/>
      <c r="ABP572" s="89"/>
      <c r="ABQ572" s="89"/>
      <c r="ABR572" s="508"/>
      <c r="ABS572" s="508"/>
      <c r="ABT572" s="89"/>
      <c r="ABU572" s="89"/>
      <c r="ABV572" s="508"/>
      <c r="ABW572" s="508"/>
      <c r="ABX572" s="89"/>
      <c r="ABY572" s="89"/>
      <c r="ABZ572" s="508"/>
      <c r="ACA572" s="508"/>
      <c r="ACB572" s="508"/>
      <c r="ACC572" s="508"/>
      <c r="ACD572" s="508"/>
      <c r="ACE572" s="508"/>
      <c r="ACF572" s="508"/>
      <c r="ACG572" s="89"/>
      <c r="ACH572" s="89"/>
      <c r="ACI572" s="508"/>
      <c r="ACJ572" s="508"/>
      <c r="ACK572" s="89"/>
      <c r="ACL572" s="89"/>
      <c r="ACM572" s="508"/>
      <c r="ACN572" s="508"/>
      <c r="ACO572" s="508"/>
      <c r="ACP572" s="508"/>
      <c r="ACQ572" s="508"/>
      <c r="ACR572" s="203"/>
      <c r="ACS572" s="107"/>
      <c r="ACT572" s="508"/>
      <c r="ACU572" s="508"/>
      <c r="ACV572" s="508"/>
      <c r="ACW572" s="508"/>
      <c r="ACX572" s="508"/>
      <c r="ACY572" s="508"/>
      <c r="ACZ572" s="508"/>
      <c r="ADA572" s="168"/>
      <c r="ADB572" s="168"/>
      <c r="ADC572" s="168"/>
      <c r="ADD572" s="168"/>
      <c r="ADE572" s="168"/>
      <c r="ADF572" s="168"/>
      <c r="ADG572" s="168"/>
      <c r="ADH572" s="168"/>
      <c r="ADI572" s="168"/>
      <c r="ADJ572" s="168"/>
      <c r="ADK572" s="168"/>
      <c r="ADL572" s="168"/>
      <c r="ADM572" s="168"/>
      <c r="ADN572" s="168"/>
      <c r="ADO572" s="168"/>
      <c r="ADP572" s="168"/>
      <c r="ADQ572" s="168"/>
      <c r="ADR572" s="168"/>
      <c r="ADS572" s="168"/>
      <c r="ADT572" s="168"/>
      <c r="ADU572" s="168"/>
      <c r="ADV572" s="168"/>
      <c r="ADW572" s="168"/>
      <c r="ADX572" s="168"/>
      <c r="ADY572" s="168"/>
      <c r="ADZ572" s="168"/>
      <c r="AEA572" s="168"/>
      <c r="AEB572" s="168"/>
      <c r="AEC572" s="168"/>
      <c r="AED572" s="168"/>
      <c r="AEE572" s="168"/>
      <c r="AEF572" s="168"/>
      <c r="AEG572" s="168"/>
      <c r="AEH572" s="168"/>
      <c r="AEI572" s="168"/>
      <c r="AEJ572" s="168"/>
      <c r="AEK572" s="168"/>
      <c r="AEL572" s="168"/>
      <c r="AEM572" s="168"/>
      <c r="AEN572" s="168"/>
      <c r="AEO572" s="168"/>
      <c r="AEP572" s="168"/>
      <c r="AEQ572" s="168"/>
      <c r="AER572" s="168"/>
      <c r="AES572" s="508"/>
      <c r="AET572" s="508"/>
      <c r="AEU572" s="508"/>
      <c r="AEV572" s="508"/>
      <c r="AEW572" s="508"/>
      <c r="AEX572" s="508"/>
      <c r="AEY572" s="508"/>
      <c r="AEZ572" s="508"/>
      <c r="AFA572" s="508"/>
      <c r="AFB572" s="508"/>
      <c r="AFC572" s="508"/>
      <c r="AFD572" s="508"/>
      <c r="AFE572" s="508"/>
      <c r="AFF572" s="508"/>
      <c r="AFG572" s="508"/>
      <c r="AFH572" s="508"/>
      <c r="AFI572" s="508"/>
      <c r="AFJ572" s="508"/>
      <c r="AFK572" s="508"/>
      <c r="AFL572" s="508"/>
      <c r="AFM572" s="508"/>
      <c r="AFN572" s="508"/>
      <c r="AFO572" s="508"/>
      <c r="AFP572" s="508"/>
      <c r="AFQ572" s="89"/>
      <c r="AFR572" s="89"/>
      <c r="AFS572" s="89"/>
      <c r="AFT572" s="89"/>
      <c r="AFU572" s="89"/>
      <c r="AFV572" s="508"/>
      <c r="AFW572" s="508"/>
      <c r="AFX572" s="89"/>
      <c r="AFY572" s="89"/>
      <c r="AFZ572" s="508"/>
      <c r="AGA572" s="508"/>
      <c r="AGB572" s="89"/>
      <c r="AGC572" s="89"/>
      <c r="AGD572" s="508"/>
      <c r="AGE572" s="508"/>
      <c r="AGF572" s="508"/>
      <c r="AGG572" s="508"/>
      <c r="AGH572" s="508"/>
      <c r="AGI572" s="508"/>
      <c r="AGJ572" s="508"/>
      <c r="AGK572" s="89"/>
      <c r="AGL572" s="89"/>
      <c r="AGM572" s="508"/>
      <c r="AGN572" s="508"/>
      <c r="AGO572" s="89"/>
      <c r="AGP572" s="89"/>
      <c r="AGQ572" s="508"/>
      <c r="AGR572" s="508"/>
      <c r="AGS572" s="508"/>
      <c r="AGT572" s="508"/>
      <c r="AGU572" s="508"/>
      <c r="AGV572" s="203"/>
      <c r="AGW572" s="107"/>
      <c r="AGX572" s="508"/>
      <c r="AGY572" s="508"/>
      <c r="AGZ572" s="508"/>
      <c r="AHA572" s="508"/>
      <c r="AHB572" s="508"/>
      <c r="AHC572" s="508"/>
      <c r="AHD572" s="508"/>
      <c r="AHE572" s="168"/>
      <c r="AHF572" s="168"/>
      <c r="AHG572" s="168"/>
      <c r="AHH572" s="168"/>
      <c r="AHI572" s="168"/>
      <c r="AHJ572" s="168"/>
      <c r="AHK572" s="168"/>
      <c r="AHL572" s="168"/>
      <c r="AHM572" s="168"/>
      <c r="AHN572" s="168"/>
      <c r="AHO572" s="168"/>
      <c r="AHP572" s="168"/>
      <c r="AHQ572" s="168"/>
      <c r="AHR572" s="168"/>
      <c r="AHS572" s="168"/>
      <c r="AHT572" s="168"/>
      <c r="AHU572" s="168"/>
      <c r="AHV572" s="168"/>
      <c r="AHW572" s="168"/>
      <c r="AHX572" s="168"/>
      <c r="AHY572" s="168"/>
      <c r="AHZ572" s="168"/>
      <c r="AIA572" s="168"/>
      <c r="AIB572" s="168"/>
      <c r="AIC572" s="168"/>
      <c r="AID572" s="168"/>
      <c r="AIE572" s="168"/>
      <c r="AIF572" s="168"/>
      <c r="AIG572" s="168"/>
      <c r="AIH572" s="168"/>
      <c r="AII572" s="168"/>
      <c r="AIJ572" s="168"/>
      <c r="AIK572" s="168"/>
      <c r="AIL572" s="168"/>
      <c r="AIM572" s="168"/>
      <c r="AIN572" s="168"/>
      <c r="AIO572" s="168"/>
      <c r="AIP572" s="168"/>
      <c r="AIQ572" s="168"/>
      <c r="AIR572" s="168"/>
      <c r="AIS572" s="168"/>
      <c r="AIT572" s="168"/>
      <c r="AIU572" s="168"/>
      <c r="AIV572" s="168"/>
      <c r="AIW572" s="508"/>
      <c r="AIX572" s="508"/>
      <c r="AIY572" s="508"/>
      <c r="AIZ572" s="508"/>
      <c r="AJA572" s="508"/>
      <c r="AJB572" s="508"/>
      <c r="AJC572" s="508"/>
      <c r="AJD572" s="508"/>
      <c r="AJE572" s="508"/>
      <c r="AJF572" s="508"/>
      <c r="AJG572" s="508"/>
      <c r="AJH572" s="508"/>
      <c r="AJI572" s="508"/>
      <c r="AJJ572" s="508"/>
      <c r="AJK572" s="508"/>
      <c r="AJL572" s="508"/>
      <c r="AJM572" s="508"/>
      <c r="AJN572" s="508"/>
      <c r="AJO572" s="508"/>
      <c r="AJP572" s="508"/>
      <c r="AJQ572" s="508"/>
      <c r="AJR572" s="508"/>
      <c r="AJS572" s="508"/>
      <c r="AJT572" s="508"/>
      <c r="AJU572" s="89"/>
      <c r="AJV572" s="89"/>
      <c r="AJW572" s="89"/>
      <c r="AJX572" s="89"/>
      <c r="AJY572" s="89"/>
      <c r="AJZ572" s="508"/>
      <c r="AKA572" s="508"/>
      <c r="AKB572" s="89"/>
      <c r="AKC572" s="89"/>
      <c r="AKD572" s="508"/>
      <c r="AKE572" s="508"/>
      <c r="AKF572" s="89"/>
      <c r="AKG572" s="89"/>
      <c r="AKH572" s="508"/>
      <c r="AKI572" s="508"/>
      <c r="AKJ572" s="508"/>
      <c r="AKK572" s="508"/>
      <c r="AKL572" s="508"/>
      <c r="AKM572" s="508"/>
      <c r="AKN572" s="508"/>
      <c r="AKO572" s="89"/>
      <c r="AKP572" s="89"/>
      <c r="AKQ572" s="508"/>
      <c r="AKR572" s="508"/>
      <c r="AKS572" s="89"/>
      <c r="AKT572" s="89"/>
      <c r="AKU572" s="508"/>
      <c r="AKV572" s="508"/>
      <c r="AKW572" s="508"/>
      <c r="AKX572" s="508"/>
      <c r="AKY572" s="508"/>
      <c r="AKZ572" s="203"/>
      <c r="ALA572" s="107"/>
      <c r="ALB572" s="508"/>
      <c r="ALC572" s="508"/>
      <c r="ALD572" s="508"/>
      <c r="ALE572" s="508"/>
      <c r="ALF572" s="508"/>
      <c r="ALG572" s="508"/>
      <c r="ALH572" s="508"/>
      <c r="ALI572" s="168"/>
      <c r="ALJ572" s="168"/>
      <c r="ALK572" s="168"/>
      <c r="ALL572" s="168"/>
      <c r="ALM572" s="168"/>
      <c r="ALN572" s="168"/>
      <c r="ALO572" s="168"/>
      <c r="ALP572" s="168"/>
      <c r="ALQ572" s="168"/>
      <c r="ALR572" s="168"/>
      <c r="ALS572" s="168"/>
      <c r="ALT572" s="168"/>
      <c r="ALU572" s="168"/>
      <c r="ALV572" s="168"/>
      <c r="ALW572" s="168"/>
      <c r="ALX572" s="168"/>
      <c r="ALY572" s="168"/>
      <c r="ALZ572" s="168"/>
      <c r="AMA572" s="168"/>
      <c r="AMB572" s="168"/>
      <c r="AMC572" s="168"/>
      <c r="AMD572" s="168"/>
      <c r="AME572" s="168"/>
      <c r="AMF572" s="168"/>
      <c r="AMG572" s="168"/>
      <c r="AMH572" s="168"/>
      <c r="AMI572" s="168"/>
      <c r="AMJ572" s="168"/>
      <c r="AMK572" s="168"/>
      <c r="AML572" s="168"/>
      <c r="AMM572" s="168"/>
      <c r="AMN572" s="168"/>
      <c r="AMO572" s="168"/>
      <c r="AMP572" s="168"/>
      <c r="AMQ572" s="168"/>
      <c r="AMR572" s="168"/>
      <c r="AMS572" s="168"/>
      <c r="AMT572" s="168"/>
      <c r="AMU572" s="168"/>
      <c r="AMV572" s="168"/>
      <c r="AMW572" s="168"/>
      <c r="AMX572" s="168"/>
      <c r="AMY572" s="168"/>
      <c r="AMZ572" s="168"/>
      <c r="ANA572" s="508"/>
      <c r="ANB572" s="508"/>
      <c r="ANC572" s="508"/>
      <c r="AND572" s="508"/>
      <c r="ANE572" s="508"/>
      <c r="ANF572" s="508"/>
      <c r="ANG572" s="508"/>
      <c r="ANH572" s="508"/>
      <c r="ANI572" s="508"/>
      <c r="ANJ572" s="508"/>
      <c r="ANK572" s="508"/>
      <c r="ANL572" s="508"/>
      <c r="ANM572" s="508"/>
      <c r="ANN572" s="508"/>
      <c r="ANO572" s="508"/>
      <c r="ANP572" s="508"/>
      <c r="ANQ572" s="508"/>
      <c r="ANR572" s="508"/>
      <c r="ANS572" s="508"/>
      <c r="ANT572" s="508"/>
      <c r="ANU572" s="508"/>
      <c r="ANV572" s="508"/>
      <c r="ANW572" s="508"/>
      <c r="ANX572" s="508"/>
      <c r="ANY572" s="89"/>
      <c r="ANZ572" s="89"/>
      <c r="AOA572" s="89"/>
      <c r="AOB572" s="89"/>
      <c r="AOC572" s="89"/>
      <c r="AOD572" s="508"/>
      <c r="AOE572" s="508"/>
      <c r="AOF572" s="89"/>
      <c r="AOG572" s="89"/>
      <c r="AOH572" s="508"/>
      <c r="AOI572" s="508"/>
      <c r="AOJ572" s="89"/>
      <c r="AOK572" s="89"/>
      <c r="AOL572" s="508"/>
      <c r="AOM572" s="508"/>
      <c r="AON572" s="508"/>
      <c r="AOO572" s="508"/>
      <c r="AOP572" s="508"/>
      <c r="AOQ572" s="508"/>
      <c r="AOR572" s="508"/>
      <c r="AOS572" s="89"/>
      <c r="AOT572" s="89"/>
      <c r="AOU572" s="508"/>
      <c r="AOV572" s="508"/>
      <c r="AOW572" s="89"/>
      <c r="AOX572" s="89"/>
      <c r="AOY572" s="508"/>
      <c r="AOZ572" s="508"/>
      <c r="APA572" s="508"/>
      <c r="APB572" s="508"/>
      <c r="APC572" s="508"/>
      <c r="APD572" s="203"/>
      <c r="APE572" s="107"/>
      <c r="APF572" s="508"/>
      <c r="APG572" s="508"/>
      <c r="APH572" s="508"/>
      <c r="API572" s="508"/>
      <c r="APJ572" s="508"/>
      <c r="APK572" s="508"/>
      <c r="APL572" s="508"/>
      <c r="APM572" s="168"/>
      <c r="APN572" s="168"/>
      <c r="APO572" s="168"/>
      <c r="APP572" s="168"/>
      <c r="APQ572" s="168"/>
      <c r="APR572" s="168"/>
      <c r="APS572" s="168"/>
      <c r="APT572" s="168"/>
      <c r="APU572" s="168"/>
      <c r="APV572" s="168"/>
      <c r="APW572" s="168"/>
      <c r="APX572" s="168"/>
      <c r="APY572" s="168"/>
      <c r="APZ572" s="168"/>
      <c r="AQA572" s="168"/>
      <c r="AQB572" s="168"/>
      <c r="AQC572" s="168"/>
      <c r="AQD572" s="168"/>
      <c r="AQE572" s="168"/>
      <c r="AQF572" s="168"/>
      <c r="AQG572" s="168"/>
      <c r="AQH572" s="168"/>
      <c r="AQI572" s="168"/>
      <c r="AQJ572" s="168"/>
      <c r="AQK572" s="168"/>
      <c r="AQL572" s="168"/>
      <c r="AQM572" s="168"/>
      <c r="AQN572" s="168"/>
      <c r="AQO572" s="168"/>
      <c r="AQP572" s="168"/>
      <c r="AQQ572" s="168"/>
      <c r="AQR572" s="168"/>
      <c r="AQS572" s="168"/>
      <c r="AQT572" s="168"/>
      <c r="AQU572" s="168"/>
      <c r="AQV572" s="168"/>
      <c r="AQW572" s="168"/>
      <c r="AQX572" s="168"/>
      <c r="AQY572" s="168"/>
      <c r="AQZ572" s="168"/>
      <c r="ARA572" s="168"/>
      <c r="ARB572" s="168"/>
      <c r="ARC572" s="168"/>
      <c r="ARD572" s="168"/>
      <c r="ARE572" s="508"/>
      <c r="ARF572" s="508"/>
      <c r="ARG572" s="508"/>
      <c r="ARH572" s="508"/>
      <c r="ARI572" s="508"/>
      <c r="ARJ572" s="508"/>
      <c r="ARK572" s="508"/>
      <c r="ARL572" s="508"/>
      <c r="ARM572" s="508"/>
      <c r="ARN572" s="508"/>
      <c r="ARO572" s="508"/>
      <c r="ARP572" s="508"/>
      <c r="ARQ572" s="508"/>
      <c r="ARR572" s="508"/>
      <c r="ARS572" s="508"/>
      <c r="ART572" s="508"/>
      <c r="ARU572" s="508"/>
      <c r="ARV572" s="508"/>
      <c r="ARW572" s="508"/>
      <c r="ARX572" s="508"/>
      <c r="ARY572" s="508"/>
      <c r="ARZ572" s="508"/>
      <c r="ASA572" s="508"/>
      <c r="ASB572" s="508"/>
      <c r="ASC572" s="89"/>
      <c r="ASD572" s="89"/>
      <c r="ASE572" s="89"/>
      <c r="ASF572" s="89"/>
      <c r="ASG572" s="89"/>
      <c r="ASH572" s="508"/>
      <c r="ASI572" s="508"/>
      <c r="ASJ572" s="89"/>
      <c r="ASK572" s="89"/>
      <c r="ASL572" s="508"/>
      <c r="ASM572" s="508"/>
      <c r="ASN572" s="89"/>
      <c r="ASO572" s="89"/>
      <c r="ASP572" s="508"/>
      <c r="ASQ572" s="508"/>
      <c r="ASR572" s="508"/>
      <c r="ASS572" s="508"/>
      <c r="AST572" s="508"/>
      <c r="ASU572" s="508"/>
      <c r="ASV572" s="508"/>
      <c r="ASW572" s="89"/>
      <c r="ASX572" s="89"/>
      <c r="ASY572" s="508"/>
      <c r="ASZ572" s="508"/>
      <c r="ATA572" s="89"/>
      <c r="ATB572" s="89"/>
      <c r="ATC572" s="508"/>
      <c r="ATD572" s="508"/>
      <c r="ATE572" s="508"/>
      <c r="ATF572" s="508"/>
      <c r="ATG572" s="508"/>
      <c r="ATH572" s="203"/>
      <c r="ATI572" s="107"/>
      <c r="ATJ572" s="508"/>
      <c r="ATK572" s="508"/>
      <c r="ATL572" s="508"/>
      <c r="ATM572" s="508"/>
      <c r="ATN572" s="508"/>
      <c r="ATO572" s="508"/>
      <c r="ATP572" s="508"/>
      <c r="ATQ572" s="168"/>
      <c r="ATR572" s="168"/>
      <c r="ATS572" s="168"/>
      <c r="ATT572" s="168"/>
      <c r="ATU572" s="168"/>
      <c r="ATV572" s="168"/>
      <c r="ATW572" s="168"/>
      <c r="ATX572" s="168"/>
      <c r="ATY572" s="168"/>
      <c r="ATZ572" s="168"/>
      <c r="AUA572" s="168"/>
      <c r="AUB572" s="168"/>
      <c r="AUC572" s="168"/>
      <c r="AUD572" s="168"/>
      <c r="AUE572" s="168"/>
      <c r="AUF572" s="168"/>
      <c r="AUG572" s="168"/>
      <c r="AUH572" s="168"/>
      <c r="AUI572" s="168"/>
      <c r="AUJ572" s="168"/>
      <c r="AUK572" s="168"/>
      <c r="AUL572" s="168"/>
      <c r="AUM572" s="168"/>
      <c r="AUN572" s="168"/>
      <c r="AUO572" s="168"/>
      <c r="AUP572" s="168"/>
      <c r="AUQ572" s="168"/>
      <c r="AUR572" s="168"/>
      <c r="AUS572" s="168"/>
      <c r="AUT572" s="168"/>
      <c r="AUU572" s="168"/>
      <c r="AUV572" s="168"/>
      <c r="AUW572" s="168"/>
      <c r="AUX572" s="168"/>
      <c r="AUY572" s="168"/>
      <c r="AUZ572" s="168"/>
      <c r="AVA572" s="168"/>
      <c r="AVB572" s="168"/>
      <c r="AVC572" s="168"/>
      <c r="AVD572" s="168"/>
      <c r="AVE572" s="168"/>
      <c r="AVF572" s="168"/>
      <c r="AVG572" s="168"/>
      <c r="AVH572" s="168"/>
      <c r="AVI572" s="508"/>
      <c r="AVJ572" s="508"/>
      <c r="AVK572" s="508"/>
      <c r="AVL572" s="508"/>
      <c r="AVM572" s="508"/>
      <c r="AVN572" s="508"/>
      <c r="AVO572" s="508"/>
      <c r="AVP572" s="508"/>
      <c r="AVQ572" s="508"/>
      <c r="AVR572" s="508"/>
      <c r="AVS572" s="508"/>
      <c r="AVT572" s="508"/>
      <c r="AVU572" s="508"/>
      <c r="AVV572" s="508"/>
      <c r="AVW572" s="508"/>
      <c r="AVX572" s="508"/>
      <c r="AVY572" s="508"/>
      <c r="AVZ572" s="508"/>
      <c r="AWA572" s="508"/>
      <c r="AWB572" s="508"/>
      <c r="AWC572" s="508"/>
      <c r="AWD572" s="508"/>
      <c r="AWE572" s="508"/>
      <c r="AWF572" s="508"/>
      <c r="AWG572" s="89"/>
      <c r="AWH572" s="89"/>
      <c r="AWI572" s="89"/>
      <c r="AWJ572" s="89"/>
      <c r="AWK572" s="89"/>
      <c r="AWL572" s="508"/>
      <c r="AWM572" s="508"/>
      <c r="AWN572" s="89"/>
      <c r="AWO572" s="89"/>
      <c r="AWP572" s="508"/>
      <c r="AWQ572" s="508"/>
      <c r="AWR572" s="89"/>
      <c r="AWS572" s="89"/>
      <c r="AWT572" s="508"/>
      <c r="AWU572" s="508"/>
      <c r="AWV572" s="508"/>
      <c r="AWW572" s="508"/>
      <c r="AWX572" s="508"/>
      <c r="AWY572" s="508"/>
      <c r="AWZ572" s="508"/>
      <c r="AXA572" s="89"/>
      <c r="AXB572" s="89"/>
      <c r="AXC572" s="508"/>
      <c r="AXD572" s="508"/>
      <c r="AXE572" s="89"/>
      <c r="AXF572" s="89"/>
      <c r="AXG572" s="508"/>
      <c r="AXH572" s="508"/>
      <c r="AXI572" s="508"/>
      <c r="AXJ572" s="508"/>
      <c r="AXK572" s="508"/>
      <c r="AXL572" s="203"/>
      <c r="AXM572" s="107"/>
      <c r="AXN572" s="508"/>
      <c r="AXO572" s="508"/>
      <c r="AXP572" s="508"/>
      <c r="AXQ572" s="508"/>
      <c r="AXR572" s="508"/>
      <c r="AXS572" s="508"/>
      <c r="AXT572" s="508"/>
      <c r="AXU572" s="168"/>
      <c r="AXV572" s="168"/>
      <c r="AXW572" s="168"/>
      <c r="AXX572" s="168"/>
      <c r="AXY572" s="168"/>
      <c r="AXZ572" s="168"/>
      <c r="AYA572" s="168"/>
      <c r="AYB572" s="168"/>
      <c r="AYC572" s="168"/>
      <c r="AYD572" s="168"/>
      <c r="AYE572" s="168"/>
      <c r="AYF572" s="168"/>
      <c r="AYG572" s="168"/>
      <c r="AYH572" s="168"/>
      <c r="AYI572" s="168"/>
      <c r="AYJ572" s="168"/>
      <c r="AYK572" s="168"/>
      <c r="AYL572" s="168"/>
      <c r="AYM572" s="168"/>
      <c r="AYN572" s="168"/>
      <c r="AYO572" s="168"/>
      <c r="AYP572" s="168"/>
      <c r="AYQ572" s="168"/>
      <c r="AYR572" s="168"/>
      <c r="AYS572" s="168"/>
      <c r="AYT572" s="168"/>
      <c r="AYU572" s="168"/>
      <c r="AYV572" s="168"/>
      <c r="AYW572" s="168"/>
      <c r="AYX572" s="168"/>
      <c r="AYY572" s="168"/>
      <c r="AYZ572" s="168"/>
      <c r="AZA572" s="168"/>
      <c r="AZB572" s="168"/>
      <c r="AZC572" s="168"/>
      <c r="AZD572" s="168"/>
      <c r="AZE572" s="168"/>
      <c r="AZF572" s="168"/>
      <c r="AZG572" s="168"/>
      <c r="AZH572" s="168"/>
      <c r="AZI572" s="168"/>
      <c r="AZJ572" s="168"/>
      <c r="AZK572" s="168"/>
      <c r="AZL572" s="168"/>
      <c r="AZM572" s="508"/>
      <c r="AZN572" s="508"/>
      <c r="AZO572" s="508"/>
      <c r="AZP572" s="508"/>
      <c r="AZQ572" s="508"/>
      <c r="AZR572" s="508"/>
      <c r="AZS572" s="508"/>
      <c r="AZT572" s="508"/>
      <c r="AZU572" s="508"/>
      <c r="AZV572" s="508"/>
      <c r="AZW572" s="508"/>
      <c r="AZX572" s="508"/>
      <c r="AZY572" s="508"/>
      <c r="AZZ572" s="508"/>
      <c r="BAA572" s="508"/>
      <c r="BAB572" s="508"/>
      <c r="BAC572" s="508"/>
      <c r="BAD572" s="508"/>
      <c r="BAE572" s="508"/>
      <c r="BAF572" s="508"/>
      <c r="BAG572" s="508"/>
      <c r="BAH572" s="508"/>
      <c r="BAI572" s="508"/>
      <c r="BAJ572" s="508"/>
      <c r="BAK572" s="89"/>
      <c r="BAL572" s="89"/>
      <c r="BAM572" s="89"/>
      <c r="BAN572" s="89"/>
      <c r="BAO572" s="89"/>
      <c r="BAP572" s="508"/>
      <c r="BAQ572" s="508"/>
      <c r="BAR572" s="89"/>
      <c r="BAS572" s="89"/>
      <c r="BAT572" s="508"/>
      <c r="BAU572" s="508"/>
      <c r="BAV572" s="89"/>
      <c r="BAW572" s="89"/>
      <c r="BAX572" s="508"/>
      <c r="BAY572" s="508"/>
      <c r="BAZ572" s="508"/>
      <c r="BBA572" s="508"/>
      <c r="BBB572" s="508"/>
      <c r="BBC572" s="508"/>
      <c r="BBD572" s="508"/>
      <c r="BBE572" s="89"/>
      <c r="BBF572" s="89"/>
      <c r="BBG572" s="508"/>
      <c r="BBH572" s="508"/>
      <c r="BBI572" s="89"/>
      <c r="BBJ572" s="89"/>
      <c r="BBK572" s="508"/>
      <c r="BBL572" s="508"/>
      <c r="BBM572" s="508"/>
      <c r="BBN572" s="508"/>
      <c r="BBO572" s="508"/>
      <c r="BBP572" s="203"/>
      <c r="BBQ572" s="107"/>
      <c r="BBR572" s="508"/>
      <c r="BBS572" s="508"/>
      <c r="BBT572" s="508"/>
      <c r="BBU572" s="508"/>
      <c r="BBV572" s="508"/>
      <c r="BBW572" s="508"/>
      <c r="BBX572" s="508"/>
      <c r="BBY572" s="168"/>
      <c r="BBZ572" s="168"/>
      <c r="BCA572" s="168"/>
      <c r="BCB572" s="168"/>
      <c r="BCC572" s="168"/>
      <c r="BCD572" s="168"/>
      <c r="BCE572" s="168"/>
      <c r="BCF572" s="168"/>
      <c r="BCG572" s="168"/>
      <c r="BCH572" s="168"/>
      <c r="BCI572" s="168"/>
      <c r="BCJ572" s="168"/>
      <c r="BCK572" s="168"/>
      <c r="BCL572" s="168"/>
      <c r="BCM572" s="168"/>
      <c r="BCN572" s="168"/>
      <c r="BCO572" s="168"/>
      <c r="BCP572" s="168"/>
      <c r="BCQ572" s="168"/>
      <c r="BCR572" s="168"/>
      <c r="BCS572" s="168"/>
      <c r="BCT572" s="168"/>
      <c r="BCU572" s="168"/>
      <c r="BCV572" s="168"/>
      <c r="BCW572" s="168"/>
      <c r="BCX572" s="168"/>
      <c r="BCY572" s="168"/>
      <c r="BCZ572" s="168"/>
      <c r="BDA572" s="168"/>
      <c r="BDB572" s="168"/>
      <c r="BDC572" s="168"/>
      <c r="BDD572" s="168"/>
      <c r="BDE572" s="168"/>
      <c r="BDF572" s="168"/>
      <c r="BDG572" s="168"/>
      <c r="BDH572" s="168"/>
      <c r="BDI572" s="168"/>
      <c r="BDJ572" s="168"/>
      <c r="BDK572" s="168"/>
      <c r="BDL572" s="168"/>
      <c r="BDM572" s="168"/>
      <c r="BDN572" s="168"/>
      <c r="BDO572" s="168"/>
      <c r="BDP572" s="168"/>
      <c r="BDQ572" s="508"/>
      <c r="BDR572" s="508"/>
      <c r="BDS572" s="508"/>
      <c r="BDT572" s="508"/>
      <c r="BDU572" s="508"/>
      <c r="BDV572" s="508"/>
      <c r="BDW572" s="508"/>
      <c r="BDX572" s="508"/>
      <c r="BDY572" s="508"/>
      <c r="BDZ572" s="508"/>
      <c r="BEA572" s="508"/>
      <c r="BEB572" s="508"/>
      <c r="BEC572" s="508"/>
      <c r="BED572" s="508"/>
      <c r="BEE572" s="508"/>
      <c r="BEF572" s="508"/>
      <c r="BEG572" s="508"/>
      <c r="BEH572" s="508"/>
      <c r="BEI572" s="508"/>
      <c r="BEJ572" s="508"/>
      <c r="BEK572" s="508"/>
      <c r="BEL572" s="508"/>
      <c r="BEM572" s="508"/>
      <c r="BEN572" s="508"/>
      <c r="BEO572" s="89"/>
      <c r="BEP572" s="89"/>
      <c r="BEQ572" s="89"/>
      <c r="BER572" s="89"/>
      <c r="BES572" s="89"/>
      <c r="BET572" s="508"/>
      <c r="BEU572" s="508"/>
      <c r="BEV572" s="89"/>
      <c r="BEW572" s="89"/>
      <c r="BEX572" s="508"/>
      <c r="BEY572" s="508"/>
      <c r="BEZ572" s="89"/>
      <c r="BFA572" s="89"/>
      <c r="BFB572" s="508"/>
      <c r="BFC572" s="508"/>
      <c r="BFD572" s="508"/>
      <c r="BFE572" s="508"/>
      <c r="BFF572" s="508"/>
      <c r="BFG572" s="508"/>
      <c r="BFH572" s="508"/>
      <c r="BFI572" s="89"/>
      <c r="BFJ572" s="89"/>
      <c r="BFK572" s="508"/>
      <c r="BFL572" s="508"/>
      <c r="BFM572" s="89"/>
      <c r="BFN572" s="89"/>
      <c r="BFO572" s="508"/>
      <c r="BFP572" s="508"/>
      <c r="BFQ572" s="508"/>
      <c r="BFR572" s="508"/>
      <c r="BFS572" s="508"/>
      <c r="BFT572" s="203"/>
      <c r="BFU572" s="107"/>
      <c r="BFV572" s="508"/>
      <c r="BFW572" s="508"/>
      <c r="BFX572" s="508"/>
      <c r="BFY572" s="508"/>
      <c r="BFZ572" s="508"/>
      <c r="BGA572" s="508"/>
      <c r="BGB572" s="508"/>
      <c r="BGC572" s="168"/>
      <c r="BGD572" s="168"/>
      <c r="BGE572" s="168"/>
      <c r="BGF572" s="168"/>
      <c r="BGG572" s="168"/>
      <c r="BGH572" s="168"/>
      <c r="BGI572" s="168"/>
      <c r="BGJ572" s="168"/>
      <c r="BGK572" s="168"/>
      <c r="BGL572" s="168"/>
      <c r="BGM572" s="168"/>
      <c r="BGN572" s="168"/>
      <c r="BGO572" s="168"/>
      <c r="BGP572" s="168"/>
      <c r="BGQ572" s="168"/>
      <c r="BGR572" s="168"/>
      <c r="BGS572" s="168"/>
      <c r="BGT572" s="168"/>
      <c r="BGU572" s="168"/>
      <c r="BGV572" s="168"/>
      <c r="BGW572" s="168"/>
      <c r="BGX572" s="168"/>
      <c r="BGY572" s="168"/>
      <c r="BGZ572" s="168"/>
      <c r="BHA572" s="168"/>
      <c r="BHB572" s="168"/>
      <c r="BHC572" s="168"/>
      <c r="BHD572" s="168"/>
      <c r="BHE572" s="168"/>
      <c r="BHF572" s="168"/>
      <c r="BHG572" s="168"/>
      <c r="BHH572" s="168"/>
      <c r="BHI572" s="168"/>
      <c r="BHJ572" s="168"/>
      <c r="BHK572" s="168"/>
      <c r="BHL572" s="168"/>
      <c r="BHM572" s="168"/>
      <c r="BHN572" s="168"/>
      <c r="BHO572" s="168"/>
      <c r="BHP572" s="168"/>
      <c r="BHQ572" s="168"/>
      <c r="BHR572" s="168"/>
      <c r="BHS572" s="168"/>
      <c r="BHT572" s="168"/>
      <c r="BHU572" s="508"/>
      <c r="BHV572" s="508"/>
      <c r="BHW572" s="508"/>
      <c r="BHX572" s="508"/>
      <c r="BHY572" s="508"/>
      <c r="BHZ572" s="508"/>
      <c r="BIA572" s="508"/>
      <c r="BIB572" s="508"/>
      <c r="BIC572" s="508"/>
      <c r="BID572" s="508"/>
      <c r="BIE572" s="508"/>
      <c r="BIF572" s="508"/>
      <c r="BIG572" s="508"/>
      <c r="BIH572" s="508"/>
      <c r="BII572" s="508"/>
      <c r="BIJ572" s="508"/>
      <c r="BIK572" s="508"/>
      <c r="BIL572" s="508"/>
      <c r="BIM572" s="508"/>
      <c r="BIN572" s="508"/>
      <c r="BIO572" s="508"/>
      <c r="BIP572" s="508"/>
      <c r="BIQ572" s="508"/>
      <c r="BIR572" s="508"/>
      <c r="BIS572" s="89"/>
      <c r="BIT572" s="89"/>
      <c r="BIU572" s="89"/>
      <c r="BIV572" s="89"/>
      <c r="BIW572" s="89"/>
      <c r="BIX572" s="508"/>
      <c r="BIY572" s="508"/>
      <c r="BIZ572" s="89"/>
      <c r="BJA572" s="89"/>
      <c r="BJB572" s="508"/>
      <c r="BJC572" s="508"/>
      <c r="BJD572" s="89"/>
      <c r="BJE572" s="89"/>
      <c r="BJF572" s="508"/>
      <c r="BJG572" s="508"/>
      <c r="BJH572" s="508"/>
      <c r="BJI572" s="508"/>
      <c r="BJJ572" s="508"/>
      <c r="BJK572" s="508"/>
      <c r="BJL572" s="508"/>
      <c r="BJM572" s="89"/>
      <c r="BJN572" s="89"/>
      <c r="BJO572" s="508"/>
      <c r="BJP572" s="508"/>
      <c r="BJQ572" s="89"/>
      <c r="BJR572" s="89"/>
      <c r="BJS572" s="508"/>
      <c r="BJT572" s="508"/>
      <c r="BJU572" s="508"/>
      <c r="BJV572" s="508"/>
      <c r="BJW572" s="508"/>
      <c r="BJX572" s="203"/>
      <c r="BJY572" s="107"/>
      <c r="BJZ572" s="508"/>
      <c r="BKA572" s="508"/>
      <c r="BKB572" s="508"/>
      <c r="BKC572" s="508"/>
      <c r="BKD572" s="508"/>
      <c r="BKE572" s="508"/>
      <c r="BKF572" s="508"/>
      <c r="BKG572" s="168"/>
      <c r="BKH572" s="168"/>
      <c r="BKI572" s="168"/>
      <c r="BKJ572" s="168"/>
      <c r="BKK572" s="168"/>
      <c r="BKL572" s="168"/>
      <c r="BKM572" s="168"/>
      <c r="BKN572" s="168"/>
      <c r="BKO572" s="168"/>
      <c r="BKP572" s="168"/>
      <c r="BKQ572" s="168"/>
      <c r="BKR572" s="168"/>
      <c r="BKS572" s="168"/>
      <c r="BKT572" s="168"/>
      <c r="BKU572" s="168"/>
      <c r="BKV572" s="168"/>
      <c r="BKW572" s="168"/>
      <c r="BKX572" s="168"/>
      <c r="BKY572" s="168"/>
      <c r="BKZ572" s="168"/>
      <c r="BLA572" s="168"/>
      <c r="BLB572" s="168"/>
      <c r="BLC572" s="168"/>
      <c r="BLD572" s="168"/>
      <c r="BLE572" s="168"/>
      <c r="BLF572" s="168"/>
      <c r="BLG572" s="168"/>
      <c r="BLH572" s="168"/>
      <c r="BLI572" s="168"/>
      <c r="BLJ572" s="168"/>
      <c r="BLK572" s="168"/>
      <c r="BLL572" s="168"/>
      <c r="BLM572" s="168"/>
      <c r="BLN572" s="168"/>
      <c r="BLO572" s="168"/>
      <c r="BLP572" s="168"/>
      <c r="BLQ572" s="168"/>
      <c r="BLR572" s="168"/>
      <c r="BLS572" s="168"/>
      <c r="BLT572" s="168"/>
      <c r="BLU572" s="168"/>
      <c r="BLV572" s="168"/>
      <c r="BLW572" s="168"/>
      <c r="BLX572" s="168"/>
      <c r="BLY572" s="508"/>
      <c r="BLZ572" s="508"/>
      <c r="BMA572" s="508"/>
      <c r="BMB572" s="508"/>
      <c r="BMC572" s="508"/>
      <c r="BMD572" s="508"/>
      <c r="BME572" s="508"/>
      <c r="BMF572" s="508"/>
      <c r="BMG572" s="508"/>
      <c r="BMH572" s="508"/>
      <c r="BMI572" s="508"/>
      <c r="BMJ572" s="508"/>
      <c r="BMK572" s="508"/>
      <c r="BML572" s="508"/>
      <c r="BMM572" s="508"/>
      <c r="BMN572" s="508"/>
      <c r="BMO572" s="508"/>
      <c r="BMP572" s="508"/>
      <c r="BMQ572" s="508"/>
      <c r="BMR572" s="508"/>
      <c r="BMS572" s="508"/>
      <c r="BMT572" s="508"/>
      <c r="BMU572" s="508"/>
      <c r="BMV572" s="508"/>
      <c r="BMW572" s="89"/>
      <c r="BMX572" s="89"/>
      <c r="BMY572" s="89"/>
      <c r="BMZ572" s="89"/>
      <c r="BNA572" s="89"/>
      <c r="BNB572" s="508"/>
      <c r="BNC572" s="508"/>
      <c r="BND572" s="89"/>
      <c r="BNE572" s="89"/>
      <c r="BNF572" s="508"/>
      <c r="BNG572" s="508"/>
      <c r="BNH572" s="89"/>
      <c r="BNI572" s="89"/>
      <c r="BNJ572" s="508"/>
      <c r="BNK572" s="508"/>
      <c r="BNL572" s="508"/>
      <c r="BNM572" s="508"/>
      <c r="BNN572" s="508"/>
      <c r="BNO572" s="508"/>
      <c r="BNP572" s="508"/>
      <c r="BNQ572" s="89"/>
      <c r="BNR572" s="89"/>
      <c r="BNS572" s="508"/>
      <c r="BNT572" s="508"/>
      <c r="BNU572" s="89"/>
      <c r="BNV572" s="89"/>
      <c r="BNW572" s="508"/>
      <c r="BNX572" s="508"/>
      <c r="BNY572" s="508"/>
      <c r="BNZ572" s="508"/>
      <c r="BOA572" s="508"/>
      <c r="BOB572" s="203"/>
      <c r="BOC572" s="107"/>
      <c r="BOD572" s="508"/>
      <c r="BOE572" s="508"/>
      <c r="BOF572" s="508"/>
      <c r="BOG572" s="508"/>
      <c r="BOH572" s="508"/>
      <c r="BOI572" s="508"/>
      <c r="BOJ572" s="508"/>
      <c r="BOK572" s="168"/>
      <c r="BOL572" s="168"/>
      <c r="BOM572" s="168"/>
      <c r="BON572" s="168"/>
      <c r="BOO572" s="168"/>
      <c r="BOP572" s="168"/>
      <c r="BOQ572" s="168"/>
      <c r="BOR572" s="168"/>
      <c r="BOS572" s="168"/>
      <c r="BOT572" s="168"/>
      <c r="BOU572" s="168"/>
      <c r="BOV572" s="168"/>
      <c r="BOW572" s="168"/>
      <c r="BOX572" s="168"/>
      <c r="BOY572" s="168"/>
      <c r="BOZ572" s="168"/>
      <c r="BPA572" s="168"/>
      <c r="BPB572" s="168"/>
      <c r="BPC572" s="168"/>
      <c r="BPD572" s="168"/>
      <c r="BPE572" s="168"/>
      <c r="BPF572" s="168"/>
      <c r="BPG572" s="168"/>
      <c r="BPH572" s="168"/>
      <c r="BPI572" s="168"/>
      <c r="BPJ572" s="168"/>
      <c r="BPK572" s="168"/>
      <c r="BPL572" s="168"/>
      <c r="BPM572" s="168"/>
      <c r="BPN572" s="168"/>
      <c r="BPO572" s="168"/>
      <c r="BPP572" s="168"/>
      <c r="BPQ572" s="168"/>
      <c r="BPR572" s="168"/>
      <c r="BPS572" s="168"/>
      <c r="BPT572" s="168"/>
      <c r="BPU572" s="168"/>
      <c r="BPV572" s="168"/>
      <c r="BPW572" s="168"/>
      <c r="BPX572" s="168"/>
      <c r="BPY572" s="168"/>
      <c r="BPZ572" s="168"/>
      <c r="BQA572" s="168"/>
      <c r="BQB572" s="168"/>
      <c r="BQC572" s="508"/>
      <c r="BQD572" s="508"/>
      <c r="BQE572" s="508"/>
      <c r="BQF572" s="508"/>
      <c r="BQG572" s="508"/>
      <c r="BQH572" s="508"/>
      <c r="BQI572" s="508"/>
      <c r="BQJ572" s="508"/>
      <c r="BQK572" s="508"/>
      <c r="BQL572" s="508"/>
      <c r="BQM572" s="508"/>
      <c r="BQN572" s="508"/>
      <c r="BQO572" s="508"/>
      <c r="BQP572" s="508"/>
      <c r="BQQ572" s="508"/>
      <c r="BQR572" s="508"/>
      <c r="BQS572" s="508"/>
      <c r="BQT572" s="508"/>
      <c r="BQU572" s="508"/>
      <c r="BQV572" s="508"/>
      <c r="BQW572" s="508"/>
      <c r="BQX572" s="508"/>
      <c r="BQY572" s="508"/>
      <c r="BQZ572" s="508"/>
      <c r="BRA572" s="89"/>
      <c r="BRB572" s="89"/>
      <c r="BRC572" s="89"/>
      <c r="BRD572" s="89"/>
      <c r="BRE572" s="89"/>
      <c r="BRF572" s="508"/>
      <c r="BRG572" s="508"/>
      <c r="BRH572" s="89"/>
      <c r="BRI572" s="89"/>
      <c r="BRJ572" s="508"/>
      <c r="BRK572" s="508"/>
      <c r="BRL572" s="89"/>
      <c r="BRM572" s="89"/>
      <c r="BRN572" s="508"/>
      <c r="BRO572" s="508"/>
      <c r="BRP572" s="508"/>
      <c r="BRQ572" s="508"/>
      <c r="BRR572" s="508"/>
      <c r="BRS572" s="508"/>
      <c r="BRT572" s="508"/>
      <c r="BRU572" s="89"/>
      <c r="BRV572" s="89"/>
      <c r="BRW572" s="508"/>
      <c r="BRX572" s="508"/>
      <c r="BRY572" s="89"/>
      <c r="BRZ572" s="89"/>
      <c r="BSA572" s="508"/>
      <c r="BSB572" s="508"/>
      <c r="BSC572" s="508"/>
      <c r="BSD572" s="508"/>
      <c r="BSE572" s="508"/>
      <c r="BSF572" s="203"/>
      <c r="BSG572" s="107"/>
      <c r="BSH572" s="508"/>
      <c r="BSI572" s="508"/>
      <c r="BSJ572" s="508"/>
      <c r="BSK572" s="508"/>
      <c r="BSL572" s="508"/>
      <c r="BSM572" s="508"/>
      <c r="BSN572" s="508"/>
      <c r="BSO572" s="168"/>
      <c r="BSP572" s="168"/>
      <c r="BSQ572" s="168"/>
      <c r="BSR572" s="168"/>
      <c r="BSS572" s="168"/>
      <c r="BST572" s="168"/>
      <c r="BSU572" s="168"/>
      <c r="BSV572" s="168"/>
      <c r="BSW572" s="168"/>
      <c r="BSX572" s="168"/>
      <c r="BSY572" s="168"/>
      <c r="BSZ572" s="168"/>
      <c r="BTA572" s="168"/>
      <c r="BTB572" s="168"/>
      <c r="BTC572" s="168"/>
      <c r="BTD572" s="168"/>
      <c r="BTE572" s="168"/>
      <c r="BTF572" s="168"/>
      <c r="BTG572" s="168"/>
      <c r="BTH572" s="168"/>
      <c r="BTI572" s="168"/>
      <c r="BTJ572" s="168"/>
      <c r="BTK572" s="168"/>
      <c r="BTL572" s="168"/>
      <c r="BTM572" s="168"/>
      <c r="BTN572" s="168"/>
      <c r="BTO572" s="168"/>
      <c r="BTP572" s="168"/>
      <c r="BTQ572" s="168"/>
      <c r="BTR572" s="168"/>
      <c r="BTS572" s="168"/>
      <c r="BTT572" s="168"/>
      <c r="BTU572" s="168"/>
      <c r="BTV572" s="168"/>
      <c r="BTW572" s="168"/>
      <c r="BTX572" s="168"/>
      <c r="BTY572" s="168"/>
      <c r="BTZ572" s="168"/>
      <c r="BUA572" s="168"/>
      <c r="BUB572" s="168"/>
      <c r="BUC572" s="168"/>
      <c r="BUD572" s="168"/>
      <c r="BUE572" s="168"/>
      <c r="BUF572" s="168"/>
      <c r="BUG572" s="508"/>
      <c r="BUH572" s="508"/>
      <c r="BUI572" s="508"/>
      <c r="BUJ572" s="508"/>
      <c r="BUK572" s="508"/>
      <c r="BUL572" s="508"/>
      <c r="BUM572" s="508"/>
      <c r="BUN572" s="508"/>
      <c r="BUO572" s="508"/>
      <c r="BUP572" s="508"/>
      <c r="BUQ572" s="508"/>
      <c r="BUR572" s="508"/>
      <c r="BUS572" s="508"/>
      <c r="BUT572" s="508"/>
      <c r="BUU572" s="508"/>
      <c r="BUV572" s="508"/>
      <c r="BUW572" s="508"/>
      <c r="BUX572" s="508"/>
      <c r="BUY572" s="508"/>
      <c r="BUZ572" s="508"/>
      <c r="BVA572" s="508"/>
      <c r="BVB572" s="508"/>
      <c r="BVC572" s="508"/>
      <c r="BVD572" s="508"/>
      <c r="BVE572" s="89"/>
      <c r="BVF572" s="89"/>
      <c r="BVG572" s="89"/>
      <c r="BVH572" s="89"/>
      <c r="BVI572" s="89"/>
      <c r="BVJ572" s="508"/>
      <c r="BVK572" s="508"/>
      <c r="BVL572" s="89"/>
      <c r="BVM572" s="89"/>
      <c r="BVN572" s="508"/>
      <c r="BVO572" s="508"/>
      <c r="BVP572" s="89"/>
      <c r="BVQ572" s="89"/>
      <c r="BVR572" s="508"/>
      <c r="BVS572" s="508"/>
      <c r="BVT572" s="508"/>
      <c r="BVU572" s="508"/>
      <c r="BVV572" s="508"/>
      <c r="BVW572" s="508"/>
      <c r="BVX572" s="508"/>
      <c r="BVY572" s="89"/>
      <c r="BVZ572" s="89"/>
      <c r="BWA572" s="508"/>
      <c r="BWB572" s="508"/>
      <c r="BWC572" s="89"/>
      <c r="BWD572" s="89"/>
      <c r="BWE572" s="508"/>
      <c r="BWF572" s="508"/>
      <c r="BWG572" s="508"/>
      <c r="BWH572" s="508"/>
      <c r="BWI572" s="508"/>
      <c r="BWJ572" s="203"/>
      <c r="BWK572" s="107"/>
      <c r="BWL572" s="508"/>
      <c r="BWM572" s="508"/>
      <c r="BWN572" s="508"/>
      <c r="BWO572" s="508"/>
      <c r="BWP572" s="508"/>
      <c r="BWQ572" s="508"/>
      <c r="BWR572" s="508"/>
      <c r="BWS572" s="168"/>
      <c r="BWT572" s="168"/>
      <c r="BWU572" s="168"/>
      <c r="BWV572" s="168"/>
      <c r="BWW572" s="168"/>
      <c r="BWX572" s="168"/>
      <c r="BWY572" s="168"/>
      <c r="BWZ572" s="168"/>
      <c r="BXA572" s="168"/>
      <c r="BXB572" s="168"/>
      <c r="BXC572" s="168"/>
      <c r="BXD572" s="168"/>
      <c r="BXE572" s="168"/>
      <c r="BXF572" s="168"/>
      <c r="BXG572" s="168"/>
      <c r="BXH572" s="168"/>
      <c r="BXI572" s="168"/>
      <c r="BXJ572" s="168"/>
      <c r="BXK572" s="168"/>
      <c r="BXL572" s="168"/>
      <c r="BXM572" s="168"/>
      <c r="BXN572" s="168"/>
      <c r="BXO572" s="168"/>
      <c r="BXP572" s="168"/>
      <c r="BXQ572" s="168"/>
      <c r="BXR572" s="168"/>
      <c r="BXS572" s="168"/>
      <c r="BXT572" s="168"/>
      <c r="BXU572" s="168"/>
      <c r="BXV572" s="168"/>
      <c r="BXW572" s="168"/>
      <c r="BXX572" s="168"/>
      <c r="BXY572" s="168"/>
      <c r="BXZ572" s="168"/>
      <c r="BYA572" s="168"/>
      <c r="BYB572" s="168"/>
      <c r="BYC572" s="168"/>
      <c r="BYD572" s="168"/>
      <c r="BYE572" s="168"/>
      <c r="BYF572" s="168"/>
      <c r="BYG572" s="168"/>
      <c r="BYH572" s="168"/>
      <c r="BYI572" s="168"/>
      <c r="BYJ572" s="168"/>
      <c r="BYK572" s="508"/>
      <c r="BYL572" s="508"/>
      <c r="BYM572" s="508"/>
      <c r="BYN572" s="508"/>
      <c r="BYO572" s="508"/>
      <c r="BYP572" s="508"/>
      <c r="BYQ572" s="508"/>
      <c r="BYR572" s="508"/>
      <c r="BYS572" s="508"/>
      <c r="BYT572" s="508"/>
      <c r="BYU572" s="508"/>
      <c r="BYV572" s="508"/>
      <c r="BYW572" s="508"/>
      <c r="BYX572" s="508"/>
      <c r="BYY572" s="508"/>
      <c r="BYZ572" s="508"/>
      <c r="BZA572" s="508"/>
      <c r="BZB572" s="508"/>
      <c r="BZC572" s="508"/>
      <c r="BZD572" s="508"/>
      <c r="BZE572" s="508"/>
      <c r="BZF572" s="508"/>
      <c r="BZG572" s="508"/>
      <c r="BZH572" s="508"/>
      <c r="BZI572" s="89"/>
      <c r="BZJ572" s="89"/>
      <c r="BZK572" s="89"/>
      <c r="BZL572" s="89"/>
      <c r="BZM572" s="89"/>
      <c r="BZN572" s="508"/>
      <c r="BZO572" s="508"/>
      <c r="BZP572" s="89"/>
      <c r="BZQ572" s="89"/>
      <c r="BZR572" s="508"/>
      <c r="BZS572" s="508"/>
      <c r="BZT572" s="89"/>
      <c r="BZU572" s="89"/>
      <c r="BZV572" s="508"/>
      <c r="BZW572" s="508"/>
      <c r="BZX572" s="508"/>
      <c r="BZY572" s="508"/>
      <c r="BZZ572" s="508"/>
      <c r="CAA572" s="508"/>
      <c r="CAB572" s="508"/>
      <c r="CAC572" s="89"/>
      <c r="CAD572" s="89"/>
      <c r="CAE572" s="508"/>
      <c r="CAF572" s="508"/>
      <c r="CAG572" s="89"/>
      <c r="CAH572" s="89"/>
      <c r="CAI572" s="508"/>
      <c r="CAJ572" s="508"/>
      <c r="CAK572" s="508"/>
      <c r="CAL572" s="508"/>
      <c r="CAM572" s="508"/>
      <c r="CAN572" s="203"/>
      <c r="CAO572" s="107"/>
      <c r="CAP572" s="508"/>
      <c r="CAQ572" s="508"/>
      <c r="CAR572" s="508"/>
      <c r="CAS572" s="508"/>
      <c r="CAT572" s="508"/>
      <c r="CAU572" s="508"/>
      <c r="CAV572" s="508"/>
      <c r="CAW572" s="168"/>
      <c r="CAX572" s="168"/>
      <c r="CAY572" s="168"/>
      <c r="CAZ572" s="168"/>
      <c r="CBA572" s="168"/>
      <c r="CBB572" s="168"/>
      <c r="CBC572" s="168"/>
      <c r="CBD572" s="168"/>
      <c r="CBE572" s="168"/>
      <c r="CBF572" s="168"/>
      <c r="CBG572" s="168"/>
      <c r="CBH572" s="168"/>
      <c r="CBI572" s="168"/>
      <c r="CBJ572" s="168"/>
      <c r="CBK572" s="168"/>
      <c r="CBL572" s="168"/>
      <c r="CBM572" s="168"/>
      <c r="CBN572" s="168"/>
      <c r="CBO572" s="168"/>
      <c r="CBP572" s="168"/>
      <c r="CBQ572" s="168"/>
      <c r="CBR572" s="168"/>
      <c r="CBS572" s="168"/>
      <c r="CBT572" s="168"/>
      <c r="CBU572" s="168"/>
      <c r="CBV572" s="168"/>
      <c r="CBW572" s="168"/>
      <c r="CBX572" s="168"/>
      <c r="CBY572" s="168"/>
      <c r="CBZ572" s="168"/>
      <c r="CCA572" s="168"/>
      <c r="CCB572" s="168"/>
      <c r="CCC572" s="168"/>
      <c r="CCD572" s="168"/>
      <c r="CCE572" s="168"/>
      <c r="CCF572" s="168"/>
      <c r="CCG572" s="168"/>
      <c r="CCH572" s="168"/>
      <c r="CCI572" s="168"/>
      <c r="CCJ572" s="168"/>
      <c r="CCK572" s="168"/>
      <c r="CCL572" s="168"/>
      <c r="CCM572" s="168"/>
      <c r="CCN572" s="168"/>
      <c r="CCO572" s="508"/>
      <c r="CCP572" s="508"/>
      <c r="CCQ572" s="508"/>
      <c r="CCR572" s="508"/>
      <c r="CCS572" s="508"/>
      <c r="CCT572" s="508"/>
      <c r="CCU572" s="508"/>
      <c r="CCV572" s="508"/>
      <c r="CCW572" s="508"/>
      <c r="CCX572" s="508"/>
      <c r="CCY572" s="508"/>
      <c r="CCZ572" s="508"/>
      <c r="CDA572" s="508"/>
      <c r="CDB572" s="508"/>
      <c r="CDC572" s="508"/>
      <c r="CDD572" s="508"/>
      <c r="CDE572" s="508"/>
      <c r="CDF572" s="508"/>
      <c r="CDG572" s="508"/>
      <c r="CDH572" s="508"/>
      <c r="CDI572" s="508"/>
      <c r="CDJ572" s="508"/>
      <c r="CDK572" s="508"/>
      <c r="CDL572" s="508"/>
      <c r="CDM572" s="89"/>
      <c r="CDN572" s="89"/>
      <c r="CDO572" s="89"/>
      <c r="CDP572" s="89"/>
      <c r="CDQ572" s="89"/>
      <c r="CDR572" s="508"/>
      <c r="CDS572" s="508"/>
      <c r="CDT572" s="89"/>
      <c r="CDU572" s="89"/>
      <c r="CDV572" s="508"/>
      <c r="CDW572" s="508"/>
      <c r="CDX572" s="89"/>
      <c r="CDY572" s="89"/>
      <c r="CDZ572" s="508"/>
      <c r="CEA572" s="508"/>
      <c r="CEB572" s="508"/>
      <c r="CEC572" s="508"/>
      <c r="CED572" s="508"/>
      <c r="CEE572" s="508"/>
      <c r="CEF572" s="508"/>
      <c r="CEG572" s="89"/>
      <c r="CEH572" s="89"/>
      <c r="CEI572" s="508"/>
      <c r="CEJ572" s="508"/>
      <c r="CEK572" s="89"/>
      <c r="CEL572" s="89"/>
      <c r="CEM572" s="508"/>
      <c r="CEN572" s="508"/>
      <c r="CEO572" s="508"/>
      <c r="CEP572" s="508"/>
      <c r="CEQ572" s="508"/>
      <c r="CER572" s="203"/>
      <c r="CES572" s="107"/>
      <c r="CET572" s="508"/>
      <c r="CEU572" s="508"/>
      <c r="CEV572" s="508"/>
      <c r="CEW572" s="508"/>
      <c r="CEX572" s="508"/>
      <c r="CEY572" s="508"/>
      <c r="CEZ572" s="508"/>
      <c r="CFA572" s="168"/>
      <c r="CFB572" s="168"/>
      <c r="CFC572" s="168"/>
      <c r="CFD572" s="168"/>
      <c r="CFE572" s="168"/>
      <c r="CFF572" s="168"/>
      <c r="CFG572" s="168"/>
      <c r="CFH572" s="168"/>
      <c r="CFI572" s="168"/>
      <c r="CFJ572" s="168"/>
      <c r="CFK572" s="168"/>
      <c r="CFL572" s="168"/>
      <c r="CFM572" s="168"/>
      <c r="CFN572" s="168"/>
      <c r="CFO572" s="168"/>
      <c r="CFP572" s="168"/>
      <c r="CFQ572" s="168"/>
      <c r="CFR572" s="168"/>
      <c r="CFS572" s="168"/>
      <c r="CFT572" s="168"/>
      <c r="CFU572" s="168"/>
      <c r="CFV572" s="168"/>
      <c r="CFW572" s="168"/>
      <c r="CFX572" s="168"/>
      <c r="CFY572" s="168"/>
      <c r="CFZ572" s="168"/>
      <c r="CGA572" s="168"/>
      <c r="CGB572" s="168"/>
      <c r="CGC572" s="168"/>
      <c r="CGD572" s="168"/>
      <c r="CGE572" s="168"/>
      <c r="CGF572" s="168"/>
      <c r="CGG572" s="168"/>
      <c r="CGH572" s="168"/>
      <c r="CGI572" s="168"/>
      <c r="CGJ572" s="168"/>
      <c r="CGK572" s="168"/>
      <c r="CGL572" s="168"/>
      <c r="CGM572" s="168"/>
      <c r="CGN572" s="168"/>
      <c r="CGO572" s="168"/>
      <c r="CGP572" s="168"/>
      <c r="CGQ572" s="168"/>
      <c r="CGR572" s="168"/>
      <c r="CGS572" s="508"/>
      <c r="CGT572" s="508"/>
      <c r="CGU572" s="508"/>
      <c r="CGV572" s="508"/>
      <c r="CGW572" s="508"/>
      <c r="CGX572" s="508"/>
      <c r="CGY572" s="508"/>
      <c r="CGZ572" s="508"/>
      <c r="CHA572" s="508"/>
      <c r="CHB572" s="508"/>
      <c r="CHC572" s="508"/>
      <c r="CHD572" s="508"/>
      <c r="CHE572" s="508"/>
      <c r="CHF572" s="508"/>
      <c r="CHG572" s="508"/>
      <c r="CHH572" s="508"/>
      <c r="CHI572" s="508"/>
      <c r="CHJ572" s="508"/>
      <c r="CHK572" s="508"/>
      <c r="CHL572" s="508"/>
      <c r="CHM572" s="508"/>
      <c r="CHN572" s="508"/>
      <c r="CHO572" s="508"/>
      <c r="CHP572" s="508"/>
      <c r="CHQ572" s="89"/>
      <c r="CHR572" s="89"/>
      <c r="CHS572" s="89"/>
      <c r="CHT572" s="89"/>
      <c r="CHU572" s="89"/>
      <c r="CHV572" s="508"/>
      <c r="CHW572" s="508"/>
      <c r="CHX572" s="89"/>
      <c r="CHY572" s="89"/>
      <c r="CHZ572" s="508"/>
      <c r="CIA572" s="508"/>
      <c r="CIB572" s="89"/>
      <c r="CIC572" s="89"/>
      <c r="CID572" s="508"/>
      <c r="CIE572" s="508"/>
      <c r="CIF572" s="508"/>
      <c r="CIG572" s="508"/>
      <c r="CIH572" s="508"/>
      <c r="CII572" s="508"/>
      <c r="CIJ572" s="508"/>
      <c r="CIK572" s="89"/>
      <c r="CIL572" s="89"/>
      <c r="CIM572" s="508"/>
      <c r="CIN572" s="508"/>
      <c r="CIO572" s="89"/>
      <c r="CIP572" s="89"/>
      <c r="CIQ572" s="508"/>
      <c r="CIR572" s="508"/>
      <c r="CIS572" s="508"/>
      <c r="CIT572" s="508"/>
      <c r="CIU572" s="508"/>
      <c r="CIV572" s="203"/>
      <c r="CIW572" s="107"/>
      <c r="CIX572" s="508"/>
      <c r="CIY572" s="508"/>
      <c r="CIZ572" s="508"/>
      <c r="CJA572" s="508"/>
      <c r="CJB572" s="508"/>
      <c r="CJC572" s="508"/>
      <c r="CJD572" s="508"/>
      <c r="CJE572" s="168"/>
      <c r="CJF572" s="168"/>
      <c r="CJG572" s="168"/>
      <c r="CJH572" s="168"/>
      <c r="CJI572" s="168"/>
      <c r="CJJ572" s="168"/>
      <c r="CJK572" s="168"/>
      <c r="CJL572" s="168"/>
      <c r="CJM572" s="168"/>
      <c r="CJN572" s="168"/>
      <c r="CJO572" s="168"/>
      <c r="CJP572" s="168"/>
      <c r="CJQ572" s="168"/>
      <c r="CJR572" s="168"/>
      <c r="CJS572" s="168"/>
      <c r="CJT572" s="168"/>
      <c r="CJU572" s="168"/>
      <c r="CJV572" s="168"/>
      <c r="CJW572" s="168"/>
      <c r="CJX572" s="168"/>
      <c r="CJY572" s="168"/>
      <c r="CJZ572" s="168"/>
      <c r="CKA572" s="168"/>
      <c r="CKB572" s="168"/>
      <c r="CKC572" s="168"/>
      <c r="CKD572" s="168"/>
      <c r="CKE572" s="168"/>
      <c r="CKF572" s="168"/>
      <c r="CKG572" s="168"/>
      <c r="CKH572" s="168"/>
      <c r="CKI572" s="168"/>
      <c r="CKJ572" s="168"/>
      <c r="CKK572" s="168"/>
      <c r="CKL572" s="168"/>
      <c r="CKM572" s="168"/>
      <c r="CKN572" s="168"/>
      <c r="CKO572" s="168"/>
      <c r="CKP572" s="168"/>
      <c r="CKQ572" s="168"/>
      <c r="CKR572" s="168"/>
      <c r="CKS572" s="168"/>
      <c r="CKT572" s="168"/>
      <c r="CKU572" s="168"/>
      <c r="CKV572" s="168"/>
      <c r="CKW572" s="508"/>
      <c r="CKX572" s="508"/>
      <c r="CKY572" s="508"/>
      <c r="CKZ572" s="508"/>
      <c r="CLA572" s="508"/>
      <c r="CLB572" s="508"/>
      <c r="CLC572" s="508"/>
      <c r="CLD572" s="508"/>
      <c r="CLE572" s="508"/>
      <c r="CLF572" s="508"/>
      <c r="CLG572" s="508"/>
      <c r="CLH572" s="508"/>
      <c r="CLI572" s="508"/>
      <c r="CLJ572" s="508"/>
      <c r="CLK572" s="508"/>
      <c r="CLL572" s="508"/>
      <c r="CLM572" s="508"/>
      <c r="CLN572" s="508"/>
      <c r="CLO572" s="508"/>
      <c r="CLP572" s="508"/>
      <c r="CLQ572" s="508"/>
      <c r="CLR572" s="508"/>
      <c r="CLS572" s="508"/>
      <c r="CLT572" s="508"/>
      <c r="CLU572" s="89"/>
      <c r="CLV572" s="89"/>
      <c r="CLW572" s="89"/>
      <c r="CLX572" s="89"/>
      <c r="CLY572" s="89"/>
      <c r="CLZ572" s="508"/>
      <c r="CMA572" s="508"/>
      <c r="CMB572" s="89"/>
      <c r="CMC572" s="89"/>
      <c r="CMD572" s="508"/>
      <c r="CME572" s="508"/>
      <c r="CMF572" s="89"/>
      <c r="CMG572" s="89"/>
      <c r="CMH572" s="508"/>
      <c r="CMI572" s="508"/>
      <c r="CMJ572" s="508"/>
      <c r="CMK572" s="508"/>
      <c r="CML572" s="508"/>
      <c r="CMM572" s="508"/>
      <c r="CMN572" s="508"/>
      <c r="CMO572" s="89"/>
      <c r="CMP572" s="89"/>
      <c r="CMQ572" s="508"/>
      <c r="CMR572" s="508"/>
      <c r="CMS572" s="89"/>
      <c r="CMT572" s="89"/>
      <c r="CMU572" s="508"/>
      <c r="CMV572" s="508"/>
      <c r="CMW572" s="508"/>
      <c r="CMX572" s="508"/>
      <c r="CMY572" s="508"/>
      <c r="CMZ572" s="203"/>
      <c r="CNA572" s="107"/>
      <c r="CNB572" s="508"/>
      <c r="CNC572" s="508"/>
      <c r="CND572" s="508"/>
      <c r="CNE572" s="508"/>
      <c r="CNF572" s="508"/>
      <c r="CNG572" s="508"/>
      <c r="CNH572" s="508"/>
      <c r="CNI572" s="168"/>
      <c r="CNJ572" s="168"/>
      <c r="CNK572" s="168"/>
      <c r="CNL572" s="168"/>
      <c r="CNM572" s="168"/>
      <c r="CNN572" s="168"/>
      <c r="CNO572" s="168"/>
      <c r="CNP572" s="168"/>
      <c r="CNQ572" s="168"/>
      <c r="CNR572" s="168"/>
      <c r="CNS572" s="168"/>
      <c r="CNT572" s="168"/>
      <c r="CNU572" s="168"/>
      <c r="CNV572" s="168"/>
      <c r="CNW572" s="168"/>
      <c r="CNX572" s="168"/>
      <c r="CNY572" s="168"/>
      <c r="CNZ572" s="168"/>
      <c r="COA572" s="168"/>
      <c r="COB572" s="168"/>
      <c r="COC572" s="168"/>
      <c r="COD572" s="168"/>
      <c r="COE572" s="168"/>
      <c r="COF572" s="168"/>
      <c r="COG572" s="168"/>
      <c r="COH572" s="168"/>
      <c r="COI572" s="168"/>
      <c r="COJ572" s="168"/>
      <c r="COK572" s="168"/>
      <c r="COL572" s="168"/>
      <c r="COM572" s="168"/>
      <c r="CON572" s="168"/>
      <c r="COO572" s="168"/>
      <c r="COP572" s="168"/>
      <c r="COQ572" s="168"/>
      <c r="COR572" s="168"/>
      <c r="COS572" s="168"/>
      <c r="COT572" s="168"/>
      <c r="COU572" s="168"/>
      <c r="COV572" s="168"/>
      <c r="COW572" s="168"/>
      <c r="COX572" s="168"/>
      <c r="COY572" s="168"/>
      <c r="COZ572" s="168"/>
      <c r="CPA572" s="508"/>
      <c r="CPB572" s="508"/>
      <c r="CPC572" s="508"/>
      <c r="CPD572" s="508"/>
      <c r="CPE572" s="508"/>
      <c r="CPF572" s="508"/>
      <c r="CPG572" s="508"/>
      <c r="CPH572" s="508"/>
      <c r="CPI572" s="508"/>
      <c r="CPJ572" s="508"/>
      <c r="CPK572" s="508"/>
      <c r="CPL572" s="508"/>
      <c r="CPM572" s="508"/>
      <c r="CPN572" s="508"/>
      <c r="CPO572" s="508"/>
      <c r="CPP572" s="508"/>
      <c r="CPQ572" s="508"/>
      <c r="CPR572" s="508"/>
      <c r="CPS572" s="508"/>
      <c r="CPT572" s="508"/>
      <c r="CPU572" s="508"/>
      <c r="CPV572" s="508"/>
      <c r="CPW572" s="508"/>
      <c r="CPX572" s="508"/>
      <c r="CPY572" s="89"/>
      <c r="CPZ572" s="89"/>
      <c r="CQA572" s="89"/>
      <c r="CQB572" s="89"/>
      <c r="CQC572" s="89"/>
      <c r="CQD572" s="508"/>
      <c r="CQE572" s="508"/>
      <c r="CQF572" s="89"/>
      <c r="CQG572" s="89"/>
      <c r="CQH572" s="508"/>
      <c r="CQI572" s="508"/>
      <c r="CQJ572" s="89"/>
      <c r="CQK572" s="89"/>
      <c r="CQL572" s="508"/>
      <c r="CQM572" s="508"/>
      <c r="CQN572" s="508"/>
      <c r="CQO572" s="508"/>
      <c r="CQP572" s="508"/>
      <c r="CQQ572" s="508"/>
      <c r="CQR572" s="508"/>
      <c r="CQS572" s="89"/>
      <c r="CQT572" s="89"/>
      <c r="CQU572" s="508"/>
      <c r="CQV572" s="508"/>
      <c r="CQW572" s="89"/>
      <c r="CQX572" s="89"/>
      <c r="CQY572" s="508"/>
      <c r="CQZ572" s="508"/>
      <c r="CRA572" s="508"/>
      <c r="CRB572" s="508"/>
      <c r="CRC572" s="508"/>
      <c r="CRD572" s="203"/>
      <c r="CRE572" s="107"/>
      <c r="CRF572" s="508"/>
      <c r="CRG572" s="508"/>
      <c r="CRH572" s="508"/>
      <c r="CRI572" s="508"/>
      <c r="CRJ572" s="508"/>
      <c r="CRK572" s="508"/>
      <c r="CRL572" s="508"/>
      <c r="CRM572" s="168"/>
      <c r="CRN572" s="168"/>
      <c r="CRO572" s="168"/>
      <c r="CRP572" s="168"/>
      <c r="CRQ572" s="168"/>
      <c r="CRR572" s="168"/>
      <c r="CRS572" s="168"/>
      <c r="CRT572" s="168"/>
      <c r="CRU572" s="168"/>
      <c r="CRV572" s="168"/>
      <c r="CRW572" s="168"/>
      <c r="CRX572" s="168"/>
      <c r="CRY572" s="168"/>
      <c r="CRZ572" s="168"/>
      <c r="CSA572" s="168"/>
      <c r="CSB572" s="168"/>
      <c r="CSC572" s="168"/>
      <c r="CSD572" s="168"/>
      <c r="CSE572" s="168"/>
      <c r="CSF572" s="168"/>
      <c r="CSG572" s="168"/>
      <c r="CSH572" s="168"/>
      <c r="CSI572" s="168"/>
      <c r="CSJ572" s="168"/>
      <c r="CSK572" s="168"/>
      <c r="CSL572" s="168"/>
      <c r="CSM572" s="168"/>
      <c r="CSN572" s="168"/>
      <c r="CSO572" s="168"/>
      <c r="CSP572" s="168"/>
      <c r="CSQ572" s="168"/>
      <c r="CSR572" s="168"/>
      <c r="CSS572" s="168"/>
      <c r="CST572" s="168"/>
      <c r="CSU572" s="168"/>
      <c r="CSV572" s="168"/>
      <c r="CSW572" s="168"/>
      <c r="CSX572" s="168"/>
      <c r="CSY572" s="168"/>
      <c r="CSZ572" s="168"/>
      <c r="CTA572" s="168"/>
      <c r="CTB572" s="168"/>
      <c r="CTC572" s="168"/>
      <c r="CTD572" s="168"/>
      <c r="CTE572" s="508"/>
      <c r="CTF572" s="508"/>
      <c r="CTG572" s="508"/>
      <c r="CTH572" s="508"/>
      <c r="CTI572" s="508"/>
      <c r="CTJ572" s="508"/>
      <c r="CTK572" s="508"/>
      <c r="CTL572" s="508"/>
      <c r="CTM572" s="508"/>
      <c r="CTN572" s="508"/>
      <c r="CTO572" s="508"/>
      <c r="CTP572" s="508"/>
      <c r="CTQ572" s="508"/>
      <c r="CTR572" s="508"/>
      <c r="CTS572" s="508"/>
      <c r="CTT572" s="508"/>
      <c r="CTU572" s="508"/>
      <c r="CTV572" s="508"/>
      <c r="CTW572" s="508"/>
      <c r="CTX572" s="508"/>
      <c r="CTY572" s="508"/>
      <c r="CTZ572" s="508"/>
      <c r="CUA572" s="508"/>
      <c r="CUB572" s="508"/>
      <c r="CUC572" s="89"/>
      <c r="CUD572" s="89"/>
      <c r="CUE572" s="89"/>
      <c r="CUF572" s="89"/>
      <c r="CUG572" s="89"/>
      <c r="CUH572" s="508"/>
      <c r="CUI572" s="508"/>
      <c r="CUJ572" s="89"/>
      <c r="CUK572" s="89"/>
      <c r="CUL572" s="508"/>
      <c r="CUM572" s="508"/>
      <c r="CUN572" s="89"/>
      <c r="CUO572" s="89"/>
      <c r="CUP572" s="508"/>
      <c r="CUQ572" s="508"/>
      <c r="CUR572" s="508"/>
      <c r="CUS572" s="508"/>
      <c r="CUT572" s="508"/>
      <c r="CUU572" s="508"/>
      <c r="CUV572" s="508"/>
      <c r="CUW572" s="89"/>
      <c r="CUX572" s="89"/>
      <c r="CUY572" s="508"/>
      <c r="CUZ572" s="508"/>
      <c r="CVA572" s="89"/>
      <c r="CVB572" s="89"/>
      <c r="CVC572" s="508"/>
      <c r="CVD572" s="508"/>
      <c r="CVE572" s="508"/>
      <c r="CVF572" s="508"/>
      <c r="CVG572" s="508"/>
      <c r="CVH572" s="203"/>
      <c r="CVI572" s="107"/>
      <c r="CVJ572" s="508"/>
      <c r="CVK572" s="508"/>
      <c r="CVL572" s="508"/>
      <c r="CVM572" s="508"/>
      <c r="CVN572" s="508"/>
      <c r="CVO572" s="508"/>
      <c r="CVP572" s="508"/>
      <c r="CVQ572" s="168"/>
      <c r="CVR572" s="168"/>
      <c r="CVS572" s="168"/>
      <c r="CVT572" s="168"/>
      <c r="CVU572" s="168"/>
      <c r="CVV572" s="168"/>
      <c r="CVW572" s="168"/>
      <c r="CVX572" s="168"/>
      <c r="CVY572" s="168"/>
      <c r="CVZ572" s="168"/>
      <c r="CWA572" s="168"/>
      <c r="CWB572" s="168"/>
      <c r="CWC572" s="168"/>
      <c r="CWD572" s="168"/>
      <c r="CWE572" s="168"/>
      <c r="CWF572" s="168"/>
      <c r="CWG572" s="168"/>
      <c r="CWH572" s="168"/>
      <c r="CWI572" s="168"/>
      <c r="CWJ572" s="168"/>
      <c r="CWK572" s="168"/>
      <c r="CWL572" s="168"/>
      <c r="CWM572" s="168"/>
      <c r="CWN572" s="168"/>
      <c r="CWO572" s="168"/>
      <c r="CWP572" s="168"/>
      <c r="CWQ572" s="168"/>
      <c r="CWR572" s="168"/>
      <c r="CWS572" s="168"/>
      <c r="CWT572" s="168"/>
      <c r="CWU572" s="168"/>
      <c r="CWV572" s="168"/>
      <c r="CWW572" s="168"/>
      <c r="CWX572" s="168"/>
      <c r="CWY572" s="168"/>
      <c r="CWZ572" s="168"/>
      <c r="CXA572" s="168"/>
      <c r="CXB572" s="168"/>
      <c r="CXC572" s="168"/>
      <c r="CXD572" s="168"/>
      <c r="CXE572" s="168"/>
      <c r="CXF572" s="168"/>
      <c r="CXG572" s="168"/>
      <c r="CXH572" s="168"/>
      <c r="CXI572" s="508"/>
      <c r="CXJ572" s="508"/>
      <c r="CXK572" s="508"/>
      <c r="CXL572" s="508"/>
      <c r="CXM572" s="508"/>
      <c r="CXN572" s="508"/>
      <c r="CXO572" s="508"/>
      <c r="CXP572" s="508"/>
      <c r="CXQ572" s="508"/>
      <c r="CXR572" s="508"/>
      <c r="CXS572" s="508"/>
      <c r="CXT572" s="508"/>
      <c r="CXU572" s="508"/>
      <c r="CXV572" s="508"/>
      <c r="CXW572" s="508"/>
      <c r="CXX572" s="508"/>
      <c r="CXY572" s="508"/>
      <c r="CXZ572" s="508"/>
      <c r="CYA572" s="508"/>
      <c r="CYB572" s="508"/>
      <c r="CYC572" s="508"/>
      <c r="CYD572" s="508"/>
      <c r="CYE572" s="508"/>
      <c r="CYF572" s="508"/>
      <c r="CYG572" s="89"/>
      <c r="CYH572" s="89"/>
      <c r="CYI572" s="89"/>
      <c r="CYJ572" s="89"/>
      <c r="CYK572" s="89"/>
      <c r="CYL572" s="508"/>
      <c r="CYM572" s="508"/>
      <c r="CYN572" s="89"/>
      <c r="CYO572" s="89"/>
      <c r="CYP572" s="508"/>
      <c r="CYQ572" s="508"/>
      <c r="CYR572" s="89"/>
      <c r="CYS572" s="89"/>
      <c r="CYT572" s="508"/>
      <c r="CYU572" s="508"/>
      <c r="CYV572" s="508"/>
      <c r="CYW572" s="508"/>
      <c r="CYX572" s="508"/>
      <c r="CYY572" s="508"/>
      <c r="CYZ572" s="508"/>
      <c r="CZA572" s="89"/>
      <c r="CZB572" s="89"/>
      <c r="CZC572" s="508"/>
      <c r="CZD572" s="508"/>
      <c r="CZE572" s="89"/>
      <c r="CZF572" s="89"/>
      <c r="CZG572" s="508"/>
      <c r="CZH572" s="508"/>
      <c r="CZI572" s="508"/>
      <c r="CZJ572" s="508"/>
      <c r="CZK572" s="508"/>
      <c r="CZL572" s="203"/>
      <c r="CZM572" s="107"/>
      <c r="CZN572" s="508"/>
      <c r="CZO572" s="508"/>
      <c r="CZP572" s="508"/>
      <c r="CZQ572" s="508"/>
      <c r="CZR572" s="508"/>
      <c r="CZS572" s="508"/>
      <c r="CZT572" s="508"/>
      <c r="CZU572" s="168"/>
      <c r="CZV572" s="168"/>
      <c r="CZW572" s="168"/>
      <c r="CZX572" s="168"/>
      <c r="CZY572" s="168"/>
      <c r="CZZ572" s="168"/>
      <c r="DAA572" s="168"/>
      <c r="DAB572" s="168"/>
      <c r="DAC572" s="168"/>
      <c r="DAD572" s="168"/>
      <c r="DAE572" s="168"/>
      <c r="DAF572" s="168"/>
      <c r="DAG572" s="168"/>
      <c r="DAH572" s="168"/>
      <c r="DAI572" s="168"/>
      <c r="DAJ572" s="168"/>
      <c r="DAK572" s="168"/>
      <c r="DAL572" s="168"/>
      <c r="DAM572" s="168"/>
      <c r="DAN572" s="168"/>
      <c r="DAO572" s="168"/>
      <c r="DAP572" s="168"/>
      <c r="DAQ572" s="168"/>
      <c r="DAR572" s="168"/>
      <c r="DAS572" s="168"/>
      <c r="DAT572" s="168"/>
      <c r="DAU572" s="168"/>
      <c r="DAV572" s="168"/>
      <c r="DAW572" s="168"/>
      <c r="DAX572" s="168"/>
      <c r="DAY572" s="168"/>
      <c r="DAZ572" s="168"/>
      <c r="DBA572" s="168"/>
      <c r="DBB572" s="168"/>
      <c r="DBC572" s="168"/>
      <c r="DBD572" s="168"/>
      <c r="DBE572" s="168"/>
      <c r="DBF572" s="168"/>
      <c r="DBG572" s="168"/>
      <c r="DBH572" s="168"/>
      <c r="DBI572" s="168"/>
      <c r="DBJ572" s="168"/>
      <c r="DBK572" s="168"/>
      <c r="DBL572" s="168"/>
      <c r="DBM572" s="508"/>
      <c r="DBN572" s="508"/>
      <c r="DBO572" s="508"/>
      <c r="DBP572" s="508"/>
      <c r="DBQ572" s="508"/>
      <c r="DBR572" s="508"/>
      <c r="DBS572" s="508"/>
      <c r="DBT572" s="508"/>
      <c r="DBU572" s="508"/>
      <c r="DBV572" s="508"/>
      <c r="DBW572" s="508"/>
      <c r="DBX572" s="508"/>
      <c r="DBY572" s="508"/>
      <c r="DBZ572" s="508"/>
      <c r="DCA572" s="508"/>
      <c r="DCB572" s="508"/>
      <c r="DCC572" s="508"/>
      <c r="DCD572" s="508"/>
      <c r="DCE572" s="508"/>
      <c r="DCF572" s="508"/>
      <c r="DCG572" s="508"/>
      <c r="DCH572" s="508"/>
      <c r="DCI572" s="508"/>
      <c r="DCJ572" s="508"/>
      <c r="DCK572" s="89"/>
      <c r="DCL572" s="89"/>
      <c r="DCM572" s="89"/>
      <c r="DCN572" s="89"/>
      <c r="DCO572" s="89"/>
      <c r="DCP572" s="508"/>
      <c r="DCQ572" s="508"/>
      <c r="DCR572" s="89"/>
      <c r="DCS572" s="89"/>
      <c r="DCT572" s="508"/>
      <c r="DCU572" s="508"/>
      <c r="DCV572" s="89"/>
      <c r="DCW572" s="89"/>
      <c r="DCX572" s="508"/>
      <c r="DCY572" s="508"/>
      <c r="DCZ572" s="508"/>
      <c r="DDA572" s="508"/>
      <c r="DDB572" s="508"/>
      <c r="DDC572" s="508"/>
      <c r="DDD572" s="508"/>
      <c r="DDE572" s="89"/>
      <c r="DDF572" s="89"/>
      <c r="DDG572" s="508"/>
      <c r="DDH572" s="508"/>
      <c r="DDI572" s="89"/>
      <c r="DDJ572" s="89"/>
      <c r="DDK572" s="508"/>
      <c r="DDL572" s="508"/>
      <c r="DDM572" s="508"/>
      <c r="DDN572" s="508"/>
      <c r="DDO572" s="508"/>
      <c r="DDP572" s="203"/>
      <c r="DDQ572" s="107"/>
      <c r="DDR572" s="508"/>
      <c r="DDS572" s="508"/>
      <c r="DDT572" s="508"/>
      <c r="DDU572" s="508"/>
      <c r="DDV572" s="508"/>
      <c r="DDW572" s="508"/>
      <c r="DDX572" s="508"/>
      <c r="DDY572" s="168"/>
      <c r="DDZ572" s="168"/>
      <c r="DEA572" s="168"/>
      <c r="DEB572" s="168"/>
      <c r="DEC572" s="168"/>
      <c r="DED572" s="168"/>
      <c r="DEE572" s="168"/>
      <c r="DEF572" s="168"/>
      <c r="DEG572" s="168"/>
      <c r="DEH572" s="168"/>
      <c r="DEI572" s="168"/>
      <c r="DEJ572" s="168"/>
      <c r="DEK572" s="168"/>
      <c r="DEL572" s="168"/>
      <c r="DEM572" s="168"/>
      <c r="DEN572" s="168"/>
      <c r="DEO572" s="168"/>
      <c r="DEP572" s="168"/>
      <c r="DEQ572" s="168"/>
      <c r="DER572" s="168"/>
      <c r="DES572" s="168"/>
      <c r="DET572" s="168"/>
      <c r="DEU572" s="168"/>
      <c r="DEV572" s="168"/>
      <c r="DEW572" s="168"/>
      <c r="DEX572" s="168"/>
      <c r="DEY572" s="168"/>
      <c r="DEZ572" s="168"/>
      <c r="DFA572" s="168"/>
      <c r="DFB572" s="168"/>
      <c r="DFC572" s="168"/>
      <c r="DFD572" s="168"/>
      <c r="DFE572" s="168"/>
      <c r="DFF572" s="168"/>
      <c r="DFG572" s="168"/>
      <c r="DFH572" s="168"/>
      <c r="DFI572" s="168"/>
      <c r="DFJ572" s="168"/>
      <c r="DFK572" s="168"/>
      <c r="DFL572" s="168"/>
      <c r="DFM572" s="168"/>
      <c r="DFN572" s="168"/>
      <c r="DFO572" s="168"/>
      <c r="DFP572" s="168"/>
      <c r="DFQ572" s="508"/>
      <c r="DFR572" s="508"/>
      <c r="DFS572" s="508"/>
      <c r="DFT572" s="508"/>
      <c r="DFU572" s="508"/>
      <c r="DFV572" s="508"/>
      <c r="DFW572" s="508"/>
      <c r="DFX572" s="508"/>
      <c r="DFY572" s="508"/>
      <c r="DFZ572" s="508"/>
      <c r="DGA572" s="508"/>
      <c r="DGB572" s="508"/>
      <c r="DGC572" s="508"/>
      <c r="DGD572" s="508"/>
      <c r="DGE572" s="508"/>
      <c r="DGF572" s="508"/>
      <c r="DGG572" s="508"/>
      <c r="DGH572" s="508"/>
      <c r="DGI572" s="508"/>
      <c r="DGJ572" s="508"/>
      <c r="DGK572" s="508"/>
      <c r="DGL572" s="508"/>
      <c r="DGM572" s="508"/>
      <c r="DGN572" s="508"/>
      <c r="DGO572" s="89"/>
      <c r="DGP572" s="89"/>
      <c r="DGQ572" s="89"/>
      <c r="DGR572" s="89"/>
      <c r="DGS572" s="89"/>
      <c r="DGT572" s="508"/>
      <c r="DGU572" s="508"/>
      <c r="DGV572" s="89"/>
      <c r="DGW572" s="89"/>
      <c r="DGX572" s="508"/>
      <c r="DGY572" s="508"/>
      <c r="DGZ572" s="89"/>
      <c r="DHA572" s="89"/>
      <c r="DHB572" s="508"/>
      <c r="DHC572" s="508"/>
      <c r="DHD572" s="508"/>
      <c r="DHE572" s="508"/>
      <c r="DHF572" s="508"/>
      <c r="DHG572" s="508"/>
      <c r="DHH572" s="508"/>
      <c r="DHI572" s="89"/>
      <c r="DHJ572" s="89"/>
      <c r="DHK572" s="508"/>
      <c r="DHL572" s="508"/>
      <c r="DHM572" s="89"/>
      <c r="DHN572" s="89"/>
      <c r="DHO572" s="508"/>
      <c r="DHP572" s="508"/>
      <c r="DHQ572" s="508"/>
      <c r="DHR572" s="508"/>
      <c r="DHS572" s="508"/>
      <c r="DHT572" s="203"/>
      <c r="DHU572" s="107"/>
      <c r="DHV572" s="508"/>
      <c r="DHW572" s="508"/>
      <c r="DHX572" s="508"/>
      <c r="DHY572" s="508"/>
      <c r="DHZ572" s="508"/>
      <c r="DIA572" s="508"/>
      <c r="DIB572" s="508"/>
      <c r="DIC572" s="168"/>
      <c r="DID572" s="168"/>
      <c r="DIE572" s="168"/>
      <c r="DIF572" s="168"/>
      <c r="DIG572" s="168"/>
      <c r="DIH572" s="168"/>
      <c r="DII572" s="168"/>
      <c r="DIJ572" s="168"/>
      <c r="DIK572" s="168"/>
      <c r="DIL572" s="168"/>
      <c r="DIM572" s="168"/>
      <c r="DIN572" s="168"/>
      <c r="DIO572" s="168"/>
      <c r="DIP572" s="168"/>
      <c r="DIQ572" s="168"/>
      <c r="DIR572" s="168"/>
      <c r="DIS572" s="168"/>
      <c r="DIT572" s="168"/>
      <c r="DIU572" s="168"/>
      <c r="DIV572" s="168"/>
      <c r="DIW572" s="168"/>
      <c r="DIX572" s="168"/>
      <c r="DIY572" s="168"/>
      <c r="DIZ572" s="168"/>
      <c r="DJA572" s="168"/>
      <c r="DJB572" s="168"/>
      <c r="DJC572" s="168"/>
      <c r="DJD572" s="168"/>
      <c r="DJE572" s="168"/>
      <c r="DJF572" s="168"/>
      <c r="DJG572" s="168"/>
      <c r="DJH572" s="168"/>
      <c r="DJI572" s="168"/>
      <c r="DJJ572" s="168"/>
      <c r="DJK572" s="168"/>
      <c r="DJL572" s="168"/>
      <c r="DJM572" s="168"/>
      <c r="DJN572" s="168"/>
      <c r="DJO572" s="168"/>
      <c r="DJP572" s="168"/>
      <c r="DJQ572" s="168"/>
      <c r="DJR572" s="168"/>
      <c r="DJS572" s="168"/>
      <c r="DJT572" s="168"/>
      <c r="DJU572" s="508"/>
      <c r="DJV572" s="508"/>
      <c r="DJW572" s="508"/>
      <c r="DJX572" s="508"/>
      <c r="DJY572" s="508"/>
      <c r="DJZ572" s="508"/>
      <c r="DKA572" s="508"/>
      <c r="DKB572" s="508"/>
      <c r="DKC572" s="508"/>
      <c r="DKD572" s="508"/>
      <c r="DKE572" s="508"/>
      <c r="DKF572" s="508"/>
      <c r="DKG572" s="508"/>
      <c r="DKH572" s="508"/>
      <c r="DKI572" s="508"/>
      <c r="DKJ572" s="508"/>
      <c r="DKK572" s="508"/>
      <c r="DKL572" s="508"/>
      <c r="DKM572" s="508"/>
      <c r="DKN572" s="508"/>
      <c r="DKO572" s="508"/>
      <c r="DKP572" s="508"/>
      <c r="DKQ572" s="508"/>
      <c r="DKR572" s="508"/>
      <c r="DKS572" s="89"/>
      <c r="DKT572" s="89"/>
      <c r="DKU572" s="89"/>
      <c r="DKV572" s="89"/>
      <c r="DKW572" s="89"/>
      <c r="DKX572" s="508"/>
      <c r="DKY572" s="508"/>
      <c r="DKZ572" s="89"/>
      <c r="DLA572" s="89"/>
      <c r="DLB572" s="508"/>
      <c r="DLC572" s="508"/>
      <c r="DLD572" s="89"/>
      <c r="DLE572" s="89"/>
      <c r="DLF572" s="508"/>
      <c r="DLG572" s="508"/>
      <c r="DLH572" s="508"/>
      <c r="DLI572" s="508"/>
      <c r="DLJ572" s="508"/>
      <c r="DLK572" s="508"/>
      <c r="DLL572" s="508"/>
      <c r="DLM572" s="89"/>
      <c r="DLN572" s="89"/>
      <c r="DLO572" s="508"/>
      <c r="DLP572" s="508"/>
      <c r="DLQ572" s="89"/>
      <c r="DLR572" s="89"/>
      <c r="DLS572" s="508"/>
      <c r="DLT572" s="508"/>
      <c r="DLU572" s="508"/>
      <c r="DLV572" s="508"/>
      <c r="DLW572" s="508"/>
      <c r="DLX572" s="203"/>
      <c r="DLY572" s="107"/>
      <c r="DLZ572" s="508"/>
      <c r="DMA572" s="508"/>
      <c r="DMB572" s="508"/>
      <c r="DMC572" s="508"/>
      <c r="DMD572" s="508"/>
      <c r="DME572" s="508"/>
      <c r="DMF572" s="508"/>
      <c r="DMG572" s="168"/>
      <c r="DMH572" s="168"/>
      <c r="DMI572" s="168"/>
      <c r="DMJ572" s="168"/>
      <c r="DMK572" s="168"/>
      <c r="DML572" s="168"/>
      <c r="DMM572" s="168"/>
      <c r="DMN572" s="168"/>
      <c r="DMO572" s="168"/>
      <c r="DMP572" s="168"/>
      <c r="DMQ572" s="168"/>
      <c r="DMR572" s="168"/>
      <c r="DMS572" s="168"/>
      <c r="DMT572" s="168"/>
      <c r="DMU572" s="168"/>
      <c r="DMV572" s="168"/>
      <c r="DMW572" s="168"/>
      <c r="DMX572" s="168"/>
      <c r="DMY572" s="168"/>
      <c r="DMZ572" s="168"/>
      <c r="DNA572" s="168"/>
      <c r="DNB572" s="168"/>
      <c r="DNC572" s="168"/>
      <c r="DND572" s="168"/>
      <c r="DNE572" s="168"/>
      <c r="DNF572" s="168"/>
      <c r="DNG572" s="168"/>
      <c r="DNH572" s="168"/>
      <c r="DNI572" s="168"/>
      <c r="DNJ572" s="168"/>
      <c r="DNK572" s="168"/>
      <c r="DNL572" s="168"/>
      <c r="DNM572" s="168"/>
      <c r="DNN572" s="168"/>
      <c r="DNO572" s="168"/>
      <c r="DNP572" s="168"/>
      <c r="DNQ572" s="168"/>
      <c r="DNR572" s="168"/>
      <c r="DNS572" s="168"/>
      <c r="DNT572" s="168"/>
      <c r="DNU572" s="168"/>
      <c r="DNV572" s="168"/>
      <c r="DNW572" s="168"/>
      <c r="DNX572" s="168"/>
      <c r="DNY572" s="508"/>
      <c r="DNZ572" s="508"/>
      <c r="DOA572" s="508"/>
      <c r="DOB572" s="508"/>
      <c r="DOC572" s="508"/>
      <c r="DOD572" s="508"/>
      <c r="DOE572" s="508"/>
      <c r="DOF572" s="508"/>
      <c r="DOG572" s="508"/>
      <c r="DOH572" s="508"/>
      <c r="DOI572" s="508"/>
      <c r="DOJ572" s="508"/>
      <c r="DOK572" s="508"/>
      <c r="DOL572" s="508"/>
      <c r="DOM572" s="508"/>
      <c r="DON572" s="508"/>
      <c r="DOO572" s="508"/>
      <c r="DOP572" s="508"/>
      <c r="DOQ572" s="508"/>
      <c r="DOR572" s="508"/>
      <c r="DOS572" s="508"/>
      <c r="DOT572" s="508"/>
      <c r="DOU572" s="508"/>
      <c r="DOV572" s="508"/>
      <c r="DOW572" s="89"/>
      <c r="DOX572" s="89"/>
      <c r="DOY572" s="89"/>
      <c r="DOZ572" s="89"/>
      <c r="DPA572" s="89"/>
      <c r="DPB572" s="508"/>
      <c r="DPC572" s="508"/>
      <c r="DPD572" s="89"/>
      <c r="DPE572" s="89"/>
      <c r="DPF572" s="508"/>
      <c r="DPG572" s="508"/>
      <c r="DPH572" s="89"/>
      <c r="DPI572" s="89"/>
      <c r="DPJ572" s="508"/>
      <c r="DPK572" s="508"/>
      <c r="DPL572" s="508"/>
      <c r="DPM572" s="508"/>
      <c r="DPN572" s="508"/>
      <c r="DPO572" s="508"/>
      <c r="DPP572" s="508"/>
      <c r="DPQ572" s="89"/>
      <c r="DPR572" s="89"/>
      <c r="DPS572" s="508"/>
      <c r="DPT572" s="508"/>
      <c r="DPU572" s="89"/>
      <c r="DPV572" s="89"/>
      <c r="DPW572" s="508"/>
      <c r="DPX572" s="508"/>
      <c r="DPY572" s="508"/>
      <c r="DPZ572" s="508"/>
      <c r="DQA572" s="508"/>
      <c r="DQB572" s="203"/>
      <c r="DQC572" s="107"/>
      <c r="DQD572" s="508"/>
      <c r="DQE572" s="508"/>
      <c r="DQF572" s="508"/>
      <c r="DQG572" s="508"/>
      <c r="DQH572" s="508"/>
      <c r="DQI572" s="508"/>
      <c r="DQJ572" s="508"/>
      <c r="DQK572" s="168"/>
      <c r="DQL572" s="168"/>
      <c r="DQM572" s="168"/>
      <c r="DQN572" s="168"/>
      <c r="DQO572" s="168"/>
      <c r="DQP572" s="168"/>
      <c r="DQQ572" s="168"/>
      <c r="DQR572" s="168"/>
      <c r="DQS572" s="168"/>
      <c r="DQT572" s="168"/>
      <c r="DQU572" s="168"/>
      <c r="DQV572" s="168"/>
      <c r="DQW572" s="168"/>
      <c r="DQX572" s="168"/>
      <c r="DQY572" s="168"/>
      <c r="DQZ572" s="168"/>
      <c r="DRA572" s="168"/>
      <c r="DRB572" s="168"/>
      <c r="DRC572" s="168"/>
      <c r="DRD572" s="168"/>
      <c r="DRE572" s="168"/>
      <c r="DRF572" s="168"/>
      <c r="DRG572" s="168"/>
      <c r="DRH572" s="168"/>
      <c r="DRI572" s="168"/>
      <c r="DRJ572" s="168"/>
      <c r="DRK572" s="168"/>
      <c r="DRL572" s="168"/>
      <c r="DRM572" s="168"/>
      <c r="DRN572" s="168"/>
      <c r="DRO572" s="168"/>
      <c r="DRP572" s="168"/>
      <c r="DRQ572" s="168"/>
      <c r="DRR572" s="168"/>
      <c r="DRS572" s="168"/>
      <c r="DRT572" s="168"/>
      <c r="DRU572" s="168"/>
      <c r="DRV572" s="168"/>
      <c r="DRW572" s="168"/>
      <c r="DRX572" s="168"/>
      <c r="DRY572" s="168"/>
      <c r="DRZ572" s="168"/>
      <c r="DSA572" s="168"/>
      <c r="DSB572" s="168"/>
      <c r="DSC572" s="508"/>
      <c r="DSD572" s="508"/>
      <c r="DSE572" s="508"/>
      <c r="DSF572" s="508"/>
      <c r="DSG572" s="508"/>
      <c r="DSH572" s="508"/>
      <c r="DSI572" s="508"/>
      <c r="DSJ572" s="508"/>
      <c r="DSK572" s="508"/>
      <c r="DSL572" s="508"/>
      <c r="DSM572" s="508"/>
      <c r="DSN572" s="508"/>
      <c r="DSO572" s="508"/>
      <c r="DSP572" s="508"/>
      <c r="DSQ572" s="508"/>
      <c r="DSR572" s="508"/>
      <c r="DSS572" s="508"/>
      <c r="DST572" s="508"/>
      <c r="DSU572" s="508"/>
      <c r="DSV572" s="508"/>
      <c r="DSW572" s="508"/>
      <c r="DSX572" s="508"/>
      <c r="DSY572" s="508"/>
      <c r="DSZ572" s="508"/>
      <c r="DTA572" s="89"/>
      <c r="DTB572" s="89"/>
      <c r="DTC572" s="89"/>
      <c r="DTD572" s="89"/>
      <c r="DTE572" s="89"/>
      <c r="DTF572" s="508"/>
      <c r="DTG572" s="508"/>
      <c r="DTH572" s="89"/>
      <c r="DTI572" s="89"/>
      <c r="DTJ572" s="508"/>
      <c r="DTK572" s="508"/>
      <c r="DTL572" s="89"/>
      <c r="DTM572" s="89"/>
      <c r="DTN572" s="508"/>
      <c r="DTO572" s="508"/>
      <c r="DTP572" s="508"/>
      <c r="DTQ572" s="508"/>
      <c r="DTR572" s="508"/>
      <c r="DTS572" s="508"/>
      <c r="DTT572" s="508"/>
      <c r="DTU572" s="89"/>
      <c r="DTV572" s="89"/>
      <c r="DTW572" s="508"/>
      <c r="DTX572" s="508"/>
      <c r="DTY572" s="89"/>
      <c r="DTZ572" s="89"/>
      <c r="DUA572" s="508"/>
      <c r="DUB572" s="508"/>
      <c r="DUC572" s="508"/>
      <c r="DUD572" s="508"/>
      <c r="DUE572" s="508"/>
      <c r="DUF572" s="203"/>
      <c r="DUG572" s="107"/>
      <c r="DUH572" s="508"/>
      <c r="DUI572" s="508"/>
      <c r="DUJ572" s="508"/>
      <c r="DUK572" s="508"/>
      <c r="DUL572" s="508"/>
      <c r="DUM572" s="508"/>
      <c r="DUN572" s="508"/>
      <c r="DUO572" s="168"/>
      <c r="DUP572" s="168"/>
      <c r="DUQ572" s="168"/>
      <c r="DUR572" s="168"/>
      <c r="DUS572" s="168"/>
      <c r="DUT572" s="168"/>
      <c r="DUU572" s="168"/>
      <c r="DUV572" s="168"/>
      <c r="DUW572" s="168"/>
      <c r="DUX572" s="168"/>
      <c r="DUY572" s="168"/>
      <c r="DUZ572" s="168"/>
      <c r="DVA572" s="168"/>
      <c r="DVB572" s="168"/>
      <c r="DVC572" s="168"/>
      <c r="DVD572" s="168"/>
      <c r="DVE572" s="168"/>
      <c r="DVF572" s="168"/>
      <c r="DVG572" s="168"/>
      <c r="DVH572" s="168"/>
      <c r="DVI572" s="168"/>
      <c r="DVJ572" s="168"/>
      <c r="DVK572" s="168"/>
      <c r="DVL572" s="168"/>
      <c r="DVM572" s="168"/>
      <c r="DVN572" s="168"/>
      <c r="DVO572" s="168"/>
      <c r="DVP572" s="168"/>
      <c r="DVQ572" s="168"/>
      <c r="DVR572" s="168"/>
      <c r="DVS572" s="168"/>
      <c r="DVT572" s="168"/>
      <c r="DVU572" s="168"/>
      <c r="DVV572" s="168"/>
      <c r="DVW572" s="168"/>
      <c r="DVX572" s="168"/>
      <c r="DVY572" s="168"/>
      <c r="DVZ572" s="168"/>
      <c r="DWA572" s="168"/>
      <c r="DWB572" s="168"/>
      <c r="DWC572" s="168"/>
      <c r="DWD572" s="168"/>
      <c r="DWE572" s="168"/>
      <c r="DWF572" s="168"/>
      <c r="DWG572" s="508"/>
      <c r="DWH572" s="508"/>
      <c r="DWI572" s="508"/>
      <c r="DWJ572" s="508"/>
      <c r="DWK572" s="508"/>
      <c r="DWL572" s="508"/>
      <c r="DWM572" s="508"/>
      <c r="DWN572" s="508"/>
      <c r="DWO572" s="508"/>
      <c r="DWP572" s="508"/>
      <c r="DWQ572" s="508"/>
      <c r="DWR572" s="508"/>
      <c r="DWS572" s="508"/>
      <c r="DWT572" s="508"/>
      <c r="DWU572" s="508"/>
      <c r="DWV572" s="508"/>
      <c r="DWW572" s="508"/>
      <c r="DWX572" s="508"/>
      <c r="DWY572" s="508"/>
      <c r="DWZ572" s="508"/>
      <c r="DXA572" s="508"/>
      <c r="DXB572" s="508"/>
      <c r="DXC572" s="508"/>
      <c r="DXD572" s="508"/>
      <c r="DXE572" s="89"/>
      <c r="DXF572" s="89"/>
      <c r="DXG572" s="89"/>
      <c r="DXH572" s="89"/>
      <c r="DXI572" s="89"/>
      <c r="DXJ572" s="508"/>
      <c r="DXK572" s="508"/>
      <c r="DXL572" s="89"/>
      <c r="DXM572" s="89"/>
      <c r="DXN572" s="508"/>
      <c r="DXO572" s="508"/>
      <c r="DXP572" s="89"/>
      <c r="DXQ572" s="89"/>
      <c r="DXR572" s="508"/>
      <c r="DXS572" s="508"/>
      <c r="DXT572" s="508"/>
      <c r="DXU572" s="508"/>
      <c r="DXV572" s="508"/>
      <c r="DXW572" s="508"/>
      <c r="DXX572" s="508"/>
      <c r="DXY572" s="89"/>
      <c r="DXZ572" s="89"/>
      <c r="DYA572" s="508"/>
      <c r="DYB572" s="508"/>
      <c r="DYC572" s="89"/>
      <c r="DYD572" s="89"/>
      <c r="DYE572" s="508"/>
      <c r="DYF572" s="508"/>
      <c r="DYG572" s="508"/>
      <c r="DYH572" s="508"/>
      <c r="DYI572" s="508"/>
      <c r="DYJ572" s="203"/>
      <c r="DYK572" s="107"/>
      <c r="DYL572" s="508"/>
      <c r="DYM572" s="508"/>
      <c r="DYN572" s="508"/>
      <c r="DYO572" s="508"/>
      <c r="DYP572" s="508"/>
      <c r="DYQ572" s="508"/>
      <c r="DYR572" s="508"/>
      <c r="DYS572" s="168"/>
      <c r="DYT572" s="168"/>
      <c r="DYU572" s="168"/>
      <c r="DYV572" s="168"/>
      <c r="DYW572" s="168"/>
      <c r="DYX572" s="168"/>
      <c r="DYY572" s="168"/>
      <c r="DYZ572" s="168"/>
      <c r="DZA572" s="168"/>
      <c r="DZB572" s="168"/>
      <c r="DZC572" s="168"/>
      <c r="DZD572" s="168"/>
      <c r="DZE572" s="168"/>
      <c r="DZF572" s="168"/>
      <c r="DZG572" s="168"/>
      <c r="DZH572" s="168"/>
      <c r="DZI572" s="168"/>
      <c r="DZJ572" s="168"/>
      <c r="DZK572" s="168"/>
      <c r="DZL572" s="168"/>
      <c r="DZM572" s="168"/>
      <c r="DZN572" s="168"/>
      <c r="DZO572" s="168"/>
      <c r="DZP572" s="168"/>
      <c r="DZQ572" s="168"/>
      <c r="DZR572" s="168"/>
      <c r="DZS572" s="168"/>
      <c r="DZT572" s="168"/>
      <c r="DZU572" s="168"/>
      <c r="DZV572" s="168"/>
      <c r="DZW572" s="168"/>
      <c r="DZX572" s="168"/>
      <c r="DZY572" s="168"/>
      <c r="DZZ572" s="168"/>
      <c r="EAA572" s="168"/>
      <c r="EAB572" s="168"/>
      <c r="EAC572" s="168"/>
      <c r="EAD572" s="168"/>
      <c r="EAE572" s="168"/>
      <c r="EAF572" s="168"/>
      <c r="EAG572" s="168"/>
      <c r="EAH572" s="168"/>
      <c r="EAI572" s="168"/>
      <c r="EAJ572" s="168"/>
      <c r="EAK572" s="508"/>
      <c r="EAL572" s="508"/>
      <c r="EAM572" s="508"/>
      <c r="EAN572" s="508"/>
      <c r="EAO572" s="508"/>
      <c r="EAP572" s="508"/>
      <c r="EAQ572" s="508"/>
      <c r="EAR572" s="508"/>
      <c r="EAS572" s="508"/>
      <c r="EAT572" s="508"/>
      <c r="EAU572" s="508"/>
      <c r="EAV572" s="508"/>
      <c r="EAW572" s="508"/>
      <c r="EAX572" s="508"/>
      <c r="EAY572" s="508"/>
      <c r="EAZ572" s="508"/>
      <c r="EBA572" s="508"/>
      <c r="EBB572" s="508"/>
      <c r="EBC572" s="508"/>
      <c r="EBD572" s="508"/>
      <c r="EBE572" s="508"/>
      <c r="EBF572" s="508"/>
      <c r="EBG572" s="508"/>
      <c r="EBH572" s="508"/>
      <c r="EBI572" s="89"/>
      <c r="EBJ572" s="89"/>
      <c r="EBK572" s="89"/>
      <c r="EBL572" s="89"/>
      <c r="EBM572" s="89"/>
      <c r="EBN572" s="508"/>
      <c r="EBO572" s="508"/>
      <c r="EBP572" s="89"/>
      <c r="EBQ572" s="89"/>
      <c r="EBR572" s="508"/>
      <c r="EBS572" s="508"/>
      <c r="EBT572" s="89"/>
      <c r="EBU572" s="89"/>
      <c r="EBV572" s="508"/>
      <c r="EBW572" s="508"/>
      <c r="EBX572" s="508"/>
      <c r="EBY572" s="508"/>
      <c r="EBZ572" s="508"/>
      <c r="ECA572" s="508"/>
      <c r="ECB572" s="508"/>
      <c r="ECC572" s="89"/>
      <c r="ECD572" s="89"/>
      <c r="ECE572" s="508"/>
      <c r="ECF572" s="508"/>
      <c r="ECG572" s="89"/>
      <c r="ECH572" s="89"/>
      <c r="ECI572" s="508"/>
      <c r="ECJ572" s="508"/>
      <c r="ECK572" s="508"/>
      <c r="ECL572" s="508"/>
      <c r="ECM572" s="508"/>
      <c r="ECN572" s="203"/>
      <c r="ECO572" s="107"/>
      <c r="ECP572" s="508"/>
      <c r="ECQ572" s="508"/>
      <c r="ECR572" s="508"/>
      <c r="ECS572" s="508"/>
      <c r="ECT572" s="508"/>
      <c r="ECU572" s="508"/>
      <c r="ECV572" s="508"/>
      <c r="ECW572" s="168"/>
      <c r="ECX572" s="168"/>
      <c r="ECY572" s="168"/>
      <c r="ECZ572" s="168"/>
      <c r="EDA572" s="168"/>
      <c r="EDB572" s="168"/>
      <c r="EDC572" s="168"/>
      <c r="EDD572" s="168"/>
      <c r="EDE572" s="168"/>
      <c r="EDF572" s="168"/>
      <c r="EDG572" s="168"/>
      <c r="EDH572" s="168"/>
      <c r="EDI572" s="168"/>
      <c r="EDJ572" s="168"/>
      <c r="EDK572" s="168"/>
      <c r="EDL572" s="168"/>
      <c r="EDM572" s="168"/>
      <c r="EDN572" s="168"/>
      <c r="EDO572" s="168"/>
      <c r="EDP572" s="168"/>
      <c r="EDQ572" s="168"/>
      <c r="EDR572" s="168"/>
      <c r="EDS572" s="168"/>
      <c r="EDT572" s="168"/>
      <c r="EDU572" s="168"/>
      <c r="EDV572" s="168"/>
      <c r="EDW572" s="168"/>
      <c r="EDX572" s="168"/>
      <c r="EDY572" s="168"/>
      <c r="EDZ572" s="168"/>
      <c r="EEA572" s="168"/>
      <c r="EEB572" s="168"/>
      <c r="EEC572" s="168"/>
      <c r="EED572" s="168"/>
      <c r="EEE572" s="168"/>
      <c r="EEF572" s="168"/>
      <c r="EEG572" s="168"/>
      <c r="EEH572" s="168"/>
      <c r="EEI572" s="168"/>
      <c r="EEJ572" s="168"/>
      <c r="EEK572" s="168"/>
      <c r="EEL572" s="168"/>
      <c r="EEM572" s="168"/>
      <c r="EEN572" s="168"/>
      <c r="EEO572" s="508"/>
      <c r="EEP572" s="508"/>
      <c r="EEQ572" s="508"/>
      <c r="EER572" s="508"/>
      <c r="EES572" s="508"/>
      <c r="EET572" s="508"/>
      <c r="EEU572" s="508"/>
      <c r="EEV572" s="508"/>
      <c r="EEW572" s="508"/>
      <c r="EEX572" s="508"/>
      <c r="EEY572" s="508"/>
      <c r="EEZ572" s="508"/>
      <c r="EFA572" s="508"/>
      <c r="EFB572" s="508"/>
      <c r="EFC572" s="508"/>
      <c r="EFD572" s="508"/>
      <c r="EFE572" s="508"/>
      <c r="EFF572" s="508"/>
      <c r="EFG572" s="508"/>
      <c r="EFH572" s="508"/>
      <c r="EFI572" s="508"/>
      <c r="EFJ572" s="508"/>
      <c r="EFK572" s="508"/>
      <c r="EFL572" s="508"/>
      <c r="EFM572" s="89"/>
      <c r="EFN572" s="89"/>
      <c r="EFO572" s="89"/>
      <c r="EFP572" s="89"/>
      <c r="EFQ572" s="89"/>
      <c r="EFR572" s="508"/>
      <c r="EFS572" s="508"/>
      <c r="EFT572" s="89"/>
      <c r="EFU572" s="89"/>
      <c r="EFV572" s="508"/>
      <c r="EFW572" s="508"/>
      <c r="EFX572" s="89"/>
      <c r="EFY572" s="89"/>
      <c r="EFZ572" s="508"/>
      <c r="EGA572" s="508"/>
      <c r="EGB572" s="508"/>
      <c r="EGC572" s="508"/>
      <c r="EGD572" s="508"/>
      <c r="EGE572" s="508"/>
      <c r="EGF572" s="508"/>
      <c r="EGG572" s="89"/>
      <c r="EGH572" s="89"/>
      <c r="EGI572" s="508"/>
      <c r="EGJ572" s="508"/>
      <c r="EGK572" s="89"/>
      <c r="EGL572" s="89"/>
      <c r="EGM572" s="508"/>
      <c r="EGN572" s="508"/>
      <c r="EGO572" s="508"/>
      <c r="EGP572" s="508"/>
      <c r="EGQ572" s="508"/>
      <c r="EGR572" s="203"/>
      <c r="EGS572" s="107"/>
      <c r="EGT572" s="508"/>
      <c r="EGU572" s="508"/>
      <c r="EGV572" s="508"/>
      <c r="EGW572" s="508"/>
      <c r="EGX572" s="508"/>
      <c r="EGY572" s="508"/>
      <c r="EGZ572" s="508"/>
      <c r="EHA572" s="168"/>
      <c r="EHB572" s="168"/>
      <c r="EHC572" s="168"/>
      <c r="EHD572" s="168"/>
      <c r="EHE572" s="168"/>
      <c r="EHF572" s="168"/>
      <c r="EHG572" s="168"/>
      <c r="EHH572" s="168"/>
      <c r="EHI572" s="168"/>
      <c r="EHJ572" s="168"/>
      <c r="EHK572" s="168"/>
      <c r="EHL572" s="168"/>
      <c r="EHM572" s="168"/>
      <c r="EHN572" s="168"/>
      <c r="EHO572" s="168"/>
      <c r="EHP572" s="168"/>
      <c r="EHQ572" s="168"/>
      <c r="EHR572" s="168"/>
      <c r="EHS572" s="168"/>
      <c r="EHT572" s="168"/>
      <c r="EHU572" s="168"/>
      <c r="EHV572" s="168"/>
      <c r="EHW572" s="168"/>
      <c r="EHX572" s="168"/>
      <c r="EHY572" s="168"/>
      <c r="EHZ572" s="168"/>
      <c r="EIA572" s="168"/>
      <c r="EIB572" s="168"/>
      <c r="EIC572" s="168"/>
      <c r="EID572" s="168"/>
      <c r="EIE572" s="168"/>
      <c r="EIF572" s="168"/>
      <c r="EIG572" s="168"/>
      <c r="EIH572" s="168"/>
      <c r="EII572" s="168"/>
      <c r="EIJ572" s="168"/>
      <c r="EIK572" s="168"/>
      <c r="EIL572" s="168"/>
      <c r="EIM572" s="168"/>
      <c r="EIN572" s="168"/>
      <c r="EIO572" s="168"/>
      <c r="EIP572" s="168"/>
      <c r="EIQ572" s="168"/>
      <c r="EIR572" s="168"/>
      <c r="EIS572" s="508"/>
      <c r="EIT572" s="508"/>
      <c r="EIU572" s="508"/>
      <c r="EIV572" s="508"/>
      <c r="EIW572" s="508"/>
      <c r="EIX572" s="508"/>
      <c r="EIY572" s="508"/>
      <c r="EIZ572" s="508"/>
      <c r="EJA572" s="508"/>
      <c r="EJB572" s="508"/>
      <c r="EJC572" s="508"/>
      <c r="EJD572" s="508"/>
      <c r="EJE572" s="508"/>
      <c r="EJF572" s="508"/>
      <c r="EJG572" s="508"/>
      <c r="EJH572" s="508"/>
      <c r="EJI572" s="508"/>
      <c r="EJJ572" s="508"/>
      <c r="EJK572" s="508"/>
      <c r="EJL572" s="508"/>
      <c r="EJM572" s="508"/>
      <c r="EJN572" s="508"/>
      <c r="EJO572" s="508"/>
      <c r="EJP572" s="508"/>
      <c r="EJQ572" s="89"/>
      <c r="EJR572" s="89"/>
      <c r="EJS572" s="89"/>
      <c r="EJT572" s="89"/>
      <c r="EJU572" s="89"/>
      <c r="EJV572" s="508"/>
      <c r="EJW572" s="508"/>
      <c r="EJX572" s="89"/>
      <c r="EJY572" s="89"/>
      <c r="EJZ572" s="508"/>
      <c r="EKA572" s="508"/>
      <c r="EKB572" s="89"/>
      <c r="EKC572" s="89"/>
      <c r="EKD572" s="508"/>
      <c r="EKE572" s="508"/>
      <c r="EKF572" s="508"/>
      <c r="EKG572" s="508"/>
      <c r="EKH572" s="508"/>
      <c r="EKI572" s="508"/>
      <c r="EKJ572" s="508"/>
      <c r="EKK572" s="89"/>
      <c r="EKL572" s="89"/>
      <c r="EKM572" s="508"/>
      <c r="EKN572" s="508"/>
      <c r="EKO572" s="89"/>
      <c r="EKP572" s="89"/>
      <c r="EKQ572" s="508"/>
      <c r="EKR572" s="508"/>
      <c r="EKS572" s="508"/>
      <c r="EKT572" s="508"/>
      <c r="EKU572" s="508"/>
      <c r="EKV572" s="203"/>
      <c r="EKW572" s="107"/>
      <c r="EKX572" s="508"/>
      <c r="EKY572" s="508"/>
      <c r="EKZ572" s="508"/>
      <c r="ELA572" s="508"/>
      <c r="ELB572" s="508"/>
      <c r="ELC572" s="508"/>
      <c r="ELD572" s="508"/>
      <c r="ELE572" s="168"/>
      <c r="ELF572" s="168"/>
      <c r="ELG572" s="168"/>
      <c r="ELH572" s="168"/>
      <c r="ELI572" s="168"/>
      <c r="ELJ572" s="168"/>
      <c r="ELK572" s="168"/>
      <c r="ELL572" s="168"/>
      <c r="ELM572" s="168"/>
      <c r="ELN572" s="168"/>
      <c r="ELO572" s="168"/>
      <c r="ELP572" s="168"/>
      <c r="ELQ572" s="168"/>
      <c r="ELR572" s="168"/>
      <c r="ELS572" s="168"/>
      <c r="ELT572" s="168"/>
      <c r="ELU572" s="168"/>
      <c r="ELV572" s="168"/>
      <c r="ELW572" s="168"/>
      <c r="ELX572" s="168"/>
      <c r="ELY572" s="168"/>
      <c r="ELZ572" s="168"/>
      <c r="EMA572" s="168"/>
      <c r="EMB572" s="168"/>
      <c r="EMC572" s="168"/>
      <c r="EMD572" s="168"/>
      <c r="EME572" s="168"/>
      <c r="EMF572" s="168"/>
      <c r="EMG572" s="168"/>
      <c r="EMH572" s="168"/>
      <c r="EMI572" s="168"/>
      <c r="EMJ572" s="168"/>
      <c r="EMK572" s="168"/>
      <c r="EML572" s="168"/>
      <c r="EMM572" s="168"/>
      <c r="EMN572" s="168"/>
      <c r="EMO572" s="168"/>
      <c r="EMP572" s="168"/>
      <c r="EMQ572" s="168"/>
      <c r="EMR572" s="168"/>
      <c r="EMS572" s="168"/>
      <c r="EMT572" s="168"/>
      <c r="EMU572" s="168"/>
      <c r="EMV572" s="168"/>
      <c r="EMW572" s="508"/>
      <c r="EMX572" s="508"/>
      <c r="EMY572" s="508"/>
      <c r="EMZ572" s="508"/>
      <c r="ENA572" s="508"/>
      <c r="ENB572" s="508"/>
      <c r="ENC572" s="508"/>
      <c r="END572" s="508"/>
      <c r="ENE572" s="508"/>
      <c r="ENF572" s="508"/>
      <c r="ENG572" s="508"/>
      <c r="ENH572" s="508"/>
      <c r="ENI572" s="508"/>
      <c r="ENJ572" s="508"/>
      <c r="ENK572" s="508"/>
      <c r="ENL572" s="508"/>
      <c r="ENM572" s="508"/>
      <c r="ENN572" s="508"/>
      <c r="ENO572" s="508"/>
      <c r="ENP572" s="508"/>
      <c r="ENQ572" s="508"/>
      <c r="ENR572" s="508"/>
      <c r="ENS572" s="508"/>
      <c r="ENT572" s="508"/>
      <c r="ENU572" s="89"/>
      <c r="ENV572" s="89"/>
      <c r="ENW572" s="89"/>
      <c r="ENX572" s="89"/>
      <c r="ENY572" s="89"/>
      <c r="ENZ572" s="508"/>
      <c r="EOA572" s="508"/>
      <c r="EOB572" s="89"/>
      <c r="EOC572" s="89"/>
      <c r="EOD572" s="508"/>
      <c r="EOE572" s="508"/>
      <c r="EOF572" s="89"/>
      <c r="EOG572" s="89"/>
      <c r="EOH572" s="508"/>
      <c r="EOI572" s="508"/>
      <c r="EOJ572" s="508"/>
      <c r="EOK572" s="508"/>
      <c r="EOL572" s="508"/>
      <c r="EOM572" s="508"/>
      <c r="EON572" s="508"/>
      <c r="EOO572" s="89"/>
      <c r="EOP572" s="89"/>
      <c r="EOQ572" s="508"/>
      <c r="EOR572" s="508"/>
      <c r="EOS572" s="89"/>
      <c r="EOT572" s="89"/>
      <c r="EOU572" s="508"/>
      <c r="EOV572" s="508"/>
      <c r="EOW572" s="508"/>
      <c r="EOX572" s="508"/>
      <c r="EOY572" s="508"/>
      <c r="EOZ572" s="203"/>
      <c r="EPA572" s="107"/>
      <c r="EPB572" s="508"/>
      <c r="EPC572" s="508"/>
      <c r="EPD572" s="508"/>
      <c r="EPE572" s="508"/>
      <c r="EPF572" s="508"/>
      <c r="EPG572" s="508"/>
      <c r="EPH572" s="508"/>
      <c r="EPI572" s="168"/>
      <c r="EPJ572" s="168"/>
      <c r="EPK572" s="168"/>
      <c r="EPL572" s="168"/>
      <c r="EPM572" s="168"/>
      <c r="EPN572" s="168"/>
      <c r="EPO572" s="168"/>
      <c r="EPP572" s="168"/>
      <c r="EPQ572" s="168"/>
      <c r="EPR572" s="168"/>
      <c r="EPS572" s="168"/>
      <c r="EPT572" s="168"/>
      <c r="EPU572" s="168"/>
      <c r="EPV572" s="168"/>
      <c r="EPW572" s="168"/>
      <c r="EPX572" s="168"/>
      <c r="EPY572" s="168"/>
      <c r="EPZ572" s="168"/>
      <c r="EQA572" s="168"/>
      <c r="EQB572" s="168"/>
      <c r="EQC572" s="168"/>
      <c r="EQD572" s="168"/>
      <c r="EQE572" s="168"/>
      <c r="EQF572" s="168"/>
      <c r="EQG572" s="168"/>
      <c r="EQH572" s="168"/>
      <c r="EQI572" s="168"/>
      <c r="EQJ572" s="168"/>
      <c r="EQK572" s="168"/>
      <c r="EQL572" s="168"/>
      <c r="EQM572" s="168"/>
      <c r="EQN572" s="168"/>
      <c r="EQO572" s="168"/>
      <c r="EQP572" s="168"/>
      <c r="EQQ572" s="168"/>
      <c r="EQR572" s="168"/>
      <c r="EQS572" s="168"/>
      <c r="EQT572" s="168"/>
      <c r="EQU572" s="168"/>
      <c r="EQV572" s="168"/>
      <c r="EQW572" s="168"/>
      <c r="EQX572" s="168"/>
      <c r="EQY572" s="168"/>
      <c r="EQZ572" s="168"/>
      <c r="ERA572" s="508"/>
      <c r="ERB572" s="508"/>
      <c r="ERC572" s="508"/>
      <c r="ERD572" s="508"/>
      <c r="ERE572" s="508"/>
      <c r="ERF572" s="508"/>
      <c r="ERG572" s="508"/>
      <c r="ERH572" s="508"/>
      <c r="ERI572" s="508"/>
      <c r="ERJ572" s="508"/>
      <c r="ERK572" s="508"/>
      <c r="ERL572" s="508"/>
      <c r="ERM572" s="508"/>
      <c r="ERN572" s="508"/>
      <c r="ERO572" s="508"/>
      <c r="ERP572" s="508"/>
      <c r="ERQ572" s="508"/>
      <c r="ERR572" s="508"/>
      <c r="ERS572" s="508"/>
      <c r="ERT572" s="508"/>
      <c r="ERU572" s="508"/>
      <c r="ERV572" s="508"/>
      <c r="ERW572" s="508"/>
      <c r="ERX572" s="508"/>
      <c r="ERY572" s="89"/>
      <c r="ERZ572" s="89"/>
      <c r="ESA572" s="89"/>
      <c r="ESB572" s="89"/>
      <c r="ESC572" s="89"/>
      <c r="ESD572" s="508"/>
      <c r="ESE572" s="508"/>
      <c r="ESF572" s="89"/>
      <c r="ESG572" s="89"/>
      <c r="ESH572" s="508"/>
      <c r="ESI572" s="508"/>
      <c r="ESJ572" s="89"/>
      <c r="ESK572" s="89"/>
      <c r="ESL572" s="508"/>
      <c r="ESM572" s="508"/>
      <c r="ESN572" s="508"/>
      <c r="ESO572" s="508"/>
      <c r="ESP572" s="508"/>
      <c r="ESQ572" s="508"/>
      <c r="ESR572" s="508"/>
      <c r="ESS572" s="89"/>
      <c r="EST572" s="89"/>
      <c r="ESU572" s="508"/>
      <c r="ESV572" s="508"/>
      <c r="ESW572" s="89"/>
      <c r="ESX572" s="89"/>
      <c r="ESY572" s="508"/>
      <c r="ESZ572" s="508"/>
      <c r="ETA572" s="508"/>
      <c r="ETB572" s="508"/>
      <c r="ETC572" s="508"/>
      <c r="ETD572" s="203"/>
      <c r="ETE572" s="107"/>
      <c r="ETF572" s="508"/>
      <c r="ETG572" s="508"/>
      <c r="ETH572" s="508"/>
      <c r="ETI572" s="508"/>
      <c r="ETJ572" s="508"/>
      <c r="ETK572" s="508"/>
      <c r="ETL572" s="508"/>
      <c r="ETM572" s="168"/>
      <c r="ETN572" s="168"/>
      <c r="ETO572" s="168"/>
      <c r="ETP572" s="168"/>
      <c r="ETQ572" s="168"/>
      <c r="ETR572" s="168"/>
      <c r="ETS572" s="168"/>
      <c r="ETT572" s="168"/>
      <c r="ETU572" s="168"/>
      <c r="ETV572" s="168"/>
      <c r="ETW572" s="168"/>
      <c r="ETX572" s="168"/>
      <c r="ETY572" s="168"/>
      <c r="ETZ572" s="168"/>
      <c r="EUA572" s="168"/>
      <c r="EUB572" s="168"/>
      <c r="EUC572" s="168"/>
      <c r="EUD572" s="168"/>
      <c r="EUE572" s="168"/>
      <c r="EUF572" s="168"/>
      <c r="EUG572" s="168"/>
      <c r="EUH572" s="168"/>
      <c r="EUI572" s="168"/>
      <c r="EUJ572" s="168"/>
      <c r="EUK572" s="168"/>
      <c r="EUL572" s="168"/>
      <c r="EUM572" s="168"/>
      <c r="EUN572" s="168"/>
      <c r="EUO572" s="168"/>
      <c r="EUP572" s="168"/>
      <c r="EUQ572" s="168"/>
      <c r="EUR572" s="168"/>
      <c r="EUS572" s="168"/>
      <c r="EUT572" s="168"/>
      <c r="EUU572" s="168"/>
      <c r="EUV572" s="168"/>
      <c r="EUW572" s="168"/>
      <c r="EUX572" s="168"/>
      <c r="EUY572" s="168"/>
      <c r="EUZ572" s="168"/>
      <c r="EVA572" s="168"/>
      <c r="EVB572" s="168"/>
      <c r="EVC572" s="168"/>
      <c r="EVD572" s="168"/>
      <c r="EVE572" s="508"/>
      <c r="EVF572" s="508"/>
      <c r="EVG572" s="508"/>
      <c r="EVH572" s="508"/>
      <c r="EVI572" s="508"/>
      <c r="EVJ572" s="508"/>
      <c r="EVK572" s="508"/>
      <c r="EVL572" s="508"/>
      <c r="EVM572" s="508"/>
      <c r="EVN572" s="508"/>
      <c r="EVO572" s="508"/>
      <c r="EVP572" s="508"/>
      <c r="EVQ572" s="508"/>
      <c r="EVR572" s="508"/>
      <c r="EVS572" s="508"/>
      <c r="EVT572" s="508"/>
      <c r="EVU572" s="508"/>
      <c r="EVV572" s="508"/>
      <c r="EVW572" s="508"/>
      <c r="EVX572" s="508"/>
      <c r="EVY572" s="508"/>
      <c r="EVZ572" s="508"/>
      <c r="EWA572" s="508"/>
      <c r="EWB572" s="508"/>
      <c r="EWC572" s="89"/>
      <c r="EWD572" s="89"/>
      <c r="EWE572" s="89"/>
      <c r="EWF572" s="89"/>
      <c r="EWG572" s="89"/>
      <c r="EWH572" s="508"/>
      <c r="EWI572" s="508"/>
      <c r="EWJ572" s="89"/>
      <c r="EWK572" s="89"/>
      <c r="EWL572" s="508"/>
      <c r="EWM572" s="508"/>
      <c r="EWN572" s="89"/>
      <c r="EWO572" s="89"/>
      <c r="EWP572" s="508"/>
      <c r="EWQ572" s="508"/>
      <c r="EWR572" s="508"/>
      <c r="EWS572" s="508"/>
      <c r="EWT572" s="508"/>
      <c r="EWU572" s="508"/>
      <c r="EWV572" s="508"/>
      <c r="EWW572" s="89"/>
      <c r="EWX572" s="89"/>
      <c r="EWY572" s="508"/>
      <c r="EWZ572" s="508"/>
      <c r="EXA572" s="89"/>
      <c r="EXB572" s="89"/>
      <c r="EXC572" s="508"/>
      <c r="EXD572" s="508"/>
      <c r="EXE572" s="508"/>
      <c r="EXF572" s="508"/>
      <c r="EXG572" s="508"/>
      <c r="EXH572" s="203"/>
      <c r="EXI572" s="107"/>
      <c r="EXJ572" s="508"/>
      <c r="EXK572" s="508"/>
      <c r="EXL572" s="508"/>
      <c r="EXM572" s="508"/>
      <c r="EXN572" s="508"/>
      <c r="EXO572" s="508"/>
      <c r="EXP572" s="508"/>
      <c r="EXQ572" s="168"/>
      <c r="EXR572" s="168"/>
      <c r="EXS572" s="168"/>
      <c r="EXT572" s="168"/>
      <c r="EXU572" s="168"/>
      <c r="EXV572" s="168"/>
      <c r="EXW572" s="168"/>
      <c r="EXX572" s="168"/>
      <c r="EXY572" s="168"/>
      <c r="EXZ572" s="168"/>
      <c r="EYA572" s="168"/>
      <c r="EYB572" s="168"/>
      <c r="EYC572" s="168"/>
      <c r="EYD572" s="168"/>
      <c r="EYE572" s="168"/>
      <c r="EYF572" s="168"/>
      <c r="EYG572" s="168"/>
      <c r="EYH572" s="168"/>
      <c r="EYI572" s="168"/>
      <c r="EYJ572" s="168"/>
      <c r="EYK572" s="168"/>
      <c r="EYL572" s="168"/>
      <c r="EYM572" s="168"/>
      <c r="EYN572" s="168"/>
      <c r="EYO572" s="168"/>
      <c r="EYP572" s="168"/>
      <c r="EYQ572" s="168"/>
      <c r="EYR572" s="168"/>
      <c r="EYS572" s="168"/>
      <c r="EYT572" s="168"/>
      <c r="EYU572" s="168"/>
      <c r="EYV572" s="168"/>
      <c r="EYW572" s="168"/>
      <c r="EYX572" s="168"/>
      <c r="EYY572" s="168"/>
      <c r="EYZ572" s="168"/>
      <c r="EZA572" s="168"/>
      <c r="EZB572" s="168"/>
      <c r="EZC572" s="168"/>
      <c r="EZD572" s="168"/>
      <c r="EZE572" s="168"/>
      <c r="EZF572" s="168"/>
      <c r="EZG572" s="168"/>
      <c r="EZH572" s="168"/>
      <c r="EZI572" s="508"/>
      <c r="EZJ572" s="508"/>
      <c r="EZK572" s="508"/>
      <c r="EZL572" s="508"/>
      <c r="EZM572" s="508"/>
      <c r="EZN572" s="508"/>
      <c r="EZO572" s="508"/>
      <c r="EZP572" s="508"/>
      <c r="EZQ572" s="508"/>
      <c r="EZR572" s="508"/>
      <c r="EZS572" s="508"/>
      <c r="EZT572" s="508"/>
      <c r="EZU572" s="508"/>
      <c r="EZV572" s="508"/>
      <c r="EZW572" s="508"/>
      <c r="EZX572" s="508"/>
      <c r="EZY572" s="508"/>
      <c r="EZZ572" s="508"/>
      <c r="FAA572" s="508"/>
      <c r="FAB572" s="508"/>
      <c r="FAC572" s="508"/>
      <c r="FAD572" s="508"/>
      <c r="FAE572" s="508"/>
      <c r="FAF572" s="508"/>
      <c r="FAG572" s="89"/>
      <c r="FAH572" s="89"/>
      <c r="FAI572" s="89"/>
      <c r="FAJ572" s="89"/>
      <c r="FAK572" s="89"/>
      <c r="FAL572" s="508"/>
      <c r="FAM572" s="508"/>
      <c r="FAN572" s="89"/>
      <c r="FAO572" s="89"/>
      <c r="FAP572" s="508"/>
      <c r="FAQ572" s="508"/>
      <c r="FAR572" s="89"/>
      <c r="FAS572" s="89"/>
      <c r="FAT572" s="508"/>
      <c r="FAU572" s="508"/>
      <c r="FAV572" s="508"/>
      <c r="FAW572" s="508"/>
      <c r="FAX572" s="508"/>
      <c r="FAY572" s="508"/>
      <c r="FAZ572" s="508"/>
      <c r="FBA572" s="89"/>
      <c r="FBB572" s="89"/>
      <c r="FBC572" s="508"/>
      <c r="FBD572" s="508"/>
      <c r="FBE572" s="89"/>
      <c r="FBF572" s="89"/>
      <c r="FBG572" s="508"/>
      <c r="FBH572" s="508"/>
      <c r="FBI572" s="508"/>
      <c r="FBJ572" s="508"/>
      <c r="FBK572" s="508"/>
      <c r="FBL572" s="203"/>
      <c r="FBM572" s="107"/>
      <c r="FBN572" s="508"/>
      <c r="FBO572" s="508"/>
      <c r="FBP572" s="508"/>
      <c r="FBQ572" s="508"/>
      <c r="FBR572" s="508"/>
      <c r="FBS572" s="508"/>
      <c r="FBT572" s="508"/>
      <c r="FBU572" s="168"/>
      <c r="FBV572" s="168"/>
      <c r="FBW572" s="168"/>
      <c r="FBX572" s="168"/>
      <c r="FBY572" s="168"/>
      <c r="FBZ572" s="168"/>
      <c r="FCA572" s="168"/>
      <c r="FCB572" s="168"/>
      <c r="FCC572" s="168"/>
      <c r="FCD572" s="168"/>
      <c r="FCE572" s="168"/>
      <c r="FCF572" s="168"/>
      <c r="FCG572" s="168"/>
      <c r="FCH572" s="168"/>
      <c r="FCI572" s="168"/>
      <c r="FCJ572" s="168"/>
      <c r="FCK572" s="168"/>
      <c r="FCL572" s="168"/>
      <c r="FCM572" s="168"/>
      <c r="FCN572" s="168"/>
      <c r="FCO572" s="168"/>
      <c r="FCP572" s="168"/>
      <c r="FCQ572" s="168"/>
      <c r="FCR572" s="168"/>
      <c r="FCS572" s="168"/>
      <c r="FCT572" s="168"/>
      <c r="FCU572" s="168"/>
      <c r="FCV572" s="168"/>
      <c r="FCW572" s="168"/>
      <c r="FCX572" s="168"/>
      <c r="FCY572" s="168"/>
      <c r="FCZ572" s="168"/>
      <c r="FDA572" s="168"/>
      <c r="FDB572" s="168"/>
      <c r="FDC572" s="168"/>
      <c r="FDD572" s="168"/>
      <c r="FDE572" s="168"/>
      <c r="FDF572" s="168"/>
      <c r="FDG572" s="168"/>
      <c r="FDH572" s="168"/>
      <c r="FDI572" s="168"/>
      <c r="FDJ572" s="168"/>
      <c r="FDK572" s="168"/>
      <c r="FDL572" s="168"/>
      <c r="FDM572" s="508"/>
      <c r="FDN572" s="508"/>
      <c r="FDO572" s="508"/>
      <c r="FDP572" s="508"/>
      <c r="FDQ572" s="508"/>
      <c r="FDR572" s="508"/>
      <c r="FDS572" s="508"/>
      <c r="FDT572" s="508"/>
      <c r="FDU572" s="508"/>
      <c r="FDV572" s="508"/>
      <c r="FDW572" s="508"/>
      <c r="FDX572" s="508"/>
      <c r="FDY572" s="508"/>
      <c r="FDZ572" s="508"/>
      <c r="FEA572" s="508"/>
      <c r="FEB572" s="508"/>
      <c r="FEC572" s="508"/>
      <c r="FED572" s="508"/>
      <c r="FEE572" s="508"/>
      <c r="FEF572" s="508"/>
      <c r="FEG572" s="508"/>
      <c r="FEH572" s="508"/>
      <c r="FEI572" s="508"/>
      <c r="FEJ572" s="508"/>
      <c r="FEK572" s="89"/>
      <c r="FEL572" s="89"/>
      <c r="FEM572" s="89"/>
      <c r="FEN572" s="89"/>
      <c r="FEO572" s="89"/>
      <c r="FEP572" s="508"/>
      <c r="FEQ572" s="508"/>
      <c r="FER572" s="89"/>
      <c r="FES572" s="89"/>
      <c r="FET572" s="508"/>
      <c r="FEU572" s="508"/>
      <c r="FEV572" s="89"/>
      <c r="FEW572" s="89"/>
      <c r="FEX572" s="508"/>
      <c r="FEY572" s="508"/>
      <c r="FEZ572" s="508"/>
      <c r="FFA572" s="508"/>
      <c r="FFB572" s="508"/>
      <c r="FFC572" s="508"/>
      <c r="FFD572" s="508"/>
      <c r="FFE572" s="89"/>
      <c r="FFF572" s="89"/>
      <c r="FFG572" s="508"/>
      <c r="FFH572" s="508"/>
      <c r="FFI572" s="89"/>
      <c r="FFJ572" s="89"/>
      <c r="FFK572" s="508"/>
      <c r="FFL572" s="508"/>
      <c r="FFM572" s="508"/>
      <c r="FFN572" s="508"/>
      <c r="FFO572" s="508"/>
      <c r="FFP572" s="203"/>
      <c r="FFQ572" s="107"/>
      <c r="FFR572" s="508"/>
      <c r="FFS572" s="508"/>
      <c r="FFT572" s="508"/>
      <c r="FFU572" s="508"/>
      <c r="FFV572" s="508"/>
      <c r="FFW572" s="508"/>
      <c r="FFX572" s="508"/>
      <c r="FFY572" s="168"/>
      <c r="FFZ572" s="168"/>
      <c r="FGA572" s="168"/>
      <c r="FGB572" s="168"/>
      <c r="FGC572" s="168"/>
      <c r="FGD572" s="168"/>
      <c r="FGE572" s="168"/>
      <c r="FGF572" s="168"/>
      <c r="FGG572" s="168"/>
      <c r="FGH572" s="168"/>
      <c r="FGI572" s="168"/>
      <c r="FGJ572" s="168"/>
      <c r="FGK572" s="168"/>
      <c r="FGL572" s="168"/>
      <c r="FGM572" s="168"/>
      <c r="FGN572" s="168"/>
      <c r="FGO572" s="168"/>
      <c r="FGP572" s="168"/>
      <c r="FGQ572" s="168"/>
      <c r="FGR572" s="168"/>
      <c r="FGS572" s="168"/>
      <c r="FGT572" s="168"/>
      <c r="FGU572" s="168"/>
      <c r="FGV572" s="168"/>
      <c r="FGW572" s="168"/>
      <c r="FGX572" s="168"/>
      <c r="FGY572" s="168"/>
      <c r="FGZ572" s="168"/>
      <c r="FHA572" s="168"/>
      <c r="FHB572" s="168"/>
      <c r="FHC572" s="168"/>
      <c r="FHD572" s="168"/>
      <c r="FHE572" s="168"/>
      <c r="FHF572" s="168"/>
      <c r="FHG572" s="168"/>
      <c r="FHH572" s="168"/>
      <c r="FHI572" s="168"/>
      <c r="FHJ572" s="168"/>
      <c r="FHK572" s="168"/>
      <c r="FHL572" s="168"/>
      <c r="FHM572" s="168"/>
      <c r="FHN572" s="168"/>
      <c r="FHO572" s="168"/>
      <c r="FHP572" s="168"/>
      <c r="FHQ572" s="508"/>
      <c r="FHR572" s="508"/>
      <c r="FHS572" s="508"/>
      <c r="FHT572" s="508"/>
      <c r="FHU572" s="508"/>
      <c r="FHV572" s="508"/>
      <c r="FHW572" s="508"/>
      <c r="FHX572" s="508"/>
      <c r="FHY572" s="508"/>
      <c r="FHZ572" s="508"/>
      <c r="FIA572" s="508"/>
      <c r="FIB572" s="508"/>
      <c r="FIC572" s="508"/>
      <c r="FID572" s="508"/>
      <c r="FIE572" s="508"/>
      <c r="FIF572" s="508"/>
      <c r="FIG572" s="508"/>
      <c r="FIH572" s="508"/>
      <c r="FII572" s="508"/>
      <c r="FIJ572" s="508"/>
      <c r="FIK572" s="508"/>
      <c r="FIL572" s="508"/>
      <c r="FIM572" s="508"/>
      <c r="FIN572" s="508"/>
      <c r="FIO572" s="89"/>
      <c r="FIP572" s="89"/>
      <c r="FIQ572" s="89"/>
      <c r="FIR572" s="89"/>
      <c r="FIS572" s="89"/>
      <c r="FIT572" s="508"/>
      <c r="FIU572" s="508"/>
      <c r="FIV572" s="89"/>
      <c r="FIW572" s="89"/>
      <c r="FIX572" s="508"/>
      <c r="FIY572" s="508"/>
      <c r="FIZ572" s="89"/>
      <c r="FJA572" s="89"/>
      <c r="FJB572" s="508"/>
      <c r="FJC572" s="508"/>
      <c r="FJD572" s="508"/>
      <c r="FJE572" s="508"/>
      <c r="FJF572" s="508"/>
      <c r="FJG572" s="508"/>
      <c r="FJH572" s="508"/>
      <c r="FJI572" s="89"/>
      <c r="FJJ572" s="89"/>
      <c r="FJK572" s="508"/>
      <c r="FJL572" s="508"/>
      <c r="FJM572" s="89"/>
      <c r="FJN572" s="89"/>
      <c r="FJO572" s="508"/>
      <c r="FJP572" s="508"/>
      <c r="FJQ572" s="508"/>
      <c r="FJR572" s="508"/>
      <c r="FJS572" s="508"/>
      <c r="FJT572" s="203"/>
      <c r="FJU572" s="107"/>
      <c r="FJV572" s="508"/>
      <c r="FJW572" s="508"/>
      <c r="FJX572" s="508"/>
      <c r="FJY572" s="508"/>
      <c r="FJZ572" s="508"/>
      <c r="FKA572" s="508"/>
      <c r="FKB572" s="508"/>
      <c r="FKC572" s="168"/>
      <c r="FKD572" s="168"/>
      <c r="FKE572" s="168"/>
      <c r="FKF572" s="168"/>
      <c r="FKG572" s="168"/>
      <c r="FKH572" s="168"/>
      <c r="FKI572" s="168"/>
      <c r="FKJ572" s="168"/>
      <c r="FKK572" s="168"/>
      <c r="FKL572" s="168"/>
      <c r="FKM572" s="168"/>
      <c r="FKN572" s="168"/>
      <c r="FKO572" s="168"/>
      <c r="FKP572" s="168"/>
      <c r="FKQ572" s="168"/>
      <c r="FKR572" s="168"/>
      <c r="FKS572" s="168"/>
      <c r="FKT572" s="168"/>
      <c r="FKU572" s="168"/>
      <c r="FKV572" s="168"/>
      <c r="FKW572" s="168"/>
      <c r="FKX572" s="168"/>
      <c r="FKY572" s="168"/>
      <c r="FKZ572" s="168"/>
      <c r="FLA572" s="168"/>
      <c r="FLB572" s="168"/>
      <c r="FLC572" s="168"/>
      <c r="FLD572" s="168"/>
      <c r="FLE572" s="168"/>
      <c r="FLF572" s="168"/>
      <c r="FLG572" s="168"/>
      <c r="FLH572" s="168"/>
      <c r="FLI572" s="168"/>
      <c r="FLJ572" s="168"/>
      <c r="FLK572" s="168"/>
      <c r="FLL572" s="168"/>
      <c r="FLM572" s="168"/>
      <c r="FLN572" s="168"/>
      <c r="FLO572" s="168"/>
      <c r="FLP572" s="168"/>
      <c r="FLQ572" s="168"/>
      <c r="FLR572" s="168"/>
      <c r="FLS572" s="168"/>
      <c r="FLT572" s="168"/>
      <c r="FLU572" s="508"/>
      <c r="FLV572" s="508"/>
      <c r="FLW572" s="508"/>
      <c r="FLX572" s="508"/>
      <c r="FLY572" s="508"/>
      <c r="FLZ572" s="508"/>
      <c r="FMA572" s="508"/>
      <c r="FMB572" s="508"/>
      <c r="FMC572" s="508"/>
      <c r="FMD572" s="508"/>
      <c r="FME572" s="508"/>
      <c r="FMF572" s="508"/>
      <c r="FMG572" s="508"/>
      <c r="FMH572" s="508"/>
      <c r="FMI572" s="508"/>
      <c r="FMJ572" s="508"/>
      <c r="FMK572" s="508"/>
      <c r="FML572" s="508"/>
      <c r="FMM572" s="508"/>
      <c r="FMN572" s="508"/>
      <c r="FMO572" s="508"/>
      <c r="FMP572" s="508"/>
      <c r="FMQ572" s="508"/>
      <c r="FMR572" s="508"/>
      <c r="FMS572" s="89"/>
      <c r="FMT572" s="89"/>
      <c r="FMU572" s="89"/>
      <c r="FMV572" s="89"/>
      <c r="FMW572" s="89"/>
      <c r="FMX572" s="508"/>
      <c r="FMY572" s="508"/>
      <c r="FMZ572" s="89"/>
      <c r="FNA572" s="89"/>
      <c r="FNB572" s="508"/>
      <c r="FNC572" s="508"/>
      <c r="FND572" s="89"/>
      <c r="FNE572" s="89"/>
      <c r="FNF572" s="508"/>
      <c r="FNG572" s="508"/>
      <c r="FNH572" s="508"/>
      <c r="FNI572" s="508"/>
      <c r="FNJ572" s="508"/>
      <c r="FNK572" s="508"/>
      <c r="FNL572" s="508"/>
      <c r="FNM572" s="89"/>
      <c r="FNN572" s="89"/>
      <c r="FNO572" s="508"/>
      <c r="FNP572" s="508"/>
      <c r="FNQ572" s="89"/>
      <c r="FNR572" s="89"/>
      <c r="FNS572" s="508"/>
      <c r="FNT572" s="508"/>
      <c r="FNU572" s="508"/>
      <c r="FNV572" s="508"/>
      <c r="FNW572" s="508"/>
      <c r="FNX572" s="203"/>
      <c r="FNY572" s="107"/>
      <c r="FNZ572" s="508"/>
      <c r="FOA572" s="508"/>
      <c r="FOB572" s="508"/>
      <c r="FOC572" s="508"/>
      <c r="FOD572" s="508"/>
      <c r="FOE572" s="508"/>
      <c r="FOF572" s="508"/>
      <c r="FOG572" s="168"/>
      <c r="FOH572" s="168"/>
      <c r="FOI572" s="168"/>
      <c r="FOJ572" s="168"/>
      <c r="FOK572" s="168"/>
      <c r="FOL572" s="168"/>
      <c r="FOM572" s="168"/>
      <c r="FON572" s="168"/>
      <c r="FOO572" s="168"/>
      <c r="FOP572" s="168"/>
      <c r="FOQ572" s="168"/>
      <c r="FOR572" s="168"/>
      <c r="FOS572" s="168"/>
      <c r="FOT572" s="168"/>
      <c r="FOU572" s="168"/>
      <c r="FOV572" s="168"/>
      <c r="FOW572" s="168"/>
      <c r="FOX572" s="168"/>
      <c r="FOY572" s="168"/>
      <c r="FOZ572" s="168"/>
      <c r="FPA572" s="168"/>
      <c r="FPB572" s="168"/>
      <c r="FPC572" s="168"/>
      <c r="FPD572" s="168"/>
      <c r="FPE572" s="168"/>
      <c r="FPF572" s="168"/>
      <c r="FPG572" s="168"/>
      <c r="FPH572" s="168"/>
      <c r="FPI572" s="168"/>
      <c r="FPJ572" s="168"/>
      <c r="FPK572" s="168"/>
      <c r="FPL572" s="168"/>
      <c r="FPM572" s="168"/>
      <c r="FPN572" s="168"/>
      <c r="FPO572" s="168"/>
      <c r="FPP572" s="168"/>
      <c r="FPQ572" s="168"/>
      <c r="FPR572" s="168"/>
      <c r="FPS572" s="168"/>
      <c r="FPT572" s="168"/>
      <c r="FPU572" s="168"/>
      <c r="FPV572" s="168"/>
      <c r="FPW572" s="168"/>
      <c r="FPX572" s="168"/>
      <c r="FPY572" s="508"/>
      <c r="FPZ572" s="508"/>
      <c r="FQA572" s="508"/>
      <c r="FQB572" s="508"/>
      <c r="FQC572" s="508"/>
      <c r="FQD572" s="508"/>
      <c r="FQE572" s="508"/>
      <c r="FQF572" s="508"/>
      <c r="FQG572" s="508"/>
      <c r="FQH572" s="508"/>
      <c r="FQI572" s="508"/>
      <c r="FQJ572" s="508"/>
      <c r="FQK572" s="508"/>
      <c r="FQL572" s="508"/>
      <c r="FQM572" s="508"/>
      <c r="FQN572" s="508"/>
      <c r="FQO572" s="508"/>
      <c r="FQP572" s="508"/>
      <c r="FQQ572" s="508"/>
      <c r="FQR572" s="508"/>
      <c r="FQS572" s="508"/>
      <c r="FQT572" s="508"/>
      <c r="FQU572" s="508"/>
      <c r="FQV572" s="508"/>
      <c r="FQW572" s="89"/>
      <c r="FQX572" s="89"/>
      <c r="FQY572" s="89"/>
      <c r="FQZ572" s="89"/>
      <c r="FRA572" s="89"/>
      <c r="FRB572" s="508"/>
      <c r="FRC572" s="508"/>
      <c r="FRD572" s="89"/>
      <c r="FRE572" s="89"/>
      <c r="FRF572" s="508"/>
      <c r="FRG572" s="508"/>
      <c r="FRH572" s="89"/>
      <c r="FRI572" s="89"/>
      <c r="FRJ572" s="508"/>
      <c r="FRK572" s="508"/>
      <c r="FRL572" s="508"/>
      <c r="FRM572" s="508"/>
      <c r="FRN572" s="508"/>
      <c r="FRO572" s="508"/>
      <c r="FRP572" s="508"/>
      <c r="FRQ572" s="89"/>
      <c r="FRR572" s="89"/>
      <c r="FRS572" s="508"/>
      <c r="FRT572" s="508"/>
      <c r="FRU572" s="89"/>
      <c r="FRV572" s="89"/>
      <c r="FRW572" s="508"/>
      <c r="FRX572" s="508"/>
      <c r="FRY572" s="508"/>
      <c r="FRZ572" s="508"/>
      <c r="FSA572" s="508"/>
      <c r="FSB572" s="203"/>
      <c r="FSC572" s="107"/>
      <c r="FSD572" s="508"/>
      <c r="FSE572" s="508"/>
      <c r="FSF572" s="508"/>
      <c r="FSG572" s="508"/>
      <c r="FSH572" s="508"/>
      <c r="FSI572" s="508"/>
      <c r="FSJ572" s="508"/>
      <c r="FSK572" s="168"/>
      <c r="FSL572" s="168"/>
      <c r="FSM572" s="168"/>
      <c r="FSN572" s="168"/>
      <c r="FSO572" s="168"/>
      <c r="FSP572" s="168"/>
      <c r="FSQ572" s="168"/>
      <c r="FSR572" s="168"/>
      <c r="FSS572" s="168"/>
      <c r="FST572" s="168"/>
      <c r="FSU572" s="168"/>
      <c r="FSV572" s="168"/>
      <c r="FSW572" s="168"/>
      <c r="FSX572" s="168"/>
      <c r="FSY572" s="168"/>
      <c r="FSZ572" s="168"/>
      <c r="FTA572" s="168"/>
      <c r="FTB572" s="168"/>
      <c r="FTC572" s="168"/>
      <c r="FTD572" s="168"/>
      <c r="FTE572" s="168"/>
      <c r="FTF572" s="168"/>
      <c r="FTG572" s="168"/>
      <c r="FTH572" s="168"/>
      <c r="FTI572" s="168"/>
      <c r="FTJ572" s="168"/>
      <c r="FTK572" s="168"/>
      <c r="FTL572" s="168"/>
      <c r="FTM572" s="168"/>
      <c r="FTN572" s="168"/>
      <c r="FTO572" s="168"/>
      <c r="FTP572" s="168"/>
      <c r="FTQ572" s="168"/>
      <c r="FTR572" s="168"/>
      <c r="FTS572" s="168"/>
      <c r="FTT572" s="168"/>
      <c r="FTU572" s="168"/>
      <c r="FTV572" s="168"/>
      <c r="FTW572" s="168"/>
      <c r="FTX572" s="168"/>
      <c r="FTY572" s="168"/>
      <c r="FTZ572" s="168"/>
      <c r="FUA572" s="168"/>
      <c r="FUB572" s="168"/>
      <c r="FUC572" s="508"/>
      <c r="FUD572" s="508"/>
      <c r="FUE572" s="508"/>
      <c r="FUF572" s="508"/>
      <c r="FUG572" s="508"/>
      <c r="FUH572" s="508"/>
      <c r="FUI572" s="508"/>
      <c r="FUJ572" s="508"/>
      <c r="FUK572" s="508"/>
      <c r="FUL572" s="508"/>
      <c r="FUM572" s="508"/>
      <c r="FUN572" s="508"/>
      <c r="FUO572" s="508"/>
      <c r="FUP572" s="508"/>
      <c r="FUQ572" s="508"/>
      <c r="FUR572" s="508"/>
      <c r="FUS572" s="508"/>
      <c r="FUT572" s="508"/>
      <c r="FUU572" s="508"/>
      <c r="FUV572" s="508"/>
      <c r="FUW572" s="508"/>
      <c r="FUX572" s="508"/>
      <c r="FUY572" s="508"/>
      <c r="FUZ572" s="508"/>
      <c r="FVA572" s="89"/>
      <c r="FVB572" s="89"/>
      <c r="FVC572" s="89"/>
      <c r="FVD572" s="89"/>
      <c r="FVE572" s="89"/>
      <c r="FVF572" s="508"/>
      <c r="FVG572" s="508"/>
      <c r="FVH572" s="89"/>
      <c r="FVI572" s="89"/>
      <c r="FVJ572" s="508"/>
      <c r="FVK572" s="508"/>
      <c r="FVL572" s="89"/>
      <c r="FVM572" s="89"/>
      <c r="FVN572" s="508"/>
      <c r="FVO572" s="508"/>
      <c r="FVP572" s="508"/>
      <c r="FVQ572" s="508"/>
      <c r="FVR572" s="508"/>
      <c r="FVS572" s="508"/>
      <c r="FVT572" s="508"/>
      <c r="FVU572" s="89"/>
      <c r="FVV572" s="89"/>
      <c r="FVW572" s="508"/>
      <c r="FVX572" s="508"/>
      <c r="FVY572" s="89"/>
      <c r="FVZ572" s="89"/>
      <c r="FWA572" s="508"/>
      <c r="FWB572" s="508"/>
      <c r="FWC572" s="508"/>
      <c r="FWD572" s="508"/>
      <c r="FWE572" s="508"/>
      <c r="FWF572" s="203"/>
      <c r="FWG572" s="107"/>
      <c r="FWH572" s="508"/>
      <c r="FWI572" s="508"/>
      <c r="FWJ572" s="508"/>
      <c r="FWK572" s="508"/>
      <c r="FWL572" s="508"/>
      <c r="FWM572" s="508"/>
      <c r="FWN572" s="508"/>
      <c r="FWO572" s="168"/>
      <c r="FWP572" s="168"/>
      <c r="FWQ572" s="168"/>
      <c r="FWR572" s="168"/>
      <c r="FWS572" s="168"/>
      <c r="FWT572" s="168"/>
      <c r="FWU572" s="168"/>
      <c r="FWV572" s="168"/>
      <c r="FWW572" s="168"/>
      <c r="FWX572" s="168"/>
      <c r="FWY572" s="168"/>
      <c r="FWZ572" s="168"/>
      <c r="FXA572" s="168"/>
      <c r="FXB572" s="168"/>
      <c r="FXC572" s="168"/>
      <c r="FXD572" s="168"/>
      <c r="FXE572" s="168"/>
      <c r="FXF572" s="168"/>
      <c r="FXG572" s="168"/>
      <c r="FXH572" s="168"/>
      <c r="FXI572" s="168"/>
      <c r="FXJ572" s="168"/>
      <c r="FXK572" s="168"/>
      <c r="FXL572" s="168"/>
      <c r="FXM572" s="168"/>
      <c r="FXN572" s="168"/>
      <c r="FXO572" s="168"/>
      <c r="FXP572" s="168"/>
      <c r="FXQ572" s="168"/>
      <c r="FXR572" s="168"/>
      <c r="FXS572" s="168"/>
      <c r="FXT572" s="168"/>
      <c r="FXU572" s="168"/>
      <c r="FXV572" s="168"/>
      <c r="FXW572" s="168"/>
      <c r="FXX572" s="168"/>
      <c r="FXY572" s="168"/>
      <c r="FXZ572" s="168"/>
      <c r="FYA572" s="168"/>
      <c r="FYB572" s="168"/>
      <c r="FYC572" s="168"/>
      <c r="FYD572" s="168"/>
      <c r="FYE572" s="168"/>
      <c r="FYF572" s="168"/>
      <c r="FYG572" s="508"/>
      <c r="FYH572" s="508"/>
      <c r="FYI572" s="508"/>
      <c r="FYJ572" s="508"/>
      <c r="FYK572" s="508"/>
      <c r="FYL572" s="508"/>
      <c r="FYM572" s="508"/>
      <c r="FYN572" s="508"/>
      <c r="FYO572" s="508"/>
      <c r="FYP572" s="508"/>
      <c r="FYQ572" s="508"/>
      <c r="FYR572" s="508"/>
      <c r="FYS572" s="508"/>
      <c r="FYT572" s="508"/>
      <c r="FYU572" s="508"/>
      <c r="FYV572" s="508"/>
      <c r="FYW572" s="508"/>
      <c r="FYX572" s="508"/>
      <c r="FYY572" s="508"/>
      <c r="FYZ572" s="508"/>
      <c r="FZA572" s="508"/>
      <c r="FZB572" s="508"/>
      <c r="FZC572" s="508"/>
      <c r="FZD572" s="508"/>
      <c r="FZE572" s="89"/>
      <c r="FZF572" s="89"/>
      <c r="FZG572" s="89"/>
      <c r="FZH572" s="89"/>
      <c r="FZI572" s="89"/>
      <c r="FZJ572" s="508"/>
      <c r="FZK572" s="508"/>
      <c r="FZL572" s="89"/>
      <c r="FZM572" s="89"/>
      <c r="FZN572" s="508"/>
      <c r="FZO572" s="508"/>
      <c r="FZP572" s="89"/>
      <c r="FZQ572" s="89"/>
      <c r="FZR572" s="508"/>
      <c r="FZS572" s="508"/>
      <c r="FZT572" s="508"/>
      <c r="FZU572" s="508"/>
      <c r="FZV572" s="508"/>
      <c r="FZW572" s="508"/>
      <c r="FZX572" s="508"/>
      <c r="FZY572" s="89"/>
      <c r="FZZ572" s="89"/>
      <c r="GAA572" s="508"/>
      <c r="GAB572" s="508"/>
      <c r="GAC572" s="89"/>
      <c r="GAD572" s="89"/>
      <c r="GAE572" s="508"/>
      <c r="GAF572" s="508"/>
      <c r="GAG572" s="508"/>
      <c r="GAH572" s="508"/>
      <c r="GAI572" s="508"/>
      <c r="GAJ572" s="203"/>
      <c r="GAK572" s="107"/>
      <c r="GAL572" s="508"/>
      <c r="GAM572" s="508"/>
      <c r="GAN572" s="508"/>
      <c r="GAO572" s="508"/>
      <c r="GAP572" s="508"/>
      <c r="GAQ572" s="508"/>
      <c r="GAR572" s="508"/>
      <c r="GAS572" s="168"/>
      <c r="GAT572" s="168"/>
      <c r="GAU572" s="168"/>
      <c r="GAV572" s="168"/>
      <c r="GAW572" s="168"/>
      <c r="GAX572" s="168"/>
      <c r="GAY572" s="168"/>
      <c r="GAZ572" s="168"/>
      <c r="GBA572" s="168"/>
      <c r="GBB572" s="168"/>
      <c r="GBC572" s="168"/>
      <c r="GBD572" s="168"/>
      <c r="GBE572" s="168"/>
      <c r="GBF572" s="168"/>
      <c r="GBG572" s="168"/>
      <c r="GBH572" s="168"/>
      <c r="GBI572" s="168"/>
      <c r="GBJ572" s="168"/>
      <c r="GBK572" s="168"/>
      <c r="GBL572" s="168"/>
      <c r="GBM572" s="168"/>
      <c r="GBN572" s="168"/>
      <c r="GBO572" s="168"/>
      <c r="GBP572" s="168"/>
      <c r="GBQ572" s="168"/>
      <c r="GBR572" s="168"/>
      <c r="GBS572" s="168"/>
      <c r="GBT572" s="168"/>
      <c r="GBU572" s="168"/>
      <c r="GBV572" s="168"/>
      <c r="GBW572" s="168"/>
      <c r="GBX572" s="168"/>
      <c r="GBY572" s="168"/>
      <c r="GBZ572" s="168"/>
      <c r="GCA572" s="168"/>
      <c r="GCB572" s="168"/>
      <c r="GCC572" s="168"/>
      <c r="GCD572" s="168"/>
      <c r="GCE572" s="168"/>
      <c r="GCF572" s="168"/>
      <c r="GCG572" s="168"/>
      <c r="GCH572" s="168"/>
      <c r="GCI572" s="168"/>
      <c r="GCJ572" s="168"/>
      <c r="GCK572" s="508"/>
      <c r="GCL572" s="508"/>
      <c r="GCM572" s="508"/>
      <c r="GCN572" s="508"/>
      <c r="GCO572" s="508"/>
      <c r="GCP572" s="508"/>
      <c r="GCQ572" s="508"/>
      <c r="GCR572" s="508"/>
      <c r="GCS572" s="508"/>
      <c r="GCT572" s="508"/>
      <c r="GCU572" s="508"/>
      <c r="GCV572" s="508"/>
      <c r="GCW572" s="508"/>
      <c r="GCX572" s="508"/>
      <c r="GCY572" s="508"/>
      <c r="GCZ572" s="508"/>
      <c r="GDA572" s="508"/>
      <c r="GDB572" s="508"/>
      <c r="GDC572" s="508"/>
      <c r="GDD572" s="508"/>
      <c r="GDE572" s="508"/>
      <c r="GDF572" s="508"/>
      <c r="GDG572" s="508"/>
      <c r="GDH572" s="508"/>
      <c r="GDI572" s="89"/>
      <c r="GDJ572" s="89"/>
      <c r="GDK572" s="89"/>
      <c r="GDL572" s="89"/>
      <c r="GDM572" s="89"/>
      <c r="GDN572" s="508"/>
      <c r="GDO572" s="508"/>
      <c r="GDP572" s="89"/>
      <c r="GDQ572" s="89"/>
      <c r="GDR572" s="508"/>
      <c r="GDS572" s="508"/>
      <c r="GDT572" s="89"/>
      <c r="GDU572" s="89"/>
      <c r="GDV572" s="508"/>
      <c r="GDW572" s="508"/>
      <c r="GDX572" s="508"/>
      <c r="GDY572" s="508"/>
      <c r="GDZ572" s="508"/>
      <c r="GEA572" s="508"/>
      <c r="GEB572" s="508"/>
      <c r="GEC572" s="89"/>
      <c r="GED572" s="89"/>
      <c r="GEE572" s="508"/>
      <c r="GEF572" s="508"/>
      <c r="GEG572" s="89"/>
      <c r="GEH572" s="89"/>
      <c r="GEI572" s="508"/>
      <c r="GEJ572" s="508"/>
      <c r="GEK572" s="508"/>
      <c r="GEL572" s="508"/>
      <c r="GEM572" s="508"/>
      <c r="GEN572" s="203"/>
      <c r="GEO572" s="107"/>
      <c r="GEP572" s="508"/>
      <c r="GEQ572" s="508"/>
      <c r="GER572" s="508"/>
      <c r="GES572" s="508"/>
      <c r="GET572" s="508"/>
      <c r="GEU572" s="508"/>
      <c r="GEV572" s="508"/>
      <c r="GEW572" s="168"/>
      <c r="GEX572" s="168"/>
      <c r="GEY572" s="168"/>
      <c r="GEZ572" s="168"/>
      <c r="GFA572" s="168"/>
      <c r="GFB572" s="168"/>
      <c r="GFC572" s="168"/>
      <c r="GFD572" s="168"/>
      <c r="GFE572" s="168"/>
      <c r="GFF572" s="168"/>
      <c r="GFG572" s="168"/>
      <c r="GFH572" s="168"/>
      <c r="GFI572" s="168"/>
      <c r="GFJ572" s="168"/>
      <c r="GFK572" s="168"/>
      <c r="GFL572" s="168"/>
      <c r="GFM572" s="168"/>
      <c r="GFN572" s="168"/>
      <c r="GFO572" s="168"/>
      <c r="GFP572" s="168"/>
      <c r="GFQ572" s="168"/>
      <c r="GFR572" s="168"/>
      <c r="GFS572" s="168"/>
      <c r="GFT572" s="168"/>
      <c r="GFU572" s="168"/>
      <c r="GFV572" s="168"/>
      <c r="GFW572" s="168"/>
      <c r="GFX572" s="168"/>
      <c r="GFY572" s="168"/>
      <c r="GFZ572" s="168"/>
      <c r="GGA572" s="168"/>
      <c r="GGB572" s="168"/>
      <c r="GGC572" s="168"/>
      <c r="GGD572" s="168"/>
      <c r="GGE572" s="168"/>
      <c r="GGF572" s="168"/>
      <c r="GGG572" s="168"/>
      <c r="GGH572" s="168"/>
      <c r="GGI572" s="168"/>
      <c r="GGJ572" s="168"/>
      <c r="GGK572" s="168"/>
      <c r="GGL572" s="168"/>
      <c r="GGM572" s="168"/>
      <c r="GGN572" s="168"/>
      <c r="GGO572" s="508"/>
      <c r="GGP572" s="508"/>
      <c r="GGQ572" s="508"/>
      <c r="GGR572" s="508"/>
      <c r="GGS572" s="508"/>
      <c r="GGT572" s="508"/>
      <c r="GGU572" s="508"/>
      <c r="GGV572" s="508"/>
      <c r="GGW572" s="508"/>
      <c r="GGX572" s="508"/>
      <c r="GGY572" s="508"/>
      <c r="GGZ572" s="508"/>
      <c r="GHA572" s="508"/>
      <c r="GHB572" s="508"/>
      <c r="GHC572" s="508"/>
      <c r="GHD572" s="508"/>
      <c r="GHE572" s="508"/>
      <c r="GHF572" s="508"/>
      <c r="GHG572" s="508"/>
      <c r="GHH572" s="508"/>
      <c r="GHI572" s="508"/>
      <c r="GHJ572" s="508"/>
      <c r="GHK572" s="508"/>
      <c r="GHL572" s="508"/>
      <c r="GHM572" s="89"/>
      <c r="GHN572" s="89"/>
      <c r="GHO572" s="89"/>
      <c r="GHP572" s="89"/>
      <c r="GHQ572" s="89"/>
      <c r="GHR572" s="508"/>
      <c r="GHS572" s="508"/>
      <c r="GHT572" s="89"/>
      <c r="GHU572" s="89"/>
      <c r="GHV572" s="508"/>
      <c r="GHW572" s="508"/>
      <c r="GHX572" s="89"/>
      <c r="GHY572" s="89"/>
      <c r="GHZ572" s="508"/>
      <c r="GIA572" s="508"/>
      <c r="GIB572" s="508"/>
      <c r="GIC572" s="508"/>
      <c r="GID572" s="508"/>
      <c r="GIE572" s="508"/>
      <c r="GIF572" s="508"/>
      <c r="GIG572" s="89"/>
      <c r="GIH572" s="89"/>
      <c r="GII572" s="508"/>
      <c r="GIJ572" s="508"/>
      <c r="GIK572" s="89"/>
      <c r="GIL572" s="89"/>
      <c r="GIM572" s="508"/>
      <c r="GIN572" s="508"/>
      <c r="GIO572" s="508"/>
      <c r="GIP572" s="508"/>
      <c r="GIQ572" s="508"/>
      <c r="GIR572" s="203"/>
      <c r="GIS572" s="107"/>
      <c r="GIT572" s="508"/>
      <c r="GIU572" s="508"/>
      <c r="GIV572" s="508"/>
      <c r="GIW572" s="508"/>
      <c r="GIX572" s="508"/>
      <c r="GIY572" s="508"/>
      <c r="GIZ572" s="508"/>
      <c r="GJA572" s="168"/>
      <c r="GJB572" s="168"/>
      <c r="GJC572" s="168"/>
      <c r="GJD572" s="168"/>
      <c r="GJE572" s="168"/>
      <c r="GJF572" s="168"/>
      <c r="GJG572" s="168"/>
      <c r="GJH572" s="168"/>
      <c r="GJI572" s="168"/>
      <c r="GJJ572" s="168"/>
      <c r="GJK572" s="168"/>
      <c r="GJL572" s="168"/>
      <c r="GJM572" s="168"/>
      <c r="GJN572" s="168"/>
      <c r="GJO572" s="168"/>
      <c r="GJP572" s="168"/>
      <c r="GJQ572" s="168"/>
      <c r="GJR572" s="168"/>
      <c r="GJS572" s="168"/>
      <c r="GJT572" s="168"/>
      <c r="GJU572" s="168"/>
      <c r="GJV572" s="168"/>
      <c r="GJW572" s="168"/>
      <c r="GJX572" s="168"/>
      <c r="GJY572" s="168"/>
      <c r="GJZ572" s="168"/>
      <c r="GKA572" s="168"/>
      <c r="GKB572" s="168"/>
      <c r="GKC572" s="168"/>
      <c r="GKD572" s="168"/>
      <c r="GKE572" s="168"/>
      <c r="GKF572" s="168"/>
      <c r="GKG572" s="168"/>
      <c r="GKH572" s="168"/>
      <c r="GKI572" s="168"/>
      <c r="GKJ572" s="168"/>
      <c r="GKK572" s="168"/>
      <c r="GKL572" s="168"/>
      <c r="GKM572" s="168"/>
      <c r="GKN572" s="168"/>
      <c r="GKO572" s="168"/>
      <c r="GKP572" s="168"/>
      <c r="GKQ572" s="168"/>
      <c r="GKR572" s="168"/>
      <c r="GKS572" s="508"/>
      <c r="GKT572" s="508"/>
      <c r="GKU572" s="508"/>
      <c r="GKV572" s="508"/>
      <c r="GKW572" s="508"/>
      <c r="GKX572" s="508"/>
      <c r="GKY572" s="508"/>
      <c r="GKZ572" s="508"/>
      <c r="GLA572" s="508"/>
      <c r="GLB572" s="508"/>
      <c r="GLC572" s="508"/>
      <c r="GLD572" s="508"/>
      <c r="GLE572" s="508"/>
      <c r="GLF572" s="508"/>
      <c r="GLG572" s="508"/>
      <c r="GLH572" s="508"/>
      <c r="GLI572" s="508"/>
      <c r="GLJ572" s="508"/>
      <c r="GLK572" s="508"/>
      <c r="GLL572" s="508"/>
      <c r="GLM572" s="508"/>
      <c r="GLN572" s="508"/>
      <c r="GLO572" s="508"/>
      <c r="GLP572" s="508"/>
      <c r="GLQ572" s="89"/>
      <c r="GLR572" s="89"/>
      <c r="GLS572" s="89"/>
      <c r="GLT572" s="89"/>
      <c r="GLU572" s="89"/>
      <c r="GLV572" s="508"/>
      <c r="GLW572" s="508"/>
      <c r="GLX572" s="89"/>
      <c r="GLY572" s="89"/>
      <c r="GLZ572" s="508"/>
      <c r="GMA572" s="508"/>
      <c r="GMB572" s="89"/>
      <c r="GMC572" s="89"/>
      <c r="GMD572" s="508"/>
      <c r="GME572" s="508"/>
      <c r="GMF572" s="508"/>
      <c r="GMG572" s="508"/>
      <c r="GMH572" s="508"/>
      <c r="GMI572" s="508"/>
      <c r="GMJ572" s="508"/>
      <c r="GMK572" s="89"/>
      <c r="GML572" s="89"/>
      <c r="GMM572" s="508"/>
      <c r="GMN572" s="508"/>
      <c r="GMO572" s="89"/>
      <c r="GMP572" s="89"/>
      <c r="GMQ572" s="508"/>
      <c r="GMR572" s="508"/>
      <c r="GMS572" s="508"/>
      <c r="GMT572" s="508"/>
      <c r="GMU572" s="508"/>
      <c r="GMV572" s="203"/>
      <c r="GMW572" s="107"/>
      <c r="GMX572" s="508"/>
      <c r="GMY572" s="508"/>
      <c r="GMZ572" s="508"/>
      <c r="GNA572" s="508"/>
      <c r="GNB572" s="508"/>
      <c r="GNC572" s="508"/>
      <c r="GND572" s="508"/>
      <c r="GNE572" s="168"/>
      <c r="GNF572" s="168"/>
      <c r="GNG572" s="168"/>
      <c r="GNH572" s="168"/>
      <c r="GNI572" s="168"/>
      <c r="GNJ572" s="168"/>
      <c r="GNK572" s="168"/>
      <c r="GNL572" s="168"/>
      <c r="GNM572" s="168"/>
      <c r="GNN572" s="168"/>
      <c r="GNO572" s="168"/>
      <c r="GNP572" s="168"/>
      <c r="GNQ572" s="168"/>
      <c r="GNR572" s="168"/>
      <c r="GNS572" s="168"/>
      <c r="GNT572" s="168"/>
      <c r="GNU572" s="168"/>
      <c r="GNV572" s="168"/>
      <c r="GNW572" s="168"/>
      <c r="GNX572" s="168"/>
      <c r="GNY572" s="168"/>
      <c r="GNZ572" s="168"/>
      <c r="GOA572" s="168"/>
      <c r="GOB572" s="168"/>
      <c r="GOC572" s="168"/>
      <c r="GOD572" s="168"/>
      <c r="GOE572" s="168"/>
      <c r="GOF572" s="168"/>
      <c r="GOG572" s="168"/>
      <c r="GOH572" s="168"/>
      <c r="GOI572" s="168"/>
      <c r="GOJ572" s="168"/>
      <c r="GOK572" s="168"/>
      <c r="GOL572" s="168"/>
      <c r="GOM572" s="168"/>
      <c r="GON572" s="168"/>
      <c r="GOO572" s="168"/>
      <c r="GOP572" s="168"/>
      <c r="GOQ572" s="168"/>
      <c r="GOR572" s="168"/>
      <c r="GOS572" s="168"/>
      <c r="GOT572" s="168"/>
      <c r="GOU572" s="168"/>
      <c r="GOV572" s="168"/>
      <c r="GOW572" s="508"/>
      <c r="GOX572" s="508"/>
      <c r="GOY572" s="508"/>
      <c r="GOZ572" s="508"/>
      <c r="GPA572" s="508"/>
      <c r="GPB572" s="508"/>
      <c r="GPC572" s="508"/>
      <c r="GPD572" s="508"/>
      <c r="GPE572" s="508"/>
      <c r="GPF572" s="508"/>
      <c r="GPG572" s="508"/>
      <c r="GPH572" s="508"/>
      <c r="GPI572" s="508"/>
      <c r="GPJ572" s="508"/>
      <c r="GPK572" s="508"/>
      <c r="GPL572" s="508"/>
      <c r="GPM572" s="508"/>
      <c r="GPN572" s="508"/>
      <c r="GPO572" s="508"/>
      <c r="GPP572" s="508"/>
      <c r="GPQ572" s="508"/>
      <c r="GPR572" s="508"/>
      <c r="GPS572" s="508"/>
      <c r="GPT572" s="508"/>
      <c r="GPU572" s="89"/>
      <c r="GPV572" s="89"/>
      <c r="GPW572" s="89"/>
      <c r="GPX572" s="89"/>
      <c r="GPY572" s="89"/>
      <c r="GPZ572" s="508"/>
      <c r="GQA572" s="508"/>
      <c r="GQB572" s="89"/>
      <c r="GQC572" s="89"/>
      <c r="GQD572" s="508"/>
      <c r="GQE572" s="508"/>
      <c r="GQF572" s="89"/>
      <c r="GQG572" s="89"/>
      <c r="GQH572" s="508"/>
      <c r="GQI572" s="508"/>
      <c r="GQJ572" s="508"/>
      <c r="GQK572" s="508"/>
      <c r="GQL572" s="508"/>
      <c r="GQM572" s="508"/>
      <c r="GQN572" s="508"/>
      <c r="GQO572" s="89"/>
      <c r="GQP572" s="89"/>
      <c r="GQQ572" s="508"/>
      <c r="GQR572" s="508"/>
      <c r="GQS572" s="89"/>
      <c r="GQT572" s="89"/>
      <c r="GQU572" s="508"/>
      <c r="GQV572" s="508"/>
      <c r="GQW572" s="508"/>
      <c r="GQX572" s="508"/>
      <c r="GQY572" s="508"/>
      <c r="GQZ572" s="203"/>
      <c r="GRA572" s="107"/>
      <c r="GRB572" s="508"/>
      <c r="GRC572" s="508"/>
      <c r="GRD572" s="508"/>
      <c r="GRE572" s="508"/>
      <c r="GRF572" s="508"/>
      <c r="GRG572" s="508"/>
      <c r="GRH572" s="508"/>
      <c r="GRI572" s="168"/>
      <c r="GRJ572" s="168"/>
      <c r="GRK572" s="168"/>
      <c r="GRL572" s="168"/>
      <c r="GRM572" s="168"/>
      <c r="GRN572" s="168"/>
      <c r="GRO572" s="168"/>
      <c r="GRP572" s="168"/>
      <c r="GRQ572" s="168"/>
      <c r="GRR572" s="168"/>
      <c r="GRS572" s="168"/>
      <c r="GRT572" s="168"/>
      <c r="GRU572" s="168"/>
      <c r="GRV572" s="168"/>
      <c r="GRW572" s="168"/>
      <c r="GRX572" s="168"/>
      <c r="GRY572" s="168"/>
      <c r="GRZ572" s="168"/>
      <c r="GSA572" s="168"/>
      <c r="GSB572" s="168"/>
      <c r="GSC572" s="168"/>
      <c r="GSD572" s="168"/>
      <c r="GSE572" s="168"/>
      <c r="GSF572" s="168"/>
      <c r="GSG572" s="168"/>
      <c r="GSH572" s="168"/>
      <c r="GSI572" s="168"/>
      <c r="GSJ572" s="168"/>
      <c r="GSK572" s="168"/>
      <c r="GSL572" s="168"/>
      <c r="GSM572" s="168"/>
      <c r="GSN572" s="168"/>
      <c r="GSO572" s="168"/>
      <c r="GSP572" s="168"/>
      <c r="GSQ572" s="168"/>
      <c r="GSR572" s="168"/>
      <c r="GSS572" s="168"/>
      <c r="GST572" s="168"/>
      <c r="GSU572" s="168"/>
      <c r="GSV572" s="168"/>
      <c r="GSW572" s="168"/>
      <c r="GSX572" s="168"/>
      <c r="GSY572" s="168"/>
      <c r="GSZ572" s="168"/>
      <c r="GTA572" s="508"/>
      <c r="GTB572" s="508"/>
      <c r="GTC572" s="508"/>
      <c r="GTD572" s="508"/>
      <c r="GTE572" s="508"/>
      <c r="GTF572" s="508"/>
      <c r="GTG572" s="508"/>
      <c r="GTH572" s="508"/>
      <c r="GTI572" s="508"/>
      <c r="GTJ572" s="508"/>
      <c r="GTK572" s="508"/>
      <c r="GTL572" s="508"/>
      <c r="GTM572" s="508"/>
      <c r="GTN572" s="508"/>
      <c r="GTO572" s="508"/>
      <c r="GTP572" s="508"/>
      <c r="GTQ572" s="508"/>
      <c r="GTR572" s="508"/>
      <c r="GTS572" s="508"/>
      <c r="GTT572" s="508"/>
      <c r="GTU572" s="508"/>
      <c r="GTV572" s="508"/>
      <c r="GTW572" s="508"/>
      <c r="GTX572" s="508"/>
      <c r="GTY572" s="89"/>
      <c r="GTZ572" s="89"/>
      <c r="GUA572" s="89"/>
      <c r="GUB572" s="89"/>
      <c r="GUC572" s="89"/>
      <c r="GUD572" s="508"/>
      <c r="GUE572" s="508"/>
      <c r="GUF572" s="89"/>
      <c r="GUG572" s="89"/>
      <c r="GUH572" s="508"/>
      <c r="GUI572" s="508"/>
      <c r="GUJ572" s="89"/>
      <c r="GUK572" s="89"/>
      <c r="GUL572" s="508"/>
      <c r="GUM572" s="508"/>
      <c r="GUN572" s="508"/>
      <c r="GUO572" s="508"/>
      <c r="GUP572" s="508"/>
      <c r="GUQ572" s="508"/>
      <c r="GUR572" s="508"/>
      <c r="GUS572" s="89"/>
      <c r="GUT572" s="89"/>
      <c r="GUU572" s="508"/>
      <c r="GUV572" s="508"/>
      <c r="GUW572" s="89"/>
      <c r="GUX572" s="89"/>
      <c r="GUY572" s="508"/>
      <c r="GUZ572" s="508"/>
      <c r="GVA572" s="508"/>
      <c r="GVB572" s="508"/>
      <c r="GVC572" s="508"/>
      <c r="GVD572" s="203"/>
      <c r="GVE572" s="107"/>
      <c r="GVF572" s="508"/>
      <c r="GVG572" s="508"/>
      <c r="GVH572" s="508"/>
      <c r="GVI572" s="508"/>
      <c r="GVJ572" s="508"/>
      <c r="GVK572" s="508"/>
      <c r="GVL572" s="508"/>
      <c r="GVM572" s="168"/>
      <c r="GVN572" s="168"/>
      <c r="GVO572" s="168"/>
      <c r="GVP572" s="168"/>
      <c r="GVQ572" s="168"/>
      <c r="GVR572" s="168"/>
      <c r="GVS572" s="168"/>
      <c r="GVT572" s="168"/>
      <c r="GVU572" s="168"/>
      <c r="GVV572" s="168"/>
      <c r="GVW572" s="168"/>
      <c r="GVX572" s="168"/>
      <c r="GVY572" s="168"/>
      <c r="GVZ572" s="168"/>
      <c r="GWA572" s="168"/>
      <c r="GWB572" s="168"/>
      <c r="GWC572" s="168"/>
      <c r="GWD572" s="168"/>
      <c r="GWE572" s="168"/>
      <c r="GWF572" s="168"/>
      <c r="GWG572" s="168"/>
      <c r="GWH572" s="168"/>
      <c r="GWI572" s="168"/>
      <c r="GWJ572" s="168"/>
      <c r="GWK572" s="168"/>
      <c r="GWL572" s="168"/>
      <c r="GWM572" s="168"/>
      <c r="GWN572" s="168"/>
      <c r="GWO572" s="168"/>
      <c r="GWP572" s="168"/>
      <c r="GWQ572" s="168"/>
      <c r="GWR572" s="168"/>
      <c r="GWS572" s="168"/>
      <c r="GWT572" s="168"/>
      <c r="GWU572" s="168"/>
      <c r="GWV572" s="168"/>
      <c r="GWW572" s="168"/>
      <c r="GWX572" s="168"/>
      <c r="GWY572" s="168"/>
      <c r="GWZ572" s="168"/>
      <c r="GXA572" s="168"/>
      <c r="GXB572" s="168"/>
      <c r="GXC572" s="168"/>
      <c r="GXD572" s="168"/>
      <c r="GXE572" s="508"/>
      <c r="GXF572" s="508"/>
      <c r="GXG572" s="508"/>
      <c r="GXH572" s="508"/>
      <c r="GXI572" s="508"/>
      <c r="GXJ572" s="508"/>
      <c r="GXK572" s="508"/>
      <c r="GXL572" s="508"/>
      <c r="GXM572" s="508"/>
      <c r="GXN572" s="508"/>
      <c r="GXO572" s="508"/>
      <c r="GXP572" s="508"/>
      <c r="GXQ572" s="508"/>
      <c r="GXR572" s="508"/>
      <c r="GXS572" s="508"/>
      <c r="GXT572" s="508"/>
      <c r="GXU572" s="508"/>
      <c r="GXV572" s="508"/>
      <c r="GXW572" s="508"/>
      <c r="GXX572" s="508"/>
      <c r="GXY572" s="508"/>
      <c r="GXZ572" s="508"/>
      <c r="GYA572" s="508"/>
      <c r="GYB572" s="508"/>
      <c r="GYC572" s="89"/>
      <c r="GYD572" s="89"/>
      <c r="GYE572" s="89"/>
      <c r="GYF572" s="89"/>
      <c r="GYG572" s="89"/>
      <c r="GYH572" s="508"/>
      <c r="GYI572" s="508"/>
      <c r="GYJ572" s="89"/>
      <c r="GYK572" s="89"/>
      <c r="GYL572" s="508"/>
      <c r="GYM572" s="508"/>
      <c r="GYN572" s="89"/>
      <c r="GYO572" s="89"/>
      <c r="GYP572" s="508"/>
      <c r="GYQ572" s="508"/>
      <c r="GYR572" s="508"/>
      <c r="GYS572" s="508"/>
      <c r="GYT572" s="508"/>
      <c r="GYU572" s="508"/>
      <c r="GYV572" s="508"/>
      <c r="GYW572" s="89"/>
      <c r="GYX572" s="89"/>
      <c r="GYY572" s="508"/>
      <c r="GYZ572" s="508"/>
      <c r="GZA572" s="89"/>
      <c r="GZB572" s="89"/>
      <c r="GZC572" s="508"/>
      <c r="GZD572" s="508"/>
      <c r="GZE572" s="508"/>
      <c r="GZF572" s="508"/>
      <c r="GZG572" s="508"/>
      <c r="GZH572" s="203"/>
      <c r="GZI572" s="107"/>
      <c r="GZJ572" s="508"/>
      <c r="GZK572" s="508"/>
      <c r="GZL572" s="508"/>
      <c r="GZM572" s="508"/>
      <c r="GZN572" s="508"/>
      <c r="GZO572" s="508"/>
      <c r="GZP572" s="508"/>
      <c r="GZQ572" s="168"/>
      <c r="GZR572" s="168"/>
      <c r="GZS572" s="168"/>
      <c r="GZT572" s="168"/>
      <c r="GZU572" s="168"/>
      <c r="GZV572" s="168"/>
      <c r="GZW572" s="168"/>
      <c r="GZX572" s="168"/>
      <c r="GZY572" s="168"/>
      <c r="GZZ572" s="168"/>
      <c r="HAA572" s="168"/>
      <c r="HAB572" s="168"/>
      <c r="HAC572" s="168"/>
      <c r="HAD572" s="168"/>
      <c r="HAE572" s="168"/>
      <c r="HAF572" s="168"/>
      <c r="HAG572" s="168"/>
      <c r="HAH572" s="168"/>
      <c r="HAI572" s="168"/>
      <c r="HAJ572" s="168"/>
      <c r="HAK572" s="168"/>
      <c r="HAL572" s="168"/>
      <c r="HAM572" s="168"/>
      <c r="HAN572" s="168"/>
      <c r="HAO572" s="168"/>
      <c r="HAP572" s="168"/>
      <c r="HAQ572" s="168"/>
      <c r="HAR572" s="168"/>
      <c r="HAS572" s="168"/>
      <c r="HAT572" s="168"/>
      <c r="HAU572" s="168"/>
      <c r="HAV572" s="168"/>
      <c r="HAW572" s="168"/>
      <c r="HAX572" s="168"/>
      <c r="HAY572" s="168"/>
      <c r="HAZ572" s="168"/>
      <c r="HBA572" s="168"/>
      <c r="HBB572" s="168"/>
      <c r="HBC572" s="168"/>
      <c r="HBD572" s="168"/>
      <c r="HBE572" s="168"/>
      <c r="HBF572" s="168"/>
      <c r="HBG572" s="168"/>
      <c r="HBH572" s="168"/>
      <c r="HBI572" s="508"/>
      <c r="HBJ572" s="508"/>
      <c r="HBK572" s="508"/>
      <c r="HBL572" s="508"/>
      <c r="HBM572" s="508"/>
      <c r="HBN572" s="508"/>
      <c r="HBO572" s="508"/>
      <c r="HBP572" s="508"/>
      <c r="HBQ572" s="508"/>
      <c r="HBR572" s="508"/>
      <c r="HBS572" s="508"/>
      <c r="HBT572" s="508"/>
      <c r="HBU572" s="508"/>
      <c r="HBV572" s="508"/>
      <c r="HBW572" s="508"/>
      <c r="HBX572" s="508"/>
      <c r="HBY572" s="508"/>
      <c r="HBZ572" s="508"/>
      <c r="HCA572" s="508"/>
      <c r="HCB572" s="508"/>
      <c r="HCC572" s="508"/>
      <c r="HCD572" s="508"/>
      <c r="HCE572" s="508"/>
      <c r="HCF572" s="508"/>
      <c r="HCG572" s="89"/>
      <c r="HCH572" s="89"/>
      <c r="HCI572" s="89"/>
      <c r="HCJ572" s="89"/>
      <c r="HCK572" s="89"/>
      <c r="HCL572" s="508"/>
      <c r="HCM572" s="508"/>
      <c r="HCN572" s="89"/>
      <c r="HCO572" s="89"/>
      <c r="HCP572" s="508"/>
      <c r="HCQ572" s="508"/>
      <c r="HCR572" s="89"/>
      <c r="HCS572" s="89"/>
      <c r="HCT572" s="508"/>
      <c r="HCU572" s="508"/>
      <c r="HCV572" s="508"/>
      <c r="HCW572" s="508"/>
      <c r="HCX572" s="508"/>
      <c r="HCY572" s="508"/>
      <c r="HCZ572" s="508"/>
      <c r="HDA572" s="89"/>
      <c r="HDB572" s="89"/>
      <c r="HDC572" s="508"/>
      <c r="HDD572" s="508"/>
      <c r="HDE572" s="89"/>
      <c r="HDF572" s="89"/>
      <c r="HDG572" s="508"/>
      <c r="HDH572" s="508"/>
      <c r="HDI572" s="508"/>
      <c r="HDJ572" s="508"/>
      <c r="HDK572" s="508"/>
      <c r="HDL572" s="203"/>
      <c r="HDM572" s="107"/>
      <c r="HDN572" s="508"/>
      <c r="HDO572" s="508"/>
      <c r="HDP572" s="508"/>
      <c r="HDQ572" s="508"/>
      <c r="HDR572" s="508"/>
      <c r="HDS572" s="508"/>
      <c r="HDT572" s="508"/>
      <c r="HDU572" s="168"/>
      <c r="HDV572" s="168"/>
      <c r="HDW572" s="168"/>
      <c r="HDX572" s="168"/>
      <c r="HDY572" s="168"/>
      <c r="HDZ572" s="168"/>
      <c r="HEA572" s="168"/>
      <c r="HEB572" s="168"/>
      <c r="HEC572" s="168"/>
      <c r="HED572" s="168"/>
      <c r="HEE572" s="168"/>
      <c r="HEF572" s="168"/>
      <c r="HEG572" s="168"/>
      <c r="HEH572" s="168"/>
      <c r="HEI572" s="168"/>
      <c r="HEJ572" s="168"/>
      <c r="HEK572" s="168"/>
      <c r="HEL572" s="168"/>
      <c r="HEM572" s="168"/>
      <c r="HEN572" s="168"/>
      <c r="HEO572" s="168"/>
      <c r="HEP572" s="168"/>
      <c r="HEQ572" s="168"/>
      <c r="HER572" s="168"/>
      <c r="HES572" s="168"/>
      <c r="HET572" s="168"/>
      <c r="HEU572" s="168"/>
      <c r="HEV572" s="168"/>
      <c r="HEW572" s="168"/>
      <c r="HEX572" s="168"/>
      <c r="HEY572" s="168"/>
      <c r="HEZ572" s="168"/>
      <c r="HFA572" s="168"/>
      <c r="HFB572" s="168"/>
      <c r="HFC572" s="168"/>
      <c r="HFD572" s="168"/>
      <c r="HFE572" s="168"/>
      <c r="HFF572" s="168"/>
      <c r="HFG572" s="168"/>
      <c r="HFH572" s="168"/>
      <c r="HFI572" s="168"/>
      <c r="HFJ572" s="168"/>
      <c r="HFK572" s="168"/>
      <c r="HFL572" s="168"/>
      <c r="HFM572" s="508"/>
      <c r="HFN572" s="508"/>
      <c r="HFO572" s="508"/>
      <c r="HFP572" s="508"/>
      <c r="HFQ572" s="508"/>
      <c r="HFR572" s="508"/>
      <c r="HFS572" s="508"/>
      <c r="HFT572" s="508"/>
      <c r="HFU572" s="508"/>
      <c r="HFV572" s="508"/>
      <c r="HFW572" s="508"/>
      <c r="HFX572" s="508"/>
      <c r="HFY572" s="508"/>
      <c r="HFZ572" s="508"/>
      <c r="HGA572" s="508"/>
      <c r="HGB572" s="508"/>
      <c r="HGC572" s="508"/>
      <c r="HGD572" s="508"/>
      <c r="HGE572" s="508"/>
      <c r="HGF572" s="508"/>
      <c r="HGG572" s="508"/>
      <c r="HGH572" s="508"/>
      <c r="HGI572" s="508"/>
      <c r="HGJ572" s="508"/>
      <c r="HGK572" s="89"/>
      <c r="HGL572" s="89"/>
      <c r="HGM572" s="89"/>
      <c r="HGN572" s="89"/>
      <c r="HGO572" s="89"/>
      <c r="HGP572" s="508"/>
      <c r="HGQ572" s="508"/>
      <c r="HGR572" s="89"/>
      <c r="HGS572" s="89"/>
      <c r="HGT572" s="508"/>
      <c r="HGU572" s="508"/>
      <c r="HGV572" s="89"/>
      <c r="HGW572" s="89"/>
      <c r="HGX572" s="508"/>
      <c r="HGY572" s="508"/>
      <c r="HGZ572" s="508"/>
      <c r="HHA572" s="508"/>
      <c r="HHB572" s="508"/>
      <c r="HHC572" s="508"/>
      <c r="HHD572" s="508"/>
      <c r="HHE572" s="89"/>
      <c r="HHF572" s="89"/>
      <c r="HHG572" s="508"/>
      <c r="HHH572" s="508"/>
      <c r="HHI572" s="89"/>
      <c r="HHJ572" s="89"/>
      <c r="HHK572" s="508"/>
      <c r="HHL572" s="508"/>
      <c r="HHM572" s="508"/>
      <c r="HHN572" s="508"/>
      <c r="HHO572" s="508"/>
      <c r="HHP572" s="203"/>
      <c r="HHQ572" s="107"/>
      <c r="HHR572" s="508"/>
      <c r="HHS572" s="508"/>
      <c r="HHT572" s="508"/>
      <c r="HHU572" s="508"/>
      <c r="HHV572" s="508"/>
      <c r="HHW572" s="508"/>
      <c r="HHX572" s="508"/>
      <c r="HHY572" s="168"/>
      <c r="HHZ572" s="168"/>
      <c r="HIA572" s="168"/>
      <c r="HIB572" s="168"/>
      <c r="HIC572" s="168"/>
      <c r="HID572" s="168"/>
      <c r="HIE572" s="168"/>
      <c r="HIF572" s="168"/>
      <c r="HIG572" s="168"/>
      <c r="HIH572" s="168"/>
      <c r="HII572" s="168"/>
      <c r="HIJ572" s="168"/>
      <c r="HIK572" s="168"/>
      <c r="HIL572" s="168"/>
      <c r="HIM572" s="168"/>
      <c r="HIN572" s="168"/>
      <c r="HIO572" s="168"/>
      <c r="HIP572" s="168"/>
      <c r="HIQ572" s="168"/>
      <c r="HIR572" s="168"/>
      <c r="HIS572" s="168"/>
      <c r="HIT572" s="168"/>
      <c r="HIU572" s="168"/>
      <c r="HIV572" s="168"/>
      <c r="HIW572" s="168"/>
      <c r="HIX572" s="168"/>
      <c r="HIY572" s="168"/>
      <c r="HIZ572" s="168"/>
      <c r="HJA572" s="168"/>
      <c r="HJB572" s="168"/>
      <c r="HJC572" s="168"/>
      <c r="HJD572" s="168"/>
      <c r="HJE572" s="168"/>
      <c r="HJF572" s="168"/>
      <c r="HJG572" s="168"/>
      <c r="HJH572" s="168"/>
      <c r="HJI572" s="168"/>
      <c r="HJJ572" s="168"/>
      <c r="HJK572" s="168"/>
      <c r="HJL572" s="168"/>
      <c r="HJM572" s="168"/>
      <c r="HJN572" s="168"/>
      <c r="HJO572" s="168"/>
      <c r="HJP572" s="168"/>
      <c r="HJQ572" s="508"/>
      <c r="HJR572" s="508"/>
      <c r="HJS572" s="508"/>
      <c r="HJT572" s="508"/>
      <c r="HJU572" s="508"/>
      <c r="HJV572" s="508"/>
      <c r="HJW572" s="508"/>
      <c r="HJX572" s="508"/>
      <c r="HJY572" s="508"/>
      <c r="HJZ572" s="508"/>
      <c r="HKA572" s="508"/>
      <c r="HKB572" s="508"/>
      <c r="HKC572" s="508"/>
      <c r="HKD572" s="508"/>
      <c r="HKE572" s="508"/>
      <c r="HKF572" s="508"/>
      <c r="HKG572" s="508"/>
      <c r="HKH572" s="508"/>
      <c r="HKI572" s="508"/>
      <c r="HKJ572" s="508"/>
      <c r="HKK572" s="508"/>
      <c r="HKL572" s="508"/>
      <c r="HKM572" s="508"/>
      <c r="HKN572" s="508"/>
      <c r="HKO572" s="89"/>
      <c r="HKP572" s="89"/>
      <c r="HKQ572" s="89"/>
      <c r="HKR572" s="89"/>
      <c r="HKS572" s="89"/>
      <c r="HKT572" s="508"/>
      <c r="HKU572" s="508"/>
      <c r="HKV572" s="89"/>
      <c r="HKW572" s="89"/>
      <c r="HKX572" s="508"/>
      <c r="HKY572" s="508"/>
      <c r="HKZ572" s="89"/>
      <c r="HLA572" s="89"/>
      <c r="HLB572" s="508"/>
      <c r="HLC572" s="508"/>
      <c r="HLD572" s="508"/>
      <c r="HLE572" s="508"/>
      <c r="HLF572" s="508"/>
      <c r="HLG572" s="508"/>
      <c r="HLH572" s="508"/>
      <c r="HLI572" s="89"/>
      <c r="HLJ572" s="89"/>
      <c r="HLK572" s="508"/>
      <c r="HLL572" s="508"/>
      <c r="HLM572" s="89"/>
      <c r="HLN572" s="89"/>
      <c r="HLO572" s="508"/>
      <c r="HLP572" s="508"/>
      <c r="HLQ572" s="508"/>
      <c r="HLR572" s="508"/>
      <c r="HLS572" s="508"/>
      <c r="HLT572" s="203"/>
      <c r="HLU572" s="107"/>
      <c r="HLV572" s="508"/>
      <c r="HLW572" s="508"/>
      <c r="HLX572" s="508"/>
      <c r="HLY572" s="508"/>
      <c r="HLZ572" s="508"/>
      <c r="HMA572" s="508"/>
      <c r="HMB572" s="508"/>
      <c r="HMC572" s="168"/>
      <c r="HMD572" s="168"/>
      <c r="HME572" s="168"/>
      <c r="HMF572" s="168"/>
      <c r="HMG572" s="168"/>
      <c r="HMH572" s="168"/>
      <c r="HMI572" s="168"/>
      <c r="HMJ572" s="168"/>
      <c r="HMK572" s="168"/>
      <c r="HML572" s="168"/>
      <c r="HMM572" s="168"/>
      <c r="HMN572" s="168"/>
      <c r="HMO572" s="168"/>
      <c r="HMP572" s="168"/>
      <c r="HMQ572" s="168"/>
      <c r="HMR572" s="168"/>
      <c r="HMS572" s="168"/>
      <c r="HMT572" s="168"/>
      <c r="HMU572" s="168"/>
      <c r="HMV572" s="168"/>
      <c r="HMW572" s="168"/>
      <c r="HMX572" s="168"/>
      <c r="HMY572" s="168"/>
      <c r="HMZ572" s="168"/>
      <c r="HNA572" s="168"/>
      <c r="HNB572" s="168"/>
      <c r="HNC572" s="168"/>
      <c r="HND572" s="168"/>
      <c r="HNE572" s="168"/>
      <c r="HNF572" s="168"/>
      <c r="HNG572" s="168"/>
      <c r="HNH572" s="168"/>
      <c r="HNI572" s="168"/>
      <c r="HNJ572" s="168"/>
      <c r="HNK572" s="168"/>
      <c r="HNL572" s="168"/>
      <c r="HNM572" s="168"/>
      <c r="HNN572" s="168"/>
      <c r="HNO572" s="168"/>
      <c r="HNP572" s="168"/>
      <c r="HNQ572" s="168"/>
      <c r="HNR572" s="168"/>
      <c r="HNS572" s="168"/>
      <c r="HNT572" s="168"/>
      <c r="HNU572" s="508"/>
      <c r="HNV572" s="508"/>
      <c r="HNW572" s="508"/>
      <c r="HNX572" s="508"/>
      <c r="HNY572" s="508"/>
      <c r="HNZ572" s="508"/>
      <c r="HOA572" s="508"/>
      <c r="HOB572" s="508"/>
      <c r="HOC572" s="508"/>
      <c r="HOD572" s="508"/>
      <c r="HOE572" s="508"/>
      <c r="HOF572" s="508"/>
      <c r="HOG572" s="508"/>
      <c r="HOH572" s="508"/>
      <c r="HOI572" s="508"/>
      <c r="HOJ572" s="508"/>
      <c r="HOK572" s="508"/>
      <c r="HOL572" s="508"/>
      <c r="HOM572" s="508"/>
      <c r="HON572" s="508"/>
      <c r="HOO572" s="508"/>
      <c r="HOP572" s="508"/>
      <c r="HOQ572" s="508"/>
      <c r="HOR572" s="508"/>
      <c r="HOS572" s="89"/>
      <c r="HOT572" s="89"/>
      <c r="HOU572" s="89"/>
      <c r="HOV572" s="89"/>
      <c r="HOW572" s="89"/>
      <c r="HOX572" s="508"/>
      <c r="HOY572" s="508"/>
      <c r="HOZ572" s="89"/>
      <c r="HPA572" s="89"/>
      <c r="HPB572" s="508"/>
      <c r="HPC572" s="508"/>
      <c r="HPD572" s="89"/>
      <c r="HPE572" s="89"/>
      <c r="HPF572" s="508"/>
      <c r="HPG572" s="508"/>
      <c r="HPH572" s="508"/>
      <c r="HPI572" s="508"/>
      <c r="HPJ572" s="508"/>
      <c r="HPK572" s="508"/>
      <c r="HPL572" s="508"/>
      <c r="HPM572" s="89"/>
      <c r="HPN572" s="89"/>
      <c r="HPO572" s="508"/>
      <c r="HPP572" s="508"/>
      <c r="HPQ572" s="89"/>
      <c r="HPR572" s="89"/>
      <c r="HPS572" s="508"/>
      <c r="HPT572" s="508"/>
      <c r="HPU572" s="508"/>
      <c r="HPV572" s="508"/>
      <c r="HPW572" s="508"/>
      <c r="HPX572" s="203"/>
      <c r="HPY572" s="107"/>
      <c r="HPZ572" s="508"/>
      <c r="HQA572" s="508"/>
      <c r="HQB572" s="508"/>
      <c r="HQC572" s="508"/>
      <c r="HQD572" s="508"/>
      <c r="HQE572" s="508"/>
      <c r="HQF572" s="508"/>
      <c r="HQG572" s="168"/>
      <c r="HQH572" s="168"/>
      <c r="HQI572" s="168"/>
      <c r="HQJ572" s="168"/>
      <c r="HQK572" s="168"/>
      <c r="HQL572" s="168"/>
      <c r="HQM572" s="168"/>
      <c r="HQN572" s="168"/>
      <c r="HQO572" s="168"/>
      <c r="HQP572" s="168"/>
      <c r="HQQ572" s="168"/>
      <c r="HQR572" s="168"/>
      <c r="HQS572" s="168"/>
      <c r="HQT572" s="168"/>
      <c r="HQU572" s="168"/>
      <c r="HQV572" s="168"/>
      <c r="HQW572" s="168"/>
      <c r="HQX572" s="168"/>
      <c r="HQY572" s="168"/>
      <c r="HQZ572" s="168"/>
      <c r="HRA572" s="168"/>
      <c r="HRB572" s="168"/>
      <c r="HRC572" s="168"/>
      <c r="HRD572" s="168"/>
      <c r="HRE572" s="168"/>
      <c r="HRF572" s="168"/>
      <c r="HRG572" s="168"/>
      <c r="HRH572" s="168"/>
      <c r="HRI572" s="168"/>
      <c r="HRJ572" s="168"/>
      <c r="HRK572" s="168"/>
      <c r="HRL572" s="168"/>
      <c r="HRM572" s="168"/>
      <c r="HRN572" s="168"/>
      <c r="HRO572" s="168"/>
      <c r="HRP572" s="168"/>
      <c r="HRQ572" s="168"/>
      <c r="HRR572" s="168"/>
      <c r="HRS572" s="168"/>
      <c r="HRT572" s="168"/>
      <c r="HRU572" s="168"/>
      <c r="HRV572" s="168"/>
      <c r="HRW572" s="168"/>
      <c r="HRX572" s="168"/>
      <c r="HRY572" s="508"/>
      <c r="HRZ572" s="508"/>
      <c r="HSA572" s="508"/>
      <c r="HSB572" s="508"/>
      <c r="HSC572" s="508"/>
      <c r="HSD572" s="508"/>
      <c r="HSE572" s="508"/>
      <c r="HSF572" s="508"/>
      <c r="HSG572" s="508"/>
      <c r="HSH572" s="508"/>
      <c r="HSI572" s="508"/>
      <c r="HSJ572" s="508"/>
      <c r="HSK572" s="508"/>
      <c r="HSL572" s="508"/>
      <c r="HSM572" s="508"/>
      <c r="HSN572" s="508"/>
      <c r="HSO572" s="508"/>
      <c r="HSP572" s="508"/>
      <c r="HSQ572" s="508"/>
      <c r="HSR572" s="508"/>
      <c r="HSS572" s="508"/>
      <c r="HST572" s="508"/>
      <c r="HSU572" s="508"/>
      <c r="HSV572" s="508"/>
      <c r="HSW572" s="89"/>
      <c r="HSX572" s="89"/>
      <c r="HSY572" s="89"/>
      <c r="HSZ572" s="89"/>
      <c r="HTA572" s="89"/>
      <c r="HTB572" s="508"/>
      <c r="HTC572" s="508"/>
      <c r="HTD572" s="89"/>
      <c r="HTE572" s="89"/>
      <c r="HTF572" s="508"/>
      <c r="HTG572" s="508"/>
      <c r="HTH572" s="89"/>
      <c r="HTI572" s="89"/>
      <c r="HTJ572" s="508"/>
      <c r="HTK572" s="508"/>
      <c r="HTL572" s="508"/>
      <c r="HTM572" s="508"/>
      <c r="HTN572" s="508"/>
      <c r="HTO572" s="508"/>
      <c r="HTP572" s="508"/>
      <c r="HTQ572" s="89"/>
      <c r="HTR572" s="89"/>
      <c r="HTS572" s="508"/>
      <c r="HTT572" s="508"/>
      <c r="HTU572" s="89"/>
      <c r="HTV572" s="89"/>
      <c r="HTW572" s="508"/>
      <c r="HTX572" s="508"/>
      <c r="HTY572" s="508"/>
      <c r="HTZ572" s="508"/>
      <c r="HUA572" s="508"/>
      <c r="HUB572" s="203"/>
      <c r="HUC572" s="107"/>
      <c r="HUD572" s="508"/>
      <c r="HUE572" s="508"/>
      <c r="HUF572" s="508"/>
      <c r="HUG572" s="508"/>
      <c r="HUH572" s="508"/>
      <c r="HUI572" s="508"/>
      <c r="HUJ572" s="508"/>
      <c r="HUK572" s="168"/>
      <c r="HUL572" s="168"/>
      <c r="HUM572" s="168"/>
      <c r="HUN572" s="168"/>
      <c r="HUO572" s="168"/>
      <c r="HUP572" s="168"/>
      <c r="HUQ572" s="168"/>
      <c r="HUR572" s="168"/>
      <c r="HUS572" s="168"/>
      <c r="HUT572" s="168"/>
      <c r="HUU572" s="168"/>
      <c r="HUV572" s="168"/>
      <c r="HUW572" s="168"/>
      <c r="HUX572" s="168"/>
      <c r="HUY572" s="168"/>
      <c r="HUZ572" s="168"/>
      <c r="HVA572" s="168"/>
      <c r="HVB572" s="168"/>
      <c r="HVC572" s="168"/>
      <c r="HVD572" s="168"/>
      <c r="HVE572" s="168"/>
      <c r="HVF572" s="168"/>
      <c r="HVG572" s="168"/>
      <c r="HVH572" s="168"/>
      <c r="HVI572" s="168"/>
      <c r="HVJ572" s="168"/>
      <c r="HVK572" s="168"/>
      <c r="HVL572" s="168"/>
      <c r="HVM572" s="168"/>
      <c r="HVN572" s="168"/>
      <c r="HVO572" s="168"/>
      <c r="HVP572" s="168"/>
      <c r="HVQ572" s="168"/>
      <c r="HVR572" s="168"/>
      <c r="HVS572" s="168"/>
      <c r="HVT572" s="168"/>
      <c r="HVU572" s="168"/>
      <c r="HVV572" s="168"/>
      <c r="HVW572" s="168"/>
      <c r="HVX572" s="168"/>
      <c r="HVY572" s="168"/>
      <c r="HVZ572" s="168"/>
      <c r="HWA572" s="168"/>
      <c r="HWB572" s="168"/>
      <c r="HWC572" s="508"/>
      <c r="HWD572" s="508"/>
      <c r="HWE572" s="508"/>
      <c r="HWF572" s="508"/>
      <c r="HWG572" s="508"/>
      <c r="HWH572" s="508"/>
      <c r="HWI572" s="508"/>
      <c r="HWJ572" s="508"/>
      <c r="HWK572" s="508"/>
      <c r="HWL572" s="508"/>
      <c r="HWM572" s="508"/>
      <c r="HWN572" s="508"/>
      <c r="HWO572" s="508"/>
      <c r="HWP572" s="508"/>
      <c r="HWQ572" s="508"/>
      <c r="HWR572" s="508"/>
      <c r="HWS572" s="508"/>
      <c r="HWT572" s="508"/>
      <c r="HWU572" s="508"/>
      <c r="HWV572" s="508"/>
      <c r="HWW572" s="508"/>
      <c r="HWX572" s="508"/>
      <c r="HWY572" s="508"/>
      <c r="HWZ572" s="508"/>
      <c r="HXA572" s="89"/>
      <c r="HXB572" s="89"/>
      <c r="HXC572" s="89"/>
      <c r="HXD572" s="89"/>
      <c r="HXE572" s="89"/>
      <c r="HXF572" s="508"/>
      <c r="HXG572" s="508"/>
      <c r="HXH572" s="89"/>
      <c r="HXI572" s="89"/>
      <c r="HXJ572" s="508"/>
      <c r="HXK572" s="508"/>
      <c r="HXL572" s="89"/>
      <c r="HXM572" s="89"/>
      <c r="HXN572" s="508"/>
      <c r="HXO572" s="508"/>
      <c r="HXP572" s="508"/>
      <c r="HXQ572" s="508"/>
      <c r="HXR572" s="508"/>
      <c r="HXS572" s="508"/>
      <c r="HXT572" s="508"/>
      <c r="HXU572" s="89"/>
      <c r="HXV572" s="89"/>
      <c r="HXW572" s="508"/>
      <c r="HXX572" s="508"/>
      <c r="HXY572" s="89"/>
      <c r="HXZ572" s="89"/>
      <c r="HYA572" s="508"/>
      <c r="HYB572" s="508"/>
      <c r="HYC572" s="508"/>
      <c r="HYD572" s="508"/>
      <c r="HYE572" s="508"/>
      <c r="HYF572" s="203"/>
      <c r="HYG572" s="107"/>
      <c r="HYH572" s="508"/>
      <c r="HYI572" s="508"/>
      <c r="HYJ572" s="508"/>
      <c r="HYK572" s="508"/>
      <c r="HYL572" s="508"/>
      <c r="HYM572" s="508"/>
      <c r="HYN572" s="508"/>
      <c r="HYO572" s="168"/>
      <c r="HYP572" s="168"/>
      <c r="HYQ572" s="168"/>
      <c r="HYR572" s="168"/>
      <c r="HYS572" s="168"/>
      <c r="HYT572" s="168"/>
      <c r="HYU572" s="168"/>
      <c r="HYV572" s="168"/>
      <c r="HYW572" s="168"/>
      <c r="HYX572" s="168"/>
      <c r="HYY572" s="168"/>
      <c r="HYZ572" s="168"/>
      <c r="HZA572" s="168"/>
      <c r="HZB572" s="168"/>
      <c r="HZC572" s="168"/>
      <c r="HZD572" s="168"/>
      <c r="HZE572" s="168"/>
      <c r="HZF572" s="168"/>
      <c r="HZG572" s="168"/>
      <c r="HZH572" s="168"/>
      <c r="HZI572" s="168"/>
      <c r="HZJ572" s="168"/>
      <c r="HZK572" s="168"/>
      <c r="HZL572" s="168"/>
      <c r="HZM572" s="168"/>
      <c r="HZN572" s="168"/>
      <c r="HZO572" s="168"/>
      <c r="HZP572" s="168"/>
      <c r="HZQ572" s="168"/>
      <c r="HZR572" s="168"/>
      <c r="HZS572" s="168"/>
      <c r="HZT572" s="168"/>
      <c r="HZU572" s="168"/>
      <c r="HZV572" s="168"/>
      <c r="HZW572" s="168"/>
      <c r="HZX572" s="168"/>
      <c r="HZY572" s="168"/>
      <c r="HZZ572" s="168"/>
      <c r="IAA572" s="168"/>
      <c r="IAB572" s="168"/>
      <c r="IAC572" s="168"/>
      <c r="IAD572" s="168"/>
      <c r="IAE572" s="168"/>
      <c r="IAF572" s="168"/>
      <c r="IAG572" s="508"/>
      <c r="IAH572" s="508"/>
      <c r="IAI572" s="508"/>
      <c r="IAJ572" s="508"/>
      <c r="IAK572" s="508"/>
      <c r="IAL572" s="508"/>
      <c r="IAM572" s="508"/>
      <c r="IAN572" s="508"/>
      <c r="IAO572" s="508"/>
      <c r="IAP572" s="508"/>
      <c r="IAQ572" s="508"/>
      <c r="IAR572" s="508"/>
      <c r="IAS572" s="508"/>
      <c r="IAT572" s="508"/>
      <c r="IAU572" s="508"/>
      <c r="IAV572" s="508"/>
      <c r="IAW572" s="508"/>
      <c r="IAX572" s="508"/>
      <c r="IAY572" s="508"/>
      <c r="IAZ572" s="508"/>
      <c r="IBA572" s="508"/>
      <c r="IBB572" s="508"/>
      <c r="IBC572" s="508"/>
      <c r="IBD572" s="508"/>
      <c r="IBE572" s="89"/>
      <c r="IBF572" s="89"/>
      <c r="IBG572" s="89"/>
      <c r="IBH572" s="89"/>
      <c r="IBI572" s="89"/>
      <c r="IBJ572" s="508"/>
      <c r="IBK572" s="508"/>
      <c r="IBL572" s="89"/>
      <c r="IBM572" s="89"/>
      <c r="IBN572" s="508"/>
      <c r="IBO572" s="508"/>
      <c r="IBP572" s="89"/>
      <c r="IBQ572" s="89"/>
      <c r="IBR572" s="508"/>
      <c r="IBS572" s="508"/>
      <c r="IBT572" s="508"/>
      <c r="IBU572" s="508"/>
      <c r="IBV572" s="508"/>
      <c r="IBW572" s="508"/>
      <c r="IBX572" s="508"/>
      <c r="IBY572" s="89"/>
      <c r="IBZ572" s="89"/>
      <c r="ICA572" s="508"/>
      <c r="ICB572" s="508"/>
      <c r="ICC572" s="89"/>
      <c r="ICD572" s="89"/>
      <c r="ICE572" s="508"/>
      <c r="ICF572" s="508"/>
      <c r="ICG572" s="508"/>
      <c r="ICH572" s="508"/>
      <c r="ICI572" s="508"/>
      <c r="ICJ572" s="203"/>
      <c r="ICK572" s="107"/>
      <c r="ICL572" s="508"/>
      <c r="ICM572" s="508"/>
      <c r="ICN572" s="508"/>
      <c r="ICO572" s="508"/>
      <c r="ICP572" s="508"/>
      <c r="ICQ572" s="508"/>
      <c r="ICR572" s="508"/>
      <c r="ICS572" s="168"/>
      <c r="ICT572" s="168"/>
      <c r="ICU572" s="168"/>
      <c r="ICV572" s="168"/>
      <c r="ICW572" s="168"/>
      <c r="ICX572" s="168"/>
      <c r="ICY572" s="168"/>
      <c r="ICZ572" s="168"/>
      <c r="IDA572" s="168"/>
      <c r="IDB572" s="168"/>
      <c r="IDC572" s="168"/>
      <c r="IDD572" s="168"/>
      <c r="IDE572" s="168"/>
      <c r="IDF572" s="168"/>
      <c r="IDG572" s="168"/>
      <c r="IDH572" s="168"/>
      <c r="IDI572" s="168"/>
      <c r="IDJ572" s="168"/>
      <c r="IDK572" s="168"/>
      <c r="IDL572" s="168"/>
      <c r="IDM572" s="168"/>
      <c r="IDN572" s="168"/>
      <c r="IDO572" s="168"/>
      <c r="IDP572" s="168"/>
      <c r="IDQ572" s="168"/>
      <c r="IDR572" s="168"/>
      <c r="IDS572" s="168"/>
      <c r="IDT572" s="168"/>
      <c r="IDU572" s="168"/>
      <c r="IDV572" s="168"/>
      <c r="IDW572" s="168"/>
      <c r="IDX572" s="168"/>
      <c r="IDY572" s="168"/>
      <c r="IDZ572" s="168"/>
      <c r="IEA572" s="168"/>
      <c r="IEB572" s="168"/>
      <c r="IEC572" s="168"/>
      <c r="IED572" s="168"/>
      <c r="IEE572" s="168"/>
      <c r="IEF572" s="168"/>
      <c r="IEG572" s="168"/>
      <c r="IEH572" s="168"/>
      <c r="IEI572" s="168"/>
      <c r="IEJ572" s="168"/>
      <c r="IEK572" s="508"/>
      <c r="IEL572" s="508"/>
      <c r="IEM572" s="508"/>
      <c r="IEN572" s="508"/>
      <c r="IEO572" s="508"/>
      <c r="IEP572" s="508"/>
      <c r="IEQ572" s="508"/>
      <c r="IER572" s="508"/>
      <c r="IES572" s="508"/>
      <c r="IET572" s="508"/>
      <c r="IEU572" s="508"/>
      <c r="IEV572" s="508"/>
      <c r="IEW572" s="508"/>
      <c r="IEX572" s="508"/>
      <c r="IEY572" s="508"/>
      <c r="IEZ572" s="508"/>
      <c r="IFA572" s="508"/>
      <c r="IFB572" s="508"/>
      <c r="IFC572" s="508"/>
      <c r="IFD572" s="508"/>
      <c r="IFE572" s="508"/>
      <c r="IFF572" s="508"/>
      <c r="IFG572" s="508"/>
      <c r="IFH572" s="508"/>
      <c r="IFI572" s="89"/>
      <c r="IFJ572" s="89"/>
      <c r="IFK572" s="89"/>
      <c r="IFL572" s="89"/>
      <c r="IFM572" s="89"/>
      <c r="IFN572" s="508"/>
      <c r="IFO572" s="508"/>
      <c r="IFP572" s="89"/>
      <c r="IFQ572" s="89"/>
      <c r="IFR572" s="508"/>
      <c r="IFS572" s="508"/>
      <c r="IFT572" s="89"/>
      <c r="IFU572" s="89"/>
      <c r="IFV572" s="508"/>
      <c r="IFW572" s="508"/>
      <c r="IFX572" s="508"/>
      <c r="IFY572" s="508"/>
      <c r="IFZ572" s="508"/>
      <c r="IGA572" s="508"/>
      <c r="IGB572" s="508"/>
      <c r="IGC572" s="89"/>
      <c r="IGD572" s="89"/>
      <c r="IGE572" s="508"/>
      <c r="IGF572" s="508"/>
      <c r="IGG572" s="89"/>
      <c r="IGH572" s="89"/>
      <c r="IGI572" s="508"/>
      <c r="IGJ572" s="508"/>
      <c r="IGK572" s="508"/>
      <c r="IGL572" s="508"/>
      <c r="IGM572" s="508"/>
      <c r="IGN572" s="203"/>
      <c r="IGO572" s="107"/>
      <c r="IGP572" s="508"/>
      <c r="IGQ572" s="508"/>
      <c r="IGR572" s="508"/>
      <c r="IGS572" s="508"/>
      <c r="IGT572" s="508"/>
      <c r="IGU572" s="508"/>
      <c r="IGV572" s="508"/>
      <c r="IGW572" s="168"/>
      <c r="IGX572" s="168"/>
      <c r="IGY572" s="168"/>
      <c r="IGZ572" s="168"/>
      <c r="IHA572" s="168"/>
      <c r="IHB572" s="168"/>
      <c r="IHC572" s="168"/>
      <c r="IHD572" s="168"/>
      <c r="IHE572" s="168"/>
      <c r="IHF572" s="168"/>
      <c r="IHG572" s="168"/>
      <c r="IHH572" s="168"/>
      <c r="IHI572" s="168"/>
      <c r="IHJ572" s="168"/>
      <c r="IHK572" s="168"/>
      <c r="IHL572" s="168"/>
      <c r="IHM572" s="168"/>
      <c r="IHN572" s="168"/>
      <c r="IHO572" s="168"/>
      <c r="IHP572" s="168"/>
      <c r="IHQ572" s="168"/>
      <c r="IHR572" s="168"/>
      <c r="IHS572" s="168"/>
      <c r="IHT572" s="168"/>
      <c r="IHU572" s="168"/>
      <c r="IHV572" s="168"/>
      <c r="IHW572" s="168"/>
      <c r="IHX572" s="168"/>
      <c r="IHY572" s="168"/>
      <c r="IHZ572" s="168"/>
      <c r="IIA572" s="168"/>
      <c r="IIB572" s="168"/>
      <c r="IIC572" s="168"/>
      <c r="IID572" s="168"/>
      <c r="IIE572" s="168"/>
      <c r="IIF572" s="168"/>
      <c r="IIG572" s="168"/>
      <c r="IIH572" s="168"/>
      <c r="III572" s="168"/>
      <c r="IIJ572" s="168"/>
      <c r="IIK572" s="168"/>
      <c r="IIL572" s="168"/>
      <c r="IIM572" s="168"/>
      <c r="IIN572" s="168"/>
      <c r="IIO572" s="508"/>
      <c r="IIP572" s="508"/>
      <c r="IIQ572" s="508"/>
      <c r="IIR572" s="508"/>
      <c r="IIS572" s="508"/>
      <c r="IIT572" s="508"/>
      <c r="IIU572" s="508"/>
      <c r="IIV572" s="508"/>
      <c r="IIW572" s="508"/>
      <c r="IIX572" s="508"/>
      <c r="IIY572" s="508"/>
      <c r="IIZ572" s="508"/>
      <c r="IJA572" s="508"/>
      <c r="IJB572" s="508"/>
      <c r="IJC572" s="508"/>
      <c r="IJD572" s="508"/>
      <c r="IJE572" s="508"/>
      <c r="IJF572" s="508"/>
      <c r="IJG572" s="508"/>
      <c r="IJH572" s="508"/>
      <c r="IJI572" s="508"/>
      <c r="IJJ572" s="508"/>
      <c r="IJK572" s="508"/>
      <c r="IJL572" s="508"/>
      <c r="IJM572" s="89"/>
      <c r="IJN572" s="89"/>
      <c r="IJO572" s="89"/>
      <c r="IJP572" s="89"/>
      <c r="IJQ572" s="89"/>
      <c r="IJR572" s="508"/>
      <c r="IJS572" s="508"/>
      <c r="IJT572" s="89"/>
      <c r="IJU572" s="89"/>
      <c r="IJV572" s="508"/>
      <c r="IJW572" s="508"/>
      <c r="IJX572" s="89"/>
      <c r="IJY572" s="89"/>
      <c r="IJZ572" s="508"/>
      <c r="IKA572" s="508"/>
      <c r="IKB572" s="508"/>
      <c r="IKC572" s="508"/>
      <c r="IKD572" s="508"/>
      <c r="IKE572" s="508"/>
      <c r="IKF572" s="508"/>
      <c r="IKG572" s="89"/>
      <c r="IKH572" s="89"/>
      <c r="IKI572" s="508"/>
      <c r="IKJ572" s="508"/>
      <c r="IKK572" s="89"/>
      <c r="IKL572" s="89"/>
      <c r="IKM572" s="508"/>
      <c r="IKN572" s="508"/>
      <c r="IKO572" s="508"/>
      <c r="IKP572" s="508"/>
      <c r="IKQ572" s="508"/>
      <c r="IKR572" s="203"/>
      <c r="IKS572" s="107"/>
      <c r="IKT572" s="508"/>
      <c r="IKU572" s="508"/>
      <c r="IKV572" s="508"/>
      <c r="IKW572" s="508"/>
      <c r="IKX572" s="508"/>
      <c r="IKY572" s="508"/>
      <c r="IKZ572" s="508"/>
      <c r="ILA572" s="168"/>
      <c r="ILB572" s="168"/>
      <c r="ILC572" s="168"/>
      <c r="ILD572" s="168"/>
      <c r="ILE572" s="168"/>
      <c r="ILF572" s="168"/>
      <c r="ILG572" s="168"/>
      <c r="ILH572" s="168"/>
      <c r="ILI572" s="168"/>
      <c r="ILJ572" s="168"/>
      <c r="ILK572" s="168"/>
      <c r="ILL572" s="168"/>
      <c r="ILM572" s="168"/>
      <c r="ILN572" s="168"/>
      <c r="ILO572" s="168"/>
      <c r="ILP572" s="168"/>
      <c r="ILQ572" s="168"/>
      <c r="ILR572" s="168"/>
      <c r="ILS572" s="168"/>
      <c r="ILT572" s="168"/>
      <c r="ILU572" s="168"/>
      <c r="ILV572" s="168"/>
      <c r="ILW572" s="168"/>
      <c r="ILX572" s="168"/>
      <c r="ILY572" s="168"/>
      <c r="ILZ572" s="168"/>
      <c r="IMA572" s="168"/>
      <c r="IMB572" s="168"/>
      <c r="IMC572" s="168"/>
      <c r="IMD572" s="168"/>
      <c r="IME572" s="168"/>
      <c r="IMF572" s="168"/>
      <c r="IMG572" s="168"/>
      <c r="IMH572" s="168"/>
      <c r="IMI572" s="168"/>
      <c r="IMJ572" s="168"/>
      <c r="IMK572" s="168"/>
      <c r="IML572" s="168"/>
      <c r="IMM572" s="168"/>
      <c r="IMN572" s="168"/>
      <c r="IMO572" s="168"/>
      <c r="IMP572" s="168"/>
      <c r="IMQ572" s="168"/>
      <c r="IMR572" s="168"/>
      <c r="IMS572" s="508"/>
      <c r="IMT572" s="508"/>
      <c r="IMU572" s="508"/>
      <c r="IMV572" s="508"/>
      <c r="IMW572" s="508"/>
      <c r="IMX572" s="508"/>
      <c r="IMY572" s="508"/>
      <c r="IMZ572" s="508"/>
      <c r="INA572" s="508"/>
      <c r="INB572" s="508"/>
      <c r="INC572" s="508"/>
      <c r="IND572" s="508"/>
      <c r="INE572" s="508"/>
      <c r="INF572" s="508"/>
      <c r="ING572" s="508"/>
      <c r="INH572" s="508"/>
      <c r="INI572" s="508"/>
      <c r="INJ572" s="508"/>
      <c r="INK572" s="508"/>
      <c r="INL572" s="508"/>
      <c r="INM572" s="508"/>
      <c r="INN572" s="508"/>
      <c r="INO572" s="508"/>
      <c r="INP572" s="508"/>
      <c r="INQ572" s="89"/>
      <c r="INR572" s="89"/>
      <c r="INS572" s="89"/>
      <c r="INT572" s="89"/>
      <c r="INU572" s="89"/>
      <c r="INV572" s="508"/>
      <c r="INW572" s="508"/>
      <c r="INX572" s="89"/>
      <c r="INY572" s="89"/>
      <c r="INZ572" s="508"/>
      <c r="IOA572" s="508"/>
      <c r="IOB572" s="89"/>
      <c r="IOC572" s="89"/>
      <c r="IOD572" s="508"/>
      <c r="IOE572" s="508"/>
      <c r="IOF572" s="508"/>
      <c r="IOG572" s="508"/>
      <c r="IOH572" s="508"/>
      <c r="IOI572" s="508"/>
      <c r="IOJ572" s="508"/>
      <c r="IOK572" s="89"/>
      <c r="IOL572" s="89"/>
      <c r="IOM572" s="508"/>
      <c r="ION572" s="508"/>
      <c r="IOO572" s="89"/>
      <c r="IOP572" s="89"/>
      <c r="IOQ572" s="508"/>
      <c r="IOR572" s="508"/>
      <c r="IOS572" s="508"/>
      <c r="IOT572" s="508"/>
      <c r="IOU572" s="508"/>
      <c r="IOV572" s="203"/>
      <c r="IOW572" s="107"/>
      <c r="IOX572" s="508"/>
      <c r="IOY572" s="508"/>
      <c r="IOZ572" s="508"/>
      <c r="IPA572" s="508"/>
      <c r="IPB572" s="508"/>
      <c r="IPC572" s="508"/>
      <c r="IPD572" s="508"/>
      <c r="IPE572" s="168"/>
      <c r="IPF572" s="168"/>
      <c r="IPG572" s="168"/>
      <c r="IPH572" s="168"/>
      <c r="IPI572" s="168"/>
      <c r="IPJ572" s="168"/>
      <c r="IPK572" s="168"/>
      <c r="IPL572" s="168"/>
      <c r="IPM572" s="168"/>
      <c r="IPN572" s="168"/>
      <c r="IPO572" s="168"/>
      <c r="IPP572" s="168"/>
      <c r="IPQ572" s="168"/>
      <c r="IPR572" s="168"/>
      <c r="IPS572" s="168"/>
      <c r="IPT572" s="168"/>
      <c r="IPU572" s="168"/>
      <c r="IPV572" s="168"/>
      <c r="IPW572" s="168"/>
      <c r="IPX572" s="168"/>
      <c r="IPY572" s="168"/>
      <c r="IPZ572" s="168"/>
      <c r="IQA572" s="168"/>
      <c r="IQB572" s="168"/>
      <c r="IQC572" s="168"/>
      <c r="IQD572" s="168"/>
      <c r="IQE572" s="168"/>
      <c r="IQF572" s="168"/>
      <c r="IQG572" s="168"/>
      <c r="IQH572" s="168"/>
      <c r="IQI572" s="168"/>
      <c r="IQJ572" s="168"/>
      <c r="IQK572" s="168"/>
      <c r="IQL572" s="168"/>
      <c r="IQM572" s="168"/>
      <c r="IQN572" s="168"/>
      <c r="IQO572" s="168"/>
      <c r="IQP572" s="168"/>
      <c r="IQQ572" s="168"/>
      <c r="IQR572" s="168"/>
      <c r="IQS572" s="168"/>
      <c r="IQT572" s="168"/>
      <c r="IQU572" s="168"/>
      <c r="IQV572" s="168"/>
      <c r="IQW572" s="508"/>
      <c r="IQX572" s="508"/>
      <c r="IQY572" s="508"/>
      <c r="IQZ572" s="508"/>
      <c r="IRA572" s="508"/>
      <c r="IRB572" s="508"/>
      <c r="IRC572" s="508"/>
      <c r="IRD572" s="508"/>
      <c r="IRE572" s="508"/>
      <c r="IRF572" s="508"/>
      <c r="IRG572" s="508"/>
      <c r="IRH572" s="508"/>
      <c r="IRI572" s="508"/>
      <c r="IRJ572" s="508"/>
      <c r="IRK572" s="508"/>
      <c r="IRL572" s="508"/>
      <c r="IRM572" s="508"/>
      <c r="IRN572" s="508"/>
      <c r="IRO572" s="508"/>
      <c r="IRP572" s="508"/>
      <c r="IRQ572" s="508"/>
      <c r="IRR572" s="508"/>
      <c r="IRS572" s="508"/>
      <c r="IRT572" s="508"/>
      <c r="IRU572" s="89"/>
      <c r="IRV572" s="89"/>
      <c r="IRW572" s="89"/>
      <c r="IRX572" s="89"/>
      <c r="IRY572" s="89"/>
      <c r="IRZ572" s="508"/>
      <c r="ISA572" s="508"/>
      <c r="ISB572" s="89"/>
      <c r="ISC572" s="89"/>
      <c r="ISD572" s="508"/>
      <c r="ISE572" s="508"/>
      <c r="ISF572" s="89"/>
      <c r="ISG572" s="89"/>
      <c r="ISH572" s="508"/>
      <c r="ISI572" s="508"/>
      <c r="ISJ572" s="508"/>
      <c r="ISK572" s="508"/>
      <c r="ISL572" s="508"/>
      <c r="ISM572" s="508"/>
      <c r="ISN572" s="508"/>
      <c r="ISO572" s="89"/>
      <c r="ISP572" s="89"/>
      <c r="ISQ572" s="508"/>
      <c r="ISR572" s="508"/>
      <c r="ISS572" s="89"/>
      <c r="IST572" s="89"/>
      <c r="ISU572" s="508"/>
      <c r="ISV572" s="508"/>
      <c r="ISW572" s="508"/>
      <c r="ISX572" s="508"/>
      <c r="ISY572" s="508"/>
      <c r="ISZ572" s="203"/>
      <c r="ITA572" s="107"/>
      <c r="ITB572" s="508"/>
      <c r="ITC572" s="508"/>
      <c r="ITD572" s="508"/>
      <c r="ITE572" s="508"/>
      <c r="ITF572" s="508"/>
      <c r="ITG572" s="508"/>
      <c r="ITH572" s="508"/>
      <c r="ITI572" s="168"/>
      <c r="ITJ572" s="168"/>
      <c r="ITK572" s="168"/>
      <c r="ITL572" s="168"/>
      <c r="ITM572" s="168"/>
      <c r="ITN572" s="168"/>
      <c r="ITO572" s="168"/>
      <c r="ITP572" s="168"/>
      <c r="ITQ572" s="168"/>
      <c r="ITR572" s="168"/>
      <c r="ITS572" s="168"/>
      <c r="ITT572" s="168"/>
      <c r="ITU572" s="168"/>
      <c r="ITV572" s="168"/>
      <c r="ITW572" s="168"/>
      <c r="ITX572" s="168"/>
      <c r="ITY572" s="168"/>
      <c r="ITZ572" s="168"/>
      <c r="IUA572" s="168"/>
      <c r="IUB572" s="168"/>
      <c r="IUC572" s="168"/>
      <c r="IUD572" s="168"/>
      <c r="IUE572" s="168"/>
      <c r="IUF572" s="168"/>
      <c r="IUG572" s="168"/>
      <c r="IUH572" s="168"/>
      <c r="IUI572" s="168"/>
      <c r="IUJ572" s="168"/>
      <c r="IUK572" s="168"/>
      <c r="IUL572" s="168"/>
      <c r="IUM572" s="168"/>
      <c r="IUN572" s="168"/>
      <c r="IUO572" s="168"/>
      <c r="IUP572" s="168"/>
      <c r="IUQ572" s="168"/>
      <c r="IUR572" s="168"/>
      <c r="IUS572" s="168"/>
      <c r="IUT572" s="168"/>
      <c r="IUU572" s="168"/>
      <c r="IUV572" s="168"/>
      <c r="IUW572" s="168"/>
      <c r="IUX572" s="168"/>
      <c r="IUY572" s="168"/>
      <c r="IUZ572" s="168"/>
      <c r="IVA572" s="508"/>
      <c r="IVB572" s="508"/>
      <c r="IVC572" s="508"/>
      <c r="IVD572" s="508"/>
      <c r="IVE572" s="508"/>
      <c r="IVF572" s="508"/>
      <c r="IVG572" s="508"/>
      <c r="IVH572" s="508"/>
      <c r="IVI572" s="508"/>
      <c r="IVJ572" s="508"/>
      <c r="IVK572" s="508"/>
      <c r="IVL572" s="508"/>
      <c r="IVM572" s="508"/>
      <c r="IVN572" s="508"/>
      <c r="IVO572" s="508"/>
      <c r="IVP572" s="508"/>
      <c r="IVQ572" s="508"/>
      <c r="IVR572" s="508"/>
      <c r="IVS572" s="508"/>
      <c r="IVT572" s="508"/>
      <c r="IVU572" s="508"/>
      <c r="IVV572" s="508"/>
      <c r="IVW572" s="508"/>
      <c r="IVX572" s="508"/>
      <c r="IVY572" s="89"/>
      <c r="IVZ572" s="89"/>
      <c r="IWA572" s="89"/>
      <c r="IWB572" s="89"/>
      <c r="IWC572" s="89"/>
      <c r="IWD572" s="508"/>
      <c r="IWE572" s="508"/>
      <c r="IWF572" s="89"/>
      <c r="IWG572" s="89"/>
      <c r="IWH572" s="508"/>
      <c r="IWI572" s="508"/>
      <c r="IWJ572" s="89"/>
      <c r="IWK572" s="89"/>
      <c r="IWL572" s="508"/>
      <c r="IWM572" s="508"/>
      <c r="IWN572" s="508"/>
      <c r="IWO572" s="508"/>
      <c r="IWP572" s="508"/>
      <c r="IWQ572" s="508"/>
      <c r="IWR572" s="508"/>
      <c r="IWS572" s="89"/>
      <c r="IWT572" s="89"/>
      <c r="IWU572" s="508"/>
      <c r="IWV572" s="508"/>
      <c r="IWW572" s="89"/>
      <c r="IWX572" s="89"/>
      <c r="IWY572" s="508"/>
      <c r="IWZ572" s="508"/>
      <c r="IXA572" s="508"/>
      <c r="IXB572" s="508"/>
      <c r="IXC572" s="508"/>
      <c r="IXD572" s="203"/>
      <c r="IXE572" s="107"/>
      <c r="IXF572" s="508"/>
      <c r="IXG572" s="508"/>
      <c r="IXH572" s="508"/>
      <c r="IXI572" s="508"/>
      <c r="IXJ572" s="508"/>
      <c r="IXK572" s="508"/>
      <c r="IXL572" s="508"/>
      <c r="IXM572" s="168"/>
      <c r="IXN572" s="168"/>
      <c r="IXO572" s="168"/>
      <c r="IXP572" s="168"/>
      <c r="IXQ572" s="168"/>
      <c r="IXR572" s="168"/>
      <c r="IXS572" s="168"/>
      <c r="IXT572" s="168"/>
      <c r="IXU572" s="168"/>
      <c r="IXV572" s="168"/>
      <c r="IXW572" s="168"/>
      <c r="IXX572" s="168"/>
      <c r="IXY572" s="168"/>
      <c r="IXZ572" s="168"/>
      <c r="IYA572" s="168"/>
      <c r="IYB572" s="168"/>
      <c r="IYC572" s="168"/>
      <c r="IYD572" s="168"/>
      <c r="IYE572" s="168"/>
      <c r="IYF572" s="168"/>
      <c r="IYG572" s="168"/>
      <c r="IYH572" s="168"/>
      <c r="IYI572" s="168"/>
      <c r="IYJ572" s="168"/>
      <c r="IYK572" s="168"/>
      <c r="IYL572" s="168"/>
      <c r="IYM572" s="168"/>
      <c r="IYN572" s="168"/>
      <c r="IYO572" s="168"/>
      <c r="IYP572" s="168"/>
      <c r="IYQ572" s="168"/>
      <c r="IYR572" s="168"/>
      <c r="IYS572" s="168"/>
      <c r="IYT572" s="168"/>
      <c r="IYU572" s="168"/>
      <c r="IYV572" s="168"/>
      <c r="IYW572" s="168"/>
      <c r="IYX572" s="168"/>
      <c r="IYY572" s="168"/>
      <c r="IYZ572" s="168"/>
      <c r="IZA572" s="168"/>
      <c r="IZB572" s="168"/>
      <c r="IZC572" s="168"/>
      <c r="IZD572" s="168"/>
      <c r="IZE572" s="508"/>
      <c r="IZF572" s="508"/>
      <c r="IZG572" s="508"/>
      <c r="IZH572" s="508"/>
      <c r="IZI572" s="508"/>
      <c r="IZJ572" s="508"/>
      <c r="IZK572" s="508"/>
      <c r="IZL572" s="508"/>
      <c r="IZM572" s="508"/>
      <c r="IZN572" s="508"/>
      <c r="IZO572" s="508"/>
      <c r="IZP572" s="508"/>
      <c r="IZQ572" s="508"/>
      <c r="IZR572" s="508"/>
      <c r="IZS572" s="508"/>
      <c r="IZT572" s="508"/>
      <c r="IZU572" s="508"/>
      <c r="IZV572" s="508"/>
      <c r="IZW572" s="508"/>
      <c r="IZX572" s="508"/>
      <c r="IZY572" s="508"/>
      <c r="IZZ572" s="508"/>
      <c r="JAA572" s="508"/>
      <c r="JAB572" s="508"/>
      <c r="JAC572" s="89"/>
      <c r="JAD572" s="89"/>
      <c r="JAE572" s="89"/>
      <c r="JAF572" s="89"/>
      <c r="JAG572" s="89"/>
      <c r="JAH572" s="508"/>
      <c r="JAI572" s="508"/>
      <c r="JAJ572" s="89"/>
      <c r="JAK572" s="89"/>
      <c r="JAL572" s="508"/>
      <c r="JAM572" s="508"/>
      <c r="JAN572" s="89"/>
      <c r="JAO572" s="89"/>
      <c r="JAP572" s="508"/>
      <c r="JAQ572" s="508"/>
      <c r="JAR572" s="508"/>
      <c r="JAS572" s="508"/>
      <c r="JAT572" s="508"/>
      <c r="JAU572" s="508"/>
      <c r="JAV572" s="508"/>
      <c r="JAW572" s="89"/>
      <c r="JAX572" s="89"/>
      <c r="JAY572" s="508"/>
      <c r="JAZ572" s="508"/>
      <c r="JBA572" s="89"/>
      <c r="JBB572" s="89"/>
      <c r="JBC572" s="508"/>
      <c r="JBD572" s="508"/>
      <c r="JBE572" s="508"/>
      <c r="JBF572" s="508"/>
      <c r="JBG572" s="508"/>
      <c r="JBH572" s="203"/>
      <c r="JBI572" s="107"/>
      <c r="JBJ572" s="508"/>
      <c r="JBK572" s="508"/>
      <c r="JBL572" s="508"/>
      <c r="JBM572" s="508"/>
      <c r="JBN572" s="508"/>
      <c r="JBO572" s="508"/>
      <c r="JBP572" s="508"/>
      <c r="JBQ572" s="168"/>
      <c r="JBR572" s="168"/>
      <c r="JBS572" s="168"/>
      <c r="JBT572" s="168"/>
      <c r="JBU572" s="168"/>
      <c r="JBV572" s="168"/>
      <c r="JBW572" s="168"/>
      <c r="JBX572" s="168"/>
      <c r="JBY572" s="168"/>
      <c r="JBZ572" s="168"/>
      <c r="JCA572" s="168"/>
      <c r="JCB572" s="168"/>
      <c r="JCC572" s="168"/>
      <c r="JCD572" s="168"/>
      <c r="JCE572" s="168"/>
      <c r="JCF572" s="168"/>
      <c r="JCG572" s="168"/>
      <c r="JCH572" s="168"/>
      <c r="JCI572" s="168"/>
      <c r="JCJ572" s="168"/>
      <c r="JCK572" s="168"/>
      <c r="JCL572" s="168"/>
      <c r="JCM572" s="168"/>
      <c r="JCN572" s="168"/>
      <c r="JCO572" s="168"/>
      <c r="JCP572" s="168"/>
      <c r="JCQ572" s="168"/>
      <c r="JCR572" s="168"/>
      <c r="JCS572" s="168"/>
      <c r="JCT572" s="168"/>
      <c r="JCU572" s="168"/>
      <c r="JCV572" s="168"/>
      <c r="JCW572" s="168"/>
      <c r="JCX572" s="168"/>
      <c r="JCY572" s="168"/>
      <c r="JCZ572" s="168"/>
      <c r="JDA572" s="168"/>
      <c r="JDB572" s="168"/>
      <c r="JDC572" s="168"/>
      <c r="JDD572" s="168"/>
      <c r="JDE572" s="168"/>
      <c r="JDF572" s="168"/>
      <c r="JDG572" s="168"/>
      <c r="JDH572" s="168"/>
      <c r="JDI572" s="508"/>
      <c r="JDJ572" s="508"/>
      <c r="JDK572" s="508"/>
      <c r="JDL572" s="508"/>
      <c r="JDM572" s="508"/>
      <c r="JDN572" s="508"/>
      <c r="JDO572" s="508"/>
      <c r="JDP572" s="508"/>
      <c r="JDQ572" s="508"/>
      <c r="JDR572" s="508"/>
      <c r="JDS572" s="508"/>
      <c r="JDT572" s="508"/>
      <c r="JDU572" s="508"/>
      <c r="JDV572" s="508"/>
      <c r="JDW572" s="508"/>
      <c r="JDX572" s="508"/>
      <c r="JDY572" s="508"/>
      <c r="JDZ572" s="508"/>
      <c r="JEA572" s="508"/>
      <c r="JEB572" s="508"/>
      <c r="JEC572" s="508"/>
      <c r="JED572" s="508"/>
      <c r="JEE572" s="508"/>
      <c r="JEF572" s="508"/>
      <c r="JEG572" s="89"/>
      <c r="JEH572" s="89"/>
      <c r="JEI572" s="89"/>
      <c r="JEJ572" s="89"/>
      <c r="JEK572" s="89"/>
      <c r="JEL572" s="508"/>
      <c r="JEM572" s="508"/>
      <c r="JEN572" s="89"/>
      <c r="JEO572" s="89"/>
      <c r="JEP572" s="508"/>
      <c r="JEQ572" s="508"/>
      <c r="JER572" s="89"/>
      <c r="JES572" s="89"/>
      <c r="JET572" s="508"/>
      <c r="JEU572" s="508"/>
      <c r="JEV572" s="508"/>
      <c r="JEW572" s="508"/>
      <c r="JEX572" s="508"/>
      <c r="JEY572" s="508"/>
      <c r="JEZ572" s="508"/>
      <c r="JFA572" s="89"/>
      <c r="JFB572" s="89"/>
      <c r="JFC572" s="508"/>
      <c r="JFD572" s="508"/>
      <c r="JFE572" s="89"/>
      <c r="JFF572" s="89"/>
      <c r="JFG572" s="508"/>
      <c r="JFH572" s="508"/>
      <c r="JFI572" s="508"/>
      <c r="JFJ572" s="508"/>
      <c r="JFK572" s="508"/>
      <c r="JFL572" s="203"/>
      <c r="JFM572" s="107"/>
      <c r="JFN572" s="508"/>
      <c r="JFO572" s="508"/>
      <c r="JFP572" s="508"/>
      <c r="JFQ572" s="508"/>
      <c r="JFR572" s="508"/>
      <c r="JFS572" s="508"/>
      <c r="JFT572" s="508"/>
      <c r="JFU572" s="168"/>
      <c r="JFV572" s="168"/>
      <c r="JFW572" s="168"/>
      <c r="JFX572" s="168"/>
      <c r="JFY572" s="168"/>
      <c r="JFZ572" s="168"/>
      <c r="JGA572" s="168"/>
      <c r="JGB572" s="168"/>
      <c r="JGC572" s="168"/>
      <c r="JGD572" s="168"/>
      <c r="JGE572" s="168"/>
      <c r="JGF572" s="168"/>
      <c r="JGG572" s="168"/>
      <c r="JGH572" s="168"/>
      <c r="JGI572" s="168"/>
      <c r="JGJ572" s="168"/>
      <c r="JGK572" s="168"/>
      <c r="JGL572" s="168"/>
      <c r="JGM572" s="168"/>
      <c r="JGN572" s="168"/>
      <c r="JGO572" s="168"/>
      <c r="JGP572" s="168"/>
      <c r="JGQ572" s="168"/>
      <c r="JGR572" s="168"/>
      <c r="JGS572" s="168"/>
      <c r="JGT572" s="168"/>
      <c r="JGU572" s="168"/>
      <c r="JGV572" s="168"/>
      <c r="JGW572" s="168"/>
      <c r="JGX572" s="168"/>
      <c r="JGY572" s="168"/>
      <c r="JGZ572" s="168"/>
      <c r="JHA572" s="168"/>
      <c r="JHB572" s="168"/>
      <c r="JHC572" s="168"/>
      <c r="JHD572" s="168"/>
      <c r="JHE572" s="168"/>
      <c r="JHF572" s="168"/>
      <c r="JHG572" s="168"/>
      <c r="JHH572" s="168"/>
      <c r="JHI572" s="168"/>
      <c r="JHJ572" s="168"/>
      <c r="JHK572" s="168"/>
      <c r="JHL572" s="168"/>
      <c r="JHM572" s="508"/>
      <c r="JHN572" s="508"/>
      <c r="JHO572" s="508"/>
      <c r="JHP572" s="508"/>
      <c r="JHQ572" s="508"/>
      <c r="JHR572" s="508"/>
      <c r="JHS572" s="508"/>
      <c r="JHT572" s="508"/>
      <c r="JHU572" s="508"/>
      <c r="JHV572" s="508"/>
      <c r="JHW572" s="508"/>
      <c r="JHX572" s="508"/>
      <c r="JHY572" s="508"/>
      <c r="JHZ572" s="508"/>
      <c r="JIA572" s="508"/>
      <c r="JIB572" s="508"/>
      <c r="JIC572" s="508"/>
      <c r="JID572" s="508"/>
      <c r="JIE572" s="508"/>
      <c r="JIF572" s="508"/>
      <c r="JIG572" s="508"/>
      <c r="JIH572" s="508"/>
      <c r="JII572" s="508"/>
      <c r="JIJ572" s="508"/>
      <c r="JIK572" s="89"/>
      <c r="JIL572" s="89"/>
      <c r="JIM572" s="89"/>
      <c r="JIN572" s="89"/>
      <c r="JIO572" s="89"/>
      <c r="JIP572" s="508"/>
      <c r="JIQ572" s="508"/>
      <c r="JIR572" s="89"/>
      <c r="JIS572" s="89"/>
      <c r="JIT572" s="508"/>
      <c r="JIU572" s="508"/>
      <c r="JIV572" s="89"/>
      <c r="JIW572" s="89"/>
      <c r="JIX572" s="508"/>
      <c r="JIY572" s="508"/>
      <c r="JIZ572" s="508"/>
      <c r="JJA572" s="508"/>
      <c r="JJB572" s="508"/>
      <c r="JJC572" s="508"/>
      <c r="JJD572" s="508"/>
      <c r="JJE572" s="89"/>
      <c r="JJF572" s="89"/>
      <c r="JJG572" s="508"/>
      <c r="JJH572" s="508"/>
      <c r="JJI572" s="89"/>
      <c r="JJJ572" s="89"/>
      <c r="JJK572" s="508"/>
      <c r="JJL572" s="508"/>
      <c r="JJM572" s="508"/>
      <c r="JJN572" s="508"/>
      <c r="JJO572" s="508"/>
      <c r="JJP572" s="203"/>
      <c r="JJQ572" s="107"/>
      <c r="JJR572" s="508"/>
      <c r="JJS572" s="508"/>
      <c r="JJT572" s="508"/>
      <c r="JJU572" s="508"/>
      <c r="JJV572" s="508"/>
      <c r="JJW572" s="508"/>
      <c r="JJX572" s="508"/>
      <c r="JJY572" s="168"/>
      <c r="JJZ572" s="168"/>
      <c r="JKA572" s="168"/>
      <c r="JKB572" s="168"/>
      <c r="JKC572" s="168"/>
      <c r="JKD572" s="168"/>
      <c r="JKE572" s="168"/>
      <c r="JKF572" s="168"/>
      <c r="JKG572" s="168"/>
      <c r="JKH572" s="168"/>
      <c r="JKI572" s="168"/>
      <c r="JKJ572" s="168"/>
      <c r="JKK572" s="168"/>
      <c r="JKL572" s="168"/>
      <c r="JKM572" s="168"/>
      <c r="JKN572" s="168"/>
      <c r="JKO572" s="168"/>
      <c r="JKP572" s="168"/>
      <c r="JKQ572" s="168"/>
      <c r="JKR572" s="168"/>
      <c r="JKS572" s="168"/>
      <c r="JKT572" s="168"/>
      <c r="JKU572" s="168"/>
      <c r="JKV572" s="168"/>
      <c r="JKW572" s="168"/>
      <c r="JKX572" s="168"/>
      <c r="JKY572" s="168"/>
      <c r="JKZ572" s="168"/>
      <c r="JLA572" s="168"/>
      <c r="JLB572" s="168"/>
      <c r="JLC572" s="168"/>
      <c r="JLD572" s="168"/>
      <c r="JLE572" s="168"/>
      <c r="JLF572" s="168"/>
      <c r="JLG572" s="168"/>
      <c r="JLH572" s="168"/>
      <c r="JLI572" s="168"/>
      <c r="JLJ572" s="168"/>
      <c r="JLK572" s="168"/>
      <c r="JLL572" s="168"/>
      <c r="JLM572" s="168"/>
      <c r="JLN572" s="168"/>
      <c r="JLO572" s="168"/>
      <c r="JLP572" s="168"/>
      <c r="JLQ572" s="508"/>
      <c r="JLR572" s="508"/>
      <c r="JLS572" s="508"/>
      <c r="JLT572" s="508"/>
      <c r="JLU572" s="508"/>
      <c r="JLV572" s="508"/>
      <c r="JLW572" s="508"/>
      <c r="JLX572" s="508"/>
      <c r="JLY572" s="508"/>
      <c r="JLZ572" s="508"/>
      <c r="JMA572" s="508"/>
      <c r="JMB572" s="508"/>
      <c r="JMC572" s="508"/>
      <c r="JMD572" s="508"/>
      <c r="JME572" s="508"/>
      <c r="JMF572" s="508"/>
      <c r="JMG572" s="508"/>
      <c r="JMH572" s="508"/>
      <c r="JMI572" s="508"/>
      <c r="JMJ572" s="508"/>
      <c r="JMK572" s="508"/>
      <c r="JML572" s="508"/>
      <c r="JMM572" s="508"/>
      <c r="JMN572" s="508"/>
      <c r="JMO572" s="89"/>
      <c r="JMP572" s="89"/>
      <c r="JMQ572" s="89"/>
      <c r="JMR572" s="89"/>
      <c r="JMS572" s="89"/>
      <c r="JMT572" s="508"/>
      <c r="JMU572" s="508"/>
      <c r="JMV572" s="89"/>
      <c r="JMW572" s="89"/>
      <c r="JMX572" s="508"/>
      <c r="JMY572" s="508"/>
      <c r="JMZ572" s="89"/>
      <c r="JNA572" s="89"/>
      <c r="JNB572" s="508"/>
      <c r="JNC572" s="508"/>
      <c r="JND572" s="508"/>
      <c r="JNE572" s="508"/>
      <c r="JNF572" s="508"/>
      <c r="JNG572" s="508"/>
      <c r="JNH572" s="508"/>
      <c r="JNI572" s="89"/>
      <c r="JNJ572" s="89"/>
      <c r="JNK572" s="508"/>
      <c r="JNL572" s="508"/>
      <c r="JNM572" s="89"/>
      <c r="JNN572" s="89"/>
      <c r="JNO572" s="508"/>
      <c r="JNP572" s="508"/>
      <c r="JNQ572" s="508"/>
      <c r="JNR572" s="508"/>
      <c r="JNS572" s="508"/>
      <c r="JNT572" s="203"/>
      <c r="JNU572" s="107"/>
      <c r="JNV572" s="508"/>
      <c r="JNW572" s="508"/>
      <c r="JNX572" s="508"/>
      <c r="JNY572" s="508"/>
      <c r="JNZ572" s="508"/>
      <c r="JOA572" s="508"/>
      <c r="JOB572" s="508"/>
      <c r="JOC572" s="168"/>
      <c r="JOD572" s="168"/>
      <c r="JOE572" s="168"/>
      <c r="JOF572" s="168"/>
      <c r="JOG572" s="168"/>
      <c r="JOH572" s="168"/>
      <c r="JOI572" s="168"/>
      <c r="JOJ572" s="168"/>
      <c r="JOK572" s="168"/>
      <c r="JOL572" s="168"/>
      <c r="JOM572" s="168"/>
      <c r="JON572" s="168"/>
      <c r="JOO572" s="168"/>
      <c r="JOP572" s="168"/>
      <c r="JOQ572" s="168"/>
      <c r="JOR572" s="168"/>
      <c r="JOS572" s="168"/>
      <c r="JOT572" s="168"/>
      <c r="JOU572" s="168"/>
      <c r="JOV572" s="168"/>
      <c r="JOW572" s="168"/>
      <c r="JOX572" s="168"/>
      <c r="JOY572" s="168"/>
      <c r="JOZ572" s="168"/>
      <c r="JPA572" s="168"/>
      <c r="JPB572" s="168"/>
      <c r="JPC572" s="168"/>
      <c r="JPD572" s="168"/>
      <c r="JPE572" s="168"/>
      <c r="JPF572" s="168"/>
      <c r="JPG572" s="168"/>
      <c r="JPH572" s="168"/>
      <c r="JPI572" s="168"/>
      <c r="JPJ572" s="168"/>
      <c r="JPK572" s="168"/>
      <c r="JPL572" s="168"/>
      <c r="JPM572" s="168"/>
      <c r="JPN572" s="168"/>
      <c r="JPO572" s="168"/>
      <c r="JPP572" s="168"/>
      <c r="JPQ572" s="168"/>
      <c r="JPR572" s="168"/>
      <c r="JPS572" s="168"/>
      <c r="JPT572" s="168"/>
      <c r="JPU572" s="508"/>
      <c r="JPV572" s="508"/>
      <c r="JPW572" s="508"/>
      <c r="JPX572" s="508"/>
      <c r="JPY572" s="508"/>
      <c r="JPZ572" s="508"/>
      <c r="JQA572" s="508"/>
      <c r="JQB572" s="508"/>
      <c r="JQC572" s="508"/>
      <c r="JQD572" s="508"/>
      <c r="JQE572" s="508"/>
      <c r="JQF572" s="508"/>
      <c r="JQG572" s="508"/>
      <c r="JQH572" s="508"/>
      <c r="JQI572" s="508"/>
      <c r="JQJ572" s="508"/>
      <c r="JQK572" s="508"/>
      <c r="JQL572" s="508"/>
      <c r="JQM572" s="508"/>
      <c r="JQN572" s="508"/>
      <c r="JQO572" s="508"/>
      <c r="JQP572" s="508"/>
      <c r="JQQ572" s="508"/>
      <c r="JQR572" s="508"/>
      <c r="JQS572" s="89"/>
      <c r="JQT572" s="89"/>
      <c r="JQU572" s="89"/>
      <c r="JQV572" s="89"/>
      <c r="JQW572" s="89"/>
      <c r="JQX572" s="508"/>
      <c r="JQY572" s="508"/>
      <c r="JQZ572" s="89"/>
      <c r="JRA572" s="89"/>
      <c r="JRB572" s="508"/>
      <c r="JRC572" s="508"/>
      <c r="JRD572" s="89"/>
      <c r="JRE572" s="89"/>
      <c r="JRF572" s="508"/>
      <c r="JRG572" s="508"/>
      <c r="JRH572" s="508"/>
      <c r="JRI572" s="508"/>
      <c r="JRJ572" s="508"/>
      <c r="JRK572" s="508"/>
      <c r="JRL572" s="508"/>
      <c r="JRM572" s="89"/>
      <c r="JRN572" s="89"/>
      <c r="JRO572" s="508"/>
      <c r="JRP572" s="508"/>
      <c r="JRQ572" s="89"/>
      <c r="JRR572" s="89"/>
      <c r="JRS572" s="508"/>
      <c r="JRT572" s="508"/>
      <c r="JRU572" s="508"/>
      <c r="JRV572" s="508"/>
      <c r="JRW572" s="508"/>
      <c r="JRX572" s="203"/>
      <c r="JRY572" s="107"/>
      <c r="JRZ572" s="508"/>
      <c r="JSA572" s="508"/>
      <c r="JSB572" s="508"/>
      <c r="JSC572" s="508"/>
      <c r="JSD572" s="508"/>
      <c r="JSE572" s="508"/>
      <c r="JSF572" s="508"/>
      <c r="JSG572" s="168"/>
      <c r="JSH572" s="168"/>
      <c r="JSI572" s="168"/>
      <c r="JSJ572" s="168"/>
      <c r="JSK572" s="168"/>
      <c r="JSL572" s="168"/>
      <c r="JSM572" s="168"/>
      <c r="JSN572" s="168"/>
      <c r="JSO572" s="168"/>
      <c r="JSP572" s="168"/>
      <c r="JSQ572" s="168"/>
      <c r="JSR572" s="168"/>
      <c r="JSS572" s="168"/>
      <c r="JST572" s="168"/>
      <c r="JSU572" s="168"/>
      <c r="JSV572" s="168"/>
      <c r="JSW572" s="168"/>
      <c r="JSX572" s="168"/>
      <c r="JSY572" s="168"/>
      <c r="JSZ572" s="168"/>
      <c r="JTA572" s="168"/>
      <c r="JTB572" s="168"/>
      <c r="JTC572" s="168"/>
      <c r="JTD572" s="168"/>
      <c r="JTE572" s="168"/>
      <c r="JTF572" s="168"/>
      <c r="JTG572" s="168"/>
      <c r="JTH572" s="168"/>
      <c r="JTI572" s="168"/>
      <c r="JTJ572" s="168"/>
      <c r="JTK572" s="168"/>
      <c r="JTL572" s="168"/>
      <c r="JTM572" s="168"/>
      <c r="JTN572" s="168"/>
      <c r="JTO572" s="168"/>
      <c r="JTP572" s="168"/>
      <c r="JTQ572" s="168"/>
      <c r="JTR572" s="168"/>
      <c r="JTS572" s="168"/>
      <c r="JTT572" s="168"/>
      <c r="JTU572" s="168"/>
      <c r="JTV572" s="168"/>
      <c r="JTW572" s="168"/>
      <c r="JTX572" s="168"/>
      <c r="JTY572" s="508"/>
      <c r="JTZ572" s="508"/>
      <c r="JUA572" s="508"/>
      <c r="JUB572" s="508"/>
      <c r="JUC572" s="508"/>
      <c r="JUD572" s="508"/>
      <c r="JUE572" s="508"/>
      <c r="JUF572" s="508"/>
      <c r="JUG572" s="508"/>
      <c r="JUH572" s="508"/>
      <c r="JUI572" s="508"/>
      <c r="JUJ572" s="508"/>
      <c r="JUK572" s="508"/>
      <c r="JUL572" s="508"/>
      <c r="JUM572" s="508"/>
      <c r="JUN572" s="508"/>
      <c r="JUO572" s="508"/>
      <c r="JUP572" s="508"/>
      <c r="JUQ572" s="508"/>
      <c r="JUR572" s="508"/>
      <c r="JUS572" s="508"/>
      <c r="JUT572" s="508"/>
      <c r="JUU572" s="508"/>
      <c r="JUV572" s="508"/>
      <c r="JUW572" s="89"/>
      <c r="JUX572" s="89"/>
      <c r="JUY572" s="89"/>
      <c r="JUZ572" s="89"/>
      <c r="JVA572" s="89"/>
      <c r="JVB572" s="508"/>
      <c r="JVC572" s="508"/>
      <c r="JVD572" s="89"/>
      <c r="JVE572" s="89"/>
      <c r="JVF572" s="508"/>
      <c r="JVG572" s="508"/>
      <c r="JVH572" s="89"/>
      <c r="JVI572" s="89"/>
      <c r="JVJ572" s="508"/>
      <c r="JVK572" s="508"/>
      <c r="JVL572" s="508"/>
      <c r="JVM572" s="508"/>
      <c r="JVN572" s="508"/>
      <c r="JVO572" s="508"/>
      <c r="JVP572" s="508"/>
      <c r="JVQ572" s="89"/>
      <c r="JVR572" s="89"/>
      <c r="JVS572" s="508"/>
      <c r="JVT572" s="508"/>
      <c r="JVU572" s="89"/>
      <c r="JVV572" s="89"/>
      <c r="JVW572" s="508"/>
      <c r="JVX572" s="508"/>
      <c r="JVY572" s="508"/>
      <c r="JVZ572" s="508"/>
      <c r="JWA572" s="508"/>
      <c r="JWB572" s="203"/>
      <c r="JWC572" s="107"/>
      <c r="JWD572" s="508"/>
      <c r="JWE572" s="508"/>
      <c r="JWF572" s="508"/>
      <c r="JWG572" s="508"/>
      <c r="JWH572" s="508"/>
      <c r="JWI572" s="508"/>
      <c r="JWJ572" s="508"/>
      <c r="JWK572" s="168"/>
      <c r="JWL572" s="168"/>
      <c r="JWM572" s="168"/>
      <c r="JWN572" s="168"/>
      <c r="JWO572" s="168"/>
      <c r="JWP572" s="168"/>
      <c r="JWQ572" s="168"/>
      <c r="JWR572" s="168"/>
      <c r="JWS572" s="168"/>
      <c r="JWT572" s="168"/>
      <c r="JWU572" s="168"/>
      <c r="JWV572" s="168"/>
      <c r="JWW572" s="168"/>
      <c r="JWX572" s="168"/>
      <c r="JWY572" s="168"/>
      <c r="JWZ572" s="168"/>
      <c r="JXA572" s="168"/>
      <c r="JXB572" s="168"/>
      <c r="JXC572" s="168"/>
      <c r="JXD572" s="168"/>
      <c r="JXE572" s="168"/>
      <c r="JXF572" s="168"/>
      <c r="JXG572" s="168"/>
      <c r="JXH572" s="168"/>
      <c r="JXI572" s="168"/>
      <c r="JXJ572" s="168"/>
      <c r="JXK572" s="168"/>
      <c r="JXL572" s="168"/>
      <c r="JXM572" s="168"/>
      <c r="JXN572" s="168"/>
      <c r="JXO572" s="168"/>
      <c r="JXP572" s="168"/>
      <c r="JXQ572" s="168"/>
      <c r="JXR572" s="168"/>
      <c r="JXS572" s="168"/>
      <c r="JXT572" s="168"/>
      <c r="JXU572" s="168"/>
      <c r="JXV572" s="168"/>
      <c r="JXW572" s="168"/>
      <c r="JXX572" s="168"/>
      <c r="JXY572" s="168"/>
      <c r="JXZ572" s="168"/>
      <c r="JYA572" s="168"/>
      <c r="JYB572" s="168"/>
      <c r="JYC572" s="508"/>
      <c r="JYD572" s="508"/>
      <c r="JYE572" s="508"/>
      <c r="JYF572" s="508"/>
      <c r="JYG572" s="508"/>
      <c r="JYH572" s="508"/>
      <c r="JYI572" s="508"/>
      <c r="JYJ572" s="508"/>
      <c r="JYK572" s="508"/>
      <c r="JYL572" s="508"/>
      <c r="JYM572" s="508"/>
      <c r="JYN572" s="508"/>
      <c r="JYO572" s="508"/>
      <c r="JYP572" s="508"/>
      <c r="JYQ572" s="508"/>
      <c r="JYR572" s="508"/>
      <c r="JYS572" s="508"/>
      <c r="JYT572" s="508"/>
      <c r="JYU572" s="508"/>
      <c r="JYV572" s="508"/>
      <c r="JYW572" s="508"/>
      <c r="JYX572" s="508"/>
      <c r="JYY572" s="508"/>
      <c r="JYZ572" s="508"/>
      <c r="JZA572" s="89"/>
      <c r="JZB572" s="89"/>
      <c r="JZC572" s="89"/>
      <c r="JZD572" s="89"/>
      <c r="JZE572" s="89"/>
      <c r="JZF572" s="508"/>
      <c r="JZG572" s="508"/>
      <c r="JZH572" s="89"/>
      <c r="JZI572" s="89"/>
      <c r="JZJ572" s="508"/>
      <c r="JZK572" s="508"/>
      <c r="JZL572" s="89"/>
      <c r="JZM572" s="89"/>
      <c r="JZN572" s="508"/>
      <c r="JZO572" s="508"/>
      <c r="JZP572" s="508"/>
      <c r="JZQ572" s="508"/>
      <c r="JZR572" s="508"/>
      <c r="JZS572" s="508"/>
      <c r="JZT572" s="508"/>
      <c r="JZU572" s="89"/>
      <c r="JZV572" s="89"/>
      <c r="JZW572" s="508"/>
      <c r="JZX572" s="508"/>
      <c r="JZY572" s="89"/>
      <c r="JZZ572" s="89"/>
      <c r="KAA572" s="508"/>
      <c r="KAB572" s="508"/>
      <c r="KAC572" s="508"/>
      <c r="KAD572" s="508"/>
      <c r="KAE572" s="508"/>
      <c r="KAF572" s="203"/>
      <c r="KAG572" s="107"/>
      <c r="KAH572" s="508"/>
      <c r="KAI572" s="508"/>
      <c r="KAJ572" s="508"/>
      <c r="KAK572" s="508"/>
      <c r="KAL572" s="508"/>
      <c r="KAM572" s="508"/>
      <c r="KAN572" s="508"/>
      <c r="KAO572" s="168"/>
      <c r="KAP572" s="168"/>
      <c r="KAQ572" s="168"/>
      <c r="KAR572" s="168"/>
      <c r="KAS572" s="168"/>
      <c r="KAT572" s="168"/>
      <c r="KAU572" s="168"/>
      <c r="KAV572" s="168"/>
      <c r="KAW572" s="168"/>
      <c r="KAX572" s="168"/>
      <c r="KAY572" s="168"/>
      <c r="KAZ572" s="168"/>
      <c r="KBA572" s="168"/>
      <c r="KBB572" s="168"/>
      <c r="KBC572" s="168"/>
      <c r="KBD572" s="168"/>
      <c r="KBE572" s="168"/>
      <c r="KBF572" s="168"/>
      <c r="KBG572" s="168"/>
      <c r="KBH572" s="168"/>
      <c r="KBI572" s="168"/>
      <c r="KBJ572" s="168"/>
      <c r="KBK572" s="168"/>
      <c r="KBL572" s="168"/>
      <c r="KBM572" s="168"/>
      <c r="KBN572" s="168"/>
      <c r="KBO572" s="168"/>
      <c r="KBP572" s="168"/>
      <c r="KBQ572" s="168"/>
      <c r="KBR572" s="168"/>
      <c r="KBS572" s="168"/>
      <c r="KBT572" s="168"/>
      <c r="KBU572" s="168"/>
      <c r="KBV572" s="168"/>
      <c r="KBW572" s="168"/>
      <c r="KBX572" s="168"/>
      <c r="KBY572" s="168"/>
      <c r="KBZ572" s="168"/>
      <c r="KCA572" s="168"/>
      <c r="KCB572" s="168"/>
      <c r="KCC572" s="168"/>
      <c r="KCD572" s="168"/>
      <c r="KCE572" s="168"/>
      <c r="KCF572" s="168"/>
      <c r="KCG572" s="508"/>
      <c r="KCH572" s="508"/>
      <c r="KCI572" s="508"/>
      <c r="KCJ572" s="508"/>
      <c r="KCK572" s="508"/>
      <c r="KCL572" s="508"/>
      <c r="KCM572" s="508"/>
      <c r="KCN572" s="508"/>
      <c r="KCO572" s="508"/>
      <c r="KCP572" s="508"/>
      <c r="KCQ572" s="508"/>
      <c r="KCR572" s="508"/>
      <c r="KCS572" s="508"/>
      <c r="KCT572" s="508"/>
      <c r="KCU572" s="508"/>
      <c r="KCV572" s="508"/>
      <c r="KCW572" s="508"/>
      <c r="KCX572" s="508"/>
      <c r="KCY572" s="508"/>
      <c r="KCZ572" s="508"/>
      <c r="KDA572" s="508"/>
      <c r="KDB572" s="508"/>
      <c r="KDC572" s="508"/>
      <c r="KDD572" s="508"/>
      <c r="KDE572" s="89"/>
      <c r="KDF572" s="89"/>
      <c r="KDG572" s="89"/>
      <c r="KDH572" s="89"/>
      <c r="KDI572" s="89"/>
      <c r="KDJ572" s="508"/>
      <c r="KDK572" s="508"/>
      <c r="KDL572" s="89"/>
      <c r="KDM572" s="89"/>
      <c r="KDN572" s="508"/>
      <c r="KDO572" s="508"/>
      <c r="KDP572" s="89"/>
      <c r="KDQ572" s="89"/>
      <c r="KDR572" s="508"/>
      <c r="KDS572" s="508"/>
      <c r="KDT572" s="508"/>
      <c r="KDU572" s="508"/>
      <c r="KDV572" s="508"/>
      <c r="KDW572" s="508"/>
      <c r="KDX572" s="508"/>
      <c r="KDY572" s="89"/>
      <c r="KDZ572" s="89"/>
      <c r="KEA572" s="508"/>
      <c r="KEB572" s="508"/>
      <c r="KEC572" s="89"/>
      <c r="KED572" s="89"/>
      <c r="KEE572" s="508"/>
      <c r="KEF572" s="508"/>
      <c r="KEG572" s="508"/>
      <c r="KEH572" s="508"/>
      <c r="KEI572" s="508"/>
      <c r="KEJ572" s="203"/>
      <c r="KEK572" s="107"/>
      <c r="KEL572" s="508"/>
      <c r="KEM572" s="508"/>
      <c r="KEN572" s="508"/>
      <c r="KEO572" s="508"/>
      <c r="KEP572" s="508"/>
      <c r="KEQ572" s="508"/>
      <c r="KER572" s="508"/>
      <c r="KES572" s="168"/>
      <c r="KET572" s="168"/>
      <c r="KEU572" s="168"/>
      <c r="KEV572" s="168"/>
      <c r="KEW572" s="168"/>
      <c r="KEX572" s="168"/>
      <c r="KEY572" s="168"/>
      <c r="KEZ572" s="168"/>
      <c r="KFA572" s="168"/>
      <c r="KFB572" s="168"/>
      <c r="KFC572" s="168"/>
      <c r="KFD572" s="168"/>
      <c r="KFE572" s="168"/>
      <c r="KFF572" s="168"/>
      <c r="KFG572" s="168"/>
      <c r="KFH572" s="168"/>
      <c r="KFI572" s="168"/>
      <c r="KFJ572" s="168"/>
      <c r="KFK572" s="168"/>
      <c r="KFL572" s="168"/>
      <c r="KFM572" s="168"/>
      <c r="KFN572" s="168"/>
      <c r="KFO572" s="168"/>
      <c r="KFP572" s="168"/>
      <c r="KFQ572" s="168"/>
      <c r="KFR572" s="168"/>
      <c r="KFS572" s="168"/>
      <c r="KFT572" s="168"/>
      <c r="KFU572" s="168"/>
      <c r="KFV572" s="168"/>
      <c r="KFW572" s="168"/>
      <c r="KFX572" s="168"/>
      <c r="KFY572" s="168"/>
      <c r="KFZ572" s="168"/>
      <c r="KGA572" s="168"/>
      <c r="KGB572" s="168"/>
      <c r="KGC572" s="168"/>
      <c r="KGD572" s="168"/>
      <c r="KGE572" s="168"/>
      <c r="KGF572" s="168"/>
      <c r="KGG572" s="168"/>
      <c r="KGH572" s="168"/>
      <c r="KGI572" s="168"/>
      <c r="KGJ572" s="168"/>
      <c r="KGK572" s="508"/>
      <c r="KGL572" s="508"/>
      <c r="KGM572" s="508"/>
      <c r="KGN572" s="508"/>
      <c r="KGO572" s="508"/>
      <c r="KGP572" s="508"/>
      <c r="KGQ572" s="508"/>
      <c r="KGR572" s="508"/>
      <c r="KGS572" s="508"/>
      <c r="KGT572" s="508"/>
      <c r="KGU572" s="508"/>
      <c r="KGV572" s="508"/>
      <c r="KGW572" s="508"/>
      <c r="KGX572" s="508"/>
      <c r="KGY572" s="508"/>
      <c r="KGZ572" s="508"/>
      <c r="KHA572" s="508"/>
      <c r="KHB572" s="508"/>
      <c r="KHC572" s="508"/>
      <c r="KHD572" s="508"/>
      <c r="KHE572" s="508"/>
      <c r="KHF572" s="508"/>
      <c r="KHG572" s="508"/>
      <c r="KHH572" s="508"/>
      <c r="KHI572" s="89"/>
      <c r="KHJ572" s="89"/>
      <c r="KHK572" s="89"/>
      <c r="KHL572" s="89"/>
      <c r="KHM572" s="89"/>
      <c r="KHN572" s="508"/>
      <c r="KHO572" s="508"/>
      <c r="KHP572" s="89"/>
      <c r="KHQ572" s="89"/>
      <c r="KHR572" s="508"/>
      <c r="KHS572" s="508"/>
      <c r="KHT572" s="89"/>
      <c r="KHU572" s="89"/>
      <c r="KHV572" s="508"/>
      <c r="KHW572" s="508"/>
      <c r="KHX572" s="508"/>
      <c r="KHY572" s="508"/>
      <c r="KHZ572" s="508"/>
      <c r="KIA572" s="508"/>
      <c r="KIB572" s="508"/>
      <c r="KIC572" s="89"/>
      <c r="KID572" s="89"/>
      <c r="KIE572" s="508"/>
      <c r="KIF572" s="508"/>
      <c r="KIG572" s="89"/>
      <c r="KIH572" s="89"/>
      <c r="KII572" s="508"/>
      <c r="KIJ572" s="508"/>
      <c r="KIK572" s="508"/>
      <c r="KIL572" s="508"/>
      <c r="KIM572" s="508"/>
      <c r="KIN572" s="203"/>
      <c r="KIO572" s="107"/>
      <c r="KIP572" s="508"/>
      <c r="KIQ572" s="508"/>
      <c r="KIR572" s="508"/>
      <c r="KIS572" s="508"/>
      <c r="KIT572" s="508"/>
      <c r="KIU572" s="508"/>
      <c r="KIV572" s="508"/>
      <c r="KIW572" s="168"/>
      <c r="KIX572" s="168"/>
      <c r="KIY572" s="168"/>
      <c r="KIZ572" s="168"/>
      <c r="KJA572" s="168"/>
      <c r="KJB572" s="168"/>
      <c r="KJC572" s="168"/>
      <c r="KJD572" s="168"/>
      <c r="KJE572" s="168"/>
      <c r="KJF572" s="168"/>
      <c r="KJG572" s="168"/>
      <c r="KJH572" s="168"/>
      <c r="KJI572" s="168"/>
      <c r="KJJ572" s="168"/>
      <c r="KJK572" s="168"/>
      <c r="KJL572" s="168"/>
      <c r="KJM572" s="168"/>
      <c r="KJN572" s="168"/>
      <c r="KJO572" s="168"/>
      <c r="KJP572" s="168"/>
      <c r="KJQ572" s="168"/>
      <c r="KJR572" s="168"/>
      <c r="KJS572" s="168"/>
      <c r="KJT572" s="168"/>
      <c r="KJU572" s="168"/>
      <c r="KJV572" s="168"/>
      <c r="KJW572" s="168"/>
      <c r="KJX572" s="168"/>
      <c r="KJY572" s="168"/>
      <c r="KJZ572" s="168"/>
      <c r="KKA572" s="168"/>
      <c r="KKB572" s="168"/>
      <c r="KKC572" s="168"/>
      <c r="KKD572" s="168"/>
      <c r="KKE572" s="168"/>
      <c r="KKF572" s="168"/>
      <c r="KKG572" s="168"/>
      <c r="KKH572" s="168"/>
      <c r="KKI572" s="168"/>
      <c r="KKJ572" s="168"/>
      <c r="KKK572" s="168"/>
      <c r="KKL572" s="168"/>
      <c r="KKM572" s="168"/>
      <c r="KKN572" s="168"/>
      <c r="KKO572" s="508"/>
      <c r="KKP572" s="508"/>
      <c r="KKQ572" s="508"/>
      <c r="KKR572" s="508"/>
      <c r="KKS572" s="508"/>
      <c r="KKT572" s="508"/>
      <c r="KKU572" s="508"/>
      <c r="KKV572" s="508"/>
      <c r="KKW572" s="508"/>
      <c r="KKX572" s="508"/>
      <c r="KKY572" s="508"/>
      <c r="KKZ572" s="508"/>
      <c r="KLA572" s="508"/>
      <c r="KLB572" s="508"/>
      <c r="KLC572" s="508"/>
      <c r="KLD572" s="508"/>
      <c r="KLE572" s="508"/>
      <c r="KLF572" s="508"/>
      <c r="KLG572" s="508"/>
      <c r="KLH572" s="508"/>
      <c r="KLI572" s="508"/>
      <c r="KLJ572" s="508"/>
      <c r="KLK572" s="508"/>
      <c r="KLL572" s="508"/>
      <c r="KLM572" s="89"/>
      <c r="KLN572" s="89"/>
      <c r="KLO572" s="89"/>
      <c r="KLP572" s="89"/>
      <c r="KLQ572" s="89"/>
      <c r="KLR572" s="508"/>
      <c r="KLS572" s="508"/>
      <c r="KLT572" s="89"/>
      <c r="KLU572" s="89"/>
      <c r="KLV572" s="508"/>
      <c r="KLW572" s="508"/>
      <c r="KLX572" s="89"/>
      <c r="KLY572" s="89"/>
      <c r="KLZ572" s="508"/>
      <c r="KMA572" s="508"/>
      <c r="KMB572" s="508"/>
      <c r="KMC572" s="508"/>
      <c r="KMD572" s="508"/>
      <c r="KME572" s="508"/>
      <c r="KMF572" s="508"/>
      <c r="KMG572" s="89"/>
      <c r="KMH572" s="89"/>
      <c r="KMI572" s="508"/>
      <c r="KMJ572" s="508"/>
      <c r="KMK572" s="89"/>
      <c r="KML572" s="89"/>
      <c r="KMM572" s="508"/>
      <c r="KMN572" s="508"/>
      <c r="KMO572" s="508"/>
      <c r="KMP572" s="508"/>
      <c r="KMQ572" s="508"/>
      <c r="KMR572" s="203"/>
      <c r="KMS572" s="107"/>
      <c r="KMT572" s="508"/>
      <c r="KMU572" s="508"/>
      <c r="KMV572" s="508"/>
      <c r="KMW572" s="508"/>
      <c r="KMX572" s="508"/>
      <c r="KMY572" s="508"/>
      <c r="KMZ572" s="508"/>
      <c r="KNA572" s="168"/>
      <c r="KNB572" s="168"/>
      <c r="KNC572" s="168"/>
      <c r="KND572" s="168"/>
      <c r="KNE572" s="168"/>
      <c r="KNF572" s="168"/>
      <c r="KNG572" s="168"/>
      <c r="KNH572" s="168"/>
      <c r="KNI572" s="168"/>
      <c r="KNJ572" s="168"/>
      <c r="KNK572" s="168"/>
      <c r="KNL572" s="168"/>
      <c r="KNM572" s="168"/>
      <c r="KNN572" s="168"/>
      <c r="KNO572" s="168"/>
      <c r="KNP572" s="168"/>
      <c r="KNQ572" s="168"/>
      <c r="KNR572" s="168"/>
      <c r="KNS572" s="168"/>
      <c r="KNT572" s="168"/>
      <c r="KNU572" s="168"/>
      <c r="KNV572" s="168"/>
      <c r="KNW572" s="168"/>
      <c r="KNX572" s="168"/>
      <c r="KNY572" s="168"/>
      <c r="KNZ572" s="168"/>
      <c r="KOA572" s="168"/>
      <c r="KOB572" s="168"/>
      <c r="KOC572" s="168"/>
      <c r="KOD572" s="168"/>
      <c r="KOE572" s="168"/>
      <c r="KOF572" s="168"/>
      <c r="KOG572" s="168"/>
      <c r="KOH572" s="168"/>
      <c r="KOI572" s="168"/>
      <c r="KOJ572" s="168"/>
      <c r="KOK572" s="168"/>
      <c r="KOL572" s="168"/>
      <c r="KOM572" s="168"/>
      <c r="KON572" s="168"/>
      <c r="KOO572" s="168"/>
      <c r="KOP572" s="168"/>
      <c r="KOQ572" s="168"/>
      <c r="KOR572" s="168"/>
      <c r="KOS572" s="508"/>
      <c r="KOT572" s="508"/>
      <c r="KOU572" s="508"/>
      <c r="KOV572" s="508"/>
      <c r="KOW572" s="508"/>
      <c r="KOX572" s="508"/>
      <c r="KOY572" s="508"/>
      <c r="KOZ572" s="508"/>
      <c r="KPA572" s="508"/>
      <c r="KPB572" s="508"/>
      <c r="KPC572" s="508"/>
      <c r="KPD572" s="508"/>
      <c r="KPE572" s="508"/>
      <c r="KPF572" s="508"/>
      <c r="KPG572" s="508"/>
      <c r="KPH572" s="508"/>
      <c r="KPI572" s="508"/>
      <c r="KPJ572" s="508"/>
      <c r="KPK572" s="508"/>
      <c r="KPL572" s="508"/>
      <c r="KPM572" s="508"/>
      <c r="KPN572" s="508"/>
      <c r="KPO572" s="508"/>
      <c r="KPP572" s="508"/>
      <c r="KPQ572" s="89"/>
      <c r="KPR572" s="89"/>
      <c r="KPS572" s="89"/>
      <c r="KPT572" s="89"/>
      <c r="KPU572" s="89"/>
      <c r="KPV572" s="508"/>
      <c r="KPW572" s="508"/>
      <c r="KPX572" s="89"/>
      <c r="KPY572" s="89"/>
      <c r="KPZ572" s="508"/>
      <c r="KQA572" s="508"/>
      <c r="KQB572" s="89"/>
      <c r="KQC572" s="89"/>
      <c r="KQD572" s="508"/>
      <c r="KQE572" s="508"/>
      <c r="KQF572" s="508"/>
      <c r="KQG572" s="508"/>
      <c r="KQH572" s="508"/>
      <c r="KQI572" s="508"/>
      <c r="KQJ572" s="508"/>
      <c r="KQK572" s="89"/>
      <c r="KQL572" s="89"/>
      <c r="KQM572" s="508"/>
      <c r="KQN572" s="508"/>
      <c r="KQO572" s="89"/>
      <c r="KQP572" s="89"/>
      <c r="KQQ572" s="508"/>
      <c r="KQR572" s="508"/>
      <c r="KQS572" s="508"/>
      <c r="KQT572" s="508"/>
      <c r="KQU572" s="508"/>
      <c r="KQV572" s="203"/>
      <c r="KQW572" s="107"/>
      <c r="KQX572" s="508"/>
      <c r="KQY572" s="508"/>
      <c r="KQZ572" s="508"/>
      <c r="KRA572" s="508"/>
      <c r="KRB572" s="508"/>
      <c r="KRC572" s="508"/>
      <c r="KRD572" s="508"/>
      <c r="KRE572" s="168"/>
      <c r="KRF572" s="168"/>
      <c r="KRG572" s="168"/>
      <c r="KRH572" s="168"/>
      <c r="KRI572" s="168"/>
      <c r="KRJ572" s="168"/>
      <c r="KRK572" s="168"/>
      <c r="KRL572" s="168"/>
      <c r="KRM572" s="168"/>
      <c r="KRN572" s="168"/>
      <c r="KRO572" s="168"/>
      <c r="KRP572" s="168"/>
      <c r="KRQ572" s="168"/>
      <c r="KRR572" s="168"/>
      <c r="KRS572" s="168"/>
      <c r="KRT572" s="168"/>
      <c r="KRU572" s="168"/>
      <c r="KRV572" s="168"/>
      <c r="KRW572" s="168"/>
      <c r="KRX572" s="168"/>
      <c r="KRY572" s="168"/>
      <c r="KRZ572" s="168"/>
      <c r="KSA572" s="168"/>
      <c r="KSB572" s="168"/>
      <c r="KSC572" s="168"/>
      <c r="KSD572" s="168"/>
      <c r="KSE572" s="168"/>
      <c r="KSF572" s="168"/>
      <c r="KSG572" s="168"/>
      <c r="KSH572" s="168"/>
      <c r="KSI572" s="168"/>
      <c r="KSJ572" s="168"/>
      <c r="KSK572" s="168"/>
      <c r="KSL572" s="168"/>
      <c r="KSM572" s="168"/>
      <c r="KSN572" s="168"/>
      <c r="KSO572" s="168"/>
      <c r="KSP572" s="168"/>
      <c r="KSQ572" s="168"/>
      <c r="KSR572" s="168"/>
      <c r="KSS572" s="168"/>
      <c r="KST572" s="168"/>
      <c r="KSU572" s="168"/>
      <c r="KSV572" s="168"/>
      <c r="KSW572" s="508"/>
      <c r="KSX572" s="508"/>
      <c r="KSY572" s="508"/>
      <c r="KSZ572" s="508"/>
      <c r="KTA572" s="508"/>
      <c r="KTB572" s="508"/>
      <c r="KTC572" s="508"/>
      <c r="KTD572" s="508"/>
      <c r="KTE572" s="508"/>
      <c r="KTF572" s="508"/>
      <c r="KTG572" s="508"/>
      <c r="KTH572" s="508"/>
      <c r="KTI572" s="508"/>
      <c r="KTJ572" s="508"/>
      <c r="KTK572" s="508"/>
      <c r="KTL572" s="508"/>
      <c r="KTM572" s="508"/>
      <c r="KTN572" s="508"/>
      <c r="KTO572" s="508"/>
      <c r="KTP572" s="508"/>
      <c r="KTQ572" s="508"/>
      <c r="KTR572" s="508"/>
      <c r="KTS572" s="508"/>
      <c r="KTT572" s="508"/>
      <c r="KTU572" s="89"/>
      <c r="KTV572" s="89"/>
      <c r="KTW572" s="89"/>
      <c r="KTX572" s="89"/>
      <c r="KTY572" s="89"/>
      <c r="KTZ572" s="508"/>
      <c r="KUA572" s="508"/>
      <c r="KUB572" s="89"/>
      <c r="KUC572" s="89"/>
      <c r="KUD572" s="508"/>
      <c r="KUE572" s="508"/>
      <c r="KUF572" s="89"/>
      <c r="KUG572" s="89"/>
      <c r="KUH572" s="508"/>
      <c r="KUI572" s="508"/>
      <c r="KUJ572" s="508"/>
      <c r="KUK572" s="508"/>
      <c r="KUL572" s="508"/>
      <c r="KUM572" s="508"/>
      <c r="KUN572" s="508"/>
      <c r="KUO572" s="89"/>
      <c r="KUP572" s="89"/>
      <c r="KUQ572" s="508"/>
      <c r="KUR572" s="508"/>
      <c r="KUS572" s="89"/>
      <c r="KUT572" s="89"/>
      <c r="KUU572" s="508"/>
      <c r="KUV572" s="508"/>
      <c r="KUW572" s="508"/>
      <c r="KUX572" s="508"/>
      <c r="KUY572" s="508"/>
      <c r="KUZ572" s="203"/>
      <c r="KVA572" s="107"/>
      <c r="KVB572" s="508"/>
      <c r="KVC572" s="508"/>
      <c r="KVD572" s="508"/>
      <c r="KVE572" s="508"/>
      <c r="KVF572" s="508"/>
      <c r="KVG572" s="508"/>
      <c r="KVH572" s="508"/>
      <c r="KVI572" s="168"/>
      <c r="KVJ572" s="168"/>
      <c r="KVK572" s="168"/>
      <c r="KVL572" s="168"/>
      <c r="KVM572" s="168"/>
      <c r="KVN572" s="168"/>
      <c r="KVO572" s="168"/>
      <c r="KVP572" s="168"/>
      <c r="KVQ572" s="168"/>
      <c r="KVR572" s="168"/>
      <c r="KVS572" s="168"/>
      <c r="KVT572" s="168"/>
      <c r="KVU572" s="168"/>
      <c r="KVV572" s="168"/>
      <c r="KVW572" s="168"/>
      <c r="KVX572" s="168"/>
      <c r="KVY572" s="168"/>
      <c r="KVZ572" s="168"/>
      <c r="KWA572" s="168"/>
      <c r="KWB572" s="168"/>
      <c r="KWC572" s="168"/>
      <c r="KWD572" s="168"/>
      <c r="KWE572" s="168"/>
      <c r="KWF572" s="168"/>
      <c r="KWG572" s="168"/>
      <c r="KWH572" s="168"/>
      <c r="KWI572" s="168"/>
      <c r="KWJ572" s="168"/>
      <c r="KWK572" s="168"/>
      <c r="KWL572" s="168"/>
      <c r="KWM572" s="168"/>
      <c r="KWN572" s="168"/>
      <c r="KWO572" s="168"/>
      <c r="KWP572" s="168"/>
      <c r="KWQ572" s="168"/>
      <c r="KWR572" s="168"/>
      <c r="KWS572" s="168"/>
      <c r="KWT572" s="168"/>
      <c r="KWU572" s="168"/>
      <c r="KWV572" s="168"/>
      <c r="KWW572" s="168"/>
      <c r="KWX572" s="168"/>
      <c r="KWY572" s="168"/>
      <c r="KWZ572" s="168"/>
      <c r="KXA572" s="508"/>
      <c r="KXB572" s="508"/>
      <c r="KXC572" s="508"/>
      <c r="KXD572" s="508"/>
      <c r="KXE572" s="508"/>
      <c r="KXF572" s="508"/>
      <c r="KXG572" s="508"/>
      <c r="KXH572" s="508"/>
      <c r="KXI572" s="508"/>
      <c r="KXJ572" s="508"/>
      <c r="KXK572" s="508"/>
      <c r="KXL572" s="508"/>
      <c r="KXM572" s="508"/>
      <c r="KXN572" s="508"/>
      <c r="KXO572" s="508"/>
      <c r="KXP572" s="508"/>
      <c r="KXQ572" s="508"/>
      <c r="KXR572" s="508"/>
      <c r="KXS572" s="508"/>
      <c r="KXT572" s="508"/>
      <c r="KXU572" s="508"/>
      <c r="KXV572" s="508"/>
      <c r="KXW572" s="508"/>
      <c r="KXX572" s="508"/>
      <c r="KXY572" s="89"/>
      <c r="KXZ572" s="89"/>
      <c r="KYA572" s="89"/>
      <c r="KYB572" s="89"/>
      <c r="KYC572" s="89"/>
      <c r="KYD572" s="508"/>
      <c r="KYE572" s="508"/>
      <c r="KYF572" s="89"/>
      <c r="KYG572" s="89"/>
      <c r="KYH572" s="508"/>
      <c r="KYI572" s="508"/>
      <c r="KYJ572" s="89"/>
      <c r="KYK572" s="89"/>
      <c r="KYL572" s="508"/>
      <c r="KYM572" s="508"/>
      <c r="KYN572" s="508"/>
      <c r="KYO572" s="508"/>
      <c r="KYP572" s="508"/>
      <c r="KYQ572" s="508"/>
      <c r="KYR572" s="508"/>
      <c r="KYS572" s="89"/>
      <c r="KYT572" s="89"/>
      <c r="KYU572" s="508"/>
      <c r="KYV572" s="508"/>
      <c r="KYW572" s="89"/>
      <c r="KYX572" s="89"/>
      <c r="KYY572" s="508"/>
      <c r="KYZ572" s="508"/>
      <c r="KZA572" s="508"/>
      <c r="KZB572" s="508"/>
      <c r="KZC572" s="508"/>
      <c r="KZD572" s="203"/>
      <c r="KZE572" s="107"/>
      <c r="KZF572" s="508"/>
      <c r="KZG572" s="508"/>
      <c r="KZH572" s="508"/>
      <c r="KZI572" s="508"/>
      <c r="KZJ572" s="508"/>
      <c r="KZK572" s="508"/>
      <c r="KZL572" s="508"/>
      <c r="KZM572" s="168"/>
      <c r="KZN572" s="168"/>
      <c r="KZO572" s="168"/>
      <c r="KZP572" s="168"/>
      <c r="KZQ572" s="168"/>
      <c r="KZR572" s="168"/>
      <c r="KZS572" s="168"/>
      <c r="KZT572" s="168"/>
      <c r="KZU572" s="168"/>
      <c r="KZV572" s="168"/>
      <c r="KZW572" s="168"/>
      <c r="KZX572" s="168"/>
      <c r="KZY572" s="168"/>
      <c r="KZZ572" s="168"/>
      <c r="LAA572" s="168"/>
      <c r="LAB572" s="168"/>
      <c r="LAC572" s="168"/>
      <c r="LAD572" s="168"/>
      <c r="LAE572" s="168"/>
      <c r="LAF572" s="168"/>
      <c r="LAG572" s="168"/>
      <c r="LAH572" s="168"/>
      <c r="LAI572" s="168"/>
      <c r="LAJ572" s="168"/>
      <c r="LAK572" s="168"/>
      <c r="LAL572" s="168"/>
      <c r="LAM572" s="168"/>
      <c r="LAN572" s="168"/>
      <c r="LAO572" s="168"/>
      <c r="LAP572" s="168"/>
      <c r="LAQ572" s="168"/>
      <c r="LAR572" s="168"/>
      <c r="LAS572" s="168"/>
      <c r="LAT572" s="168"/>
      <c r="LAU572" s="168"/>
      <c r="LAV572" s="168"/>
      <c r="LAW572" s="168"/>
      <c r="LAX572" s="168"/>
      <c r="LAY572" s="168"/>
      <c r="LAZ572" s="168"/>
      <c r="LBA572" s="168"/>
      <c r="LBB572" s="168"/>
      <c r="LBC572" s="168"/>
      <c r="LBD572" s="168"/>
      <c r="LBE572" s="508"/>
      <c r="LBF572" s="508"/>
      <c r="LBG572" s="508"/>
      <c r="LBH572" s="508"/>
      <c r="LBI572" s="508"/>
      <c r="LBJ572" s="508"/>
      <c r="LBK572" s="508"/>
      <c r="LBL572" s="508"/>
      <c r="LBM572" s="508"/>
      <c r="LBN572" s="508"/>
      <c r="LBO572" s="508"/>
      <c r="LBP572" s="508"/>
      <c r="LBQ572" s="508"/>
      <c r="LBR572" s="508"/>
      <c r="LBS572" s="508"/>
      <c r="LBT572" s="508"/>
      <c r="LBU572" s="508"/>
      <c r="LBV572" s="508"/>
      <c r="LBW572" s="508"/>
      <c r="LBX572" s="508"/>
      <c r="LBY572" s="508"/>
      <c r="LBZ572" s="508"/>
      <c r="LCA572" s="508"/>
      <c r="LCB572" s="508"/>
      <c r="LCC572" s="89"/>
      <c r="LCD572" s="89"/>
      <c r="LCE572" s="89"/>
      <c r="LCF572" s="89"/>
      <c r="LCG572" s="89"/>
      <c r="LCH572" s="508"/>
      <c r="LCI572" s="508"/>
      <c r="LCJ572" s="89"/>
      <c r="LCK572" s="89"/>
      <c r="LCL572" s="508"/>
      <c r="LCM572" s="508"/>
      <c r="LCN572" s="89"/>
      <c r="LCO572" s="89"/>
      <c r="LCP572" s="508"/>
      <c r="LCQ572" s="508"/>
      <c r="LCR572" s="508"/>
      <c r="LCS572" s="508"/>
      <c r="LCT572" s="508"/>
      <c r="LCU572" s="508"/>
      <c r="LCV572" s="508"/>
      <c r="LCW572" s="89"/>
      <c r="LCX572" s="89"/>
      <c r="LCY572" s="508"/>
      <c r="LCZ572" s="508"/>
      <c r="LDA572" s="89"/>
      <c r="LDB572" s="89"/>
      <c r="LDC572" s="508"/>
      <c r="LDD572" s="508"/>
      <c r="LDE572" s="508"/>
      <c r="LDF572" s="508"/>
      <c r="LDG572" s="508"/>
      <c r="LDH572" s="203"/>
      <c r="LDI572" s="107"/>
      <c r="LDJ572" s="508"/>
      <c r="LDK572" s="508"/>
      <c r="LDL572" s="508"/>
      <c r="LDM572" s="508"/>
      <c r="LDN572" s="508"/>
      <c r="LDO572" s="508"/>
      <c r="LDP572" s="508"/>
      <c r="LDQ572" s="168"/>
      <c r="LDR572" s="168"/>
      <c r="LDS572" s="168"/>
      <c r="LDT572" s="168"/>
      <c r="LDU572" s="168"/>
      <c r="LDV572" s="168"/>
      <c r="LDW572" s="168"/>
      <c r="LDX572" s="168"/>
      <c r="LDY572" s="168"/>
      <c r="LDZ572" s="168"/>
      <c r="LEA572" s="168"/>
      <c r="LEB572" s="168"/>
      <c r="LEC572" s="168"/>
      <c r="LED572" s="168"/>
      <c r="LEE572" s="168"/>
      <c r="LEF572" s="168"/>
      <c r="LEG572" s="168"/>
      <c r="LEH572" s="168"/>
      <c r="LEI572" s="168"/>
      <c r="LEJ572" s="168"/>
      <c r="LEK572" s="168"/>
      <c r="LEL572" s="168"/>
      <c r="LEM572" s="168"/>
      <c r="LEN572" s="168"/>
      <c r="LEO572" s="168"/>
      <c r="LEP572" s="168"/>
      <c r="LEQ572" s="168"/>
      <c r="LER572" s="168"/>
      <c r="LES572" s="168"/>
      <c r="LET572" s="168"/>
      <c r="LEU572" s="168"/>
      <c r="LEV572" s="168"/>
      <c r="LEW572" s="168"/>
      <c r="LEX572" s="168"/>
      <c r="LEY572" s="168"/>
      <c r="LEZ572" s="168"/>
      <c r="LFA572" s="168"/>
      <c r="LFB572" s="168"/>
      <c r="LFC572" s="168"/>
      <c r="LFD572" s="168"/>
      <c r="LFE572" s="168"/>
      <c r="LFF572" s="168"/>
      <c r="LFG572" s="168"/>
      <c r="LFH572" s="168"/>
      <c r="LFI572" s="508"/>
      <c r="LFJ572" s="508"/>
      <c r="LFK572" s="508"/>
      <c r="LFL572" s="508"/>
      <c r="LFM572" s="508"/>
      <c r="LFN572" s="508"/>
      <c r="LFO572" s="508"/>
      <c r="LFP572" s="508"/>
      <c r="LFQ572" s="508"/>
      <c r="LFR572" s="508"/>
      <c r="LFS572" s="508"/>
      <c r="LFT572" s="508"/>
      <c r="LFU572" s="508"/>
      <c r="LFV572" s="508"/>
      <c r="LFW572" s="508"/>
      <c r="LFX572" s="508"/>
      <c r="LFY572" s="508"/>
      <c r="LFZ572" s="508"/>
      <c r="LGA572" s="508"/>
      <c r="LGB572" s="508"/>
      <c r="LGC572" s="508"/>
      <c r="LGD572" s="508"/>
      <c r="LGE572" s="508"/>
      <c r="LGF572" s="508"/>
      <c r="LGG572" s="89"/>
      <c r="LGH572" s="89"/>
      <c r="LGI572" s="89"/>
      <c r="LGJ572" s="89"/>
      <c r="LGK572" s="89"/>
      <c r="LGL572" s="508"/>
      <c r="LGM572" s="508"/>
      <c r="LGN572" s="89"/>
      <c r="LGO572" s="89"/>
      <c r="LGP572" s="508"/>
      <c r="LGQ572" s="508"/>
      <c r="LGR572" s="89"/>
      <c r="LGS572" s="89"/>
      <c r="LGT572" s="508"/>
      <c r="LGU572" s="508"/>
      <c r="LGV572" s="508"/>
      <c r="LGW572" s="508"/>
      <c r="LGX572" s="508"/>
      <c r="LGY572" s="508"/>
      <c r="LGZ572" s="508"/>
      <c r="LHA572" s="89"/>
      <c r="LHB572" s="89"/>
      <c r="LHC572" s="508"/>
      <c r="LHD572" s="508"/>
      <c r="LHE572" s="89"/>
      <c r="LHF572" s="89"/>
      <c r="LHG572" s="508"/>
      <c r="LHH572" s="508"/>
      <c r="LHI572" s="508"/>
      <c r="LHJ572" s="508"/>
      <c r="LHK572" s="508"/>
      <c r="LHL572" s="203"/>
      <c r="LHM572" s="107"/>
      <c r="LHN572" s="508"/>
      <c r="LHO572" s="508"/>
      <c r="LHP572" s="508"/>
      <c r="LHQ572" s="508"/>
      <c r="LHR572" s="508"/>
      <c r="LHS572" s="508"/>
      <c r="LHT572" s="508"/>
      <c r="LHU572" s="168"/>
      <c r="LHV572" s="168"/>
      <c r="LHW572" s="168"/>
      <c r="LHX572" s="168"/>
      <c r="LHY572" s="168"/>
      <c r="LHZ572" s="168"/>
      <c r="LIA572" s="168"/>
      <c r="LIB572" s="168"/>
      <c r="LIC572" s="168"/>
      <c r="LID572" s="168"/>
      <c r="LIE572" s="168"/>
      <c r="LIF572" s="168"/>
      <c r="LIG572" s="168"/>
      <c r="LIH572" s="168"/>
      <c r="LII572" s="168"/>
      <c r="LIJ572" s="168"/>
      <c r="LIK572" s="168"/>
      <c r="LIL572" s="168"/>
      <c r="LIM572" s="168"/>
      <c r="LIN572" s="168"/>
      <c r="LIO572" s="168"/>
      <c r="LIP572" s="168"/>
      <c r="LIQ572" s="168"/>
      <c r="LIR572" s="168"/>
      <c r="LIS572" s="168"/>
      <c r="LIT572" s="168"/>
      <c r="LIU572" s="168"/>
      <c r="LIV572" s="168"/>
      <c r="LIW572" s="168"/>
      <c r="LIX572" s="168"/>
      <c r="LIY572" s="168"/>
      <c r="LIZ572" s="168"/>
      <c r="LJA572" s="168"/>
      <c r="LJB572" s="168"/>
      <c r="LJC572" s="168"/>
      <c r="LJD572" s="168"/>
      <c r="LJE572" s="168"/>
      <c r="LJF572" s="168"/>
      <c r="LJG572" s="168"/>
      <c r="LJH572" s="168"/>
      <c r="LJI572" s="168"/>
      <c r="LJJ572" s="168"/>
      <c r="LJK572" s="168"/>
      <c r="LJL572" s="168"/>
      <c r="LJM572" s="508"/>
      <c r="LJN572" s="508"/>
      <c r="LJO572" s="508"/>
      <c r="LJP572" s="508"/>
      <c r="LJQ572" s="508"/>
      <c r="LJR572" s="508"/>
      <c r="LJS572" s="508"/>
      <c r="LJT572" s="508"/>
      <c r="LJU572" s="508"/>
      <c r="LJV572" s="508"/>
      <c r="LJW572" s="508"/>
      <c r="LJX572" s="508"/>
      <c r="LJY572" s="508"/>
      <c r="LJZ572" s="508"/>
      <c r="LKA572" s="508"/>
      <c r="LKB572" s="508"/>
      <c r="LKC572" s="508"/>
      <c r="LKD572" s="508"/>
      <c r="LKE572" s="508"/>
      <c r="LKF572" s="508"/>
      <c r="LKG572" s="508"/>
      <c r="LKH572" s="508"/>
      <c r="LKI572" s="508"/>
      <c r="LKJ572" s="508"/>
      <c r="LKK572" s="89"/>
      <c r="LKL572" s="89"/>
      <c r="LKM572" s="89"/>
      <c r="LKN572" s="89"/>
      <c r="LKO572" s="89"/>
      <c r="LKP572" s="508"/>
      <c r="LKQ572" s="508"/>
      <c r="LKR572" s="89"/>
      <c r="LKS572" s="89"/>
      <c r="LKT572" s="508"/>
      <c r="LKU572" s="508"/>
      <c r="LKV572" s="89"/>
      <c r="LKW572" s="89"/>
      <c r="LKX572" s="508"/>
      <c r="LKY572" s="508"/>
      <c r="LKZ572" s="508"/>
      <c r="LLA572" s="508"/>
      <c r="LLB572" s="508"/>
      <c r="LLC572" s="508"/>
      <c r="LLD572" s="508"/>
      <c r="LLE572" s="89"/>
      <c r="LLF572" s="89"/>
      <c r="LLG572" s="508"/>
      <c r="LLH572" s="508"/>
      <c r="LLI572" s="89"/>
      <c r="LLJ572" s="89"/>
      <c r="LLK572" s="508"/>
      <c r="LLL572" s="508"/>
      <c r="LLM572" s="508"/>
      <c r="LLN572" s="508"/>
      <c r="LLO572" s="508"/>
      <c r="LLP572" s="203"/>
      <c r="LLQ572" s="107"/>
      <c r="LLR572" s="508"/>
      <c r="LLS572" s="508"/>
      <c r="LLT572" s="508"/>
      <c r="LLU572" s="508"/>
      <c r="LLV572" s="508"/>
      <c r="LLW572" s="508"/>
      <c r="LLX572" s="508"/>
      <c r="LLY572" s="168"/>
      <c r="LLZ572" s="168"/>
      <c r="LMA572" s="168"/>
      <c r="LMB572" s="168"/>
      <c r="LMC572" s="168"/>
      <c r="LMD572" s="168"/>
      <c r="LME572" s="168"/>
      <c r="LMF572" s="168"/>
      <c r="LMG572" s="168"/>
      <c r="LMH572" s="168"/>
      <c r="LMI572" s="168"/>
      <c r="LMJ572" s="168"/>
      <c r="LMK572" s="168"/>
      <c r="LML572" s="168"/>
      <c r="LMM572" s="168"/>
      <c r="LMN572" s="168"/>
      <c r="LMO572" s="168"/>
      <c r="LMP572" s="168"/>
      <c r="LMQ572" s="168"/>
      <c r="LMR572" s="168"/>
      <c r="LMS572" s="168"/>
      <c r="LMT572" s="168"/>
      <c r="LMU572" s="168"/>
      <c r="LMV572" s="168"/>
      <c r="LMW572" s="168"/>
      <c r="LMX572" s="168"/>
      <c r="LMY572" s="168"/>
      <c r="LMZ572" s="168"/>
      <c r="LNA572" s="168"/>
      <c r="LNB572" s="168"/>
      <c r="LNC572" s="168"/>
      <c r="LND572" s="168"/>
      <c r="LNE572" s="168"/>
      <c r="LNF572" s="168"/>
      <c r="LNG572" s="168"/>
      <c r="LNH572" s="168"/>
      <c r="LNI572" s="168"/>
      <c r="LNJ572" s="168"/>
      <c r="LNK572" s="168"/>
      <c r="LNL572" s="168"/>
      <c r="LNM572" s="168"/>
      <c r="LNN572" s="168"/>
      <c r="LNO572" s="168"/>
      <c r="LNP572" s="168"/>
      <c r="LNQ572" s="508"/>
      <c r="LNR572" s="508"/>
      <c r="LNS572" s="508"/>
      <c r="LNT572" s="508"/>
      <c r="LNU572" s="508"/>
      <c r="LNV572" s="508"/>
      <c r="LNW572" s="508"/>
      <c r="LNX572" s="508"/>
      <c r="LNY572" s="508"/>
      <c r="LNZ572" s="508"/>
      <c r="LOA572" s="508"/>
      <c r="LOB572" s="508"/>
      <c r="LOC572" s="508"/>
      <c r="LOD572" s="508"/>
      <c r="LOE572" s="508"/>
      <c r="LOF572" s="508"/>
      <c r="LOG572" s="508"/>
      <c r="LOH572" s="508"/>
      <c r="LOI572" s="508"/>
      <c r="LOJ572" s="508"/>
      <c r="LOK572" s="508"/>
      <c r="LOL572" s="508"/>
      <c r="LOM572" s="508"/>
      <c r="LON572" s="508"/>
      <c r="LOO572" s="89"/>
      <c r="LOP572" s="89"/>
      <c r="LOQ572" s="89"/>
      <c r="LOR572" s="89"/>
      <c r="LOS572" s="89"/>
      <c r="LOT572" s="508"/>
      <c r="LOU572" s="508"/>
      <c r="LOV572" s="89"/>
      <c r="LOW572" s="89"/>
      <c r="LOX572" s="508"/>
      <c r="LOY572" s="508"/>
      <c r="LOZ572" s="89"/>
      <c r="LPA572" s="89"/>
      <c r="LPB572" s="508"/>
      <c r="LPC572" s="508"/>
      <c r="LPD572" s="508"/>
      <c r="LPE572" s="508"/>
      <c r="LPF572" s="508"/>
      <c r="LPG572" s="508"/>
      <c r="LPH572" s="508"/>
      <c r="LPI572" s="89"/>
      <c r="LPJ572" s="89"/>
      <c r="LPK572" s="508"/>
      <c r="LPL572" s="508"/>
      <c r="LPM572" s="89"/>
      <c r="LPN572" s="89"/>
      <c r="LPO572" s="508"/>
      <c r="LPP572" s="508"/>
      <c r="LPQ572" s="508"/>
      <c r="LPR572" s="508"/>
      <c r="LPS572" s="508"/>
      <c r="LPT572" s="203"/>
      <c r="LPU572" s="107"/>
      <c r="LPV572" s="508"/>
      <c r="LPW572" s="508"/>
      <c r="LPX572" s="508"/>
      <c r="LPY572" s="508"/>
      <c r="LPZ572" s="508"/>
      <c r="LQA572" s="508"/>
      <c r="LQB572" s="508"/>
      <c r="LQC572" s="168"/>
      <c r="LQD572" s="168"/>
      <c r="LQE572" s="168"/>
      <c r="LQF572" s="168"/>
      <c r="LQG572" s="168"/>
      <c r="LQH572" s="168"/>
      <c r="LQI572" s="168"/>
      <c r="LQJ572" s="168"/>
      <c r="LQK572" s="168"/>
      <c r="LQL572" s="168"/>
      <c r="LQM572" s="168"/>
      <c r="LQN572" s="168"/>
      <c r="LQO572" s="168"/>
      <c r="LQP572" s="168"/>
      <c r="LQQ572" s="168"/>
      <c r="LQR572" s="168"/>
      <c r="LQS572" s="168"/>
      <c r="LQT572" s="168"/>
      <c r="LQU572" s="168"/>
      <c r="LQV572" s="168"/>
      <c r="LQW572" s="168"/>
      <c r="LQX572" s="168"/>
      <c r="LQY572" s="168"/>
      <c r="LQZ572" s="168"/>
      <c r="LRA572" s="168"/>
      <c r="LRB572" s="168"/>
      <c r="LRC572" s="168"/>
      <c r="LRD572" s="168"/>
      <c r="LRE572" s="168"/>
      <c r="LRF572" s="168"/>
      <c r="LRG572" s="168"/>
      <c r="LRH572" s="168"/>
      <c r="LRI572" s="168"/>
      <c r="LRJ572" s="168"/>
      <c r="LRK572" s="168"/>
      <c r="LRL572" s="168"/>
      <c r="LRM572" s="168"/>
      <c r="LRN572" s="168"/>
      <c r="LRO572" s="168"/>
      <c r="LRP572" s="168"/>
      <c r="LRQ572" s="168"/>
      <c r="LRR572" s="168"/>
      <c r="LRS572" s="168"/>
      <c r="LRT572" s="168"/>
      <c r="LRU572" s="508"/>
      <c r="LRV572" s="508"/>
      <c r="LRW572" s="508"/>
      <c r="LRX572" s="508"/>
      <c r="LRY572" s="508"/>
      <c r="LRZ572" s="508"/>
      <c r="LSA572" s="508"/>
      <c r="LSB572" s="508"/>
      <c r="LSC572" s="508"/>
      <c r="LSD572" s="508"/>
      <c r="LSE572" s="508"/>
      <c r="LSF572" s="508"/>
      <c r="LSG572" s="508"/>
      <c r="LSH572" s="508"/>
      <c r="LSI572" s="508"/>
      <c r="LSJ572" s="508"/>
      <c r="LSK572" s="508"/>
      <c r="LSL572" s="508"/>
      <c r="LSM572" s="508"/>
      <c r="LSN572" s="508"/>
      <c r="LSO572" s="508"/>
      <c r="LSP572" s="508"/>
      <c r="LSQ572" s="508"/>
      <c r="LSR572" s="508"/>
      <c r="LSS572" s="89"/>
      <c r="LST572" s="89"/>
      <c r="LSU572" s="89"/>
      <c r="LSV572" s="89"/>
      <c r="LSW572" s="89"/>
      <c r="LSX572" s="508"/>
      <c r="LSY572" s="508"/>
      <c r="LSZ572" s="89"/>
      <c r="LTA572" s="89"/>
      <c r="LTB572" s="508"/>
      <c r="LTC572" s="508"/>
      <c r="LTD572" s="89"/>
      <c r="LTE572" s="89"/>
      <c r="LTF572" s="508"/>
      <c r="LTG572" s="508"/>
      <c r="LTH572" s="508"/>
      <c r="LTI572" s="508"/>
      <c r="LTJ572" s="508"/>
      <c r="LTK572" s="508"/>
      <c r="LTL572" s="508"/>
      <c r="LTM572" s="89"/>
      <c r="LTN572" s="89"/>
      <c r="LTO572" s="508"/>
      <c r="LTP572" s="508"/>
      <c r="LTQ572" s="89"/>
      <c r="LTR572" s="89"/>
      <c r="LTS572" s="508"/>
      <c r="LTT572" s="508"/>
      <c r="LTU572" s="508"/>
      <c r="LTV572" s="508"/>
      <c r="LTW572" s="508"/>
      <c r="LTX572" s="203"/>
      <c r="LTY572" s="107"/>
      <c r="LTZ572" s="508"/>
      <c r="LUA572" s="508"/>
      <c r="LUB572" s="508"/>
      <c r="LUC572" s="508"/>
      <c r="LUD572" s="508"/>
      <c r="LUE572" s="508"/>
      <c r="LUF572" s="508"/>
      <c r="LUG572" s="168"/>
      <c r="LUH572" s="168"/>
      <c r="LUI572" s="168"/>
      <c r="LUJ572" s="168"/>
      <c r="LUK572" s="168"/>
      <c r="LUL572" s="168"/>
      <c r="LUM572" s="168"/>
      <c r="LUN572" s="168"/>
      <c r="LUO572" s="168"/>
      <c r="LUP572" s="168"/>
      <c r="LUQ572" s="168"/>
      <c r="LUR572" s="168"/>
      <c r="LUS572" s="168"/>
      <c r="LUT572" s="168"/>
      <c r="LUU572" s="168"/>
      <c r="LUV572" s="168"/>
      <c r="LUW572" s="168"/>
      <c r="LUX572" s="168"/>
      <c r="LUY572" s="168"/>
      <c r="LUZ572" s="168"/>
      <c r="LVA572" s="168"/>
      <c r="LVB572" s="168"/>
      <c r="LVC572" s="168"/>
      <c r="LVD572" s="168"/>
      <c r="LVE572" s="168"/>
      <c r="LVF572" s="168"/>
      <c r="LVG572" s="168"/>
      <c r="LVH572" s="168"/>
      <c r="LVI572" s="168"/>
      <c r="LVJ572" s="168"/>
      <c r="LVK572" s="168"/>
      <c r="LVL572" s="168"/>
      <c r="LVM572" s="168"/>
      <c r="LVN572" s="168"/>
      <c r="LVO572" s="168"/>
      <c r="LVP572" s="168"/>
      <c r="LVQ572" s="168"/>
      <c r="LVR572" s="168"/>
      <c r="LVS572" s="168"/>
      <c r="LVT572" s="168"/>
      <c r="LVU572" s="168"/>
      <c r="LVV572" s="168"/>
      <c r="LVW572" s="168"/>
      <c r="LVX572" s="168"/>
      <c r="LVY572" s="508"/>
      <c r="LVZ572" s="508"/>
      <c r="LWA572" s="508"/>
      <c r="LWB572" s="508"/>
      <c r="LWC572" s="508"/>
      <c r="LWD572" s="508"/>
      <c r="LWE572" s="508"/>
      <c r="LWF572" s="508"/>
      <c r="LWG572" s="508"/>
      <c r="LWH572" s="508"/>
      <c r="LWI572" s="508"/>
      <c r="LWJ572" s="508"/>
      <c r="LWK572" s="508"/>
      <c r="LWL572" s="508"/>
      <c r="LWM572" s="508"/>
      <c r="LWN572" s="508"/>
      <c r="LWO572" s="508"/>
      <c r="LWP572" s="508"/>
      <c r="LWQ572" s="508"/>
      <c r="LWR572" s="508"/>
      <c r="LWS572" s="508"/>
      <c r="LWT572" s="508"/>
      <c r="LWU572" s="508"/>
      <c r="LWV572" s="508"/>
      <c r="LWW572" s="89"/>
      <c r="LWX572" s="89"/>
      <c r="LWY572" s="89"/>
      <c r="LWZ572" s="89"/>
      <c r="LXA572" s="89"/>
      <c r="LXB572" s="508"/>
      <c r="LXC572" s="508"/>
      <c r="LXD572" s="89"/>
      <c r="LXE572" s="89"/>
      <c r="LXF572" s="508"/>
      <c r="LXG572" s="508"/>
      <c r="LXH572" s="89"/>
      <c r="LXI572" s="89"/>
      <c r="LXJ572" s="508"/>
      <c r="LXK572" s="508"/>
      <c r="LXL572" s="508"/>
      <c r="LXM572" s="508"/>
      <c r="LXN572" s="508"/>
      <c r="LXO572" s="508"/>
      <c r="LXP572" s="508"/>
      <c r="LXQ572" s="89"/>
      <c r="LXR572" s="89"/>
      <c r="LXS572" s="508"/>
      <c r="LXT572" s="508"/>
      <c r="LXU572" s="89"/>
      <c r="LXV572" s="89"/>
      <c r="LXW572" s="508"/>
      <c r="LXX572" s="508"/>
      <c r="LXY572" s="508"/>
      <c r="LXZ572" s="508"/>
      <c r="LYA572" s="508"/>
      <c r="LYB572" s="203"/>
      <c r="LYC572" s="107"/>
      <c r="LYD572" s="508"/>
      <c r="LYE572" s="508"/>
      <c r="LYF572" s="508"/>
      <c r="LYG572" s="508"/>
      <c r="LYH572" s="508"/>
      <c r="LYI572" s="508"/>
      <c r="LYJ572" s="508"/>
      <c r="LYK572" s="168"/>
      <c r="LYL572" s="168"/>
      <c r="LYM572" s="168"/>
      <c r="LYN572" s="168"/>
      <c r="LYO572" s="168"/>
      <c r="LYP572" s="168"/>
      <c r="LYQ572" s="168"/>
      <c r="LYR572" s="168"/>
      <c r="LYS572" s="168"/>
      <c r="LYT572" s="168"/>
      <c r="LYU572" s="168"/>
      <c r="LYV572" s="168"/>
      <c r="LYW572" s="168"/>
      <c r="LYX572" s="168"/>
      <c r="LYY572" s="168"/>
      <c r="LYZ572" s="168"/>
      <c r="LZA572" s="168"/>
      <c r="LZB572" s="168"/>
      <c r="LZC572" s="168"/>
      <c r="LZD572" s="168"/>
      <c r="LZE572" s="168"/>
      <c r="LZF572" s="168"/>
      <c r="LZG572" s="168"/>
      <c r="LZH572" s="168"/>
      <c r="LZI572" s="168"/>
      <c r="LZJ572" s="168"/>
      <c r="LZK572" s="168"/>
      <c r="LZL572" s="168"/>
      <c r="LZM572" s="168"/>
      <c r="LZN572" s="168"/>
      <c r="LZO572" s="168"/>
      <c r="LZP572" s="168"/>
      <c r="LZQ572" s="168"/>
      <c r="LZR572" s="168"/>
      <c r="LZS572" s="168"/>
      <c r="LZT572" s="168"/>
      <c r="LZU572" s="168"/>
      <c r="LZV572" s="168"/>
      <c r="LZW572" s="168"/>
      <c r="LZX572" s="168"/>
      <c r="LZY572" s="168"/>
      <c r="LZZ572" s="168"/>
      <c r="MAA572" s="168"/>
      <c r="MAB572" s="168"/>
      <c r="MAC572" s="508"/>
      <c r="MAD572" s="508"/>
      <c r="MAE572" s="508"/>
      <c r="MAF572" s="508"/>
      <c r="MAG572" s="508"/>
      <c r="MAH572" s="508"/>
      <c r="MAI572" s="508"/>
      <c r="MAJ572" s="508"/>
      <c r="MAK572" s="508"/>
      <c r="MAL572" s="508"/>
      <c r="MAM572" s="508"/>
      <c r="MAN572" s="508"/>
      <c r="MAO572" s="508"/>
      <c r="MAP572" s="508"/>
      <c r="MAQ572" s="508"/>
      <c r="MAR572" s="508"/>
      <c r="MAS572" s="508"/>
      <c r="MAT572" s="508"/>
      <c r="MAU572" s="508"/>
      <c r="MAV572" s="508"/>
      <c r="MAW572" s="508"/>
      <c r="MAX572" s="508"/>
      <c r="MAY572" s="508"/>
      <c r="MAZ572" s="508"/>
      <c r="MBA572" s="89"/>
      <c r="MBB572" s="89"/>
      <c r="MBC572" s="89"/>
      <c r="MBD572" s="89"/>
      <c r="MBE572" s="89"/>
      <c r="MBF572" s="508"/>
      <c r="MBG572" s="508"/>
      <c r="MBH572" s="89"/>
      <c r="MBI572" s="89"/>
      <c r="MBJ572" s="508"/>
      <c r="MBK572" s="508"/>
      <c r="MBL572" s="89"/>
      <c r="MBM572" s="89"/>
      <c r="MBN572" s="508"/>
      <c r="MBO572" s="508"/>
      <c r="MBP572" s="508"/>
      <c r="MBQ572" s="508"/>
      <c r="MBR572" s="508"/>
      <c r="MBS572" s="508"/>
      <c r="MBT572" s="508"/>
      <c r="MBU572" s="89"/>
      <c r="MBV572" s="89"/>
      <c r="MBW572" s="508"/>
      <c r="MBX572" s="508"/>
      <c r="MBY572" s="89"/>
      <c r="MBZ572" s="89"/>
      <c r="MCA572" s="508"/>
      <c r="MCB572" s="508"/>
      <c r="MCC572" s="508"/>
      <c r="MCD572" s="508"/>
      <c r="MCE572" s="508"/>
      <c r="MCF572" s="203"/>
      <c r="MCG572" s="107"/>
      <c r="MCH572" s="508"/>
      <c r="MCI572" s="508"/>
      <c r="MCJ572" s="508"/>
      <c r="MCK572" s="508"/>
      <c r="MCL572" s="508"/>
      <c r="MCM572" s="508"/>
      <c r="MCN572" s="508"/>
      <c r="MCO572" s="168"/>
      <c r="MCP572" s="168"/>
      <c r="MCQ572" s="168"/>
      <c r="MCR572" s="168"/>
      <c r="MCS572" s="168"/>
      <c r="MCT572" s="168"/>
      <c r="MCU572" s="168"/>
      <c r="MCV572" s="168"/>
      <c r="MCW572" s="168"/>
      <c r="MCX572" s="168"/>
      <c r="MCY572" s="168"/>
      <c r="MCZ572" s="168"/>
      <c r="MDA572" s="168"/>
      <c r="MDB572" s="168"/>
      <c r="MDC572" s="168"/>
      <c r="MDD572" s="168"/>
      <c r="MDE572" s="168"/>
      <c r="MDF572" s="168"/>
      <c r="MDG572" s="168"/>
      <c r="MDH572" s="168"/>
      <c r="MDI572" s="168"/>
      <c r="MDJ572" s="168"/>
      <c r="MDK572" s="168"/>
      <c r="MDL572" s="168"/>
      <c r="MDM572" s="168"/>
      <c r="MDN572" s="168"/>
      <c r="MDO572" s="168"/>
      <c r="MDP572" s="168"/>
      <c r="MDQ572" s="168"/>
      <c r="MDR572" s="168"/>
      <c r="MDS572" s="168"/>
      <c r="MDT572" s="168"/>
      <c r="MDU572" s="168"/>
      <c r="MDV572" s="168"/>
      <c r="MDW572" s="168"/>
      <c r="MDX572" s="168"/>
      <c r="MDY572" s="168"/>
      <c r="MDZ572" s="168"/>
      <c r="MEA572" s="168"/>
      <c r="MEB572" s="168"/>
      <c r="MEC572" s="168"/>
      <c r="MED572" s="168"/>
      <c r="MEE572" s="168"/>
      <c r="MEF572" s="168"/>
      <c r="MEG572" s="508"/>
      <c r="MEH572" s="508"/>
      <c r="MEI572" s="508"/>
      <c r="MEJ572" s="508"/>
      <c r="MEK572" s="508"/>
      <c r="MEL572" s="508"/>
      <c r="MEM572" s="508"/>
      <c r="MEN572" s="508"/>
      <c r="MEO572" s="508"/>
      <c r="MEP572" s="508"/>
      <c r="MEQ572" s="508"/>
      <c r="MER572" s="508"/>
      <c r="MES572" s="508"/>
      <c r="MET572" s="508"/>
      <c r="MEU572" s="508"/>
      <c r="MEV572" s="508"/>
      <c r="MEW572" s="508"/>
      <c r="MEX572" s="508"/>
      <c r="MEY572" s="508"/>
      <c r="MEZ572" s="508"/>
      <c r="MFA572" s="508"/>
      <c r="MFB572" s="508"/>
      <c r="MFC572" s="508"/>
      <c r="MFD572" s="508"/>
      <c r="MFE572" s="89"/>
      <c r="MFF572" s="89"/>
      <c r="MFG572" s="89"/>
      <c r="MFH572" s="89"/>
      <c r="MFI572" s="89"/>
      <c r="MFJ572" s="508"/>
      <c r="MFK572" s="508"/>
      <c r="MFL572" s="89"/>
      <c r="MFM572" s="89"/>
      <c r="MFN572" s="508"/>
      <c r="MFO572" s="508"/>
      <c r="MFP572" s="89"/>
      <c r="MFQ572" s="89"/>
      <c r="MFR572" s="508"/>
      <c r="MFS572" s="508"/>
      <c r="MFT572" s="508"/>
      <c r="MFU572" s="508"/>
      <c r="MFV572" s="508"/>
      <c r="MFW572" s="508"/>
      <c r="MFX572" s="508"/>
      <c r="MFY572" s="89"/>
      <c r="MFZ572" s="89"/>
      <c r="MGA572" s="508"/>
      <c r="MGB572" s="508"/>
      <c r="MGC572" s="89"/>
      <c r="MGD572" s="89"/>
      <c r="MGE572" s="508"/>
      <c r="MGF572" s="508"/>
      <c r="MGG572" s="508"/>
      <c r="MGH572" s="508"/>
      <c r="MGI572" s="508"/>
      <c r="MGJ572" s="203"/>
      <c r="MGK572" s="107"/>
      <c r="MGL572" s="508"/>
      <c r="MGM572" s="508"/>
      <c r="MGN572" s="508"/>
      <c r="MGO572" s="508"/>
      <c r="MGP572" s="508"/>
      <c r="MGQ572" s="508"/>
      <c r="MGR572" s="508"/>
      <c r="MGS572" s="168"/>
      <c r="MGT572" s="168"/>
      <c r="MGU572" s="168"/>
      <c r="MGV572" s="168"/>
      <c r="MGW572" s="168"/>
      <c r="MGX572" s="168"/>
      <c r="MGY572" s="168"/>
      <c r="MGZ572" s="168"/>
      <c r="MHA572" s="168"/>
      <c r="MHB572" s="168"/>
      <c r="MHC572" s="168"/>
      <c r="MHD572" s="168"/>
      <c r="MHE572" s="168"/>
      <c r="MHF572" s="168"/>
      <c r="MHG572" s="168"/>
      <c r="MHH572" s="168"/>
      <c r="MHI572" s="168"/>
      <c r="MHJ572" s="168"/>
      <c r="MHK572" s="168"/>
      <c r="MHL572" s="168"/>
      <c r="MHM572" s="168"/>
      <c r="MHN572" s="168"/>
      <c r="MHO572" s="168"/>
      <c r="MHP572" s="168"/>
      <c r="MHQ572" s="168"/>
      <c r="MHR572" s="168"/>
      <c r="MHS572" s="168"/>
      <c r="MHT572" s="168"/>
      <c r="MHU572" s="168"/>
      <c r="MHV572" s="168"/>
      <c r="MHW572" s="168"/>
      <c r="MHX572" s="168"/>
      <c r="MHY572" s="168"/>
      <c r="MHZ572" s="168"/>
      <c r="MIA572" s="168"/>
      <c r="MIB572" s="168"/>
      <c r="MIC572" s="168"/>
      <c r="MID572" s="168"/>
      <c r="MIE572" s="168"/>
      <c r="MIF572" s="168"/>
      <c r="MIG572" s="168"/>
      <c r="MIH572" s="168"/>
      <c r="MII572" s="168"/>
      <c r="MIJ572" s="168"/>
      <c r="MIK572" s="508"/>
      <c r="MIL572" s="508"/>
      <c r="MIM572" s="508"/>
      <c r="MIN572" s="508"/>
      <c r="MIO572" s="508"/>
      <c r="MIP572" s="508"/>
      <c r="MIQ572" s="508"/>
      <c r="MIR572" s="508"/>
      <c r="MIS572" s="508"/>
      <c r="MIT572" s="508"/>
      <c r="MIU572" s="508"/>
      <c r="MIV572" s="508"/>
      <c r="MIW572" s="508"/>
      <c r="MIX572" s="508"/>
      <c r="MIY572" s="508"/>
      <c r="MIZ572" s="508"/>
      <c r="MJA572" s="508"/>
      <c r="MJB572" s="508"/>
      <c r="MJC572" s="508"/>
      <c r="MJD572" s="508"/>
      <c r="MJE572" s="508"/>
      <c r="MJF572" s="508"/>
      <c r="MJG572" s="508"/>
      <c r="MJH572" s="508"/>
      <c r="MJI572" s="89"/>
      <c r="MJJ572" s="89"/>
      <c r="MJK572" s="89"/>
      <c r="MJL572" s="89"/>
      <c r="MJM572" s="89"/>
      <c r="MJN572" s="508"/>
      <c r="MJO572" s="508"/>
      <c r="MJP572" s="89"/>
      <c r="MJQ572" s="89"/>
      <c r="MJR572" s="508"/>
      <c r="MJS572" s="508"/>
      <c r="MJT572" s="89"/>
      <c r="MJU572" s="89"/>
      <c r="MJV572" s="508"/>
      <c r="MJW572" s="508"/>
      <c r="MJX572" s="508"/>
      <c r="MJY572" s="508"/>
      <c r="MJZ572" s="508"/>
      <c r="MKA572" s="508"/>
      <c r="MKB572" s="508"/>
      <c r="MKC572" s="89"/>
      <c r="MKD572" s="89"/>
      <c r="MKE572" s="508"/>
      <c r="MKF572" s="508"/>
      <c r="MKG572" s="89"/>
      <c r="MKH572" s="89"/>
      <c r="MKI572" s="508"/>
      <c r="MKJ572" s="508"/>
      <c r="MKK572" s="508"/>
      <c r="MKL572" s="508"/>
      <c r="MKM572" s="508"/>
      <c r="MKN572" s="203"/>
      <c r="MKO572" s="107"/>
      <c r="MKP572" s="508"/>
      <c r="MKQ572" s="508"/>
      <c r="MKR572" s="508"/>
      <c r="MKS572" s="508"/>
      <c r="MKT572" s="508"/>
      <c r="MKU572" s="508"/>
      <c r="MKV572" s="508"/>
      <c r="MKW572" s="168"/>
      <c r="MKX572" s="168"/>
      <c r="MKY572" s="168"/>
      <c r="MKZ572" s="168"/>
      <c r="MLA572" s="168"/>
      <c r="MLB572" s="168"/>
      <c r="MLC572" s="168"/>
      <c r="MLD572" s="168"/>
      <c r="MLE572" s="168"/>
      <c r="MLF572" s="168"/>
      <c r="MLG572" s="168"/>
      <c r="MLH572" s="168"/>
      <c r="MLI572" s="168"/>
      <c r="MLJ572" s="168"/>
      <c r="MLK572" s="168"/>
      <c r="MLL572" s="168"/>
      <c r="MLM572" s="168"/>
      <c r="MLN572" s="168"/>
      <c r="MLO572" s="168"/>
      <c r="MLP572" s="168"/>
      <c r="MLQ572" s="168"/>
      <c r="MLR572" s="168"/>
      <c r="MLS572" s="168"/>
      <c r="MLT572" s="168"/>
      <c r="MLU572" s="168"/>
      <c r="MLV572" s="168"/>
      <c r="MLW572" s="168"/>
      <c r="MLX572" s="168"/>
      <c r="MLY572" s="168"/>
      <c r="MLZ572" s="168"/>
      <c r="MMA572" s="168"/>
      <c r="MMB572" s="168"/>
      <c r="MMC572" s="168"/>
      <c r="MMD572" s="168"/>
      <c r="MME572" s="168"/>
      <c r="MMF572" s="168"/>
      <c r="MMG572" s="168"/>
      <c r="MMH572" s="168"/>
      <c r="MMI572" s="168"/>
      <c r="MMJ572" s="168"/>
      <c r="MMK572" s="168"/>
      <c r="MML572" s="168"/>
      <c r="MMM572" s="168"/>
      <c r="MMN572" s="168"/>
      <c r="MMO572" s="508"/>
      <c r="MMP572" s="508"/>
      <c r="MMQ572" s="508"/>
      <c r="MMR572" s="508"/>
      <c r="MMS572" s="508"/>
      <c r="MMT572" s="508"/>
      <c r="MMU572" s="508"/>
      <c r="MMV572" s="508"/>
      <c r="MMW572" s="508"/>
      <c r="MMX572" s="508"/>
      <c r="MMY572" s="508"/>
      <c r="MMZ572" s="508"/>
      <c r="MNA572" s="508"/>
      <c r="MNB572" s="508"/>
      <c r="MNC572" s="508"/>
      <c r="MND572" s="508"/>
      <c r="MNE572" s="508"/>
      <c r="MNF572" s="508"/>
      <c r="MNG572" s="508"/>
      <c r="MNH572" s="508"/>
      <c r="MNI572" s="508"/>
      <c r="MNJ572" s="508"/>
      <c r="MNK572" s="508"/>
      <c r="MNL572" s="508"/>
      <c r="MNM572" s="89"/>
      <c r="MNN572" s="89"/>
      <c r="MNO572" s="89"/>
      <c r="MNP572" s="89"/>
      <c r="MNQ572" s="89"/>
      <c r="MNR572" s="508"/>
      <c r="MNS572" s="508"/>
      <c r="MNT572" s="89"/>
      <c r="MNU572" s="89"/>
      <c r="MNV572" s="508"/>
      <c r="MNW572" s="508"/>
      <c r="MNX572" s="89"/>
      <c r="MNY572" s="89"/>
      <c r="MNZ572" s="508"/>
      <c r="MOA572" s="508"/>
      <c r="MOB572" s="508"/>
      <c r="MOC572" s="508"/>
      <c r="MOD572" s="508"/>
      <c r="MOE572" s="508"/>
      <c r="MOF572" s="508"/>
      <c r="MOG572" s="89"/>
      <c r="MOH572" s="89"/>
      <c r="MOI572" s="508"/>
      <c r="MOJ572" s="508"/>
      <c r="MOK572" s="89"/>
      <c r="MOL572" s="89"/>
      <c r="MOM572" s="508"/>
      <c r="MON572" s="508"/>
      <c r="MOO572" s="508"/>
      <c r="MOP572" s="508"/>
      <c r="MOQ572" s="508"/>
      <c r="MOR572" s="203"/>
      <c r="MOS572" s="107"/>
      <c r="MOT572" s="508"/>
      <c r="MOU572" s="508"/>
      <c r="MOV572" s="508"/>
      <c r="MOW572" s="508"/>
      <c r="MOX572" s="508"/>
      <c r="MOY572" s="508"/>
      <c r="MOZ572" s="508"/>
      <c r="MPA572" s="168"/>
      <c r="MPB572" s="168"/>
      <c r="MPC572" s="168"/>
      <c r="MPD572" s="168"/>
      <c r="MPE572" s="168"/>
      <c r="MPF572" s="168"/>
      <c r="MPG572" s="168"/>
      <c r="MPH572" s="168"/>
      <c r="MPI572" s="168"/>
      <c r="MPJ572" s="168"/>
      <c r="MPK572" s="168"/>
      <c r="MPL572" s="168"/>
      <c r="MPM572" s="168"/>
      <c r="MPN572" s="168"/>
      <c r="MPO572" s="168"/>
      <c r="MPP572" s="168"/>
      <c r="MPQ572" s="168"/>
      <c r="MPR572" s="168"/>
      <c r="MPS572" s="168"/>
      <c r="MPT572" s="168"/>
      <c r="MPU572" s="168"/>
      <c r="MPV572" s="168"/>
      <c r="MPW572" s="168"/>
      <c r="MPX572" s="168"/>
      <c r="MPY572" s="168"/>
      <c r="MPZ572" s="168"/>
      <c r="MQA572" s="168"/>
      <c r="MQB572" s="168"/>
      <c r="MQC572" s="168"/>
      <c r="MQD572" s="168"/>
      <c r="MQE572" s="168"/>
      <c r="MQF572" s="168"/>
      <c r="MQG572" s="168"/>
      <c r="MQH572" s="168"/>
      <c r="MQI572" s="168"/>
      <c r="MQJ572" s="168"/>
      <c r="MQK572" s="168"/>
      <c r="MQL572" s="168"/>
      <c r="MQM572" s="168"/>
      <c r="MQN572" s="168"/>
      <c r="MQO572" s="168"/>
      <c r="MQP572" s="168"/>
      <c r="MQQ572" s="168"/>
      <c r="MQR572" s="168"/>
      <c r="MQS572" s="508"/>
      <c r="MQT572" s="508"/>
      <c r="MQU572" s="508"/>
      <c r="MQV572" s="508"/>
      <c r="MQW572" s="508"/>
      <c r="MQX572" s="508"/>
      <c r="MQY572" s="508"/>
      <c r="MQZ572" s="508"/>
      <c r="MRA572" s="508"/>
      <c r="MRB572" s="508"/>
      <c r="MRC572" s="508"/>
      <c r="MRD572" s="508"/>
      <c r="MRE572" s="508"/>
      <c r="MRF572" s="508"/>
      <c r="MRG572" s="508"/>
      <c r="MRH572" s="508"/>
      <c r="MRI572" s="508"/>
      <c r="MRJ572" s="508"/>
      <c r="MRK572" s="508"/>
      <c r="MRL572" s="508"/>
      <c r="MRM572" s="508"/>
      <c r="MRN572" s="508"/>
      <c r="MRO572" s="508"/>
      <c r="MRP572" s="508"/>
      <c r="MRQ572" s="89"/>
      <c r="MRR572" s="89"/>
      <c r="MRS572" s="89"/>
      <c r="MRT572" s="89"/>
      <c r="MRU572" s="89"/>
      <c r="MRV572" s="508"/>
      <c r="MRW572" s="508"/>
      <c r="MRX572" s="89"/>
      <c r="MRY572" s="89"/>
      <c r="MRZ572" s="508"/>
      <c r="MSA572" s="508"/>
      <c r="MSB572" s="89"/>
      <c r="MSC572" s="89"/>
      <c r="MSD572" s="508"/>
      <c r="MSE572" s="508"/>
      <c r="MSF572" s="508"/>
      <c r="MSG572" s="508"/>
      <c r="MSH572" s="508"/>
      <c r="MSI572" s="508"/>
      <c r="MSJ572" s="508"/>
      <c r="MSK572" s="89"/>
      <c r="MSL572" s="89"/>
      <c r="MSM572" s="508"/>
      <c r="MSN572" s="508"/>
      <c r="MSO572" s="89"/>
      <c r="MSP572" s="89"/>
      <c r="MSQ572" s="508"/>
      <c r="MSR572" s="508"/>
      <c r="MSS572" s="508"/>
      <c r="MST572" s="508"/>
      <c r="MSU572" s="508"/>
      <c r="MSV572" s="203"/>
      <c r="MSW572" s="107"/>
      <c r="MSX572" s="508"/>
      <c r="MSY572" s="508"/>
      <c r="MSZ572" s="508"/>
      <c r="MTA572" s="508"/>
      <c r="MTB572" s="508"/>
      <c r="MTC572" s="508"/>
      <c r="MTD572" s="508"/>
      <c r="MTE572" s="168"/>
      <c r="MTF572" s="168"/>
      <c r="MTG572" s="168"/>
      <c r="MTH572" s="168"/>
      <c r="MTI572" s="168"/>
      <c r="MTJ572" s="168"/>
      <c r="MTK572" s="168"/>
      <c r="MTL572" s="168"/>
      <c r="MTM572" s="168"/>
      <c r="MTN572" s="168"/>
      <c r="MTO572" s="168"/>
      <c r="MTP572" s="168"/>
      <c r="MTQ572" s="168"/>
      <c r="MTR572" s="168"/>
      <c r="MTS572" s="168"/>
      <c r="MTT572" s="168"/>
      <c r="MTU572" s="168"/>
      <c r="MTV572" s="168"/>
      <c r="MTW572" s="168"/>
      <c r="MTX572" s="168"/>
      <c r="MTY572" s="168"/>
      <c r="MTZ572" s="168"/>
      <c r="MUA572" s="168"/>
      <c r="MUB572" s="168"/>
      <c r="MUC572" s="168"/>
      <c r="MUD572" s="168"/>
      <c r="MUE572" s="168"/>
      <c r="MUF572" s="168"/>
      <c r="MUG572" s="168"/>
      <c r="MUH572" s="168"/>
      <c r="MUI572" s="168"/>
      <c r="MUJ572" s="168"/>
      <c r="MUK572" s="168"/>
      <c r="MUL572" s="168"/>
      <c r="MUM572" s="168"/>
      <c r="MUN572" s="168"/>
      <c r="MUO572" s="168"/>
      <c r="MUP572" s="168"/>
      <c r="MUQ572" s="168"/>
      <c r="MUR572" s="168"/>
      <c r="MUS572" s="168"/>
      <c r="MUT572" s="168"/>
      <c r="MUU572" s="168"/>
      <c r="MUV572" s="168"/>
      <c r="MUW572" s="508"/>
      <c r="MUX572" s="508"/>
      <c r="MUY572" s="508"/>
      <c r="MUZ572" s="508"/>
      <c r="MVA572" s="508"/>
      <c r="MVB572" s="508"/>
      <c r="MVC572" s="508"/>
      <c r="MVD572" s="508"/>
      <c r="MVE572" s="508"/>
      <c r="MVF572" s="508"/>
      <c r="MVG572" s="508"/>
      <c r="MVH572" s="508"/>
      <c r="MVI572" s="508"/>
      <c r="MVJ572" s="508"/>
      <c r="MVK572" s="508"/>
      <c r="MVL572" s="508"/>
      <c r="MVM572" s="508"/>
      <c r="MVN572" s="508"/>
      <c r="MVO572" s="508"/>
      <c r="MVP572" s="508"/>
      <c r="MVQ572" s="508"/>
      <c r="MVR572" s="508"/>
      <c r="MVS572" s="508"/>
      <c r="MVT572" s="508"/>
      <c r="MVU572" s="89"/>
      <c r="MVV572" s="89"/>
      <c r="MVW572" s="89"/>
      <c r="MVX572" s="89"/>
      <c r="MVY572" s="89"/>
      <c r="MVZ572" s="508"/>
      <c r="MWA572" s="508"/>
      <c r="MWB572" s="89"/>
      <c r="MWC572" s="89"/>
      <c r="MWD572" s="508"/>
      <c r="MWE572" s="508"/>
      <c r="MWF572" s="89"/>
      <c r="MWG572" s="89"/>
      <c r="MWH572" s="508"/>
      <c r="MWI572" s="508"/>
      <c r="MWJ572" s="508"/>
      <c r="MWK572" s="508"/>
      <c r="MWL572" s="508"/>
      <c r="MWM572" s="508"/>
      <c r="MWN572" s="508"/>
      <c r="MWO572" s="89"/>
      <c r="MWP572" s="89"/>
      <c r="MWQ572" s="508"/>
      <c r="MWR572" s="508"/>
      <c r="MWS572" s="89"/>
      <c r="MWT572" s="89"/>
      <c r="MWU572" s="508"/>
      <c r="MWV572" s="508"/>
      <c r="MWW572" s="508"/>
      <c r="MWX572" s="508"/>
      <c r="MWY572" s="508"/>
      <c r="MWZ572" s="203"/>
      <c r="MXA572" s="107"/>
      <c r="MXB572" s="508"/>
      <c r="MXC572" s="508"/>
      <c r="MXD572" s="508"/>
      <c r="MXE572" s="508"/>
      <c r="MXF572" s="508"/>
      <c r="MXG572" s="508"/>
      <c r="MXH572" s="508"/>
      <c r="MXI572" s="168"/>
      <c r="MXJ572" s="168"/>
      <c r="MXK572" s="168"/>
      <c r="MXL572" s="168"/>
      <c r="MXM572" s="168"/>
      <c r="MXN572" s="168"/>
      <c r="MXO572" s="168"/>
      <c r="MXP572" s="168"/>
      <c r="MXQ572" s="168"/>
      <c r="MXR572" s="168"/>
      <c r="MXS572" s="168"/>
      <c r="MXT572" s="168"/>
      <c r="MXU572" s="168"/>
      <c r="MXV572" s="168"/>
      <c r="MXW572" s="168"/>
      <c r="MXX572" s="168"/>
      <c r="MXY572" s="168"/>
      <c r="MXZ572" s="168"/>
      <c r="MYA572" s="168"/>
      <c r="MYB572" s="168"/>
      <c r="MYC572" s="168"/>
      <c r="MYD572" s="168"/>
      <c r="MYE572" s="168"/>
      <c r="MYF572" s="168"/>
      <c r="MYG572" s="168"/>
      <c r="MYH572" s="168"/>
      <c r="MYI572" s="168"/>
      <c r="MYJ572" s="168"/>
      <c r="MYK572" s="168"/>
      <c r="MYL572" s="168"/>
      <c r="MYM572" s="168"/>
      <c r="MYN572" s="168"/>
      <c r="MYO572" s="168"/>
      <c r="MYP572" s="168"/>
      <c r="MYQ572" s="168"/>
      <c r="MYR572" s="168"/>
      <c r="MYS572" s="168"/>
      <c r="MYT572" s="168"/>
      <c r="MYU572" s="168"/>
      <c r="MYV572" s="168"/>
      <c r="MYW572" s="168"/>
      <c r="MYX572" s="168"/>
      <c r="MYY572" s="168"/>
      <c r="MYZ572" s="168"/>
      <c r="MZA572" s="508"/>
      <c r="MZB572" s="508"/>
      <c r="MZC572" s="508"/>
      <c r="MZD572" s="508"/>
      <c r="MZE572" s="508"/>
      <c r="MZF572" s="508"/>
      <c r="MZG572" s="508"/>
      <c r="MZH572" s="508"/>
      <c r="MZI572" s="508"/>
      <c r="MZJ572" s="508"/>
      <c r="MZK572" s="508"/>
      <c r="MZL572" s="508"/>
      <c r="MZM572" s="508"/>
      <c r="MZN572" s="508"/>
      <c r="MZO572" s="508"/>
      <c r="MZP572" s="508"/>
      <c r="MZQ572" s="508"/>
      <c r="MZR572" s="508"/>
      <c r="MZS572" s="508"/>
      <c r="MZT572" s="508"/>
      <c r="MZU572" s="508"/>
      <c r="MZV572" s="508"/>
      <c r="MZW572" s="508"/>
      <c r="MZX572" s="508"/>
      <c r="MZY572" s="89"/>
      <c r="MZZ572" s="89"/>
      <c r="NAA572" s="89"/>
      <c r="NAB572" s="89"/>
      <c r="NAC572" s="89"/>
      <c r="NAD572" s="508"/>
      <c r="NAE572" s="508"/>
      <c r="NAF572" s="89"/>
      <c r="NAG572" s="89"/>
      <c r="NAH572" s="508"/>
      <c r="NAI572" s="508"/>
      <c r="NAJ572" s="89"/>
      <c r="NAK572" s="89"/>
      <c r="NAL572" s="508"/>
      <c r="NAM572" s="508"/>
      <c r="NAN572" s="508"/>
      <c r="NAO572" s="508"/>
      <c r="NAP572" s="508"/>
      <c r="NAQ572" s="508"/>
      <c r="NAR572" s="508"/>
      <c r="NAS572" s="89"/>
      <c r="NAT572" s="89"/>
      <c r="NAU572" s="508"/>
      <c r="NAV572" s="508"/>
      <c r="NAW572" s="89"/>
      <c r="NAX572" s="89"/>
      <c r="NAY572" s="508"/>
      <c r="NAZ572" s="508"/>
      <c r="NBA572" s="508"/>
      <c r="NBB572" s="508"/>
      <c r="NBC572" s="508"/>
      <c r="NBD572" s="203"/>
      <c r="NBE572" s="107"/>
      <c r="NBF572" s="508"/>
      <c r="NBG572" s="508"/>
      <c r="NBH572" s="508"/>
      <c r="NBI572" s="508"/>
      <c r="NBJ572" s="508"/>
      <c r="NBK572" s="508"/>
      <c r="NBL572" s="508"/>
      <c r="NBM572" s="168"/>
      <c r="NBN572" s="168"/>
      <c r="NBO572" s="168"/>
      <c r="NBP572" s="168"/>
      <c r="NBQ572" s="168"/>
      <c r="NBR572" s="168"/>
      <c r="NBS572" s="168"/>
      <c r="NBT572" s="168"/>
      <c r="NBU572" s="168"/>
      <c r="NBV572" s="168"/>
      <c r="NBW572" s="168"/>
      <c r="NBX572" s="168"/>
      <c r="NBY572" s="168"/>
      <c r="NBZ572" s="168"/>
      <c r="NCA572" s="168"/>
      <c r="NCB572" s="168"/>
      <c r="NCC572" s="168"/>
      <c r="NCD572" s="168"/>
      <c r="NCE572" s="168"/>
      <c r="NCF572" s="168"/>
      <c r="NCG572" s="168"/>
      <c r="NCH572" s="168"/>
      <c r="NCI572" s="168"/>
      <c r="NCJ572" s="168"/>
      <c r="NCK572" s="168"/>
      <c r="NCL572" s="168"/>
      <c r="NCM572" s="168"/>
      <c r="NCN572" s="168"/>
      <c r="NCO572" s="168"/>
      <c r="NCP572" s="168"/>
      <c r="NCQ572" s="168"/>
      <c r="NCR572" s="168"/>
      <c r="NCS572" s="168"/>
      <c r="NCT572" s="168"/>
      <c r="NCU572" s="168"/>
      <c r="NCV572" s="168"/>
      <c r="NCW572" s="168"/>
      <c r="NCX572" s="168"/>
      <c r="NCY572" s="168"/>
      <c r="NCZ572" s="168"/>
      <c r="NDA572" s="168"/>
      <c r="NDB572" s="168"/>
      <c r="NDC572" s="168"/>
      <c r="NDD572" s="168"/>
      <c r="NDE572" s="508"/>
      <c r="NDF572" s="508"/>
      <c r="NDG572" s="508"/>
      <c r="NDH572" s="508"/>
      <c r="NDI572" s="508"/>
      <c r="NDJ572" s="508"/>
      <c r="NDK572" s="508"/>
      <c r="NDL572" s="508"/>
      <c r="NDM572" s="508"/>
      <c r="NDN572" s="508"/>
      <c r="NDO572" s="508"/>
      <c r="NDP572" s="508"/>
      <c r="NDQ572" s="508"/>
      <c r="NDR572" s="508"/>
      <c r="NDS572" s="508"/>
      <c r="NDT572" s="508"/>
      <c r="NDU572" s="508"/>
      <c r="NDV572" s="508"/>
      <c r="NDW572" s="508"/>
      <c r="NDX572" s="508"/>
      <c r="NDY572" s="508"/>
      <c r="NDZ572" s="508"/>
      <c r="NEA572" s="508"/>
      <c r="NEB572" s="508"/>
      <c r="NEC572" s="89"/>
      <c r="NED572" s="89"/>
      <c r="NEE572" s="89"/>
      <c r="NEF572" s="89"/>
      <c r="NEG572" s="89"/>
      <c r="NEH572" s="508"/>
      <c r="NEI572" s="508"/>
      <c r="NEJ572" s="89"/>
      <c r="NEK572" s="89"/>
      <c r="NEL572" s="508"/>
      <c r="NEM572" s="508"/>
      <c r="NEN572" s="89"/>
      <c r="NEO572" s="89"/>
      <c r="NEP572" s="508"/>
      <c r="NEQ572" s="508"/>
      <c r="NER572" s="508"/>
      <c r="NES572" s="508"/>
      <c r="NET572" s="508"/>
      <c r="NEU572" s="508"/>
      <c r="NEV572" s="508"/>
      <c r="NEW572" s="89"/>
      <c r="NEX572" s="89"/>
      <c r="NEY572" s="508"/>
      <c r="NEZ572" s="508"/>
      <c r="NFA572" s="89"/>
      <c r="NFB572" s="89"/>
      <c r="NFC572" s="508"/>
      <c r="NFD572" s="508"/>
      <c r="NFE572" s="508"/>
      <c r="NFF572" s="508"/>
      <c r="NFG572" s="508"/>
      <c r="NFH572" s="203"/>
      <c r="NFI572" s="107"/>
      <c r="NFJ572" s="508"/>
      <c r="NFK572" s="508"/>
      <c r="NFL572" s="508"/>
      <c r="NFM572" s="508"/>
      <c r="NFN572" s="508"/>
      <c r="NFO572" s="508"/>
      <c r="NFP572" s="508"/>
      <c r="NFQ572" s="168"/>
      <c r="NFR572" s="168"/>
      <c r="NFS572" s="168"/>
      <c r="NFT572" s="168"/>
      <c r="NFU572" s="168"/>
      <c r="NFV572" s="168"/>
      <c r="NFW572" s="168"/>
      <c r="NFX572" s="168"/>
      <c r="NFY572" s="168"/>
      <c r="NFZ572" s="168"/>
      <c r="NGA572" s="168"/>
      <c r="NGB572" s="168"/>
      <c r="NGC572" s="168"/>
      <c r="NGD572" s="168"/>
      <c r="NGE572" s="168"/>
      <c r="NGF572" s="168"/>
      <c r="NGG572" s="168"/>
      <c r="NGH572" s="168"/>
      <c r="NGI572" s="168"/>
      <c r="NGJ572" s="168"/>
      <c r="NGK572" s="168"/>
      <c r="NGL572" s="168"/>
      <c r="NGM572" s="168"/>
      <c r="NGN572" s="168"/>
      <c r="NGO572" s="168"/>
      <c r="NGP572" s="168"/>
      <c r="NGQ572" s="168"/>
      <c r="NGR572" s="168"/>
      <c r="NGS572" s="168"/>
      <c r="NGT572" s="168"/>
      <c r="NGU572" s="168"/>
      <c r="NGV572" s="168"/>
      <c r="NGW572" s="168"/>
      <c r="NGX572" s="168"/>
      <c r="NGY572" s="168"/>
      <c r="NGZ572" s="168"/>
      <c r="NHA572" s="168"/>
      <c r="NHB572" s="168"/>
      <c r="NHC572" s="168"/>
      <c r="NHD572" s="168"/>
      <c r="NHE572" s="168"/>
      <c r="NHF572" s="168"/>
      <c r="NHG572" s="168"/>
      <c r="NHH572" s="168"/>
      <c r="NHI572" s="508"/>
      <c r="NHJ572" s="508"/>
      <c r="NHK572" s="508"/>
      <c r="NHL572" s="508"/>
      <c r="NHM572" s="508"/>
      <c r="NHN572" s="508"/>
      <c r="NHO572" s="508"/>
      <c r="NHP572" s="508"/>
      <c r="NHQ572" s="508"/>
      <c r="NHR572" s="508"/>
      <c r="NHS572" s="508"/>
      <c r="NHT572" s="508"/>
      <c r="NHU572" s="508"/>
      <c r="NHV572" s="508"/>
      <c r="NHW572" s="508"/>
      <c r="NHX572" s="508"/>
      <c r="NHY572" s="508"/>
      <c r="NHZ572" s="508"/>
      <c r="NIA572" s="508"/>
      <c r="NIB572" s="508"/>
      <c r="NIC572" s="508"/>
      <c r="NID572" s="508"/>
      <c r="NIE572" s="508"/>
      <c r="NIF572" s="508"/>
      <c r="NIG572" s="89"/>
      <c r="NIH572" s="89"/>
      <c r="NII572" s="89"/>
      <c r="NIJ572" s="89"/>
      <c r="NIK572" s="89"/>
      <c r="NIL572" s="508"/>
      <c r="NIM572" s="508"/>
      <c r="NIN572" s="89"/>
      <c r="NIO572" s="89"/>
      <c r="NIP572" s="508"/>
      <c r="NIQ572" s="508"/>
      <c r="NIR572" s="89"/>
      <c r="NIS572" s="89"/>
      <c r="NIT572" s="508"/>
      <c r="NIU572" s="508"/>
      <c r="NIV572" s="508"/>
      <c r="NIW572" s="508"/>
      <c r="NIX572" s="508"/>
      <c r="NIY572" s="508"/>
      <c r="NIZ572" s="508"/>
      <c r="NJA572" s="89"/>
      <c r="NJB572" s="89"/>
      <c r="NJC572" s="508"/>
      <c r="NJD572" s="508"/>
      <c r="NJE572" s="89"/>
      <c r="NJF572" s="89"/>
      <c r="NJG572" s="508"/>
      <c r="NJH572" s="508"/>
      <c r="NJI572" s="508"/>
      <c r="NJJ572" s="508"/>
      <c r="NJK572" s="508"/>
      <c r="NJL572" s="203"/>
      <c r="NJM572" s="107"/>
      <c r="NJN572" s="508"/>
      <c r="NJO572" s="508"/>
      <c r="NJP572" s="508"/>
      <c r="NJQ572" s="508"/>
      <c r="NJR572" s="508"/>
      <c r="NJS572" s="508"/>
      <c r="NJT572" s="508"/>
      <c r="NJU572" s="168"/>
      <c r="NJV572" s="168"/>
      <c r="NJW572" s="168"/>
      <c r="NJX572" s="168"/>
      <c r="NJY572" s="168"/>
      <c r="NJZ572" s="168"/>
      <c r="NKA572" s="168"/>
      <c r="NKB572" s="168"/>
      <c r="NKC572" s="168"/>
      <c r="NKD572" s="168"/>
      <c r="NKE572" s="168"/>
      <c r="NKF572" s="168"/>
      <c r="NKG572" s="168"/>
      <c r="NKH572" s="168"/>
      <c r="NKI572" s="168"/>
      <c r="NKJ572" s="168"/>
      <c r="NKK572" s="168"/>
      <c r="NKL572" s="168"/>
      <c r="NKM572" s="168"/>
      <c r="NKN572" s="168"/>
      <c r="NKO572" s="168"/>
      <c r="NKP572" s="168"/>
      <c r="NKQ572" s="168"/>
      <c r="NKR572" s="168"/>
      <c r="NKS572" s="168"/>
      <c r="NKT572" s="168"/>
      <c r="NKU572" s="168"/>
      <c r="NKV572" s="168"/>
      <c r="NKW572" s="168"/>
      <c r="NKX572" s="168"/>
      <c r="NKY572" s="168"/>
      <c r="NKZ572" s="168"/>
      <c r="NLA572" s="168"/>
      <c r="NLB572" s="168"/>
      <c r="NLC572" s="168"/>
      <c r="NLD572" s="168"/>
      <c r="NLE572" s="168"/>
      <c r="NLF572" s="168"/>
      <c r="NLG572" s="168"/>
      <c r="NLH572" s="168"/>
      <c r="NLI572" s="168"/>
      <c r="NLJ572" s="168"/>
      <c r="NLK572" s="168"/>
      <c r="NLL572" s="168"/>
      <c r="NLM572" s="508"/>
      <c r="NLN572" s="508"/>
      <c r="NLO572" s="508"/>
      <c r="NLP572" s="508"/>
      <c r="NLQ572" s="508"/>
      <c r="NLR572" s="508"/>
      <c r="NLS572" s="508"/>
      <c r="NLT572" s="508"/>
      <c r="NLU572" s="508"/>
      <c r="NLV572" s="508"/>
      <c r="NLW572" s="508"/>
      <c r="NLX572" s="508"/>
      <c r="NLY572" s="508"/>
      <c r="NLZ572" s="508"/>
      <c r="NMA572" s="508"/>
      <c r="NMB572" s="508"/>
      <c r="NMC572" s="508"/>
      <c r="NMD572" s="508"/>
      <c r="NME572" s="508"/>
      <c r="NMF572" s="508"/>
      <c r="NMG572" s="508"/>
      <c r="NMH572" s="508"/>
      <c r="NMI572" s="508"/>
      <c r="NMJ572" s="508"/>
      <c r="NMK572" s="89"/>
      <c r="NML572" s="89"/>
      <c r="NMM572" s="89"/>
      <c r="NMN572" s="89"/>
      <c r="NMO572" s="89"/>
      <c r="NMP572" s="508"/>
      <c r="NMQ572" s="508"/>
      <c r="NMR572" s="89"/>
      <c r="NMS572" s="89"/>
      <c r="NMT572" s="508"/>
      <c r="NMU572" s="508"/>
      <c r="NMV572" s="89"/>
      <c r="NMW572" s="89"/>
      <c r="NMX572" s="508"/>
      <c r="NMY572" s="508"/>
      <c r="NMZ572" s="508"/>
      <c r="NNA572" s="508"/>
      <c r="NNB572" s="508"/>
      <c r="NNC572" s="508"/>
      <c r="NND572" s="508"/>
      <c r="NNE572" s="89"/>
      <c r="NNF572" s="89"/>
      <c r="NNG572" s="508"/>
      <c r="NNH572" s="508"/>
      <c r="NNI572" s="89"/>
      <c r="NNJ572" s="89"/>
      <c r="NNK572" s="508"/>
      <c r="NNL572" s="508"/>
      <c r="NNM572" s="508"/>
      <c r="NNN572" s="508"/>
      <c r="NNO572" s="508"/>
      <c r="NNP572" s="203"/>
      <c r="NNQ572" s="107"/>
      <c r="NNR572" s="508"/>
      <c r="NNS572" s="508"/>
      <c r="NNT572" s="508"/>
      <c r="NNU572" s="508"/>
      <c r="NNV572" s="508"/>
      <c r="NNW572" s="508"/>
      <c r="NNX572" s="508"/>
      <c r="NNY572" s="168"/>
      <c r="NNZ572" s="168"/>
      <c r="NOA572" s="168"/>
      <c r="NOB572" s="168"/>
      <c r="NOC572" s="168"/>
      <c r="NOD572" s="168"/>
      <c r="NOE572" s="168"/>
      <c r="NOF572" s="168"/>
      <c r="NOG572" s="168"/>
      <c r="NOH572" s="168"/>
      <c r="NOI572" s="168"/>
      <c r="NOJ572" s="168"/>
      <c r="NOK572" s="168"/>
      <c r="NOL572" s="168"/>
      <c r="NOM572" s="168"/>
      <c r="NON572" s="168"/>
      <c r="NOO572" s="168"/>
      <c r="NOP572" s="168"/>
      <c r="NOQ572" s="168"/>
      <c r="NOR572" s="168"/>
      <c r="NOS572" s="168"/>
      <c r="NOT572" s="168"/>
      <c r="NOU572" s="168"/>
      <c r="NOV572" s="168"/>
      <c r="NOW572" s="168"/>
      <c r="NOX572" s="168"/>
      <c r="NOY572" s="168"/>
      <c r="NOZ572" s="168"/>
      <c r="NPA572" s="168"/>
      <c r="NPB572" s="168"/>
      <c r="NPC572" s="168"/>
      <c r="NPD572" s="168"/>
      <c r="NPE572" s="168"/>
      <c r="NPF572" s="168"/>
      <c r="NPG572" s="168"/>
      <c r="NPH572" s="168"/>
      <c r="NPI572" s="168"/>
      <c r="NPJ572" s="168"/>
      <c r="NPK572" s="168"/>
      <c r="NPL572" s="168"/>
      <c r="NPM572" s="168"/>
      <c r="NPN572" s="168"/>
      <c r="NPO572" s="168"/>
      <c r="NPP572" s="168"/>
      <c r="NPQ572" s="508"/>
      <c r="NPR572" s="508"/>
      <c r="NPS572" s="508"/>
      <c r="NPT572" s="508"/>
      <c r="NPU572" s="508"/>
      <c r="NPV572" s="508"/>
      <c r="NPW572" s="508"/>
      <c r="NPX572" s="508"/>
      <c r="NPY572" s="508"/>
      <c r="NPZ572" s="508"/>
      <c r="NQA572" s="508"/>
      <c r="NQB572" s="508"/>
      <c r="NQC572" s="508"/>
      <c r="NQD572" s="508"/>
      <c r="NQE572" s="508"/>
      <c r="NQF572" s="508"/>
      <c r="NQG572" s="508"/>
      <c r="NQH572" s="508"/>
      <c r="NQI572" s="508"/>
      <c r="NQJ572" s="508"/>
      <c r="NQK572" s="508"/>
      <c r="NQL572" s="508"/>
      <c r="NQM572" s="508"/>
      <c r="NQN572" s="508"/>
      <c r="NQO572" s="89"/>
      <c r="NQP572" s="89"/>
      <c r="NQQ572" s="89"/>
      <c r="NQR572" s="89"/>
      <c r="NQS572" s="89"/>
      <c r="NQT572" s="508"/>
      <c r="NQU572" s="508"/>
      <c r="NQV572" s="89"/>
      <c r="NQW572" s="89"/>
      <c r="NQX572" s="508"/>
      <c r="NQY572" s="508"/>
      <c r="NQZ572" s="89"/>
      <c r="NRA572" s="89"/>
      <c r="NRB572" s="508"/>
      <c r="NRC572" s="508"/>
      <c r="NRD572" s="508"/>
      <c r="NRE572" s="508"/>
      <c r="NRF572" s="508"/>
      <c r="NRG572" s="508"/>
      <c r="NRH572" s="508"/>
      <c r="NRI572" s="89"/>
      <c r="NRJ572" s="89"/>
      <c r="NRK572" s="508"/>
      <c r="NRL572" s="508"/>
      <c r="NRM572" s="89"/>
      <c r="NRN572" s="89"/>
      <c r="NRO572" s="508"/>
      <c r="NRP572" s="508"/>
      <c r="NRQ572" s="508"/>
      <c r="NRR572" s="508"/>
      <c r="NRS572" s="508"/>
      <c r="NRT572" s="203"/>
      <c r="NRU572" s="107"/>
      <c r="NRV572" s="508"/>
      <c r="NRW572" s="508"/>
      <c r="NRX572" s="508"/>
      <c r="NRY572" s="508"/>
      <c r="NRZ572" s="508"/>
      <c r="NSA572" s="508"/>
      <c r="NSB572" s="508"/>
      <c r="NSC572" s="168"/>
      <c r="NSD572" s="168"/>
      <c r="NSE572" s="168"/>
      <c r="NSF572" s="168"/>
      <c r="NSG572" s="168"/>
      <c r="NSH572" s="168"/>
      <c r="NSI572" s="168"/>
      <c r="NSJ572" s="168"/>
      <c r="NSK572" s="168"/>
      <c r="NSL572" s="168"/>
      <c r="NSM572" s="168"/>
      <c r="NSN572" s="168"/>
      <c r="NSO572" s="168"/>
      <c r="NSP572" s="168"/>
      <c r="NSQ572" s="168"/>
      <c r="NSR572" s="168"/>
      <c r="NSS572" s="168"/>
      <c r="NST572" s="168"/>
      <c r="NSU572" s="168"/>
      <c r="NSV572" s="168"/>
      <c r="NSW572" s="168"/>
      <c r="NSX572" s="168"/>
      <c r="NSY572" s="168"/>
      <c r="NSZ572" s="168"/>
      <c r="NTA572" s="168"/>
      <c r="NTB572" s="168"/>
      <c r="NTC572" s="168"/>
      <c r="NTD572" s="168"/>
      <c r="NTE572" s="168"/>
      <c r="NTF572" s="168"/>
      <c r="NTG572" s="168"/>
      <c r="NTH572" s="168"/>
      <c r="NTI572" s="168"/>
      <c r="NTJ572" s="168"/>
      <c r="NTK572" s="168"/>
      <c r="NTL572" s="168"/>
      <c r="NTM572" s="168"/>
      <c r="NTN572" s="168"/>
      <c r="NTO572" s="168"/>
      <c r="NTP572" s="168"/>
      <c r="NTQ572" s="168"/>
      <c r="NTR572" s="168"/>
      <c r="NTS572" s="168"/>
      <c r="NTT572" s="168"/>
      <c r="NTU572" s="508"/>
      <c r="NTV572" s="508"/>
      <c r="NTW572" s="508"/>
      <c r="NTX572" s="508"/>
      <c r="NTY572" s="508"/>
      <c r="NTZ572" s="508"/>
      <c r="NUA572" s="508"/>
      <c r="NUB572" s="508"/>
      <c r="NUC572" s="508"/>
      <c r="NUD572" s="508"/>
      <c r="NUE572" s="508"/>
      <c r="NUF572" s="508"/>
      <c r="NUG572" s="508"/>
      <c r="NUH572" s="508"/>
      <c r="NUI572" s="508"/>
      <c r="NUJ572" s="508"/>
      <c r="NUK572" s="508"/>
      <c r="NUL572" s="508"/>
      <c r="NUM572" s="508"/>
      <c r="NUN572" s="508"/>
      <c r="NUO572" s="508"/>
      <c r="NUP572" s="508"/>
      <c r="NUQ572" s="508"/>
      <c r="NUR572" s="508"/>
      <c r="NUS572" s="89"/>
      <c r="NUT572" s="89"/>
      <c r="NUU572" s="89"/>
      <c r="NUV572" s="89"/>
      <c r="NUW572" s="89"/>
      <c r="NUX572" s="508"/>
      <c r="NUY572" s="508"/>
      <c r="NUZ572" s="89"/>
      <c r="NVA572" s="89"/>
      <c r="NVB572" s="508"/>
      <c r="NVC572" s="508"/>
      <c r="NVD572" s="89"/>
      <c r="NVE572" s="89"/>
      <c r="NVF572" s="508"/>
      <c r="NVG572" s="508"/>
      <c r="NVH572" s="508"/>
      <c r="NVI572" s="508"/>
      <c r="NVJ572" s="508"/>
      <c r="NVK572" s="508"/>
      <c r="NVL572" s="508"/>
      <c r="NVM572" s="89"/>
      <c r="NVN572" s="89"/>
      <c r="NVO572" s="508"/>
      <c r="NVP572" s="508"/>
      <c r="NVQ572" s="89"/>
      <c r="NVR572" s="89"/>
      <c r="NVS572" s="508"/>
      <c r="NVT572" s="508"/>
      <c r="NVU572" s="508"/>
      <c r="NVV572" s="508"/>
      <c r="NVW572" s="508"/>
      <c r="NVX572" s="203"/>
      <c r="NVY572" s="107"/>
      <c r="NVZ572" s="508"/>
      <c r="NWA572" s="508"/>
      <c r="NWB572" s="508"/>
      <c r="NWC572" s="508"/>
      <c r="NWD572" s="508"/>
      <c r="NWE572" s="508"/>
      <c r="NWF572" s="508"/>
      <c r="NWG572" s="168"/>
      <c r="NWH572" s="168"/>
      <c r="NWI572" s="168"/>
      <c r="NWJ572" s="168"/>
      <c r="NWK572" s="168"/>
      <c r="NWL572" s="168"/>
      <c r="NWM572" s="168"/>
      <c r="NWN572" s="168"/>
      <c r="NWO572" s="168"/>
      <c r="NWP572" s="168"/>
      <c r="NWQ572" s="168"/>
      <c r="NWR572" s="168"/>
      <c r="NWS572" s="168"/>
      <c r="NWT572" s="168"/>
      <c r="NWU572" s="168"/>
      <c r="NWV572" s="168"/>
      <c r="NWW572" s="168"/>
      <c r="NWX572" s="168"/>
      <c r="NWY572" s="168"/>
      <c r="NWZ572" s="168"/>
      <c r="NXA572" s="168"/>
      <c r="NXB572" s="168"/>
      <c r="NXC572" s="168"/>
      <c r="NXD572" s="168"/>
      <c r="NXE572" s="168"/>
      <c r="NXF572" s="168"/>
      <c r="NXG572" s="168"/>
      <c r="NXH572" s="168"/>
      <c r="NXI572" s="168"/>
      <c r="NXJ572" s="168"/>
      <c r="NXK572" s="168"/>
      <c r="NXL572" s="168"/>
      <c r="NXM572" s="168"/>
      <c r="NXN572" s="168"/>
      <c r="NXO572" s="168"/>
      <c r="NXP572" s="168"/>
      <c r="NXQ572" s="168"/>
      <c r="NXR572" s="168"/>
      <c r="NXS572" s="168"/>
      <c r="NXT572" s="168"/>
      <c r="NXU572" s="168"/>
      <c r="NXV572" s="168"/>
      <c r="NXW572" s="168"/>
      <c r="NXX572" s="168"/>
      <c r="NXY572" s="508"/>
      <c r="NXZ572" s="508"/>
      <c r="NYA572" s="508"/>
      <c r="NYB572" s="508"/>
      <c r="NYC572" s="508"/>
      <c r="NYD572" s="508"/>
      <c r="NYE572" s="508"/>
      <c r="NYF572" s="508"/>
      <c r="NYG572" s="508"/>
      <c r="NYH572" s="508"/>
      <c r="NYI572" s="508"/>
      <c r="NYJ572" s="508"/>
      <c r="NYK572" s="508"/>
      <c r="NYL572" s="508"/>
      <c r="NYM572" s="508"/>
      <c r="NYN572" s="508"/>
      <c r="NYO572" s="508"/>
      <c r="NYP572" s="508"/>
      <c r="NYQ572" s="508"/>
      <c r="NYR572" s="508"/>
      <c r="NYS572" s="508"/>
      <c r="NYT572" s="508"/>
      <c r="NYU572" s="508"/>
      <c r="NYV572" s="508"/>
      <c r="NYW572" s="89"/>
      <c r="NYX572" s="89"/>
      <c r="NYY572" s="89"/>
      <c r="NYZ572" s="89"/>
      <c r="NZA572" s="89"/>
      <c r="NZB572" s="508"/>
      <c r="NZC572" s="508"/>
      <c r="NZD572" s="89"/>
      <c r="NZE572" s="89"/>
      <c r="NZF572" s="508"/>
      <c r="NZG572" s="508"/>
      <c r="NZH572" s="89"/>
      <c r="NZI572" s="89"/>
      <c r="NZJ572" s="508"/>
      <c r="NZK572" s="508"/>
      <c r="NZL572" s="508"/>
      <c r="NZM572" s="508"/>
      <c r="NZN572" s="508"/>
      <c r="NZO572" s="508"/>
      <c r="NZP572" s="508"/>
      <c r="NZQ572" s="89"/>
      <c r="NZR572" s="89"/>
      <c r="NZS572" s="508"/>
      <c r="NZT572" s="508"/>
      <c r="NZU572" s="89"/>
      <c r="NZV572" s="89"/>
      <c r="NZW572" s="508"/>
      <c r="NZX572" s="508"/>
      <c r="NZY572" s="508"/>
      <c r="NZZ572" s="508"/>
      <c r="OAA572" s="508"/>
      <c r="OAB572" s="203"/>
      <c r="OAC572" s="107"/>
      <c r="OAD572" s="508"/>
      <c r="OAE572" s="508"/>
      <c r="OAF572" s="508"/>
      <c r="OAG572" s="508"/>
      <c r="OAH572" s="508"/>
      <c r="OAI572" s="508"/>
      <c r="OAJ572" s="508"/>
      <c r="OAK572" s="168"/>
      <c r="OAL572" s="168"/>
      <c r="OAM572" s="168"/>
      <c r="OAN572" s="168"/>
      <c r="OAO572" s="168"/>
      <c r="OAP572" s="168"/>
      <c r="OAQ572" s="168"/>
      <c r="OAR572" s="168"/>
      <c r="OAS572" s="168"/>
      <c r="OAT572" s="168"/>
      <c r="OAU572" s="168"/>
      <c r="OAV572" s="168"/>
      <c r="OAW572" s="168"/>
      <c r="OAX572" s="168"/>
      <c r="OAY572" s="168"/>
      <c r="OAZ572" s="168"/>
      <c r="OBA572" s="168"/>
      <c r="OBB572" s="168"/>
      <c r="OBC572" s="168"/>
      <c r="OBD572" s="168"/>
      <c r="OBE572" s="168"/>
      <c r="OBF572" s="168"/>
      <c r="OBG572" s="168"/>
      <c r="OBH572" s="168"/>
      <c r="OBI572" s="168"/>
      <c r="OBJ572" s="168"/>
      <c r="OBK572" s="168"/>
      <c r="OBL572" s="168"/>
      <c r="OBM572" s="168"/>
      <c r="OBN572" s="168"/>
      <c r="OBO572" s="168"/>
      <c r="OBP572" s="168"/>
      <c r="OBQ572" s="168"/>
      <c r="OBR572" s="168"/>
      <c r="OBS572" s="168"/>
      <c r="OBT572" s="168"/>
      <c r="OBU572" s="168"/>
      <c r="OBV572" s="168"/>
      <c r="OBW572" s="168"/>
      <c r="OBX572" s="168"/>
      <c r="OBY572" s="168"/>
      <c r="OBZ572" s="168"/>
      <c r="OCA572" s="168"/>
      <c r="OCB572" s="168"/>
      <c r="OCC572" s="508"/>
      <c r="OCD572" s="508"/>
      <c r="OCE572" s="508"/>
      <c r="OCF572" s="508"/>
      <c r="OCG572" s="508"/>
      <c r="OCH572" s="508"/>
      <c r="OCI572" s="508"/>
      <c r="OCJ572" s="508"/>
      <c r="OCK572" s="508"/>
      <c r="OCL572" s="508"/>
      <c r="OCM572" s="508"/>
      <c r="OCN572" s="508"/>
      <c r="OCO572" s="508"/>
      <c r="OCP572" s="508"/>
      <c r="OCQ572" s="508"/>
      <c r="OCR572" s="508"/>
      <c r="OCS572" s="508"/>
      <c r="OCT572" s="508"/>
      <c r="OCU572" s="508"/>
      <c r="OCV572" s="508"/>
      <c r="OCW572" s="508"/>
      <c r="OCX572" s="508"/>
      <c r="OCY572" s="508"/>
      <c r="OCZ572" s="508"/>
      <c r="ODA572" s="89"/>
      <c r="ODB572" s="89"/>
      <c r="ODC572" s="89"/>
      <c r="ODD572" s="89"/>
      <c r="ODE572" s="89"/>
      <c r="ODF572" s="508"/>
      <c r="ODG572" s="508"/>
      <c r="ODH572" s="89"/>
      <c r="ODI572" s="89"/>
      <c r="ODJ572" s="508"/>
      <c r="ODK572" s="508"/>
      <c r="ODL572" s="89"/>
      <c r="ODM572" s="89"/>
      <c r="ODN572" s="508"/>
      <c r="ODO572" s="508"/>
      <c r="ODP572" s="508"/>
      <c r="ODQ572" s="508"/>
      <c r="ODR572" s="508"/>
      <c r="ODS572" s="508"/>
      <c r="ODT572" s="508"/>
      <c r="ODU572" s="89"/>
      <c r="ODV572" s="89"/>
      <c r="ODW572" s="508"/>
      <c r="ODX572" s="508"/>
      <c r="ODY572" s="89"/>
      <c r="ODZ572" s="89"/>
      <c r="OEA572" s="508"/>
      <c r="OEB572" s="508"/>
      <c r="OEC572" s="508"/>
      <c r="OED572" s="508"/>
      <c r="OEE572" s="508"/>
      <c r="OEF572" s="203"/>
      <c r="OEG572" s="107"/>
      <c r="OEH572" s="508"/>
      <c r="OEI572" s="508"/>
      <c r="OEJ572" s="508"/>
      <c r="OEK572" s="508"/>
      <c r="OEL572" s="508"/>
      <c r="OEM572" s="508"/>
      <c r="OEN572" s="508"/>
      <c r="OEO572" s="168"/>
      <c r="OEP572" s="168"/>
      <c r="OEQ572" s="168"/>
      <c r="OER572" s="168"/>
      <c r="OES572" s="168"/>
      <c r="OET572" s="168"/>
      <c r="OEU572" s="168"/>
      <c r="OEV572" s="168"/>
      <c r="OEW572" s="168"/>
      <c r="OEX572" s="168"/>
      <c r="OEY572" s="168"/>
      <c r="OEZ572" s="168"/>
      <c r="OFA572" s="168"/>
      <c r="OFB572" s="168"/>
      <c r="OFC572" s="168"/>
      <c r="OFD572" s="168"/>
      <c r="OFE572" s="168"/>
      <c r="OFF572" s="168"/>
      <c r="OFG572" s="168"/>
      <c r="OFH572" s="168"/>
      <c r="OFI572" s="168"/>
      <c r="OFJ572" s="168"/>
      <c r="OFK572" s="168"/>
      <c r="OFL572" s="168"/>
      <c r="OFM572" s="168"/>
      <c r="OFN572" s="168"/>
      <c r="OFO572" s="168"/>
      <c r="OFP572" s="168"/>
      <c r="OFQ572" s="168"/>
      <c r="OFR572" s="168"/>
      <c r="OFS572" s="168"/>
      <c r="OFT572" s="168"/>
      <c r="OFU572" s="168"/>
      <c r="OFV572" s="168"/>
      <c r="OFW572" s="168"/>
      <c r="OFX572" s="168"/>
      <c r="OFY572" s="168"/>
      <c r="OFZ572" s="168"/>
      <c r="OGA572" s="168"/>
      <c r="OGB572" s="168"/>
      <c r="OGC572" s="168"/>
      <c r="OGD572" s="168"/>
      <c r="OGE572" s="168"/>
      <c r="OGF572" s="168"/>
      <c r="OGG572" s="508"/>
      <c r="OGH572" s="508"/>
      <c r="OGI572" s="508"/>
      <c r="OGJ572" s="508"/>
      <c r="OGK572" s="508"/>
      <c r="OGL572" s="508"/>
      <c r="OGM572" s="508"/>
      <c r="OGN572" s="508"/>
      <c r="OGO572" s="508"/>
      <c r="OGP572" s="508"/>
      <c r="OGQ572" s="508"/>
      <c r="OGR572" s="508"/>
      <c r="OGS572" s="508"/>
      <c r="OGT572" s="508"/>
      <c r="OGU572" s="508"/>
      <c r="OGV572" s="508"/>
      <c r="OGW572" s="508"/>
      <c r="OGX572" s="508"/>
      <c r="OGY572" s="508"/>
      <c r="OGZ572" s="508"/>
      <c r="OHA572" s="508"/>
      <c r="OHB572" s="508"/>
      <c r="OHC572" s="508"/>
      <c r="OHD572" s="508"/>
      <c r="OHE572" s="89"/>
      <c r="OHF572" s="89"/>
      <c r="OHG572" s="89"/>
      <c r="OHH572" s="89"/>
      <c r="OHI572" s="89"/>
      <c r="OHJ572" s="508"/>
      <c r="OHK572" s="508"/>
      <c r="OHL572" s="89"/>
      <c r="OHM572" s="89"/>
      <c r="OHN572" s="508"/>
      <c r="OHO572" s="508"/>
      <c r="OHP572" s="89"/>
      <c r="OHQ572" s="89"/>
      <c r="OHR572" s="508"/>
      <c r="OHS572" s="508"/>
      <c r="OHT572" s="508"/>
      <c r="OHU572" s="508"/>
      <c r="OHV572" s="508"/>
      <c r="OHW572" s="508"/>
      <c r="OHX572" s="508"/>
      <c r="OHY572" s="89"/>
      <c r="OHZ572" s="89"/>
      <c r="OIA572" s="508"/>
      <c r="OIB572" s="508"/>
      <c r="OIC572" s="89"/>
      <c r="OID572" s="89"/>
      <c r="OIE572" s="508"/>
      <c r="OIF572" s="508"/>
      <c r="OIG572" s="508"/>
      <c r="OIH572" s="508"/>
      <c r="OII572" s="508"/>
      <c r="OIJ572" s="203"/>
      <c r="OIK572" s="107"/>
      <c r="OIL572" s="508"/>
      <c r="OIM572" s="508"/>
      <c r="OIN572" s="508"/>
      <c r="OIO572" s="508"/>
      <c r="OIP572" s="508"/>
      <c r="OIQ572" s="508"/>
      <c r="OIR572" s="508"/>
      <c r="OIS572" s="168"/>
      <c r="OIT572" s="168"/>
      <c r="OIU572" s="168"/>
      <c r="OIV572" s="168"/>
      <c r="OIW572" s="168"/>
      <c r="OIX572" s="168"/>
      <c r="OIY572" s="168"/>
      <c r="OIZ572" s="168"/>
      <c r="OJA572" s="168"/>
      <c r="OJB572" s="168"/>
      <c r="OJC572" s="168"/>
      <c r="OJD572" s="168"/>
      <c r="OJE572" s="168"/>
      <c r="OJF572" s="168"/>
      <c r="OJG572" s="168"/>
      <c r="OJH572" s="168"/>
      <c r="OJI572" s="168"/>
      <c r="OJJ572" s="168"/>
      <c r="OJK572" s="168"/>
      <c r="OJL572" s="168"/>
      <c r="OJM572" s="168"/>
      <c r="OJN572" s="168"/>
      <c r="OJO572" s="168"/>
      <c r="OJP572" s="168"/>
      <c r="OJQ572" s="168"/>
      <c r="OJR572" s="168"/>
      <c r="OJS572" s="168"/>
      <c r="OJT572" s="168"/>
      <c r="OJU572" s="168"/>
      <c r="OJV572" s="168"/>
      <c r="OJW572" s="168"/>
      <c r="OJX572" s="168"/>
      <c r="OJY572" s="168"/>
      <c r="OJZ572" s="168"/>
      <c r="OKA572" s="168"/>
      <c r="OKB572" s="168"/>
      <c r="OKC572" s="168"/>
      <c r="OKD572" s="168"/>
      <c r="OKE572" s="168"/>
      <c r="OKF572" s="168"/>
      <c r="OKG572" s="168"/>
      <c r="OKH572" s="168"/>
      <c r="OKI572" s="168"/>
      <c r="OKJ572" s="168"/>
      <c r="OKK572" s="508"/>
      <c r="OKL572" s="508"/>
      <c r="OKM572" s="508"/>
      <c r="OKN572" s="508"/>
      <c r="OKO572" s="508"/>
      <c r="OKP572" s="508"/>
      <c r="OKQ572" s="508"/>
      <c r="OKR572" s="508"/>
      <c r="OKS572" s="508"/>
      <c r="OKT572" s="508"/>
      <c r="OKU572" s="508"/>
      <c r="OKV572" s="508"/>
      <c r="OKW572" s="508"/>
      <c r="OKX572" s="508"/>
      <c r="OKY572" s="508"/>
      <c r="OKZ572" s="508"/>
      <c r="OLA572" s="508"/>
      <c r="OLB572" s="508"/>
      <c r="OLC572" s="508"/>
      <c r="OLD572" s="508"/>
      <c r="OLE572" s="508"/>
      <c r="OLF572" s="508"/>
      <c r="OLG572" s="508"/>
      <c r="OLH572" s="508"/>
      <c r="OLI572" s="89"/>
      <c r="OLJ572" s="89"/>
      <c r="OLK572" s="89"/>
      <c r="OLL572" s="89"/>
      <c r="OLM572" s="89"/>
      <c r="OLN572" s="508"/>
      <c r="OLO572" s="508"/>
      <c r="OLP572" s="89"/>
      <c r="OLQ572" s="89"/>
      <c r="OLR572" s="508"/>
      <c r="OLS572" s="508"/>
      <c r="OLT572" s="89"/>
      <c r="OLU572" s="89"/>
      <c r="OLV572" s="508"/>
      <c r="OLW572" s="508"/>
      <c r="OLX572" s="508"/>
      <c r="OLY572" s="508"/>
      <c r="OLZ572" s="508"/>
      <c r="OMA572" s="508"/>
      <c r="OMB572" s="508"/>
      <c r="OMC572" s="89"/>
      <c r="OMD572" s="89"/>
      <c r="OME572" s="508"/>
      <c r="OMF572" s="508"/>
      <c r="OMG572" s="89"/>
      <c r="OMH572" s="89"/>
      <c r="OMI572" s="508"/>
      <c r="OMJ572" s="508"/>
      <c r="OMK572" s="508"/>
      <c r="OML572" s="508"/>
      <c r="OMM572" s="508"/>
      <c r="OMN572" s="203"/>
      <c r="OMO572" s="107"/>
      <c r="OMP572" s="508"/>
      <c r="OMQ572" s="508"/>
      <c r="OMR572" s="508"/>
      <c r="OMS572" s="508"/>
      <c r="OMT572" s="508"/>
      <c r="OMU572" s="508"/>
      <c r="OMV572" s="508"/>
      <c r="OMW572" s="168"/>
      <c r="OMX572" s="168"/>
      <c r="OMY572" s="168"/>
      <c r="OMZ572" s="168"/>
      <c r="ONA572" s="168"/>
      <c r="ONB572" s="168"/>
      <c r="ONC572" s="168"/>
      <c r="OND572" s="168"/>
      <c r="ONE572" s="168"/>
      <c r="ONF572" s="168"/>
      <c r="ONG572" s="168"/>
      <c r="ONH572" s="168"/>
      <c r="ONI572" s="168"/>
      <c r="ONJ572" s="168"/>
      <c r="ONK572" s="168"/>
      <c r="ONL572" s="168"/>
      <c r="ONM572" s="168"/>
      <c r="ONN572" s="168"/>
      <c r="ONO572" s="168"/>
      <c r="ONP572" s="168"/>
      <c r="ONQ572" s="168"/>
      <c r="ONR572" s="168"/>
      <c r="ONS572" s="168"/>
      <c r="ONT572" s="168"/>
      <c r="ONU572" s="168"/>
      <c r="ONV572" s="168"/>
      <c r="ONW572" s="168"/>
      <c r="ONX572" s="168"/>
      <c r="ONY572" s="168"/>
      <c r="ONZ572" s="168"/>
      <c r="OOA572" s="168"/>
      <c r="OOB572" s="168"/>
      <c r="OOC572" s="168"/>
      <c r="OOD572" s="168"/>
      <c r="OOE572" s="168"/>
      <c r="OOF572" s="168"/>
      <c r="OOG572" s="168"/>
      <c r="OOH572" s="168"/>
      <c r="OOI572" s="168"/>
      <c r="OOJ572" s="168"/>
      <c r="OOK572" s="168"/>
      <c r="OOL572" s="168"/>
      <c r="OOM572" s="168"/>
      <c r="OON572" s="168"/>
      <c r="OOO572" s="508"/>
      <c r="OOP572" s="508"/>
      <c r="OOQ572" s="508"/>
      <c r="OOR572" s="508"/>
      <c r="OOS572" s="508"/>
      <c r="OOT572" s="508"/>
      <c r="OOU572" s="508"/>
      <c r="OOV572" s="508"/>
      <c r="OOW572" s="508"/>
      <c r="OOX572" s="508"/>
      <c r="OOY572" s="508"/>
      <c r="OOZ572" s="508"/>
      <c r="OPA572" s="508"/>
      <c r="OPB572" s="508"/>
      <c r="OPC572" s="508"/>
      <c r="OPD572" s="508"/>
      <c r="OPE572" s="508"/>
      <c r="OPF572" s="508"/>
      <c r="OPG572" s="508"/>
      <c r="OPH572" s="508"/>
      <c r="OPI572" s="508"/>
      <c r="OPJ572" s="508"/>
      <c r="OPK572" s="508"/>
      <c r="OPL572" s="508"/>
      <c r="OPM572" s="89"/>
      <c r="OPN572" s="89"/>
      <c r="OPO572" s="89"/>
      <c r="OPP572" s="89"/>
      <c r="OPQ572" s="89"/>
      <c r="OPR572" s="508"/>
      <c r="OPS572" s="508"/>
      <c r="OPT572" s="89"/>
      <c r="OPU572" s="89"/>
      <c r="OPV572" s="508"/>
      <c r="OPW572" s="508"/>
      <c r="OPX572" s="89"/>
      <c r="OPY572" s="89"/>
      <c r="OPZ572" s="508"/>
      <c r="OQA572" s="508"/>
      <c r="OQB572" s="508"/>
      <c r="OQC572" s="508"/>
      <c r="OQD572" s="508"/>
      <c r="OQE572" s="508"/>
      <c r="OQF572" s="508"/>
      <c r="OQG572" s="89"/>
      <c r="OQH572" s="89"/>
      <c r="OQI572" s="508"/>
      <c r="OQJ572" s="508"/>
      <c r="OQK572" s="89"/>
      <c r="OQL572" s="89"/>
      <c r="OQM572" s="508"/>
      <c r="OQN572" s="508"/>
      <c r="OQO572" s="508"/>
      <c r="OQP572" s="508"/>
      <c r="OQQ572" s="508"/>
      <c r="OQR572" s="203"/>
      <c r="OQS572" s="107"/>
      <c r="OQT572" s="508"/>
      <c r="OQU572" s="508"/>
      <c r="OQV572" s="508"/>
      <c r="OQW572" s="508"/>
      <c r="OQX572" s="508"/>
      <c r="OQY572" s="508"/>
      <c r="OQZ572" s="508"/>
      <c r="ORA572" s="168"/>
      <c r="ORB572" s="168"/>
      <c r="ORC572" s="168"/>
      <c r="ORD572" s="168"/>
      <c r="ORE572" s="168"/>
      <c r="ORF572" s="168"/>
      <c r="ORG572" s="168"/>
      <c r="ORH572" s="168"/>
      <c r="ORI572" s="168"/>
      <c r="ORJ572" s="168"/>
      <c r="ORK572" s="168"/>
      <c r="ORL572" s="168"/>
      <c r="ORM572" s="168"/>
      <c r="ORN572" s="168"/>
      <c r="ORO572" s="168"/>
      <c r="ORP572" s="168"/>
      <c r="ORQ572" s="168"/>
      <c r="ORR572" s="168"/>
      <c r="ORS572" s="168"/>
      <c r="ORT572" s="168"/>
      <c r="ORU572" s="168"/>
      <c r="ORV572" s="168"/>
      <c r="ORW572" s="168"/>
      <c r="ORX572" s="168"/>
      <c r="ORY572" s="168"/>
      <c r="ORZ572" s="168"/>
      <c r="OSA572" s="168"/>
      <c r="OSB572" s="168"/>
      <c r="OSC572" s="168"/>
      <c r="OSD572" s="168"/>
      <c r="OSE572" s="168"/>
      <c r="OSF572" s="168"/>
      <c r="OSG572" s="168"/>
      <c r="OSH572" s="168"/>
      <c r="OSI572" s="168"/>
      <c r="OSJ572" s="168"/>
      <c r="OSK572" s="168"/>
      <c r="OSL572" s="168"/>
      <c r="OSM572" s="168"/>
      <c r="OSN572" s="168"/>
      <c r="OSO572" s="168"/>
      <c r="OSP572" s="168"/>
      <c r="OSQ572" s="168"/>
      <c r="OSR572" s="168"/>
      <c r="OSS572" s="508"/>
      <c r="OST572" s="508"/>
      <c r="OSU572" s="508"/>
      <c r="OSV572" s="508"/>
      <c r="OSW572" s="508"/>
      <c r="OSX572" s="508"/>
      <c r="OSY572" s="508"/>
      <c r="OSZ572" s="508"/>
      <c r="OTA572" s="508"/>
      <c r="OTB572" s="508"/>
      <c r="OTC572" s="508"/>
      <c r="OTD572" s="508"/>
      <c r="OTE572" s="508"/>
      <c r="OTF572" s="508"/>
      <c r="OTG572" s="508"/>
      <c r="OTH572" s="508"/>
      <c r="OTI572" s="508"/>
      <c r="OTJ572" s="508"/>
      <c r="OTK572" s="508"/>
      <c r="OTL572" s="508"/>
      <c r="OTM572" s="508"/>
      <c r="OTN572" s="508"/>
      <c r="OTO572" s="508"/>
      <c r="OTP572" s="508"/>
      <c r="OTQ572" s="89"/>
      <c r="OTR572" s="89"/>
      <c r="OTS572" s="89"/>
      <c r="OTT572" s="89"/>
      <c r="OTU572" s="89"/>
      <c r="OTV572" s="508"/>
      <c r="OTW572" s="508"/>
      <c r="OTX572" s="89"/>
      <c r="OTY572" s="89"/>
      <c r="OTZ572" s="508"/>
      <c r="OUA572" s="508"/>
      <c r="OUB572" s="89"/>
      <c r="OUC572" s="89"/>
      <c r="OUD572" s="508"/>
      <c r="OUE572" s="508"/>
      <c r="OUF572" s="508"/>
      <c r="OUG572" s="508"/>
      <c r="OUH572" s="508"/>
      <c r="OUI572" s="508"/>
      <c r="OUJ572" s="508"/>
      <c r="OUK572" s="89"/>
      <c r="OUL572" s="89"/>
      <c r="OUM572" s="508"/>
      <c r="OUN572" s="508"/>
      <c r="OUO572" s="89"/>
      <c r="OUP572" s="89"/>
      <c r="OUQ572" s="508"/>
      <c r="OUR572" s="508"/>
      <c r="OUS572" s="508"/>
      <c r="OUT572" s="508"/>
      <c r="OUU572" s="508"/>
      <c r="OUV572" s="203"/>
      <c r="OUW572" s="107"/>
      <c r="OUX572" s="508"/>
      <c r="OUY572" s="508"/>
      <c r="OUZ572" s="508"/>
      <c r="OVA572" s="508"/>
      <c r="OVB572" s="508"/>
      <c r="OVC572" s="508"/>
      <c r="OVD572" s="508"/>
      <c r="OVE572" s="168"/>
      <c r="OVF572" s="168"/>
      <c r="OVG572" s="168"/>
      <c r="OVH572" s="168"/>
      <c r="OVI572" s="168"/>
      <c r="OVJ572" s="168"/>
      <c r="OVK572" s="168"/>
      <c r="OVL572" s="168"/>
      <c r="OVM572" s="168"/>
      <c r="OVN572" s="168"/>
      <c r="OVO572" s="168"/>
      <c r="OVP572" s="168"/>
      <c r="OVQ572" s="168"/>
      <c r="OVR572" s="168"/>
      <c r="OVS572" s="168"/>
      <c r="OVT572" s="168"/>
      <c r="OVU572" s="168"/>
      <c r="OVV572" s="168"/>
      <c r="OVW572" s="168"/>
      <c r="OVX572" s="168"/>
      <c r="OVY572" s="168"/>
      <c r="OVZ572" s="168"/>
      <c r="OWA572" s="168"/>
      <c r="OWB572" s="168"/>
      <c r="OWC572" s="168"/>
      <c r="OWD572" s="168"/>
      <c r="OWE572" s="168"/>
      <c r="OWF572" s="168"/>
      <c r="OWG572" s="168"/>
      <c r="OWH572" s="168"/>
      <c r="OWI572" s="168"/>
      <c r="OWJ572" s="168"/>
      <c r="OWK572" s="168"/>
      <c r="OWL572" s="168"/>
      <c r="OWM572" s="168"/>
      <c r="OWN572" s="168"/>
      <c r="OWO572" s="168"/>
      <c r="OWP572" s="168"/>
      <c r="OWQ572" s="168"/>
      <c r="OWR572" s="168"/>
      <c r="OWS572" s="168"/>
      <c r="OWT572" s="168"/>
      <c r="OWU572" s="168"/>
      <c r="OWV572" s="168"/>
      <c r="OWW572" s="508"/>
      <c r="OWX572" s="508"/>
      <c r="OWY572" s="508"/>
      <c r="OWZ572" s="508"/>
      <c r="OXA572" s="508"/>
      <c r="OXB572" s="508"/>
      <c r="OXC572" s="508"/>
      <c r="OXD572" s="508"/>
      <c r="OXE572" s="508"/>
      <c r="OXF572" s="508"/>
      <c r="OXG572" s="508"/>
      <c r="OXH572" s="508"/>
      <c r="OXI572" s="508"/>
      <c r="OXJ572" s="508"/>
      <c r="OXK572" s="508"/>
      <c r="OXL572" s="508"/>
      <c r="OXM572" s="508"/>
      <c r="OXN572" s="508"/>
      <c r="OXO572" s="508"/>
      <c r="OXP572" s="508"/>
      <c r="OXQ572" s="508"/>
      <c r="OXR572" s="508"/>
      <c r="OXS572" s="508"/>
      <c r="OXT572" s="508"/>
      <c r="OXU572" s="89"/>
      <c r="OXV572" s="89"/>
      <c r="OXW572" s="89"/>
      <c r="OXX572" s="89"/>
      <c r="OXY572" s="89"/>
      <c r="OXZ572" s="508"/>
      <c r="OYA572" s="508"/>
      <c r="OYB572" s="89"/>
      <c r="OYC572" s="89"/>
      <c r="OYD572" s="508"/>
      <c r="OYE572" s="508"/>
      <c r="OYF572" s="89"/>
      <c r="OYG572" s="89"/>
      <c r="OYH572" s="508"/>
      <c r="OYI572" s="508"/>
      <c r="OYJ572" s="508"/>
      <c r="OYK572" s="508"/>
      <c r="OYL572" s="508"/>
      <c r="OYM572" s="508"/>
      <c r="OYN572" s="508"/>
      <c r="OYO572" s="89"/>
      <c r="OYP572" s="89"/>
      <c r="OYQ572" s="508"/>
      <c r="OYR572" s="508"/>
      <c r="OYS572" s="89"/>
      <c r="OYT572" s="89"/>
      <c r="OYU572" s="508"/>
      <c r="OYV572" s="508"/>
      <c r="OYW572" s="508"/>
      <c r="OYX572" s="508"/>
      <c r="OYY572" s="508"/>
      <c r="OYZ572" s="203"/>
      <c r="OZA572" s="107"/>
      <c r="OZB572" s="508"/>
      <c r="OZC572" s="508"/>
      <c r="OZD572" s="508"/>
      <c r="OZE572" s="508"/>
      <c r="OZF572" s="508"/>
      <c r="OZG572" s="508"/>
      <c r="OZH572" s="508"/>
      <c r="OZI572" s="168"/>
      <c r="OZJ572" s="168"/>
      <c r="OZK572" s="168"/>
      <c r="OZL572" s="168"/>
      <c r="OZM572" s="168"/>
      <c r="OZN572" s="168"/>
      <c r="OZO572" s="168"/>
      <c r="OZP572" s="168"/>
      <c r="OZQ572" s="168"/>
      <c r="OZR572" s="168"/>
      <c r="OZS572" s="168"/>
      <c r="OZT572" s="168"/>
      <c r="OZU572" s="168"/>
      <c r="OZV572" s="168"/>
      <c r="OZW572" s="168"/>
      <c r="OZX572" s="168"/>
      <c r="OZY572" s="168"/>
      <c r="OZZ572" s="168"/>
      <c r="PAA572" s="168"/>
      <c r="PAB572" s="168"/>
      <c r="PAC572" s="168"/>
      <c r="PAD572" s="168"/>
      <c r="PAE572" s="168"/>
      <c r="PAF572" s="168"/>
      <c r="PAG572" s="168"/>
      <c r="PAH572" s="168"/>
      <c r="PAI572" s="168"/>
      <c r="PAJ572" s="168"/>
      <c r="PAK572" s="168"/>
      <c r="PAL572" s="168"/>
      <c r="PAM572" s="168"/>
      <c r="PAN572" s="168"/>
      <c r="PAO572" s="168"/>
      <c r="PAP572" s="168"/>
      <c r="PAQ572" s="168"/>
      <c r="PAR572" s="168"/>
      <c r="PAS572" s="168"/>
      <c r="PAT572" s="168"/>
      <c r="PAU572" s="168"/>
      <c r="PAV572" s="168"/>
      <c r="PAW572" s="168"/>
      <c r="PAX572" s="168"/>
      <c r="PAY572" s="168"/>
      <c r="PAZ572" s="168"/>
      <c r="PBA572" s="508"/>
      <c r="PBB572" s="508"/>
      <c r="PBC572" s="508"/>
      <c r="PBD572" s="508"/>
      <c r="PBE572" s="508"/>
      <c r="PBF572" s="508"/>
      <c r="PBG572" s="508"/>
      <c r="PBH572" s="508"/>
      <c r="PBI572" s="508"/>
      <c r="PBJ572" s="508"/>
      <c r="PBK572" s="508"/>
      <c r="PBL572" s="508"/>
      <c r="PBM572" s="508"/>
      <c r="PBN572" s="508"/>
      <c r="PBO572" s="508"/>
      <c r="PBP572" s="508"/>
      <c r="PBQ572" s="508"/>
      <c r="PBR572" s="508"/>
      <c r="PBS572" s="508"/>
      <c r="PBT572" s="508"/>
      <c r="PBU572" s="508"/>
      <c r="PBV572" s="508"/>
      <c r="PBW572" s="508"/>
      <c r="PBX572" s="508"/>
      <c r="PBY572" s="89"/>
      <c r="PBZ572" s="89"/>
      <c r="PCA572" s="89"/>
      <c r="PCB572" s="89"/>
      <c r="PCC572" s="89"/>
      <c r="PCD572" s="508"/>
      <c r="PCE572" s="508"/>
      <c r="PCF572" s="89"/>
      <c r="PCG572" s="89"/>
      <c r="PCH572" s="508"/>
      <c r="PCI572" s="508"/>
      <c r="PCJ572" s="89"/>
      <c r="PCK572" s="89"/>
      <c r="PCL572" s="508"/>
      <c r="PCM572" s="508"/>
      <c r="PCN572" s="508"/>
      <c r="PCO572" s="508"/>
      <c r="PCP572" s="508"/>
      <c r="PCQ572" s="508"/>
      <c r="PCR572" s="508"/>
      <c r="PCS572" s="89"/>
      <c r="PCT572" s="89"/>
      <c r="PCU572" s="508"/>
      <c r="PCV572" s="508"/>
      <c r="PCW572" s="89"/>
      <c r="PCX572" s="89"/>
      <c r="PCY572" s="508"/>
      <c r="PCZ572" s="508"/>
      <c r="PDA572" s="508"/>
      <c r="PDB572" s="508"/>
      <c r="PDC572" s="508"/>
      <c r="PDD572" s="203"/>
      <c r="PDE572" s="107"/>
      <c r="PDF572" s="508"/>
      <c r="PDG572" s="508"/>
      <c r="PDH572" s="508"/>
      <c r="PDI572" s="508"/>
      <c r="PDJ572" s="508"/>
      <c r="PDK572" s="508"/>
      <c r="PDL572" s="508"/>
      <c r="PDM572" s="168"/>
      <c r="PDN572" s="168"/>
      <c r="PDO572" s="168"/>
      <c r="PDP572" s="168"/>
      <c r="PDQ572" s="168"/>
      <c r="PDR572" s="168"/>
      <c r="PDS572" s="168"/>
      <c r="PDT572" s="168"/>
      <c r="PDU572" s="168"/>
      <c r="PDV572" s="168"/>
      <c r="PDW572" s="168"/>
      <c r="PDX572" s="168"/>
      <c r="PDY572" s="168"/>
      <c r="PDZ572" s="168"/>
      <c r="PEA572" s="168"/>
      <c r="PEB572" s="168"/>
      <c r="PEC572" s="168"/>
      <c r="PED572" s="168"/>
      <c r="PEE572" s="168"/>
      <c r="PEF572" s="168"/>
      <c r="PEG572" s="168"/>
      <c r="PEH572" s="168"/>
      <c r="PEI572" s="168"/>
      <c r="PEJ572" s="168"/>
      <c r="PEK572" s="168"/>
      <c r="PEL572" s="168"/>
      <c r="PEM572" s="168"/>
      <c r="PEN572" s="168"/>
      <c r="PEO572" s="168"/>
      <c r="PEP572" s="168"/>
      <c r="PEQ572" s="168"/>
      <c r="PER572" s="168"/>
      <c r="PES572" s="168"/>
      <c r="PET572" s="168"/>
      <c r="PEU572" s="168"/>
      <c r="PEV572" s="168"/>
      <c r="PEW572" s="168"/>
      <c r="PEX572" s="168"/>
      <c r="PEY572" s="168"/>
      <c r="PEZ572" s="168"/>
      <c r="PFA572" s="168"/>
      <c r="PFB572" s="168"/>
      <c r="PFC572" s="168"/>
      <c r="PFD572" s="168"/>
      <c r="PFE572" s="508"/>
      <c r="PFF572" s="508"/>
      <c r="PFG572" s="508"/>
      <c r="PFH572" s="508"/>
      <c r="PFI572" s="508"/>
      <c r="PFJ572" s="508"/>
      <c r="PFK572" s="508"/>
      <c r="PFL572" s="508"/>
      <c r="PFM572" s="508"/>
      <c r="PFN572" s="508"/>
      <c r="PFO572" s="508"/>
      <c r="PFP572" s="508"/>
      <c r="PFQ572" s="508"/>
      <c r="PFR572" s="508"/>
      <c r="PFS572" s="508"/>
      <c r="PFT572" s="508"/>
      <c r="PFU572" s="508"/>
      <c r="PFV572" s="508"/>
      <c r="PFW572" s="508"/>
      <c r="PFX572" s="508"/>
      <c r="PFY572" s="508"/>
      <c r="PFZ572" s="508"/>
      <c r="PGA572" s="508"/>
      <c r="PGB572" s="508"/>
      <c r="PGC572" s="89"/>
      <c r="PGD572" s="89"/>
      <c r="PGE572" s="89"/>
      <c r="PGF572" s="89"/>
      <c r="PGG572" s="89"/>
      <c r="PGH572" s="508"/>
      <c r="PGI572" s="508"/>
      <c r="PGJ572" s="89"/>
      <c r="PGK572" s="89"/>
      <c r="PGL572" s="508"/>
      <c r="PGM572" s="508"/>
      <c r="PGN572" s="89"/>
      <c r="PGO572" s="89"/>
      <c r="PGP572" s="508"/>
      <c r="PGQ572" s="508"/>
      <c r="PGR572" s="508"/>
      <c r="PGS572" s="508"/>
      <c r="PGT572" s="508"/>
      <c r="PGU572" s="508"/>
      <c r="PGV572" s="508"/>
      <c r="PGW572" s="89"/>
      <c r="PGX572" s="89"/>
      <c r="PGY572" s="508"/>
      <c r="PGZ572" s="508"/>
      <c r="PHA572" s="89"/>
      <c r="PHB572" s="89"/>
      <c r="PHC572" s="508"/>
      <c r="PHD572" s="508"/>
      <c r="PHE572" s="508"/>
      <c r="PHF572" s="508"/>
      <c r="PHG572" s="508"/>
      <c r="PHH572" s="203"/>
      <c r="PHI572" s="107"/>
      <c r="PHJ572" s="508"/>
      <c r="PHK572" s="508"/>
      <c r="PHL572" s="508"/>
      <c r="PHM572" s="508"/>
      <c r="PHN572" s="508"/>
      <c r="PHO572" s="508"/>
      <c r="PHP572" s="508"/>
      <c r="PHQ572" s="168"/>
      <c r="PHR572" s="168"/>
      <c r="PHS572" s="168"/>
      <c r="PHT572" s="168"/>
      <c r="PHU572" s="168"/>
      <c r="PHV572" s="168"/>
      <c r="PHW572" s="168"/>
      <c r="PHX572" s="168"/>
      <c r="PHY572" s="168"/>
      <c r="PHZ572" s="168"/>
      <c r="PIA572" s="168"/>
      <c r="PIB572" s="168"/>
      <c r="PIC572" s="168"/>
      <c r="PID572" s="168"/>
      <c r="PIE572" s="168"/>
      <c r="PIF572" s="168"/>
      <c r="PIG572" s="168"/>
      <c r="PIH572" s="168"/>
      <c r="PII572" s="168"/>
      <c r="PIJ572" s="168"/>
      <c r="PIK572" s="168"/>
      <c r="PIL572" s="168"/>
      <c r="PIM572" s="168"/>
      <c r="PIN572" s="168"/>
      <c r="PIO572" s="168"/>
      <c r="PIP572" s="168"/>
      <c r="PIQ572" s="168"/>
      <c r="PIR572" s="168"/>
      <c r="PIS572" s="168"/>
      <c r="PIT572" s="168"/>
      <c r="PIU572" s="168"/>
      <c r="PIV572" s="168"/>
      <c r="PIW572" s="168"/>
      <c r="PIX572" s="168"/>
      <c r="PIY572" s="168"/>
      <c r="PIZ572" s="168"/>
      <c r="PJA572" s="168"/>
      <c r="PJB572" s="168"/>
      <c r="PJC572" s="168"/>
      <c r="PJD572" s="168"/>
      <c r="PJE572" s="168"/>
      <c r="PJF572" s="168"/>
      <c r="PJG572" s="168"/>
      <c r="PJH572" s="168"/>
      <c r="PJI572" s="508"/>
      <c r="PJJ572" s="508"/>
      <c r="PJK572" s="508"/>
      <c r="PJL572" s="508"/>
      <c r="PJM572" s="508"/>
      <c r="PJN572" s="508"/>
      <c r="PJO572" s="508"/>
      <c r="PJP572" s="508"/>
      <c r="PJQ572" s="508"/>
      <c r="PJR572" s="508"/>
      <c r="PJS572" s="508"/>
      <c r="PJT572" s="508"/>
      <c r="PJU572" s="508"/>
      <c r="PJV572" s="508"/>
      <c r="PJW572" s="508"/>
      <c r="PJX572" s="508"/>
      <c r="PJY572" s="508"/>
      <c r="PJZ572" s="508"/>
      <c r="PKA572" s="508"/>
      <c r="PKB572" s="508"/>
      <c r="PKC572" s="508"/>
      <c r="PKD572" s="508"/>
      <c r="PKE572" s="508"/>
      <c r="PKF572" s="508"/>
      <c r="PKG572" s="89"/>
      <c r="PKH572" s="89"/>
      <c r="PKI572" s="89"/>
      <c r="PKJ572" s="89"/>
      <c r="PKK572" s="89"/>
      <c r="PKL572" s="508"/>
      <c r="PKM572" s="508"/>
      <c r="PKN572" s="89"/>
      <c r="PKO572" s="89"/>
      <c r="PKP572" s="508"/>
      <c r="PKQ572" s="508"/>
      <c r="PKR572" s="89"/>
      <c r="PKS572" s="89"/>
      <c r="PKT572" s="508"/>
      <c r="PKU572" s="508"/>
      <c r="PKV572" s="508"/>
      <c r="PKW572" s="508"/>
      <c r="PKX572" s="508"/>
      <c r="PKY572" s="508"/>
      <c r="PKZ572" s="508"/>
      <c r="PLA572" s="89"/>
      <c r="PLB572" s="89"/>
      <c r="PLC572" s="508"/>
      <c r="PLD572" s="508"/>
      <c r="PLE572" s="89"/>
      <c r="PLF572" s="89"/>
      <c r="PLG572" s="508"/>
      <c r="PLH572" s="508"/>
      <c r="PLI572" s="508"/>
      <c r="PLJ572" s="508"/>
      <c r="PLK572" s="508"/>
      <c r="PLL572" s="203"/>
      <c r="PLM572" s="107"/>
      <c r="PLN572" s="508"/>
      <c r="PLO572" s="508"/>
      <c r="PLP572" s="508"/>
      <c r="PLQ572" s="508"/>
      <c r="PLR572" s="508"/>
      <c r="PLS572" s="508"/>
      <c r="PLT572" s="508"/>
      <c r="PLU572" s="168"/>
      <c r="PLV572" s="168"/>
      <c r="PLW572" s="168"/>
      <c r="PLX572" s="168"/>
      <c r="PLY572" s="168"/>
      <c r="PLZ572" s="168"/>
      <c r="PMA572" s="168"/>
      <c r="PMB572" s="168"/>
      <c r="PMC572" s="168"/>
      <c r="PMD572" s="168"/>
      <c r="PME572" s="168"/>
      <c r="PMF572" s="168"/>
      <c r="PMG572" s="168"/>
      <c r="PMH572" s="168"/>
      <c r="PMI572" s="168"/>
      <c r="PMJ572" s="168"/>
      <c r="PMK572" s="168"/>
      <c r="PML572" s="168"/>
      <c r="PMM572" s="168"/>
      <c r="PMN572" s="168"/>
      <c r="PMO572" s="168"/>
      <c r="PMP572" s="168"/>
      <c r="PMQ572" s="168"/>
      <c r="PMR572" s="168"/>
      <c r="PMS572" s="168"/>
      <c r="PMT572" s="168"/>
      <c r="PMU572" s="168"/>
      <c r="PMV572" s="168"/>
      <c r="PMW572" s="168"/>
      <c r="PMX572" s="168"/>
      <c r="PMY572" s="168"/>
      <c r="PMZ572" s="168"/>
      <c r="PNA572" s="168"/>
      <c r="PNB572" s="168"/>
      <c r="PNC572" s="168"/>
      <c r="PND572" s="168"/>
      <c r="PNE572" s="168"/>
      <c r="PNF572" s="168"/>
      <c r="PNG572" s="168"/>
      <c r="PNH572" s="168"/>
      <c r="PNI572" s="168"/>
      <c r="PNJ572" s="168"/>
      <c r="PNK572" s="168"/>
      <c r="PNL572" s="168"/>
      <c r="PNM572" s="508"/>
      <c r="PNN572" s="508"/>
      <c r="PNO572" s="508"/>
      <c r="PNP572" s="508"/>
      <c r="PNQ572" s="508"/>
      <c r="PNR572" s="508"/>
      <c r="PNS572" s="508"/>
      <c r="PNT572" s="508"/>
      <c r="PNU572" s="508"/>
      <c r="PNV572" s="508"/>
      <c r="PNW572" s="508"/>
      <c r="PNX572" s="508"/>
      <c r="PNY572" s="508"/>
      <c r="PNZ572" s="508"/>
      <c r="POA572" s="508"/>
      <c r="POB572" s="508"/>
      <c r="POC572" s="508"/>
      <c r="POD572" s="508"/>
      <c r="POE572" s="508"/>
      <c r="POF572" s="508"/>
      <c r="POG572" s="508"/>
      <c r="POH572" s="508"/>
      <c r="POI572" s="508"/>
      <c r="POJ572" s="508"/>
      <c r="POK572" s="89"/>
      <c r="POL572" s="89"/>
      <c r="POM572" s="89"/>
      <c r="PON572" s="89"/>
      <c r="POO572" s="89"/>
      <c r="POP572" s="508"/>
      <c r="POQ572" s="508"/>
      <c r="POR572" s="89"/>
      <c r="POS572" s="89"/>
      <c r="POT572" s="508"/>
      <c r="POU572" s="508"/>
      <c r="POV572" s="89"/>
      <c r="POW572" s="89"/>
      <c r="POX572" s="508"/>
      <c r="POY572" s="508"/>
      <c r="POZ572" s="508"/>
      <c r="PPA572" s="508"/>
      <c r="PPB572" s="508"/>
      <c r="PPC572" s="508"/>
      <c r="PPD572" s="508"/>
      <c r="PPE572" s="89"/>
      <c r="PPF572" s="89"/>
      <c r="PPG572" s="508"/>
      <c r="PPH572" s="508"/>
      <c r="PPI572" s="89"/>
      <c r="PPJ572" s="89"/>
      <c r="PPK572" s="508"/>
      <c r="PPL572" s="508"/>
      <c r="PPM572" s="508"/>
      <c r="PPN572" s="508"/>
      <c r="PPO572" s="508"/>
      <c r="PPP572" s="203"/>
      <c r="PPQ572" s="107"/>
      <c r="PPR572" s="508"/>
      <c r="PPS572" s="508"/>
      <c r="PPT572" s="508"/>
      <c r="PPU572" s="508"/>
      <c r="PPV572" s="508"/>
      <c r="PPW572" s="508"/>
      <c r="PPX572" s="508"/>
      <c r="PPY572" s="168"/>
      <c r="PPZ572" s="168"/>
      <c r="PQA572" s="168"/>
      <c r="PQB572" s="168"/>
      <c r="PQC572" s="168"/>
      <c r="PQD572" s="168"/>
      <c r="PQE572" s="168"/>
      <c r="PQF572" s="168"/>
      <c r="PQG572" s="168"/>
      <c r="PQH572" s="168"/>
      <c r="PQI572" s="168"/>
      <c r="PQJ572" s="168"/>
      <c r="PQK572" s="168"/>
      <c r="PQL572" s="168"/>
      <c r="PQM572" s="168"/>
      <c r="PQN572" s="168"/>
      <c r="PQO572" s="168"/>
      <c r="PQP572" s="168"/>
      <c r="PQQ572" s="168"/>
      <c r="PQR572" s="168"/>
      <c r="PQS572" s="168"/>
      <c r="PQT572" s="168"/>
      <c r="PQU572" s="168"/>
      <c r="PQV572" s="168"/>
      <c r="PQW572" s="168"/>
      <c r="PQX572" s="168"/>
      <c r="PQY572" s="168"/>
      <c r="PQZ572" s="168"/>
      <c r="PRA572" s="168"/>
      <c r="PRB572" s="168"/>
      <c r="PRC572" s="168"/>
      <c r="PRD572" s="168"/>
      <c r="PRE572" s="168"/>
      <c r="PRF572" s="168"/>
      <c r="PRG572" s="168"/>
      <c r="PRH572" s="168"/>
      <c r="PRI572" s="168"/>
      <c r="PRJ572" s="168"/>
      <c r="PRK572" s="168"/>
      <c r="PRL572" s="168"/>
      <c r="PRM572" s="168"/>
      <c r="PRN572" s="168"/>
      <c r="PRO572" s="168"/>
      <c r="PRP572" s="168"/>
      <c r="PRQ572" s="508"/>
      <c r="PRR572" s="508"/>
      <c r="PRS572" s="508"/>
      <c r="PRT572" s="508"/>
      <c r="PRU572" s="508"/>
      <c r="PRV572" s="508"/>
      <c r="PRW572" s="508"/>
      <c r="PRX572" s="508"/>
      <c r="PRY572" s="508"/>
      <c r="PRZ572" s="508"/>
      <c r="PSA572" s="508"/>
      <c r="PSB572" s="508"/>
      <c r="PSC572" s="508"/>
      <c r="PSD572" s="508"/>
      <c r="PSE572" s="508"/>
      <c r="PSF572" s="508"/>
      <c r="PSG572" s="508"/>
      <c r="PSH572" s="508"/>
      <c r="PSI572" s="508"/>
      <c r="PSJ572" s="508"/>
      <c r="PSK572" s="508"/>
      <c r="PSL572" s="508"/>
      <c r="PSM572" s="508"/>
      <c r="PSN572" s="508"/>
      <c r="PSO572" s="89"/>
      <c r="PSP572" s="89"/>
      <c r="PSQ572" s="89"/>
      <c r="PSR572" s="89"/>
      <c r="PSS572" s="89"/>
      <c r="PST572" s="508"/>
      <c r="PSU572" s="508"/>
      <c r="PSV572" s="89"/>
      <c r="PSW572" s="89"/>
      <c r="PSX572" s="508"/>
      <c r="PSY572" s="508"/>
      <c r="PSZ572" s="89"/>
      <c r="PTA572" s="89"/>
      <c r="PTB572" s="508"/>
      <c r="PTC572" s="508"/>
      <c r="PTD572" s="508"/>
      <c r="PTE572" s="508"/>
      <c r="PTF572" s="508"/>
      <c r="PTG572" s="508"/>
      <c r="PTH572" s="508"/>
      <c r="PTI572" s="89"/>
      <c r="PTJ572" s="89"/>
      <c r="PTK572" s="508"/>
      <c r="PTL572" s="508"/>
      <c r="PTM572" s="89"/>
      <c r="PTN572" s="89"/>
      <c r="PTO572" s="508"/>
      <c r="PTP572" s="508"/>
      <c r="PTQ572" s="508"/>
      <c r="PTR572" s="508"/>
      <c r="PTS572" s="508"/>
      <c r="PTT572" s="203"/>
      <c r="PTU572" s="107"/>
      <c r="PTV572" s="508"/>
      <c r="PTW572" s="508"/>
      <c r="PTX572" s="508"/>
      <c r="PTY572" s="508"/>
      <c r="PTZ572" s="508"/>
      <c r="PUA572" s="508"/>
      <c r="PUB572" s="508"/>
      <c r="PUC572" s="168"/>
      <c r="PUD572" s="168"/>
      <c r="PUE572" s="168"/>
      <c r="PUF572" s="168"/>
      <c r="PUG572" s="168"/>
      <c r="PUH572" s="168"/>
      <c r="PUI572" s="168"/>
      <c r="PUJ572" s="168"/>
      <c r="PUK572" s="168"/>
      <c r="PUL572" s="168"/>
      <c r="PUM572" s="168"/>
      <c r="PUN572" s="168"/>
      <c r="PUO572" s="168"/>
      <c r="PUP572" s="168"/>
      <c r="PUQ572" s="168"/>
      <c r="PUR572" s="168"/>
      <c r="PUS572" s="168"/>
      <c r="PUT572" s="168"/>
      <c r="PUU572" s="168"/>
      <c r="PUV572" s="168"/>
      <c r="PUW572" s="168"/>
      <c r="PUX572" s="168"/>
      <c r="PUY572" s="168"/>
      <c r="PUZ572" s="168"/>
      <c r="PVA572" s="168"/>
      <c r="PVB572" s="168"/>
      <c r="PVC572" s="168"/>
      <c r="PVD572" s="168"/>
      <c r="PVE572" s="168"/>
      <c r="PVF572" s="168"/>
      <c r="PVG572" s="168"/>
      <c r="PVH572" s="168"/>
      <c r="PVI572" s="168"/>
      <c r="PVJ572" s="168"/>
      <c r="PVK572" s="168"/>
      <c r="PVL572" s="168"/>
      <c r="PVM572" s="168"/>
      <c r="PVN572" s="168"/>
      <c r="PVO572" s="168"/>
      <c r="PVP572" s="168"/>
      <c r="PVQ572" s="168"/>
      <c r="PVR572" s="168"/>
      <c r="PVS572" s="168"/>
      <c r="PVT572" s="168"/>
      <c r="PVU572" s="508"/>
      <c r="PVV572" s="508"/>
      <c r="PVW572" s="508"/>
      <c r="PVX572" s="508"/>
      <c r="PVY572" s="508"/>
      <c r="PVZ572" s="508"/>
      <c r="PWA572" s="508"/>
      <c r="PWB572" s="508"/>
      <c r="PWC572" s="508"/>
      <c r="PWD572" s="508"/>
      <c r="PWE572" s="508"/>
      <c r="PWF572" s="508"/>
      <c r="PWG572" s="508"/>
      <c r="PWH572" s="508"/>
      <c r="PWI572" s="508"/>
      <c r="PWJ572" s="508"/>
      <c r="PWK572" s="508"/>
      <c r="PWL572" s="508"/>
      <c r="PWM572" s="508"/>
      <c r="PWN572" s="508"/>
      <c r="PWO572" s="508"/>
      <c r="PWP572" s="508"/>
      <c r="PWQ572" s="508"/>
      <c r="PWR572" s="508"/>
      <c r="PWS572" s="89"/>
      <c r="PWT572" s="89"/>
      <c r="PWU572" s="89"/>
      <c r="PWV572" s="89"/>
      <c r="PWW572" s="89"/>
      <c r="PWX572" s="508"/>
      <c r="PWY572" s="508"/>
      <c r="PWZ572" s="89"/>
      <c r="PXA572" s="89"/>
      <c r="PXB572" s="508"/>
      <c r="PXC572" s="508"/>
      <c r="PXD572" s="89"/>
      <c r="PXE572" s="89"/>
      <c r="PXF572" s="508"/>
      <c r="PXG572" s="508"/>
      <c r="PXH572" s="508"/>
      <c r="PXI572" s="508"/>
      <c r="PXJ572" s="508"/>
      <c r="PXK572" s="508"/>
      <c r="PXL572" s="508"/>
      <c r="PXM572" s="89"/>
      <c r="PXN572" s="89"/>
      <c r="PXO572" s="508"/>
      <c r="PXP572" s="508"/>
      <c r="PXQ572" s="89"/>
      <c r="PXR572" s="89"/>
      <c r="PXS572" s="508"/>
      <c r="PXT572" s="508"/>
      <c r="PXU572" s="508"/>
      <c r="PXV572" s="508"/>
      <c r="PXW572" s="508"/>
      <c r="PXX572" s="203"/>
      <c r="PXY572" s="107"/>
      <c r="PXZ572" s="508"/>
      <c r="PYA572" s="508"/>
      <c r="PYB572" s="508"/>
      <c r="PYC572" s="508"/>
      <c r="PYD572" s="508"/>
      <c r="PYE572" s="508"/>
      <c r="PYF572" s="508"/>
      <c r="PYG572" s="168"/>
      <c r="PYH572" s="168"/>
      <c r="PYI572" s="168"/>
      <c r="PYJ572" s="168"/>
      <c r="PYK572" s="168"/>
      <c r="PYL572" s="168"/>
      <c r="PYM572" s="168"/>
      <c r="PYN572" s="168"/>
      <c r="PYO572" s="168"/>
      <c r="PYP572" s="168"/>
      <c r="PYQ572" s="168"/>
      <c r="PYR572" s="168"/>
      <c r="PYS572" s="168"/>
      <c r="PYT572" s="168"/>
      <c r="PYU572" s="168"/>
      <c r="PYV572" s="168"/>
      <c r="PYW572" s="168"/>
      <c r="PYX572" s="168"/>
      <c r="PYY572" s="168"/>
      <c r="PYZ572" s="168"/>
      <c r="PZA572" s="168"/>
      <c r="PZB572" s="168"/>
      <c r="PZC572" s="168"/>
      <c r="PZD572" s="168"/>
      <c r="PZE572" s="168"/>
      <c r="PZF572" s="168"/>
      <c r="PZG572" s="168"/>
      <c r="PZH572" s="168"/>
      <c r="PZI572" s="168"/>
      <c r="PZJ572" s="168"/>
      <c r="PZK572" s="168"/>
      <c r="PZL572" s="168"/>
      <c r="PZM572" s="168"/>
      <c r="PZN572" s="168"/>
      <c r="PZO572" s="168"/>
      <c r="PZP572" s="168"/>
      <c r="PZQ572" s="168"/>
      <c r="PZR572" s="168"/>
      <c r="PZS572" s="168"/>
      <c r="PZT572" s="168"/>
      <c r="PZU572" s="168"/>
      <c r="PZV572" s="168"/>
      <c r="PZW572" s="168"/>
      <c r="PZX572" s="168"/>
      <c r="PZY572" s="508"/>
      <c r="PZZ572" s="508"/>
      <c r="QAA572" s="508"/>
      <c r="QAB572" s="508"/>
      <c r="QAC572" s="508"/>
      <c r="QAD572" s="508"/>
      <c r="QAE572" s="508"/>
      <c r="QAF572" s="508"/>
      <c r="QAG572" s="508"/>
      <c r="QAH572" s="508"/>
      <c r="QAI572" s="508"/>
      <c r="QAJ572" s="508"/>
      <c r="QAK572" s="508"/>
      <c r="QAL572" s="508"/>
      <c r="QAM572" s="508"/>
      <c r="QAN572" s="508"/>
      <c r="QAO572" s="508"/>
      <c r="QAP572" s="508"/>
      <c r="QAQ572" s="508"/>
      <c r="QAR572" s="508"/>
      <c r="QAS572" s="508"/>
      <c r="QAT572" s="508"/>
      <c r="QAU572" s="508"/>
      <c r="QAV572" s="508"/>
      <c r="QAW572" s="89"/>
      <c r="QAX572" s="89"/>
      <c r="QAY572" s="89"/>
      <c r="QAZ572" s="89"/>
      <c r="QBA572" s="89"/>
      <c r="QBB572" s="508"/>
      <c r="QBC572" s="508"/>
      <c r="QBD572" s="89"/>
      <c r="QBE572" s="89"/>
      <c r="QBF572" s="508"/>
      <c r="QBG572" s="508"/>
      <c r="QBH572" s="89"/>
      <c r="QBI572" s="89"/>
      <c r="QBJ572" s="508"/>
      <c r="QBK572" s="508"/>
      <c r="QBL572" s="508"/>
      <c r="QBM572" s="508"/>
      <c r="QBN572" s="508"/>
      <c r="QBO572" s="508"/>
      <c r="QBP572" s="508"/>
      <c r="QBQ572" s="89"/>
      <c r="QBR572" s="89"/>
      <c r="QBS572" s="508"/>
      <c r="QBT572" s="508"/>
      <c r="QBU572" s="89"/>
      <c r="QBV572" s="89"/>
      <c r="QBW572" s="508"/>
      <c r="QBX572" s="508"/>
      <c r="QBY572" s="508"/>
      <c r="QBZ572" s="508"/>
      <c r="QCA572" s="508"/>
      <c r="QCB572" s="203"/>
      <c r="QCC572" s="107"/>
      <c r="QCD572" s="508"/>
      <c r="QCE572" s="508"/>
      <c r="QCF572" s="508"/>
      <c r="QCG572" s="508"/>
      <c r="QCH572" s="508"/>
      <c r="QCI572" s="508"/>
      <c r="QCJ572" s="508"/>
      <c r="QCK572" s="168"/>
      <c r="QCL572" s="168"/>
      <c r="QCM572" s="168"/>
      <c r="QCN572" s="168"/>
      <c r="QCO572" s="168"/>
      <c r="QCP572" s="168"/>
      <c r="QCQ572" s="168"/>
      <c r="QCR572" s="168"/>
      <c r="QCS572" s="168"/>
      <c r="QCT572" s="168"/>
      <c r="QCU572" s="168"/>
      <c r="QCV572" s="168"/>
      <c r="QCW572" s="168"/>
      <c r="QCX572" s="168"/>
      <c r="QCY572" s="168"/>
      <c r="QCZ572" s="168"/>
      <c r="QDA572" s="168"/>
      <c r="QDB572" s="168"/>
      <c r="QDC572" s="168"/>
      <c r="QDD572" s="168"/>
      <c r="QDE572" s="168"/>
      <c r="QDF572" s="168"/>
      <c r="QDG572" s="168"/>
      <c r="QDH572" s="168"/>
      <c r="QDI572" s="168"/>
      <c r="QDJ572" s="168"/>
      <c r="QDK572" s="168"/>
      <c r="QDL572" s="168"/>
      <c r="QDM572" s="168"/>
      <c r="QDN572" s="168"/>
      <c r="QDO572" s="168"/>
      <c r="QDP572" s="168"/>
      <c r="QDQ572" s="168"/>
      <c r="QDR572" s="168"/>
      <c r="QDS572" s="168"/>
      <c r="QDT572" s="168"/>
      <c r="QDU572" s="168"/>
      <c r="QDV572" s="168"/>
      <c r="QDW572" s="168"/>
      <c r="QDX572" s="168"/>
      <c r="QDY572" s="168"/>
      <c r="QDZ572" s="168"/>
      <c r="QEA572" s="168"/>
      <c r="QEB572" s="168"/>
      <c r="QEC572" s="508"/>
      <c r="QED572" s="508"/>
      <c r="QEE572" s="508"/>
      <c r="QEF572" s="508"/>
      <c r="QEG572" s="508"/>
      <c r="QEH572" s="508"/>
      <c r="QEI572" s="508"/>
      <c r="QEJ572" s="508"/>
      <c r="QEK572" s="508"/>
      <c r="QEL572" s="508"/>
      <c r="QEM572" s="508"/>
      <c r="QEN572" s="508"/>
      <c r="QEO572" s="508"/>
      <c r="QEP572" s="508"/>
      <c r="QEQ572" s="508"/>
      <c r="QER572" s="508"/>
      <c r="QES572" s="508"/>
      <c r="QET572" s="508"/>
      <c r="QEU572" s="508"/>
      <c r="QEV572" s="508"/>
      <c r="QEW572" s="508"/>
      <c r="QEX572" s="508"/>
      <c r="QEY572" s="508"/>
      <c r="QEZ572" s="508"/>
      <c r="QFA572" s="89"/>
      <c r="QFB572" s="89"/>
      <c r="QFC572" s="89"/>
      <c r="QFD572" s="89"/>
      <c r="QFE572" s="89"/>
      <c r="QFF572" s="508"/>
      <c r="QFG572" s="508"/>
      <c r="QFH572" s="89"/>
      <c r="QFI572" s="89"/>
      <c r="QFJ572" s="508"/>
      <c r="QFK572" s="508"/>
      <c r="QFL572" s="89"/>
      <c r="QFM572" s="89"/>
      <c r="QFN572" s="508"/>
      <c r="QFO572" s="508"/>
      <c r="QFP572" s="508"/>
      <c r="QFQ572" s="508"/>
      <c r="QFR572" s="508"/>
      <c r="QFS572" s="508"/>
      <c r="QFT572" s="508"/>
      <c r="QFU572" s="89"/>
      <c r="QFV572" s="89"/>
      <c r="QFW572" s="508"/>
      <c r="QFX572" s="508"/>
      <c r="QFY572" s="89"/>
      <c r="QFZ572" s="89"/>
      <c r="QGA572" s="508"/>
      <c r="QGB572" s="508"/>
      <c r="QGC572" s="508"/>
      <c r="QGD572" s="508"/>
      <c r="QGE572" s="508"/>
      <c r="QGF572" s="203"/>
      <c r="QGG572" s="107"/>
      <c r="QGH572" s="508"/>
      <c r="QGI572" s="508"/>
      <c r="QGJ572" s="508"/>
      <c r="QGK572" s="508"/>
      <c r="QGL572" s="508"/>
      <c r="QGM572" s="508"/>
      <c r="QGN572" s="508"/>
      <c r="QGO572" s="168"/>
      <c r="QGP572" s="168"/>
      <c r="QGQ572" s="168"/>
      <c r="QGR572" s="168"/>
      <c r="QGS572" s="168"/>
      <c r="QGT572" s="168"/>
      <c r="QGU572" s="168"/>
      <c r="QGV572" s="168"/>
      <c r="QGW572" s="168"/>
      <c r="QGX572" s="168"/>
      <c r="QGY572" s="168"/>
      <c r="QGZ572" s="168"/>
      <c r="QHA572" s="168"/>
      <c r="QHB572" s="168"/>
      <c r="QHC572" s="168"/>
      <c r="QHD572" s="168"/>
      <c r="QHE572" s="168"/>
      <c r="QHF572" s="168"/>
      <c r="QHG572" s="168"/>
      <c r="QHH572" s="168"/>
      <c r="QHI572" s="168"/>
      <c r="QHJ572" s="168"/>
      <c r="QHK572" s="168"/>
      <c r="QHL572" s="168"/>
      <c r="QHM572" s="168"/>
      <c r="QHN572" s="168"/>
      <c r="QHO572" s="168"/>
      <c r="QHP572" s="168"/>
      <c r="QHQ572" s="168"/>
      <c r="QHR572" s="168"/>
      <c r="QHS572" s="168"/>
      <c r="QHT572" s="168"/>
      <c r="QHU572" s="168"/>
      <c r="QHV572" s="168"/>
      <c r="QHW572" s="168"/>
      <c r="QHX572" s="168"/>
      <c r="QHY572" s="168"/>
      <c r="QHZ572" s="168"/>
      <c r="QIA572" s="168"/>
      <c r="QIB572" s="168"/>
      <c r="QIC572" s="168"/>
      <c r="QID572" s="168"/>
      <c r="QIE572" s="168"/>
      <c r="QIF572" s="168"/>
      <c r="QIG572" s="508"/>
      <c r="QIH572" s="508"/>
      <c r="QII572" s="508"/>
      <c r="QIJ572" s="508"/>
      <c r="QIK572" s="508"/>
      <c r="QIL572" s="508"/>
      <c r="QIM572" s="508"/>
      <c r="QIN572" s="508"/>
      <c r="QIO572" s="508"/>
      <c r="QIP572" s="508"/>
      <c r="QIQ572" s="508"/>
      <c r="QIR572" s="508"/>
      <c r="QIS572" s="508"/>
      <c r="QIT572" s="508"/>
      <c r="QIU572" s="508"/>
      <c r="QIV572" s="508"/>
      <c r="QIW572" s="508"/>
      <c r="QIX572" s="508"/>
      <c r="QIY572" s="508"/>
      <c r="QIZ572" s="508"/>
      <c r="QJA572" s="508"/>
      <c r="QJB572" s="508"/>
      <c r="QJC572" s="508"/>
      <c r="QJD572" s="508"/>
      <c r="QJE572" s="89"/>
      <c r="QJF572" s="89"/>
      <c r="QJG572" s="89"/>
      <c r="QJH572" s="89"/>
      <c r="QJI572" s="89"/>
      <c r="QJJ572" s="508"/>
      <c r="QJK572" s="508"/>
      <c r="QJL572" s="89"/>
      <c r="QJM572" s="89"/>
      <c r="QJN572" s="508"/>
      <c r="QJO572" s="508"/>
      <c r="QJP572" s="89"/>
      <c r="QJQ572" s="89"/>
      <c r="QJR572" s="508"/>
      <c r="QJS572" s="508"/>
      <c r="QJT572" s="508"/>
      <c r="QJU572" s="508"/>
      <c r="QJV572" s="508"/>
      <c r="QJW572" s="508"/>
      <c r="QJX572" s="508"/>
      <c r="QJY572" s="89"/>
      <c r="QJZ572" s="89"/>
      <c r="QKA572" s="508"/>
      <c r="QKB572" s="508"/>
      <c r="QKC572" s="89"/>
      <c r="QKD572" s="89"/>
      <c r="QKE572" s="508"/>
      <c r="QKF572" s="508"/>
      <c r="QKG572" s="508"/>
      <c r="QKH572" s="508"/>
      <c r="QKI572" s="508"/>
      <c r="QKJ572" s="203"/>
      <c r="QKK572" s="107"/>
      <c r="QKL572" s="508"/>
      <c r="QKM572" s="508"/>
      <c r="QKN572" s="508"/>
      <c r="QKO572" s="508"/>
      <c r="QKP572" s="508"/>
      <c r="QKQ572" s="508"/>
      <c r="QKR572" s="508"/>
      <c r="QKS572" s="168"/>
      <c r="QKT572" s="168"/>
      <c r="QKU572" s="168"/>
      <c r="QKV572" s="168"/>
      <c r="QKW572" s="168"/>
      <c r="QKX572" s="168"/>
      <c r="QKY572" s="168"/>
      <c r="QKZ572" s="168"/>
      <c r="QLA572" s="168"/>
      <c r="QLB572" s="168"/>
      <c r="QLC572" s="168"/>
      <c r="QLD572" s="168"/>
      <c r="QLE572" s="168"/>
      <c r="QLF572" s="168"/>
      <c r="QLG572" s="168"/>
      <c r="QLH572" s="168"/>
      <c r="QLI572" s="168"/>
      <c r="QLJ572" s="168"/>
      <c r="QLK572" s="168"/>
      <c r="QLL572" s="168"/>
      <c r="QLM572" s="168"/>
      <c r="QLN572" s="168"/>
      <c r="QLO572" s="168"/>
      <c r="QLP572" s="168"/>
      <c r="QLQ572" s="168"/>
      <c r="QLR572" s="168"/>
      <c r="QLS572" s="168"/>
      <c r="QLT572" s="168"/>
      <c r="QLU572" s="168"/>
      <c r="QLV572" s="168"/>
      <c r="QLW572" s="168"/>
      <c r="QLX572" s="168"/>
      <c r="QLY572" s="168"/>
      <c r="QLZ572" s="168"/>
      <c r="QMA572" s="168"/>
      <c r="QMB572" s="168"/>
      <c r="QMC572" s="168"/>
      <c r="QMD572" s="168"/>
      <c r="QME572" s="168"/>
      <c r="QMF572" s="168"/>
      <c r="QMG572" s="168"/>
      <c r="QMH572" s="168"/>
      <c r="QMI572" s="168"/>
      <c r="QMJ572" s="168"/>
      <c r="QMK572" s="508"/>
      <c r="QML572" s="508"/>
      <c r="QMM572" s="508"/>
      <c r="QMN572" s="508"/>
      <c r="QMO572" s="508"/>
      <c r="QMP572" s="508"/>
      <c r="QMQ572" s="508"/>
      <c r="QMR572" s="508"/>
      <c r="QMS572" s="508"/>
      <c r="QMT572" s="508"/>
      <c r="QMU572" s="508"/>
      <c r="QMV572" s="508"/>
      <c r="QMW572" s="508"/>
      <c r="QMX572" s="508"/>
      <c r="QMY572" s="508"/>
      <c r="QMZ572" s="508"/>
      <c r="QNA572" s="508"/>
      <c r="QNB572" s="508"/>
      <c r="QNC572" s="508"/>
      <c r="QND572" s="508"/>
      <c r="QNE572" s="508"/>
      <c r="QNF572" s="508"/>
      <c r="QNG572" s="508"/>
      <c r="QNH572" s="508"/>
      <c r="QNI572" s="89"/>
      <c r="QNJ572" s="89"/>
      <c r="QNK572" s="89"/>
      <c r="QNL572" s="89"/>
      <c r="QNM572" s="89"/>
      <c r="QNN572" s="508"/>
      <c r="QNO572" s="508"/>
      <c r="QNP572" s="89"/>
      <c r="QNQ572" s="89"/>
      <c r="QNR572" s="508"/>
      <c r="QNS572" s="508"/>
      <c r="QNT572" s="89"/>
      <c r="QNU572" s="89"/>
      <c r="QNV572" s="508"/>
      <c r="QNW572" s="508"/>
      <c r="QNX572" s="508"/>
      <c r="QNY572" s="508"/>
      <c r="QNZ572" s="508"/>
      <c r="QOA572" s="508"/>
      <c r="QOB572" s="508"/>
      <c r="QOC572" s="89"/>
      <c r="QOD572" s="89"/>
      <c r="QOE572" s="508"/>
      <c r="QOF572" s="508"/>
      <c r="QOG572" s="89"/>
      <c r="QOH572" s="89"/>
      <c r="QOI572" s="508"/>
      <c r="QOJ572" s="508"/>
      <c r="QOK572" s="508"/>
      <c r="QOL572" s="508"/>
      <c r="QOM572" s="508"/>
      <c r="QON572" s="203"/>
      <c r="QOO572" s="107"/>
      <c r="QOP572" s="508"/>
      <c r="QOQ572" s="508"/>
      <c r="QOR572" s="508"/>
      <c r="QOS572" s="508"/>
      <c r="QOT572" s="508"/>
      <c r="QOU572" s="508"/>
      <c r="QOV572" s="508"/>
      <c r="QOW572" s="168"/>
      <c r="QOX572" s="168"/>
      <c r="QOY572" s="168"/>
      <c r="QOZ572" s="168"/>
      <c r="QPA572" s="168"/>
      <c r="QPB572" s="168"/>
      <c r="QPC572" s="168"/>
      <c r="QPD572" s="168"/>
      <c r="QPE572" s="168"/>
      <c r="QPF572" s="168"/>
      <c r="QPG572" s="168"/>
      <c r="QPH572" s="168"/>
      <c r="QPI572" s="168"/>
      <c r="QPJ572" s="168"/>
      <c r="QPK572" s="168"/>
      <c r="QPL572" s="168"/>
      <c r="QPM572" s="168"/>
      <c r="QPN572" s="168"/>
      <c r="QPO572" s="168"/>
      <c r="QPP572" s="168"/>
      <c r="QPQ572" s="168"/>
      <c r="QPR572" s="168"/>
      <c r="QPS572" s="168"/>
      <c r="QPT572" s="168"/>
      <c r="QPU572" s="168"/>
      <c r="QPV572" s="168"/>
      <c r="QPW572" s="168"/>
      <c r="QPX572" s="168"/>
      <c r="QPY572" s="168"/>
      <c r="QPZ572" s="168"/>
      <c r="QQA572" s="168"/>
      <c r="QQB572" s="168"/>
      <c r="QQC572" s="168"/>
      <c r="QQD572" s="168"/>
      <c r="QQE572" s="168"/>
      <c r="QQF572" s="168"/>
      <c r="QQG572" s="168"/>
      <c r="QQH572" s="168"/>
      <c r="QQI572" s="168"/>
      <c r="QQJ572" s="168"/>
      <c r="QQK572" s="168"/>
      <c r="QQL572" s="168"/>
      <c r="QQM572" s="168"/>
      <c r="QQN572" s="168"/>
      <c r="QQO572" s="508"/>
      <c r="QQP572" s="508"/>
      <c r="QQQ572" s="508"/>
      <c r="QQR572" s="508"/>
      <c r="QQS572" s="508"/>
      <c r="QQT572" s="508"/>
      <c r="QQU572" s="508"/>
      <c r="QQV572" s="508"/>
      <c r="QQW572" s="508"/>
      <c r="QQX572" s="508"/>
      <c r="QQY572" s="508"/>
      <c r="QQZ572" s="508"/>
      <c r="QRA572" s="508"/>
      <c r="QRB572" s="508"/>
      <c r="QRC572" s="508"/>
      <c r="QRD572" s="508"/>
      <c r="QRE572" s="508"/>
      <c r="QRF572" s="508"/>
      <c r="QRG572" s="508"/>
      <c r="QRH572" s="508"/>
      <c r="QRI572" s="508"/>
      <c r="QRJ572" s="508"/>
      <c r="QRK572" s="508"/>
      <c r="QRL572" s="508"/>
      <c r="QRM572" s="89"/>
      <c r="QRN572" s="89"/>
      <c r="QRO572" s="89"/>
      <c r="QRP572" s="89"/>
      <c r="QRQ572" s="89"/>
      <c r="QRR572" s="508"/>
      <c r="QRS572" s="508"/>
      <c r="QRT572" s="89"/>
      <c r="QRU572" s="89"/>
      <c r="QRV572" s="508"/>
      <c r="QRW572" s="508"/>
      <c r="QRX572" s="89"/>
      <c r="QRY572" s="89"/>
      <c r="QRZ572" s="508"/>
      <c r="QSA572" s="508"/>
      <c r="QSB572" s="508"/>
      <c r="QSC572" s="508"/>
      <c r="QSD572" s="508"/>
      <c r="QSE572" s="508"/>
      <c r="QSF572" s="508"/>
      <c r="QSG572" s="89"/>
      <c r="QSH572" s="89"/>
      <c r="QSI572" s="508"/>
      <c r="QSJ572" s="508"/>
      <c r="QSK572" s="89"/>
      <c r="QSL572" s="89"/>
      <c r="QSM572" s="508"/>
      <c r="QSN572" s="508"/>
      <c r="QSO572" s="508"/>
      <c r="QSP572" s="508"/>
      <c r="QSQ572" s="508"/>
      <c r="QSR572" s="203"/>
      <c r="QSS572" s="107"/>
      <c r="QST572" s="508"/>
      <c r="QSU572" s="508"/>
      <c r="QSV572" s="508"/>
      <c r="QSW572" s="508"/>
      <c r="QSX572" s="508"/>
      <c r="QSY572" s="508"/>
      <c r="QSZ572" s="508"/>
      <c r="QTA572" s="168"/>
      <c r="QTB572" s="168"/>
      <c r="QTC572" s="168"/>
      <c r="QTD572" s="168"/>
      <c r="QTE572" s="168"/>
      <c r="QTF572" s="168"/>
      <c r="QTG572" s="168"/>
      <c r="QTH572" s="168"/>
      <c r="QTI572" s="168"/>
      <c r="QTJ572" s="168"/>
      <c r="QTK572" s="168"/>
      <c r="QTL572" s="168"/>
      <c r="QTM572" s="168"/>
      <c r="QTN572" s="168"/>
      <c r="QTO572" s="168"/>
      <c r="QTP572" s="168"/>
      <c r="QTQ572" s="168"/>
      <c r="QTR572" s="168"/>
      <c r="QTS572" s="168"/>
      <c r="QTT572" s="168"/>
      <c r="QTU572" s="168"/>
      <c r="QTV572" s="168"/>
      <c r="QTW572" s="168"/>
      <c r="QTX572" s="168"/>
      <c r="QTY572" s="168"/>
      <c r="QTZ572" s="168"/>
      <c r="QUA572" s="168"/>
      <c r="QUB572" s="168"/>
      <c r="QUC572" s="168"/>
      <c r="QUD572" s="168"/>
      <c r="QUE572" s="168"/>
      <c r="QUF572" s="168"/>
      <c r="QUG572" s="168"/>
      <c r="QUH572" s="168"/>
      <c r="QUI572" s="168"/>
      <c r="QUJ572" s="168"/>
      <c r="QUK572" s="168"/>
      <c r="QUL572" s="168"/>
      <c r="QUM572" s="168"/>
      <c r="QUN572" s="168"/>
      <c r="QUO572" s="168"/>
      <c r="QUP572" s="168"/>
      <c r="QUQ572" s="168"/>
      <c r="QUR572" s="168"/>
      <c r="QUS572" s="508"/>
      <c r="QUT572" s="508"/>
      <c r="QUU572" s="508"/>
      <c r="QUV572" s="508"/>
      <c r="QUW572" s="508"/>
      <c r="QUX572" s="508"/>
      <c r="QUY572" s="508"/>
      <c r="QUZ572" s="508"/>
      <c r="QVA572" s="508"/>
      <c r="QVB572" s="508"/>
      <c r="QVC572" s="508"/>
      <c r="QVD572" s="508"/>
      <c r="QVE572" s="508"/>
      <c r="QVF572" s="508"/>
      <c r="QVG572" s="508"/>
      <c r="QVH572" s="508"/>
      <c r="QVI572" s="508"/>
      <c r="QVJ572" s="508"/>
      <c r="QVK572" s="508"/>
      <c r="QVL572" s="508"/>
      <c r="QVM572" s="508"/>
      <c r="QVN572" s="508"/>
      <c r="QVO572" s="508"/>
      <c r="QVP572" s="508"/>
      <c r="QVQ572" s="89"/>
      <c r="QVR572" s="89"/>
      <c r="QVS572" s="89"/>
      <c r="QVT572" s="89"/>
      <c r="QVU572" s="89"/>
      <c r="QVV572" s="508"/>
      <c r="QVW572" s="508"/>
      <c r="QVX572" s="89"/>
      <c r="QVY572" s="89"/>
      <c r="QVZ572" s="508"/>
      <c r="QWA572" s="508"/>
      <c r="QWB572" s="89"/>
      <c r="QWC572" s="89"/>
      <c r="QWD572" s="508"/>
      <c r="QWE572" s="508"/>
      <c r="QWF572" s="508"/>
      <c r="QWG572" s="508"/>
      <c r="QWH572" s="508"/>
      <c r="QWI572" s="508"/>
      <c r="QWJ572" s="508"/>
      <c r="QWK572" s="89"/>
      <c r="QWL572" s="89"/>
      <c r="QWM572" s="508"/>
      <c r="QWN572" s="508"/>
      <c r="QWO572" s="89"/>
      <c r="QWP572" s="89"/>
      <c r="QWQ572" s="508"/>
      <c r="QWR572" s="508"/>
      <c r="QWS572" s="508"/>
      <c r="QWT572" s="508"/>
      <c r="QWU572" s="508"/>
      <c r="QWV572" s="203"/>
      <c r="QWW572" s="107"/>
      <c r="QWX572" s="508"/>
      <c r="QWY572" s="508"/>
      <c r="QWZ572" s="508"/>
      <c r="QXA572" s="508"/>
      <c r="QXB572" s="508"/>
      <c r="QXC572" s="508"/>
      <c r="QXD572" s="508"/>
      <c r="QXE572" s="168"/>
      <c r="QXF572" s="168"/>
      <c r="QXG572" s="168"/>
      <c r="QXH572" s="168"/>
      <c r="QXI572" s="168"/>
      <c r="QXJ572" s="168"/>
      <c r="QXK572" s="168"/>
      <c r="QXL572" s="168"/>
      <c r="QXM572" s="168"/>
      <c r="QXN572" s="168"/>
      <c r="QXO572" s="168"/>
      <c r="QXP572" s="168"/>
      <c r="QXQ572" s="168"/>
      <c r="QXR572" s="168"/>
      <c r="QXS572" s="168"/>
      <c r="QXT572" s="168"/>
      <c r="QXU572" s="168"/>
      <c r="QXV572" s="168"/>
      <c r="QXW572" s="168"/>
      <c r="QXX572" s="168"/>
      <c r="QXY572" s="168"/>
      <c r="QXZ572" s="168"/>
      <c r="QYA572" s="168"/>
      <c r="QYB572" s="168"/>
      <c r="QYC572" s="168"/>
      <c r="QYD572" s="168"/>
      <c r="QYE572" s="168"/>
      <c r="QYF572" s="168"/>
      <c r="QYG572" s="168"/>
      <c r="QYH572" s="168"/>
      <c r="QYI572" s="168"/>
      <c r="QYJ572" s="168"/>
      <c r="QYK572" s="168"/>
      <c r="QYL572" s="168"/>
      <c r="QYM572" s="168"/>
      <c r="QYN572" s="168"/>
      <c r="QYO572" s="168"/>
      <c r="QYP572" s="168"/>
      <c r="QYQ572" s="168"/>
      <c r="QYR572" s="168"/>
      <c r="QYS572" s="168"/>
      <c r="QYT572" s="168"/>
      <c r="QYU572" s="168"/>
      <c r="QYV572" s="168"/>
      <c r="QYW572" s="508"/>
      <c r="QYX572" s="508"/>
      <c r="QYY572" s="508"/>
      <c r="QYZ572" s="508"/>
      <c r="QZA572" s="508"/>
      <c r="QZB572" s="508"/>
      <c r="QZC572" s="508"/>
      <c r="QZD572" s="508"/>
      <c r="QZE572" s="508"/>
      <c r="QZF572" s="508"/>
      <c r="QZG572" s="508"/>
      <c r="QZH572" s="508"/>
      <c r="QZI572" s="508"/>
      <c r="QZJ572" s="508"/>
      <c r="QZK572" s="508"/>
      <c r="QZL572" s="508"/>
      <c r="QZM572" s="508"/>
      <c r="QZN572" s="508"/>
      <c r="QZO572" s="508"/>
      <c r="QZP572" s="508"/>
      <c r="QZQ572" s="508"/>
      <c r="QZR572" s="508"/>
      <c r="QZS572" s="508"/>
      <c r="QZT572" s="508"/>
      <c r="QZU572" s="89"/>
      <c r="QZV572" s="89"/>
      <c r="QZW572" s="89"/>
      <c r="QZX572" s="89"/>
      <c r="QZY572" s="89"/>
      <c r="QZZ572" s="508"/>
      <c r="RAA572" s="508"/>
      <c r="RAB572" s="89"/>
      <c r="RAC572" s="89"/>
      <c r="RAD572" s="508"/>
      <c r="RAE572" s="508"/>
      <c r="RAF572" s="89"/>
      <c r="RAG572" s="89"/>
      <c r="RAH572" s="508"/>
      <c r="RAI572" s="508"/>
      <c r="RAJ572" s="508"/>
      <c r="RAK572" s="508"/>
      <c r="RAL572" s="508"/>
      <c r="RAM572" s="508"/>
      <c r="RAN572" s="508"/>
      <c r="RAO572" s="89"/>
      <c r="RAP572" s="89"/>
      <c r="RAQ572" s="508"/>
      <c r="RAR572" s="508"/>
      <c r="RAS572" s="89"/>
      <c r="RAT572" s="89"/>
      <c r="RAU572" s="508"/>
      <c r="RAV572" s="508"/>
      <c r="RAW572" s="508"/>
      <c r="RAX572" s="508"/>
      <c r="RAY572" s="508"/>
      <c r="RAZ572" s="203"/>
      <c r="RBA572" s="107"/>
      <c r="RBB572" s="508"/>
      <c r="RBC572" s="508"/>
      <c r="RBD572" s="508"/>
      <c r="RBE572" s="508"/>
      <c r="RBF572" s="508"/>
      <c r="RBG572" s="508"/>
      <c r="RBH572" s="508"/>
      <c r="RBI572" s="168"/>
      <c r="RBJ572" s="168"/>
      <c r="RBK572" s="168"/>
      <c r="RBL572" s="168"/>
      <c r="RBM572" s="168"/>
      <c r="RBN572" s="168"/>
      <c r="RBO572" s="168"/>
      <c r="RBP572" s="168"/>
      <c r="RBQ572" s="168"/>
      <c r="RBR572" s="168"/>
      <c r="RBS572" s="168"/>
      <c r="RBT572" s="168"/>
      <c r="RBU572" s="168"/>
      <c r="RBV572" s="168"/>
      <c r="RBW572" s="168"/>
      <c r="RBX572" s="168"/>
      <c r="RBY572" s="168"/>
      <c r="RBZ572" s="168"/>
      <c r="RCA572" s="168"/>
      <c r="RCB572" s="168"/>
      <c r="RCC572" s="168"/>
      <c r="RCD572" s="168"/>
      <c r="RCE572" s="168"/>
      <c r="RCF572" s="168"/>
      <c r="RCG572" s="168"/>
      <c r="RCH572" s="168"/>
      <c r="RCI572" s="168"/>
      <c r="RCJ572" s="168"/>
      <c r="RCK572" s="168"/>
      <c r="RCL572" s="168"/>
      <c r="RCM572" s="168"/>
      <c r="RCN572" s="168"/>
      <c r="RCO572" s="168"/>
      <c r="RCP572" s="168"/>
      <c r="RCQ572" s="168"/>
      <c r="RCR572" s="168"/>
      <c r="RCS572" s="168"/>
      <c r="RCT572" s="168"/>
      <c r="RCU572" s="168"/>
      <c r="RCV572" s="168"/>
      <c r="RCW572" s="168"/>
      <c r="RCX572" s="168"/>
      <c r="RCY572" s="168"/>
      <c r="RCZ572" s="168"/>
      <c r="RDA572" s="508"/>
      <c r="RDB572" s="508"/>
      <c r="RDC572" s="508"/>
      <c r="RDD572" s="508"/>
      <c r="RDE572" s="508"/>
      <c r="RDF572" s="508"/>
      <c r="RDG572" s="508"/>
      <c r="RDH572" s="508"/>
      <c r="RDI572" s="508"/>
      <c r="RDJ572" s="508"/>
      <c r="RDK572" s="508"/>
      <c r="RDL572" s="508"/>
      <c r="RDM572" s="508"/>
      <c r="RDN572" s="508"/>
      <c r="RDO572" s="508"/>
      <c r="RDP572" s="508"/>
      <c r="RDQ572" s="508"/>
      <c r="RDR572" s="508"/>
      <c r="RDS572" s="508"/>
      <c r="RDT572" s="508"/>
      <c r="RDU572" s="508"/>
      <c r="RDV572" s="508"/>
      <c r="RDW572" s="508"/>
    </row>
    <row r="573" spans="1:12295" s="51" customFormat="1" ht="50.25" customHeight="1" x14ac:dyDescent="0.25">
      <c r="B573" s="503"/>
      <c r="C573" s="97" t="s">
        <v>31</v>
      </c>
      <c r="D573" s="185">
        <f t="shared" ref="D573:D577" si="1241">E573+G573+H573+I573</f>
        <v>780057.57102000003</v>
      </c>
      <c r="E573" s="185"/>
      <c r="F573" s="185"/>
      <c r="G573" s="185">
        <f>G574+G575+G576</f>
        <v>780057.57102000003</v>
      </c>
      <c r="H573" s="186"/>
      <c r="I573" s="186"/>
      <c r="J573" s="185">
        <f>K573-D573</f>
        <v>-770707.57102000003</v>
      </c>
      <c r="K573" s="185">
        <f t="shared" ref="K573:K577" si="1242">M573+Q573+S573+U573</f>
        <v>9350</v>
      </c>
      <c r="L573" s="695">
        <f t="shared" si="1184"/>
        <v>1.1986294790747276E-2</v>
      </c>
      <c r="M573" s="185">
        <f>SUM(M574:M576)</f>
        <v>0</v>
      </c>
      <c r="N573" s="98"/>
      <c r="O573" s="98"/>
      <c r="P573" s="98"/>
      <c r="Q573" s="185">
        <f>Q574+Q575+Q576</f>
        <v>9350</v>
      </c>
      <c r="R573" s="695">
        <f>Q573/G573</f>
        <v>1.1986294790747276E-2</v>
      </c>
      <c r="S573" s="286"/>
      <c r="T573" s="286"/>
      <c r="U573" s="286"/>
      <c r="V573" s="98">
        <f t="shared" si="1170"/>
        <v>0</v>
      </c>
      <c r="W573" s="286"/>
      <c r="X573" s="286"/>
      <c r="Y573" s="286"/>
      <c r="Z573" s="98">
        <f t="shared" si="1165"/>
        <v>0</v>
      </c>
      <c r="AA573" s="98">
        <f t="shared" si="1221"/>
        <v>0</v>
      </c>
      <c r="AB573" s="286"/>
      <c r="AC573" s="286"/>
      <c r="AD573" s="286"/>
      <c r="AE573" s="185">
        <f t="shared" ref="AE573:AE578" si="1243">AK573</f>
        <v>9350</v>
      </c>
      <c r="AF573" s="695">
        <f t="shared" si="1186"/>
        <v>1.1986294790747276E-2</v>
      </c>
      <c r="AG573" s="185"/>
      <c r="AH573" s="695"/>
      <c r="AI573" s="98"/>
      <c r="AJ573" s="98"/>
      <c r="AK573" s="98">
        <f>SUM(AK574:AK576)</f>
        <v>9350</v>
      </c>
      <c r="AL573" s="695">
        <f t="shared" si="1216"/>
        <v>1.1986294790747276E-2</v>
      </c>
      <c r="AM573" s="286"/>
      <c r="AN573" s="286"/>
      <c r="AO573" s="286"/>
      <c r="AP573" s="98">
        <f>AX573-AK573</f>
        <v>664233.97465999995</v>
      </c>
      <c r="AQ573" s="98"/>
      <c r="AR573" s="185">
        <f t="shared" ref="AR573:AR578" si="1244">AX573</f>
        <v>673583.97465999995</v>
      </c>
      <c r="AS573" s="695">
        <f t="shared" si="1187"/>
        <v>0.863505463807273</v>
      </c>
      <c r="AT573" s="185">
        <f>SUM(AT574:AT576)</f>
        <v>0</v>
      </c>
      <c r="AU573" s="695"/>
      <c r="AV573" s="98"/>
      <c r="AW573" s="695"/>
      <c r="AX573" s="185">
        <f>SUM(AX574:AX576)</f>
        <v>673583.97465999995</v>
      </c>
      <c r="AY573" s="695">
        <f t="shared" si="1200"/>
        <v>0.863505463807273</v>
      </c>
      <c r="AZ573" s="286"/>
      <c r="BA573" s="695"/>
      <c r="BB573" s="286"/>
      <c r="BC573" s="286"/>
      <c r="BD573" s="286"/>
      <c r="BE573" s="98"/>
      <c r="BF573" s="98"/>
      <c r="BG573" s="98"/>
      <c r="BH573" s="286"/>
      <c r="BI573" s="286"/>
      <c r="BJ573" s="98"/>
      <c r="BK573" s="98"/>
      <c r="BL573" s="286"/>
      <c r="BM573" s="286"/>
      <c r="BN573" s="98"/>
      <c r="BO573" s="98"/>
      <c r="BP573" s="98"/>
      <c r="BQ573" s="98"/>
      <c r="BR573" s="286"/>
      <c r="BS573" s="286"/>
      <c r="BT573" s="98"/>
      <c r="BU573" s="98"/>
      <c r="BV573" s="98"/>
      <c r="BW573" s="98"/>
      <c r="BX573" s="98"/>
      <c r="BY573" s="286"/>
      <c r="BZ573" s="286"/>
      <c r="CE573" s="695"/>
    </row>
    <row r="574" spans="1:12295" s="51" customFormat="1" ht="50.25" hidden="1" customHeight="1" x14ac:dyDescent="0.25">
      <c r="B574" s="503"/>
      <c r="C574" s="123" t="s">
        <v>242</v>
      </c>
      <c r="D574" s="244">
        <f t="shared" si="1241"/>
        <v>767055.45174000005</v>
      </c>
      <c r="E574" s="244"/>
      <c r="F574" s="244"/>
      <c r="G574" s="244">
        <v>767055.45174000005</v>
      </c>
      <c r="H574" s="186"/>
      <c r="I574" s="186"/>
      <c r="J574" s="185">
        <f>Q574-G574</f>
        <v>-767055.45174000005</v>
      </c>
      <c r="K574" s="244">
        <f t="shared" si="1242"/>
        <v>0</v>
      </c>
      <c r="L574" s="695">
        <v>0</v>
      </c>
      <c r="M574" s="244">
        <v>0</v>
      </c>
      <c r="N574" s="191"/>
      <c r="O574" s="191"/>
      <c r="P574" s="191"/>
      <c r="Q574" s="191">
        <v>0</v>
      </c>
      <c r="R574" s="695">
        <f t="shared" ref="R574:R582" si="1245">Q574/G574</f>
        <v>0</v>
      </c>
      <c r="S574" s="286"/>
      <c r="T574" s="286"/>
      <c r="U574" s="286"/>
      <c r="V574" s="98">
        <f t="shared" si="1170"/>
        <v>0</v>
      </c>
      <c r="W574" s="286"/>
      <c r="X574" s="286"/>
      <c r="Y574" s="286"/>
      <c r="Z574" s="191">
        <f t="shared" si="1165"/>
        <v>0</v>
      </c>
      <c r="AA574" s="191">
        <f t="shared" si="1221"/>
        <v>0</v>
      </c>
      <c r="AB574" s="286"/>
      <c r="AC574" s="286"/>
      <c r="AD574" s="286"/>
      <c r="AE574" s="244">
        <f t="shared" si="1243"/>
        <v>0</v>
      </c>
      <c r="AF574" s="695">
        <f t="shared" si="1186"/>
        <v>0</v>
      </c>
      <c r="AG574" s="244"/>
      <c r="AH574" s="695"/>
      <c r="AI574" s="191"/>
      <c r="AJ574" s="191"/>
      <c r="AK574" s="191"/>
      <c r="AL574" s="695">
        <f t="shared" si="1216"/>
        <v>0</v>
      </c>
      <c r="AM574" s="286"/>
      <c r="AN574" s="286"/>
      <c r="AO574" s="286"/>
      <c r="AP574" s="191">
        <f>AX574-AK574</f>
        <v>660581.85537999996</v>
      </c>
      <c r="AQ574" s="191"/>
      <c r="AR574" s="244">
        <f t="shared" si="1244"/>
        <v>660581.85537999996</v>
      </c>
      <c r="AS574" s="695">
        <f t="shared" si="1187"/>
        <v>0.8611917872189373</v>
      </c>
      <c r="AT574" s="244">
        <v>0</v>
      </c>
      <c r="AU574" s="695"/>
      <c r="AV574" s="191"/>
      <c r="AW574" s="695"/>
      <c r="AX574" s="244">
        <f>'[8]2 вариант'!$I$414</f>
        <v>660581.85537999996</v>
      </c>
      <c r="AY574" s="695">
        <f t="shared" si="1200"/>
        <v>0.8611917872189373</v>
      </c>
      <c r="AZ574" s="286"/>
      <c r="BA574" s="695"/>
      <c r="BB574" s="286"/>
      <c r="BC574" s="286"/>
      <c r="BD574" s="286"/>
      <c r="BE574" s="191"/>
      <c r="BF574" s="191"/>
      <c r="BG574" s="191"/>
      <c r="BH574" s="286"/>
      <c r="BI574" s="286"/>
      <c r="BJ574" s="191"/>
      <c r="BK574" s="191"/>
      <c r="BL574" s="286"/>
      <c r="BM574" s="286"/>
      <c r="BN574" s="191"/>
      <c r="BO574" s="191"/>
      <c r="BP574" s="191"/>
      <c r="BQ574" s="191"/>
      <c r="BR574" s="286"/>
      <c r="BS574" s="286"/>
      <c r="BT574" s="191"/>
      <c r="BU574" s="191"/>
      <c r="BV574" s="191"/>
      <c r="BW574" s="191"/>
      <c r="BX574" s="191"/>
      <c r="BY574" s="286"/>
      <c r="BZ574" s="286"/>
      <c r="CE574" s="695"/>
    </row>
    <row r="575" spans="1:12295" s="51" customFormat="1" ht="50.25" hidden="1" customHeight="1" x14ac:dyDescent="0.25">
      <c r="B575" s="1018"/>
      <c r="C575" s="123" t="s">
        <v>243</v>
      </c>
      <c r="D575" s="244">
        <f t="shared" si="1241"/>
        <v>9350</v>
      </c>
      <c r="E575" s="244"/>
      <c r="F575" s="244"/>
      <c r="G575" s="244">
        <v>9350</v>
      </c>
      <c r="H575" s="186"/>
      <c r="I575" s="186"/>
      <c r="J575" s="185"/>
      <c r="K575" s="244">
        <f t="shared" si="1242"/>
        <v>9350</v>
      </c>
      <c r="L575" s="695">
        <v>0</v>
      </c>
      <c r="M575" s="244"/>
      <c r="N575" s="191"/>
      <c r="O575" s="191"/>
      <c r="P575" s="191"/>
      <c r="Q575" s="191">
        <v>9350</v>
      </c>
      <c r="R575" s="695">
        <f t="shared" si="1245"/>
        <v>1</v>
      </c>
      <c r="S575" s="286"/>
      <c r="T575" s="286"/>
      <c r="U575" s="286"/>
      <c r="V575" s="98"/>
      <c r="W575" s="286"/>
      <c r="X575" s="286"/>
      <c r="Y575" s="286"/>
      <c r="Z575" s="191"/>
      <c r="AA575" s="191"/>
      <c r="AB575" s="286"/>
      <c r="AC575" s="286"/>
      <c r="AD575" s="286"/>
      <c r="AE575" s="244">
        <f t="shared" si="1243"/>
        <v>9350</v>
      </c>
      <c r="AF575" s="695">
        <f t="shared" si="1186"/>
        <v>1</v>
      </c>
      <c r="AG575" s="244"/>
      <c r="AH575" s="695"/>
      <c r="AI575" s="191"/>
      <c r="AJ575" s="191"/>
      <c r="AK575" s="191">
        <f>D575</f>
        <v>9350</v>
      </c>
      <c r="AL575" s="695">
        <f t="shared" si="1216"/>
        <v>1</v>
      </c>
      <c r="AM575" s="286"/>
      <c r="AN575" s="286"/>
      <c r="AO575" s="286"/>
      <c r="AP575" s="191"/>
      <c r="AQ575" s="191"/>
      <c r="AR575" s="244">
        <f t="shared" si="1244"/>
        <v>9350</v>
      </c>
      <c r="AS575" s="695">
        <f t="shared" si="1187"/>
        <v>1</v>
      </c>
      <c r="AT575" s="244"/>
      <c r="AU575" s="695"/>
      <c r="AV575" s="191"/>
      <c r="AW575" s="695"/>
      <c r="AX575" s="244">
        <f>'[8]2 вариант'!$I$421</f>
        <v>9350</v>
      </c>
      <c r="AY575" s="695">
        <f t="shared" si="1200"/>
        <v>1</v>
      </c>
      <c r="AZ575" s="286"/>
      <c r="BA575" s="695"/>
      <c r="BB575" s="286"/>
      <c r="BC575" s="286"/>
      <c r="BD575" s="286"/>
      <c r="BE575" s="191"/>
      <c r="BF575" s="191"/>
      <c r="BG575" s="191"/>
      <c r="BH575" s="286"/>
      <c r="BI575" s="286"/>
      <c r="BJ575" s="191"/>
      <c r="BK575" s="191"/>
      <c r="BL575" s="286"/>
      <c r="BM575" s="286"/>
      <c r="BN575" s="191"/>
      <c r="BO575" s="191"/>
      <c r="BP575" s="191"/>
      <c r="BQ575" s="191"/>
      <c r="BR575" s="286"/>
      <c r="BS575" s="286"/>
      <c r="BT575" s="191"/>
      <c r="BU575" s="191"/>
      <c r="BV575" s="191"/>
      <c r="BW575" s="191"/>
      <c r="BX575" s="191"/>
      <c r="BY575" s="286"/>
      <c r="BZ575" s="286"/>
      <c r="CE575" s="695"/>
    </row>
    <row r="576" spans="1:12295" s="51" customFormat="1" ht="50.25" hidden="1" customHeight="1" x14ac:dyDescent="0.25">
      <c r="B576" s="503"/>
      <c r="C576" s="123" t="s">
        <v>241</v>
      </c>
      <c r="D576" s="244">
        <f t="shared" si="1241"/>
        <v>3652.1192799999999</v>
      </c>
      <c r="E576" s="244"/>
      <c r="F576" s="244"/>
      <c r="G576" s="244">
        <v>3652.1192799999999</v>
      </c>
      <c r="H576" s="186"/>
      <c r="I576" s="186"/>
      <c r="J576" s="185">
        <f>K576-D576</f>
        <v>-3652.1192799999999</v>
      </c>
      <c r="K576" s="244">
        <f t="shared" si="1242"/>
        <v>0</v>
      </c>
      <c r="L576" s="695">
        <f t="shared" si="1184"/>
        <v>0</v>
      </c>
      <c r="M576" s="244">
        <v>0</v>
      </c>
      <c r="N576" s="191"/>
      <c r="O576" s="191"/>
      <c r="P576" s="191"/>
      <c r="Q576" s="191"/>
      <c r="R576" s="695">
        <f t="shared" si="1245"/>
        <v>0</v>
      </c>
      <c r="S576" s="286"/>
      <c r="T576" s="286"/>
      <c r="U576" s="286"/>
      <c r="V576" s="98">
        <f t="shared" si="1170"/>
        <v>0</v>
      </c>
      <c r="W576" s="286"/>
      <c r="X576" s="286"/>
      <c r="Y576" s="286"/>
      <c r="Z576" s="191">
        <f t="shared" si="1165"/>
        <v>0</v>
      </c>
      <c r="AA576" s="191">
        <f t="shared" si="1221"/>
        <v>0</v>
      </c>
      <c r="AB576" s="286"/>
      <c r="AC576" s="286"/>
      <c r="AD576" s="286"/>
      <c r="AE576" s="244">
        <f t="shared" si="1243"/>
        <v>0</v>
      </c>
      <c r="AF576" s="695">
        <f t="shared" si="1186"/>
        <v>0</v>
      </c>
      <c r="AG576" s="244"/>
      <c r="AH576" s="695"/>
      <c r="AI576" s="191"/>
      <c r="AJ576" s="191"/>
      <c r="AK576" s="191">
        <f>Q576</f>
        <v>0</v>
      </c>
      <c r="AL576" s="695">
        <f t="shared" si="1216"/>
        <v>0</v>
      </c>
      <c r="AM576" s="286"/>
      <c r="AN576" s="286"/>
      <c r="AO576" s="286"/>
      <c r="AP576" s="191">
        <v>0</v>
      </c>
      <c r="AQ576" s="191"/>
      <c r="AR576" s="244">
        <f t="shared" si="1244"/>
        <v>3652.1192799999999</v>
      </c>
      <c r="AS576" s="695">
        <f t="shared" si="1187"/>
        <v>1</v>
      </c>
      <c r="AT576" s="244">
        <v>0</v>
      </c>
      <c r="AU576" s="695"/>
      <c r="AV576" s="191"/>
      <c r="AW576" s="695"/>
      <c r="AX576" s="244">
        <f>'[8]2 вариант'!$I$419+'[8]2 вариант'!$I$420</f>
        <v>3652.1192799999999</v>
      </c>
      <c r="AY576" s="695">
        <f t="shared" si="1200"/>
        <v>1</v>
      </c>
      <c r="AZ576" s="286"/>
      <c r="BA576" s="695"/>
      <c r="BB576" s="286"/>
      <c r="BC576" s="286"/>
      <c r="BD576" s="286"/>
      <c r="BE576" s="191"/>
      <c r="BF576" s="191"/>
      <c r="BG576" s="191"/>
      <c r="BH576" s="286"/>
      <c r="BI576" s="286"/>
      <c r="BJ576" s="191"/>
      <c r="BK576" s="191"/>
      <c r="BL576" s="286"/>
      <c r="BM576" s="286"/>
      <c r="BN576" s="191"/>
      <c r="BO576" s="191"/>
      <c r="BP576" s="191"/>
      <c r="BQ576" s="191"/>
      <c r="BR576" s="286"/>
      <c r="BS576" s="286"/>
      <c r="BT576" s="191"/>
      <c r="BU576" s="191"/>
      <c r="BV576" s="191"/>
      <c r="BW576" s="191"/>
      <c r="BX576" s="191"/>
      <c r="BY576" s="286"/>
      <c r="BZ576" s="286"/>
      <c r="CE576" s="695"/>
    </row>
    <row r="577" spans="2:83" s="522" customFormat="1" ht="35.25" customHeight="1" x14ac:dyDescent="0.25">
      <c r="B577" s="429"/>
      <c r="C577" s="473" t="s">
        <v>543</v>
      </c>
      <c r="D577" s="872">
        <f t="shared" si="1241"/>
        <v>478883.82</v>
      </c>
      <c r="E577" s="872"/>
      <c r="F577" s="872"/>
      <c r="G577" s="872">
        <f>SUM(G578:G582)</f>
        <v>478883.82</v>
      </c>
      <c r="H577" s="872"/>
      <c r="I577" s="872"/>
      <c r="J577" s="872">
        <f>J578</f>
        <v>-460378.08257000003</v>
      </c>
      <c r="K577" s="872">
        <f t="shared" si="1242"/>
        <v>0</v>
      </c>
      <c r="L577" s="813">
        <f t="shared" si="1184"/>
        <v>0</v>
      </c>
      <c r="M577" s="872">
        <f>M578+M579+M582</f>
        <v>0</v>
      </c>
      <c r="N577" s="1011"/>
      <c r="O577" s="1011"/>
      <c r="P577" s="1011"/>
      <c r="Q577" s="872">
        <f>SUM(Q578:Q582)</f>
        <v>0</v>
      </c>
      <c r="R577" s="813">
        <f t="shared" si="1245"/>
        <v>0</v>
      </c>
      <c r="S577" s="1011"/>
      <c r="T577" s="1011"/>
      <c r="U577" s="1011"/>
      <c r="V577" s="1011">
        <f t="shared" si="1170"/>
        <v>0</v>
      </c>
      <c r="W577" s="1011"/>
      <c r="X577" s="1011"/>
      <c r="Y577" s="1011"/>
      <c r="Z577" s="1011">
        <f t="shared" si="1165"/>
        <v>0</v>
      </c>
      <c r="AA577" s="1011">
        <f t="shared" si="1221"/>
        <v>0</v>
      </c>
      <c r="AB577" s="1011"/>
      <c r="AC577" s="1011"/>
      <c r="AD577" s="1011"/>
      <c r="AE577" s="872">
        <f t="shared" si="1243"/>
        <v>2155.87138</v>
      </c>
      <c r="AF577" s="813">
        <f t="shared" si="1186"/>
        <v>4.5018672378615756E-3</v>
      </c>
      <c r="AG577" s="872"/>
      <c r="AH577" s="813"/>
      <c r="AI577" s="1011"/>
      <c r="AJ577" s="1011"/>
      <c r="AK577" s="1011">
        <f>AK578+AK579+AK580+AK581+AK582</f>
        <v>2155.87138</v>
      </c>
      <c r="AL577" s="813">
        <f t="shared" si="1216"/>
        <v>4.5018672378615756E-3</v>
      </c>
      <c r="AM577" s="1011"/>
      <c r="AN577" s="1011"/>
      <c r="AO577" s="1011"/>
      <c r="AP577" s="1011">
        <f t="shared" si="1227"/>
        <v>957767.64</v>
      </c>
      <c r="AQ577" s="1011"/>
      <c r="AR577" s="872">
        <f t="shared" si="1244"/>
        <v>478883.82</v>
      </c>
      <c r="AS577" s="813">
        <f t="shared" si="1187"/>
        <v>1</v>
      </c>
      <c r="AT577" s="872">
        <f>AT578+AT579</f>
        <v>0</v>
      </c>
      <c r="AU577" s="813"/>
      <c r="AV577" s="1011"/>
      <c r="AW577" s="813"/>
      <c r="AX577" s="872">
        <f>AX578+AX579+AX580+AX581+AX582</f>
        <v>478883.82</v>
      </c>
      <c r="AY577" s="813">
        <f t="shared" si="1200"/>
        <v>1</v>
      </c>
      <c r="AZ577" s="1011"/>
      <c r="BA577" s="813"/>
      <c r="BB577" s="1011"/>
      <c r="BC577" s="1011"/>
      <c r="BD577" s="1011"/>
      <c r="BE577" s="1011"/>
      <c r="BF577" s="1011"/>
      <c r="BG577" s="1011"/>
      <c r="BH577" s="1011"/>
      <c r="BI577" s="1011"/>
      <c r="BJ577" s="1011"/>
      <c r="BK577" s="1011"/>
      <c r="BL577" s="1011"/>
      <c r="BM577" s="1011"/>
      <c r="BN577" s="1011"/>
      <c r="BO577" s="1011"/>
      <c r="BP577" s="1011"/>
      <c r="BQ577" s="1011"/>
      <c r="BR577" s="1011"/>
      <c r="BS577" s="1011"/>
      <c r="BT577" s="1011"/>
      <c r="BU577" s="1011"/>
      <c r="BV577" s="1011"/>
      <c r="BW577" s="1011"/>
      <c r="BX577" s="1011"/>
      <c r="BY577" s="1011"/>
      <c r="BZ577" s="1011"/>
      <c r="CE577" s="813"/>
    </row>
    <row r="578" spans="2:83" s="190" customFormat="1" ht="50.25" hidden="1" customHeight="1" x14ac:dyDescent="0.25">
      <c r="B578" s="204"/>
      <c r="C578" s="123" t="s">
        <v>242</v>
      </c>
      <c r="D578" s="244">
        <f>E578+G578</f>
        <v>460378.08257000003</v>
      </c>
      <c r="E578" s="244">
        <v>0</v>
      </c>
      <c r="F578" s="244"/>
      <c r="G578" s="244">
        <v>460378.08257000003</v>
      </c>
      <c r="H578" s="879"/>
      <c r="I578" s="879"/>
      <c r="J578" s="244">
        <f>Q578-G578</f>
        <v>-460378.08257000003</v>
      </c>
      <c r="K578" s="244">
        <f>M578+Q578</f>
        <v>0</v>
      </c>
      <c r="L578" s="695">
        <f t="shared" si="1184"/>
        <v>0</v>
      </c>
      <c r="M578" s="244">
        <v>0</v>
      </c>
      <c r="N578" s="191"/>
      <c r="O578" s="191"/>
      <c r="P578" s="191"/>
      <c r="Q578" s="244"/>
      <c r="R578" s="695">
        <f t="shared" si="1245"/>
        <v>0</v>
      </c>
      <c r="S578" s="301"/>
      <c r="T578" s="301"/>
      <c r="U578" s="301"/>
      <c r="V578" s="98">
        <f t="shared" si="1170"/>
        <v>0</v>
      </c>
      <c r="W578" s="301"/>
      <c r="X578" s="301"/>
      <c r="Y578" s="301"/>
      <c r="Z578" s="279">
        <f t="shared" si="1165"/>
        <v>0</v>
      </c>
      <c r="AA578" s="279">
        <f t="shared" si="1221"/>
        <v>0</v>
      </c>
      <c r="AB578" s="301"/>
      <c r="AC578" s="301"/>
      <c r="AD578" s="301"/>
      <c r="AE578" s="244">
        <f t="shared" si="1243"/>
        <v>0</v>
      </c>
      <c r="AF578" s="695">
        <f t="shared" si="1186"/>
        <v>0</v>
      </c>
      <c r="AG578" s="244"/>
      <c r="AH578" s="695"/>
      <c r="AI578" s="191"/>
      <c r="AJ578" s="191"/>
      <c r="AK578" s="191"/>
      <c r="AL578" s="695">
        <f t="shared" si="1216"/>
        <v>0</v>
      </c>
      <c r="AM578" s="301"/>
      <c r="AN578" s="301"/>
      <c r="AO578" s="301"/>
      <c r="AP578" s="191">
        <f t="shared" si="1227"/>
        <v>920756.16514000006</v>
      </c>
      <c r="AQ578" s="191"/>
      <c r="AR578" s="244">
        <f t="shared" si="1244"/>
        <v>460378.08257000003</v>
      </c>
      <c r="AS578" s="695">
        <f t="shared" si="1187"/>
        <v>1</v>
      </c>
      <c r="AT578" s="244"/>
      <c r="AU578" s="695"/>
      <c r="AV578" s="191"/>
      <c r="AW578" s="695"/>
      <c r="AX578" s="244">
        <f>'[8]2 вариант'!$I$425</f>
        <v>460378.08257000003</v>
      </c>
      <c r="AY578" s="695">
        <f t="shared" si="1200"/>
        <v>1</v>
      </c>
      <c r="AZ578" s="301"/>
      <c r="BA578" s="695"/>
      <c r="BB578" s="301"/>
      <c r="BC578" s="301"/>
      <c r="BD578" s="301"/>
      <c r="BE578" s="191"/>
      <c r="BF578" s="191"/>
      <c r="BG578" s="191"/>
      <c r="BH578" s="301"/>
      <c r="BI578" s="301"/>
      <c r="BJ578" s="191"/>
      <c r="BK578" s="191"/>
      <c r="BL578" s="301"/>
      <c r="BM578" s="301"/>
      <c r="BN578" s="191"/>
      <c r="BO578" s="191"/>
      <c r="BP578" s="191"/>
      <c r="BQ578" s="191"/>
      <c r="BR578" s="301"/>
      <c r="BS578" s="301"/>
      <c r="BT578" s="191"/>
      <c r="BU578" s="191"/>
      <c r="BV578" s="191"/>
      <c r="BW578" s="191"/>
      <c r="BX578" s="191"/>
      <c r="BY578" s="301"/>
      <c r="BZ578" s="301"/>
      <c r="CE578" s="695"/>
    </row>
    <row r="579" spans="2:83" s="190" customFormat="1" ht="50.25" hidden="1" customHeight="1" x14ac:dyDescent="0.25">
      <c r="B579" s="204"/>
      <c r="C579" s="123" t="s">
        <v>243</v>
      </c>
      <c r="D579" s="244">
        <f t="shared" ref="D579:D582" si="1246">E579+G579</f>
        <v>0</v>
      </c>
      <c r="E579" s="244"/>
      <c r="F579" s="244"/>
      <c r="G579" s="244">
        <v>0</v>
      </c>
      <c r="H579" s="879"/>
      <c r="I579" s="879"/>
      <c r="J579" s="244">
        <f t="shared" ref="J579:J582" si="1247">Q579-G579</f>
        <v>0</v>
      </c>
      <c r="K579" s="244">
        <f t="shared" ref="K579:K582" si="1248">M579+Q579</f>
        <v>0</v>
      </c>
      <c r="L579" s="695" t="e">
        <f t="shared" si="1184"/>
        <v>#DIV/0!</v>
      </c>
      <c r="M579" s="244"/>
      <c r="N579" s="191"/>
      <c r="O579" s="191"/>
      <c r="P579" s="191"/>
      <c r="Q579" s="244"/>
      <c r="R579" s="695" t="e">
        <f t="shared" si="1245"/>
        <v>#DIV/0!</v>
      </c>
      <c r="S579" s="301"/>
      <c r="T579" s="301"/>
      <c r="U579" s="301"/>
      <c r="V579" s="98">
        <f t="shared" si="1170"/>
        <v>0</v>
      </c>
      <c r="W579" s="301"/>
      <c r="X579" s="301"/>
      <c r="Y579" s="301"/>
      <c r="Z579" s="279">
        <f t="shared" si="1165"/>
        <v>0</v>
      </c>
      <c r="AA579" s="279">
        <f t="shared" si="1221"/>
        <v>0</v>
      </c>
      <c r="AB579" s="301"/>
      <c r="AC579" s="301"/>
      <c r="AD579" s="301"/>
      <c r="AE579" s="244">
        <f t="shared" ref="AE579:AE582" si="1249">AK579</f>
        <v>0</v>
      </c>
      <c r="AF579" s="695" t="e">
        <f t="shared" si="1186"/>
        <v>#DIV/0!</v>
      </c>
      <c r="AG579" s="244"/>
      <c r="AH579" s="695"/>
      <c r="AI579" s="191"/>
      <c r="AJ579" s="191"/>
      <c r="AK579" s="191"/>
      <c r="AL579" s="695" t="e">
        <f t="shared" si="1216"/>
        <v>#DIV/0!</v>
      </c>
      <c r="AM579" s="301"/>
      <c r="AN579" s="301"/>
      <c r="AO579" s="301"/>
      <c r="AP579" s="191">
        <f t="shared" si="1227"/>
        <v>0</v>
      </c>
      <c r="AQ579" s="191"/>
      <c r="AR579" s="244">
        <f t="shared" ref="AR579:AR582" si="1250">AX579</f>
        <v>0</v>
      </c>
      <c r="AS579" s="695" t="e">
        <f t="shared" si="1187"/>
        <v>#DIV/0!</v>
      </c>
      <c r="AT579" s="244"/>
      <c r="AU579" s="695"/>
      <c r="AV579" s="191"/>
      <c r="AW579" s="695"/>
      <c r="AX579" s="244"/>
      <c r="AY579" s="695" t="e">
        <f t="shared" si="1200"/>
        <v>#DIV/0!</v>
      </c>
      <c r="AZ579" s="301"/>
      <c r="BA579" s="695"/>
      <c r="BB579" s="301"/>
      <c r="BC579" s="301"/>
      <c r="BD579" s="301"/>
      <c r="BE579" s="191"/>
      <c r="BF579" s="191"/>
      <c r="BG579" s="191"/>
      <c r="BH579" s="301"/>
      <c r="BI579" s="301"/>
      <c r="BJ579" s="191"/>
      <c r="BK579" s="191"/>
      <c r="BL579" s="301"/>
      <c r="BM579" s="301"/>
      <c r="BN579" s="191"/>
      <c r="BO579" s="191"/>
      <c r="BP579" s="191"/>
      <c r="BQ579" s="191"/>
      <c r="BR579" s="301"/>
      <c r="BS579" s="301"/>
      <c r="BT579" s="191"/>
      <c r="BU579" s="191"/>
      <c r="BV579" s="191"/>
      <c r="BW579" s="191"/>
      <c r="BX579" s="191"/>
      <c r="BY579" s="301"/>
      <c r="BZ579" s="301"/>
      <c r="CE579" s="695"/>
    </row>
    <row r="580" spans="2:83" s="190" customFormat="1" ht="50.25" hidden="1" customHeight="1" x14ac:dyDescent="0.25">
      <c r="B580" s="204"/>
      <c r="C580" s="123" t="s">
        <v>412</v>
      </c>
      <c r="D580" s="244">
        <f t="shared" si="1246"/>
        <v>0</v>
      </c>
      <c r="E580" s="244"/>
      <c r="F580" s="244"/>
      <c r="G580" s="244">
        <v>0</v>
      </c>
      <c r="H580" s="879"/>
      <c r="I580" s="879"/>
      <c r="J580" s="244">
        <f t="shared" si="1247"/>
        <v>0</v>
      </c>
      <c r="K580" s="244">
        <f t="shared" si="1248"/>
        <v>0</v>
      </c>
      <c r="L580" s="695" t="e">
        <f t="shared" si="1184"/>
        <v>#DIV/0!</v>
      </c>
      <c r="M580" s="244"/>
      <c r="N580" s="191"/>
      <c r="O580" s="191"/>
      <c r="P580" s="191"/>
      <c r="Q580" s="244"/>
      <c r="R580" s="695" t="e">
        <f t="shared" si="1245"/>
        <v>#DIV/0!</v>
      </c>
      <c r="S580" s="301"/>
      <c r="T580" s="301"/>
      <c r="U580" s="301"/>
      <c r="V580" s="98"/>
      <c r="W580" s="301"/>
      <c r="X580" s="301"/>
      <c r="Y580" s="301"/>
      <c r="Z580" s="279"/>
      <c r="AA580" s="279"/>
      <c r="AB580" s="301"/>
      <c r="AC580" s="301"/>
      <c r="AD580" s="301"/>
      <c r="AE580" s="244">
        <f t="shared" si="1249"/>
        <v>0</v>
      </c>
      <c r="AF580" s="695" t="e">
        <f t="shared" si="1186"/>
        <v>#DIV/0!</v>
      </c>
      <c r="AG580" s="244"/>
      <c r="AH580" s="695"/>
      <c r="AI580" s="191"/>
      <c r="AJ580" s="191"/>
      <c r="AK580" s="191"/>
      <c r="AL580" s="695" t="e">
        <f t="shared" si="1216"/>
        <v>#DIV/0!</v>
      </c>
      <c r="AM580" s="301"/>
      <c r="AN580" s="301"/>
      <c r="AO580" s="301"/>
      <c r="AP580" s="191"/>
      <c r="AQ580" s="191"/>
      <c r="AR580" s="244">
        <f t="shared" si="1250"/>
        <v>0</v>
      </c>
      <c r="AS580" s="695" t="e">
        <f t="shared" si="1187"/>
        <v>#DIV/0!</v>
      </c>
      <c r="AT580" s="244"/>
      <c r="AU580" s="695"/>
      <c r="AV580" s="191"/>
      <c r="AW580" s="695"/>
      <c r="AX580" s="244"/>
      <c r="AY580" s="695" t="e">
        <f t="shared" si="1200"/>
        <v>#DIV/0!</v>
      </c>
      <c r="AZ580" s="301"/>
      <c r="BA580" s="695"/>
      <c r="BB580" s="301"/>
      <c r="BC580" s="301"/>
      <c r="BD580" s="301"/>
      <c r="BE580" s="191"/>
      <c r="BF580" s="191"/>
      <c r="BG580" s="191"/>
      <c r="BH580" s="301"/>
      <c r="BI580" s="301"/>
      <c r="BJ580" s="191"/>
      <c r="BK580" s="191"/>
      <c r="BL580" s="301"/>
      <c r="BM580" s="301"/>
      <c r="BN580" s="191"/>
      <c r="BO580" s="191"/>
      <c r="BP580" s="191"/>
      <c r="BQ580" s="191"/>
      <c r="BR580" s="301"/>
      <c r="BS580" s="301"/>
      <c r="BT580" s="191"/>
      <c r="BU580" s="191"/>
      <c r="BV580" s="191"/>
      <c r="BW580" s="191"/>
      <c r="BX580" s="191"/>
      <c r="BY580" s="301"/>
      <c r="BZ580" s="301"/>
      <c r="CE580" s="695"/>
    </row>
    <row r="581" spans="2:83" s="190" customFormat="1" ht="50.25" hidden="1" customHeight="1" x14ac:dyDescent="0.25">
      <c r="B581" s="204"/>
      <c r="C581" s="123" t="s">
        <v>413</v>
      </c>
      <c r="D581" s="244">
        <f t="shared" si="1246"/>
        <v>0</v>
      </c>
      <c r="E581" s="244"/>
      <c r="F581" s="244"/>
      <c r="G581" s="244"/>
      <c r="H581" s="879"/>
      <c r="I581" s="879"/>
      <c r="J581" s="244">
        <f t="shared" si="1247"/>
        <v>0</v>
      </c>
      <c r="K581" s="244">
        <f t="shared" si="1248"/>
        <v>0</v>
      </c>
      <c r="L581" s="695" t="e">
        <f t="shared" si="1184"/>
        <v>#DIV/0!</v>
      </c>
      <c r="M581" s="244"/>
      <c r="N581" s="191"/>
      <c r="O581" s="191"/>
      <c r="P581" s="191"/>
      <c r="Q581" s="244"/>
      <c r="R581" s="695" t="e">
        <f t="shared" si="1245"/>
        <v>#DIV/0!</v>
      </c>
      <c r="S581" s="301"/>
      <c r="T581" s="301"/>
      <c r="U581" s="301"/>
      <c r="V581" s="98"/>
      <c r="W581" s="301"/>
      <c r="X581" s="301"/>
      <c r="Y581" s="301"/>
      <c r="Z581" s="279"/>
      <c r="AA581" s="279"/>
      <c r="AB581" s="301"/>
      <c r="AC581" s="301"/>
      <c r="AD581" s="301"/>
      <c r="AE581" s="244">
        <f t="shared" si="1249"/>
        <v>0</v>
      </c>
      <c r="AF581" s="695" t="e">
        <f t="shared" si="1186"/>
        <v>#DIV/0!</v>
      </c>
      <c r="AG581" s="244"/>
      <c r="AH581" s="695"/>
      <c r="AI581" s="191"/>
      <c r="AJ581" s="191"/>
      <c r="AK581" s="191"/>
      <c r="AL581" s="695" t="e">
        <f t="shared" si="1216"/>
        <v>#DIV/0!</v>
      </c>
      <c r="AM581" s="301"/>
      <c r="AN581" s="301"/>
      <c r="AO581" s="301"/>
      <c r="AP581" s="191"/>
      <c r="AQ581" s="191"/>
      <c r="AR581" s="244">
        <f t="shared" si="1250"/>
        <v>0</v>
      </c>
      <c r="AS581" s="695" t="e">
        <f t="shared" si="1187"/>
        <v>#DIV/0!</v>
      </c>
      <c r="AT581" s="244"/>
      <c r="AU581" s="695"/>
      <c r="AV581" s="191"/>
      <c r="AW581" s="695"/>
      <c r="AX581" s="244"/>
      <c r="AY581" s="695" t="e">
        <f t="shared" si="1200"/>
        <v>#DIV/0!</v>
      </c>
      <c r="AZ581" s="301"/>
      <c r="BA581" s="695"/>
      <c r="BB581" s="301"/>
      <c r="BC581" s="301"/>
      <c r="BD581" s="301"/>
      <c r="BE581" s="191"/>
      <c r="BF581" s="191"/>
      <c r="BG581" s="191"/>
      <c r="BH581" s="301"/>
      <c r="BI581" s="301"/>
      <c r="BJ581" s="191"/>
      <c r="BK581" s="191"/>
      <c r="BL581" s="301"/>
      <c r="BM581" s="301"/>
      <c r="BN581" s="191"/>
      <c r="BO581" s="191"/>
      <c r="BP581" s="191"/>
      <c r="BQ581" s="191"/>
      <c r="BR581" s="301"/>
      <c r="BS581" s="301"/>
      <c r="BT581" s="191"/>
      <c r="BU581" s="191"/>
      <c r="BV581" s="191"/>
      <c r="BW581" s="191"/>
      <c r="BX581" s="191"/>
      <c r="BY581" s="301"/>
      <c r="BZ581" s="301"/>
      <c r="CE581" s="695"/>
    </row>
    <row r="582" spans="2:83" s="190" customFormat="1" ht="50.25" hidden="1" customHeight="1" x14ac:dyDescent="0.25">
      <c r="B582" s="204"/>
      <c r="C582" s="123" t="s">
        <v>241</v>
      </c>
      <c r="D582" s="244">
        <f t="shared" si="1246"/>
        <v>18505.737430000001</v>
      </c>
      <c r="E582" s="244">
        <v>0</v>
      </c>
      <c r="F582" s="244"/>
      <c r="G582" s="244">
        <v>18505.737430000001</v>
      </c>
      <c r="H582" s="879"/>
      <c r="I582" s="879"/>
      <c r="J582" s="244">
        <f t="shared" si="1247"/>
        <v>-18505.737430000001</v>
      </c>
      <c r="K582" s="244">
        <f t="shared" si="1248"/>
        <v>0</v>
      </c>
      <c r="L582" s="695">
        <f t="shared" si="1184"/>
        <v>0</v>
      </c>
      <c r="M582" s="244">
        <v>0</v>
      </c>
      <c r="N582" s="191"/>
      <c r="O582" s="191"/>
      <c r="P582" s="191"/>
      <c r="Q582" s="244"/>
      <c r="R582" s="695">
        <f t="shared" si="1245"/>
        <v>0</v>
      </c>
      <c r="S582" s="301"/>
      <c r="T582" s="301"/>
      <c r="U582" s="301"/>
      <c r="V582" s="98">
        <f t="shared" si="1170"/>
        <v>0</v>
      </c>
      <c r="W582" s="301"/>
      <c r="X582" s="301"/>
      <c r="Y582" s="301"/>
      <c r="Z582" s="279">
        <f t="shared" si="1165"/>
        <v>0</v>
      </c>
      <c r="AA582" s="279">
        <f t="shared" si="1221"/>
        <v>0</v>
      </c>
      <c r="AB582" s="301"/>
      <c r="AC582" s="301"/>
      <c r="AD582" s="301"/>
      <c r="AE582" s="244">
        <f t="shared" si="1249"/>
        <v>2155.87138</v>
      </c>
      <c r="AF582" s="695">
        <f t="shared" si="1186"/>
        <v>0.1164974585938454</v>
      </c>
      <c r="AG582" s="244"/>
      <c r="AH582" s="695"/>
      <c r="AI582" s="191"/>
      <c r="AJ582" s="191"/>
      <c r="AK582" s="191">
        <f>'[8]2 вариант'!$D$426</f>
        <v>2155.87138</v>
      </c>
      <c r="AL582" s="695">
        <f t="shared" si="1216"/>
        <v>0.1164974585938454</v>
      </c>
      <c r="AM582" s="301"/>
      <c r="AN582" s="301"/>
      <c r="AO582" s="301"/>
      <c r="AP582" s="191">
        <f t="shared" si="1227"/>
        <v>37011.474860000002</v>
      </c>
      <c r="AQ582" s="191"/>
      <c r="AR582" s="244">
        <f t="shared" si="1250"/>
        <v>18505.737430000001</v>
      </c>
      <c r="AS582" s="695">
        <f t="shared" si="1187"/>
        <v>1</v>
      </c>
      <c r="AT582" s="244"/>
      <c r="AU582" s="695"/>
      <c r="AV582" s="191"/>
      <c r="AW582" s="695"/>
      <c r="AX582" s="244">
        <f>'[8]2 вариант'!$I$426</f>
        <v>18505.737430000001</v>
      </c>
      <c r="AY582" s="695">
        <f t="shared" si="1200"/>
        <v>1</v>
      </c>
      <c r="AZ582" s="301"/>
      <c r="BA582" s="695"/>
      <c r="BB582" s="301"/>
      <c r="BC582" s="301"/>
      <c r="BD582" s="301"/>
      <c r="BE582" s="191"/>
      <c r="BF582" s="191"/>
      <c r="BG582" s="191"/>
      <c r="BH582" s="301"/>
      <c r="BI582" s="301"/>
      <c r="BJ582" s="191"/>
      <c r="BK582" s="191"/>
      <c r="BL582" s="301"/>
      <c r="BM582" s="301"/>
      <c r="BN582" s="191"/>
      <c r="BO582" s="191"/>
      <c r="BP582" s="191"/>
      <c r="BQ582" s="191"/>
      <c r="BR582" s="301"/>
      <c r="BS582" s="301"/>
      <c r="BT582" s="191"/>
      <c r="BU582" s="191"/>
      <c r="BV582" s="191"/>
      <c r="BW582" s="191"/>
      <c r="BX582" s="191"/>
      <c r="BY582" s="301"/>
      <c r="BZ582" s="301"/>
      <c r="CE582" s="695"/>
    </row>
    <row r="583" spans="2:83" s="522" customFormat="1" ht="134.25" hidden="1" customHeight="1" x14ac:dyDescent="0.25">
      <c r="B583" s="429" t="s">
        <v>63</v>
      </c>
      <c r="C583" s="523" t="s">
        <v>357</v>
      </c>
      <c r="D583" s="872" t="e">
        <f>E583+I583</f>
        <v>#REF!</v>
      </c>
      <c r="E583" s="882"/>
      <c r="F583" s="882"/>
      <c r="G583" s="882"/>
      <c r="H583" s="882"/>
      <c r="I583" s="872" t="e">
        <f>I599+I603+I611+I617+I628+I632+I636+I624+I641</f>
        <v>#REF!</v>
      </c>
      <c r="J583" s="872" t="e">
        <f>K583+Q583</f>
        <v>#REF!</v>
      </c>
      <c r="K583" s="166" t="e">
        <f>M583+U583</f>
        <v>#REF!</v>
      </c>
      <c r="L583" s="695" t="e">
        <f t="shared" si="1184"/>
        <v>#REF!</v>
      </c>
      <c r="M583" s="882"/>
      <c r="N583" s="19"/>
      <c r="O583" s="431"/>
      <c r="P583" s="19"/>
      <c r="Q583" s="431"/>
      <c r="R583" s="19"/>
      <c r="S583" s="431"/>
      <c r="T583" s="19"/>
      <c r="U583" s="625" t="e">
        <f>U599+U603+U611+U617+U628+U632+U636+U624+U641</f>
        <v>#REF!</v>
      </c>
      <c r="V583" s="431">
        <f t="shared" si="1170"/>
        <v>0</v>
      </c>
      <c r="W583" s="431"/>
      <c r="X583" s="431"/>
      <c r="Y583" s="431"/>
      <c r="Z583" s="625" t="e">
        <f t="shared" si="1165"/>
        <v>#REF!</v>
      </c>
      <c r="AA583" s="431"/>
      <c r="AB583" s="431"/>
      <c r="AC583" s="625" t="e">
        <f>AC599+AC603+AC611+AC617+AC628+AC632+AC636+AC624+AC641</f>
        <v>#REF!</v>
      </c>
      <c r="AD583" s="683"/>
      <c r="AE583" s="872" t="e">
        <f>AG583+AO583</f>
        <v>#REF!</v>
      </c>
      <c r="AF583" s="695" t="e">
        <f t="shared" si="1186"/>
        <v>#REF!</v>
      </c>
      <c r="AG583" s="882"/>
      <c r="AH583" s="695"/>
      <c r="AI583" s="431"/>
      <c r="AJ583" s="19"/>
      <c r="AK583" s="431"/>
      <c r="AL583" s="19"/>
      <c r="AM583" s="431"/>
      <c r="AN583" s="19"/>
      <c r="AO583" s="625" t="e">
        <f>AO599+AO603+AO611+AO617+AO628+AO632+AO636+AO624+AO641</f>
        <v>#REF!</v>
      </c>
      <c r="AP583" s="625">
        <f t="shared" si="1227"/>
        <v>0</v>
      </c>
      <c r="AQ583" s="683"/>
      <c r="AR583" s="872">
        <f>AT583+BB583</f>
        <v>0</v>
      </c>
      <c r="AS583" s="695" t="e">
        <f t="shared" si="1187"/>
        <v>#REF!</v>
      </c>
      <c r="AT583" s="882"/>
      <c r="AU583" s="695"/>
      <c r="AV583" s="431"/>
      <c r="AW583" s="695"/>
      <c r="AX583" s="882"/>
      <c r="AY583" s="695" t="e">
        <f t="shared" si="1200"/>
        <v>#DIV/0!</v>
      </c>
      <c r="AZ583" s="431"/>
      <c r="BA583" s="695"/>
      <c r="BB583" s="625"/>
      <c r="BC583" s="431"/>
      <c r="BD583" s="625"/>
      <c r="BE583" s="625"/>
      <c r="BF583" s="431"/>
      <c r="BG583" s="431"/>
      <c r="BH583" s="431"/>
      <c r="BI583" s="625"/>
      <c r="BJ583" s="625"/>
      <c r="BK583" s="431"/>
      <c r="BL583" s="431"/>
      <c r="BM583" s="625"/>
      <c r="BN583" s="625"/>
      <c r="BO583" s="431"/>
      <c r="BP583" s="431"/>
      <c r="BQ583" s="431"/>
      <c r="BR583" s="431"/>
      <c r="BS583" s="625"/>
      <c r="BT583" s="625"/>
      <c r="BU583" s="625"/>
      <c r="BV583" s="431"/>
      <c r="BW583" s="431"/>
      <c r="BX583" s="431"/>
      <c r="BY583" s="431"/>
      <c r="BZ583" s="507"/>
      <c r="CE583" s="695"/>
    </row>
    <row r="584" spans="2:83" s="253" customFormat="1" ht="78" hidden="1" customHeight="1" x14ac:dyDescent="0.25">
      <c r="B584" s="254" t="s">
        <v>9</v>
      </c>
      <c r="C584" s="255" t="s">
        <v>251</v>
      </c>
      <c r="D584" s="878">
        <f>I584</f>
        <v>0</v>
      </c>
      <c r="E584" s="878"/>
      <c r="F584" s="878"/>
      <c r="G584" s="878"/>
      <c r="H584" s="878"/>
      <c r="I584" s="878">
        <f>I585+I588+I590+I592</f>
        <v>0</v>
      </c>
      <c r="J584" s="878">
        <f>Q584</f>
        <v>0</v>
      </c>
      <c r="K584" s="166">
        <f>U584</f>
        <v>0</v>
      </c>
      <c r="L584" s="695" t="e">
        <f t="shared" si="1184"/>
        <v>#DIV/0!</v>
      </c>
      <c r="M584" s="878"/>
      <c r="N584" s="683"/>
      <c r="O584" s="129"/>
      <c r="P584" s="683"/>
      <c r="Q584" s="129"/>
      <c r="R584" s="683"/>
      <c r="S584" s="129"/>
      <c r="T584" s="683"/>
      <c r="U584" s="129">
        <f>U585+U588+U590+U592</f>
        <v>0</v>
      </c>
      <c r="V584" s="89">
        <f t="shared" si="1170"/>
        <v>0</v>
      </c>
      <c r="W584" s="129"/>
      <c r="X584" s="129"/>
      <c r="Y584" s="129"/>
      <c r="Z584" s="129">
        <f t="shared" si="1165"/>
        <v>0</v>
      </c>
      <c r="AA584" s="279"/>
      <c r="AB584" s="129"/>
      <c r="AC584" s="129">
        <f>AC585+AC588+AC590+AC592</f>
        <v>0</v>
      </c>
      <c r="AD584" s="683"/>
      <c r="AE584" s="878">
        <f>AO584</f>
        <v>0</v>
      </c>
      <c r="AF584" s="695" t="e">
        <f t="shared" si="1186"/>
        <v>#DIV/0!</v>
      </c>
      <c r="AG584" s="878"/>
      <c r="AH584" s="695"/>
      <c r="AI584" s="129"/>
      <c r="AJ584" s="683"/>
      <c r="AK584" s="129"/>
      <c r="AL584" s="683"/>
      <c r="AM584" s="129"/>
      <c r="AN584" s="683"/>
      <c r="AO584" s="129">
        <f>AO585+AO588+AO590+AO592</f>
        <v>0</v>
      </c>
      <c r="AP584" s="129">
        <f t="shared" si="1227"/>
        <v>0</v>
      </c>
      <c r="AQ584" s="683"/>
      <c r="AR584" s="878">
        <f>BB584</f>
        <v>0</v>
      </c>
      <c r="AS584" s="695" t="e">
        <f t="shared" si="1187"/>
        <v>#DIV/0!</v>
      </c>
      <c r="AT584" s="878"/>
      <c r="AU584" s="695" t="e">
        <f t="shared" ref="AU584:AU596" si="1251">AT584/E584</f>
        <v>#DIV/0!</v>
      </c>
      <c r="AV584" s="129"/>
      <c r="AW584" s="695" t="e">
        <f t="shared" ref="AW584:AW596" si="1252">AV584/F584</f>
        <v>#DIV/0!</v>
      </c>
      <c r="AX584" s="878"/>
      <c r="AY584" s="695" t="e">
        <f t="shared" si="1200"/>
        <v>#DIV/0!</v>
      </c>
      <c r="AZ584" s="129"/>
      <c r="BA584" s="695" t="e">
        <f t="shared" ref="BA584:BA596" si="1253">AZ584/H584</f>
        <v>#DIV/0!</v>
      </c>
      <c r="BB584" s="129">
        <f>BB585+BB588+BB590+BB592</f>
        <v>0</v>
      </c>
      <c r="BC584" s="129"/>
      <c r="BD584" s="129">
        <f t="shared" ref="BD584:BD654" si="1254">AO584</f>
        <v>0</v>
      </c>
      <c r="BE584" s="129">
        <f>BI584</f>
        <v>0</v>
      </c>
      <c r="BF584" s="129"/>
      <c r="BG584" s="129"/>
      <c r="BH584" s="129"/>
      <c r="BI584" s="129">
        <f>BI585+BI588+BI590+BI592</f>
        <v>0</v>
      </c>
      <c r="BJ584" s="129">
        <f t="shared" ref="BJ584:BJ594" si="1255">BK584+BL584+BM584</f>
        <v>0</v>
      </c>
      <c r="BK584" s="129"/>
      <c r="BL584" s="129"/>
      <c r="BM584" s="129"/>
      <c r="BN584" s="129">
        <f t="shared" ref="BN584:BN594" si="1256">BO584+BR584+BS584</f>
        <v>0</v>
      </c>
      <c r="BO584" s="129"/>
      <c r="BP584" s="129"/>
      <c r="BQ584" s="129"/>
      <c r="BR584" s="129"/>
      <c r="BS584" s="129">
        <f t="shared" ref="BS584:BS594" si="1257">BI584</f>
        <v>0</v>
      </c>
      <c r="BT584" s="129"/>
      <c r="BU584" s="129">
        <f>BZ584</f>
        <v>0</v>
      </c>
      <c r="BV584" s="129"/>
      <c r="BW584" s="129"/>
      <c r="BX584" s="129"/>
      <c r="BY584" s="129"/>
      <c r="BZ584" s="129">
        <f>BZ585+BZ588+BZ590+BZ592</f>
        <v>0</v>
      </c>
      <c r="CE584" s="695" t="e">
        <f t="shared" ref="CE584:CE622" si="1258">BB584/I584</f>
        <v>#DIV/0!</v>
      </c>
    </row>
    <row r="585" spans="2:83" s="52" customFormat="1" ht="57.75" hidden="1" customHeight="1" x14ac:dyDescent="0.25">
      <c r="B585" s="203" t="s">
        <v>34</v>
      </c>
      <c r="C585" s="126" t="s">
        <v>66</v>
      </c>
      <c r="D585" s="168"/>
      <c r="E585" s="33"/>
      <c r="F585" s="33"/>
      <c r="G585" s="33"/>
      <c r="H585" s="33"/>
      <c r="I585" s="168"/>
      <c r="J585" s="168"/>
      <c r="K585" s="166"/>
      <c r="L585" s="695" t="e">
        <f t="shared" si="1184"/>
        <v>#DIV/0!</v>
      </c>
      <c r="M585" s="33"/>
      <c r="N585" s="19"/>
      <c r="O585" s="89"/>
      <c r="P585" s="19"/>
      <c r="Q585" s="89"/>
      <c r="R585" s="19"/>
      <c r="S585" s="89"/>
      <c r="T585" s="19"/>
      <c r="U585" s="628"/>
      <c r="V585" s="89">
        <f t="shared" si="1170"/>
        <v>0</v>
      </c>
      <c r="W585" s="89"/>
      <c r="X585" s="89"/>
      <c r="Y585" s="89"/>
      <c r="Z585" s="628">
        <f t="shared" si="1165"/>
        <v>0</v>
      </c>
      <c r="AA585" s="279"/>
      <c r="AB585" s="89"/>
      <c r="AC585" s="628"/>
      <c r="AD585" s="683"/>
      <c r="AE585" s="168"/>
      <c r="AF585" s="695" t="e">
        <f t="shared" si="1186"/>
        <v>#DIV/0!</v>
      </c>
      <c r="AG585" s="33"/>
      <c r="AH585" s="695"/>
      <c r="AI585" s="89"/>
      <c r="AJ585" s="19"/>
      <c r="AK585" s="89"/>
      <c r="AL585" s="19"/>
      <c r="AM585" s="89"/>
      <c r="AN585" s="19"/>
      <c r="AO585" s="628"/>
      <c r="AP585" s="628">
        <f t="shared" si="1227"/>
        <v>0</v>
      </c>
      <c r="AQ585" s="683"/>
      <c r="AR585" s="168"/>
      <c r="AS585" s="695" t="e">
        <f t="shared" si="1187"/>
        <v>#DIV/0!</v>
      </c>
      <c r="AT585" s="33"/>
      <c r="AU585" s="695" t="e">
        <f t="shared" si="1251"/>
        <v>#DIV/0!</v>
      </c>
      <c r="AV585" s="89"/>
      <c r="AW585" s="695" t="e">
        <f t="shared" si="1252"/>
        <v>#DIV/0!</v>
      </c>
      <c r="AX585" s="33"/>
      <c r="AY585" s="695" t="e">
        <f t="shared" si="1200"/>
        <v>#DIV/0!</v>
      </c>
      <c r="AZ585" s="89"/>
      <c r="BA585" s="695" t="e">
        <f t="shared" si="1253"/>
        <v>#DIV/0!</v>
      </c>
      <c r="BB585" s="628"/>
      <c r="BC585" s="89"/>
      <c r="BD585" s="628">
        <f t="shared" si="1254"/>
        <v>0</v>
      </c>
      <c r="BE585" s="628"/>
      <c r="BF585" s="89"/>
      <c r="BG585" s="89"/>
      <c r="BH585" s="89"/>
      <c r="BI585" s="628"/>
      <c r="BJ585" s="628">
        <f t="shared" si="1255"/>
        <v>0</v>
      </c>
      <c r="BK585" s="89"/>
      <c r="BL585" s="89"/>
      <c r="BM585" s="628"/>
      <c r="BN585" s="628">
        <f t="shared" si="1256"/>
        <v>0</v>
      </c>
      <c r="BO585" s="89"/>
      <c r="BP585" s="89"/>
      <c r="BQ585" s="89"/>
      <c r="BR585" s="89"/>
      <c r="BS585" s="628">
        <f t="shared" si="1257"/>
        <v>0</v>
      </c>
      <c r="BT585" s="628"/>
      <c r="BU585" s="628"/>
      <c r="BV585" s="89"/>
      <c r="BW585" s="89"/>
      <c r="BX585" s="89"/>
      <c r="BY585" s="89"/>
      <c r="BZ585" s="508"/>
      <c r="CE585" s="695" t="e">
        <f t="shared" si="1258"/>
        <v>#DIV/0!</v>
      </c>
    </row>
    <row r="586" spans="2:83" s="52" customFormat="1" ht="78" hidden="1" customHeight="1" x14ac:dyDescent="0.25">
      <c r="B586" s="203" t="s">
        <v>36</v>
      </c>
      <c r="C586" s="53" t="s">
        <v>214</v>
      </c>
      <c r="D586" s="168"/>
      <c r="E586" s="33"/>
      <c r="F586" s="33"/>
      <c r="G586" s="33"/>
      <c r="H586" s="33"/>
      <c r="I586" s="168"/>
      <c r="J586" s="168"/>
      <c r="K586" s="166"/>
      <c r="L586" s="695" t="e">
        <f t="shared" si="1184"/>
        <v>#DIV/0!</v>
      </c>
      <c r="M586" s="33"/>
      <c r="N586" s="19"/>
      <c r="O586" s="89"/>
      <c r="P586" s="19"/>
      <c r="Q586" s="89"/>
      <c r="R586" s="19"/>
      <c r="S586" s="89"/>
      <c r="T586" s="19"/>
      <c r="U586" s="628"/>
      <c r="V586" s="89">
        <f t="shared" si="1170"/>
        <v>0</v>
      </c>
      <c r="W586" s="89"/>
      <c r="X586" s="89"/>
      <c r="Y586" s="89"/>
      <c r="Z586" s="628">
        <f t="shared" si="1165"/>
        <v>0</v>
      </c>
      <c r="AA586" s="279"/>
      <c r="AB586" s="89"/>
      <c r="AC586" s="628"/>
      <c r="AD586" s="683"/>
      <c r="AE586" s="168"/>
      <c r="AF586" s="695" t="e">
        <f t="shared" si="1186"/>
        <v>#DIV/0!</v>
      </c>
      <c r="AG586" s="33"/>
      <c r="AH586" s="695"/>
      <c r="AI586" s="89"/>
      <c r="AJ586" s="19"/>
      <c r="AK586" s="89"/>
      <c r="AL586" s="19"/>
      <c r="AM586" s="89"/>
      <c r="AN586" s="19"/>
      <c r="AO586" s="628"/>
      <c r="AP586" s="628">
        <f t="shared" si="1227"/>
        <v>0</v>
      </c>
      <c r="AQ586" s="683"/>
      <c r="AR586" s="168"/>
      <c r="AS586" s="695" t="e">
        <f t="shared" si="1187"/>
        <v>#DIV/0!</v>
      </c>
      <c r="AT586" s="33"/>
      <c r="AU586" s="695" t="e">
        <f t="shared" si="1251"/>
        <v>#DIV/0!</v>
      </c>
      <c r="AV586" s="89"/>
      <c r="AW586" s="695" t="e">
        <f t="shared" si="1252"/>
        <v>#DIV/0!</v>
      </c>
      <c r="AX586" s="33"/>
      <c r="AY586" s="695" t="e">
        <f t="shared" si="1200"/>
        <v>#DIV/0!</v>
      </c>
      <c r="AZ586" s="89"/>
      <c r="BA586" s="695" t="e">
        <f t="shared" si="1253"/>
        <v>#DIV/0!</v>
      </c>
      <c r="BB586" s="628"/>
      <c r="BC586" s="89"/>
      <c r="BD586" s="628">
        <f t="shared" si="1254"/>
        <v>0</v>
      </c>
      <c r="BE586" s="628"/>
      <c r="BF586" s="89"/>
      <c r="BG586" s="89"/>
      <c r="BH586" s="89"/>
      <c r="BI586" s="628"/>
      <c r="BJ586" s="628">
        <f t="shared" si="1255"/>
        <v>0</v>
      </c>
      <c r="BK586" s="89"/>
      <c r="BL586" s="89"/>
      <c r="BM586" s="628"/>
      <c r="BN586" s="628">
        <f t="shared" si="1256"/>
        <v>0</v>
      </c>
      <c r="BO586" s="89"/>
      <c r="BP586" s="89"/>
      <c r="BQ586" s="89"/>
      <c r="BR586" s="89"/>
      <c r="BS586" s="628">
        <f t="shared" si="1257"/>
        <v>0</v>
      </c>
      <c r="BT586" s="628"/>
      <c r="BU586" s="628"/>
      <c r="BV586" s="89"/>
      <c r="BW586" s="89"/>
      <c r="BX586" s="89"/>
      <c r="BY586" s="89"/>
      <c r="BZ586" s="508"/>
      <c r="CE586" s="695" t="e">
        <f t="shared" si="1258"/>
        <v>#DIV/0!</v>
      </c>
    </row>
    <row r="587" spans="2:83" s="52" customFormat="1" ht="78" hidden="1" customHeight="1" x14ac:dyDescent="0.25">
      <c r="B587" s="203" t="s">
        <v>56</v>
      </c>
      <c r="C587" s="53" t="s">
        <v>215</v>
      </c>
      <c r="D587" s="168"/>
      <c r="E587" s="33"/>
      <c r="F587" s="33"/>
      <c r="G587" s="33"/>
      <c r="H587" s="33"/>
      <c r="I587" s="168"/>
      <c r="J587" s="168"/>
      <c r="K587" s="166"/>
      <c r="L587" s="695" t="e">
        <f t="shared" si="1184"/>
        <v>#DIV/0!</v>
      </c>
      <c r="M587" s="33"/>
      <c r="N587" s="19"/>
      <c r="O587" s="89"/>
      <c r="P587" s="19"/>
      <c r="Q587" s="89"/>
      <c r="R587" s="19"/>
      <c r="S587" s="89"/>
      <c r="T587" s="19"/>
      <c r="U587" s="628"/>
      <c r="V587" s="89">
        <f t="shared" si="1170"/>
        <v>0</v>
      </c>
      <c r="W587" s="89"/>
      <c r="X587" s="89"/>
      <c r="Y587" s="89"/>
      <c r="Z587" s="628">
        <f t="shared" si="1165"/>
        <v>0</v>
      </c>
      <c r="AA587" s="279"/>
      <c r="AB587" s="89"/>
      <c r="AC587" s="628"/>
      <c r="AD587" s="683"/>
      <c r="AE587" s="168"/>
      <c r="AF587" s="695" t="e">
        <f t="shared" si="1186"/>
        <v>#DIV/0!</v>
      </c>
      <c r="AG587" s="33"/>
      <c r="AH587" s="695"/>
      <c r="AI587" s="89"/>
      <c r="AJ587" s="19"/>
      <c r="AK587" s="89"/>
      <c r="AL587" s="19"/>
      <c r="AM587" s="89"/>
      <c r="AN587" s="19"/>
      <c r="AO587" s="628"/>
      <c r="AP587" s="628">
        <f t="shared" si="1227"/>
        <v>0</v>
      </c>
      <c r="AQ587" s="683"/>
      <c r="AR587" s="168"/>
      <c r="AS587" s="695" t="e">
        <f t="shared" si="1187"/>
        <v>#DIV/0!</v>
      </c>
      <c r="AT587" s="33"/>
      <c r="AU587" s="695" t="e">
        <f t="shared" si="1251"/>
        <v>#DIV/0!</v>
      </c>
      <c r="AV587" s="89"/>
      <c r="AW587" s="695" t="e">
        <f t="shared" si="1252"/>
        <v>#DIV/0!</v>
      </c>
      <c r="AX587" s="33"/>
      <c r="AY587" s="695" t="e">
        <f t="shared" si="1200"/>
        <v>#DIV/0!</v>
      </c>
      <c r="AZ587" s="89"/>
      <c r="BA587" s="695" t="e">
        <f t="shared" si="1253"/>
        <v>#DIV/0!</v>
      </c>
      <c r="BB587" s="628"/>
      <c r="BC587" s="89"/>
      <c r="BD587" s="628">
        <f t="shared" si="1254"/>
        <v>0</v>
      </c>
      <c r="BE587" s="628"/>
      <c r="BF587" s="89"/>
      <c r="BG587" s="89"/>
      <c r="BH587" s="89"/>
      <c r="BI587" s="628"/>
      <c r="BJ587" s="628">
        <f t="shared" si="1255"/>
        <v>0</v>
      </c>
      <c r="BK587" s="89"/>
      <c r="BL587" s="89"/>
      <c r="BM587" s="628"/>
      <c r="BN587" s="628">
        <f t="shared" si="1256"/>
        <v>0</v>
      </c>
      <c r="BO587" s="89"/>
      <c r="BP587" s="89"/>
      <c r="BQ587" s="89"/>
      <c r="BR587" s="89"/>
      <c r="BS587" s="628">
        <f t="shared" si="1257"/>
        <v>0</v>
      </c>
      <c r="BT587" s="628"/>
      <c r="BU587" s="628"/>
      <c r="BV587" s="89"/>
      <c r="BW587" s="89"/>
      <c r="BX587" s="89"/>
      <c r="BY587" s="89"/>
      <c r="BZ587" s="508"/>
      <c r="CE587" s="695" t="e">
        <f t="shared" si="1258"/>
        <v>#DIV/0!</v>
      </c>
    </row>
    <row r="588" spans="2:83" s="52" customFormat="1" ht="78" hidden="1" customHeight="1" x14ac:dyDescent="0.25">
      <c r="B588" s="203" t="s">
        <v>63</v>
      </c>
      <c r="C588" s="128" t="s">
        <v>73</v>
      </c>
      <c r="D588" s="168"/>
      <c r="E588" s="33"/>
      <c r="F588" s="33"/>
      <c r="G588" s="33"/>
      <c r="H588" s="33"/>
      <c r="I588" s="168"/>
      <c r="J588" s="168"/>
      <c r="K588" s="166"/>
      <c r="L588" s="695" t="e">
        <f t="shared" si="1184"/>
        <v>#DIV/0!</v>
      </c>
      <c r="M588" s="33"/>
      <c r="N588" s="19"/>
      <c r="O588" s="89"/>
      <c r="P588" s="19"/>
      <c r="Q588" s="89"/>
      <c r="R588" s="19"/>
      <c r="S588" s="89"/>
      <c r="T588" s="19"/>
      <c r="U588" s="628"/>
      <c r="V588" s="89">
        <f t="shared" si="1170"/>
        <v>0</v>
      </c>
      <c r="W588" s="89"/>
      <c r="X588" s="89"/>
      <c r="Y588" s="89"/>
      <c r="Z588" s="628">
        <f t="shared" si="1165"/>
        <v>0</v>
      </c>
      <c r="AA588" s="279"/>
      <c r="AB588" s="89"/>
      <c r="AC588" s="628"/>
      <c r="AD588" s="683"/>
      <c r="AE588" s="168"/>
      <c r="AF588" s="695" t="e">
        <f t="shared" si="1186"/>
        <v>#DIV/0!</v>
      </c>
      <c r="AG588" s="33"/>
      <c r="AH588" s="695"/>
      <c r="AI588" s="89"/>
      <c r="AJ588" s="19"/>
      <c r="AK588" s="89"/>
      <c r="AL588" s="19"/>
      <c r="AM588" s="89"/>
      <c r="AN588" s="19"/>
      <c r="AO588" s="628"/>
      <c r="AP588" s="628">
        <f t="shared" si="1227"/>
        <v>0</v>
      </c>
      <c r="AQ588" s="683"/>
      <c r="AR588" s="168"/>
      <c r="AS588" s="695" t="e">
        <f t="shared" si="1187"/>
        <v>#DIV/0!</v>
      </c>
      <c r="AT588" s="33"/>
      <c r="AU588" s="695" t="e">
        <f t="shared" si="1251"/>
        <v>#DIV/0!</v>
      </c>
      <c r="AV588" s="89"/>
      <c r="AW588" s="695" t="e">
        <f t="shared" si="1252"/>
        <v>#DIV/0!</v>
      </c>
      <c r="AX588" s="33"/>
      <c r="AY588" s="695" t="e">
        <f t="shared" si="1200"/>
        <v>#DIV/0!</v>
      </c>
      <c r="AZ588" s="89"/>
      <c r="BA588" s="695" t="e">
        <f t="shared" si="1253"/>
        <v>#DIV/0!</v>
      </c>
      <c r="BB588" s="628"/>
      <c r="BC588" s="89"/>
      <c r="BD588" s="628">
        <f t="shared" si="1254"/>
        <v>0</v>
      </c>
      <c r="BE588" s="628"/>
      <c r="BF588" s="89"/>
      <c r="BG588" s="89"/>
      <c r="BH588" s="89"/>
      <c r="BI588" s="628"/>
      <c r="BJ588" s="628">
        <f t="shared" si="1255"/>
        <v>0</v>
      </c>
      <c r="BK588" s="89"/>
      <c r="BL588" s="89"/>
      <c r="BM588" s="628"/>
      <c r="BN588" s="628">
        <f t="shared" si="1256"/>
        <v>0</v>
      </c>
      <c r="BO588" s="89"/>
      <c r="BP588" s="89"/>
      <c r="BQ588" s="89"/>
      <c r="BR588" s="89"/>
      <c r="BS588" s="628">
        <f t="shared" si="1257"/>
        <v>0</v>
      </c>
      <c r="BT588" s="628"/>
      <c r="BU588" s="628"/>
      <c r="BV588" s="89"/>
      <c r="BW588" s="89"/>
      <c r="BX588" s="89"/>
      <c r="BY588" s="89"/>
      <c r="BZ588" s="508"/>
      <c r="CE588" s="695" t="e">
        <f t="shared" si="1258"/>
        <v>#DIV/0!</v>
      </c>
    </row>
    <row r="589" spans="2:83" s="52" customFormat="1" ht="78" hidden="1" customHeight="1" x14ac:dyDescent="0.25">
      <c r="B589" s="203" t="s">
        <v>181</v>
      </c>
      <c r="C589" s="53" t="s">
        <v>216</v>
      </c>
      <c r="D589" s="168"/>
      <c r="E589" s="33"/>
      <c r="F589" s="33"/>
      <c r="G589" s="33"/>
      <c r="H589" s="33"/>
      <c r="I589" s="168"/>
      <c r="J589" s="168"/>
      <c r="K589" s="166"/>
      <c r="L589" s="695" t="e">
        <f t="shared" si="1184"/>
        <v>#DIV/0!</v>
      </c>
      <c r="M589" s="33"/>
      <c r="N589" s="19"/>
      <c r="O589" s="89"/>
      <c r="P589" s="19"/>
      <c r="Q589" s="89"/>
      <c r="R589" s="19"/>
      <c r="S589" s="89"/>
      <c r="T589" s="19"/>
      <c r="U589" s="628"/>
      <c r="V589" s="89">
        <f t="shared" si="1170"/>
        <v>0</v>
      </c>
      <c r="W589" s="89"/>
      <c r="X589" s="89"/>
      <c r="Y589" s="89"/>
      <c r="Z589" s="628">
        <f t="shared" si="1165"/>
        <v>0</v>
      </c>
      <c r="AA589" s="279"/>
      <c r="AB589" s="89"/>
      <c r="AC589" s="628"/>
      <c r="AD589" s="683"/>
      <c r="AE589" s="168"/>
      <c r="AF589" s="695" t="e">
        <f t="shared" si="1186"/>
        <v>#DIV/0!</v>
      </c>
      <c r="AG589" s="33"/>
      <c r="AH589" s="695"/>
      <c r="AI589" s="89"/>
      <c r="AJ589" s="19"/>
      <c r="AK589" s="89"/>
      <c r="AL589" s="19"/>
      <c r="AM589" s="89"/>
      <c r="AN589" s="19"/>
      <c r="AO589" s="628"/>
      <c r="AP589" s="628">
        <f t="shared" si="1227"/>
        <v>0</v>
      </c>
      <c r="AQ589" s="683"/>
      <c r="AR589" s="168"/>
      <c r="AS589" s="695" t="e">
        <f t="shared" si="1187"/>
        <v>#DIV/0!</v>
      </c>
      <c r="AT589" s="33"/>
      <c r="AU589" s="695" t="e">
        <f t="shared" si="1251"/>
        <v>#DIV/0!</v>
      </c>
      <c r="AV589" s="89"/>
      <c r="AW589" s="695" t="e">
        <f t="shared" si="1252"/>
        <v>#DIV/0!</v>
      </c>
      <c r="AX589" s="33"/>
      <c r="AY589" s="695" t="e">
        <f t="shared" si="1200"/>
        <v>#DIV/0!</v>
      </c>
      <c r="AZ589" s="89"/>
      <c r="BA589" s="695" t="e">
        <f t="shared" si="1253"/>
        <v>#DIV/0!</v>
      </c>
      <c r="BB589" s="628"/>
      <c r="BC589" s="89"/>
      <c r="BD589" s="628">
        <f t="shared" si="1254"/>
        <v>0</v>
      </c>
      <c r="BE589" s="628"/>
      <c r="BF589" s="89"/>
      <c r="BG589" s="89"/>
      <c r="BH589" s="89"/>
      <c r="BI589" s="628"/>
      <c r="BJ589" s="628">
        <f t="shared" si="1255"/>
        <v>0</v>
      </c>
      <c r="BK589" s="89"/>
      <c r="BL589" s="89"/>
      <c r="BM589" s="628"/>
      <c r="BN589" s="628">
        <f t="shared" si="1256"/>
        <v>0</v>
      </c>
      <c r="BO589" s="89"/>
      <c r="BP589" s="89"/>
      <c r="BQ589" s="89"/>
      <c r="BR589" s="89"/>
      <c r="BS589" s="628">
        <f t="shared" si="1257"/>
        <v>0</v>
      </c>
      <c r="BT589" s="628"/>
      <c r="BU589" s="628"/>
      <c r="BV589" s="89"/>
      <c r="BW589" s="89"/>
      <c r="BX589" s="89"/>
      <c r="BY589" s="89"/>
      <c r="BZ589" s="508"/>
      <c r="CE589" s="695" t="e">
        <f t="shared" si="1258"/>
        <v>#DIV/0!</v>
      </c>
    </row>
    <row r="590" spans="2:83" s="52" customFormat="1" ht="78" hidden="1" customHeight="1" x14ac:dyDescent="0.25">
      <c r="B590" s="203" t="s">
        <v>7</v>
      </c>
      <c r="C590" s="128" t="s">
        <v>80</v>
      </c>
      <c r="D590" s="168"/>
      <c r="E590" s="33"/>
      <c r="F590" s="33"/>
      <c r="G590" s="33"/>
      <c r="H590" s="33"/>
      <c r="I590" s="168"/>
      <c r="J590" s="168"/>
      <c r="K590" s="166"/>
      <c r="L590" s="695" t="e">
        <f t="shared" si="1184"/>
        <v>#DIV/0!</v>
      </c>
      <c r="M590" s="33"/>
      <c r="N590" s="19"/>
      <c r="O590" s="89"/>
      <c r="P590" s="19"/>
      <c r="Q590" s="89"/>
      <c r="R590" s="19"/>
      <c r="S590" s="89"/>
      <c r="T590" s="19"/>
      <c r="U590" s="628"/>
      <c r="V590" s="89">
        <f t="shared" si="1170"/>
        <v>0</v>
      </c>
      <c r="W590" s="89"/>
      <c r="X590" s="89"/>
      <c r="Y590" s="89"/>
      <c r="Z590" s="628">
        <f t="shared" si="1165"/>
        <v>0</v>
      </c>
      <c r="AA590" s="279"/>
      <c r="AB590" s="89"/>
      <c r="AC590" s="628"/>
      <c r="AD590" s="683"/>
      <c r="AE590" s="168"/>
      <c r="AF590" s="695" t="e">
        <f t="shared" si="1186"/>
        <v>#DIV/0!</v>
      </c>
      <c r="AG590" s="33"/>
      <c r="AH590" s="695"/>
      <c r="AI590" s="89"/>
      <c r="AJ590" s="19"/>
      <c r="AK590" s="89"/>
      <c r="AL590" s="19"/>
      <c r="AM590" s="89"/>
      <c r="AN590" s="19"/>
      <c r="AO590" s="628"/>
      <c r="AP590" s="628">
        <f t="shared" si="1227"/>
        <v>0</v>
      </c>
      <c r="AQ590" s="683"/>
      <c r="AR590" s="168"/>
      <c r="AS590" s="695" t="e">
        <f t="shared" si="1187"/>
        <v>#DIV/0!</v>
      </c>
      <c r="AT590" s="33"/>
      <c r="AU590" s="695" t="e">
        <f t="shared" si="1251"/>
        <v>#DIV/0!</v>
      </c>
      <c r="AV590" s="89"/>
      <c r="AW590" s="695" t="e">
        <f t="shared" si="1252"/>
        <v>#DIV/0!</v>
      </c>
      <c r="AX590" s="33"/>
      <c r="AY590" s="695" t="e">
        <f t="shared" si="1200"/>
        <v>#DIV/0!</v>
      </c>
      <c r="AZ590" s="89"/>
      <c r="BA590" s="695" t="e">
        <f t="shared" si="1253"/>
        <v>#DIV/0!</v>
      </c>
      <c r="BB590" s="628"/>
      <c r="BC590" s="89"/>
      <c r="BD590" s="628">
        <f t="shared" si="1254"/>
        <v>0</v>
      </c>
      <c r="BE590" s="628"/>
      <c r="BF590" s="89"/>
      <c r="BG590" s="89"/>
      <c r="BH590" s="89"/>
      <c r="BI590" s="628"/>
      <c r="BJ590" s="628">
        <f t="shared" si="1255"/>
        <v>0</v>
      </c>
      <c r="BK590" s="89"/>
      <c r="BL590" s="89"/>
      <c r="BM590" s="628"/>
      <c r="BN590" s="628">
        <f t="shared" si="1256"/>
        <v>0</v>
      </c>
      <c r="BO590" s="89"/>
      <c r="BP590" s="89"/>
      <c r="BQ590" s="89"/>
      <c r="BR590" s="89"/>
      <c r="BS590" s="628">
        <f t="shared" si="1257"/>
        <v>0</v>
      </c>
      <c r="BT590" s="628"/>
      <c r="BU590" s="628"/>
      <c r="BV590" s="89"/>
      <c r="BW590" s="89"/>
      <c r="BX590" s="89"/>
      <c r="BY590" s="89"/>
      <c r="BZ590" s="508"/>
      <c r="CE590" s="695" t="e">
        <f t="shared" si="1258"/>
        <v>#DIV/0!</v>
      </c>
    </row>
    <row r="591" spans="2:83" s="52" customFormat="1" ht="78" hidden="1" customHeight="1" x14ac:dyDescent="0.25">
      <c r="B591" s="203" t="s">
        <v>5</v>
      </c>
      <c r="C591" s="53" t="s">
        <v>218</v>
      </c>
      <c r="D591" s="168"/>
      <c r="E591" s="33"/>
      <c r="F591" s="33"/>
      <c r="G591" s="33"/>
      <c r="H591" s="33"/>
      <c r="I591" s="168"/>
      <c r="J591" s="168"/>
      <c r="K591" s="166"/>
      <c r="L591" s="695" t="e">
        <f t="shared" si="1184"/>
        <v>#DIV/0!</v>
      </c>
      <c r="M591" s="33"/>
      <c r="N591" s="19"/>
      <c r="O591" s="89"/>
      <c r="P591" s="19"/>
      <c r="Q591" s="89"/>
      <c r="R591" s="19"/>
      <c r="S591" s="89"/>
      <c r="T591" s="19"/>
      <c r="U591" s="628"/>
      <c r="V591" s="89">
        <f t="shared" si="1170"/>
        <v>0</v>
      </c>
      <c r="W591" s="89"/>
      <c r="X591" s="89"/>
      <c r="Y591" s="89"/>
      <c r="Z591" s="628">
        <f t="shared" si="1165"/>
        <v>0</v>
      </c>
      <c r="AA591" s="279"/>
      <c r="AB591" s="89"/>
      <c r="AC591" s="628"/>
      <c r="AD591" s="683"/>
      <c r="AE591" s="168"/>
      <c r="AF591" s="695" t="e">
        <f t="shared" si="1186"/>
        <v>#DIV/0!</v>
      </c>
      <c r="AG591" s="33"/>
      <c r="AH591" s="695"/>
      <c r="AI591" s="89"/>
      <c r="AJ591" s="19"/>
      <c r="AK591" s="89"/>
      <c r="AL591" s="19"/>
      <c r="AM591" s="89"/>
      <c r="AN591" s="19"/>
      <c r="AO591" s="628"/>
      <c r="AP591" s="628">
        <f t="shared" si="1227"/>
        <v>0</v>
      </c>
      <c r="AQ591" s="683"/>
      <c r="AR591" s="168"/>
      <c r="AS591" s="695" t="e">
        <f t="shared" si="1187"/>
        <v>#DIV/0!</v>
      </c>
      <c r="AT591" s="33"/>
      <c r="AU591" s="695" t="e">
        <f t="shared" si="1251"/>
        <v>#DIV/0!</v>
      </c>
      <c r="AV591" s="89"/>
      <c r="AW591" s="695" t="e">
        <f t="shared" si="1252"/>
        <v>#DIV/0!</v>
      </c>
      <c r="AX591" s="33"/>
      <c r="AY591" s="695" t="e">
        <f t="shared" si="1200"/>
        <v>#DIV/0!</v>
      </c>
      <c r="AZ591" s="89"/>
      <c r="BA591" s="695" t="e">
        <f t="shared" si="1253"/>
        <v>#DIV/0!</v>
      </c>
      <c r="BB591" s="628"/>
      <c r="BC591" s="89"/>
      <c r="BD591" s="628">
        <f t="shared" si="1254"/>
        <v>0</v>
      </c>
      <c r="BE591" s="628"/>
      <c r="BF591" s="89"/>
      <c r="BG591" s="89"/>
      <c r="BH591" s="89"/>
      <c r="BI591" s="628"/>
      <c r="BJ591" s="628">
        <f t="shared" si="1255"/>
        <v>0</v>
      </c>
      <c r="BK591" s="89"/>
      <c r="BL591" s="89"/>
      <c r="BM591" s="628"/>
      <c r="BN591" s="628">
        <f t="shared" si="1256"/>
        <v>0</v>
      </c>
      <c r="BO591" s="89"/>
      <c r="BP591" s="89"/>
      <c r="BQ591" s="89"/>
      <c r="BR591" s="89"/>
      <c r="BS591" s="628">
        <f t="shared" si="1257"/>
        <v>0</v>
      </c>
      <c r="BT591" s="628"/>
      <c r="BU591" s="628"/>
      <c r="BV591" s="89"/>
      <c r="BW591" s="89"/>
      <c r="BX591" s="89"/>
      <c r="BY591" s="89"/>
      <c r="BZ591" s="508"/>
      <c r="CE591" s="695" t="e">
        <f t="shared" si="1258"/>
        <v>#DIV/0!</v>
      </c>
    </row>
    <row r="592" spans="2:83" s="52" customFormat="1" ht="57.75" hidden="1" customHeight="1" x14ac:dyDescent="0.25">
      <c r="B592" s="203" t="s">
        <v>8</v>
      </c>
      <c r="C592" s="128" t="s">
        <v>248</v>
      </c>
      <c r="D592" s="168"/>
      <c r="E592" s="33"/>
      <c r="F592" s="33"/>
      <c r="G592" s="33"/>
      <c r="H592" s="33"/>
      <c r="I592" s="168"/>
      <c r="J592" s="168"/>
      <c r="K592" s="166"/>
      <c r="L592" s="695" t="e">
        <f t="shared" si="1184"/>
        <v>#DIV/0!</v>
      </c>
      <c r="M592" s="33"/>
      <c r="N592" s="19"/>
      <c r="O592" s="89"/>
      <c r="P592" s="19"/>
      <c r="Q592" s="89"/>
      <c r="R592" s="19"/>
      <c r="S592" s="89"/>
      <c r="T592" s="19"/>
      <c r="U592" s="628"/>
      <c r="V592" s="89">
        <f t="shared" si="1170"/>
        <v>0</v>
      </c>
      <c r="W592" s="89"/>
      <c r="X592" s="89"/>
      <c r="Y592" s="89"/>
      <c r="Z592" s="628">
        <f t="shared" si="1165"/>
        <v>0</v>
      </c>
      <c r="AA592" s="279"/>
      <c r="AB592" s="89"/>
      <c r="AC592" s="628"/>
      <c r="AD592" s="683"/>
      <c r="AE592" s="168"/>
      <c r="AF592" s="695" t="e">
        <f t="shared" si="1186"/>
        <v>#DIV/0!</v>
      </c>
      <c r="AG592" s="33"/>
      <c r="AH592" s="695"/>
      <c r="AI592" s="89"/>
      <c r="AJ592" s="19"/>
      <c r="AK592" s="89"/>
      <c r="AL592" s="19"/>
      <c r="AM592" s="89"/>
      <c r="AN592" s="19"/>
      <c r="AO592" s="628"/>
      <c r="AP592" s="628">
        <f t="shared" si="1227"/>
        <v>0</v>
      </c>
      <c r="AQ592" s="683"/>
      <c r="AR592" s="168"/>
      <c r="AS592" s="695" t="e">
        <f t="shared" si="1187"/>
        <v>#DIV/0!</v>
      </c>
      <c r="AT592" s="33"/>
      <c r="AU592" s="695" t="e">
        <f t="shared" si="1251"/>
        <v>#DIV/0!</v>
      </c>
      <c r="AV592" s="89"/>
      <c r="AW592" s="695" t="e">
        <f t="shared" si="1252"/>
        <v>#DIV/0!</v>
      </c>
      <c r="AX592" s="33"/>
      <c r="AY592" s="695" t="e">
        <f t="shared" si="1200"/>
        <v>#DIV/0!</v>
      </c>
      <c r="AZ592" s="89"/>
      <c r="BA592" s="695" t="e">
        <f t="shared" si="1253"/>
        <v>#DIV/0!</v>
      </c>
      <c r="BB592" s="628"/>
      <c r="BC592" s="89"/>
      <c r="BD592" s="628">
        <f t="shared" si="1254"/>
        <v>0</v>
      </c>
      <c r="BE592" s="628"/>
      <c r="BF592" s="89"/>
      <c r="BG592" s="89"/>
      <c r="BH592" s="89"/>
      <c r="BI592" s="628"/>
      <c r="BJ592" s="628">
        <f t="shared" si="1255"/>
        <v>0</v>
      </c>
      <c r="BK592" s="89"/>
      <c r="BL592" s="89"/>
      <c r="BM592" s="628"/>
      <c r="BN592" s="628">
        <f t="shared" si="1256"/>
        <v>0</v>
      </c>
      <c r="BO592" s="89"/>
      <c r="BP592" s="89"/>
      <c r="BQ592" s="89"/>
      <c r="BR592" s="89"/>
      <c r="BS592" s="628">
        <f t="shared" si="1257"/>
        <v>0</v>
      </c>
      <c r="BT592" s="628"/>
      <c r="BU592" s="628"/>
      <c r="BV592" s="89"/>
      <c r="BW592" s="89"/>
      <c r="BX592" s="89"/>
      <c r="BY592" s="89"/>
      <c r="BZ592" s="508"/>
      <c r="CE592" s="695" t="e">
        <f t="shared" si="1258"/>
        <v>#DIV/0!</v>
      </c>
    </row>
    <row r="593" spans="1:12295" s="51" customFormat="1" ht="50.25" hidden="1" customHeight="1" x14ac:dyDescent="0.25">
      <c r="B593" s="503"/>
      <c r="C593" s="97" t="s">
        <v>31</v>
      </c>
      <c r="D593" s="185">
        <f>I593</f>
        <v>241106.05495999998</v>
      </c>
      <c r="E593" s="185">
        <f>SUM(E594:E595)</f>
        <v>0</v>
      </c>
      <c r="F593" s="185"/>
      <c r="G593" s="185"/>
      <c r="H593" s="186"/>
      <c r="I593" s="166">
        <f>I599+I603+I617+I636</f>
        <v>241106.05495999998</v>
      </c>
      <c r="J593" s="185">
        <f t="shared" ref="J593" si="1259">K593</f>
        <v>0</v>
      </c>
      <c r="K593" s="185">
        <f>U593</f>
        <v>0</v>
      </c>
      <c r="L593" s="695">
        <f t="shared" si="1184"/>
        <v>0</v>
      </c>
      <c r="M593" s="185">
        <f>SUM(M594:M595)</f>
        <v>0</v>
      </c>
      <c r="N593" s="98"/>
      <c r="O593" s="98"/>
      <c r="P593" s="98"/>
      <c r="Q593" s="98"/>
      <c r="R593" s="98"/>
      <c r="S593" s="286"/>
      <c r="T593" s="286"/>
      <c r="U593" s="622">
        <f>U599+U603+U617+U636</f>
        <v>0</v>
      </c>
      <c r="V593" s="98">
        <f t="shared" ref="V593" si="1260">W593+X593+Y593</f>
        <v>0</v>
      </c>
      <c r="W593" s="286"/>
      <c r="X593" s="286"/>
      <c r="Y593" s="286"/>
      <c r="Z593" s="98">
        <f t="shared" ref="Z593" si="1261">AA593+AB593+AC593</f>
        <v>0</v>
      </c>
      <c r="AA593" s="98">
        <f>E593</f>
        <v>0</v>
      </c>
      <c r="AB593" s="286"/>
      <c r="AC593" s="286"/>
      <c r="AD593" s="286"/>
      <c r="AE593" s="185">
        <f>AO593</f>
        <v>0</v>
      </c>
      <c r="AF593" s="695">
        <f t="shared" si="1186"/>
        <v>0</v>
      </c>
      <c r="AG593" s="185">
        <f>SUM(AG594:AG595)</f>
        <v>0</v>
      </c>
      <c r="AH593" s="695"/>
      <c r="AI593" s="98"/>
      <c r="AJ593" s="98"/>
      <c r="AK593" s="98"/>
      <c r="AL593" s="98"/>
      <c r="AM593" s="286"/>
      <c r="AN593" s="286"/>
      <c r="AO593" s="622">
        <f>AO599+AO603+AO617+AO636</f>
        <v>0</v>
      </c>
      <c r="AP593" s="98">
        <f t="shared" ref="AP593" si="1262">AR593+AT593+AX593</f>
        <v>241106.05495999998</v>
      </c>
      <c r="AQ593" s="98"/>
      <c r="AR593" s="185">
        <f>BB593</f>
        <v>241106.05495999998</v>
      </c>
      <c r="AS593" s="695">
        <f t="shared" si="1187"/>
        <v>1</v>
      </c>
      <c r="AT593" s="185">
        <f>SUM(AT594:AT595)</f>
        <v>0</v>
      </c>
      <c r="AU593" s="695" t="e">
        <f t="shared" si="1251"/>
        <v>#DIV/0!</v>
      </c>
      <c r="AV593" s="98"/>
      <c r="AW593" s="695" t="e">
        <f t="shared" si="1252"/>
        <v>#DIV/0!</v>
      </c>
      <c r="AX593" s="185"/>
      <c r="AY593" s="695" t="e">
        <f t="shared" si="1200"/>
        <v>#DIV/0!</v>
      </c>
      <c r="AZ593" s="286"/>
      <c r="BA593" s="695" t="e">
        <f t="shared" si="1253"/>
        <v>#DIV/0!</v>
      </c>
      <c r="BB593" s="622">
        <f>BB599+BB603+BB617+BB636</f>
        <v>241106.05495999998</v>
      </c>
      <c r="BC593" s="286">
        <f t="shared" ref="BC593" si="1263">AM593</f>
        <v>0</v>
      </c>
      <c r="BD593" s="286"/>
      <c r="BE593" s="98" t="e">
        <f>BI593</f>
        <v>#REF!</v>
      </c>
      <c r="BF593" s="98">
        <f>SUM(BF594:BF595)</f>
        <v>0</v>
      </c>
      <c r="BG593" s="98"/>
      <c r="BH593" s="286"/>
      <c r="BI593" s="622" t="e">
        <f>BI599+BI603+BI617+BI636</f>
        <v>#REF!</v>
      </c>
      <c r="BJ593" s="98">
        <f t="shared" ref="BJ593" si="1264">BK593+BL593+BM593</f>
        <v>0</v>
      </c>
      <c r="BK593" s="98">
        <f>BO593-BF593</f>
        <v>0</v>
      </c>
      <c r="BL593" s="286"/>
      <c r="BM593" s="286"/>
      <c r="BN593" s="98">
        <f t="shared" ref="BN593" si="1265">BO593</f>
        <v>0</v>
      </c>
      <c r="BO593" s="98">
        <f>SUM(BO594:BO595)</f>
        <v>0</v>
      </c>
      <c r="BP593" s="98"/>
      <c r="BQ593" s="98"/>
      <c r="BR593" s="286">
        <f t="shared" ref="BR593" si="1266">BH593</f>
        <v>0</v>
      </c>
      <c r="BS593" s="286"/>
      <c r="BT593" s="98"/>
      <c r="BU593" s="98">
        <f>BZ593</f>
        <v>100100</v>
      </c>
      <c r="BV593" s="98">
        <f>SUM(BV594:BV595)</f>
        <v>0</v>
      </c>
      <c r="BW593" s="98"/>
      <c r="BX593" s="98"/>
      <c r="BY593" s="286"/>
      <c r="BZ593" s="504">
        <f>BZ599+BZ603+BZ617+BZ636</f>
        <v>100100</v>
      </c>
      <c r="CE593" s="695">
        <f t="shared" si="1258"/>
        <v>1</v>
      </c>
    </row>
    <row r="594" spans="1:12295" s="253" customFormat="1" ht="78" hidden="1" customHeight="1" x14ac:dyDescent="0.25">
      <c r="B594" s="254"/>
      <c r="C594" s="255" t="s">
        <v>304</v>
      </c>
      <c r="D594" s="878" t="e">
        <f>I594</f>
        <v>#REF!</v>
      </c>
      <c r="E594" s="878"/>
      <c r="F594" s="878"/>
      <c r="G594" s="878"/>
      <c r="H594" s="878"/>
      <c r="I594" s="878" t="e">
        <f>I599+I603+I617+I624+I628+I632+I636+I641</f>
        <v>#REF!</v>
      </c>
      <c r="J594" s="878">
        <f>Q594</f>
        <v>0</v>
      </c>
      <c r="K594" s="166" t="e">
        <f>U594</f>
        <v>#REF!</v>
      </c>
      <c r="L594" s="695" t="e">
        <f t="shared" si="1184"/>
        <v>#REF!</v>
      </c>
      <c r="M594" s="878"/>
      <c r="N594" s="683"/>
      <c r="O594" s="129"/>
      <c r="P594" s="683"/>
      <c r="Q594" s="129"/>
      <c r="R594" s="683"/>
      <c r="S594" s="129"/>
      <c r="T594" s="683"/>
      <c r="U594" s="129" t="e">
        <f>U599+U603+U617+U624+U628+U632+U636+U641</f>
        <v>#REF!</v>
      </c>
      <c r="V594" s="89">
        <f t="shared" si="1170"/>
        <v>0</v>
      </c>
      <c r="W594" s="129"/>
      <c r="X594" s="129"/>
      <c r="Y594" s="129"/>
      <c r="Z594" s="129" t="e">
        <f t="shared" si="1165"/>
        <v>#REF!</v>
      </c>
      <c r="AA594" s="279"/>
      <c r="AB594" s="129"/>
      <c r="AC594" s="129" t="e">
        <f>AC599+AC603+AC617+AC624+AC628+AC632+AC636+AC641</f>
        <v>#REF!</v>
      </c>
      <c r="AD594" s="683"/>
      <c r="AE594" s="878" t="e">
        <f>AO594</f>
        <v>#REF!</v>
      </c>
      <c r="AF594" s="695" t="e">
        <f t="shared" si="1186"/>
        <v>#REF!</v>
      </c>
      <c r="AG594" s="878"/>
      <c r="AH594" s="695"/>
      <c r="AI594" s="129"/>
      <c r="AJ594" s="683"/>
      <c r="AK594" s="129"/>
      <c r="AL594" s="683"/>
      <c r="AM594" s="129"/>
      <c r="AN594" s="683"/>
      <c r="AO594" s="129" t="e">
        <f>AO599+AO603+AO617+AO624+AO628+AO632+AO636+AO641</f>
        <v>#REF!</v>
      </c>
      <c r="AP594" s="129" t="e">
        <f t="shared" si="1227"/>
        <v>#REF!</v>
      </c>
      <c r="AQ594" s="683"/>
      <c r="AR594" s="878" t="e">
        <f>BB594</f>
        <v>#REF!</v>
      </c>
      <c r="AS594" s="695" t="e">
        <f t="shared" si="1187"/>
        <v>#REF!</v>
      </c>
      <c r="AT594" s="878"/>
      <c r="AU594" s="695" t="e">
        <f t="shared" si="1251"/>
        <v>#DIV/0!</v>
      </c>
      <c r="AV594" s="129"/>
      <c r="AW594" s="695" t="e">
        <f t="shared" si="1252"/>
        <v>#DIV/0!</v>
      </c>
      <c r="AX594" s="878"/>
      <c r="AY594" s="695" t="e">
        <f t="shared" si="1200"/>
        <v>#DIV/0!</v>
      </c>
      <c r="AZ594" s="129"/>
      <c r="BA594" s="695" t="e">
        <f t="shared" si="1253"/>
        <v>#DIV/0!</v>
      </c>
      <c r="BB594" s="129" t="e">
        <f>BB599+BB603+BB617+BB624+BB628+BB632+BB636+BB641</f>
        <v>#REF!</v>
      </c>
      <c r="BC594" s="129"/>
      <c r="BD594" s="129" t="e">
        <f t="shared" si="1254"/>
        <v>#REF!</v>
      </c>
      <c r="BE594" s="129" t="e">
        <f>BI594</f>
        <v>#REF!</v>
      </c>
      <c r="BF594" s="129"/>
      <c r="BG594" s="129"/>
      <c r="BH594" s="129"/>
      <c r="BI594" s="129" t="e">
        <f>BI599+BI603+BI617+BI624+BI628+BI632+BI636+BI641</f>
        <v>#REF!</v>
      </c>
      <c r="BJ594" s="129">
        <f t="shared" si="1255"/>
        <v>0</v>
      </c>
      <c r="BK594" s="129"/>
      <c r="BL594" s="129"/>
      <c r="BM594" s="129"/>
      <c r="BN594" s="129" t="e">
        <f t="shared" si="1256"/>
        <v>#REF!</v>
      </c>
      <c r="BO594" s="129"/>
      <c r="BP594" s="129"/>
      <c r="BQ594" s="129"/>
      <c r="BR594" s="129"/>
      <c r="BS594" s="129" t="e">
        <f t="shared" si="1257"/>
        <v>#REF!</v>
      </c>
      <c r="BT594" s="129"/>
      <c r="BU594" s="129">
        <f>BZ594</f>
        <v>100100</v>
      </c>
      <c r="BV594" s="129"/>
      <c r="BW594" s="129"/>
      <c r="BX594" s="129"/>
      <c r="BY594" s="129"/>
      <c r="BZ594" s="129">
        <f>BZ599+BZ603+BZ617+BZ624+BZ628+BZ632+BZ636+BZ641</f>
        <v>100100</v>
      </c>
      <c r="CE594" s="695" t="e">
        <f t="shared" si="1258"/>
        <v>#REF!</v>
      </c>
    </row>
    <row r="595" spans="1:12295" s="45" customFormat="1" ht="49.5" hidden="1" customHeight="1" x14ac:dyDescent="0.25">
      <c r="B595" s="200"/>
      <c r="C595" s="108" t="s">
        <v>302</v>
      </c>
      <c r="D595" s="166"/>
      <c r="E595" s="166"/>
      <c r="F595" s="166"/>
      <c r="G595" s="166"/>
      <c r="H595" s="166"/>
      <c r="I595" s="166"/>
      <c r="J595" s="166"/>
      <c r="K595" s="166"/>
      <c r="L595" s="695" t="e">
        <f t="shared" si="1184"/>
        <v>#DIV/0!</v>
      </c>
      <c r="M595" s="166"/>
      <c r="N595" s="683"/>
      <c r="O595" s="622"/>
      <c r="P595" s="683"/>
      <c r="Q595" s="622"/>
      <c r="R595" s="683"/>
      <c r="S595" s="622"/>
      <c r="T595" s="683"/>
      <c r="U595" s="622"/>
      <c r="V595" s="19"/>
      <c r="W595" s="622"/>
      <c r="X595" s="622"/>
      <c r="Y595" s="622"/>
      <c r="Z595" s="622"/>
      <c r="AA595" s="19"/>
      <c r="AB595" s="622"/>
      <c r="AC595" s="622"/>
      <c r="AD595" s="683"/>
      <c r="AE595" s="166"/>
      <c r="AF595" s="695" t="e">
        <f t="shared" si="1186"/>
        <v>#DIV/0!</v>
      </c>
      <c r="AG595" s="166"/>
      <c r="AH595" s="695"/>
      <c r="AI595" s="622"/>
      <c r="AJ595" s="683"/>
      <c r="AK595" s="622"/>
      <c r="AL595" s="683"/>
      <c r="AM595" s="622"/>
      <c r="AN595" s="683"/>
      <c r="AO595" s="622"/>
      <c r="AP595" s="622"/>
      <c r="AQ595" s="683"/>
      <c r="AR595" s="166"/>
      <c r="AS595" s="695" t="e">
        <f t="shared" si="1187"/>
        <v>#DIV/0!</v>
      </c>
      <c r="AT595" s="166"/>
      <c r="AU595" s="695" t="e">
        <f t="shared" si="1251"/>
        <v>#DIV/0!</v>
      </c>
      <c r="AV595" s="622"/>
      <c r="AW595" s="695" t="e">
        <f t="shared" si="1252"/>
        <v>#DIV/0!</v>
      </c>
      <c r="AX595" s="166"/>
      <c r="AY595" s="695" t="e">
        <f t="shared" si="1200"/>
        <v>#DIV/0!</v>
      </c>
      <c r="AZ595" s="622"/>
      <c r="BA595" s="695" t="e">
        <f t="shared" si="1253"/>
        <v>#DIV/0!</v>
      </c>
      <c r="BB595" s="622"/>
      <c r="BC595" s="622"/>
      <c r="BD595" s="622"/>
      <c r="BE595" s="622"/>
      <c r="BF595" s="622"/>
      <c r="BG595" s="622"/>
      <c r="BH595" s="622"/>
      <c r="BI595" s="622"/>
      <c r="BJ595" s="622"/>
      <c r="BK595" s="622"/>
      <c r="BL595" s="622"/>
      <c r="BM595" s="622"/>
      <c r="BN595" s="622"/>
      <c r="BO595" s="622"/>
      <c r="BP595" s="622"/>
      <c r="BQ595" s="622"/>
      <c r="BR595" s="622"/>
      <c r="BS595" s="622"/>
      <c r="BT595" s="622"/>
      <c r="BU595" s="622"/>
      <c r="BV595" s="504"/>
      <c r="BW595" s="519"/>
      <c r="BX595" s="504"/>
      <c r="BY595" s="504"/>
      <c r="BZ595" s="504"/>
      <c r="CE595" s="695" t="e">
        <f t="shared" si="1258"/>
        <v>#DIV/0!</v>
      </c>
    </row>
    <row r="596" spans="1:12295" s="45" customFormat="1" ht="78" hidden="1" customHeight="1" x14ac:dyDescent="0.25">
      <c r="B596" s="200"/>
      <c r="C596" s="108" t="s">
        <v>303</v>
      </c>
      <c r="D596" s="166"/>
      <c r="E596" s="166"/>
      <c r="F596" s="166"/>
      <c r="G596" s="166"/>
      <c r="H596" s="166"/>
      <c r="I596" s="166"/>
      <c r="J596" s="166"/>
      <c r="K596" s="166"/>
      <c r="L596" s="695" t="e">
        <f t="shared" si="1184"/>
        <v>#DIV/0!</v>
      </c>
      <c r="M596" s="166"/>
      <c r="N596" s="683"/>
      <c r="O596" s="622"/>
      <c r="P596" s="683"/>
      <c r="Q596" s="622"/>
      <c r="R596" s="683"/>
      <c r="S596" s="622"/>
      <c r="T596" s="683"/>
      <c r="U596" s="622"/>
      <c r="V596" s="19"/>
      <c r="W596" s="622"/>
      <c r="X596" s="622"/>
      <c r="Y596" s="622"/>
      <c r="Z596" s="622"/>
      <c r="AA596" s="19"/>
      <c r="AB596" s="622"/>
      <c r="AC596" s="622"/>
      <c r="AD596" s="683"/>
      <c r="AE596" s="166"/>
      <c r="AF596" s="695" t="e">
        <f t="shared" si="1186"/>
        <v>#DIV/0!</v>
      </c>
      <c r="AG596" s="166"/>
      <c r="AH596" s="695"/>
      <c r="AI596" s="622"/>
      <c r="AJ596" s="683"/>
      <c r="AK596" s="622"/>
      <c r="AL596" s="683"/>
      <c r="AM596" s="622"/>
      <c r="AN596" s="683"/>
      <c r="AO596" s="622"/>
      <c r="AP596" s="622"/>
      <c r="AQ596" s="683"/>
      <c r="AR596" s="166"/>
      <c r="AS596" s="695" t="e">
        <f t="shared" si="1187"/>
        <v>#DIV/0!</v>
      </c>
      <c r="AT596" s="166"/>
      <c r="AU596" s="695" t="e">
        <f t="shared" si="1251"/>
        <v>#DIV/0!</v>
      </c>
      <c r="AV596" s="622"/>
      <c r="AW596" s="695" t="e">
        <f t="shared" si="1252"/>
        <v>#DIV/0!</v>
      </c>
      <c r="AX596" s="166"/>
      <c r="AY596" s="695" t="e">
        <f t="shared" si="1200"/>
        <v>#DIV/0!</v>
      </c>
      <c r="AZ596" s="622"/>
      <c r="BA596" s="695" t="e">
        <f t="shared" si="1253"/>
        <v>#DIV/0!</v>
      </c>
      <c r="BB596" s="622"/>
      <c r="BC596" s="622"/>
      <c r="BD596" s="622"/>
      <c r="BE596" s="622"/>
      <c r="BF596" s="622"/>
      <c r="BG596" s="622"/>
      <c r="BH596" s="622"/>
      <c r="BI596" s="622"/>
      <c r="BJ596" s="622"/>
      <c r="BK596" s="622"/>
      <c r="BL596" s="622"/>
      <c r="BM596" s="622"/>
      <c r="BN596" s="622"/>
      <c r="BO596" s="622"/>
      <c r="BP596" s="622"/>
      <c r="BQ596" s="622"/>
      <c r="BR596" s="622"/>
      <c r="BS596" s="622"/>
      <c r="BT596" s="622"/>
      <c r="BU596" s="622"/>
      <c r="BV596" s="504"/>
      <c r="BW596" s="519"/>
      <c r="BX596" s="504"/>
      <c r="BY596" s="504"/>
      <c r="BZ596" s="504"/>
      <c r="CE596" s="695" t="e">
        <f t="shared" si="1258"/>
        <v>#DIV/0!</v>
      </c>
    </row>
    <row r="597" spans="1:12295" s="70" customFormat="1" ht="127.5" customHeight="1" x14ac:dyDescent="0.3">
      <c r="A597" s="203"/>
      <c r="B597" s="526">
        <v>4</v>
      </c>
      <c r="C597" s="99" t="s">
        <v>391</v>
      </c>
      <c r="D597" s="168">
        <f>I597</f>
        <v>577768.91366999992</v>
      </c>
      <c r="E597" s="168"/>
      <c r="F597" s="168"/>
      <c r="G597" s="168"/>
      <c r="H597" s="168"/>
      <c r="I597" s="168">
        <f>I599+I603+I703+I705+I707+I709+I716</f>
        <v>577768.91366999992</v>
      </c>
      <c r="J597" s="168">
        <f>J599+J603+J636+J700+J703+J705+J709</f>
        <v>-207362.57879999999</v>
      </c>
      <c r="K597" s="168">
        <f>U597</f>
        <v>0</v>
      </c>
      <c r="L597" s="695">
        <f t="shared" ref="L597:L635" si="1267">K597/D597</f>
        <v>0</v>
      </c>
      <c r="M597" s="168"/>
      <c r="N597" s="683"/>
      <c r="O597" s="628"/>
      <c r="P597" s="683"/>
      <c r="Q597" s="628"/>
      <c r="R597" s="683"/>
      <c r="S597" s="628"/>
      <c r="T597" s="683"/>
      <c r="U597" s="168">
        <f>U599+U603+U703+U705+U707+U709</f>
        <v>0</v>
      </c>
      <c r="V597" s="628"/>
      <c r="W597" s="628"/>
      <c r="X597" s="628"/>
      <c r="Y597" s="628"/>
      <c r="Z597" s="628"/>
      <c r="AA597" s="628"/>
      <c r="AB597" s="628"/>
      <c r="AC597" s="628"/>
      <c r="AD597" s="695">
        <f>U597/D597</f>
        <v>0</v>
      </c>
      <c r="AE597" s="168">
        <f>AO597</f>
        <v>0</v>
      </c>
      <c r="AF597" s="695">
        <f t="shared" ref="AF597:AF656" si="1268">AE597/D597</f>
        <v>0</v>
      </c>
      <c r="AG597" s="168"/>
      <c r="AH597" s="695"/>
      <c r="AI597" s="628"/>
      <c r="AJ597" s="683"/>
      <c r="AK597" s="628"/>
      <c r="AL597" s="683"/>
      <c r="AM597" s="628"/>
      <c r="AN597" s="683"/>
      <c r="AO597" s="168">
        <f>AO599+AO603+AO636+AO700+AO703+AO705+AO709</f>
        <v>0</v>
      </c>
      <c r="AP597" s="628">
        <v>0</v>
      </c>
      <c r="AQ597" s="743" t="e">
        <f>AO597/U597</f>
        <v>#DIV/0!</v>
      </c>
      <c r="AR597" s="168">
        <f>BB597</f>
        <v>377768.91366999998</v>
      </c>
      <c r="AS597" s="695">
        <f t="shared" ref="AS597:AS657" si="1269">AR597/D597</f>
        <v>0.65384084316756352</v>
      </c>
      <c r="AT597" s="168"/>
      <c r="AU597" s="695"/>
      <c r="AV597" s="628"/>
      <c r="AW597" s="695"/>
      <c r="AX597" s="168"/>
      <c r="AY597" s="695"/>
      <c r="AZ597" s="628"/>
      <c r="BA597" s="695"/>
      <c r="BB597" s="168">
        <f>BB599+BB603+BB636+BB700+BB703+BB705+BB709+BB707</f>
        <v>377768.91366999998</v>
      </c>
      <c r="BC597" s="628"/>
      <c r="BD597" s="628"/>
      <c r="BE597" s="628" t="e">
        <f>BI597</f>
        <v>#REF!</v>
      </c>
      <c r="BF597" s="628"/>
      <c r="BG597" s="628"/>
      <c r="BH597" s="628"/>
      <c r="BI597" s="628" t="e">
        <f>BI593</f>
        <v>#REF!</v>
      </c>
      <c r="BJ597" s="628"/>
      <c r="BK597" s="628"/>
      <c r="BL597" s="628"/>
      <c r="BM597" s="628"/>
      <c r="BN597" s="628">
        <f>BS597</f>
        <v>100100</v>
      </c>
      <c r="BO597" s="628"/>
      <c r="BP597" s="628"/>
      <c r="BQ597" s="628"/>
      <c r="BR597" s="628"/>
      <c r="BS597" s="628">
        <f>BS599+BS603+BS617+BS628+BS636</f>
        <v>100100</v>
      </c>
      <c r="BT597" s="628">
        <f>BT599+BT603+BT617+BT628+BT636</f>
        <v>0</v>
      </c>
      <c r="BU597" s="628">
        <f>BZ597</f>
        <v>100100</v>
      </c>
      <c r="BV597" s="508"/>
      <c r="BW597" s="512"/>
      <c r="BX597" s="508"/>
      <c r="BY597" s="508"/>
      <c r="BZ597" s="508">
        <f>BZ593</f>
        <v>100100</v>
      </c>
      <c r="CA597" s="508"/>
      <c r="CB597" s="508"/>
      <c r="CC597" s="508"/>
      <c r="CD597" s="508"/>
      <c r="CE597" s="695">
        <f t="shared" si="1258"/>
        <v>0.65384084316756352</v>
      </c>
      <c r="CF597" s="508"/>
      <c r="CG597" s="508"/>
      <c r="CH597" s="508"/>
      <c r="CI597" s="508"/>
      <c r="CJ597" s="508"/>
      <c r="CK597" s="508"/>
      <c r="CL597" s="508"/>
      <c r="CM597" s="508"/>
      <c r="CN597" s="508"/>
      <c r="CO597" s="89"/>
      <c r="CP597" s="89"/>
      <c r="CQ597" s="89"/>
      <c r="CR597" s="89"/>
      <c r="CS597" s="89"/>
      <c r="CT597" s="508"/>
      <c r="CU597" s="508"/>
      <c r="CV597" s="89"/>
      <c r="CW597" s="89"/>
      <c r="CX597" s="508"/>
      <c r="CY597" s="508"/>
      <c r="CZ597" s="89"/>
      <c r="DA597" s="89"/>
      <c r="DB597" s="508"/>
      <c r="DC597" s="508"/>
      <c r="DD597" s="508"/>
      <c r="DE597" s="508"/>
      <c r="DF597" s="508"/>
      <c r="DG597" s="508"/>
      <c r="DH597" s="508"/>
      <c r="DI597" s="89"/>
      <c r="DJ597" s="89"/>
      <c r="DK597" s="508"/>
      <c r="DL597" s="508"/>
      <c r="DM597" s="89"/>
      <c r="DN597" s="89"/>
      <c r="DO597" s="508"/>
      <c r="DP597" s="508"/>
      <c r="DQ597" s="508"/>
      <c r="DR597" s="508"/>
      <c r="DS597" s="508"/>
      <c r="DT597" s="203"/>
      <c r="DU597" s="107"/>
      <c r="DV597" s="508"/>
      <c r="DW597" s="508"/>
      <c r="DX597" s="508"/>
      <c r="DY597" s="508"/>
      <c r="DZ597" s="508"/>
      <c r="EA597" s="508"/>
      <c r="EB597" s="508"/>
      <c r="EC597" s="168"/>
      <c r="ED597" s="168"/>
      <c r="EE597" s="168"/>
      <c r="EF597" s="168"/>
      <c r="EG597" s="168"/>
      <c r="EH597" s="168"/>
      <c r="EI597" s="168"/>
      <c r="EJ597" s="168"/>
      <c r="EK597" s="168"/>
      <c r="EL597" s="168"/>
      <c r="EM597" s="168"/>
      <c r="EN597" s="168"/>
      <c r="EO597" s="168"/>
      <c r="EP597" s="168"/>
      <c r="EQ597" s="168"/>
      <c r="ER597" s="168"/>
      <c r="ES597" s="168"/>
      <c r="ET597" s="168"/>
      <c r="EU597" s="168"/>
      <c r="EV597" s="168"/>
      <c r="EW597" s="168"/>
      <c r="EX597" s="168"/>
      <c r="EY597" s="168"/>
      <c r="EZ597" s="168"/>
      <c r="FA597" s="168"/>
      <c r="FB597" s="168"/>
      <c r="FC597" s="168"/>
      <c r="FD597" s="168"/>
      <c r="FE597" s="168"/>
      <c r="FF597" s="168"/>
      <c r="FG597" s="168"/>
      <c r="FH597" s="168"/>
      <c r="FI597" s="168"/>
      <c r="FJ597" s="168"/>
      <c r="FK597" s="168"/>
      <c r="FL597" s="168"/>
      <c r="FM597" s="168"/>
      <c r="FN597" s="168"/>
      <c r="FO597" s="168"/>
      <c r="FP597" s="168"/>
      <c r="FQ597" s="168"/>
      <c r="FR597" s="168"/>
      <c r="FS597" s="168"/>
      <c r="FT597" s="168"/>
      <c r="FU597" s="508"/>
      <c r="FV597" s="508"/>
      <c r="FW597" s="508"/>
      <c r="FX597" s="508"/>
      <c r="FY597" s="508"/>
      <c r="FZ597" s="508"/>
      <c r="GA597" s="508"/>
      <c r="GB597" s="508"/>
      <c r="GC597" s="508"/>
      <c r="GD597" s="508"/>
      <c r="GE597" s="508"/>
      <c r="GF597" s="508"/>
      <c r="GG597" s="508"/>
      <c r="GH597" s="508"/>
      <c r="GI597" s="508"/>
      <c r="GJ597" s="508"/>
      <c r="GK597" s="508"/>
      <c r="GL597" s="508"/>
      <c r="GM597" s="508"/>
      <c r="GN597" s="508"/>
      <c r="GO597" s="508"/>
      <c r="GP597" s="508"/>
      <c r="GQ597" s="508"/>
      <c r="GR597" s="508"/>
      <c r="GS597" s="89"/>
      <c r="GT597" s="89"/>
      <c r="GU597" s="89"/>
      <c r="GV597" s="89"/>
      <c r="GW597" s="89"/>
      <c r="GX597" s="508"/>
      <c r="GY597" s="508"/>
      <c r="GZ597" s="89"/>
      <c r="HA597" s="89"/>
      <c r="HB597" s="508"/>
      <c r="HC597" s="508"/>
      <c r="HD597" s="89"/>
      <c r="HE597" s="89"/>
      <c r="HF597" s="508"/>
      <c r="HG597" s="508"/>
      <c r="HH597" s="508"/>
      <c r="HI597" s="508"/>
      <c r="HJ597" s="508"/>
      <c r="HK597" s="508"/>
      <c r="HL597" s="508"/>
      <c r="HM597" s="89"/>
      <c r="HN597" s="89"/>
      <c r="HO597" s="508"/>
      <c r="HP597" s="508"/>
      <c r="HQ597" s="89"/>
      <c r="HR597" s="89"/>
      <c r="HS597" s="508"/>
      <c r="HT597" s="508"/>
      <c r="HU597" s="508"/>
      <c r="HV597" s="508"/>
      <c r="HW597" s="508"/>
      <c r="HX597" s="203"/>
      <c r="HY597" s="107"/>
      <c r="HZ597" s="508"/>
      <c r="IA597" s="508"/>
      <c r="IB597" s="508"/>
      <c r="IC597" s="508"/>
      <c r="ID597" s="508"/>
      <c r="IE597" s="508"/>
      <c r="IF597" s="508"/>
      <c r="IG597" s="168"/>
      <c r="IH597" s="168"/>
      <c r="II597" s="168"/>
      <c r="IJ597" s="168"/>
      <c r="IK597" s="168"/>
      <c r="IL597" s="168"/>
      <c r="IM597" s="168"/>
      <c r="IN597" s="168"/>
      <c r="IO597" s="168"/>
      <c r="IP597" s="168"/>
      <c r="IQ597" s="168"/>
      <c r="IR597" s="168"/>
      <c r="IS597" s="168"/>
      <c r="IT597" s="168"/>
      <c r="IU597" s="168"/>
      <c r="IV597" s="168"/>
      <c r="IW597" s="168"/>
      <c r="IX597" s="168"/>
      <c r="IY597" s="168"/>
      <c r="IZ597" s="168"/>
      <c r="JA597" s="168"/>
      <c r="JB597" s="168"/>
      <c r="JC597" s="168"/>
      <c r="JD597" s="168"/>
      <c r="JE597" s="168"/>
      <c r="JF597" s="168"/>
      <c r="JG597" s="168"/>
      <c r="JH597" s="168"/>
      <c r="JI597" s="168"/>
      <c r="JJ597" s="168"/>
      <c r="JK597" s="168"/>
      <c r="JL597" s="168"/>
      <c r="JM597" s="168"/>
      <c r="JN597" s="168"/>
      <c r="JO597" s="168"/>
      <c r="JP597" s="168"/>
      <c r="JQ597" s="168"/>
      <c r="JR597" s="168"/>
      <c r="JS597" s="168"/>
      <c r="JT597" s="168"/>
      <c r="JU597" s="168"/>
      <c r="JV597" s="168"/>
      <c r="JW597" s="168"/>
      <c r="JX597" s="168"/>
      <c r="JY597" s="508"/>
      <c r="JZ597" s="508"/>
      <c r="KA597" s="508"/>
      <c r="KB597" s="508"/>
      <c r="KC597" s="508"/>
      <c r="KD597" s="508"/>
      <c r="KE597" s="508"/>
      <c r="KF597" s="508"/>
      <c r="KG597" s="508"/>
      <c r="KH597" s="508"/>
      <c r="KI597" s="508"/>
      <c r="KJ597" s="508"/>
      <c r="KK597" s="508"/>
      <c r="KL597" s="508"/>
      <c r="KM597" s="508"/>
      <c r="KN597" s="508"/>
      <c r="KO597" s="508"/>
      <c r="KP597" s="508"/>
      <c r="KQ597" s="508"/>
      <c r="KR597" s="508"/>
      <c r="KS597" s="508"/>
      <c r="KT597" s="508"/>
      <c r="KU597" s="508"/>
      <c r="KV597" s="508"/>
      <c r="KW597" s="89"/>
      <c r="KX597" s="89"/>
      <c r="KY597" s="89"/>
      <c r="KZ597" s="89"/>
      <c r="LA597" s="89"/>
      <c r="LB597" s="508"/>
      <c r="LC597" s="508"/>
      <c r="LD597" s="89"/>
      <c r="LE597" s="89"/>
      <c r="LF597" s="508"/>
      <c r="LG597" s="508"/>
      <c r="LH597" s="89"/>
      <c r="LI597" s="89"/>
      <c r="LJ597" s="508"/>
      <c r="LK597" s="508"/>
      <c r="LL597" s="508"/>
      <c r="LM597" s="508"/>
      <c r="LN597" s="508"/>
      <c r="LO597" s="508"/>
      <c r="LP597" s="508"/>
      <c r="LQ597" s="89"/>
      <c r="LR597" s="89"/>
      <c r="LS597" s="508"/>
      <c r="LT597" s="508"/>
      <c r="LU597" s="89"/>
      <c r="LV597" s="89"/>
      <c r="LW597" s="508"/>
      <c r="LX597" s="508"/>
      <c r="LY597" s="508"/>
      <c r="LZ597" s="508"/>
      <c r="MA597" s="508"/>
      <c r="MB597" s="203"/>
      <c r="MC597" s="107"/>
      <c r="MD597" s="508"/>
      <c r="ME597" s="508"/>
      <c r="MF597" s="508"/>
      <c r="MG597" s="508"/>
      <c r="MH597" s="508"/>
      <c r="MI597" s="508"/>
      <c r="MJ597" s="508"/>
      <c r="MK597" s="168"/>
      <c r="ML597" s="168"/>
      <c r="MM597" s="168"/>
      <c r="MN597" s="168"/>
      <c r="MO597" s="168"/>
      <c r="MP597" s="168"/>
      <c r="MQ597" s="168"/>
      <c r="MR597" s="168"/>
      <c r="MS597" s="168"/>
      <c r="MT597" s="168"/>
      <c r="MU597" s="168"/>
      <c r="MV597" s="168"/>
      <c r="MW597" s="168"/>
      <c r="MX597" s="168"/>
      <c r="MY597" s="168"/>
      <c r="MZ597" s="168"/>
      <c r="NA597" s="168"/>
      <c r="NB597" s="168"/>
      <c r="NC597" s="168"/>
      <c r="ND597" s="168"/>
      <c r="NE597" s="168"/>
      <c r="NF597" s="168"/>
      <c r="NG597" s="168"/>
      <c r="NH597" s="168"/>
      <c r="NI597" s="168"/>
      <c r="NJ597" s="168"/>
      <c r="NK597" s="168"/>
      <c r="NL597" s="168"/>
      <c r="NM597" s="168"/>
      <c r="NN597" s="168"/>
      <c r="NO597" s="168"/>
      <c r="NP597" s="168"/>
      <c r="NQ597" s="168"/>
      <c r="NR597" s="168"/>
      <c r="NS597" s="168"/>
      <c r="NT597" s="168"/>
      <c r="NU597" s="168"/>
      <c r="NV597" s="168"/>
      <c r="NW597" s="168"/>
      <c r="NX597" s="168"/>
      <c r="NY597" s="168"/>
      <c r="NZ597" s="168"/>
      <c r="OA597" s="168"/>
      <c r="OB597" s="168"/>
      <c r="OC597" s="508"/>
      <c r="OD597" s="508"/>
      <c r="OE597" s="508"/>
      <c r="OF597" s="508"/>
      <c r="OG597" s="508"/>
      <c r="OH597" s="508"/>
      <c r="OI597" s="508"/>
      <c r="OJ597" s="508"/>
      <c r="OK597" s="508"/>
      <c r="OL597" s="508"/>
      <c r="OM597" s="508"/>
      <c r="ON597" s="508"/>
      <c r="OO597" s="508"/>
      <c r="OP597" s="508"/>
      <c r="OQ597" s="508"/>
      <c r="OR597" s="508"/>
      <c r="OS597" s="508"/>
      <c r="OT597" s="508"/>
      <c r="OU597" s="508"/>
      <c r="OV597" s="508"/>
      <c r="OW597" s="508"/>
      <c r="OX597" s="508"/>
      <c r="OY597" s="508"/>
      <c r="OZ597" s="508"/>
      <c r="PA597" s="89"/>
      <c r="PB597" s="89"/>
      <c r="PC597" s="89"/>
      <c r="PD597" s="89"/>
      <c r="PE597" s="89"/>
      <c r="PF597" s="508"/>
      <c r="PG597" s="508"/>
      <c r="PH597" s="89"/>
      <c r="PI597" s="89"/>
      <c r="PJ597" s="508"/>
      <c r="PK597" s="508"/>
      <c r="PL597" s="89"/>
      <c r="PM597" s="89"/>
      <c r="PN597" s="508"/>
      <c r="PO597" s="508"/>
      <c r="PP597" s="508"/>
      <c r="PQ597" s="508"/>
      <c r="PR597" s="508"/>
      <c r="PS597" s="508"/>
      <c r="PT597" s="508"/>
      <c r="PU597" s="89"/>
      <c r="PV597" s="89"/>
      <c r="PW597" s="508"/>
      <c r="PX597" s="508"/>
      <c r="PY597" s="89"/>
      <c r="PZ597" s="89"/>
      <c r="QA597" s="508"/>
      <c r="QB597" s="508"/>
      <c r="QC597" s="508"/>
      <c r="QD597" s="508"/>
      <c r="QE597" s="508"/>
      <c r="QF597" s="203"/>
      <c r="QG597" s="107"/>
      <c r="QH597" s="508"/>
      <c r="QI597" s="508"/>
      <c r="QJ597" s="508"/>
      <c r="QK597" s="508"/>
      <c r="QL597" s="508"/>
      <c r="QM597" s="508"/>
      <c r="QN597" s="508"/>
      <c r="QO597" s="168"/>
      <c r="QP597" s="168"/>
      <c r="QQ597" s="168"/>
      <c r="QR597" s="168"/>
      <c r="QS597" s="168"/>
      <c r="QT597" s="168"/>
      <c r="QU597" s="168"/>
      <c r="QV597" s="168"/>
      <c r="QW597" s="168"/>
      <c r="QX597" s="168"/>
      <c r="QY597" s="168"/>
      <c r="QZ597" s="168"/>
      <c r="RA597" s="168"/>
      <c r="RB597" s="168"/>
      <c r="RC597" s="168"/>
      <c r="RD597" s="168"/>
      <c r="RE597" s="168"/>
      <c r="RF597" s="168"/>
      <c r="RG597" s="168"/>
      <c r="RH597" s="168"/>
      <c r="RI597" s="168"/>
      <c r="RJ597" s="168"/>
      <c r="RK597" s="168"/>
      <c r="RL597" s="168"/>
      <c r="RM597" s="168"/>
      <c r="RN597" s="168"/>
      <c r="RO597" s="168"/>
      <c r="RP597" s="168"/>
      <c r="RQ597" s="168"/>
      <c r="RR597" s="168"/>
      <c r="RS597" s="168"/>
      <c r="RT597" s="168"/>
      <c r="RU597" s="168"/>
      <c r="RV597" s="168"/>
      <c r="RW597" s="168"/>
      <c r="RX597" s="168"/>
      <c r="RY597" s="168"/>
      <c r="RZ597" s="168"/>
      <c r="SA597" s="168"/>
      <c r="SB597" s="168"/>
      <c r="SC597" s="168"/>
      <c r="SD597" s="168"/>
      <c r="SE597" s="168"/>
      <c r="SF597" s="168"/>
      <c r="SG597" s="508"/>
      <c r="SH597" s="508"/>
      <c r="SI597" s="508"/>
      <c r="SJ597" s="508"/>
      <c r="SK597" s="508"/>
      <c r="SL597" s="508"/>
      <c r="SM597" s="508"/>
      <c r="SN597" s="508"/>
      <c r="SO597" s="508"/>
      <c r="SP597" s="508"/>
      <c r="SQ597" s="508"/>
      <c r="SR597" s="508"/>
      <c r="SS597" s="508"/>
      <c r="ST597" s="508"/>
      <c r="SU597" s="508"/>
      <c r="SV597" s="508"/>
      <c r="SW597" s="508"/>
      <c r="SX597" s="508"/>
      <c r="SY597" s="508"/>
      <c r="SZ597" s="508"/>
      <c r="TA597" s="508"/>
      <c r="TB597" s="508"/>
      <c r="TC597" s="508"/>
      <c r="TD597" s="508"/>
      <c r="TE597" s="89"/>
      <c r="TF597" s="89"/>
      <c r="TG597" s="89"/>
      <c r="TH597" s="89"/>
      <c r="TI597" s="89"/>
      <c r="TJ597" s="508"/>
      <c r="TK597" s="508"/>
      <c r="TL597" s="89"/>
      <c r="TM597" s="89"/>
      <c r="TN597" s="508"/>
      <c r="TO597" s="508"/>
      <c r="TP597" s="89"/>
      <c r="TQ597" s="89"/>
      <c r="TR597" s="508"/>
      <c r="TS597" s="508"/>
      <c r="TT597" s="508"/>
      <c r="TU597" s="508"/>
      <c r="TV597" s="508"/>
      <c r="TW597" s="508"/>
      <c r="TX597" s="508"/>
      <c r="TY597" s="89"/>
      <c r="TZ597" s="89"/>
      <c r="UA597" s="508"/>
      <c r="UB597" s="508"/>
      <c r="UC597" s="89"/>
      <c r="UD597" s="89"/>
      <c r="UE597" s="508"/>
      <c r="UF597" s="508"/>
      <c r="UG597" s="508"/>
      <c r="UH597" s="508"/>
      <c r="UI597" s="508"/>
      <c r="UJ597" s="203"/>
      <c r="UK597" s="107"/>
      <c r="UL597" s="508"/>
      <c r="UM597" s="508"/>
      <c r="UN597" s="508"/>
      <c r="UO597" s="508"/>
      <c r="UP597" s="508"/>
      <c r="UQ597" s="508"/>
      <c r="UR597" s="508"/>
      <c r="US597" s="168"/>
      <c r="UT597" s="168"/>
      <c r="UU597" s="168"/>
      <c r="UV597" s="168"/>
      <c r="UW597" s="168"/>
      <c r="UX597" s="168"/>
      <c r="UY597" s="168"/>
      <c r="UZ597" s="168"/>
      <c r="VA597" s="168"/>
      <c r="VB597" s="168"/>
      <c r="VC597" s="168"/>
      <c r="VD597" s="168"/>
      <c r="VE597" s="168"/>
      <c r="VF597" s="168"/>
      <c r="VG597" s="168"/>
      <c r="VH597" s="168"/>
      <c r="VI597" s="168"/>
      <c r="VJ597" s="168"/>
      <c r="VK597" s="168"/>
      <c r="VL597" s="168"/>
      <c r="VM597" s="168"/>
      <c r="VN597" s="168"/>
      <c r="VO597" s="168"/>
      <c r="VP597" s="168"/>
      <c r="VQ597" s="168"/>
      <c r="VR597" s="168"/>
      <c r="VS597" s="168"/>
      <c r="VT597" s="168"/>
      <c r="VU597" s="168"/>
      <c r="VV597" s="168"/>
      <c r="VW597" s="168"/>
      <c r="VX597" s="168"/>
      <c r="VY597" s="168"/>
      <c r="VZ597" s="168"/>
      <c r="WA597" s="168"/>
      <c r="WB597" s="168"/>
      <c r="WC597" s="168"/>
      <c r="WD597" s="168"/>
      <c r="WE597" s="168"/>
      <c r="WF597" s="168"/>
      <c r="WG597" s="168"/>
      <c r="WH597" s="168"/>
      <c r="WI597" s="168"/>
      <c r="WJ597" s="168"/>
      <c r="WK597" s="508"/>
      <c r="WL597" s="508"/>
      <c r="WM597" s="508"/>
      <c r="WN597" s="508"/>
      <c r="WO597" s="508"/>
      <c r="WP597" s="508"/>
      <c r="WQ597" s="508"/>
      <c r="WR597" s="508"/>
      <c r="WS597" s="508"/>
      <c r="WT597" s="508"/>
      <c r="WU597" s="508"/>
      <c r="WV597" s="508"/>
      <c r="WW597" s="508"/>
      <c r="WX597" s="508"/>
      <c r="WY597" s="508"/>
      <c r="WZ597" s="508"/>
      <c r="XA597" s="508"/>
      <c r="XB597" s="508"/>
      <c r="XC597" s="508"/>
      <c r="XD597" s="508"/>
      <c r="XE597" s="508"/>
      <c r="XF597" s="508"/>
      <c r="XG597" s="508"/>
      <c r="XH597" s="508"/>
      <c r="XI597" s="89"/>
      <c r="XJ597" s="89"/>
      <c r="XK597" s="89"/>
      <c r="XL597" s="89"/>
      <c r="XM597" s="89"/>
      <c r="XN597" s="508"/>
      <c r="XO597" s="508"/>
      <c r="XP597" s="89"/>
      <c r="XQ597" s="89"/>
      <c r="XR597" s="508"/>
      <c r="XS597" s="508"/>
      <c r="XT597" s="89"/>
      <c r="XU597" s="89"/>
      <c r="XV597" s="508"/>
      <c r="XW597" s="508"/>
      <c r="XX597" s="508"/>
      <c r="XY597" s="508"/>
      <c r="XZ597" s="508"/>
      <c r="YA597" s="508"/>
      <c r="YB597" s="508"/>
      <c r="YC597" s="89"/>
      <c r="YD597" s="89"/>
      <c r="YE597" s="508"/>
      <c r="YF597" s="508"/>
      <c r="YG597" s="89"/>
      <c r="YH597" s="89"/>
      <c r="YI597" s="508"/>
      <c r="YJ597" s="508"/>
      <c r="YK597" s="508"/>
      <c r="YL597" s="508"/>
      <c r="YM597" s="508"/>
      <c r="YN597" s="203"/>
      <c r="YO597" s="107"/>
      <c r="YP597" s="508"/>
      <c r="YQ597" s="508"/>
      <c r="YR597" s="508"/>
      <c r="YS597" s="508"/>
      <c r="YT597" s="508"/>
      <c r="YU597" s="508"/>
      <c r="YV597" s="508"/>
      <c r="YW597" s="168"/>
      <c r="YX597" s="168"/>
      <c r="YY597" s="168"/>
      <c r="YZ597" s="168"/>
      <c r="ZA597" s="168"/>
      <c r="ZB597" s="168"/>
      <c r="ZC597" s="168"/>
      <c r="ZD597" s="168"/>
      <c r="ZE597" s="168"/>
      <c r="ZF597" s="168"/>
      <c r="ZG597" s="168"/>
      <c r="ZH597" s="168"/>
      <c r="ZI597" s="168"/>
      <c r="ZJ597" s="168"/>
      <c r="ZK597" s="168"/>
      <c r="ZL597" s="168"/>
      <c r="ZM597" s="168"/>
      <c r="ZN597" s="168"/>
      <c r="ZO597" s="168"/>
      <c r="ZP597" s="168"/>
      <c r="ZQ597" s="168"/>
      <c r="ZR597" s="168"/>
      <c r="ZS597" s="168"/>
      <c r="ZT597" s="168"/>
      <c r="ZU597" s="168"/>
      <c r="ZV597" s="168"/>
      <c r="ZW597" s="168"/>
      <c r="ZX597" s="168"/>
      <c r="ZY597" s="168"/>
      <c r="ZZ597" s="168"/>
      <c r="AAA597" s="168"/>
      <c r="AAB597" s="168"/>
      <c r="AAC597" s="168"/>
      <c r="AAD597" s="168"/>
      <c r="AAE597" s="168"/>
      <c r="AAF597" s="168"/>
      <c r="AAG597" s="168"/>
      <c r="AAH597" s="168"/>
      <c r="AAI597" s="168"/>
      <c r="AAJ597" s="168"/>
      <c r="AAK597" s="168"/>
      <c r="AAL597" s="168"/>
      <c r="AAM597" s="168"/>
      <c r="AAN597" s="168"/>
      <c r="AAO597" s="508"/>
      <c r="AAP597" s="508"/>
      <c r="AAQ597" s="508"/>
      <c r="AAR597" s="508"/>
      <c r="AAS597" s="508"/>
      <c r="AAT597" s="508"/>
      <c r="AAU597" s="508"/>
      <c r="AAV597" s="508"/>
      <c r="AAW597" s="508"/>
      <c r="AAX597" s="508"/>
      <c r="AAY597" s="508"/>
      <c r="AAZ597" s="508"/>
      <c r="ABA597" s="508"/>
      <c r="ABB597" s="508"/>
      <c r="ABC597" s="508"/>
      <c r="ABD597" s="508"/>
      <c r="ABE597" s="508"/>
      <c r="ABF597" s="508"/>
      <c r="ABG597" s="508"/>
      <c r="ABH597" s="508"/>
      <c r="ABI597" s="508"/>
      <c r="ABJ597" s="508"/>
      <c r="ABK597" s="508"/>
      <c r="ABL597" s="508"/>
      <c r="ABM597" s="89"/>
      <c r="ABN597" s="89"/>
      <c r="ABO597" s="89"/>
      <c r="ABP597" s="89"/>
      <c r="ABQ597" s="89"/>
      <c r="ABR597" s="508"/>
      <c r="ABS597" s="508"/>
      <c r="ABT597" s="89"/>
      <c r="ABU597" s="89"/>
      <c r="ABV597" s="508"/>
      <c r="ABW597" s="508"/>
      <c r="ABX597" s="89"/>
      <c r="ABY597" s="89"/>
      <c r="ABZ597" s="508"/>
      <c r="ACA597" s="508"/>
      <c r="ACB597" s="508"/>
      <c r="ACC597" s="508"/>
      <c r="ACD597" s="508"/>
      <c r="ACE597" s="508"/>
      <c r="ACF597" s="508"/>
      <c r="ACG597" s="89"/>
      <c r="ACH597" s="89"/>
      <c r="ACI597" s="508"/>
      <c r="ACJ597" s="508"/>
      <c r="ACK597" s="89"/>
      <c r="ACL597" s="89"/>
      <c r="ACM597" s="508"/>
      <c r="ACN597" s="508"/>
      <c r="ACO597" s="508"/>
      <c r="ACP597" s="508"/>
      <c r="ACQ597" s="508"/>
      <c r="ACR597" s="203"/>
      <c r="ACS597" s="107"/>
      <c r="ACT597" s="508"/>
      <c r="ACU597" s="508"/>
      <c r="ACV597" s="508"/>
      <c r="ACW597" s="508"/>
      <c r="ACX597" s="508"/>
      <c r="ACY597" s="508"/>
      <c r="ACZ597" s="508"/>
      <c r="ADA597" s="168"/>
      <c r="ADB597" s="168"/>
      <c r="ADC597" s="168"/>
      <c r="ADD597" s="168"/>
      <c r="ADE597" s="168"/>
      <c r="ADF597" s="168"/>
      <c r="ADG597" s="168"/>
      <c r="ADH597" s="168"/>
      <c r="ADI597" s="168"/>
      <c r="ADJ597" s="168"/>
      <c r="ADK597" s="168"/>
      <c r="ADL597" s="168"/>
      <c r="ADM597" s="168"/>
      <c r="ADN597" s="168"/>
      <c r="ADO597" s="168"/>
      <c r="ADP597" s="168"/>
      <c r="ADQ597" s="168"/>
      <c r="ADR597" s="168"/>
      <c r="ADS597" s="168"/>
      <c r="ADT597" s="168"/>
      <c r="ADU597" s="168"/>
      <c r="ADV597" s="168"/>
      <c r="ADW597" s="168"/>
      <c r="ADX597" s="168"/>
      <c r="ADY597" s="168"/>
      <c r="ADZ597" s="168"/>
      <c r="AEA597" s="168"/>
      <c r="AEB597" s="168"/>
      <c r="AEC597" s="168"/>
      <c r="AED597" s="168"/>
      <c r="AEE597" s="168"/>
      <c r="AEF597" s="168"/>
      <c r="AEG597" s="168"/>
      <c r="AEH597" s="168"/>
      <c r="AEI597" s="168"/>
      <c r="AEJ597" s="168"/>
      <c r="AEK597" s="168"/>
      <c r="AEL597" s="168"/>
      <c r="AEM597" s="168"/>
      <c r="AEN597" s="168"/>
      <c r="AEO597" s="168"/>
      <c r="AEP597" s="168"/>
      <c r="AEQ597" s="168"/>
      <c r="AER597" s="168"/>
      <c r="AES597" s="508"/>
      <c r="AET597" s="508"/>
      <c r="AEU597" s="508"/>
      <c r="AEV597" s="508"/>
      <c r="AEW597" s="508"/>
      <c r="AEX597" s="508"/>
      <c r="AEY597" s="508"/>
      <c r="AEZ597" s="508"/>
      <c r="AFA597" s="508"/>
      <c r="AFB597" s="508"/>
      <c r="AFC597" s="508"/>
      <c r="AFD597" s="508"/>
      <c r="AFE597" s="508"/>
      <c r="AFF597" s="508"/>
      <c r="AFG597" s="508"/>
      <c r="AFH597" s="508"/>
      <c r="AFI597" s="508"/>
      <c r="AFJ597" s="508"/>
      <c r="AFK597" s="508"/>
      <c r="AFL597" s="508"/>
      <c r="AFM597" s="508"/>
      <c r="AFN597" s="508"/>
      <c r="AFO597" s="508"/>
      <c r="AFP597" s="508"/>
      <c r="AFQ597" s="89"/>
      <c r="AFR597" s="89"/>
      <c r="AFS597" s="89"/>
      <c r="AFT597" s="89"/>
      <c r="AFU597" s="89"/>
      <c r="AFV597" s="508"/>
      <c r="AFW597" s="508"/>
      <c r="AFX597" s="89"/>
      <c r="AFY597" s="89"/>
      <c r="AFZ597" s="508"/>
      <c r="AGA597" s="508"/>
      <c r="AGB597" s="89"/>
      <c r="AGC597" s="89"/>
      <c r="AGD597" s="508"/>
      <c r="AGE597" s="508"/>
      <c r="AGF597" s="508"/>
      <c r="AGG597" s="508"/>
      <c r="AGH597" s="508"/>
      <c r="AGI597" s="508"/>
      <c r="AGJ597" s="508"/>
      <c r="AGK597" s="89"/>
      <c r="AGL597" s="89"/>
      <c r="AGM597" s="508"/>
      <c r="AGN597" s="508"/>
      <c r="AGO597" s="89"/>
      <c r="AGP597" s="89"/>
      <c r="AGQ597" s="508"/>
      <c r="AGR597" s="508"/>
      <c r="AGS597" s="508"/>
      <c r="AGT597" s="508"/>
      <c r="AGU597" s="508"/>
      <c r="AGV597" s="203"/>
      <c r="AGW597" s="107"/>
      <c r="AGX597" s="508"/>
      <c r="AGY597" s="508"/>
      <c r="AGZ597" s="508"/>
      <c r="AHA597" s="508"/>
      <c r="AHB597" s="508"/>
      <c r="AHC597" s="508"/>
      <c r="AHD597" s="508"/>
      <c r="AHE597" s="168"/>
      <c r="AHF597" s="168"/>
      <c r="AHG597" s="168"/>
      <c r="AHH597" s="168"/>
      <c r="AHI597" s="168"/>
      <c r="AHJ597" s="168"/>
      <c r="AHK597" s="168"/>
      <c r="AHL597" s="168"/>
      <c r="AHM597" s="168"/>
      <c r="AHN597" s="168"/>
      <c r="AHO597" s="168"/>
      <c r="AHP597" s="168"/>
      <c r="AHQ597" s="168"/>
      <c r="AHR597" s="168"/>
      <c r="AHS597" s="168"/>
      <c r="AHT597" s="168"/>
      <c r="AHU597" s="168"/>
      <c r="AHV597" s="168"/>
      <c r="AHW597" s="168"/>
      <c r="AHX597" s="168"/>
      <c r="AHY597" s="168"/>
      <c r="AHZ597" s="168"/>
      <c r="AIA597" s="168"/>
      <c r="AIB597" s="168"/>
      <c r="AIC597" s="168"/>
      <c r="AID597" s="168"/>
      <c r="AIE597" s="168"/>
      <c r="AIF597" s="168"/>
      <c r="AIG597" s="168"/>
      <c r="AIH597" s="168"/>
      <c r="AII597" s="168"/>
      <c r="AIJ597" s="168"/>
      <c r="AIK597" s="168"/>
      <c r="AIL597" s="168"/>
      <c r="AIM597" s="168"/>
      <c r="AIN597" s="168"/>
      <c r="AIO597" s="168"/>
      <c r="AIP597" s="168"/>
      <c r="AIQ597" s="168"/>
      <c r="AIR597" s="168"/>
      <c r="AIS597" s="168"/>
      <c r="AIT597" s="168"/>
      <c r="AIU597" s="168"/>
      <c r="AIV597" s="168"/>
      <c r="AIW597" s="508"/>
      <c r="AIX597" s="508"/>
      <c r="AIY597" s="508"/>
      <c r="AIZ597" s="508"/>
      <c r="AJA597" s="508"/>
      <c r="AJB597" s="508"/>
      <c r="AJC597" s="508"/>
      <c r="AJD597" s="508"/>
      <c r="AJE597" s="508"/>
      <c r="AJF597" s="508"/>
      <c r="AJG597" s="508"/>
      <c r="AJH597" s="508"/>
      <c r="AJI597" s="508"/>
      <c r="AJJ597" s="508"/>
      <c r="AJK597" s="508"/>
      <c r="AJL597" s="508"/>
      <c r="AJM597" s="508"/>
      <c r="AJN597" s="508"/>
      <c r="AJO597" s="508"/>
      <c r="AJP597" s="508"/>
      <c r="AJQ597" s="508"/>
      <c r="AJR597" s="508"/>
      <c r="AJS597" s="508"/>
      <c r="AJT597" s="508"/>
      <c r="AJU597" s="89"/>
      <c r="AJV597" s="89"/>
      <c r="AJW597" s="89"/>
      <c r="AJX597" s="89"/>
      <c r="AJY597" s="89"/>
      <c r="AJZ597" s="508"/>
      <c r="AKA597" s="508"/>
      <c r="AKB597" s="89"/>
      <c r="AKC597" s="89"/>
      <c r="AKD597" s="508"/>
      <c r="AKE597" s="508"/>
      <c r="AKF597" s="89"/>
      <c r="AKG597" s="89"/>
      <c r="AKH597" s="508"/>
      <c r="AKI597" s="508"/>
      <c r="AKJ597" s="508"/>
      <c r="AKK597" s="508"/>
      <c r="AKL597" s="508"/>
      <c r="AKM597" s="508"/>
      <c r="AKN597" s="508"/>
      <c r="AKO597" s="89"/>
      <c r="AKP597" s="89"/>
      <c r="AKQ597" s="508"/>
      <c r="AKR597" s="508"/>
      <c r="AKS597" s="89"/>
      <c r="AKT597" s="89"/>
      <c r="AKU597" s="508"/>
      <c r="AKV597" s="508"/>
      <c r="AKW597" s="508"/>
      <c r="AKX597" s="508"/>
      <c r="AKY597" s="508"/>
      <c r="AKZ597" s="203"/>
      <c r="ALA597" s="107"/>
      <c r="ALB597" s="508"/>
      <c r="ALC597" s="508"/>
      <c r="ALD597" s="508"/>
      <c r="ALE597" s="508"/>
      <c r="ALF597" s="508"/>
      <c r="ALG597" s="508"/>
      <c r="ALH597" s="508"/>
      <c r="ALI597" s="168"/>
      <c r="ALJ597" s="168"/>
      <c r="ALK597" s="168"/>
      <c r="ALL597" s="168"/>
      <c r="ALM597" s="168"/>
      <c r="ALN597" s="168"/>
      <c r="ALO597" s="168"/>
      <c r="ALP597" s="168"/>
      <c r="ALQ597" s="168"/>
      <c r="ALR597" s="168"/>
      <c r="ALS597" s="168"/>
      <c r="ALT597" s="168"/>
      <c r="ALU597" s="168"/>
      <c r="ALV597" s="168"/>
      <c r="ALW597" s="168"/>
      <c r="ALX597" s="168"/>
      <c r="ALY597" s="168"/>
      <c r="ALZ597" s="168"/>
      <c r="AMA597" s="168"/>
      <c r="AMB597" s="168"/>
      <c r="AMC597" s="168"/>
      <c r="AMD597" s="168"/>
      <c r="AME597" s="168"/>
      <c r="AMF597" s="168"/>
      <c r="AMG597" s="168"/>
      <c r="AMH597" s="168"/>
      <c r="AMI597" s="168"/>
      <c r="AMJ597" s="168"/>
      <c r="AMK597" s="168"/>
      <c r="AML597" s="168"/>
      <c r="AMM597" s="168"/>
      <c r="AMN597" s="168"/>
      <c r="AMO597" s="168"/>
      <c r="AMP597" s="168"/>
      <c r="AMQ597" s="168"/>
      <c r="AMR597" s="168"/>
      <c r="AMS597" s="168"/>
      <c r="AMT597" s="168"/>
      <c r="AMU597" s="168"/>
      <c r="AMV597" s="168"/>
      <c r="AMW597" s="168"/>
      <c r="AMX597" s="168"/>
      <c r="AMY597" s="168"/>
      <c r="AMZ597" s="168"/>
      <c r="ANA597" s="508"/>
      <c r="ANB597" s="508"/>
      <c r="ANC597" s="508"/>
      <c r="AND597" s="508"/>
      <c r="ANE597" s="508"/>
      <c r="ANF597" s="508"/>
      <c r="ANG597" s="508"/>
      <c r="ANH597" s="508"/>
      <c r="ANI597" s="508"/>
      <c r="ANJ597" s="508"/>
      <c r="ANK597" s="508"/>
      <c r="ANL597" s="508"/>
      <c r="ANM597" s="508"/>
      <c r="ANN597" s="508"/>
      <c r="ANO597" s="508"/>
      <c r="ANP597" s="508"/>
      <c r="ANQ597" s="508"/>
      <c r="ANR597" s="508"/>
      <c r="ANS597" s="508"/>
      <c r="ANT597" s="508"/>
      <c r="ANU597" s="508"/>
      <c r="ANV597" s="508"/>
      <c r="ANW597" s="508"/>
      <c r="ANX597" s="508"/>
      <c r="ANY597" s="89"/>
      <c r="ANZ597" s="89"/>
      <c r="AOA597" s="89"/>
      <c r="AOB597" s="89"/>
      <c r="AOC597" s="89"/>
      <c r="AOD597" s="508"/>
      <c r="AOE597" s="508"/>
      <c r="AOF597" s="89"/>
      <c r="AOG597" s="89"/>
      <c r="AOH597" s="508"/>
      <c r="AOI597" s="508"/>
      <c r="AOJ597" s="89"/>
      <c r="AOK597" s="89"/>
      <c r="AOL597" s="508"/>
      <c r="AOM597" s="508"/>
      <c r="AON597" s="508"/>
      <c r="AOO597" s="508"/>
      <c r="AOP597" s="508"/>
      <c r="AOQ597" s="508"/>
      <c r="AOR597" s="508"/>
      <c r="AOS597" s="89"/>
      <c r="AOT597" s="89"/>
      <c r="AOU597" s="508"/>
      <c r="AOV597" s="508"/>
      <c r="AOW597" s="89"/>
      <c r="AOX597" s="89"/>
      <c r="AOY597" s="508"/>
      <c r="AOZ597" s="508"/>
      <c r="APA597" s="508"/>
      <c r="APB597" s="508"/>
      <c r="APC597" s="508"/>
      <c r="APD597" s="203"/>
      <c r="APE597" s="107"/>
      <c r="APF597" s="508"/>
      <c r="APG597" s="508"/>
      <c r="APH597" s="508"/>
      <c r="API597" s="508"/>
      <c r="APJ597" s="508"/>
      <c r="APK597" s="508"/>
      <c r="APL597" s="508"/>
      <c r="APM597" s="168"/>
      <c r="APN597" s="168"/>
      <c r="APO597" s="168"/>
      <c r="APP597" s="168"/>
      <c r="APQ597" s="168"/>
      <c r="APR597" s="168"/>
      <c r="APS597" s="168"/>
      <c r="APT597" s="168"/>
      <c r="APU597" s="168"/>
      <c r="APV597" s="168"/>
      <c r="APW597" s="168"/>
      <c r="APX597" s="168"/>
      <c r="APY597" s="168"/>
      <c r="APZ597" s="168"/>
      <c r="AQA597" s="168"/>
      <c r="AQB597" s="168"/>
      <c r="AQC597" s="168"/>
      <c r="AQD597" s="168"/>
      <c r="AQE597" s="168"/>
      <c r="AQF597" s="168"/>
      <c r="AQG597" s="168"/>
      <c r="AQH597" s="168"/>
      <c r="AQI597" s="168"/>
      <c r="AQJ597" s="168"/>
      <c r="AQK597" s="168"/>
      <c r="AQL597" s="168"/>
      <c r="AQM597" s="168"/>
      <c r="AQN597" s="168"/>
      <c r="AQO597" s="168"/>
      <c r="AQP597" s="168"/>
      <c r="AQQ597" s="168"/>
      <c r="AQR597" s="168"/>
      <c r="AQS597" s="168"/>
      <c r="AQT597" s="168"/>
      <c r="AQU597" s="168"/>
      <c r="AQV597" s="168"/>
      <c r="AQW597" s="168"/>
      <c r="AQX597" s="168"/>
      <c r="AQY597" s="168"/>
      <c r="AQZ597" s="168"/>
      <c r="ARA597" s="168"/>
      <c r="ARB597" s="168"/>
      <c r="ARC597" s="168"/>
      <c r="ARD597" s="168"/>
      <c r="ARE597" s="508"/>
      <c r="ARF597" s="508"/>
      <c r="ARG597" s="508"/>
      <c r="ARH597" s="508"/>
      <c r="ARI597" s="508"/>
      <c r="ARJ597" s="508"/>
      <c r="ARK597" s="508"/>
      <c r="ARL597" s="508"/>
      <c r="ARM597" s="508"/>
      <c r="ARN597" s="508"/>
      <c r="ARO597" s="508"/>
      <c r="ARP597" s="508"/>
      <c r="ARQ597" s="508"/>
      <c r="ARR597" s="508"/>
      <c r="ARS597" s="508"/>
      <c r="ART597" s="508"/>
      <c r="ARU597" s="508"/>
      <c r="ARV597" s="508"/>
      <c r="ARW597" s="508"/>
      <c r="ARX597" s="508"/>
      <c r="ARY597" s="508"/>
      <c r="ARZ597" s="508"/>
      <c r="ASA597" s="508"/>
      <c r="ASB597" s="508"/>
      <c r="ASC597" s="89"/>
      <c r="ASD597" s="89"/>
      <c r="ASE597" s="89"/>
      <c r="ASF597" s="89"/>
      <c r="ASG597" s="89"/>
      <c r="ASH597" s="508"/>
      <c r="ASI597" s="508"/>
      <c r="ASJ597" s="89"/>
      <c r="ASK597" s="89"/>
      <c r="ASL597" s="508"/>
      <c r="ASM597" s="508"/>
      <c r="ASN597" s="89"/>
      <c r="ASO597" s="89"/>
      <c r="ASP597" s="508"/>
      <c r="ASQ597" s="508"/>
      <c r="ASR597" s="508"/>
      <c r="ASS597" s="508"/>
      <c r="AST597" s="508"/>
      <c r="ASU597" s="508"/>
      <c r="ASV597" s="508"/>
      <c r="ASW597" s="89"/>
      <c r="ASX597" s="89"/>
      <c r="ASY597" s="508"/>
      <c r="ASZ597" s="508"/>
      <c r="ATA597" s="89"/>
      <c r="ATB597" s="89"/>
      <c r="ATC597" s="508"/>
      <c r="ATD597" s="508"/>
      <c r="ATE597" s="508"/>
      <c r="ATF597" s="508"/>
      <c r="ATG597" s="508"/>
      <c r="ATH597" s="203"/>
      <c r="ATI597" s="107"/>
      <c r="ATJ597" s="508"/>
      <c r="ATK597" s="508"/>
      <c r="ATL597" s="508"/>
      <c r="ATM597" s="508"/>
      <c r="ATN597" s="508"/>
      <c r="ATO597" s="508"/>
      <c r="ATP597" s="508"/>
      <c r="ATQ597" s="168"/>
      <c r="ATR597" s="168"/>
      <c r="ATS597" s="168"/>
      <c r="ATT597" s="168"/>
      <c r="ATU597" s="168"/>
      <c r="ATV597" s="168"/>
      <c r="ATW597" s="168"/>
      <c r="ATX597" s="168"/>
      <c r="ATY597" s="168"/>
      <c r="ATZ597" s="168"/>
      <c r="AUA597" s="168"/>
      <c r="AUB597" s="168"/>
      <c r="AUC597" s="168"/>
      <c r="AUD597" s="168"/>
      <c r="AUE597" s="168"/>
      <c r="AUF597" s="168"/>
      <c r="AUG597" s="168"/>
      <c r="AUH597" s="168"/>
      <c r="AUI597" s="168"/>
      <c r="AUJ597" s="168"/>
      <c r="AUK597" s="168"/>
      <c r="AUL597" s="168"/>
      <c r="AUM597" s="168"/>
      <c r="AUN597" s="168"/>
      <c r="AUO597" s="168"/>
      <c r="AUP597" s="168"/>
      <c r="AUQ597" s="168"/>
      <c r="AUR597" s="168"/>
      <c r="AUS597" s="168"/>
      <c r="AUT597" s="168"/>
      <c r="AUU597" s="168"/>
      <c r="AUV597" s="168"/>
      <c r="AUW597" s="168"/>
      <c r="AUX597" s="168"/>
      <c r="AUY597" s="168"/>
      <c r="AUZ597" s="168"/>
      <c r="AVA597" s="168"/>
      <c r="AVB597" s="168"/>
      <c r="AVC597" s="168"/>
      <c r="AVD597" s="168"/>
      <c r="AVE597" s="168"/>
      <c r="AVF597" s="168"/>
      <c r="AVG597" s="168"/>
      <c r="AVH597" s="168"/>
      <c r="AVI597" s="508"/>
      <c r="AVJ597" s="508"/>
      <c r="AVK597" s="508"/>
      <c r="AVL597" s="508"/>
      <c r="AVM597" s="508"/>
      <c r="AVN597" s="508"/>
      <c r="AVO597" s="508"/>
      <c r="AVP597" s="508"/>
      <c r="AVQ597" s="508"/>
      <c r="AVR597" s="508"/>
      <c r="AVS597" s="508"/>
      <c r="AVT597" s="508"/>
      <c r="AVU597" s="508"/>
      <c r="AVV597" s="508"/>
      <c r="AVW597" s="508"/>
      <c r="AVX597" s="508"/>
      <c r="AVY597" s="508"/>
      <c r="AVZ597" s="508"/>
      <c r="AWA597" s="508"/>
      <c r="AWB597" s="508"/>
      <c r="AWC597" s="508"/>
      <c r="AWD597" s="508"/>
      <c r="AWE597" s="508"/>
      <c r="AWF597" s="508"/>
      <c r="AWG597" s="89"/>
      <c r="AWH597" s="89"/>
      <c r="AWI597" s="89"/>
      <c r="AWJ597" s="89"/>
      <c r="AWK597" s="89"/>
      <c r="AWL597" s="508"/>
      <c r="AWM597" s="508"/>
      <c r="AWN597" s="89"/>
      <c r="AWO597" s="89"/>
      <c r="AWP597" s="508"/>
      <c r="AWQ597" s="508"/>
      <c r="AWR597" s="89"/>
      <c r="AWS597" s="89"/>
      <c r="AWT597" s="508"/>
      <c r="AWU597" s="508"/>
      <c r="AWV597" s="508"/>
      <c r="AWW597" s="508"/>
      <c r="AWX597" s="508"/>
      <c r="AWY597" s="508"/>
      <c r="AWZ597" s="508"/>
      <c r="AXA597" s="89"/>
      <c r="AXB597" s="89"/>
      <c r="AXC597" s="508"/>
      <c r="AXD597" s="508"/>
      <c r="AXE597" s="89"/>
      <c r="AXF597" s="89"/>
      <c r="AXG597" s="508"/>
      <c r="AXH597" s="508"/>
      <c r="AXI597" s="508"/>
      <c r="AXJ597" s="508"/>
      <c r="AXK597" s="508"/>
      <c r="AXL597" s="203"/>
      <c r="AXM597" s="107"/>
      <c r="AXN597" s="508"/>
      <c r="AXO597" s="508"/>
      <c r="AXP597" s="508"/>
      <c r="AXQ597" s="508"/>
      <c r="AXR597" s="508"/>
      <c r="AXS597" s="508"/>
      <c r="AXT597" s="508"/>
      <c r="AXU597" s="168"/>
      <c r="AXV597" s="168"/>
      <c r="AXW597" s="168"/>
      <c r="AXX597" s="168"/>
      <c r="AXY597" s="168"/>
      <c r="AXZ597" s="168"/>
      <c r="AYA597" s="168"/>
      <c r="AYB597" s="168"/>
      <c r="AYC597" s="168"/>
      <c r="AYD597" s="168"/>
      <c r="AYE597" s="168"/>
      <c r="AYF597" s="168"/>
      <c r="AYG597" s="168"/>
      <c r="AYH597" s="168"/>
      <c r="AYI597" s="168"/>
      <c r="AYJ597" s="168"/>
      <c r="AYK597" s="168"/>
      <c r="AYL597" s="168"/>
      <c r="AYM597" s="168"/>
      <c r="AYN597" s="168"/>
      <c r="AYO597" s="168"/>
      <c r="AYP597" s="168"/>
      <c r="AYQ597" s="168"/>
      <c r="AYR597" s="168"/>
      <c r="AYS597" s="168"/>
      <c r="AYT597" s="168"/>
      <c r="AYU597" s="168"/>
      <c r="AYV597" s="168"/>
      <c r="AYW597" s="168"/>
      <c r="AYX597" s="168"/>
      <c r="AYY597" s="168"/>
      <c r="AYZ597" s="168"/>
      <c r="AZA597" s="168"/>
      <c r="AZB597" s="168"/>
      <c r="AZC597" s="168"/>
      <c r="AZD597" s="168"/>
      <c r="AZE597" s="168"/>
      <c r="AZF597" s="168"/>
      <c r="AZG597" s="168"/>
      <c r="AZH597" s="168"/>
      <c r="AZI597" s="168"/>
      <c r="AZJ597" s="168"/>
      <c r="AZK597" s="168"/>
      <c r="AZL597" s="168"/>
      <c r="AZM597" s="508"/>
      <c r="AZN597" s="508"/>
      <c r="AZO597" s="508"/>
      <c r="AZP597" s="508"/>
      <c r="AZQ597" s="508"/>
      <c r="AZR597" s="508"/>
      <c r="AZS597" s="508"/>
      <c r="AZT597" s="508"/>
      <c r="AZU597" s="508"/>
      <c r="AZV597" s="508"/>
      <c r="AZW597" s="508"/>
      <c r="AZX597" s="508"/>
      <c r="AZY597" s="508"/>
      <c r="AZZ597" s="508"/>
      <c r="BAA597" s="508"/>
      <c r="BAB597" s="508"/>
      <c r="BAC597" s="508"/>
      <c r="BAD597" s="508"/>
      <c r="BAE597" s="508"/>
      <c r="BAF597" s="508"/>
      <c r="BAG597" s="508"/>
      <c r="BAH597" s="508"/>
      <c r="BAI597" s="508"/>
      <c r="BAJ597" s="508"/>
      <c r="BAK597" s="89"/>
      <c r="BAL597" s="89"/>
      <c r="BAM597" s="89"/>
      <c r="BAN597" s="89"/>
      <c r="BAO597" s="89"/>
      <c r="BAP597" s="508"/>
      <c r="BAQ597" s="508"/>
      <c r="BAR597" s="89"/>
      <c r="BAS597" s="89"/>
      <c r="BAT597" s="508"/>
      <c r="BAU597" s="508"/>
      <c r="BAV597" s="89"/>
      <c r="BAW597" s="89"/>
      <c r="BAX597" s="508"/>
      <c r="BAY597" s="508"/>
      <c r="BAZ597" s="508"/>
      <c r="BBA597" s="508"/>
      <c r="BBB597" s="508"/>
      <c r="BBC597" s="508"/>
      <c r="BBD597" s="508"/>
      <c r="BBE597" s="89"/>
      <c r="BBF597" s="89"/>
      <c r="BBG597" s="508"/>
      <c r="BBH597" s="508"/>
      <c r="BBI597" s="89"/>
      <c r="BBJ597" s="89"/>
      <c r="BBK597" s="508"/>
      <c r="BBL597" s="508"/>
      <c r="BBM597" s="508"/>
      <c r="BBN597" s="508"/>
      <c r="BBO597" s="508"/>
      <c r="BBP597" s="203"/>
      <c r="BBQ597" s="107"/>
      <c r="BBR597" s="508"/>
      <c r="BBS597" s="508"/>
      <c r="BBT597" s="508"/>
      <c r="BBU597" s="508"/>
      <c r="BBV597" s="508"/>
      <c r="BBW597" s="508"/>
      <c r="BBX597" s="508"/>
      <c r="BBY597" s="168"/>
      <c r="BBZ597" s="168"/>
      <c r="BCA597" s="168"/>
      <c r="BCB597" s="168"/>
      <c r="BCC597" s="168"/>
      <c r="BCD597" s="168"/>
      <c r="BCE597" s="168"/>
      <c r="BCF597" s="168"/>
      <c r="BCG597" s="168"/>
      <c r="BCH597" s="168"/>
      <c r="BCI597" s="168"/>
      <c r="BCJ597" s="168"/>
      <c r="BCK597" s="168"/>
      <c r="BCL597" s="168"/>
      <c r="BCM597" s="168"/>
      <c r="BCN597" s="168"/>
      <c r="BCO597" s="168"/>
      <c r="BCP597" s="168"/>
      <c r="BCQ597" s="168"/>
      <c r="BCR597" s="168"/>
      <c r="BCS597" s="168"/>
      <c r="BCT597" s="168"/>
      <c r="BCU597" s="168"/>
      <c r="BCV597" s="168"/>
      <c r="BCW597" s="168"/>
      <c r="BCX597" s="168"/>
      <c r="BCY597" s="168"/>
      <c r="BCZ597" s="168"/>
      <c r="BDA597" s="168"/>
      <c r="BDB597" s="168"/>
      <c r="BDC597" s="168"/>
      <c r="BDD597" s="168"/>
      <c r="BDE597" s="168"/>
      <c r="BDF597" s="168"/>
      <c r="BDG597" s="168"/>
      <c r="BDH597" s="168"/>
      <c r="BDI597" s="168"/>
      <c r="BDJ597" s="168"/>
      <c r="BDK597" s="168"/>
      <c r="BDL597" s="168"/>
      <c r="BDM597" s="168"/>
      <c r="BDN597" s="168"/>
      <c r="BDO597" s="168"/>
      <c r="BDP597" s="168"/>
      <c r="BDQ597" s="508"/>
      <c r="BDR597" s="508"/>
      <c r="BDS597" s="508"/>
      <c r="BDT597" s="508"/>
      <c r="BDU597" s="508"/>
      <c r="BDV597" s="508"/>
      <c r="BDW597" s="508"/>
      <c r="BDX597" s="508"/>
      <c r="BDY597" s="508"/>
      <c r="BDZ597" s="508"/>
      <c r="BEA597" s="508"/>
      <c r="BEB597" s="508"/>
      <c r="BEC597" s="508"/>
      <c r="BED597" s="508"/>
      <c r="BEE597" s="508"/>
      <c r="BEF597" s="508"/>
      <c r="BEG597" s="508"/>
      <c r="BEH597" s="508"/>
      <c r="BEI597" s="508"/>
      <c r="BEJ597" s="508"/>
      <c r="BEK597" s="508"/>
      <c r="BEL597" s="508"/>
      <c r="BEM597" s="508"/>
      <c r="BEN597" s="508"/>
      <c r="BEO597" s="89"/>
      <c r="BEP597" s="89"/>
      <c r="BEQ597" s="89"/>
      <c r="BER597" s="89"/>
      <c r="BES597" s="89"/>
      <c r="BET597" s="508"/>
      <c r="BEU597" s="508"/>
      <c r="BEV597" s="89"/>
      <c r="BEW597" s="89"/>
      <c r="BEX597" s="508"/>
      <c r="BEY597" s="508"/>
      <c r="BEZ597" s="89"/>
      <c r="BFA597" s="89"/>
      <c r="BFB597" s="508"/>
      <c r="BFC597" s="508"/>
      <c r="BFD597" s="508"/>
      <c r="BFE597" s="508"/>
      <c r="BFF597" s="508"/>
      <c r="BFG597" s="508"/>
      <c r="BFH597" s="508"/>
      <c r="BFI597" s="89"/>
      <c r="BFJ597" s="89"/>
      <c r="BFK597" s="508"/>
      <c r="BFL597" s="508"/>
      <c r="BFM597" s="89"/>
      <c r="BFN597" s="89"/>
      <c r="BFO597" s="508"/>
      <c r="BFP597" s="508"/>
      <c r="BFQ597" s="508"/>
      <c r="BFR597" s="508"/>
      <c r="BFS597" s="508"/>
      <c r="BFT597" s="203"/>
      <c r="BFU597" s="107"/>
      <c r="BFV597" s="508"/>
      <c r="BFW597" s="508"/>
      <c r="BFX597" s="508"/>
      <c r="BFY597" s="508"/>
      <c r="BFZ597" s="508"/>
      <c r="BGA597" s="508"/>
      <c r="BGB597" s="508"/>
      <c r="BGC597" s="168"/>
      <c r="BGD597" s="168"/>
      <c r="BGE597" s="168"/>
      <c r="BGF597" s="168"/>
      <c r="BGG597" s="168"/>
      <c r="BGH597" s="168"/>
      <c r="BGI597" s="168"/>
      <c r="BGJ597" s="168"/>
      <c r="BGK597" s="168"/>
      <c r="BGL597" s="168"/>
      <c r="BGM597" s="168"/>
      <c r="BGN597" s="168"/>
      <c r="BGO597" s="168"/>
      <c r="BGP597" s="168"/>
      <c r="BGQ597" s="168"/>
      <c r="BGR597" s="168"/>
      <c r="BGS597" s="168"/>
      <c r="BGT597" s="168"/>
      <c r="BGU597" s="168"/>
      <c r="BGV597" s="168"/>
      <c r="BGW597" s="168"/>
      <c r="BGX597" s="168"/>
      <c r="BGY597" s="168"/>
      <c r="BGZ597" s="168"/>
      <c r="BHA597" s="168"/>
      <c r="BHB597" s="168"/>
      <c r="BHC597" s="168"/>
      <c r="BHD597" s="168"/>
      <c r="BHE597" s="168"/>
      <c r="BHF597" s="168"/>
      <c r="BHG597" s="168"/>
      <c r="BHH597" s="168"/>
      <c r="BHI597" s="168"/>
      <c r="BHJ597" s="168"/>
      <c r="BHK597" s="168"/>
      <c r="BHL597" s="168"/>
      <c r="BHM597" s="168"/>
      <c r="BHN597" s="168"/>
      <c r="BHO597" s="168"/>
      <c r="BHP597" s="168"/>
      <c r="BHQ597" s="168"/>
      <c r="BHR597" s="168"/>
      <c r="BHS597" s="168"/>
      <c r="BHT597" s="168"/>
      <c r="BHU597" s="508"/>
      <c r="BHV597" s="508"/>
      <c r="BHW597" s="508"/>
      <c r="BHX597" s="508"/>
      <c r="BHY597" s="508"/>
      <c r="BHZ597" s="508"/>
      <c r="BIA597" s="508"/>
      <c r="BIB597" s="508"/>
      <c r="BIC597" s="508"/>
      <c r="BID597" s="508"/>
      <c r="BIE597" s="508"/>
      <c r="BIF597" s="508"/>
      <c r="BIG597" s="508"/>
      <c r="BIH597" s="508"/>
      <c r="BII597" s="508"/>
      <c r="BIJ597" s="508"/>
      <c r="BIK597" s="508"/>
      <c r="BIL597" s="508"/>
      <c r="BIM597" s="508"/>
      <c r="BIN597" s="508"/>
      <c r="BIO597" s="508"/>
      <c r="BIP597" s="508"/>
      <c r="BIQ597" s="508"/>
      <c r="BIR597" s="508"/>
      <c r="BIS597" s="89"/>
      <c r="BIT597" s="89"/>
      <c r="BIU597" s="89"/>
      <c r="BIV597" s="89"/>
      <c r="BIW597" s="89"/>
      <c r="BIX597" s="508"/>
      <c r="BIY597" s="508"/>
      <c r="BIZ597" s="89"/>
      <c r="BJA597" s="89"/>
      <c r="BJB597" s="508"/>
      <c r="BJC597" s="508"/>
      <c r="BJD597" s="89"/>
      <c r="BJE597" s="89"/>
      <c r="BJF597" s="508"/>
      <c r="BJG597" s="508"/>
      <c r="BJH597" s="508"/>
      <c r="BJI597" s="508"/>
      <c r="BJJ597" s="508"/>
      <c r="BJK597" s="508"/>
      <c r="BJL597" s="508"/>
      <c r="BJM597" s="89"/>
      <c r="BJN597" s="89"/>
      <c r="BJO597" s="508"/>
      <c r="BJP597" s="508"/>
      <c r="BJQ597" s="89"/>
      <c r="BJR597" s="89"/>
      <c r="BJS597" s="508"/>
      <c r="BJT597" s="508"/>
      <c r="BJU597" s="508"/>
      <c r="BJV597" s="508"/>
      <c r="BJW597" s="508"/>
      <c r="BJX597" s="203"/>
      <c r="BJY597" s="107"/>
      <c r="BJZ597" s="508"/>
      <c r="BKA597" s="508"/>
      <c r="BKB597" s="508"/>
      <c r="BKC597" s="508"/>
      <c r="BKD597" s="508"/>
      <c r="BKE597" s="508"/>
      <c r="BKF597" s="508"/>
      <c r="BKG597" s="168"/>
      <c r="BKH597" s="168"/>
      <c r="BKI597" s="168"/>
      <c r="BKJ597" s="168"/>
      <c r="BKK597" s="168"/>
      <c r="BKL597" s="168"/>
      <c r="BKM597" s="168"/>
      <c r="BKN597" s="168"/>
      <c r="BKO597" s="168"/>
      <c r="BKP597" s="168"/>
      <c r="BKQ597" s="168"/>
      <c r="BKR597" s="168"/>
      <c r="BKS597" s="168"/>
      <c r="BKT597" s="168"/>
      <c r="BKU597" s="168"/>
      <c r="BKV597" s="168"/>
      <c r="BKW597" s="168"/>
      <c r="BKX597" s="168"/>
      <c r="BKY597" s="168"/>
      <c r="BKZ597" s="168"/>
      <c r="BLA597" s="168"/>
      <c r="BLB597" s="168"/>
      <c r="BLC597" s="168"/>
      <c r="BLD597" s="168"/>
      <c r="BLE597" s="168"/>
      <c r="BLF597" s="168"/>
      <c r="BLG597" s="168"/>
      <c r="BLH597" s="168"/>
      <c r="BLI597" s="168"/>
      <c r="BLJ597" s="168"/>
      <c r="BLK597" s="168"/>
      <c r="BLL597" s="168"/>
      <c r="BLM597" s="168"/>
      <c r="BLN597" s="168"/>
      <c r="BLO597" s="168"/>
      <c r="BLP597" s="168"/>
      <c r="BLQ597" s="168"/>
      <c r="BLR597" s="168"/>
      <c r="BLS597" s="168"/>
      <c r="BLT597" s="168"/>
      <c r="BLU597" s="168"/>
      <c r="BLV597" s="168"/>
      <c r="BLW597" s="168"/>
      <c r="BLX597" s="168"/>
      <c r="BLY597" s="508"/>
      <c r="BLZ597" s="508"/>
      <c r="BMA597" s="508"/>
      <c r="BMB597" s="508"/>
      <c r="BMC597" s="508"/>
      <c r="BMD597" s="508"/>
      <c r="BME597" s="508"/>
      <c r="BMF597" s="508"/>
      <c r="BMG597" s="508"/>
      <c r="BMH597" s="508"/>
      <c r="BMI597" s="508"/>
      <c r="BMJ597" s="508"/>
      <c r="BMK597" s="508"/>
      <c r="BML597" s="508"/>
      <c r="BMM597" s="508"/>
      <c r="BMN597" s="508"/>
      <c r="BMO597" s="508"/>
      <c r="BMP597" s="508"/>
      <c r="BMQ597" s="508"/>
      <c r="BMR597" s="508"/>
      <c r="BMS597" s="508"/>
      <c r="BMT597" s="508"/>
      <c r="BMU597" s="508"/>
      <c r="BMV597" s="508"/>
      <c r="BMW597" s="89"/>
      <c r="BMX597" s="89"/>
      <c r="BMY597" s="89"/>
      <c r="BMZ597" s="89"/>
      <c r="BNA597" s="89"/>
      <c r="BNB597" s="508"/>
      <c r="BNC597" s="508"/>
      <c r="BND597" s="89"/>
      <c r="BNE597" s="89"/>
      <c r="BNF597" s="508"/>
      <c r="BNG597" s="508"/>
      <c r="BNH597" s="89"/>
      <c r="BNI597" s="89"/>
      <c r="BNJ597" s="508"/>
      <c r="BNK597" s="508"/>
      <c r="BNL597" s="508"/>
      <c r="BNM597" s="508"/>
      <c r="BNN597" s="508"/>
      <c r="BNO597" s="508"/>
      <c r="BNP597" s="508"/>
      <c r="BNQ597" s="89"/>
      <c r="BNR597" s="89"/>
      <c r="BNS597" s="508"/>
      <c r="BNT597" s="508"/>
      <c r="BNU597" s="89"/>
      <c r="BNV597" s="89"/>
      <c r="BNW597" s="508"/>
      <c r="BNX597" s="508"/>
      <c r="BNY597" s="508"/>
      <c r="BNZ597" s="508"/>
      <c r="BOA597" s="508"/>
      <c r="BOB597" s="203"/>
      <c r="BOC597" s="107"/>
      <c r="BOD597" s="508"/>
      <c r="BOE597" s="508"/>
      <c r="BOF597" s="508"/>
      <c r="BOG597" s="508"/>
      <c r="BOH597" s="508"/>
      <c r="BOI597" s="508"/>
      <c r="BOJ597" s="508"/>
      <c r="BOK597" s="168"/>
      <c r="BOL597" s="168"/>
      <c r="BOM597" s="168"/>
      <c r="BON597" s="168"/>
      <c r="BOO597" s="168"/>
      <c r="BOP597" s="168"/>
      <c r="BOQ597" s="168"/>
      <c r="BOR597" s="168"/>
      <c r="BOS597" s="168"/>
      <c r="BOT597" s="168"/>
      <c r="BOU597" s="168"/>
      <c r="BOV597" s="168"/>
      <c r="BOW597" s="168"/>
      <c r="BOX597" s="168"/>
      <c r="BOY597" s="168"/>
      <c r="BOZ597" s="168"/>
      <c r="BPA597" s="168"/>
      <c r="BPB597" s="168"/>
      <c r="BPC597" s="168"/>
      <c r="BPD597" s="168"/>
      <c r="BPE597" s="168"/>
      <c r="BPF597" s="168"/>
      <c r="BPG597" s="168"/>
      <c r="BPH597" s="168"/>
      <c r="BPI597" s="168"/>
      <c r="BPJ597" s="168"/>
      <c r="BPK597" s="168"/>
      <c r="BPL597" s="168"/>
      <c r="BPM597" s="168"/>
      <c r="BPN597" s="168"/>
      <c r="BPO597" s="168"/>
      <c r="BPP597" s="168"/>
      <c r="BPQ597" s="168"/>
      <c r="BPR597" s="168"/>
      <c r="BPS597" s="168"/>
      <c r="BPT597" s="168"/>
      <c r="BPU597" s="168"/>
      <c r="BPV597" s="168"/>
      <c r="BPW597" s="168"/>
      <c r="BPX597" s="168"/>
      <c r="BPY597" s="168"/>
      <c r="BPZ597" s="168"/>
      <c r="BQA597" s="168"/>
      <c r="BQB597" s="168"/>
      <c r="BQC597" s="508"/>
      <c r="BQD597" s="508"/>
      <c r="BQE597" s="508"/>
      <c r="BQF597" s="508"/>
      <c r="BQG597" s="508"/>
      <c r="BQH597" s="508"/>
      <c r="BQI597" s="508"/>
      <c r="BQJ597" s="508"/>
      <c r="BQK597" s="508"/>
      <c r="BQL597" s="508"/>
      <c r="BQM597" s="508"/>
      <c r="BQN597" s="508"/>
      <c r="BQO597" s="508"/>
      <c r="BQP597" s="508"/>
      <c r="BQQ597" s="508"/>
      <c r="BQR597" s="508"/>
      <c r="BQS597" s="508"/>
      <c r="BQT597" s="508"/>
      <c r="BQU597" s="508"/>
      <c r="BQV597" s="508"/>
      <c r="BQW597" s="508"/>
      <c r="BQX597" s="508"/>
      <c r="BQY597" s="508"/>
      <c r="BQZ597" s="508"/>
      <c r="BRA597" s="89"/>
      <c r="BRB597" s="89"/>
      <c r="BRC597" s="89"/>
      <c r="BRD597" s="89"/>
      <c r="BRE597" s="89"/>
      <c r="BRF597" s="508"/>
      <c r="BRG597" s="508"/>
      <c r="BRH597" s="89"/>
      <c r="BRI597" s="89"/>
      <c r="BRJ597" s="508"/>
      <c r="BRK597" s="508"/>
      <c r="BRL597" s="89"/>
      <c r="BRM597" s="89"/>
      <c r="BRN597" s="508"/>
      <c r="BRO597" s="508"/>
      <c r="BRP597" s="508"/>
      <c r="BRQ597" s="508"/>
      <c r="BRR597" s="508"/>
      <c r="BRS597" s="508"/>
      <c r="BRT597" s="508"/>
      <c r="BRU597" s="89"/>
      <c r="BRV597" s="89"/>
      <c r="BRW597" s="508"/>
      <c r="BRX597" s="508"/>
      <c r="BRY597" s="89"/>
      <c r="BRZ597" s="89"/>
      <c r="BSA597" s="508"/>
      <c r="BSB597" s="508"/>
      <c r="BSC597" s="508"/>
      <c r="BSD597" s="508"/>
      <c r="BSE597" s="508"/>
      <c r="BSF597" s="203"/>
      <c r="BSG597" s="107"/>
      <c r="BSH597" s="508"/>
      <c r="BSI597" s="508"/>
      <c r="BSJ597" s="508"/>
      <c r="BSK597" s="508"/>
      <c r="BSL597" s="508"/>
      <c r="BSM597" s="508"/>
      <c r="BSN597" s="508"/>
      <c r="BSO597" s="168"/>
      <c r="BSP597" s="168"/>
      <c r="BSQ597" s="168"/>
      <c r="BSR597" s="168"/>
      <c r="BSS597" s="168"/>
      <c r="BST597" s="168"/>
      <c r="BSU597" s="168"/>
      <c r="BSV597" s="168"/>
      <c r="BSW597" s="168"/>
      <c r="BSX597" s="168"/>
      <c r="BSY597" s="168"/>
      <c r="BSZ597" s="168"/>
      <c r="BTA597" s="168"/>
      <c r="BTB597" s="168"/>
      <c r="BTC597" s="168"/>
      <c r="BTD597" s="168"/>
      <c r="BTE597" s="168"/>
      <c r="BTF597" s="168"/>
      <c r="BTG597" s="168"/>
      <c r="BTH597" s="168"/>
      <c r="BTI597" s="168"/>
      <c r="BTJ597" s="168"/>
      <c r="BTK597" s="168"/>
      <c r="BTL597" s="168"/>
      <c r="BTM597" s="168"/>
      <c r="BTN597" s="168"/>
      <c r="BTO597" s="168"/>
      <c r="BTP597" s="168"/>
      <c r="BTQ597" s="168"/>
      <c r="BTR597" s="168"/>
      <c r="BTS597" s="168"/>
      <c r="BTT597" s="168"/>
      <c r="BTU597" s="168"/>
      <c r="BTV597" s="168"/>
      <c r="BTW597" s="168"/>
      <c r="BTX597" s="168"/>
      <c r="BTY597" s="168"/>
      <c r="BTZ597" s="168"/>
      <c r="BUA597" s="168"/>
      <c r="BUB597" s="168"/>
      <c r="BUC597" s="168"/>
      <c r="BUD597" s="168"/>
      <c r="BUE597" s="168"/>
      <c r="BUF597" s="168"/>
      <c r="BUG597" s="508"/>
      <c r="BUH597" s="508"/>
      <c r="BUI597" s="508"/>
      <c r="BUJ597" s="508"/>
      <c r="BUK597" s="508"/>
      <c r="BUL597" s="508"/>
      <c r="BUM597" s="508"/>
      <c r="BUN597" s="508"/>
      <c r="BUO597" s="508"/>
      <c r="BUP597" s="508"/>
      <c r="BUQ597" s="508"/>
      <c r="BUR597" s="508"/>
      <c r="BUS597" s="508"/>
      <c r="BUT597" s="508"/>
      <c r="BUU597" s="508"/>
      <c r="BUV597" s="508"/>
      <c r="BUW597" s="508"/>
      <c r="BUX597" s="508"/>
      <c r="BUY597" s="508"/>
      <c r="BUZ597" s="508"/>
      <c r="BVA597" s="508"/>
      <c r="BVB597" s="508"/>
      <c r="BVC597" s="508"/>
      <c r="BVD597" s="508"/>
      <c r="BVE597" s="89"/>
      <c r="BVF597" s="89"/>
      <c r="BVG597" s="89"/>
      <c r="BVH597" s="89"/>
      <c r="BVI597" s="89"/>
      <c r="BVJ597" s="508"/>
      <c r="BVK597" s="508"/>
      <c r="BVL597" s="89"/>
      <c r="BVM597" s="89"/>
      <c r="BVN597" s="508"/>
      <c r="BVO597" s="508"/>
      <c r="BVP597" s="89"/>
      <c r="BVQ597" s="89"/>
      <c r="BVR597" s="508"/>
      <c r="BVS597" s="508"/>
      <c r="BVT597" s="508"/>
      <c r="BVU597" s="508"/>
      <c r="BVV597" s="508"/>
      <c r="BVW597" s="508"/>
      <c r="BVX597" s="508"/>
      <c r="BVY597" s="89"/>
      <c r="BVZ597" s="89"/>
      <c r="BWA597" s="508"/>
      <c r="BWB597" s="508"/>
      <c r="BWC597" s="89"/>
      <c r="BWD597" s="89"/>
      <c r="BWE597" s="508"/>
      <c r="BWF597" s="508"/>
      <c r="BWG597" s="508"/>
      <c r="BWH597" s="508"/>
      <c r="BWI597" s="508"/>
      <c r="BWJ597" s="203"/>
      <c r="BWK597" s="107"/>
      <c r="BWL597" s="508"/>
      <c r="BWM597" s="508"/>
      <c r="BWN597" s="508"/>
      <c r="BWO597" s="508"/>
      <c r="BWP597" s="508"/>
      <c r="BWQ597" s="508"/>
      <c r="BWR597" s="508"/>
      <c r="BWS597" s="168"/>
      <c r="BWT597" s="168"/>
      <c r="BWU597" s="168"/>
      <c r="BWV597" s="168"/>
      <c r="BWW597" s="168"/>
      <c r="BWX597" s="168"/>
      <c r="BWY597" s="168"/>
      <c r="BWZ597" s="168"/>
      <c r="BXA597" s="168"/>
      <c r="BXB597" s="168"/>
      <c r="BXC597" s="168"/>
      <c r="BXD597" s="168"/>
      <c r="BXE597" s="168"/>
      <c r="BXF597" s="168"/>
      <c r="BXG597" s="168"/>
      <c r="BXH597" s="168"/>
      <c r="BXI597" s="168"/>
      <c r="BXJ597" s="168"/>
      <c r="BXK597" s="168"/>
      <c r="BXL597" s="168"/>
      <c r="BXM597" s="168"/>
      <c r="BXN597" s="168"/>
      <c r="BXO597" s="168"/>
      <c r="BXP597" s="168"/>
      <c r="BXQ597" s="168"/>
      <c r="BXR597" s="168"/>
      <c r="BXS597" s="168"/>
      <c r="BXT597" s="168"/>
      <c r="BXU597" s="168"/>
      <c r="BXV597" s="168"/>
      <c r="BXW597" s="168"/>
      <c r="BXX597" s="168"/>
      <c r="BXY597" s="168"/>
      <c r="BXZ597" s="168"/>
      <c r="BYA597" s="168"/>
      <c r="BYB597" s="168"/>
      <c r="BYC597" s="168"/>
      <c r="BYD597" s="168"/>
      <c r="BYE597" s="168"/>
      <c r="BYF597" s="168"/>
      <c r="BYG597" s="168"/>
      <c r="BYH597" s="168"/>
      <c r="BYI597" s="168"/>
      <c r="BYJ597" s="168"/>
      <c r="BYK597" s="508"/>
      <c r="BYL597" s="508"/>
      <c r="BYM597" s="508"/>
      <c r="BYN597" s="508"/>
      <c r="BYO597" s="508"/>
      <c r="BYP597" s="508"/>
      <c r="BYQ597" s="508"/>
      <c r="BYR597" s="508"/>
      <c r="BYS597" s="508"/>
      <c r="BYT597" s="508"/>
      <c r="BYU597" s="508"/>
      <c r="BYV597" s="508"/>
      <c r="BYW597" s="508"/>
      <c r="BYX597" s="508"/>
      <c r="BYY597" s="508"/>
      <c r="BYZ597" s="508"/>
      <c r="BZA597" s="508"/>
      <c r="BZB597" s="508"/>
      <c r="BZC597" s="508"/>
      <c r="BZD597" s="508"/>
      <c r="BZE597" s="508"/>
      <c r="BZF597" s="508"/>
      <c r="BZG597" s="508"/>
      <c r="BZH597" s="508"/>
      <c r="BZI597" s="89"/>
      <c r="BZJ597" s="89"/>
      <c r="BZK597" s="89"/>
      <c r="BZL597" s="89"/>
      <c r="BZM597" s="89"/>
      <c r="BZN597" s="508"/>
      <c r="BZO597" s="508"/>
      <c r="BZP597" s="89"/>
      <c r="BZQ597" s="89"/>
      <c r="BZR597" s="508"/>
      <c r="BZS597" s="508"/>
      <c r="BZT597" s="89"/>
      <c r="BZU597" s="89"/>
      <c r="BZV597" s="508"/>
      <c r="BZW597" s="508"/>
      <c r="BZX597" s="508"/>
      <c r="BZY597" s="508"/>
      <c r="BZZ597" s="508"/>
      <c r="CAA597" s="508"/>
      <c r="CAB597" s="508"/>
      <c r="CAC597" s="89"/>
      <c r="CAD597" s="89"/>
      <c r="CAE597" s="508"/>
      <c r="CAF597" s="508"/>
      <c r="CAG597" s="89"/>
      <c r="CAH597" s="89"/>
      <c r="CAI597" s="508"/>
      <c r="CAJ597" s="508"/>
      <c r="CAK597" s="508"/>
      <c r="CAL597" s="508"/>
      <c r="CAM597" s="508"/>
      <c r="CAN597" s="203"/>
      <c r="CAO597" s="107"/>
      <c r="CAP597" s="508"/>
      <c r="CAQ597" s="508"/>
      <c r="CAR597" s="508"/>
      <c r="CAS597" s="508"/>
      <c r="CAT597" s="508"/>
      <c r="CAU597" s="508"/>
      <c r="CAV597" s="508"/>
      <c r="CAW597" s="168"/>
      <c r="CAX597" s="168"/>
      <c r="CAY597" s="168"/>
      <c r="CAZ597" s="168"/>
      <c r="CBA597" s="168"/>
      <c r="CBB597" s="168"/>
      <c r="CBC597" s="168"/>
      <c r="CBD597" s="168"/>
      <c r="CBE597" s="168"/>
      <c r="CBF597" s="168"/>
      <c r="CBG597" s="168"/>
      <c r="CBH597" s="168"/>
      <c r="CBI597" s="168"/>
      <c r="CBJ597" s="168"/>
      <c r="CBK597" s="168"/>
      <c r="CBL597" s="168"/>
      <c r="CBM597" s="168"/>
      <c r="CBN597" s="168"/>
      <c r="CBO597" s="168"/>
      <c r="CBP597" s="168"/>
      <c r="CBQ597" s="168"/>
      <c r="CBR597" s="168"/>
      <c r="CBS597" s="168"/>
      <c r="CBT597" s="168"/>
      <c r="CBU597" s="168"/>
      <c r="CBV597" s="168"/>
      <c r="CBW597" s="168"/>
      <c r="CBX597" s="168"/>
      <c r="CBY597" s="168"/>
      <c r="CBZ597" s="168"/>
      <c r="CCA597" s="168"/>
      <c r="CCB597" s="168"/>
      <c r="CCC597" s="168"/>
      <c r="CCD597" s="168"/>
      <c r="CCE597" s="168"/>
      <c r="CCF597" s="168"/>
      <c r="CCG597" s="168"/>
      <c r="CCH597" s="168"/>
      <c r="CCI597" s="168"/>
      <c r="CCJ597" s="168"/>
      <c r="CCK597" s="168"/>
      <c r="CCL597" s="168"/>
      <c r="CCM597" s="168"/>
      <c r="CCN597" s="168"/>
      <c r="CCO597" s="508"/>
      <c r="CCP597" s="508"/>
      <c r="CCQ597" s="508"/>
      <c r="CCR597" s="508"/>
      <c r="CCS597" s="508"/>
      <c r="CCT597" s="508"/>
      <c r="CCU597" s="508"/>
      <c r="CCV597" s="508"/>
      <c r="CCW597" s="508"/>
      <c r="CCX597" s="508"/>
      <c r="CCY597" s="508"/>
      <c r="CCZ597" s="508"/>
      <c r="CDA597" s="508"/>
      <c r="CDB597" s="508"/>
      <c r="CDC597" s="508"/>
      <c r="CDD597" s="508"/>
      <c r="CDE597" s="508"/>
      <c r="CDF597" s="508"/>
      <c r="CDG597" s="508"/>
      <c r="CDH597" s="508"/>
      <c r="CDI597" s="508"/>
      <c r="CDJ597" s="508"/>
      <c r="CDK597" s="508"/>
      <c r="CDL597" s="508"/>
      <c r="CDM597" s="89"/>
      <c r="CDN597" s="89"/>
      <c r="CDO597" s="89"/>
      <c r="CDP597" s="89"/>
      <c r="CDQ597" s="89"/>
      <c r="CDR597" s="508"/>
      <c r="CDS597" s="508"/>
      <c r="CDT597" s="89"/>
      <c r="CDU597" s="89"/>
      <c r="CDV597" s="508"/>
      <c r="CDW597" s="508"/>
      <c r="CDX597" s="89"/>
      <c r="CDY597" s="89"/>
      <c r="CDZ597" s="508"/>
      <c r="CEA597" s="508"/>
      <c r="CEB597" s="508"/>
      <c r="CEC597" s="508"/>
      <c r="CED597" s="508"/>
      <c r="CEE597" s="508"/>
      <c r="CEF597" s="508"/>
      <c r="CEG597" s="89"/>
      <c r="CEH597" s="89"/>
      <c r="CEI597" s="508"/>
      <c r="CEJ597" s="508"/>
      <c r="CEK597" s="89"/>
      <c r="CEL597" s="89"/>
      <c r="CEM597" s="508"/>
      <c r="CEN597" s="508"/>
      <c r="CEO597" s="508"/>
      <c r="CEP597" s="508"/>
      <c r="CEQ597" s="508"/>
      <c r="CER597" s="203"/>
      <c r="CES597" s="107"/>
      <c r="CET597" s="508"/>
      <c r="CEU597" s="508"/>
      <c r="CEV597" s="508"/>
      <c r="CEW597" s="508"/>
      <c r="CEX597" s="508"/>
      <c r="CEY597" s="508"/>
      <c r="CEZ597" s="508"/>
      <c r="CFA597" s="168"/>
      <c r="CFB597" s="168"/>
      <c r="CFC597" s="168"/>
      <c r="CFD597" s="168"/>
      <c r="CFE597" s="168"/>
      <c r="CFF597" s="168"/>
      <c r="CFG597" s="168"/>
      <c r="CFH597" s="168"/>
      <c r="CFI597" s="168"/>
      <c r="CFJ597" s="168"/>
      <c r="CFK597" s="168"/>
      <c r="CFL597" s="168"/>
      <c r="CFM597" s="168"/>
      <c r="CFN597" s="168"/>
      <c r="CFO597" s="168"/>
      <c r="CFP597" s="168"/>
      <c r="CFQ597" s="168"/>
      <c r="CFR597" s="168"/>
      <c r="CFS597" s="168"/>
      <c r="CFT597" s="168"/>
      <c r="CFU597" s="168"/>
      <c r="CFV597" s="168"/>
      <c r="CFW597" s="168"/>
      <c r="CFX597" s="168"/>
      <c r="CFY597" s="168"/>
      <c r="CFZ597" s="168"/>
      <c r="CGA597" s="168"/>
      <c r="CGB597" s="168"/>
      <c r="CGC597" s="168"/>
      <c r="CGD597" s="168"/>
      <c r="CGE597" s="168"/>
      <c r="CGF597" s="168"/>
      <c r="CGG597" s="168"/>
      <c r="CGH597" s="168"/>
      <c r="CGI597" s="168"/>
      <c r="CGJ597" s="168"/>
      <c r="CGK597" s="168"/>
      <c r="CGL597" s="168"/>
      <c r="CGM597" s="168"/>
      <c r="CGN597" s="168"/>
      <c r="CGO597" s="168"/>
      <c r="CGP597" s="168"/>
      <c r="CGQ597" s="168"/>
      <c r="CGR597" s="168"/>
      <c r="CGS597" s="508"/>
      <c r="CGT597" s="508"/>
      <c r="CGU597" s="508"/>
      <c r="CGV597" s="508"/>
      <c r="CGW597" s="508"/>
      <c r="CGX597" s="508"/>
      <c r="CGY597" s="508"/>
      <c r="CGZ597" s="508"/>
      <c r="CHA597" s="508"/>
      <c r="CHB597" s="508"/>
      <c r="CHC597" s="508"/>
      <c r="CHD597" s="508"/>
      <c r="CHE597" s="508"/>
      <c r="CHF597" s="508"/>
      <c r="CHG597" s="508"/>
      <c r="CHH597" s="508"/>
      <c r="CHI597" s="508"/>
      <c r="CHJ597" s="508"/>
      <c r="CHK597" s="508"/>
      <c r="CHL597" s="508"/>
      <c r="CHM597" s="508"/>
      <c r="CHN597" s="508"/>
      <c r="CHO597" s="508"/>
      <c r="CHP597" s="508"/>
      <c r="CHQ597" s="89"/>
      <c r="CHR597" s="89"/>
      <c r="CHS597" s="89"/>
      <c r="CHT597" s="89"/>
      <c r="CHU597" s="89"/>
      <c r="CHV597" s="508"/>
      <c r="CHW597" s="508"/>
      <c r="CHX597" s="89"/>
      <c r="CHY597" s="89"/>
      <c r="CHZ597" s="508"/>
      <c r="CIA597" s="508"/>
      <c r="CIB597" s="89"/>
      <c r="CIC597" s="89"/>
      <c r="CID597" s="508"/>
      <c r="CIE597" s="508"/>
      <c r="CIF597" s="508"/>
      <c r="CIG597" s="508"/>
      <c r="CIH597" s="508"/>
      <c r="CII597" s="508"/>
      <c r="CIJ597" s="508"/>
      <c r="CIK597" s="89"/>
      <c r="CIL597" s="89"/>
      <c r="CIM597" s="508"/>
      <c r="CIN597" s="508"/>
      <c r="CIO597" s="89"/>
      <c r="CIP597" s="89"/>
      <c r="CIQ597" s="508"/>
      <c r="CIR597" s="508"/>
      <c r="CIS597" s="508"/>
      <c r="CIT597" s="508"/>
      <c r="CIU597" s="508"/>
      <c r="CIV597" s="203"/>
      <c r="CIW597" s="107"/>
      <c r="CIX597" s="508"/>
      <c r="CIY597" s="508"/>
      <c r="CIZ597" s="508"/>
      <c r="CJA597" s="508"/>
      <c r="CJB597" s="508"/>
      <c r="CJC597" s="508"/>
      <c r="CJD597" s="508"/>
      <c r="CJE597" s="168"/>
      <c r="CJF597" s="168"/>
      <c r="CJG597" s="168"/>
      <c r="CJH597" s="168"/>
      <c r="CJI597" s="168"/>
      <c r="CJJ597" s="168"/>
      <c r="CJK597" s="168"/>
      <c r="CJL597" s="168"/>
      <c r="CJM597" s="168"/>
      <c r="CJN597" s="168"/>
      <c r="CJO597" s="168"/>
      <c r="CJP597" s="168"/>
      <c r="CJQ597" s="168"/>
      <c r="CJR597" s="168"/>
      <c r="CJS597" s="168"/>
      <c r="CJT597" s="168"/>
      <c r="CJU597" s="168"/>
      <c r="CJV597" s="168"/>
      <c r="CJW597" s="168"/>
      <c r="CJX597" s="168"/>
      <c r="CJY597" s="168"/>
      <c r="CJZ597" s="168"/>
      <c r="CKA597" s="168"/>
      <c r="CKB597" s="168"/>
      <c r="CKC597" s="168"/>
      <c r="CKD597" s="168"/>
      <c r="CKE597" s="168"/>
      <c r="CKF597" s="168"/>
      <c r="CKG597" s="168"/>
      <c r="CKH597" s="168"/>
      <c r="CKI597" s="168"/>
      <c r="CKJ597" s="168"/>
      <c r="CKK597" s="168"/>
      <c r="CKL597" s="168"/>
      <c r="CKM597" s="168"/>
      <c r="CKN597" s="168"/>
      <c r="CKO597" s="168"/>
      <c r="CKP597" s="168"/>
      <c r="CKQ597" s="168"/>
      <c r="CKR597" s="168"/>
      <c r="CKS597" s="168"/>
      <c r="CKT597" s="168"/>
      <c r="CKU597" s="168"/>
      <c r="CKV597" s="168"/>
      <c r="CKW597" s="508"/>
      <c r="CKX597" s="508"/>
      <c r="CKY597" s="508"/>
      <c r="CKZ597" s="508"/>
      <c r="CLA597" s="508"/>
      <c r="CLB597" s="508"/>
      <c r="CLC597" s="508"/>
      <c r="CLD597" s="508"/>
      <c r="CLE597" s="508"/>
      <c r="CLF597" s="508"/>
      <c r="CLG597" s="508"/>
      <c r="CLH597" s="508"/>
      <c r="CLI597" s="508"/>
      <c r="CLJ597" s="508"/>
      <c r="CLK597" s="508"/>
      <c r="CLL597" s="508"/>
      <c r="CLM597" s="508"/>
      <c r="CLN597" s="508"/>
      <c r="CLO597" s="508"/>
      <c r="CLP597" s="508"/>
      <c r="CLQ597" s="508"/>
      <c r="CLR597" s="508"/>
      <c r="CLS597" s="508"/>
      <c r="CLT597" s="508"/>
      <c r="CLU597" s="89"/>
      <c r="CLV597" s="89"/>
      <c r="CLW597" s="89"/>
      <c r="CLX597" s="89"/>
      <c r="CLY597" s="89"/>
      <c r="CLZ597" s="508"/>
      <c r="CMA597" s="508"/>
      <c r="CMB597" s="89"/>
      <c r="CMC597" s="89"/>
      <c r="CMD597" s="508"/>
      <c r="CME597" s="508"/>
      <c r="CMF597" s="89"/>
      <c r="CMG597" s="89"/>
      <c r="CMH597" s="508"/>
      <c r="CMI597" s="508"/>
      <c r="CMJ597" s="508"/>
      <c r="CMK597" s="508"/>
      <c r="CML597" s="508"/>
      <c r="CMM597" s="508"/>
      <c r="CMN597" s="508"/>
      <c r="CMO597" s="89"/>
      <c r="CMP597" s="89"/>
      <c r="CMQ597" s="508"/>
      <c r="CMR597" s="508"/>
      <c r="CMS597" s="89"/>
      <c r="CMT597" s="89"/>
      <c r="CMU597" s="508"/>
      <c r="CMV597" s="508"/>
      <c r="CMW597" s="508"/>
      <c r="CMX597" s="508"/>
      <c r="CMY597" s="508"/>
      <c r="CMZ597" s="203"/>
      <c r="CNA597" s="107"/>
      <c r="CNB597" s="508"/>
      <c r="CNC597" s="508"/>
      <c r="CND597" s="508"/>
      <c r="CNE597" s="508"/>
      <c r="CNF597" s="508"/>
      <c r="CNG597" s="508"/>
      <c r="CNH597" s="508"/>
      <c r="CNI597" s="168"/>
      <c r="CNJ597" s="168"/>
      <c r="CNK597" s="168"/>
      <c r="CNL597" s="168"/>
      <c r="CNM597" s="168"/>
      <c r="CNN597" s="168"/>
      <c r="CNO597" s="168"/>
      <c r="CNP597" s="168"/>
      <c r="CNQ597" s="168"/>
      <c r="CNR597" s="168"/>
      <c r="CNS597" s="168"/>
      <c r="CNT597" s="168"/>
      <c r="CNU597" s="168"/>
      <c r="CNV597" s="168"/>
      <c r="CNW597" s="168"/>
      <c r="CNX597" s="168"/>
      <c r="CNY597" s="168"/>
      <c r="CNZ597" s="168"/>
      <c r="COA597" s="168"/>
      <c r="COB597" s="168"/>
      <c r="COC597" s="168"/>
      <c r="COD597" s="168"/>
      <c r="COE597" s="168"/>
      <c r="COF597" s="168"/>
      <c r="COG597" s="168"/>
      <c r="COH597" s="168"/>
      <c r="COI597" s="168"/>
      <c r="COJ597" s="168"/>
      <c r="COK597" s="168"/>
      <c r="COL597" s="168"/>
      <c r="COM597" s="168"/>
      <c r="CON597" s="168"/>
      <c r="COO597" s="168"/>
      <c r="COP597" s="168"/>
      <c r="COQ597" s="168"/>
      <c r="COR597" s="168"/>
      <c r="COS597" s="168"/>
      <c r="COT597" s="168"/>
      <c r="COU597" s="168"/>
      <c r="COV597" s="168"/>
      <c r="COW597" s="168"/>
      <c r="COX597" s="168"/>
      <c r="COY597" s="168"/>
      <c r="COZ597" s="168"/>
      <c r="CPA597" s="508"/>
      <c r="CPB597" s="508"/>
      <c r="CPC597" s="508"/>
      <c r="CPD597" s="508"/>
      <c r="CPE597" s="508"/>
      <c r="CPF597" s="508"/>
      <c r="CPG597" s="508"/>
      <c r="CPH597" s="508"/>
      <c r="CPI597" s="508"/>
      <c r="CPJ597" s="508"/>
      <c r="CPK597" s="508"/>
      <c r="CPL597" s="508"/>
      <c r="CPM597" s="508"/>
      <c r="CPN597" s="508"/>
      <c r="CPO597" s="508"/>
      <c r="CPP597" s="508"/>
      <c r="CPQ597" s="508"/>
      <c r="CPR597" s="508"/>
      <c r="CPS597" s="508"/>
      <c r="CPT597" s="508"/>
      <c r="CPU597" s="508"/>
      <c r="CPV597" s="508"/>
      <c r="CPW597" s="508"/>
      <c r="CPX597" s="508"/>
      <c r="CPY597" s="89"/>
      <c r="CPZ597" s="89"/>
      <c r="CQA597" s="89"/>
      <c r="CQB597" s="89"/>
      <c r="CQC597" s="89"/>
      <c r="CQD597" s="508"/>
      <c r="CQE597" s="508"/>
      <c r="CQF597" s="89"/>
      <c r="CQG597" s="89"/>
      <c r="CQH597" s="508"/>
      <c r="CQI597" s="508"/>
      <c r="CQJ597" s="89"/>
      <c r="CQK597" s="89"/>
      <c r="CQL597" s="508"/>
      <c r="CQM597" s="508"/>
      <c r="CQN597" s="508"/>
      <c r="CQO597" s="508"/>
      <c r="CQP597" s="508"/>
      <c r="CQQ597" s="508"/>
      <c r="CQR597" s="508"/>
      <c r="CQS597" s="89"/>
      <c r="CQT597" s="89"/>
      <c r="CQU597" s="508"/>
      <c r="CQV597" s="508"/>
      <c r="CQW597" s="89"/>
      <c r="CQX597" s="89"/>
      <c r="CQY597" s="508"/>
      <c r="CQZ597" s="508"/>
      <c r="CRA597" s="508"/>
      <c r="CRB597" s="508"/>
      <c r="CRC597" s="508"/>
      <c r="CRD597" s="203"/>
      <c r="CRE597" s="107"/>
      <c r="CRF597" s="508"/>
      <c r="CRG597" s="508"/>
      <c r="CRH597" s="508"/>
      <c r="CRI597" s="508"/>
      <c r="CRJ597" s="508"/>
      <c r="CRK597" s="508"/>
      <c r="CRL597" s="508"/>
      <c r="CRM597" s="168"/>
      <c r="CRN597" s="168"/>
      <c r="CRO597" s="168"/>
      <c r="CRP597" s="168"/>
      <c r="CRQ597" s="168"/>
      <c r="CRR597" s="168"/>
      <c r="CRS597" s="168"/>
      <c r="CRT597" s="168"/>
      <c r="CRU597" s="168"/>
      <c r="CRV597" s="168"/>
      <c r="CRW597" s="168"/>
      <c r="CRX597" s="168"/>
      <c r="CRY597" s="168"/>
      <c r="CRZ597" s="168"/>
      <c r="CSA597" s="168"/>
      <c r="CSB597" s="168"/>
      <c r="CSC597" s="168"/>
      <c r="CSD597" s="168"/>
      <c r="CSE597" s="168"/>
      <c r="CSF597" s="168"/>
      <c r="CSG597" s="168"/>
      <c r="CSH597" s="168"/>
      <c r="CSI597" s="168"/>
      <c r="CSJ597" s="168"/>
      <c r="CSK597" s="168"/>
      <c r="CSL597" s="168"/>
      <c r="CSM597" s="168"/>
      <c r="CSN597" s="168"/>
      <c r="CSO597" s="168"/>
      <c r="CSP597" s="168"/>
      <c r="CSQ597" s="168"/>
      <c r="CSR597" s="168"/>
      <c r="CSS597" s="168"/>
      <c r="CST597" s="168"/>
      <c r="CSU597" s="168"/>
      <c r="CSV597" s="168"/>
      <c r="CSW597" s="168"/>
      <c r="CSX597" s="168"/>
      <c r="CSY597" s="168"/>
      <c r="CSZ597" s="168"/>
      <c r="CTA597" s="168"/>
      <c r="CTB597" s="168"/>
      <c r="CTC597" s="168"/>
      <c r="CTD597" s="168"/>
      <c r="CTE597" s="508"/>
      <c r="CTF597" s="508"/>
      <c r="CTG597" s="508"/>
      <c r="CTH597" s="508"/>
      <c r="CTI597" s="508"/>
      <c r="CTJ597" s="508"/>
      <c r="CTK597" s="508"/>
      <c r="CTL597" s="508"/>
      <c r="CTM597" s="508"/>
      <c r="CTN597" s="508"/>
      <c r="CTO597" s="508"/>
      <c r="CTP597" s="508"/>
      <c r="CTQ597" s="508"/>
      <c r="CTR597" s="508"/>
      <c r="CTS597" s="508"/>
      <c r="CTT597" s="508"/>
      <c r="CTU597" s="508"/>
      <c r="CTV597" s="508"/>
      <c r="CTW597" s="508"/>
      <c r="CTX597" s="508"/>
      <c r="CTY597" s="508"/>
      <c r="CTZ597" s="508"/>
      <c r="CUA597" s="508"/>
      <c r="CUB597" s="508"/>
      <c r="CUC597" s="89"/>
      <c r="CUD597" s="89"/>
      <c r="CUE597" s="89"/>
      <c r="CUF597" s="89"/>
      <c r="CUG597" s="89"/>
      <c r="CUH597" s="508"/>
      <c r="CUI597" s="508"/>
      <c r="CUJ597" s="89"/>
      <c r="CUK597" s="89"/>
      <c r="CUL597" s="508"/>
      <c r="CUM597" s="508"/>
      <c r="CUN597" s="89"/>
      <c r="CUO597" s="89"/>
      <c r="CUP597" s="508"/>
      <c r="CUQ597" s="508"/>
      <c r="CUR597" s="508"/>
      <c r="CUS597" s="508"/>
      <c r="CUT597" s="508"/>
      <c r="CUU597" s="508"/>
      <c r="CUV597" s="508"/>
      <c r="CUW597" s="89"/>
      <c r="CUX597" s="89"/>
      <c r="CUY597" s="508"/>
      <c r="CUZ597" s="508"/>
      <c r="CVA597" s="89"/>
      <c r="CVB597" s="89"/>
      <c r="CVC597" s="508"/>
      <c r="CVD597" s="508"/>
      <c r="CVE597" s="508"/>
      <c r="CVF597" s="508"/>
      <c r="CVG597" s="508"/>
      <c r="CVH597" s="203"/>
      <c r="CVI597" s="107"/>
      <c r="CVJ597" s="508"/>
      <c r="CVK597" s="508"/>
      <c r="CVL597" s="508"/>
      <c r="CVM597" s="508"/>
      <c r="CVN597" s="508"/>
      <c r="CVO597" s="508"/>
      <c r="CVP597" s="508"/>
      <c r="CVQ597" s="168"/>
      <c r="CVR597" s="168"/>
      <c r="CVS597" s="168"/>
      <c r="CVT597" s="168"/>
      <c r="CVU597" s="168"/>
      <c r="CVV597" s="168"/>
      <c r="CVW597" s="168"/>
      <c r="CVX597" s="168"/>
      <c r="CVY597" s="168"/>
      <c r="CVZ597" s="168"/>
      <c r="CWA597" s="168"/>
      <c r="CWB597" s="168"/>
      <c r="CWC597" s="168"/>
      <c r="CWD597" s="168"/>
      <c r="CWE597" s="168"/>
      <c r="CWF597" s="168"/>
      <c r="CWG597" s="168"/>
      <c r="CWH597" s="168"/>
      <c r="CWI597" s="168"/>
      <c r="CWJ597" s="168"/>
      <c r="CWK597" s="168"/>
      <c r="CWL597" s="168"/>
      <c r="CWM597" s="168"/>
      <c r="CWN597" s="168"/>
      <c r="CWO597" s="168"/>
      <c r="CWP597" s="168"/>
      <c r="CWQ597" s="168"/>
      <c r="CWR597" s="168"/>
      <c r="CWS597" s="168"/>
      <c r="CWT597" s="168"/>
      <c r="CWU597" s="168"/>
      <c r="CWV597" s="168"/>
      <c r="CWW597" s="168"/>
      <c r="CWX597" s="168"/>
      <c r="CWY597" s="168"/>
      <c r="CWZ597" s="168"/>
      <c r="CXA597" s="168"/>
      <c r="CXB597" s="168"/>
      <c r="CXC597" s="168"/>
      <c r="CXD597" s="168"/>
      <c r="CXE597" s="168"/>
      <c r="CXF597" s="168"/>
      <c r="CXG597" s="168"/>
      <c r="CXH597" s="168"/>
      <c r="CXI597" s="508"/>
      <c r="CXJ597" s="508"/>
      <c r="CXK597" s="508"/>
      <c r="CXL597" s="508"/>
      <c r="CXM597" s="508"/>
      <c r="CXN597" s="508"/>
      <c r="CXO597" s="508"/>
      <c r="CXP597" s="508"/>
      <c r="CXQ597" s="508"/>
      <c r="CXR597" s="508"/>
      <c r="CXS597" s="508"/>
      <c r="CXT597" s="508"/>
      <c r="CXU597" s="508"/>
      <c r="CXV597" s="508"/>
      <c r="CXW597" s="508"/>
      <c r="CXX597" s="508"/>
      <c r="CXY597" s="508"/>
      <c r="CXZ597" s="508"/>
      <c r="CYA597" s="508"/>
      <c r="CYB597" s="508"/>
      <c r="CYC597" s="508"/>
      <c r="CYD597" s="508"/>
      <c r="CYE597" s="508"/>
      <c r="CYF597" s="508"/>
      <c r="CYG597" s="89"/>
      <c r="CYH597" s="89"/>
      <c r="CYI597" s="89"/>
      <c r="CYJ597" s="89"/>
      <c r="CYK597" s="89"/>
      <c r="CYL597" s="508"/>
      <c r="CYM597" s="508"/>
      <c r="CYN597" s="89"/>
      <c r="CYO597" s="89"/>
      <c r="CYP597" s="508"/>
      <c r="CYQ597" s="508"/>
      <c r="CYR597" s="89"/>
      <c r="CYS597" s="89"/>
      <c r="CYT597" s="508"/>
      <c r="CYU597" s="508"/>
      <c r="CYV597" s="508"/>
      <c r="CYW597" s="508"/>
      <c r="CYX597" s="508"/>
      <c r="CYY597" s="508"/>
      <c r="CYZ597" s="508"/>
      <c r="CZA597" s="89"/>
      <c r="CZB597" s="89"/>
      <c r="CZC597" s="508"/>
      <c r="CZD597" s="508"/>
      <c r="CZE597" s="89"/>
      <c r="CZF597" s="89"/>
      <c r="CZG597" s="508"/>
      <c r="CZH597" s="508"/>
      <c r="CZI597" s="508"/>
      <c r="CZJ597" s="508"/>
      <c r="CZK597" s="508"/>
      <c r="CZL597" s="203"/>
      <c r="CZM597" s="107"/>
      <c r="CZN597" s="508"/>
      <c r="CZO597" s="508"/>
      <c r="CZP597" s="508"/>
      <c r="CZQ597" s="508"/>
      <c r="CZR597" s="508"/>
      <c r="CZS597" s="508"/>
      <c r="CZT597" s="508"/>
      <c r="CZU597" s="168"/>
      <c r="CZV597" s="168"/>
      <c r="CZW597" s="168"/>
      <c r="CZX597" s="168"/>
      <c r="CZY597" s="168"/>
      <c r="CZZ597" s="168"/>
      <c r="DAA597" s="168"/>
      <c r="DAB597" s="168"/>
      <c r="DAC597" s="168"/>
      <c r="DAD597" s="168"/>
      <c r="DAE597" s="168"/>
      <c r="DAF597" s="168"/>
      <c r="DAG597" s="168"/>
      <c r="DAH597" s="168"/>
      <c r="DAI597" s="168"/>
      <c r="DAJ597" s="168"/>
      <c r="DAK597" s="168"/>
      <c r="DAL597" s="168"/>
      <c r="DAM597" s="168"/>
      <c r="DAN597" s="168"/>
      <c r="DAO597" s="168"/>
      <c r="DAP597" s="168"/>
      <c r="DAQ597" s="168"/>
      <c r="DAR597" s="168"/>
      <c r="DAS597" s="168"/>
      <c r="DAT597" s="168"/>
      <c r="DAU597" s="168"/>
      <c r="DAV597" s="168"/>
      <c r="DAW597" s="168"/>
      <c r="DAX597" s="168"/>
      <c r="DAY597" s="168"/>
      <c r="DAZ597" s="168"/>
      <c r="DBA597" s="168"/>
      <c r="DBB597" s="168"/>
      <c r="DBC597" s="168"/>
      <c r="DBD597" s="168"/>
      <c r="DBE597" s="168"/>
      <c r="DBF597" s="168"/>
      <c r="DBG597" s="168"/>
      <c r="DBH597" s="168"/>
      <c r="DBI597" s="168"/>
      <c r="DBJ597" s="168"/>
      <c r="DBK597" s="168"/>
      <c r="DBL597" s="168"/>
      <c r="DBM597" s="508"/>
      <c r="DBN597" s="508"/>
      <c r="DBO597" s="508"/>
      <c r="DBP597" s="508"/>
      <c r="DBQ597" s="508"/>
      <c r="DBR597" s="508"/>
      <c r="DBS597" s="508"/>
      <c r="DBT597" s="508"/>
      <c r="DBU597" s="508"/>
      <c r="DBV597" s="508"/>
      <c r="DBW597" s="508"/>
      <c r="DBX597" s="508"/>
      <c r="DBY597" s="508"/>
      <c r="DBZ597" s="508"/>
      <c r="DCA597" s="508"/>
      <c r="DCB597" s="508"/>
      <c r="DCC597" s="508"/>
      <c r="DCD597" s="508"/>
      <c r="DCE597" s="508"/>
      <c r="DCF597" s="508"/>
      <c r="DCG597" s="508"/>
      <c r="DCH597" s="508"/>
      <c r="DCI597" s="508"/>
      <c r="DCJ597" s="508"/>
      <c r="DCK597" s="89"/>
      <c r="DCL597" s="89"/>
      <c r="DCM597" s="89"/>
      <c r="DCN597" s="89"/>
      <c r="DCO597" s="89"/>
      <c r="DCP597" s="508"/>
      <c r="DCQ597" s="508"/>
      <c r="DCR597" s="89"/>
      <c r="DCS597" s="89"/>
      <c r="DCT597" s="508"/>
      <c r="DCU597" s="508"/>
      <c r="DCV597" s="89"/>
      <c r="DCW597" s="89"/>
      <c r="DCX597" s="508"/>
      <c r="DCY597" s="508"/>
      <c r="DCZ597" s="508"/>
      <c r="DDA597" s="508"/>
      <c r="DDB597" s="508"/>
      <c r="DDC597" s="508"/>
      <c r="DDD597" s="508"/>
      <c r="DDE597" s="89"/>
      <c r="DDF597" s="89"/>
      <c r="DDG597" s="508"/>
      <c r="DDH597" s="508"/>
      <c r="DDI597" s="89"/>
      <c r="DDJ597" s="89"/>
      <c r="DDK597" s="508"/>
      <c r="DDL597" s="508"/>
      <c r="DDM597" s="508"/>
      <c r="DDN597" s="508"/>
      <c r="DDO597" s="508"/>
      <c r="DDP597" s="203"/>
      <c r="DDQ597" s="107"/>
      <c r="DDR597" s="508"/>
      <c r="DDS597" s="508"/>
      <c r="DDT597" s="508"/>
      <c r="DDU597" s="508"/>
      <c r="DDV597" s="508"/>
      <c r="DDW597" s="508"/>
      <c r="DDX597" s="508"/>
      <c r="DDY597" s="168"/>
      <c r="DDZ597" s="168"/>
      <c r="DEA597" s="168"/>
      <c r="DEB597" s="168"/>
      <c r="DEC597" s="168"/>
      <c r="DED597" s="168"/>
      <c r="DEE597" s="168"/>
      <c r="DEF597" s="168"/>
      <c r="DEG597" s="168"/>
      <c r="DEH597" s="168"/>
      <c r="DEI597" s="168"/>
      <c r="DEJ597" s="168"/>
      <c r="DEK597" s="168"/>
      <c r="DEL597" s="168"/>
      <c r="DEM597" s="168"/>
      <c r="DEN597" s="168"/>
      <c r="DEO597" s="168"/>
      <c r="DEP597" s="168"/>
      <c r="DEQ597" s="168"/>
      <c r="DER597" s="168"/>
      <c r="DES597" s="168"/>
      <c r="DET597" s="168"/>
      <c r="DEU597" s="168"/>
      <c r="DEV597" s="168"/>
      <c r="DEW597" s="168"/>
      <c r="DEX597" s="168"/>
      <c r="DEY597" s="168"/>
      <c r="DEZ597" s="168"/>
      <c r="DFA597" s="168"/>
      <c r="DFB597" s="168"/>
      <c r="DFC597" s="168"/>
      <c r="DFD597" s="168"/>
      <c r="DFE597" s="168"/>
      <c r="DFF597" s="168"/>
      <c r="DFG597" s="168"/>
      <c r="DFH597" s="168"/>
      <c r="DFI597" s="168"/>
      <c r="DFJ597" s="168"/>
      <c r="DFK597" s="168"/>
      <c r="DFL597" s="168"/>
      <c r="DFM597" s="168"/>
      <c r="DFN597" s="168"/>
      <c r="DFO597" s="168"/>
      <c r="DFP597" s="168"/>
      <c r="DFQ597" s="508"/>
      <c r="DFR597" s="508"/>
      <c r="DFS597" s="508"/>
      <c r="DFT597" s="508"/>
      <c r="DFU597" s="508"/>
      <c r="DFV597" s="508"/>
      <c r="DFW597" s="508"/>
      <c r="DFX597" s="508"/>
      <c r="DFY597" s="508"/>
      <c r="DFZ597" s="508"/>
      <c r="DGA597" s="508"/>
      <c r="DGB597" s="508"/>
      <c r="DGC597" s="508"/>
      <c r="DGD597" s="508"/>
      <c r="DGE597" s="508"/>
      <c r="DGF597" s="508"/>
      <c r="DGG597" s="508"/>
      <c r="DGH597" s="508"/>
      <c r="DGI597" s="508"/>
      <c r="DGJ597" s="508"/>
      <c r="DGK597" s="508"/>
      <c r="DGL597" s="508"/>
      <c r="DGM597" s="508"/>
      <c r="DGN597" s="508"/>
      <c r="DGO597" s="89"/>
      <c r="DGP597" s="89"/>
      <c r="DGQ597" s="89"/>
      <c r="DGR597" s="89"/>
      <c r="DGS597" s="89"/>
      <c r="DGT597" s="508"/>
      <c r="DGU597" s="508"/>
      <c r="DGV597" s="89"/>
      <c r="DGW597" s="89"/>
      <c r="DGX597" s="508"/>
      <c r="DGY597" s="508"/>
      <c r="DGZ597" s="89"/>
      <c r="DHA597" s="89"/>
      <c r="DHB597" s="508"/>
      <c r="DHC597" s="508"/>
      <c r="DHD597" s="508"/>
      <c r="DHE597" s="508"/>
      <c r="DHF597" s="508"/>
      <c r="DHG597" s="508"/>
      <c r="DHH597" s="508"/>
      <c r="DHI597" s="89"/>
      <c r="DHJ597" s="89"/>
      <c r="DHK597" s="508"/>
      <c r="DHL597" s="508"/>
      <c r="DHM597" s="89"/>
      <c r="DHN597" s="89"/>
      <c r="DHO597" s="508"/>
      <c r="DHP597" s="508"/>
      <c r="DHQ597" s="508"/>
      <c r="DHR597" s="508"/>
      <c r="DHS597" s="508"/>
      <c r="DHT597" s="203"/>
      <c r="DHU597" s="107"/>
      <c r="DHV597" s="508"/>
      <c r="DHW597" s="508"/>
      <c r="DHX597" s="508"/>
      <c r="DHY597" s="508"/>
      <c r="DHZ597" s="508"/>
      <c r="DIA597" s="508"/>
      <c r="DIB597" s="508"/>
      <c r="DIC597" s="168"/>
      <c r="DID597" s="168"/>
      <c r="DIE597" s="168"/>
      <c r="DIF597" s="168"/>
      <c r="DIG597" s="168"/>
      <c r="DIH597" s="168"/>
      <c r="DII597" s="168"/>
      <c r="DIJ597" s="168"/>
      <c r="DIK597" s="168"/>
      <c r="DIL597" s="168"/>
      <c r="DIM597" s="168"/>
      <c r="DIN597" s="168"/>
      <c r="DIO597" s="168"/>
      <c r="DIP597" s="168"/>
      <c r="DIQ597" s="168"/>
      <c r="DIR597" s="168"/>
      <c r="DIS597" s="168"/>
      <c r="DIT597" s="168"/>
      <c r="DIU597" s="168"/>
      <c r="DIV597" s="168"/>
      <c r="DIW597" s="168"/>
      <c r="DIX597" s="168"/>
      <c r="DIY597" s="168"/>
      <c r="DIZ597" s="168"/>
      <c r="DJA597" s="168"/>
      <c r="DJB597" s="168"/>
      <c r="DJC597" s="168"/>
      <c r="DJD597" s="168"/>
      <c r="DJE597" s="168"/>
      <c r="DJF597" s="168"/>
      <c r="DJG597" s="168"/>
      <c r="DJH597" s="168"/>
      <c r="DJI597" s="168"/>
      <c r="DJJ597" s="168"/>
      <c r="DJK597" s="168"/>
      <c r="DJL597" s="168"/>
      <c r="DJM597" s="168"/>
      <c r="DJN597" s="168"/>
      <c r="DJO597" s="168"/>
      <c r="DJP597" s="168"/>
      <c r="DJQ597" s="168"/>
      <c r="DJR597" s="168"/>
      <c r="DJS597" s="168"/>
      <c r="DJT597" s="168"/>
      <c r="DJU597" s="508"/>
      <c r="DJV597" s="508"/>
      <c r="DJW597" s="508"/>
      <c r="DJX597" s="508"/>
      <c r="DJY597" s="508"/>
      <c r="DJZ597" s="508"/>
      <c r="DKA597" s="508"/>
      <c r="DKB597" s="508"/>
      <c r="DKC597" s="508"/>
      <c r="DKD597" s="508"/>
      <c r="DKE597" s="508"/>
      <c r="DKF597" s="508"/>
      <c r="DKG597" s="508"/>
      <c r="DKH597" s="508"/>
      <c r="DKI597" s="508"/>
      <c r="DKJ597" s="508"/>
      <c r="DKK597" s="508"/>
      <c r="DKL597" s="508"/>
      <c r="DKM597" s="508"/>
      <c r="DKN597" s="508"/>
      <c r="DKO597" s="508"/>
      <c r="DKP597" s="508"/>
      <c r="DKQ597" s="508"/>
      <c r="DKR597" s="508"/>
      <c r="DKS597" s="89"/>
      <c r="DKT597" s="89"/>
      <c r="DKU597" s="89"/>
      <c r="DKV597" s="89"/>
      <c r="DKW597" s="89"/>
      <c r="DKX597" s="508"/>
      <c r="DKY597" s="508"/>
      <c r="DKZ597" s="89"/>
      <c r="DLA597" s="89"/>
      <c r="DLB597" s="508"/>
      <c r="DLC597" s="508"/>
      <c r="DLD597" s="89"/>
      <c r="DLE597" s="89"/>
      <c r="DLF597" s="508"/>
      <c r="DLG597" s="508"/>
      <c r="DLH597" s="508"/>
      <c r="DLI597" s="508"/>
      <c r="DLJ597" s="508"/>
      <c r="DLK597" s="508"/>
      <c r="DLL597" s="508"/>
      <c r="DLM597" s="89"/>
      <c r="DLN597" s="89"/>
      <c r="DLO597" s="508"/>
      <c r="DLP597" s="508"/>
      <c r="DLQ597" s="89"/>
      <c r="DLR597" s="89"/>
      <c r="DLS597" s="508"/>
      <c r="DLT597" s="508"/>
      <c r="DLU597" s="508"/>
      <c r="DLV597" s="508"/>
      <c r="DLW597" s="508"/>
      <c r="DLX597" s="203"/>
      <c r="DLY597" s="107"/>
      <c r="DLZ597" s="508"/>
      <c r="DMA597" s="508"/>
      <c r="DMB597" s="508"/>
      <c r="DMC597" s="508"/>
      <c r="DMD597" s="508"/>
      <c r="DME597" s="508"/>
      <c r="DMF597" s="508"/>
      <c r="DMG597" s="168"/>
      <c r="DMH597" s="168"/>
      <c r="DMI597" s="168"/>
      <c r="DMJ597" s="168"/>
      <c r="DMK597" s="168"/>
      <c r="DML597" s="168"/>
      <c r="DMM597" s="168"/>
      <c r="DMN597" s="168"/>
      <c r="DMO597" s="168"/>
      <c r="DMP597" s="168"/>
      <c r="DMQ597" s="168"/>
      <c r="DMR597" s="168"/>
      <c r="DMS597" s="168"/>
      <c r="DMT597" s="168"/>
      <c r="DMU597" s="168"/>
      <c r="DMV597" s="168"/>
      <c r="DMW597" s="168"/>
      <c r="DMX597" s="168"/>
      <c r="DMY597" s="168"/>
      <c r="DMZ597" s="168"/>
      <c r="DNA597" s="168"/>
      <c r="DNB597" s="168"/>
      <c r="DNC597" s="168"/>
      <c r="DND597" s="168"/>
      <c r="DNE597" s="168"/>
      <c r="DNF597" s="168"/>
      <c r="DNG597" s="168"/>
      <c r="DNH597" s="168"/>
      <c r="DNI597" s="168"/>
      <c r="DNJ597" s="168"/>
      <c r="DNK597" s="168"/>
      <c r="DNL597" s="168"/>
      <c r="DNM597" s="168"/>
      <c r="DNN597" s="168"/>
      <c r="DNO597" s="168"/>
      <c r="DNP597" s="168"/>
      <c r="DNQ597" s="168"/>
      <c r="DNR597" s="168"/>
      <c r="DNS597" s="168"/>
      <c r="DNT597" s="168"/>
      <c r="DNU597" s="168"/>
      <c r="DNV597" s="168"/>
      <c r="DNW597" s="168"/>
      <c r="DNX597" s="168"/>
      <c r="DNY597" s="508"/>
      <c r="DNZ597" s="508"/>
      <c r="DOA597" s="508"/>
      <c r="DOB597" s="508"/>
      <c r="DOC597" s="508"/>
      <c r="DOD597" s="508"/>
      <c r="DOE597" s="508"/>
      <c r="DOF597" s="508"/>
      <c r="DOG597" s="508"/>
      <c r="DOH597" s="508"/>
      <c r="DOI597" s="508"/>
      <c r="DOJ597" s="508"/>
      <c r="DOK597" s="508"/>
      <c r="DOL597" s="508"/>
      <c r="DOM597" s="508"/>
      <c r="DON597" s="508"/>
      <c r="DOO597" s="508"/>
      <c r="DOP597" s="508"/>
      <c r="DOQ597" s="508"/>
      <c r="DOR597" s="508"/>
      <c r="DOS597" s="508"/>
      <c r="DOT597" s="508"/>
      <c r="DOU597" s="508"/>
      <c r="DOV597" s="508"/>
      <c r="DOW597" s="89"/>
      <c r="DOX597" s="89"/>
      <c r="DOY597" s="89"/>
      <c r="DOZ597" s="89"/>
      <c r="DPA597" s="89"/>
      <c r="DPB597" s="508"/>
      <c r="DPC597" s="508"/>
      <c r="DPD597" s="89"/>
      <c r="DPE597" s="89"/>
      <c r="DPF597" s="508"/>
      <c r="DPG597" s="508"/>
      <c r="DPH597" s="89"/>
      <c r="DPI597" s="89"/>
      <c r="DPJ597" s="508"/>
      <c r="DPK597" s="508"/>
      <c r="DPL597" s="508"/>
      <c r="DPM597" s="508"/>
      <c r="DPN597" s="508"/>
      <c r="DPO597" s="508"/>
      <c r="DPP597" s="508"/>
      <c r="DPQ597" s="89"/>
      <c r="DPR597" s="89"/>
      <c r="DPS597" s="508"/>
      <c r="DPT597" s="508"/>
      <c r="DPU597" s="89"/>
      <c r="DPV597" s="89"/>
      <c r="DPW597" s="508"/>
      <c r="DPX597" s="508"/>
      <c r="DPY597" s="508"/>
      <c r="DPZ597" s="508"/>
      <c r="DQA597" s="508"/>
      <c r="DQB597" s="203"/>
      <c r="DQC597" s="107"/>
      <c r="DQD597" s="508"/>
      <c r="DQE597" s="508"/>
      <c r="DQF597" s="508"/>
      <c r="DQG597" s="508"/>
      <c r="DQH597" s="508"/>
      <c r="DQI597" s="508"/>
      <c r="DQJ597" s="508"/>
      <c r="DQK597" s="168"/>
      <c r="DQL597" s="168"/>
      <c r="DQM597" s="168"/>
      <c r="DQN597" s="168"/>
      <c r="DQO597" s="168"/>
      <c r="DQP597" s="168"/>
      <c r="DQQ597" s="168"/>
      <c r="DQR597" s="168"/>
      <c r="DQS597" s="168"/>
      <c r="DQT597" s="168"/>
      <c r="DQU597" s="168"/>
      <c r="DQV597" s="168"/>
      <c r="DQW597" s="168"/>
      <c r="DQX597" s="168"/>
      <c r="DQY597" s="168"/>
      <c r="DQZ597" s="168"/>
      <c r="DRA597" s="168"/>
      <c r="DRB597" s="168"/>
      <c r="DRC597" s="168"/>
      <c r="DRD597" s="168"/>
      <c r="DRE597" s="168"/>
      <c r="DRF597" s="168"/>
      <c r="DRG597" s="168"/>
      <c r="DRH597" s="168"/>
      <c r="DRI597" s="168"/>
      <c r="DRJ597" s="168"/>
      <c r="DRK597" s="168"/>
      <c r="DRL597" s="168"/>
      <c r="DRM597" s="168"/>
      <c r="DRN597" s="168"/>
      <c r="DRO597" s="168"/>
      <c r="DRP597" s="168"/>
      <c r="DRQ597" s="168"/>
      <c r="DRR597" s="168"/>
      <c r="DRS597" s="168"/>
      <c r="DRT597" s="168"/>
      <c r="DRU597" s="168"/>
      <c r="DRV597" s="168"/>
      <c r="DRW597" s="168"/>
      <c r="DRX597" s="168"/>
      <c r="DRY597" s="168"/>
      <c r="DRZ597" s="168"/>
      <c r="DSA597" s="168"/>
      <c r="DSB597" s="168"/>
      <c r="DSC597" s="508"/>
      <c r="DSD597" s="508"/>
      <c r="DSE597" s="508"/>
      <c r="DSF597" s="508"/>
      <c r="DSG597" s="508"/>
      <c r="DSH597" s="508"/>
      <c r="DSI597" s="508"/>
      <c r="DSJ597" s="508"/>
      <c r="DSK597" s="508"/>
      <c r="DSL597" s="508"/>
      <c r="DSM597" s="508"/>
      <c r="DSN597" s="508"/>
      <c r="DSO597" s="508"/>
      <c r="DSP597" s="508"/>
      <c r="DSQ597" s="508"/>
      <c r="DSR597" s="508"/>
      <c r="DSS597" s="508"/>
      <c r="DST597" s="508"/>
      <c r="DSU597" s="508"/>
      <c r="DSV597" s="508"/>
      <c r="DSW597" s="508"/>
      <c r="DSX597" s="508"/>
      <c r="DSY597" s="508"/>
      <c r="DSZ597" s="508"/>
      <c r="DTA597" s="89"/>
      <c r="DTB597" s="89"/>
      <c r="DTC597" s="89"/>
      <c r="DTD597" s="89"/>
      <c r="DTE597" s="89"/>
      <c r="DTF597" s="508"/>
      <c r="DTG597" s="508"/>
      <c r="DTH597" s="89"/>
      <c r="DTI597" s="89"/>
      <c r="DTJ597" s="508"/>
      <c r="DTK597" s="508"/>
      <c r="DTL597" s="89"/>
      <c r="DTM597" s="89"/>
      <c r="DTN597" s="508"/>
      <c r="DTO597" s="508"/>
      <c r="DTP597" s="508"/>
      <c r="DTQ597" s="508"/>
      <c r="DTR597" s="508"/>
      <c r="DTS597" s="508"/>
      <c r="DTT597" s="508"/>
      <c r="DTU597" s="89"/>
      <c r="DTV597" s="89"/>
      <c r="DTW597" s="508"/>
      <c r="DTX597" s="508"/>
      <c r="DTY597" s="89"/>
      <c r="DTZ597" s="89"/>
      <c r="DUA597" s="508"/>
      <c r="DUB597" s="508"/>
      <c r="DUC597" s="508"/>
      <c r="DUD597" s="508"/>
      <c r="DUE597" s="508"/>
      <c r="DUF597" s="203"/>
      <c r="DUG597" s="107"/>
      <c r="DUH597" s="508"/>
      <c r="DUI597" s="508"/>
      <c r="DUJ597" s="508"/>
      <c r="DUK597" s="508"/>
      <c r="DUL597" s="508"/>
      <c r="DUM597" s="508"/>
      <c r="DUN597" s="508"/>
      <c r="DUO597" s="168"/>
      <c r="DUP597" s="168"/>
      <c r="DUQ597" s="168"/>
      <c r="DUR597" s="168"/>
      <c r="DUS597" s="168"/>
      <c r="DUT597" s="168"/>
      <c r="DUU597" s="168"/>
      <c r="DUV597" s="168"/>
      <c r="DUW597" s="168"/>
      <c r="DUX597" s="168"/>
      <c r="DUY597" s="168"/>
      <c r="DUZ597" s="168"/>
      <c r="DVA597" s="168"/>
      <c r="DVB597" s="168"/>
      <c r="DVC597" s="168"/>
      <c r="DVD597" s="168"/>
      <c r="DVE597" s="168"/>
      <c r="DVF597" s="168"/>
      <c r="DVG597" s="168"/>
      <c r="DVH597" s="168"/>
      <c r="DVI597" s="168"/>
      <c r="DVJ597" s="168"/>
      <c r="DVK597" s="168"/>
      <c r="DVL597" s="168"/>
      <c r="DVM597" s="168"/>
      <c r="DVN597" s="168"/>
      <c r="DVO597" s="168"/>
      <c r="DVP597" s="168"/>
      <c r="DVQ597" s="168"/>
      <c r="DVR597" s="168"/>
      <c r="DVS597" s="168"/>
      <c r="DVT597" s="168"/>
      <c r="DVU597" s="168"/>
      <c r="DVV597" s="168"/>
      <c r="DVW597" s="168"/>
      <c r="DVX597" s="168"/>
      <c r="DVY597" s="168"/>
      <c r="DVZ597" s="168"/>
      <c r="DWA597" s="168"/>
      <c r="DWB597" s="168"/>
      <c r="DWC597" s="168"/>
      <c r="DWD597" s="168"/>
      <c r="DWE597" s="168"/>
      <c r="DWF597" s="168"/>
      <c r="DWG597" s="508"/>
      <c r="DWH597" s="508"/>
      <c r="DWI597" s="508"/>
      <c r="DWJ597" s="508"/>
      <c r="DWK597" s="508"/>
      <c r="DWL597" s="508"/>
      <c r="DWM597" s="508"/>
      <c r="DWN597" s="508"/>
      <c r="DWO597" s="508"/>
      <c r="DWP597" s="508"/>
      <c r="DWQ597" s="508"/>
      <c r="DWR597" s="508"/>
      <c r="DWS597" s="508"/>
      <c r="DWT597" s="508"/>
      <c r="DWU597" s="508"/>
      <c r="DWV597" s="508"/>
      <c r="DWW597" s="508"/>
      <c r="DWX597" s="508"/>
      <c r="DWY597" s="508"/>
      <c r="DWZ597" s="508"/>
      <c r="DXA597" s="508"/>
      <c r="DXB597" s="508"/>
      <c r="DXC597" s="508"/>
      <c r="DXD597" s="508"/>
      <c r="DXE597" s="89"/>
      <c r="DXF597" s="89"/>
      <c r="DXG597" s="89"/>
      <c r="DXH597" s="89"/>
      <c r="DXI597" s="89"/>
      <c r="DXJ597" s="508"/>
      <c r="DXK597" s="508"/>
      <c r="DXL597" s="89"/>
      <c r="DXM597" s="89"/>
      <c r="DXN597" s="508"/>
      <c r="DXO597" s="508"/>
      <c r="DXP597" s="89"/>
      <c r="DXQ597" s="89"/>
      <c r="DXR597" s="508"/>
      <c r="DXS597" s="508"/>
      <c r="DXT597" s="508"/>
      <c r="DXU597" s="508"/>
      <c r="DXV597" s="508"/>
      <c r="DXW597" s="508"/>
      <c r="DXX597" s="508"/>
      <c r="DXY597" s="89"/>
      <c r="DXZ597" s="89"/>
      <c r="DYA597" s="508"/>
      <c r="DYB597" s="508"/>
      <c r="DYC597" s="89"/>
      <c r="DYD597" s="89"/>
      <c r="DYE597" s="508"/>
      <c r="DYF597" s="508"/>
      <c r="DYG597" s="508"/>
      <c r="DYH597" s="508"/>
      <c r="DYI597" s="508"/>
      <c r="DYJ597" s="203"/>
      <c r="DYK597" s="107"/>
      <c r="DYL597" s="508"/>
      <c r="DYM597" s="508"/>
      <c r="DYN597" s="508"/>
      <c r="DYO597" s="508"/>
      <c r="DYP597" s="508"/>
      <c r="DYQ597" s="508"/>
      <c r="DYR597" s="508"/>
      <c r="DYS597" s="168"/>
      <c r="DYT597" s="168"/>
      <c r="DYU597" s="168"/>
      <c r="DYV597" s="168"/>
      <c r="DYW597" s="168"/>
      <c r="DYX597" s="168"/>
      <c r="DYY597" s="168"/>
      <c r="DYZ597" s="168"/>
      <c r="DZA597" s="168"/>
      <c r="DZB597" s="168"/>
      <c r="DZC597" s="168"/>
      <c r="DZD597" s="168"/>
      <c r="DZE597" s="168"/>
      <c r="DZF597" s="168"/>
      <c r="DZG597" s="168"/>
      <c r="DZH597" s="168"/>
      <c r="DZI597" s="168"/>
      <c r="DZJ597" s="168"/>
      <c r="DZK597" s="168"/>
      <c r="DZL597" s="168"/>
      <c r="DZM597" s="168"/>
      <c r="DZN597" s="168"/>
      <c r="DZO597" s="168"/>
      <c r="DZP597" s="168"/>
      <c r="DZQ597" s="168"/>
      <c r="DZR597" s="168"/>
      <c r="DZS597" s="168"/>
      <c r="DZT597" s="168"/>
      <c r="DZU597" s="168"/>
      <c r="DZV597" s="168"/>
      <c r="DZW597" s="168"/>
      <c r="DZX597" s="168"/>
      <c r="DZY597" s="168"/>
      <c r="DZZ597" s="168"/>
      <c r="EAA597" s="168"/>
      <c r="EAB597" s="168"/>
      <c r="EAC597" s="168"/>
      <c r="EAD597" s="168"/>
      <c r="EAE597" s="168"/>
      <c r="EAF597" s="168"/>
      <c r="EAG597" s="168"/>
      <c r="EAH597" s="168"/>
      <c r="EAI597" s="168"/>
      <c r="EAJ597" s="168"/>
      <c r="EAK597" s="508"/>
      <c r="EAL597" s="508"/>
      <c r="EAM597" s="508"/>
      <c r="EAN597" s="508"/>
      <c r="EAO597" s="508"/>
      <c r="EAP597" s="508"/>
      <c r="EAQ597" s="508"/>
      <c r="EAR597" s="508"/>
      <c r="EAS597" s="508"/>
      <c r="EAT597" s="508"/>
      <c r="EAU597" s="508"/>
      <c r="EAV597" s="508"/>
      <c r="EAW597" s="508"/>
      <c r="EAX597" s="508"/>
      <c r="EAY597" s="508"/>
      <c r="EAZ597" s="508"/>
      <c r="EBA597" s="508"/>
      <c r="EBB597" s="508"/>
      <c r="EBC597" s="508"/>
      <c r="EBD597" s="508"/>
      <c r="EBE597" s="508"/>
      <c r="EBF597" s="508"/>
      <c r="EBG597" s="508"/>
      <c r="EBH597" s="508"/>
      <c r="EBI597" s="89"/>
      <c r="EBJ597" s="89"/>
      <c r="EBK597" s="89"/>
      <c r="EBL597" s="89"/>
      <c r="EBM597" s="89"/>
      <c r="EBN597" s="508"/>
      <c r="EBO597" s="508"/>
      <c r="EBP597" s="89"/>
      <c r="EBQ597" s="89"/>
      <c r="EBR597" s="508"/>
      <c r="EBS597" s="508"/>
      <c r="EBT597" s="89"/>
      <c r="EBU597" s="89"/>
      <c r="EBV597" s="508"/>
      <c r="EBW597" s="508"/>
      <c r="EBX597" s="508"/>
      <c r="EBY597" s="508"/>
      <c r="EBZ597" s="508"/>
      <c r="ECA597" s="508"/>
      <c r="ECB597" s="508"/>
      <c r="ECC597" s="89"/>
      <c r="ECD597" s="89"/>
      <c r="ECE597" s="508"/>
      <c r="ECF597" s="508"/>
      <c r="ECG597" s="89"/>
      <c r="ECH597" s="89"/>
      <c r="ECI597" s="508"/>
      <c r="ECJ597" s="508"/>
      <c r="ECK597" s="508"/>
      <c r="ECL597" s="508"/>
      <c r="ECM597" s="508"/>
      <c r="ECN597" s="203"/>
      <c r="ECO597" s="107"/>
      <c r="ECP597" s="508"/>
      <c r="ECQ597" s="508"/>
      <c r="ECR597" s="508"/>
      <c r="ECS597" s="508"/>
      <c r="ECT597" s="508"/>
      <c r="ECU597" s="508"/>
      <c r="ECV597" s="508"/>
      <c r="ECW597" s="168"/>
      <c r="ECX597" s="168"/>
      <c r="ECY597" s="168"/>
      <c r="ECZ597" s="168"/>
      <c r="EDA597" s="168"/>
      <c r="EDB597" s="168"/>
      <c r="EDC597" s="168"/>
      <c r="EDD597" s="168"/>
      <c r="EDE597" s="168"/>
      <c r="EDF597" s="168"/>
      <c r="EDG597" s="168"/>
      <c r="EDH597" s="168"/>
      <c r="EDI597" s="168"/>
      <c r="EDJ597" s="168"/>
      <c r="EDK597" s="168"/>
      <c r="EDL597" s="168"/>
      <c r="EDM597" s="168"/>
      <c r="EDN597" s="168"/>
      <c r="EDO597" s="168"/>
      <c r="EDP597" s="168"/>
      <c r="EDQ597" s="168"/>
      <c r="EDR597" s="168"/>
      <c r="EDS597" s="168"/>
      <c r="EDT597" s="168"/>
      <c r="EDU597" s="168"/>
      <c r="EDV597" s="168"/>
      <c r="EDW597" s="168"/>
      <c r="EDX597" s="168"/>
      <c r="EDY597" s="168"/>
      <c r="EDZ597" s="168"/>
      <c r="EEA597" s="168"/>
      <c r="EEB597" s="168"/>
      <c r="EEC597" s="168"/>
      <c r="EED597" s="168"/>
      <c r="EEE597" s="168"/>
      <c r="EEF597" s="168"/>
      <c r="EEG597" s="168"/>
      <c r="EEH597" s="168"/>
      <c r="EEI597" s="168"/>
      <c r="EEJ597" s="168"/>
      <c r="EEK597" s="168"/>
      <c r="EEL597" s="168"/>
      <c r="EEM597" s="168"/>
      <c r="EEN597" s="168"/>
      <c r="EEO597" s="508"/>
      <c r="EEP597" s="508"/>
      <c r="EEQ597" s="508"/>
      <c r="EER597" s="508"/>
      <c r="EES597" s="508"/>
      <c r="EET597" s="508"/>
      <c r="EEU597" s="508"/>
      <c r="EEV597" s="508"/>
      <c r="EEW597" s="508"/>
      <c r="EEX597" s="508"/>
      <c r="EEY597" s="508"/>
      <c r="EEZ597" s="508"/>
      <c r="EFA597" s="508"/>
      <c r="EFB597" s="508"/>
      <c r="EFC597" s="508"/>
      <c r="EFD597" s="508"/>
      <c r="EFE597" s="508"/>
      <c r="EFF597" s="508"/>
      <c r="EFG597" s="508"/>
      <c r="EFH597" s="508"/>
      <c r="EFI597" s="508"/>
      <c r="EFJ597" s="508"/>
      <c r="EFK597" s="508"/>
      <c r="EFL597" s="508"/>
      <c r="EFM597" s="89"/>
      <c r="EFN597" s="89"/>
      <c r="EFO597" s="89"/>
      <c r="EFP597" s="89"/>
      <c r="EFQ597" s="89"/>
      <c r="EFR597" s="508"/>
      <c r="EFS597" s="508"/>
      <c r="EFT597" s="89"/>
      <c r="EFU597" s="89"/>
      <c r="EFV597" s="508"/>
      <c r="EFW597" s="508"/>
      <c r="EFX597" s="89"/>
      <c r="EFY597" s="89"/>
      <c r="EFZ597" s="508"/>
      <c r="EGA597" s="508"/>
      <c r="EGB597" s="508"/>
      <c r="EGC597" s="508"/>
      <c r="EGD597" s="508"/>
      <c r="EGE597" s="508"/>
      <c r="EGF597" s="508"/>
      <c r="EGG597" s="89"/>
      <c r="EGH597" s="89"/>
      <c r="EGI597" s="508"/>
      <c r="EGJ597" s="508"/>
      <c r="EGK597" s="89"/>
      <c r="EGL597" s="89"/>
      <c r="EGM597" s="508"/>
      <c r="EGN597" s="508"/>
      <c r="EGO597" s="508"/>
      <c r="EGP597" s="508"/>
      <c r="EGQ597" s="508"/>
      <c r="EGR597" s="203"/>
      <c r="EGS597" s="107"/>
      <c r="EGT597" s="508"/>
      <c r="EGU597" s="508"/>
      <c r="EGV597" s="508"/>
      <c r="EGW597" s="508"/>
      <c r="EGX597" s="508"/>
      <c r="EGY597" s="508"/>
      <c r="EGZ597" s="508"/>
      <c r="EHA597" s="168"/>
      <c r="EHB597" s="168"/>
      <c r="EHC597" s="168"/>
      <c r="EHD597" s="168"/>
      <c r="EHE597" s="168"/>
      <c r="EHF597" s="168"/>
      <c r="EHG597" s="168"/>
      <c r="EHH597" s="168"/>
      <c r="EHI597" s="168"/>
      <c r="EHJ597" s="168"/>
      <c r="EHK597" s="168"/>
      <c r="EHL597" s="168"/>
      <c r="EHM597" s="168"/>
      <c r="EHN597" s="168"/>
      <c r="EHO597" s="168"/>
      <c r="EHP597" s="168"/>
      <c r="EHQ597" s="168"/>
      <c r="EHR597" s="168"/>
      <c r="EHS597" s="168"/>
      <c r="EHT597" s="168"/>
      <c r="EHU597" s="168"/>
      <c r="EHV597" s="168"/>
      <c r="EHW597" s="168"/>
      <c r="EHX597" s="168"/>
      <c r="EHY597" s="168"/>
      <c r="EHZ597" s="168"/>
      <c r="EIA597" s="168"/>
      <c r="EIB597" s="168"/>
      <c r="EIC597" s="168"/>
      <c r="EID597" s="168"/>
      <c r="EIE597" s="168"/>
      <c r="EIF597" s="168"/>
      <c r="EIG597" s="168"/>
      <c r="EIH597" s="168"/>
      <c r="EII597" s="168"/>
      <c r="EIJ597" s="168"/>
      <c r="EIK597" s="168"/>
      <c r="EIL597" s="168"/>
      <c r="EIM597" s="168"/>
      <c r="EIN597" s="168"/>
      <c r="EIO597" s="168"/>
      <c r="EIP597" s="168"/>
      <c r="EIQ597" s="168"/>
      <c r="EIR597" s="168"/>
      <c r="EIS597" s="508"/>
      <c r="EIT597" s="508"/>
      <c r="EIU597" s="508"/>
      <c r="EIV597" s="508"/>
      <c r="EIW597" s="508"/>
      <c r="EIX597" s="508"/>
      <c r="EIY597" s="508"/>
      <c r="EIZ597" s="508"/>
      <c r="EJA597" s="508"/>
      <c r="EJB597" s="508"/>
      <c r="EJC597" s="508"/>
      <c r="EJD597" s="508"/>
      <c r="EJE597" s="508"/>
      <c r="EJF597" s="508"/>
      <c r="EJG597" s="508"/>
      <c r="EJH597" s="508"/>
      <c r="EJI597" s="508"/>
      <c r="EJJ597" s="508"/>
      <c r="EJK597" s="508"/>
      <c r="EJL597" s="508"/>
      <c r="EJM597" s="508"/>
      <c r="EJN597" s="508"/>
      <c r="EJO597" s="508"/>
      <c r="EJP597" s="508"/>
      <c r="EJQ597" s="89"/>
      <c r="EJR597" s="89"/>
      <c r="EJS597" s="89"/>
      <c r="EJT597" s="89"/>
      <c r="EJU597" s="89"/>
      <c r="EJV597" s="508"/>
      <c r="EJW597" s="508"/>
      <c r="EJX597" s="89"/>
      <c r="EJY597" s="89"/>
      <c r="EJZ597" s="508"/>
      <c r="EKA597" s="508"/>
      <c r="EKB597" s="89"/>
      <c r="EKC597" s="89"/>
      <c r="EKD597" s="508"/>
      <c r="EKE597" s="508"/>
      <c r="EKF597" s="508"/>
      <c r="EKG597" s="508"/>
      <c r="EKH597" s="508"/>
      <c r="EKI597" s="508"/>
      <c r="EKJ597" s="508"/>
      <c r="EKK597" s="89"/>
      <c r="EKL597" s="89"/>
      <c r="EKM597" s="508"/>
      <c r="EKN597" s="508"/>
      <c r="EKO597" s="89"/>
      <c r="EKP597" s="89"/>
      <c r="EKQ597" s="508"/>
      <c r="EKR597" s="508"/>
      <c r="EKS597" s="508"/>
      <c r="EKT597" s="508"/>
      <c r="EKU597" s="508"/>
      <c r="EKV597" s="203"/>
      <c r="EKW597" s="107"/>
      <c r="EKX597" s="508"/>
      <c r="EKY597" s="508"/>
      <c r="EKZ597" s="508"/>
      <c r="ELA597" s="508"/>
      <c r="ELB597" s="508"/>
      <c r="ELC597" s="508"/>
      <c r="ELD597" s="508"/>
      <c r="ELE597" s="168"/>
      <c r="ELF597" s="168"/>
      <c r="ELG597" s="168"/>
      <c r="ELH597" s="168"/>
      <c r="ELI597" s="168"/>
      <c r="ELJ597" s="168"/>
      <c r="ELK597" s="168"/>
      <c r="ELL597" s="168"/>
      <c r="ELM597" s="168"/>
      <c r="ELN597" s="168"/>
      <c r="ELO597" s="168"/>
      <c r="ELP597" s="168"/>
      <c r="ELQ597" s="168"/>
      <c r="ELR597" s="168"/>
      <c r="ELS597" s="168"/>
      <c r="ELT597" s="168"/>
      <c r="ELU597" s="168"/>
      <c r="ELV597" s="168"/>
      <c r="ELW597" s="168"/>
      <c r="ELX597" s="168"/>
      <c r="ELY597" s="168"/>
      <c r="ELZ597" s="168"/>
      <c r="EMA597" s="168"/>
      <c r="EMB597" s="168"/>
      <c r="EMC597" s="168"/>
      <c r="EMD597" s="168"/>
      <c r="EME597" s="168"/>
      <c r="EMF597" s="168"/>
      <c r="EMG597" s="168"/>
      <c r="EMH597" s="168"/>
      <c r="EMI597" s="168"/>
      <c r="EMJ597" s="168"/>
      <c r="EMK597" s="168"/>
      <c r="EML597" s="168"/>
      <c r="EMM597" s="168"/>
      <c r="EMN597" s="168"/>
      <c r="EMO597" s="168"/>
      <c r="EMP597" s="168"/>
      <c r="EMQ597" s="168"/>
      <c r="EMR597" s="168"/>
      <c r="EMS597" s="168"/>
      <c r="EMT597" s="168"/>
      <c r="EMU597" s="168"/>
      <c r="EMV597" s="168"/>
      <c r="EMW597" s="508"/>
      <c r="EMX597" s="508"/>
      <c r="EMY597" s="508"/>
      <c r="EMZ597" s="508"/>
      <c r="ENA597" s="508"/>
      <c r="ENB597" s="508"/>
      <c r="ENC597" s="508"/>
      <c r="END597" s="508"/>
      <c r="ENE597" s="508"/>
      <c r="ENF597" s="508"/>
      <c r="ENG597" s="508"/>
      <c r="ENH597" s="508"/>
      <c r="ENI597" s="508"/>
      <c r="ENJ597" s="508"/>
      <c r="ENK597" s="508"/>
      <c r="ENL597" s="508"/>
      <c r="ENM597" s="508"/>
      <c r="ENN597" s="508"/>
      <c r="ENO597" s="508"/>
      <c r="ENP597" s="508"/>
      <c r="ENQ597" s="508"/>
      <c r="ENR597" s="508"/>
      <c r="ENS597" s="508"/>
      <c r="ENT597" s="508"/>
      <c r="ENU597" s="89"/>
      <c r="ENV597" s="89"/>
      <c r="ENW597" s="89"/>
      <c r="ENX597" s="89"/>
      <c r="ENY597" s="89"/>
      <c r="ENZ597" s="508"/>
      <c r="EOA597" s="508"/>
      <c r="EOB597" s="89"/>
      <c r="EOC597" s="89"/>
      <c r="EOD597" s="508"/>
      <c r="EOE597" s="508"/>
      <c r="EOF597" s="89"/>
      <c r="EOG597" s="89"/>
      <c r="EOH597" s="508"/>
      <c r="EOI597" s="508"/>
      <c r="EOJ597" s="508"/>
      <c r="EOK597" s="508"/>
      <c r="EOL597" s="508"/>
      <c r="EOM597" s="508"/>
      <c r="EON597" s="508"/>
      <c r="EOO597" s="89"/>
      <c r="EOP597" s="89"/>
      <c r="EOQ597" s="508"/>
      <c r="EOR597" s="508"/>
      <c r="EOS597" s="89"/>
      <c r="EOT597" s="89"/>
      <c r="EOU597" s="508"/>
      <c r="EOV597" s="508"/>
      <c r="EOW597" s="508"/>
      <c r="EOX597" s="508"/>
      <c r="EOY597" s="508"/>
      <c r="EOZ597" s="203"/>
      <c r="EPA597" s="107"/>
      <c r="EPB597" s="508"/>
      <c r="EPC597" s="508"/>
      <c r="EPD597" s="508"/>
      <c r="EPE597" s="508"/>
      <c r="EPF597" s="508"/>
      <c r="EPG597" s="508"/>
      <c r="EPH597" s="508"/>
      <c r="EPI597" s="168"/>
      <c r="EPJ597" s="168"/>
      <c r="EPK597" s="168"/>
      <c r="EPL597" s="168"/>
      <c r="EPM597" s="168"/>
      <c r="EPN597" s="168"/>
      <c r="EPO597" s="168"/>
      <c r="EPP597" s="168"/>
      <c r="EPQ597" s="168"/>
      <c r="EPR597" s="168"/>
      <c r="EPS597" s="168"/>
      <c r="EPT597" s="168"/>
      <c r="EPU597" s="168"/>
      <c r="EPV597" s="168"/>
      <c r="EPW597" s="168"/>
      <c r="EPX597" s="168"/>
      <c r="EPY597" s="168"/>
      <c r="EPZ597" s="168"/>
      <c r="EQA597" s="168"/>
      <c r="EQB597" s="168"/>
      <c r="EQC597" s="168"/>
      <c r="EQD597" s="168"/>
      <c r="EQE597" s="168"/>
      <c r="EQF597" s="168"/>
      <c r="EQG597" s="168"/>
      <c r="EQH597" s="168"/>
      <c r="EQI597" s="168"/>
      <c r="EQJ597" s="168"/>
      <c r="EQK597" s="168"/>
      <c r="EQL597" s="168"/>
      <c r="EQM597" s="168"/>
      <c r="EQN597" s="168"/>
      <c r="EQO597" s="168"/>
      <c r="EQP597" s="168"/>
      <c r="EQQ597" s="168"/>
      <c r="EQR597" s="168"/>
      <c r="EQS597" s="168"/>
      <c r="EQT597" s="168"/>
      <c r="EQU597" s="168"/>
      <c r="EQV597" s="168"/>
      <c r="EQW597" s="168"/>
      <c r="EQX597" s="168"/>
      <c r="EQY597" s="168"/>
      <c r="EQZ597" s="168"/>
      <c r="ERA597" s="508"/>
      <c r="ERB597" s="508"/>
      <c r="ERC597" s="508"/>
      <c r="ERD597" s="508"/>
      <c r="ERE597" s="508"/>
      <c r="ERF597" s="508"/>
      <c r="ERG597" s="508"/>
      <c r="ERH597" s="508"/>
      <c r="ERI597" s="508"/>
      <c r="ERJ597" s="508"/>
      <c r="ERK597" s="508"/>
      <c r="ERL597" s="508"/>
      <c r="ERM597" s="508"/>
      <c r="ERN597" s="508"/>
      <c r="ERO597" s="508"/>
      <c r="ERP597" s="508"/>
      <c r="ERQ597" s="508"/>
      <c r="ERR597" s="508"/>
      <c r="ERS597" s="508"/>
      <c r="ERT597" s="508"/>
      <c r="ERU597" s="508"/>
      <c r="ERV597" s="508"/>
      <c r="ERW597" s="508"/>
      <c r="ERX597" s="508"/>
      <c r="ERY597" s="89"/>
      <c r="ERZ597" s="89"/>
      <c r="ESA597" s="89"/>
      <c r="ESB597" s="89"/>
      <c r="ESC597" s="89"/>
      <c r="ESD597" s="508"/>
      <c r="ESE597" s="508"/>
      <c r="ESF597" s="89"/>
      <c r="ESG597" s="89"/>
      <c r="ESH597" s="508"/>
      <c r="ESI597" s="508"/>
      <c r="ESJ597" s="89"/>
      <c r="ESK597" s="89"/>
      <c r="ESL597" s="508"/>
      <c r="ESM597" s="508"/>
      <c r="ESN597" s="508"/>
      <c r="ESO597" s="508"/>
      <c r="ESP597" s="508"/>
      <c r="ESQ597" s="508"/>
      <c r="ESR597" s="508"/>
      <c r="ESS597" s="89"/>
      <c r="EST597" s="89"/>
      <c r="ESU597" s="508"/>
      <c r="ESV597" s="508"/>
      <c r="ESW597" s="89"/>
      <c r="ESX597" s="89"/>
      <c r="ESY597" s="508"/>
      <c r="ESZ597" s="508"/>
      <c r="ETA597" s="508"/>
      <c r="ETB597" s="508"/>
      <c r="ETC597" s="508"/>
      <c r="ETD597" s="203"/>
      <c r="ETE597" s="107"/>
      <c r="ETF597" s="508"/>
      <c r="ETG597" s="508"/>
      <c r="ETH597" s="508"/>
      <c r="ETI597" s="508"/>
      <c r="ETJ597" s="508"/>
      <c r="ETK597" s="508"/>
      <c r="ETL597" s="508"/>
      <c r="ETM597" s="168"/>
      <c r="ETN597" s="168"/>
      <c r="ETO597" s="168"/>
      <c r="ETP597" s="168"/>
      <c r="ETQ597" s="168"/>
      <c r="ETR597" s="168"/>
      <c r="ETS597" s="168"/>
      <c r="ETT597" s="168"/>
      <c r="ETU597" s="168"/>
      <c r="ETV597" s="168"/>
      <c r="ETW597" s="168"/>
      <c r="ETX597" s="168"/>
      <c r="ETY597" s="168"/>
      <c r="ETZ597" s="168"/>
      <c r="EUA597" s="168"/>
      <c r="EUB597" s="168"/>
      <c r="EUC597" s="168"/>
      <c r="EUD597" s="168"/>
      <c r="EUE597" s="168"/>
      <c r="EUF597" s="168"/>
      <c r="EUG597" s="168"/>
      <c r="EUH597" s="168"/>
      <c r="EUI597" s="168"/>
      <c r="EUJ597" s="168"/>
      <c r="EUK597" s="168"/>
      <c r="EUL597" s="168"/>
      <c r="EUM597" s="168"/>
      <c r="EUN597" s="168"/>
      <c r="EUO597" s="168"/>
      <c r="EUP597" s="168"/>
      <c r="EUQ597" s="168"/>
      <c r="EUR597" s="168"/>
      <c r="EUS597" s="168"/>
      <c r="EUT597" s="168"/>
      <c r="EUU597" s="168"/>
      <c r="EUV597" s="168"/>
      <c r="EUW597" s="168"/>
      <c r="EUX597" s="168"/>
      <c r="EUY597" s="168"/>
      <c r="EUZ597" s="168"/>
      <c r="EVA597" s="168"/>
      <c r="EVB597" s="168"/>
      <c r="EVC597" s="168"/>
      <c r="EVD597" s="168"/>
      <c r="EVE597" s="508"/>
      <c r="EVF597" s="508"/>
      <c r="EVG597" s="508"/>
      <c r="EVH597" s="508"/>
      <c r="EVI597" s="508"/>
      <c r="EVJ597" s="508"/>
      <c r="EVK597" s="508"/>
      <c r="EVL597" s="508"/>
      <c r="EVM597" s="508"/>
      <c r="EVN597" s="508"/>
      <c r="EVO597" s="508"/>
      <c r="EVP597" s="508"/>
      <c r="EVQ597" s="508"/>
      <c r="EVR597" s="508"/>
      <c r="EVS597" s="508"/>
      <c r="EVT597" s="508"/>
      <c r="EVU597" s="508"/>
      <c r="EVV597" s="508"/>
      <c r="EVW597" s="508"/>
      <c r="EVX597" s="508"/>
      <c r="EVY597" s="508"/>
      <c r="EVZ597" s="508"/>
      <c r="EWA597" s="508"/>
      <c r="EWB597" s="508"/>
      <c r="EWC597" s="89"/>
      <c r="EWD597" s="89"/>
      <c r="EWE597" s="89"/>
      <c r="EWF597" s="89"/>
      <c r="EWG597" s="89"/>
      <c r="EWH597" s="508"/>
      <c r="EWI597" s="508"/>
      <c r="EWJ597" s="89"/>
      <c r="EWK597" s="89"/>
      <c r="EWL597" s="508"/>
      <c r="EWM597" s="508"/>
      <c r="EWN597" s="89"/>
      <c r="EWO597" s="89"/>
      <c r="EWP597" s="508"/>
      <c r="EWQ597" s="508"/>
      <c r="EWR597" s="508"/>
      <c r="EWS597" s="508"/>
      <c r="EWT597" s="508"/>
      <c r="EWU597" s="508"/>
      <c r="EWV597" s="508"/>
      <c r="EWW597" s="89"/>
      <c r="EWX597" s="89"/>
      <c r="EWY597" s="508"/>
      <c r="EWZ597" s="508"/>
      <c r="EXA597" s="89"/>
      <c r="EXB597" s="89"/>
      <c r="EXC597" s="508"/>
      <c r="EXD597" s="508"/>
      <c r="EXE597" s="508"/>
      <c r="EXF597" s="508"/>
      <c r="EXG597" s="508"/>
      <c r="EXH597" s="203"/>
      <c r="EXI597" s="107"/>
      <c r="EXJ597" s="508"/>
      <c r="EXK597" s="508"/>
      <c r="EXL597" s="508"/>
      <c r="EXM597" s="508"/>
      <c r="EXN597" s="508"/>
      <c r="EXO597" s="508"/>
      <c r="EXP597" s="508"/>
      <c r="EXQ597" s="168"/>
      <c r="EXR597" s="168"/>
      <c r="EXS597" s="168"/>
      <c r="EXT597" s="168"/>
      <c r="EXU597" s="168"/>
      <c r="EXV597" s="168"/>
      <c r="EXW597" s="168"/>
      <c r="EXX597" s="168"/>
      <c r="EXY597" s="168"/>
      <c r="EXZ597" s="168"/>
      <c r="EYA597" s="168"/>
      <c r="EYB597" s="168"/>
      <c r="EYC597" s="168"/>
      <c r="EYD597" s="168"/>
      <c r="EYE597" s="168"/>
      <c r="EYF597" s="168"/>
      <c r="EYG597" s="168"/>
      <c r="EYH597" s="168"/>
      <c r="EYI597" s="168"/>
      <c r="EYJ597" s="168"/>
      <c r="EYK597" s="168"/>
      <c r="EYL597" s="168"/>
      <c r="EYM597" s="168"/>
      <c r="EYN597" s="168"/>
      <c r="EYO597" s="168"/>
      <c r="EYP597" s="168"/>
      <c r="EYQ597" s="168"/>
      <c r="EYR597" s="168"/>
      <c r="EYS597" s="168"/>
      <c r="EYT597" s="168"/>
      <c r="EYU597" s="168"/>
      <c r="EYV597" s="168"/>
      <c r="EYW597" s="168"/>
      <c r="EYX597" s="168"/>
      <c r="EYY597" s="168"/>
      <c r="EYZ597" s="168"/>
      <c r="EZA597" s="168"/>
      <c r="EZB597" s="168"/>
      <c r="EZC597" s="168"/>
      <c r="EZD597" s="168"/>
      <c r="EZE597" s="168"/>
      <c r="EZF597" s="168"/>
      <c r="EZG597" s="168"/>
      <c r="EZH597" s="168"/>
      <c r="EZI597" s="508"/>
      <c r="EZJ597" s="508"/>
      <c r="EZK597" s="508"/>
      <c r="EZL597" s="508"/>
      <c r="EZM597" s="508"/>
      <c r="EZN597" s="508"/>
      <c r="EZO597" s="508"/>
      <c r="EZP597" s="508"/>
      <c r="EZQ597" s="508"/>
      <c r="EZR597" s="508"/>
      <c r="EZS597" s="508"/>
      <c r="EZT597" s="508"/>
      <c r="EZU597" s="508"/>
      <c r="EZV597" s="508"/>
      <c r="EZW597" s="508"/>
      <c r="EZX597" s="508"/>
      <c r="EZY597" s="508"/>
      <c r="EZZ597" s="508"/>
      <c r="FAA597" s="508"/>
      <c r="FAB597" s="508"/>
      <c r="FAC597" s="508"/>
      <c r="FAD597" s="508"/>
      <c r="FAE597" s="508"/>
      <c r="FAF597" s="508"/>
      <c r="FAG597" s="89"/>
      <c r="FAH597" s="89"/>
      <c r="FAI597" s="89"/>
      <c r="FAJ597" s="89"/>
      <c r="FAK597" s="89"/>
      <c r="FAL597" s="508"/>
      <c r="FAM597" s="508"/>
      <c r="FAN597" s="89"/>
      <c r="FAO597" s="89"/>
      <c r="FAP597" s="508"/>
      <c r="FAQ597" s="508"/>
      <c r="FAR597" s="89"/>
      <c r="FAS597" s="89"/>
      <c r="FAT597" s="508"/>
      <c r="FAU597" s="508"/>
      <c r="FAV597" s="508"/>
      <c r="FAW597" s="508"/>
      <c r="FAX597" s="508"/>
      <c r="FAY597" s="508"/>
      <c r="FAZ597" s="508"/>
      <c r="FBA597" s="89"/>
      <c r="FBB597" s="89"/>
      <c r="FBC597" s="508"/>
      <c r="FBD597" s="508"/>
      <c r="FBE597" s="89"/>
      <c r="FBF597" s="89"/>
      <c r="FBG597" s="508"/>
      <c r="FBH597" s="508"/>
      <c r="FBI597" s="508"/>
      <c r="FBJ597" s="508"/>
      <c r="FBK597" s="508"/>
      <c r="FBL597" s="203"/>
      <c r="FBM597" s="107"/>
      <c r="FBN597" s="508"/>
      <c r="FBO597" s="508"/>
      <c r="FBP597" s="508"/>
      <c r="FBQ597" s="508"/>
      <c r="FBR597" s="508"/>
      <c r="FBS597" s="508"/>
      <c r="FBT597" s="508"/>
      <c r="FBU597" s="168"/>
      <c r="FBV597" s="168"/>
      <c r="FBW597" s="168"/>
      <c r="FBX597" s="168"/>
      <c r="FBY597" s="168"/>
      <c r="FBZ597" s="168"/>
      <c r="FCA597" s="168"/>
      <c r="FCB597" s="168"/>
      <c r="FCC597" s="168"/>
      <c r="FCD597" s="168"/>
      <c r="FCE597" s="168"/>
      <c r="FCF597" s="168"/>
      <c r="FCG597" s="168"/>
      <c r="FCH597" s="168"/>
      <c r="FCI597" s="168"/>
      <c r="FCJ597" s="168"/>
      <c r="FCK597" s="168"/>
      <c r="FCL597" s="168"/>
      <c r="FCM597" s="168"/>
      <c r="FCN597" s="168"/>
      <c r="FCO597" s="168"/>
      <c r="FCP597" s="168"/>
      <c r="FCQ597" s="168"/>
      <c r="FCR597" s="168"/>
      <c r="FCS597" s="168"/>
      <c r="FCT597" s="168"/>
      <c r="FCU597" s="168"/>
      <c r="FCV597" s="168"/>
      <c r="FCW597" s="168"/>
      <c r="FCX597" s="168"/>
      <c r="FCY597" s="168"/>
      <c r="FCZ597" s="168"/>
      <c r="FDA597" s="168"/>
      <c r="FDB597" s="168"/>
      <c r="FDC597" s="168"/>
      <c r="FDD597" s="168"/>
      <c r="FDE597" s="168"/>
      <c r="FDF597" s="168"/>
      <c r="FDG597" s="168"/>
      <c r="FDH597" s="168"/>
      <c r="FDI597" s="168"/>
      <c r="FDJ597" s="168"/>
      <c r="FDK597" s="168"/>
      <c r="FDL597" s="168"/>
      <c r="FDM597" s="508"/>
      <c r="FDN597" s="508"/>
      <c r="FDO597" s="508"/>
      <c r="FDP597" s="508"/>
      <c r="FDQ597" s="508"/>
      <c r="FDR597" s="508"/>
      <c r="FDS597" s="508"/>
      <c r="FDT597" s="508"/>
      <c r="FDU597" s="508"/>
      <c r="FDV597" s="508"/>
      <c r="FDW597" s="508"/>
      <c r="FDX597" s="508"/>
      <c r="FDY597" s="508"/>
      <c r="FDZ597" s="508"/>
      <c r="FEA597" s="508"/>
      <c r="FEB597" s="508"/>
      <c r="FEC597" s="508"/>
      <c r="FED597" s="508"/>
      <c r="FEE597" s="508"/>
      <c r="FEF597" s="508"/>
      <c r="FEG597" s="508"/>
      <c r="FEH597" s="508"/>
      <c r="FEI597" s="508"/>
      <c r="FEJ597" s="508"/>
      <c r="FEK597" s="89"/>
      <c r="FEL597" s="89"/>
      <c r="FEM597" s="89"/>
      <c r="FEN597" s="89"/>
      <c r="FEO597" s="89"/>
      <c r="FEP597" s="508"/>
      <c r="FEQ597" s="508"/>
      <c r="FER597" s="89"/>
      <c r="FES597" s="89"/>
      <c r="FET597" s="508"/>
      <c r="FEU597" s="508"/>
      <c r="FEV597" s="89"/>
      <c r="FEW597" s="89"/>
      <c r="FEX597" s="508"/>
      <c r="FEY597" s="508"/>
      <c r="FEZ597" s="508"/>
      <c r="FFA597" s="508"/>
      <c r="FFB597" s="508"/>
      <c r="FFC597" s="508"/>
      <c r="FFD597" s="508"/>
      <c r="FFE597" s="89"/>
      <c r="FFF597" s="89"/>
      <c r="FFG597" s="508"/>
      <c r="FFH597" s="508"/>
      <c r="FFI597" s="89"/>
      <c r="FFJ597" s="89"/>
      <c r="FFK597" s="508"/>
      <c r="FFL597" s="508"/>
      <c r="FFM597" s="508"/>
      <c r="FFN597" s="508"/>
      <c r="FFO597" s="508"/>
      <c r="FFP597" s="203"/>
      <c r="FFQ597" s="107"/>
      <c r="FFR597" s="508"/>
      <c r="FFS597" s="508"/>
      <c r="FFT597" s="508"/>
      <c r="FFU597" s="508"/>
      <c r="FFV597" s="508"/>
      <c r="FFW597" s="508"/>
      <c r="FFX597" s="508"/>
      <c r="FFY597" s="168"/>
      <c r="FFZ597" s="168"/>
      <c r="FGA597" s="168"/>
      <c r="FGB597" s="168"/>
      <c r="FGC597" s="168"/>
      <c r="FGD597" s="168"/>
      <c r="FGE597" s="168"/>
      <c r="FGF597" s="168"/>
      <c r="FGG597" s="168"/>
      <c r="FGH597" s="168"/>
      <c r="FGI597" s="168"/>
      <c r="FGJ597" s="168"/>
      <c r="FGK597" s="168"/>
      <c r="FGL597" s="168"/>
      <c r="FGM597" s="168"/>
      <c r="FGN597" s="168"/>
      <c r="FGO597" s="168"/>
      <c r="FGP597" s="168"/>
      <c r="FGQ597" s="168"/>
      <c r="FGR597" s="168"/>
      <c r="FGS597" s="168"/>
      <c r="FGT597" s="168"/>
      <c r="FGU597" s="168"/>
      <c r="FGV597" s="168"/>
      <c r="FGW597" s="168"/>
      <c r="FGX597" s="168"/>
      <c r="FGY597" s="168"/>
      <c r="FGZ597" s="168"/>
      <c r="FHA597" s="168"/>
      <c r="FHB597" s="168"/>
      <c r="FHC597" s="168"/>
      <c r="FHD597" s="168"/>
      <c r="FHE597" s="168"/>
      <c r="FHF597" s="168"/>
      <c r="FHG597" s="168"/>
      <c r="FHH597" s="168"/>
      <c r="FHI597" s="168"/>
      <c r="FHJ597" s="168"/>
      <c r="FHK597" s="168"/>
      <c r="FHL597" s="168"/>
      <c r="FHM597" s="168"/>
      <c r="FHN597" s="168"/>
      <c r="FHO597" s="168"/>
      <c r="FHP597" s="168"/>
      <c r="FHQ597" s="508"/>
      <c r="FHR597" s="508"/>
      <c r="FHS597" s="508"/>
      <c r="FHT597" s="508"/>
      <c r="FHU597" s="508"/>
      <c r="FHV597" s="508"/>
      <c r="FHW597" s="508"/>
      <c r="FHX597" s="508"/>
      <c r="FHY597" s="508"/>
      <c r="FHZ597" s="508"/>
      <c r="FIA597" s="508"/>
      <c r="FIB597" s="508"/>
      <c r="FIC597" s="508"/>
      <c r="FID597" s="508"/>
      <c r="FIE597" s="508"/>
      <c r="FIF597" s="508"/>
      <c r="FIG597" s="508"/>
      <c r="FIH597" s="508"/>
      <c r="FII597" s="508"/>
      <c r="FIJ597" s="508"/>
      <c r="FIK597" s="508"/>
      <c r="FIL597" s="508"/>
      <c r="FIM597" s="508"/>
      <c r="FIN597" s="508"/>
      <c r="FIO597" s="89"/>
      <c r="FIP597" s="89"/>
      <c r="FIQ597" s="89"/>
      <c r="FIR597" s="89"/>
      <c r="FIS597" s="89"/>
      <c r="FIT597" s="508"/>
      <c r="FIU597" s="508"/>
      <c r="FIV597" s="89"/>
      <c r="FIW597" s="89"/>
      <c r="FIX597" s="508"/>
      <c r="FIY597" s="508"/>
      <c r="FIZ597" s="89"/>
      <c r="FJA597" s="89"/>
      <c r="FJB597" s="508"/>
      <c r="FJC597" s="508"/>
      <c r="FJD597" s="508"/>
      <c r="FJE597" s="508"/>
      <c r="FJF597" s="508"/>
      <c r="FJG597" s="508"/>
      <c r="FJH597" s="508"/>
      <c r="FJI597" s="89"/>
      <c r="FJJ597" s="89"/>
      <c r="FJK597" s="508"/>
      <c r="FJL597" s="508"/>
      <c r="FJM597" s="89"/>
      <c r="FJN597" s="89"/>
      <c r="FJO597" s="508"/>
      <c r="FJP597" s="508"/>
      <c r="FJQ597" s="508"/>
      <c r="FJR597" s="508"/>
      <c r="FJS597" s="508"/>
      <c r="FJT597" s="203"/>
      <c r="FJU597" s="107"/>
      <c r="FJV597" s="508"/>
      <c r="FJW597" s="508"/>
      <c r="FJX597" s="508"/>
      <c r="FJY597" s="508"/>
      <c r="FJZ597" s="508"/>
      <c r="FKA597" s="508"/>
      <c r="FKB597" s="508"/>
      <c r="FKC597" s="168"/>
      <c r="FKD597" s="168"/>
      <c r="FKE597" s="168"/>
      <c r="FKF597" s="168"/>
      <c r="FKG597" s="168"/>
      <c r="FKH597" s="168"/>
      <c r="FKI597" s="168"/>
      <c r="FKJ597" s="168"/>
      <c r="FKK597" s="168"/>
      <c r="FKL597" s="168"/>
      <c r="FKM597" s="168"/>
      <c r="FKN597" s="168"/>
      <c r="FKO597" s="168"/>
      <c r="FKP597" s="168"/>
      <c r="FKQ597" s="168"/>
      <c r="FKR597" s="168"/>
      <c r="FKS597" s="168"/>
      <c r="FKT597" s="168"/>
      <c r="FKU597" s="168"/>
      <c r="FKV597" s="168"/>
      <c r="FKW597" s="168"/>
      <c r="FKX597" s="168"/>
      <c r="FKY597" s="168"/>
      <c r="FKZ597" s="168"/>
      <c r="FLA597" s="168"/>
      <c r="FLB597" s="168"/>
      <c r="FLC597" s="168"/>
      <c r="FLD597" s="168"/>
      <c r="FLE597" s="168"/>
      <c r="FLF597" s="168"/>
      <c r="FLG597" s="168"/>
      <c r="FLH597" s="168"/>
      <c r="FLI597" s="168"/>
      <c r="FLJ597" s="168"/>
      <c r="FLK597" s="168"/>
      <c r="FLL597" s="168"/>
      <c r="FLM597" s="168"/>
      <c r="FLN597" s="168"/>
      <c r="FLO597" s="168"/>
      <c r="FLP597" s="168"/>
      <c r="FLQ597" s="168"/>
      <c r="FLR597" s="168"/>
      <c r="FLS597" s="168"/>
      <c r="FLT597" s="168"/>
      <c r="FLU597" s="508"/>
      <c r="FLV597" s="508"/>
      <c r="FLW597" s="508"/>
      <c r="FLX597" s="508"/>
      <c r="FLY597" s="508"/>
      <c r="FLZ597" s="508"/>
      <c r="FMA597" s="508"/>
      <c r="FMB597" s="508"/>
      <c r="FMC597" s="508"/>
      <c r="FMD597" s="508"/>
      <c r="FME597" s="508"/>
      <c r="FMF597" s="508"/>
      <c r="FMG597" s="508"/>
      <c r="FMH597" s="508"/>
      <c r="FMI597" s="508"/>
      <c r="FMJ597" s="508"/>
      <c r="FMK597" s="508"/>
      <c r="FML597" s="508"/>
      <c r="FMM597" s="508"/>
      <c r="FMN597" s="508"/>
      <c r="FMO597" s="508"/>
      <c r="FMP597" s="508"/>
      <c r="FMQ597" s="508"/>
      <c r="FMR597" s="508"/>
      <c r="FMS597" s="89"/>
      <c r="FMT597" s="89"/>
      <c r="FMU597" s="89"/>
      <c r="FMV597" s="89"/>
      <c r="FMW597" s="89"/>
      <c r="FMX597" s="508"/>
      <c r="FMY597" s="508"/>
      <c r="FMZ597" s="89"/>
      <c r="FNA597" s="89"/>
      <c r="FNB597" s="508"/>
      <c r="FNC597" s="508"/>
      <c r="FND597" s="89"/>
      <c r="FNE597" s="89"/>
      <c r="FNF597" s="508"/>
      <c r="FNG597" s="508"/>
      <c r="FNH597" s="508"/>
      <c r="FNI597" s="508"/>
      <c r="FNJ597" s="508"/>
      <c r="FNK597" s="508"/>
      <c r="FNL597" s="508"/>
      <c r="FNM597" s="89"/>
      <c r="FNN597" s="89"/>
      <c r="FNO597" s="508"/>
      <c r="FNP597" s="508"/>
      <c r="FNQ597" s="89"/>
      <c r="FNR597" s="89"/>
      <c r="FNS597" s="508"/>
      <c r="FNT597" s="508"/>
      <c r="FNU597" s="508"/>
      <c r="FNV597" s="508"/>
      <c r="FNW597" s="508"/>
      <c r="FNX597" s="203"/>
      <c r="FNY597" s="107"/>
      <c r="FNZ597" s="508"/>
      <c r="FOA597" s="508"/>
      <c r="FOB597" s="508"/>
      <c r="FOC597" s="508"/>
      <c r="FOD597" s="508"/>
      <c r="FOE597" s="508"/>
      <c r="FOF597" s="508"/>
      <c r="FOG597" s="168"/>
      <c r="FOH597" s="168"/>
      <c r="FOI597" s="168"/>
      <c r="FOJ597" s="168"/>
      <c r="FOK597" s="168"/>
      <c r="FOL597" s="168"/>
      <c r="FOM597" s="168"/>
      <c r="FON597" s="168"/>
      <c r="FOO597" s="168"/>
      <c r="FOP597" s="168"/>
      <c r="FOQ597" s="168"/>
      <c r="FOR597" s="168"/>
      <c r="FOS597" s="168"/>
      <c r="FOT597" s="168"/>
      <c r="FOU597" s="168"/>
      <c r="FOV597" s="168"/>
      <c r="FOW597" s="168"/>
      <c r="FOX597" s="168"/>
      <c r="FOY597" s="168"/>
      <c r="FOZ597" s="168"/>
      <c r="FPA597" s="168"/>
      <c r="FPB597" s="168"/>
      <c r="FPC597" s="168"/>
      <c r="FPD597" s="168"/>
      <c r="FPE597" s="168"/>
      <c r="FPF597" s="168"/>
      <c r="FPG597" s="168"/>
      <c r="FPH597" s="168"/>
      <c r="FPI597" s="168"/>
      <c r="FPJ597" s="168"/>
      <c r="FPK597" s="168"/>
      <c r="FPL597" s="168"/>
      <c r="FPM597" s="168"/>
      <c r="FPN597" s="168"/>
      <c r="FPO597" s="168"/>
      <c r="FPP597" s="168"/>
      <c r="FPQ597" s="168"/>
      <c r="FPR597" s="168"/>
      <c r="FPS597" s="168"/>
      <c r="FPT597" s="168"/>
      <c r="FPU597" s="168"/>
      <c r="FPV597" s="168"/>
      <c r="FPW597" s="168"/>
      <c r="FPX597" s="168"/>
      <c r="FPY597" s="508"/>
      <c r="FPZ597" s="508"/>
      <c r="FQA597" s="508"/>
      <c r="FQB597" s="508"/>
      <c r="FQC597" s="508"/>
      <c r="FQD597" s="508"/>
      <c r="FQE597" s="508"/>
      <c r="FQF597" s="508"/>
      <c r="FQG597" s="508"/>
      <c r="FQH597" s="508"/>
      <c r="FQI597" s="508"/>
      <c r="FQJ597" s="508"/>
      <c r="FQK597" s="508"/>
      <c r="FQL597" s="508"/>
      <c r="FQM597" s="508"/>
      <c r="FQN597" s="508"/>
      <c r="FQO597" s="508"/>
      <c r="FQP597" s="508"/>
      <c r="FQQ597" s="508"/>
      <c r="FQR597" s="508"/>
      <c r="FQS597" s="508"/>
      <c r="FQT597" s="508"/>
      <c r="FQU597" s="508"/>
      <c r="FQV597" s="508"/>
      <c r="FQW597" s="89"/>
      <c r="FQX597" s="89"/>
      <c r="FQY597" s="89"/>
      <c r="FQZ597" s="89"/>
      <c r="FRA597" s="89"/>
      <c r="FRB597" s="508"/>
      <c r="FRC597" s="508"/>
      <c r="FRD597" s="89"/>
      <c r="FRE597" s="89"/>
      <c r="FRF597" s="508"/>
      <c r="FRG597" s="508"/>
      <c r="FRH597" s="89"/>
      <c r="FRI597" s="89"/>
      <c r="FRJ597" s="508"/>
      <c r="FRK597" s="508"/>
      <c r="FRL597" s="508"/>
      <c r="FRM597" s="508"/>
      <c r="FRN597" s="508"/>
      <c r="FRO597" s="508"/>
      <c r="FRP597" s="508"/>
      <c r="FRQ597" s="89"/>
      <c r="FRR597" s="89"/>
      <c r="FRS597" s="508"/>
      <c r="FRT597" s="508"/>
      <c r="FRU597" s="89"/>
      <c r="FRV597" s="89"/>
      <c r="FRW597" s="508"/>
      <c r="FRX597" s="508"/>
      <c r="FRY597" s="508"/>
      <c r="FRZ597" s="508"/>
      <c r="FSA597" s="508"/>
      <c r="FSB597" s="203"/>
      <c r="FSC597" s="107"/>
      <c r="FSD597" s="508"/>
      <c r="FSE597" s="508"/>
      <c r="FSF597" s="508"/>
      <c r="FSG597" s="508"/>
      <c r="FSH597" s="508"/>
      <c r="FSI597" s="508"/>
      <c r="FSJ597" s="508"/>
      <c r="FSK597" s="168"/>
      <c r="FSL597" s="168"/>
      <c r="FSM597" s="168"/>
      <c r="FSN597" s="168"/>
      <c r="FSO597" s="168"/>
      <c r="FSP597" s="168"/>
      <c r="FSQ597" s="168"/>
      <c r="FSR597" s="168"/>
      <c r="FSS597" s="168"/>
      <c r="FST597" s="168"/>
      <c r="FSU597" s="168"/>
      <c r="FSV597" s="168"/>
      <c r="FSW597" s="168"/>
      <c r="FSX597" s="168"/>
      <c r="FSY597" s="168"/>
      <c r="FSZ597" s="168"/>
      <c r="FTA597" s="168"/>
      <c r="FTB597" s="168"/>
      <c r="FTC597" s="168"/>
      <c r="FTD597" s="168"/>
      <c r="FTE597" s="168"/>
      <c r="FTF597" s="168"/>
      <c r="FTG597" s="168"/>
      <c r="FTH597" s="168"/>
      <c r="FTI597" s="168"/>
      <c r="FTJ597" s="168"/>
      <c r="FTK597" s="168"/>
      <c r="FTL597" s="168"/>
      <c r="FTM597" s="168"/>
      <c r="FTN597" s="168"/>
      <c r="FTO597" s="168"/>
      <c r="FTP597" s="168"/>
      <c r="FTQ597" s="168"/>
      <c r="FTR597" s="168"/>
      <c r="FTS597" s="168"/>
      <c r="FTT597" s="168"/>
      <c r="FTU597" s="168"/>
      <c r="FTV597" s="168"/>
      <c r="FTW597" s="168"/>
      <c r="FTX597" s="168"/>
      <c r="FTY597" s="168"/>
      <c r="FTZ597" s="168"/>
      <c r="FUA597" s="168"/>
      <c r="FUB597" s="168"/>
      <c r="FUC597" s="508"/>
      <c r="FUD597" s="508"/>
      <c r="FUE597" s="508"/>
      <c r="FUF597" s="508"/>
      <c r="FUG597" s="508"/>
      <c r="FUH597" s="508"/>
      <c r="FUI597" s="508"/>
      <c r="FUJ597" s="508"/>
      <c r="FUK597" s="508"/>
      <c r="FUL597" s="508"/>
      <c r="FUM597" s="508"/>
      <c r="FUN597" s="508"/>
      <c r="FUO597" s="508"/>
      <c r="FUP597" s="508"/>
      <c r="FUQ597" s="508"/>
      <c r="FUR597" s="508"/>
      <c r="FUS597" s="508"/>
      <c r="FUT597" s="508"/>
      <c r="FUU597" s="508"/>
      <c r="FUV597" s="508"/>
      <c r="FUW597" s="508"/>
      <c r="FUX597" s="508"/>
      <c r="FUY597" s="508"/>
      <c r="FUZ597" s="508"/>
      <c r="FVA597" s="89"/>
      <c r="FVB597" s="89"/>
      <c r="FVC597" s="89"/>
      <c r="FVD597" s="89"/>
      <c r="FVE597" s="89"/>
      <c r="FVF597" s="508"/>
      <c r="FVG597" s="508"/>
      <c r="FVH597" s="89"/>
      <c r="FVI597" s="89"/>
      <c r="FVJ597" s="508"/>
      <c r="FVK597" s="508"/>
      <c r="FVL597" s="89"/>
      <c r="FVM597" s="89"/>
      <c r="FVN597" s="508"/>
      <c r="FVO597" s="508"/>
      <c r="FVP597" s="508"/>
      <c r="FVQ597" s="508"/>
      <c r="FVR597" s="508"/>
      <c r="FVS597" s="508"/>
      <c r="FVT597" s="508"/>
      <c r="FVU597" s="89"/>
      <c r="FVV597" s="89"/>
      <c r="FVW597" s="508"/>
      <c r="FVX597" s="508"/>
      <c r="FVY597" s="89"/>
      <c r="FVZ597" s="89"/>
      <c r="FWA597" s="508"/>
      <c r="FWB597" s="508"/>
      <c r="FWC597" s="508"/>
      <c r="FWD597" s="508"/>
      <c r="FWE597" s="508"/>
      <c r="FWF597" s="203"/>
      <c r="FWG597" s="107"/>
      <c r="FWH597" s="508"/>
      <c r="FWI597" s="508"/>
      <c r="FWJ597" s="508"/>
      <c r="FWK597" s="508"/>
      <c r="FWL597" s="508"/>
      <c r="FWM597" s="508"/>
      <c r="FWN597" s="508"/>
      <c r="FWO597" s="168"/>
      <c r="FWP597" s="168"/>
      <c r="FWQ597" s="168"/>
      <c r="FWR597" s="168"/>
      <c r="FWS597" s="168"/>
      <c r="FWT597" s="168"/>
      <c r="FWU597" s="168"/>
      <c r="FWV597" s="168"/>
      <c r="FWW597" s="168"/>
      <c r="FWX597" s="168"/>
      <c r="FWY597" s="168"/>
      <c r="FWZ597" s="168"/>
      <c r="FXA597" s="168"/>
      <c r="FXB597" s="168"/>
      <c r="FXC597" s="168"/>
      <c r="FXD597" s="168"/>
      <c r="FXE597" s="168"/>
      <c r="FXF597" s="168"/>
      <c r="FXG597" s="168"/>
      <c r="FXH597" s="168"/>
      <c r="FXI597" s="168"/>
      <c r="FXJ597" s="168"/>
      <c r="FXK597" s="168"/>
      <c r="FXL597" s="168"/>
      <c r="FXM597" s="168"/>
      <c r="FXN597" s="168"/>
      <c r="FXO597" s="168"/>
      <c r="FXP597" s="168"/>
      <c r="FXQ597" s="168"/>
      <c r="FXR597" s="168"/>
      <c r="FXS597" s="168"/>
      <c r="FXT597" s="168"/>
      <c r="FXU597" s="168"/>
      <c r="FXV597" s="168"/>
      <c r="FXW597" s="168"/>
      <c r="FXX597" s="168"/>
      <c r="FXY597" s="168"/>
      <c r="FXZ597" s="168"/>
      <c r="FYA597" s="168"/>
      <c r="FYB597" s="168"/>
      <c r="FYC597" s="168"/>
      <c r="FYD597" s="168"/>
      <c r="FYE597" s="168"/>
      <c r="FYF597" s="168"/>
      <c r="FYG597" s="508"/>
      <c r="FYH597" s="508"/>
      <c r="FYI597" s="508"/>
      <c r="FYJ597" s="508"/>
      <c r="FYK597" s="508"/>
      <c r="FYL597" s="508"/>
      <c r="FYM597" s="508"/>
      <c r="FYN597" s="508"/>
      <c r="FYO597" s="508"/>
      <c r="FYP597" s="508"/>
      <c r="FYQ597" s="508"/>
      <c r="FYR597" s="508"/>
      <c r="FYS597" s="508"/>
      <c r="FYT597" s="508"/>
      <c r="FYU597" s="508"/>
      <c r="FYV597" s="508"/>
      <c r="FYW597" s="508"/>
      <c r="FYX597" s="508"/>
      <c r="FYY597" s="508"/>
      <c r="FYZ597" s="508"/>
      <c r="FZA597" s="508"/>
      <c r="FZB597" s="508"/>
      <c r="FZC597" s="508"/>
      <c r="FZD597" s="508"/>
      <c r="FZE597" s="89"/>
      <c r="FZF597" s="89"/>
      <c r="FZG597" s="89"/>
      <c r="FZH597" s="89"/>
      <c r="FZI597" s="89"/>
      <c r="FZJ597" s="508"/>
      <c r="FZK597" s="508"/>
      <c r="FZL597" s="89"/>
      <c r="FZM597" s="89"/>
      <c r="FZN597" s="508"/>
      <c r="FZO597" s="508"/>
      <c r="FZP597" s="89"/>
      <c r="FZQ597" s="89"/>
      <c r="FZR597" s="508"/>
      <c r="FZS597" s="508"/>
      <c r="FZT597" s="508"/>
      <c r="FZU597" s="508"/>
      <c r="FZV597" s="508"/>
      <c r="FZW597" s="508"/>
      <c r="FZX597" s="508"/>
      <c r="FZY597" s="89"/>
      <c r="FZZ597" s="89"/>
      <c r="GAA597" s="508"/>
      <c r="GAB597" s="508"/>
      <c r="GAC597" s="89"/>
      <c r="GAD597" s="89"/>
      <c r="GAE597" s="508"/>
      <c r="GAF597" s="508"/>
      <c r="GAG597" s="508"/>
      <c r="GAH597" s="508"/>
      <c r="GAI597" s="508"/>
      <c r="GAJ597" s="203"/>
      <c r="GAK597" s="107"/>
      <c r="GAL597" s="508"/>
      <c r="GAM597" s="508"/>
      <c r="GAN597" s="508"/>
      <c r="GAO597" s="508"/>
      <c r="GAP597" s="508"/>
      <c r="GAQ597" s="508"/>
      <c r="GAR597" s="508"/>
      <c r="GAS597" s="168"/>
      <c r="GAT597" s="168"/>
      <c r="GAU597" s="168"/>
      <c r="GAV597" s="168"/>
      <c r="GAW597" s="168"/>
      <c r="GAX597" s="168"/>
      <c r="GAY597" s="168"/>
      <c r="GAZ597" s="168"/>
      <c r="GBA597" s="168"/>
      <c r="GBB597" s="168"/>
      <c r="GBC597" s="168"/>
      <c r="GBD597" s="168"/>
      <c r="GBE597" s="168"/>
      <c r="GBF597" s="168"/>
      <c r="GBG597" s="168"/>
      <c r="GBH597" s="168"/>
      <c r="GBI597" s="168"/>
      <c r="GBJ597" s="168"/>
      <c r="GBK597" s="168"/>
      <c r="GBL597" s="168"/>
      <c r="GBM597" s="168"/>
      <c r="GBN597" s="168"/>
      <c r="GBO597" s="168"/>
      <c r="GBP597" s="168"/>
      <c r="GBQ597" s="168"/>
      <c r="GBR597" s="168"/>
      <c r="GBS597" s="168"/>
      <c r="GBT597" s="168"/>
      <c r="GBU597" s="168"/>
      <c r="GBV597" s="168"/>
      <c r="GBW597" s="168"/>
      <c r="GBX597" s="168"/>
      <c r="GBY597" s="168"/>
      <c r="GBZ597" s="168"/>
      <c r="GCA597" s="168"/>
      <c r="GCB597" s="168"/>
      <c r="GCC597" s="168"/>
      <c r="GCD597" s="168"/>
      <c r="GCE597" s="168"/>
      <c r="GCF597" s="168"/>
      <c r="GCG597" s="168"/>
      <c r="GCH597" s="168"/>
      <c r="GCI597" s="168"/>
      <c r="GCJ597" s="168"/>
      <c r="GCK597" s="508"/>
      <c r="GCL597" s="508"/>
      <c r="GCM597" s="508"/>
      <c r="GCN597" s="508"/>
      <c r="GCO597" s="508"/>
      <c r="GCP597" s="508"/>
      <c r="GCQ597" s="508"/>
      <c r="GCR597" s="508"/>
      <c r="GCS597" s="508"/>
      <c r="GCT597" s="508"/>
      <c r="GCU597" s="508"/>
      <c r="GCV597" s="508"/>
      <c r="GCW597" s="508"/>
      <c r="GCX597" s="508"/>
      <c r="GCY597" s="508"/>
      <c r="GCZ597" s="508"/>
      <c r="GDA597" s="508"/>
      <c r="GDB597" s="508"/>
      <c r="GDC597" s="508"/>
      <c r="GDD597" s="508"/>
      <c r="GDE597" s="508"/>
      <c r="GDF597" s="508"/>
      <c r="GDG597" s="508"/>
      <c r="GDH597" s="508"/>
      <c r="GDI597" s="89"/>
      <c r="GDJ597" s="89"/>
      <c r="GDK597" s="89"/>
      <c r="GDL597" s="89"/>
      <c r="GDM597" s="89"/>
      <c r="GDN597" s="508"/>
      <c r="GDO597" s="508"/>
      <c r="GDP597" s="89"/>
      <c r="GDQ597" s="89"/>
      <c r="GDR597" s="508"/>
      <c r="GDS597" s="508"/>
      <c r="GDT597" s="89"/>
      <c r="GDU597" s="89"/>
      <c r="GDV597" s="508"/>
      <c r="GDW597" s="508"/>
      <c r="GDX597" s="508"/>
      <c r="GDY597" s="508"/>
      <c r="GDZ597" s="508"/>
      <c r="GEA597" s="508"/>
      <c r="GEB597" s="508"/>
      <c r="GEC597" s="89"/>
      <c r="GED597" s="89"/>
      <c r="GEE597" s="508"/>
      <c r="GEF597" s="508"/>
      <c r="GEG597" s="89"/>
      <c r="GEH597" s="89"/>
      <c r="GEI597" s="508"/>
      <c r="GEJ597" s="508"/>
      <c r="GEK597" s="508"/>
      <c r="GEL597" s="508"/>
      <c r="GEM597" s="508"/>
      <c r="GEN597" s="203"/>
      <c r="GEO597" s="107"/>
      <c r="GEP597" s="508"/>
      <c r="GEQ597" s="508"/>
      <c r="GER597" s="508"/>
      <c r="GES597" s="508"/>
      <c r="GET597" s="508"/>
      <c r="GEU597" s="508"/>
      <c r="GEV597" s="508"/>
      <c r="GEW597" s="168"/>
      <c r="GEX597" s="168"/>
      <c r="GEY597" s="168"/>
      <c r="GEZ597" s="168"/>
      <c r="GFA597" s="168"/>
      <c r="GFB597" s="168"/>
      <c r="GFC597" s="168"/>
      <c r="GFD597" s="168"/>
      <c r="GFE597" s="168"/>
      <c r="GFF597" s="168"/>
      <c r="GFG597" s="168"/>
      <c r="GFH597" s="168"/>
      <c r="GFI597" s="168"/>
      <c r="GFJ597" s="168"/>
      <c r="GFK597" s="168"/>
      <c r="GFL597" s="168"/>
      <c r="GFM597" s="168"/>
      <c r="GFN597" s="168"/>
      <c r="GFO597" s="168"/>
      <c r="GFP597" s="168"/>
      <c r="GFQ597" s="168"/>
      <c r="GFR597" s="168"/>
      <c r="GFS597" s="168"/>
      <c r="GFT597" s="168"/>
      <c r="GFU597" s="168"/>
      <c r="GFV597" s="168"/>
      <c r="GFW597" s="168"/>
      <c r="GFX597" s="168"/>
      <c r="GFY597" s="168"/>
      <c r="GFZ597" s="168"/>
      <c r="GGA597" s="168"/>
      <c r="GGB597" s="168"/>
      <c r="GGC597" s="168"/>
      <c r="GGD597" s="168"/>
      <c r="GGE597" s="168"/>
      <c r="GGF597" s="168"/>
      <c r="GGG597" s="168"/>
      <c r="GGH597" s="168"/>
      <c r="GGI597" s="168"/>
      <c r="GGJ597" s="168"/>
      <c r="GGK597" s="168"/>
      <c r="GGL597" s="168"/>
      <c r="GGM597" s="168"/>
      <c r="GGN597" s="168"/>
      <c r="GGO597" s="508"/>
      <c r="GGP597" s="508"/>
      <c r="GGQ597" s="508"/>
      <c r="GGR597" s="508"/>
      <c r="GGS597" s="508"/>
      <c r="GGT597" s="508"/>
      <c r="GGU597" s="508"/>
      <c r="GGV597" s="508"/>
      <c r="GGW597" s="508"/>
      <c r="GGX597" s="508"/>
      <c r="GGY597" s="508"/>
      <c r="GGZ597" s="508"/>
      <c r="GHA597" s="508"/>
      <c r="GHB597" s="508"/>
      <c r="GHC597" s="508"/>
      <c r="GHD597" s="508"/>
      <c r="GHE597" s="508"/>
      <c r="GHF597" s="508"/>
      <c r="GHG597" s="508"/>
      <c r="GHH597" s="508"/>
      <c r="GHI597" s="508"/>
      <c r="GHJ597" s="508"/>
      <c r="GHK597" s="508"/>
      <c r="GHL597" s="508"/>
      <c r="GHM597" s="89"/>
      <c r="GHN597" s="89"/>
      <c r="GHO597" s="89"/>
      <c r="GHP597" s="89"/>
      <c r="GHQ597" s="89"/>
      <c r="GHR597" s="508"/>
      <c r="GHS597" s="508"/>
      <c r="GHT597" s="89"/>
      <c r="GHU597" s="89"/>
      <c r="GHV597" s="508"/>
      <c r="GHW597" s="508"/>
      <c r="GHX597" s="89"/>
      <c r="GHY597" s="89"/>
      <c r="GHZ597" s="508"/>
      <c r="GIA597" s="508"/>
      <c r="GIB597" s="508"/>
      <c r="GIC597" s="508"/>
      <c r="GID597" s="508"/>
      <c r="GIE597" s="508"/>
      <c r="GIF597" s="508"/>
      <c r="GIG597" s="89"/>
      <c r="GIH597" s="89"/>
      <c r="GII597" s="508"/>
      <c r="GIJ597" s="508"/>
      <c r="GIK597" s="89"/>
      <c r="GIL597" s="89"/>
      <c r="GIM597" s="508"/>
      <c r="GIN597" s="508"/>
      <c r="GIO597" s="508"/>
      <c r="GIP597" s="508"/>
      <c r="GIQ597" s="508"/>
      <c r="GIR597" s="203"/>
      <c r="GIS597" s="107"/>
      <c r="GIT597" s="508"/>
      <c r="GIU597" s="508"/>
      <c r="GIV597" s="508"/>
      <c r="GIW597" s="508"/>
      <c r="GIX597" s="508"/>
      <c r="GIY597" s="508"/>
      <c r="GIZ597" s="508"/>
      <c r="GJA597" s="168"/>
      <c r="GJB597" s="168"/>
      <c r="GJC597" s="168"/>
      <c r="GJD597" s="168"/>
      <c r="GJE597" s="168"/>
      <c r="GJF597" s="168"/>
      <c r="GJG597" s="168"/>
      <c r="GJH597" s="168"/>
      <c r="GJI597" s="168"/>
      <c r="GJJ597" s="168"/>
      <c r="GJK597" s="168"/>
      <c r="GJL597" s="168"/>
      <c r="GJM597" s="168"/>
      <c r="GJN597" s="168"/>
      <c r="GJO597" s="168"/>
      <c r="GJP597" s="168"/>
      <c r="GJQ597" s="168"/>
      <c r="GJR597" s="168"/>
      <c r="GJS597" s="168"/>
      <c r="GJT597" s="168"/>
      <c r="GJU597" s="168"/>
      <c r="GJV597" s="168"/>
      <c r="GJW597" s="168"/>
      <c r="GJX597" s="168"/>
      <c r="GJY597" s="168"/>
      <c r="GJZ597" s="168"/>
      <c r="GKA597" s="168"/>
      <c r="GKB597" s="168"/>
      <c r="GKC597" s="168"/>
      <c r="GKD597" s="168"/>
      <c r="GKE597" s="168"/>
      <c r="GKF597" s="168"/>
      <c r="GKG597" s="168"/>
      <c r="GKH597" s="168"/>
      <c r="GKI597" s="168"/>
      <c r="GKJ597" s="168"/>
      <c r="GKK597" s="168"/>
      <c r="GKL597" s="168"/>
      <c r="GKM597" s="168"/>
      <c r="GKN597" s="168"/>
      <c r="GKO597" s="168"/>
      <c r="GKP597" s="168"/>
      <c r="GKQ597" s="168"/>
      <c r="GKR597" s="168"/>
      <c r="GKS597" s="508"/>
      <c r="GKT597" s="508"/>
      <c r="GKU597" s="508"/>
      <c r="GKV597" s="508"/>
      <c r="GKW597" s="508"/>
      <c r="GKX597" s="508"/>
      <c r="GKY597" s="508"/>
      <c r="GKZ597" s="508"/>
      <c r="GLA597" s="508"/>
      <c r="GLB597" s="508"/>
      <c r="GLC597" s="508"/>
      <c r="GLD597" s="508"/>
      <c r="GLE597" s="508"/>
      <c r="GLF597" s="508"/>
      <c r="GLG597" s="508"/>
      <c r="GLH597" s="508"/>
      <c r="GLI597" s="508"/>
      <c r="GLJ597" s="508"/>
      <c r="GLK597" s="508"/>
      <c r="GLL597" s="508"/>
      <c r="GLM597" s="508"/>
      <c r="GLN597" s="508"/>
      <c r="GLO597" s="508"/>
      <c r="GLP597" s="508"/>
      <c r="GLQ597" s="89"/>
      <c r="GLR597" s="89"/>
      <c r="GLS597" s="89"/>
      <c r="GLT597" s="89"/>
      <c r="GLU597" s="89"/>
      <c r="GLV597" s="508"/>
      <c r="GLW597" s="508"/>
      <c r="GLX597" s="89"/>
      <c r="GLY597" s="89"/>
      <c r="GLZ597" s="508"/>
      <c r="GMA597" s="508"/>
      <c r="GMB597" s="89"/>
      <c r="GMC597" s="89"/>
      <c r="GMD597" s="508"/>
      <c r="GME597" s="508"/>
      <c r="GMF597" s="508"/>
      <c r="GMG597" s="508"/>
      <c r="GMH597" s="508"/>
      <c r="GMI597" s="508"/>
      <c r="GMJ597" s="508"/>
      <c r="GMK597" s="89"/>
      <c r="GML597" s="89"/>
      <c r="GMM597" s="508"/>
      <c r="GMN597" s="508"/>
      <c r="GMO597" s="89"/>
      <c r="GMP597" s="89"/>
      <c r="GMQ597" s="508"/>
      <c r="GMR597" s="508"/>
      <c r="GMS597" s="508"/>
      <c r="GMT597" s="508"/>
      <c r="GMU597" s="508"/>
      <c r="GMV597" s="203"/>
      <c r="GMW597" s="107"/>
      <c r="GMX597" s="508"/>
      <c r="GMY597" s="508"/>
      <c r="GMZ597" s="508"/>
      <c r="GNA597" s="508"/>
      <c r="GNB597" s="508"/>
      <c r="GNC597" s="508"/>
      <c r="GND597" s="508"/>
      <c r="GNE597" s="168"/>
      <c r="GNF597" s="168"/>
      <c r="GNG597" s="168"/>
      <c r="GNH597" s="168"/>
      <c r="GNI597" s="168"/>
      <c r="GNJ597" s="168"/>
      <c r="GNK597" s="168"/>
      <c r="GNL597" s="168"/>
      <c r="GNM597" s="168"/>
      <c r="GNN597" s="168"/>
      <c r="GNO597" s="168"/>
      <c r="GNP597" s="168"/>
      <c r="GNQ597" s="168"/>
      <c r="GNR597" s="168"/>
      <c r="GNS597" s="168"/>
      <c r="GNT597" s="168"/>
      <c r="GNU597" s="168"/>
      <c r="GNV597" s="168"/>
      <c r="GNW597" s="168"/>
      <c r="GNX597" s="168"/>
      <c r="GNY597" s="168"/>
      <c r="GNZ597" s="168"/>
      <c r="GOA597" s="168"/>
      <c r="GOB597" s="168"/>
      <c r="GOC597" s="168"/>
      <c r="GOD597" s="168"/>
      <c r="GOE597" s="168"/>
      <c r="GOF597" s="168"/>
      <c r="GOG597" s="168"/>
      <c r="GOH597" s="168"/>
      <c r="GOI597" s="168"/>
      <c r="GOJ597" s="168"/>
      <c r="GOK597" s="168"/>
      <c r="GOL597" s="168"/>
      <c r="GOM597" s="168"/>
      <c r="GON597" s="168"/>
      <c r="GOO597" s="168"/>
      <c r="GOP597" s="168"/>
      <c r="GOQ597" s="168"/>
      <c r="GOR597" s="168"/>
      <c r="GOS597" s="168"/>
      <c r="GOT597" s="168"/>
      <c r="GOU597" s="168"/>
      <c r="GOV597" s="168"/>
      <c r="GOW597" s="508"/>
      <c r="GOX597" s="508"/>
      <c r="GOY597" s="508"/>
      <c r="GOZ597" s="508"/>
      <c r="GPA597" s="508"/>
      <c r="GPB597" s="508"/>
      <c r="GPC597" s="508"/>
      <c r="GPD597" s="508"/>
      <c r="GPE597" s="508"/>
      <c r="GPF597" s="508"/>
      <c r="GPG597" s="508"/>
      <c r="GPH597" s="508"/>
      <c r="GPI597" s="508"/>
      <c r="GPJ597" s="508"/>
      <c r="GPK597" s="508"/>
      <c r="GPL597" s="508"/>
      <c r="GPM597" s="508"/>
      <c r="GPN597" s="508"/>
      <c r="GPO597" s="508"/>
      <c r="GPP597" s="508"/>
      <c r="GPQ597" s="508"/>
      <c r="GPR597" s="508"/>
      <c r="GPS597" s="508"/>
      <c r="GPT597" s="508"/>
      <c r="GPU597" s="89"/>
      <c r="GPV597" s="89"/>
      <c r="GPW597" s="89"/>
      <c r="GPX597" s="89"/>
      <c r="GPY597" s="89"/>
      <c r="GPZ597" s="508"/>
      <c r="GQA597" s="508"/>
      <c r="GQB597" s="89"/>
      <c r="GQC597" s="89"/>
      <c r="GQD597" s="508"/>
      <c r="GQE597" s="508"/>
      <c r="GQF597" s="89"/>
      <c r="GQG597" s="89"/>
      <c r="GQH597" s="508"/>
      <c r="GQI597" s="508"/>
      <c r="GQJ597" s="508"/>
      <c r="GQK597" s="508"/>
      <c r="GQL597" s="508"/>
      <c r="GQM597" s="508"/>
      <c r="GQN597" s="508"/>
      <c r="GQO597" s="89"/>
      <c r="GQP597" s="89"/>
      <c r="GQQ597" s="508"/>
      <c r="GQR597" s="508"/>
      <c r="GQS597" s="89"/>
      <c r="GQT597" s="89"/>
      <c r="GQU597" s="508"/>
      <c r="GQV597" s="508"/>
      <c r="GQW597" s="508"/>
      <c r="GQX597" s="508"/>
      <c r="GQY597" s="508"/>
      <c r="GQZ597" s="203"/>
      <c r="GRA597" s="107"/>
      <c r="GRB597" s="508"/>
      <c r="GRC597" s="508"/>
      <c r="GRD597" s="508"/>
      <c r="GRE597" s="508"/>
      <c r="GRF597" s="508"/>
      <c r="GRG597" s="508"/>
      <c r="GRH597" s="508"/>
      <c r="GRI597" s="168"/>
      <c r="GRJ597" s="168"/>
      <c r="GRK597" s="168"/>
      <c r="GRL597" s="168"/>
      <c r="GRM597" s="168"/>
      <c r="GRN597" s="168"/>
      <c r="GRO597" s="168"/>
      <c r="GRP597" s="168"/>
      <c r="GRQ597" s="168"/>
      <c r="GRR597" s="168"/>
      <c r="GRS597" s="168"/>
      <c r="GRT597" s="168"/>
      <c r="GRU597" s="168"/>
      <c r="GRV597" s="168"/>
      <c r="GRW597" s="168"/>
      <c r="GRX597" s="168"/>
      <c r="GRY597" s="168"/>
      <c r="GRZ597" s="168"/>
      <c r="GSA597" s="168"/>
      <c r="GSB597" s="168"/>
      <c r="GSC597" s="168"/>
      <c r="GSD597" s="168"/>
      <c r="GSE597" s="168"/>
      <c r="GSF597" s="168"/>
      <c r="GSG597" s="168"/>
      <c r="GSH597" s="168"/>
      <c r="GSI597" s="168"/>
      <c r="GSJ597" s="168"/>
      <c r="GSK597" s="168"/>
      <c r="GSL597" s="168"/>
      <c r="GSM597" s="168"/>
      <c r="GSN597" s="168"/>
      <c r="GSO597" s="168"/>
      <c r="GSP597" s="168"/>
      <c r="GSQ597" s="168"/>
      <c r="GSR597" s="168"/>
      <c r="GSS597" s="168"/>
      <c r="GST597" s="168"/>
      <c r="GSU597" s="168"/>
      <c r="GSV597" s="168"/>
      <c r="GSW597" s="168"/>
      <c r="GSX597" s="168"/>
      <c r="GSY597" s="168"/>
      <c r="GSZ597" s="168"/>
      <c r="GTA597" s="508"/>
      <c r="GTB597" s="508"/>
      <c r="GTC597" s="508"/>
      <c r="GTD597" s="508"/>
      <c r="GTE597" s="508"/>
      <c r="GTF597" s="508"/>
      <c r="GTG597" s="508"/>
      <c r="GTH597" s="508"/>
      <c r="GTI597" s="508"/>
      <c r="GTJ597" s="508"/>
      <c r="GTK597" s="508"/>
      <c r="GTL597" s="508"/>
      <c r="GTM597" s="508"/>
      <c r="GTN597" s="508"/>
      <c r="GTO597" s="508"/>
      <c r="GTP597" s="508"/>
      <c r="GTQ597" s="508"/>
      <c r="GTR597" s="508"/>
      <c r="GTS597" s="508"/>
      <c r="GTT597" s="508"/>
      <c r="GTU597" s="508"/>
      <c r="GTV597" s="508"/>
      <c r="GTW597" s="508"/>
      <c r="GTX597" s="508"/>
      <c r="GTY597" s="89"/>
      <c r="GTZ597" s="89"/>
      <c r="GUA597" s="89"/>
      <c r="GUB597" s="89"/>
      <c r="GUC597" s="89"/>
      <c r="GUD597" s="508"/>
      <c r="GUE597" s="508"/>
      <c r="GUF597" s="89"/>
      <c r="GUG597" s="89"/>
      <c r="GUH597" s="508"/>
      <c r="GUI597" s="508"/>
      <c r="GUJ597" s="89"/>
      <c r="GUK597" s="89"/>
      <c r="GUL597" s="508"/>
      <c r="GUM597" s="508"/>
      <c r="GUN597" s="508"/>
      <c r="GUO597" s="508"/>
      <c r="GUP597" s="508"/>
      <c r="GUQ597" s="508"/>
      <c r="GUR597" s="508"/>
      <c r="GUS597" s="89"/>
      <c r="GUT597" s="89"/>
      <c r="GUU597" s="508"/>
      <c r="GUV597" s="508"/>
      <c r="GUW597" s="89"/>
      <c r="GUX597" s="89"/>
      <c r="GUY597" s="508"/>
      <c r="GUZ597" s="508"/>
      <c r="GVA597" s="508"/>
      <c r="GVB597" s="508"/>
      <c r="GVC597" s="508"/>
      <c r="GVD597" s="203"/>
      <c r="GVE597" s="107"/>
      <c r="GVF597" s="508"/>
      <c r="GVG597" s="508"/>
      <c r="GVH597" s="508"/>
      <c r="GVI597" s="508"/>
      <c r="GVJ597" s="508"/>
      <c r="GVK597" s="508"/>
      <c r="GVL597" s="508"/>
      <c r="GVM597" s="168"/>
      <c r="GVN597" s="168"/>
      <c r="GVO597" s="168"/>
      <c r="GVP597" s="168"/>
      <c r="GVQ597" s="168"/>
      <c r="GVR597" s="168"/>
      <c r="GVS597" s="168"/>
      <c r="GVT597" s="168"/>
      <c r="GVU597" s="168"/>
      <c r="GVV597" s="168"/>
      <c r="GVW597" s="168"/>
      <c r="GVX597" s="168"/>
      <c r="GVY597" s="168"/>
      <c r="GVZ597" s="168"/>
      <c r="GWA597" s="168"/>
      <c r="GWB597" s="168"/>
      <c r="GWC597" s="168"/>
      <c r="GWD597" s="168"/>
      <c r="GWE597" s="168"/>
      <c r="GWF597" s="168"/>
      <c r="GWG597" s="168"/>
      <c r="GWH597" s="168"/>
      <c r="GWI597" s="168"/>
      <c r="GWJ597" s="168"/>
      <c r="GWK597" s="168"/>
      <c r="GWL597" s="168"/>
      <c r="GWM597" s="168"/>
      <c r="GWN597" s="168"/>
      <c r="GWO597" s="168"/>
      <c r="GWP597" s="168"/>
      <c r="GWQ597" s="168"/>
      <c r="GWR597" s="168"/>
      <c r="GWS597" s="168"/>
      <c r="GWT597" s="168"/>
      <c r="GWU597" s="168"/>
      <c r="GWV597" s="168"/>
      <c r="GWW597" s="168"/>
      <c r="GWX597" s="168"/>
      <c r="GWY597" s="168"/>
      <c r="GWZ597" s="168"/>
      <c r="GXA597" s="168"/>
      <c r="GXB597" s="168"/>
      <c r="GXC597" s="168"/>
      <c r="GXD597" s="168"/>
      <c r="GXE597" s="508"/>
      <c r="GXF597" s="508"/>
      <c r="GXG597" s="508"/>
      <c r="GXH597" s="508"/>
      <c r="GXI597" s="508"/>
      <c r="GXJ597" s="508"/>
      <c r="GXK597" s="508"/>
      <c r="GXL597" s="508"/>
      <c r="GXM597" s="508"/>
      <c r="GXN597" s="508"/>
      <c r="GXO597" s="508"/>
      <c r="GXP597" s="508"/>
      <c r="GXQ597" s="508"/>
      <c r="GXR597" s="508"/>
      <c r="GXS597" s="508"/>
      <c r="GXT597" s="508"/>
      <c r="GXU597" s="508"/>
      <c r="GXV597" s="508"/>
      <c r="GXW597" s="508"/>
      <c r="GXX597" s="508"/>
      <c r="GXY597" s="508"/>
      <c r="GXZ597" s="508"/>
      <c r="GYA597" s="508"/>
      <c r="GYB597" s="508"/>
      <c r="GYC597" s="89"/>
      <c r="GYD597" s="89"/>
      <c r="GYE597" s="89"/>
      <c r="GYF597" s="89"/>
      <c r="GYG597" s="89"/>
      <c r="GYH597" s="508"/>
      <c r="GYI597" s="508"/>
      <c r="GYJ597" s="89"/>
      <c r="GYK597" s="89"/>
      <c r="GYL597" s="508"/>
      <c r="GYM597" s="508"/>
      <c r="GYN597" s="89"/>
      <c r="GYO597" s="89"/>
      <c r="GYP597" s="508"/>
      <c r="GYQ597" s="508"/>
      <c r="GYR597" s="508"/>
      <c r="GYS597" s="508"/>
      <c r="GYT597" s="508"/>
      <c r="GYU597" s="508"/>
      <c r="GYV597" s="508"/>
      <c r="GYW597" s="89"/>
      <c r="GYX597" s="89"/>
      <c r="GYY597" s="508"/>
      <c r="GYZ597" s="508"/>
      <c r="GZA597" s="89"/>
      <c r="GZB597" s="89"/>
      <c r="GZC597" s="508"/>
      <c r="GZD597" s="508"/>
      <c r="GZE597" s="508"/>
      <c r="GZF597" s="508"/>
      <c r="GZG597" s="508"/>
      <c r="GZH597" s="203"/>
      <c r="GZI597" s="107"/>
      <c r="GZJ597" s="508"/>
      <c r="GZK597" s="508"/>
      <c r="GZL597" s="508"/>
      <c r="GZM597" s="508"/>
      <c r="GZN597" s="508"/>
      <c r="GZO597" s="508"/>
      <c r="GZP597" s="508"/>
      <c r="GZQ597" s="168"/>
      <c r="GZR597" s="168"/>
      <c r="GZS597" s="168"/>
      <c r="GZT597" s="168"/>
      <c r="GZU597" s="168"/>
      <c r="GZV597" s="168"/>
      <c r="GZW597" s="168"/>
      <c r="GZX597" s="168"/>
      <c r="GZY597" s="168"/>
      <c r="GZZ597" s="168"/>
      <c r="HAA597" s="168"/>
      <c r="HAB597" s="168"/>
      <c r="HAC597" s="168"/>
      <c r="HAD597" s="168"/>
      <c r="HAE597" s="168"/>
      <c r="HAF597" s="168"/>
      <c r="HAG597" s="168"/>
      <c r="HAH597" s="168"/>
      <c r="HAI597" s="168"/>
      <c r="HAJ597" s="168"/>
      <c r="HAK597" s="168"/>
      <c r="HAL597" s="168"/>
      <c r="HAM597" s="168"/>
      <c r="HAN597" s="168"/>
      <c r="HAO597" s="168"/>
      <c r="HAP597" s="168"/>
      <c r="HAQ597" s="168"/>
      <c r="HAR597" s="168"/>
      <c r="HAS597" s="168"/>
      <c r="HAT597" s="168"/>
      <c r="HAU597" s="168"/>
      <c r="HAV597" s="168"/>
      <c r="HAW597" s="168"/>
      <c r="HAX597" s="168"/>
      <c r="HAY597" s="168"/>
      <c r="HAZ597" s="168"/>
      <c r="HBA597" s="168"/>
      <c r="HBB597" s="168"/>
      <c r="HBC597" s="168"/>
      <c r="HBD597" s="168"/>
      <c r="HBE597" s="168"/>
      <c r="HBF597" s="168"/>
      <c r="HBG597" s="168"/>
      <c r="HBH597" s="168"/>
      <c r="HBI597" s="508"/>
      <c r="HBJ597" s="508"/>
      <c r="HBK597" s="508"/>
      <c r="HBL597" s="508"/>
      <c r="HBM597" s="508"/>
      <c r="HBN597" s="508"/>
      <c r="HBO597" s="508"/>
      <c r="HBP597" s="508"/>
      <c r="HBQ597" s="508"/>
      <c r="HBR597" s="508"/>
      <c r="HBS597" s="508"/>
      <c r="HBT597" s="508"/>
      <c r="HBU597" s="508"/>
      <c r="HBV597" s="508"/>
      <c r="HBW597" s="508"/>
      <c r="HBX597" s="508"/>
      <c r="HBY597" s="508"/>
      <c r="HBZ597" s="508"/>
      <c r="HCA597" s="508"/>
      <c r="HCB597" s="508"/>
      <c r="HCC597" s="508"/>
      <c r="HCD597" s="508"/>
      <c r="HCE597" s="508"/>
      <c r="HCF597" s="508"/>
      <c r="HCG597" s="89"/>
      <c r="HCH597" s="89"/>
      <c r="HCI597" s="89"/>
      <c r="HCJ597" s="89"/>
      <c r="HCK597" s="89"/>
      <c r="HCL597" s="508"/>
      <c r="HCM597" s="508"/>
      <c r="HCN597" s="89"/>
      <c r="HCO597" s="89"/>
      <c r="HCP597" s="508"/>
      <c r="HCQ597" s="508"/>
      <c r="HCR597" s="89"/>
      <c r="HCS597" s="89"/>
      <c r="HCT597" s="508"/>
      <c r="HCU597" s="508"/>
      <c r="HCV597" s="508"/>
      <c r="HCW597" s="508"/>
      <c r="HCX597" s="508"/>
      <c r="HCY597" s="508"/>
      <c r="HCZ597" s="508"/>
      <c r="HDA597" s="89"/>
      <c r="HDB597" s="89"/>
      <c r="HDC597" s="508"/>
      <c r="HDD597" s="508"/>
      <c r="HDE597" s="89"/>
      <c r="HDF597" s="89"/>
      <c r="HDG597" s="508"/>
      <c r="HDH597" s="508"/>
      <c r="HDI597" s="508"/>
      <c r="HDJ597" s="508"/>
      <c r="HDK597" s="508"/>
      <c r="HDL597" s="203"/>
      <c r="HDM597" s="107"/>
      <c r="HDN597" s="508"/>
      <c r="HDO597" s="508"/>
      <c r="HDP597" s="508"/>
      <c r="HDQ597" s="508"/>
      <c r="HDR597" s="508"/>
      <c r="HDS597" s="508"/>
      <c r="HDT597" s="508"/>
      <c r="HDU597" s="168"/>
      <c r="HDV597" s="168"/>
      <c r="HDW597" s="168"/>
      <c r="HDX597" s="168"/>
      <c r="HDY597" s="168"/>
      <c r="HDZ597" s="168"/>
      <c r="HEA597" s="168"/>
      <c r="HEB597" s="168"/>
      <c r="HEC597" s="168"/>
      <c r="HED597" s="168"/>
      <c r="HEE597" s="168"/>
      <c r="HEF597" s="168"/>
      <c r="HEG597" s="168"/>
      <c r="HEH597" s="168"/>
      <c r="HEI597" s="168"/>
      <c r="HEJ597" s="168"/>
      <c r="HEK597" s="168"/>
      <c r="HEL597" s="168"/>
      <c r="HEM597" s="168"/>
      <c r="HEN597" s="168"/>
      <c r="HEO597" s="168"/>
      <c r="HEP597" s="168"/>
      <c r="HEQ597" s="168"/>
      <c r="HER597" s="168"/>
      <c r="HES597" s="168"/>
      <c r="HET597" s="168"/>
      <c r="HEU597" s="168"/>
      <c r="HEV597" s="168"/>
      <c r="HEW597" s="168"/>
      <c r="HEX597" s="168"/>
      <c r="HEY597" s="168"/>
      <c r="HEZ597" s="168"/>
      <c r="HFA597" s="168"/>
      <c r="HFB597" s="168"/>
      <c r="HFC597" s="168"/>
      <c r="HFD597" s="168"/>
      <c r="HFE597" s="168"/>
      <c r="HFF597" s="168"/>
      <c r="HFG597" s="168"/>
      <c r="HFH597" s="168"/>
      <c r="HFI597" s="168"/>
      <c r="HFJ597" s="168"/>
      <c r="HFK597" s="168"/>
      <c r="HFL597" s="168"/>
      <c r="HFM597" s="508"/>
      <c r="HFN597" s="508"/>
      <c r="HFO597" s="508"/>
      <c r="HFP597" s="508"/>
      <c r="HFQ597" s="508"/>
      <c r="HFR597" s="508"/>
      <c r="HFS597" s="508"/>
      <c r="HFT597" s="508"/>
      <c r="HFU597" s="508"/>
      <c r="HFV597" s="508"/>
      <c r="HFW597" s="508"/>
      <c r="HFX597" s="508"/>
      <c r="HFY597" s="508"/>
      <c r="HFZ597" s="508"/>
      <c r="HGA597" s="508"/>
      <c r="HGB597" s="508"/>
      <c r="HGC597" s="508"/>
      <c r="HGD597" s="508"/>
      <c r="HGE597" s="508"/>
      <c r="HGF597" s="508"/>
      <c r="HGG597" s="508"/>
      <c r="HGH597" s="508"/>
      <c r="HGI597" s="508"/>
      <c r="HGJ597" s="508"/>
      <c r="HGK597" s="89"/>
      <c r="HGL597" s="89"/>
      <c r="HGM597" s="89"/>
      <c r="HGN597" s="89"/>
      <c r="HGO597" s="89"/>
      <c r="HGP597" s="508"/>
      <c r="HGQ597" s="508"/>
      <c r="HGR597" s="89"/>
      <c r="HGS597" s="89"/>
      <c r="HGT597" s="508"/>
      <c r="HGU597" s="508"/>
      <c r="HGV597" s="89"/>
      <c r="HGW597" s="89"/>
      <c r="HGX597" s="508"/>
      <c r="HGY597" s="508"/>
      <c r="HGZ597" s="508"/>
      <c r="HHA597" s="508"/>
      <c r="HHB597" s="508"/>
      <c r="HHC597" s="508"/>
      <c r="HHD597" s="508"/>
      <c r="HHE597" s="89"/>
      <c r="HHF597" s="89"/>
      <c r="HHG597" s="508"/>
      <c r="HHH597" s="508"/>
      <c r="HHI597" s="89"/>
      <c r="HHJ597" s="89"/>
      <c r="HHK597" s="508"/>
      <c r="HHL597" s="508"/>
      <c r="HHM597" s="508"/>
      <c r="HHN597" s="508"/>
      <c r="HHO597" s="508"/>
      <c r="HHP597" s="203"/>
      <c r="HHQ597" s="107"/>
      <c r="HHR597" s="508"/>
      <c r="HHS597" s="508"/>
      <c r="HHT597" s="508"/>
      <c r="HHU597" s="508"/>
      <c r="HHV597" s="508"/>
      <c r="HHW597" s="508"/>
      <c r="HHX597" s="508"/>
      <c r="HHY597" s="168"/>
      <c r="HHZ597" s="168"/>
      <c r="HIA597" s="168"/>
      <c r="HIB597" s="168"/>
      <c r="HIC597" s="168"/>
      <c r="HID597" s="168"/>
      <c r="HIE597" s="168"/>
      <c r="HIF597" s="168"/>
      <c r="HIG597" s="168"/>
      <c r="HIH597" s="168"/>
      <c r="HII597" s="168"/>
      <c r="HIJ597" s="168"/>
      <c r="HIK597" s="168"/>
      <c r="HIL597" s="168"/>
      <c r="HIM597" s="168"/>
      <c r="HIN597" s="168"/>
      <c r="HIO597" s="168"/>
      <c r="HIP597" s="168"/>
      <c r="HIQ597" s="168"/>
      <c r="HIR597" s="168"/>
      <c r="HIS597" s="168"/>
      <c r="HIT597" s="168"/>
      <c r="HIU597" s="168"/>
      <c r="HIV597" s="168"/>
      <c r="HIW597" s="168"/>
      <c r="HIX597" s="168"/>
      <c r="HIY597" s="168"/>
      <c r="HIZ597" s="168"/>
      <c r="HJA597" s="168"/>
      <c r="HJB597" s="168"/>
      <c r="HJC597" s="168"/>
      <c r="HJD597" s="168"/>
      <c r="HJE597" s="168"/>
      <c r="HJF597" s="168"/>
      <c r="HJG597" s="168"/>
      <c r="HJH597" s="168"/>
      <c r="HJI597" s="168"/>
      <c r="HJJ597" s="168"/>
      <c r="HJK597" s="168"/>
      <c r="HJL597" s="168"/>
      <c r="HJM597" s="168"/>
      <c r="HJN597" s="168"/>
      <c r="HJO597" s="168"/>
      <c r="HJP597" s="168"/>
      <c r="HJQ597" s="508"/>
      <c r="HJR597" s="508"/>
      <c r="HJS597" s="508"/>
      <c r="HJT597" s="508"/>
      <c r="HJU597" s="508"/>
      <c r="HJV597" s="508"/>
      <c r="HJW597" s="508"/>
      <c r="HJX597" s="508"/>
      <c r="HJY597" s="508"/>
      <c r="HJZ597" s="508"/>
      <c r="HKA597" s="508"/>
      <c r="HKB597" s="508"/>
      <c r="HKC597" s="508"/>
      <c r="HKD597" s="508"/>
      <c r="HKE597" s="508"/>
      <c r="HKF597" s="508"/>
      <c r="HKG597" s="508"/>
      <c r="HKH597" s="508"/>
      <c r="HKI597" s="508"/>
      <c r="HKJ597" s="508"/>
      <c r="HKK597" s="508"/>
      <c r="HKL597" s="508"/>
      <c r="HKM597" s="508"/>
      <c r="HKN597" s="508"/>
      <c r="HKO597" s="89"/>
      <c r="HKP597" s="89"/>
      <c r="HKQ597" s="89"/>
      <c r="HKR597" s="89"/>
      <c r="HKS597" s="89"/>
      <c r="HKT597" s="508"/>
      <c r="HKU597" s="508"/>
      <c r="HKV597" s="89"/>
      <c r="HKW597" s="89"/>
      <c r="HKX597" s="508"/>
      <c r="HKY597" s="508"/>
      <c r="HKZ597" s="89"/>
      <c r="HLA597" s="89"/>
      <c r="HLB597" s="508"/>
      <c r="HLC597" s="508"/>
      <c r="HLD597" s="508"/>
      <c r="HLE597" s="508"/>
      <c r="HLF597" s="508"/>
      <c r="HLG597" s="508"/>
      <c r="HLH597" s="508"/>
      <c r="HLI597" s="89"/>
      <c r="HLJ597" s="89"/>
      <c r="HLK597" s="508"/>
      <c r="HLL597" s="508"/>
      <c r="HLM597" s="89"/>
      <c r="HLN597" s="89"/>
      <c r="HLO597" s="508"/>
      <c r="HLP597" s="508"/>
      <c r="HLQ597" s="508"/>
      <c r="HLR597" s="508"/>
      <c r="HLS597" s="508"/>
      <c r="HLT597" s="203"/>
      <c r="HLU597" s="107"/>
      <c r="HLV597" s="508"/>
      <c r="HLW597" s="508"/>
      <c r="HLX597" s="508"/>
      <c r="HLY597" s="508"/>
      <c r="HLZ597" s="508"/>
      <c r="HMA597" s="508"/>
      <c r="HMB597" s="508"/>
      <c r="HMC597" s="168"/>
      <c r="HMD597" s="168"/>
      <c r="HME597" s="168"/>
      <c r="HMF597" s="168"/>
      <c r="HMG597" s="168"/>
      <c r="HMH597" s="168"/>
      <c r="HMI597" s="168"/>
      <c r="HMJ597" s="168"/>
      <c r="HMK597" s="168"/>
      <c r="HML597" s="168"/>
      <c r="HMM597" s="168"/>
      <c r="HMN597" s="168"/>
      <c r="HMO597" s="168"/>
      <c r="HMP597" s="168"/>
      <c r="HMQ597" s="168"/>
      <c r="HMR597" s="168"/>
      <c r="HMS597" s="168"/>
      <c r="HMT597" s="168"/>
      <c r="HMU597" s="168"/>
      <c r="HMV597" s="168"/>
      <c r="HMW597" s="168"/>
      <c r="HMX597" s="168"/>
      <c r="HMY597" s="168"/>
      <c r="HMZ597" s="168"/>
      <c r="HNA597" s="168"/>
      <c r="HNB597" s="168"/>
      <c r="HNC597" s="168"/>
      <c r="HND597" s="168"/>
      <c r="HNE597" s="168"/>
      <c r="HNF597" s="168"/>
      <c r="HNG597" s="168"/>
      <c r="HNH597" s="168"/>
      <c r="HNI597" s="168"/>
      <c r="HNJ597" s="168"/>
      <c r="HNK597" s="168"/>
      <c r="HNL597" s="168"/>
      <c r="HNM597" s="168"/>
      <c r="HNN597" s="168"/>
      <c r="HNO597" s="168"/>
      <c r="HNP597" s="168"/>
      <c r="HNQ597" s="168"/>
      <c r="HNR597" s="168"/>
      <c r="HNS597" s="168"/>
      <c r="HNT597" s="168"/>
      <c r="HNU597" s="508"/>
      <c r="HNV597" s="508"/>
      <c r="HNW597" s="508"/>
      <c r="HNX597" s="508"/>
      <c r="HNY597" s="508"/>
      <c r="HNZ597" s="508"/>
      <c r="HOA597" s="508"/>
      <c r="HOB597" s="508"/>
      <c r="HOC597" s="508"/>
      <c r="HOD597" s="508"/>
      <c r="HOE597" s="508"/>
      <c r="HOF597" s="508"/>
      <c r="HOG597" s="508"/>
      <c r="HOH597" s="508"/>
      <c r="HOI597" s="508"/>
      <c r="HOJ597" s="508"/>
      <c r="HOK597" s="508"/>
      <c r="HOL597" s="508"/>
      <c r="HOM597" s="508"/>
      <c r="HON597" s="508"/>
      <c r="HOO597" s="508"/>
      <c r="HOP597" s="508"/>
      <c r="HOQ597" s="508"/>
      <c r="HOR597" s="508"/>
      <c r="HOS597" s="89"/>
      <c r="HOT597" s="89"/>
      <c r="HOU597" s="89"/>
      <c r="HOV597" s="89"/>
      <c r="HOW597" s="89"/>
      <c r="HOX597" s="508"/>
      <c r="HOY597" s="508"/>
      <c r="HOZ597" s="89"/>
      <c r="HPA597" s="89"/>
      <c r="HPB597" s="508"/>
      <c r="HPC597" s="508"/>
      <c r="HPD597" s="89"/>
      <c r="HPE597" s="89"/>
      <c r="HPF597" s="508"/>
      <c r="HPG597" s="508"/>
      <c r="HPH597" s="508"/>
      <c r="HPI597" s="508"/>
      <c r="HPJ597" s="508"/>
      <c r="HPK597" s="508"/>
      <c r="HPL597" s="508"/>
      <c r="HPM597" s="89"/>
      <c r="HPN597" s="89"/>
      <c r="HPO597" s="508"/>
      <c r="HPP597" s="508"/>
      <c r="HPQ597" s="89"/>
      <c r="HPR597" s="89"/>
      <c r="HPS597" s="508"/>
      <c r="HPT597" s="508"/>
      <c r="HPU597" s="508"/>
      <c r="HPV597" s="508"/>
      <c r="HPW597" s="508"/>
      <c r="HPX597" s="203"/>
      <c r="HPY597" s="107"/>
      <c r="HPZ597" s="508"/>
      <c r="HQA597" s="508"/>
      <c r="HQB597" s="508"/>
      <c r="HQC597" s="508"/>
      <c r="HQD597" s="508"/>
      <c r="HQE597" s="508"/>
      <c r="HQF597" s="508"/>
      <c r="HQG597" s="168"/>
      <c r="HQH597" s="168"/>
      <c r="HQI597" s="168"/>
      <c r="HQJ597" s="168"/>
      <c r="HQK597" s="168"/>
      <c r="HQL597" s="168"/>
      <c r="HQM597" s="168"/>
      <c r="HQN597" s="168"/>
      <c r="HQO597" s="168"/>
      <c r="HQP597" s="168"/>
      <c r="HQQ597" s="168"/>
      <c r="HQR597" s="168"/>
      <c r="HQS597" s="168"/>
      <c r="HQT597" s="168"/>
      <c r="HQU597" s="168"/>
      <c r="HQV597" s="168"/>
      <c r="HQW597" s="168"/>
      <c r="HQX597" s="168"/>
      <c r="HQY597" s="168"/>
      <c r="HQZ597" s="168"/>
      <c r="HRA597" s="168"/>
      <c r="HRB597" s="168"/>
      <c r="HRC597" s="168"/>
      <c r="HRD597" s="168"/>
      <c r="HRE597" s="168"/>
      <c r="HRF597" s="168"/>
      <c r="HRG597" s="168"/>
      <c r="HRH597" s="168"/>
      <c r="HRI597" s="168"/>
      <c r="HRJ597" s="168"/>
      <c r="HRK597" s="168"/>
      <c r="HRL597" s="168"/>
      <c r="HRM597" s="168"/>
      <c r="HRN597" s="168"/>
      <c r="HRO597" s="168"/>
      <c r="HRP597" s="168"/>
      <c r="HRQ597" s="168"/>
      <c r="HRR597" s="168"/>
      <c r="HRS597" s="168"/>
      <c r="HRT597" s="168"/>
      <c r="HRU597" s="168"/>
      <c r="HRV597" s="168"/>
      <c r="HRW597" s="168"/>
      <c r="HRX597" s="168"/>
      <c r="HRY597" s="508"/>
      <c r="HRZ597" s="508"/>
      <c r="HSA597" s="508"/>
      <c r="HSB597" s="508"/>
      <c r="HSC597" s="508"/>
      <c r="HSD597" s="508"/>
      <c r="HSE597" s="508"/>
      <c r="HSF597" s="508"/>
      <c r="HSG597" s="508"/>
      <c r="HSH597" s="508"/>
      <c r="HSI597" s="508"/>
      <c r="HSJ597" s="508"/>
      <c r="HSK597" s="508"/>
      <c r="HSL597" s="508"/>
      <c r="HSM597" s="508"/>
      <c r="HSN597" s="508"/>
      <c r="HSO597" s="508"/>
      <c r="HSP597" s="508"/>
      <c r="HSQ597" s="508"/>
      <c r="HSR597" s="508"/>
      <c r="HSS597" s="508"/>
      <c r="HST597" s="508"/>
      <c r="HSU597" s="508"/>
      <c r="HSV597" s="508"/>
      <c r="HSW597" s="89"/>
      <c r="HSX597" s="89"/>
      <c r="HSY597" s="89"/>
      <c r="HSZ597" s="89"/>
      <c r="HTA597" s="89"/>
      <c r="HTB597" s="508"/>
      <c r="HTC597" s="508"/>
      <c r="HTD597" s="89"/>
      <c r="HTE597" s="89"/>
      <c r="HTF597" s="508"/>
      <c r="HTG597" s="508"/>
      <c r="HTH597" s="89"/>
      <c r="HTI597" s="89"/>
      <c r="HTJ597" s="508"/>
      <c r="HTK597" s="508"/>
      <c r="HTL597" s="508"/>
      <c r="HTM597" s="508"/>
      <c r="HTN597" s="508"/>
      <c r="HTO597" s="508"/>
      <c r="HTP597" s="508"/>
      <c r="HTQ597" s="89"/>
      <c r="HTR597" s="89"/>
      <c r="HTS597" s="508"/>
      <c r="HTT597" s="508"/>
      <c r="HTU597" s="89"/>
      <c r="HTV597" s="89"/>
      <c r="HTW597" s="508"/>
      <c r="HTX597" s="508"/>
      <c r="HTY597" s="508"/>
      <c r="HTZ597" s="508"/>
      <c r="HUA597" s="508"/>
      <c r="HUB597" s="203"/>
      <c r="HUC597" s="107"/>
      <c r="HUD597" s="508"/>
      <c r="HUE597" s="508"/>
      <c r="HUF597" s="508"/>
      <c r="HUG597" s="508"/>
      <c r="HUH597" s="508"/>
      <c r="HUI597" s="508"/>
      <c r="HUJ597" s="508"/>
      <c r="HUK597" s="168"/>
      <c r="HUL597" s="168"/>
      <c r="HUM597" s="168"/>
      <c r="HUN597" s="168"/>
      <c r="HUO597" s="168"/>
      <c r="HUP597" s="168"/>
      <c r="HUQ597" s="168"/>
      <c r="HUR597" s="168"/>
      <c r="HUS597" s="168"/>
      <c r="HUT597" s="168"/>
      <c r="HUU597" s="168"/>
      <c r="HUV597" s="168"/>
      <c r="HUW597" s="168"/>
      <c r="HUX597" s="168"/>
      <c r="HUY597" s="168"/>
      <c r="HUZ597" s="168"/>
      <c r="HVA597" s="168"/>
      <c r="HVB597" s="168"/>
      <c r="HVC597" s="168"/>
      <c r="HVD597" s="168"/>
      <c r="HVE597" s="168"/>
      <c r="HVF597" s="168"/>
      <c r="HVG597" s="168"/>
      <c r="HVH597" s="168"/>
      <c r="HVI597" s="168"/>
      <c r="HVJ597" s="168"/>
      <c r="HVK597" s="168"/>
      <c r="HVL597" s="168"/>
      <c r="HVM597" s="168"/>
      <c r="HVN597" s="168"/>
      <c r="HVO597" s="168"/>
      <c r="HVP597" s="168"/>
      <c r="HVQ597" s="168"/>
      <c r="HVR597" s="168"/>
      <c r="HVS597" s="168"/>
      <c r="HVT597" s="168"/>
      <c r="HVU597" s="168"/>
      <c r="HVV597" s="168"/>
      <c r="HVW597" s="168"/>
      <c r="HVX597" s="168"/>
      <c r="HVY597" s="168"/>
      <c r="HVZ597" s="168"/>
      <c r="HWA597" s="168"/>
      <c r="HWB597" s="168"/>
      <c r="HWC597" s="508"/>
      <c r="HWD597" s="508"/>
      <c r="HWE597" s="508"/>
      <c r="HWF597" s="508"/>
      <c r="HWG597" s="508"/>
      <c r="HWH597" s="508"/>
      <c r="HWI597" s="508"/>
      <c r="HWJ597" s="508"/>
      <c r="HWK597" s="508"/>
      <c r="HWL597" s="508"/>
      <c r="HWM597" s="508"/>
      <c r="HWN597" s="508"/>
      <c r="HWO597" s="508"/>
      <c r="HWP597" s="508"/>
      <c r="HWQ597" s="508"/>
      <c r="HWR597" s="508"/>
      <c r="HWS597" s="508"/>
      <c r="HWT597" s="508"/>
      <c r="HWU597" s="508"/>
      <c r="HWV597" s="508"/>
      <c r="HWW597" s="508"/>
      <c r="HWX597" s="508"/>
      <c r="HWY597" s="508"/>
      <c r="HWZ597" s="508"/>
      <c r="HXA597" s="89"/>
      <c r="HXB597" s="89"/>
      <c r="HXC597" s="89"/>
      <c r="HXD597" s="89"/>
      <c r="HXE597" s="89"/>
      <c r="HXF597" s="508"/>
      <c r="HXG597" s="508"/>
      <c r="HXH597" s="89"/>
      <c r="HXI597" s="89"/>
      <c r="HXJ597" s="508"/>
      <c r="HXK597" s="508"/>
      <c r="HXL597" s="89"/>
      <c r="HXM597" s="89"/>
      <c r="HXN597" s="508"/>
      <c r="HXO597" s="508"/>
      <c r="HXP597" s="508"/>
      <c r="HXQ597" s="508"/>
      <c r="HXR597" s="508"/>
      <c r="HXS597" s="508"/>
      <c r="HXT597" s="508"/>
      <c r="HXU597" s="89"/>
      <c r="HXV597" s="89"/>
      <c r="HXW597" s="508"/>
      <c r="HXX597" s="508"/>
      <c r="HXY597" s="89"/>
      <c r="HXZ597" s="89"/>
      <c r="HYA597" s="508"/>
      <c r="HYB597" s="508"/>
      <c r="HYC597" s="508"/>
      <c r="HYD597" s="508"/>
      <c r="HYE597" s="508"/>
      <c r="HYF597" s="203"/>
      <c r="HYG597" s="107"/>
      <c r="HYH597" s="508"/>
      <c r="HYI597" s="508"/>
      <c r="HYJ597" s="508"/>
      <c r="HYK597" s="508"/>
      <c r="HYL597" s="508"/>
      <c r="HYM597" s="508"/>
      <c r="HYN597" s="508"/>
      <c r="HYO597" s="168"/>
      <c r="HYP597" s="168"/>
      <c r="HYQ597" s="168"/>
      <c r="HYR597" s="168"/>
      <c r="HYS597" s="168"/>
      <c r="HYT597" s="168"/>
      <c r="HYU597" s="168"/>
      <c r="HYV597" s="168"/>
      <c r="HYW597" s="168"/>
      <c r="HYX597" s="168"/>
      <c r="HYY597" s="168"/>
      <c r="HYZ597" s="168"/>
      <c r="HZA597" s="168"/>
      <c r="HZB597" s="168"/>
      <c r="HZC597" s="168"/>
      <c r="HZD597" s="168"/>
      <c r="HZE597" s="168"/>
      <c r="HZF597" s="168"/>
      <c r="HZG597" s="168"/>
      <c r="HZH597" s="168"/>
      <c r="HZI597" s="168"/>
      <c r="HZJ597" s="168"/>
      <c r="HZK597" s="168"/>
      <c r="HZL597" s="168"/>
      <c r="HZM597" s="168"/>
      <c r="HZN597" s="168"/>
      <c r="HZO597" s="168"/>
      <c r="HZP597" s="168"/>
      <c r="HZQ597" s="168"/>
      <c r="HZR597" s="168"/>
      <c r="HZS597" s="168"/>
      <c r="HZT597" s="168"/>
      <c r="HZU597" s="168"/>
      <c r="HZV597" s="168"/>
      <c r="HZW597" s="168"/>
      <c r="HZX597" s="168"/>
      <c r="HZY597" s="168"/>
      <c r="HZZ597" s="168"/>
      <c r="IAA597" s="168"/>
      <c r="IAB597" s="168"/>
      <c r="IAC597" s="168"/>
      <c r="IAD597" s="168"/>
      <c r="IAE597" s="168"/>
      <c r="IAF597" s="168"/>
      <c r="IAG597" s="508"/>
      <c r="IAH597" s="508"/>
      <c r="IAI597" s="508"/>
      <c r="IAJ597" s="508"/>
      <c r="IAK597" s="508"/>
      <c r="IAL597" s="508"/>
      <c r="IAM597" s="508"/>
      <c r="IAN597" s="508"/>
      <c r="IAO597" s="508"/>
      <c r="IAP597" s="508"/>
      <c r="IAQ597" s="508"/>
      <c r="IAR597" s="508"/>
      <c r="IAS597" s="508"/>
      <c r="IAT597" s="508"/>
      <c r="IAU597" s="508"/>
      <c r="IAV597" s="508"/>
      <c r="IAW597" s="508"/>
      <c r="IAX597" s="508"/>
      <c r="IAY597" s="508"/>
      <c r="IAZ597" s="508"/>
      <c r="IBA597" s="508"/>
      <c r="IBB597" s="508"/>
      <c r="IBC597" s="508"/>
      <c r="IBD597" s="508"/>
      <c r="IBE597" s="89"/>
      <c r="IBF597" s="89"/>
      <c r="IBG597" s="89"/>
      <c r="IBH597" s="89"/>
      <c r="IBI597" s="89"/>
      <c r="IBJ597" s="508"/>
      <c r="IBK597" s="508"/>
      <c r="IBL597" s="89"/>
      <c r="IBM597" s="89"/>
      <c r="IBN597" s="508"/>
      <c r="IBO597" s="508"/>
      <c r="IBP597" s="89"/>
      <c r="IBQ597" s="89"/>
      <c r="IBR597" s="508"/>
      <c r="IBS597" s="508"/>
      <c r="IBT597" s="508"/>
      <c r="IBU597" s="508"/>
      <c r="IBV597" s="508"/>
      <c r="IBW597" s="508"/>
      <c r="IBX597" s="508"/>
      <c r="IBY597" s="89"/>
      <c r="IBZ597" s="89"/>
      <c r="ICA597" s="508"/>
      <c r="ICB597" s="508"/>
      <c r="ICC597" s="89"/>
      <c r="ICD597" s="89"/>
      <c r="ICE597" s="508"/>
      <c r="ICF597" s="508"/>
      <c r="ICG597" s="508"/>
      <c r="ICH597" s="508"/>
      <c r="ICI597" s="508"/>
      <c r="ICJ597" s="203"/>
      <c r="ICK597" s="107"/>
      <c r="ICL597" s="508"/>
      <c r="ICM597" s="508"/>
      <c r="ICN597" s="508"/>
      <c r="ICO597" s="508"/>
      <c r="ICP597" s="508"/>
      <c r="ICQ597" s="508"/>
      <c r="ICR597" s="508"/>
      <c r="ICS597" s="168"/>
      <c r="ICT597" s="168"/>
      <c r="ICU597" s="168"/>
      <c r="ICV597" s="168"/>
      <c r="ICW597" s="168"/>
      <c r="ICX597" s="168"/>
      <c r="ICY597" s="168"/>
      <c r="ICZ597" s="168"/>
      <c r="IDA597" s="168"/>
      <c r="IDB597" s="168"/>
      <c r="IDC597" s="168"/>
      <c r="IDD597" s="168"/>
      <c r="IDE597" s="168"/>
      <c r="IDF597" s="168"/>
      <c r="IDG597" s="168"/>
      <c r="IDH597" s="168"/>
      <c r="IDI597" s="168"/>
      <c r="IDJ597" s="168"/>
      <c r="IDK597" s="168"/>
      <c r="IDL597" s="168"/>
      <c r="IDM597" s="168"/>
      <c r="IDN597" s="168"/>
      <c r="IDO597" s="168"/>
      <c r="IDP597" s="168"/>
      <c r="IDQ597" s="168"/>
      <c r="IDR597" s="168"/>
      <c r="IDS597" s="168"/>
      <c r="IDT597" s="168"/>
      <c r="IDU597" s="168"/>
      <c r="IDV597" s="168"/>
      <c r="IDW597" s="168"/>
      <c r="IDX597" s="168"/>
      <c r="IDY597" s="168"/>
      <c r="IDZ597" s="168"/>
      <c r="IEA597" s="168"/>
      <c r="IEB597" s="168"/>
      <c r="IEC597" s="168"/>
      <c r="IED597" s="168"/>
      <c r="IEE597" s="168"/>
      <c r="IEF597" s="168"/>
      <c r="IEG597" s="168"/>
      <c r="IEH597" s="168"/>
      <c r="IEI597" s="168"/>
      <c r="IEJ597" s="168"/>
      <c r="IEK597" s="508"/>
      <c r="IEL597" s="508"/>
      <c r="IEM597" s="508"/>
      <c r="IEN597" s="508"/>
      <c r="IEO597" s="508"/>
      <c r="IEP597" s="508"/>
      <c r="IEQ597" s="508"/>
      <c r="IER597" s="508"/>
      <c r="IES597" s="508"/>
      <c r="IET597" s="508"/>
      <c r="IEU597" s="508"/>
      <c r="IEV597" s="508"/>
      <c r="IEW597" s="508"/>
      <c r="IEX597" s="508"/>
      <c r="IEY597" s="508"/>
      <c r="IEZ597" s="508"/>
      <c r="IFA597" s="508"/>
      <c r="IFB597" s="508"/>
      <c r="IFC597" s="508"/>
      <c r="IFD597" s="508"/>
      <c r="IFE597" s="508"/>
      <c r="IFF597" s="508"/>
      <c r="IFG597" s="508"/>
      <c r="IFH597" s="508"/>
      <c r="IFI597" s="89"/>
      <c r="IFJ597" s="89"/>
      <c r="IFK597" s="89"/>
      <c r="IFL597" s="89"/>
      <c r="IFM597" s="89"/>
      <c r="IFN597" s="508"/>
      <c r="IFO597" s="508"/>
      <c r="IFP597" s="89"/>
      <c r="IFQ597" s="89"/>
      <c r="IFR597" s="508"/>
      <c r="IFS597" s="508"/>
      <c r="IFT597" s="89"/>
      <c r="IFU597" s="89"/>
      <c r="IFV597" s="508"/>
      <c r="IFW597" s="508"/>
      <c r="IFX597" s="508"/>
      <c r="IFY597" s="508"/>
      <c r="IFZ597" s="508"/>
      <c r="IGA597" s="508"/>
      <c r="IGB597" s="508"/>
      <c r="IGC597" s="89"/>
      <c r="IGD597" s="89"/>
      <c r="IGE597" s="508"/>
      <c r="IGF597" s="508"/>
      <c r="IGG597" s="89"/>
      <c r="IGH597" s="89"/>
      <c r="IGI597" s="508"/>
      <c r="IGJ597" s="508"/>
      <c r="IGK597" s="508"/>
      <c r="IGL597" s="508"/>
      <c r="IGM597" s="508"/>
      <c r="IGN597" s="203"/>
      <c r="IGO597" s="107"/>
      <c r="IGP597" s="508"/>
      <c r="IGQ597" s="508"/>
      <c r="IGR597" s="508"/>
      <c r="IGS597" s="508"/>
      <c r="IGT597" s="508"/>
      <c r="IGU597" s="508"/>
      <c r="IGV597" s="508"/>
      <c r="IGW597" s="168"/>
      <c r="IGX597" s="168"/>
      <c r="IGY597" s="168"/>
      <c r="IGZ597" s="168"/>
      <c r="IHA597" s="168"/>
      <c r="IHB597" s="168"/>
      <c r="IHC597" s="168"/>
      <c r="IHD597" s="168"/>
      <c r="IHE597" s="168"/>
      <c r="IHF597" s="168"/>
      <c r="IHG597" s="168"/>
      <c r="IHH597" s="168"/>
      <c r="IHI597" s="168"/>
      <c r="IHJ597" s="168"/>
      <c r="IHK597" s="168"/>
      <c r="IHL597" s="168"/>
      <c r="IHM597" s="168"/>
      <c r="IHN597" s="168"/>
      <c r="IHO597" s="168"/>
      <c r="IHP597" s="168"/>
      <c r="IHQ597" s="168"/>
      <c r="IHR597" s="168"/>
      <c r="IHS597" s="168"/>
      <c r="IHT597" s="168"/>
      <c r="IHU597" s="168"/>
      <c r="IHV597" s="168"/>
      <c r="IHW597" s="168"/>
      <c r="IHX597" s="168"/>
      <c r="IHY597" s="168"/>
      <c r="IHZ597" s="168"/>
      <c r="IIA597" s="168"/>
      <c r="IIB597" s="168"/>
      <c r="IIC597" s="168"/>
      <c r="IID597" s="168"/>
      <c r="IIE597" s="168"/>
      <c r="IIF597" s="168"/>
      <c r="IIG597" s="168"/>
      <c r="IIH597" s="168"/>
      <c r="III597" s="168"/>
      <c r="IIJ597" s="168"/>
      <c r="IIK597" s="168"/>
      <c r="IIL597" s="168"/>
      <c r="IIM597" s="168"/>
      <c r="IIN597" s="168"/>
      <c r="IIO597" s="508"/>
      <c r="IIP597" s="508"/>
      <c r="IIQ597" s="508"/>
      <c r="IIR597" s="508"/>
      <c r="IIS597" s="508"/>
      <c r="IIT597" s="508"/>
      <c r="IIU597" s="508"/>
      <c r="IIV597" s="508"/>
      <c r="IIW597" s="508"/>
      <c r="IIX597" s="508"/>
      <c r="IIY597" s="508"/>
      <c r="IIZ597" s="508"/>
      <c r="IJA597" s="508"/>
      <c r="IJB597" s="508"/>
      <c r="IJC597" s="508"/>
      <c r="IJD597" s="508"/>
      <c r="IJE597" s="508"/>
      <c r="IJF597" s="508"/>
      <c r="IJG597" s="508"/>
      <c r="IJH597" s="508"/>
      <c r="IJI597" s="508"/>
      <c r="IJJ597" s="508"/>
      <c r="IJK597" s="508"/>
      <c r="IJL597" s="508"/>
      <c r="IJM597" s="89"/>
      <c r="IJN597" s="89"/>
      <c r="IJO597" s="89"/>
      <c r="IJP597" s="89"/>
      <c r="IJQ597" s="89"/>
      <c r="IJR597" s="508"/>
      <c r="IJS597" s="508"/>
      <c r="IJT597" s="89"/>
      <c r="IJU597" s="89"/>
      <c r="IJV597" s="508"/>
      <c r="IJW597" s="508"/>
      <c r="IJX597" s="89"/>
      <c r="IJY597" s="89"/>
      <c r="IJZ597" s="508"/>
      <c r="IKA597" s="508"/>
      <c r="IKB597" s="508"/>
      <c r="IKC597" s="508"/>
      <c r="IKD597" s="508"/>
      <c r="IKE597" s="508"/>
      <c r="IKF597" s="508"/>
      <c r="IKG597" s="89"/>
      <c r="IKH597" s="89"/>
      <c r="IKI597" s="508"/>
      <c r="IKJ597" s="508"/>
      <c r="IKK597" s="89"/>
      <c r="IKL597" s="89"/>
      <c r="IKM597" s="508"/>
      <c r="IKN597" s="508"/>
      <c r="IKO597" s="508"/>
      <c r="IKP597" s="508"/>
      <c r="IKQ597" s="508"/>
      <c r="IKR597" s="203"/>
      <c r="IKS597" s="107"/>
      <c r="IKT597" s="508"/>
      <c r="IKU597" s="508"/>
      <c r="IKV597" s="508"/>
      <c r="IKW597" s="508"/>
      <c r="IKX597" s="508"/>
      <c r="IKY597" s="508"/>
      <c r="IKZ597" s="508"/>
      <c r="ILA597" s="168"/>
      <c r="ILB597" s="168"/>
      <c r="ILC597" s="168"/>
      <c r="ILD597" s="168"/>
      <c r="ILE597" s="168"/>
      <c r="ILF597" s="168"/>
      <c r="ILG597" s="168"/>
      <c r="ILH597" s="168"/>
      <c r="ILI597" s="168"/>
      <c r="ILJ597" s="168"/>
      <c r="ILK597" s="168"/>
      <c r="ILL597" s="168"/>
      <c r="ILM597" s="168"/>
      <c r="ILN597" s="168"/>
      <c r="ILO597" s="168"/>
      <c r="ILP597" s="168"/>
      <c r="ILQ597" s="168"/>
      <c r="ILR597" s="168"/>
      <c r="ILS597" s="168"/>
      <c r="ILT597" s="168"/>
      <c r="ILU597" s="168"/>
      <c r="ILV597" s="168"/>
      <c r="ILW597" s="168"/>
      <c r="ILX597" s="168"/>
      <c r="ILY597" s="168"/>
      <c r="ILZ597" s="168"/>
      <c r="IMA597" s="168"/>
      <c r="IMB597" s="168"/>
      <c r="IMC597" s="168"/>
      <c r="IMD597" s="168"/>
      <c r="IME597" s="168"/>
      <c r="IMF597" s="168"/>
      <c r="IMG597" s="168"/>
      <c r="IMH597" s="168"/>
      <c r="IMI597" s="168"/>
      <c r="IMJ597" s="168"/>
      <c r="IMK597" s="168"/>
      <c r="IML597" s="168"/>
      <c r="IMM597" s="168"/>
      <c r="IMN597" s="168"/>
      <c r="IMO597" s="168"/>
      <c r="IMP597" s="168"/>
      <c r="IMQ597" s="168"/>
      <c r="IMR597" s="168"/>
      <c r="IMS597" s="508"/>
      <c r="IMT597" s="508"/>
      <c r="IMU597" s="508"/>
      <c r="IMV597" s="508"/>
      <c r="IMW597" s="508"/>
      <c r="IMX597" s="508"/>
      <c r="IMY597" s="508"/>
      <c r="IMZ597" s="508"/>
      <c r="INA597" s="508"/>
      <c r="INB597" s="508"/>
      <c r="INC597" s="508"/>
      <c r="IND597" s="508"/>
      <c r="INE597" s="508"/>
      <c r="INF597" s="508"/>
      <c r="ING597" s="508"/>
      <c r="INH597" s="508"/>
      <c r="INI597" s="508"/>
      <c r="INJ597" s="508"/>
      <c r="INK597" s="508"/>
      <c r="INL597" s="508"/>
      <c r="INM597" s="508"/>
      <c r="INN597" s="508"/>
      <c r="INO597" s="508"/>
      <c r="INP597" s="508"/>
      <c r="INQ597" s="89"/>
      <c r="INR597" s="89"/>
      <c r="INS597" s="89"/>
      <c r="INT597" s="89"/>
      <c r="INU597" s="89"/>
      <c r="INV597" s="508"/>
      <c r="INW597" s="508"/>
      <c r="INX597" s="89"/>
      <c r="INY597" s="89"/>
      <c r="INZ597" s="508"/>
      <c r="IOA597" s="508"/>
      <c r="IOB597" s="89"/>
      <c r="IOC597" s="89"/>
      <c r="IOD597" s="508"/>
      <c r="IOE597" s="508"/>
      <c r="IOF597" s="508"/>
      <c r="IOG597" s="508"/>
      <c r="IOH597" s="508"/>
      <c r="IOI597" s="508"/>
      <c r="IOJ597" s="508"/>
      <c r="IOK597" s="89"/>
      <c r="IOL597" s="89"/>
      <c r="IOM597" s="508"/>
      <c r="ION597" s="508"/>
      <c r="IOO597" s="89"/>
      <c r="IOP597" s="89"/>
      <c r="IOQ597" s="508"/>
      <c r="IOR597" s="508"/>
      <c r="IOS597" s="508"/>
      <c r="IOT597" s="508"/>
      <c r="IOU597" s="508"/>
      <c r="IOV597" s="203"/>
      <c r="IOW597" s="107"/>
      <c r="IOX597" s="508"/>
      <c r="IOY597" s="508"/>
      <c r="IOZ597" s="508"/>
      <c r="IPA597" s="508"/>
      <c r="IPB597" s="508"/>
      <c r="IPC597" s="508"/>
      <c r="IPD597" s="508"/>
      <c r="IPE597" s="168"/>
      <c r="IPF597" s="168"/>
      <c r="IPG597" s="168"/>
      <c r="IPH597" s="168"/>
      <c r="IPI597" s="168"/>
      <c r="IPJ597" s="168"/>
      <c r="IPK597" s="168"/>
      <c r="IPL597" s="168"/>
      <c r="IPM597" s="168"/>
      <c r="IPN597" s="168"/>
      <c r="IPO597" s="168"/>
      <c r="IPP597" s="168"/>
      <c r="IPQ597" s="168"/>
      <c r="IPR597" s="168"/>
      <c r="IPS597" s="168"/>
      <c r="IPT597" s="168"/>
      <c r="IPU597" s="168"/>
      <c r="IPV597" s="168"/>
      <c r="IPW597" s="168"/>
      <c r="IPX597" s="168"/>
      <c r="IPY597" s="168"/>
      <c r="IPZ597" s="168"/>
      <c r="IQA597" s="168"/>
      <c r="IQB597" s="168"/>
      <c r="IQC597" s="168"/>
      <c r="IQD597" s="168"/>
      <c r="IQE597" s="168"/>
      <c r="IQF597" s="168"/>
      <c r="IQG597" s="168"/>
      <c r="IQH597" s="168"/>
      <c r="IQI597" s="168"/>
      <c r="IQJ597" s="168"/>
      <c r="IQK597" s="168"/>
      <c r="IQL597" s="168"/>
      <c r="IQM597" s="168"/>
      <c r="IQN597" s="168"/>
      <c r="IQO597" s="168"/>
      <c r="IQP597" s="168"/>
      <c r="IQQ597" s="168"/>
      <c r="IQR597" s="168"/>
      <c r="IQS597" s="168"/>
      <c r="IQT597" s="168"/>
      <c r="IQU597" s="168"/>
      <c r="IQV597" s="168"/>
      <c r="IQW597" s="508"/>
      <c r="IQX597" s="508"/>
      <c r="IQY597" s="508"/>
      <c r="IQZ597" s="508"/>
      <c r="IRA597" s="508"/>
      <c r="IRB597" s="508"/>
      <c r="IRC597" s="508"/>
      <c r="IRD597" s="508"/>
      <c r="IRE597" s="508"/>
      <c r="IRF597" s="508"/>
      <c r="IRG597" s="508"/>
      <c r="IRH597" s="508"/>
      <c r="IRI597" s="508"/>
      <c r="IRJ597" s="508"/>
      <c r="IRK597" s="508"/>
      <c r="IRL597" s="508"/>
      <c r="IRM597" s="508"/>
      <c r="IRN597" s="508"/>
      <c r="IRO597" s="508"/>
      <c r="IRP597" s="508"/>
      <c r="IRQ597" s="508"/>
      <c r="IRR597" s="508"/>
      <c r="IRS597" s="508"/>
      <c r="IRT597" s="508"/>
      <c r="IRU597" s="89"/>
      <c r="IRV597" s="89"/>
      <c r="IRW597" s="89"/>
      <c r="IRX597" s="89"/>
      <c r="IRY597" s="89"/>
      <c r="IRZ597" s="508"/>
      <c r="ISA597" s="508"/>
      <c r="ISB597" s="89"/>
      <c r="ISC597" s="89"/>
      <c r="ISD597" s="508"/>
      <c r="ISE597" s="508"/>
      <c r="ISF597" s="89"/>
      <c r="ISG597" s="89"/>
      <c r="ISH597" s="508"/>
      <c r="ISI597" s="508"/>
      <c r="ISJ597" s="508"/>
      <c r="ISK597" s="508"/>
      <c r="ISL597" s="508"/>
      <c r="ISM597" s="508"/>
      <c r="ISN597" s="508"/>
      <c r="ISO597" s="89"/>
      <c r="ISP597" s="89"/>
      <c r="ISQ597" s="508"/>
      <c r="ISR597" s="508"/>
      <c r="ISS597" s="89"/>
      <c r="IST597" s="89"/>
      <c r="ISU597" s="508"/>
      <c r="ISV597" s="508"/>
      <c r="ISW597" s="508"/>
      <c r="ISX597" s="508"/>
      <c r="ISY597" s="508"/>
      <c r="ISZ597" s="203"/>
      <c r="ITA597" s="107"/>
      <c r="ITB597" s="508"/>
      <c r="ITC597" s="508"/>
      <c r="ITD597" s="508"/>
      <c r="ITE597" s="508"/>
      <c r="ITF597" s="508"/>
      <c r="ITG597" s="508"/>
      <c r="ITH597" s="508"/>
      <c r="ITI597" s="168"/>
      <c r="ITJ597" s="168"/>
      <c r="ITK597" s="168"/>
      <c r="ITL597" s="168"/>
      <c r="ITM597" s="168"/>
      <c r="ITN597" s="168"/>
      <c r="ITO597" s="168"/>
      <c r="ITP597" s="168"/>
      <c r="ITQ597" s="168"/>
      <c r="ITR597" s="168"/>
      <c r="ITS597" s="168"/>
      <c r="ITT597" s="168"/>
      <c r="ITU597" s="168"/>
      <c r="ITV597" s="168"/>
      <c r="ITW597" s="168"/>
      <c r="ITX597" s="168"/>
      <c r="ITY597" s="168"/>
      <c r="ITZ597" s="168"/>
      <c r="IUA597" s="168"/>
      <c r="IUB597" s="168"/>
      <c r="IUC597" s="168"/>
      <c r="IUD597" s="168"/>
      <c r="IUE597" s="168"/>
      <c r="IUF597" s="168"/>
      <c r="IUG597" s="168"/>
      <c r="IUH597" s="168"/>
      <c r="IUI597" s="168"/>
      <c r="IUJ597" s="168"/>
      <c r="IUK597" s="168"/>
      <c r="IUL597" s="168"/>
      <c r="IUM597" s="168"/>
      <c r="IUN597" s="168"/>
      <c r="IUO597" s="168"/>
      <c r="IUP597" s="168"/>
      <c r="IUQ597" s="168"/>
      <c r="IUR597" s="168"/>
      <c r="IUS597" s="168"/>
      <c r="IUT597" s="168"/>
      <c r="IUU597" s="168"/>
      <c r="IUV597" s="168"/>
      <c r="IUW597" s="168"/>
      <c r="IUX597" s="168"/>
      <c r="IUY597" s="168"/>
      <c r="IUZ597" s="168"/>
      <c r="IVA597" s="508"/>
      <c r="IVB597" s="508"/>
      <c r="IVC597" s="508"/>
      <c r="IVD597" s="508"/>
      <c r="IVE597" s="508"/>
      <c r="IVF597" s="508"/>
      <c r="IVG597" s="508"/>
      <c r="IVH597" s="508"/>
      <c r="IVI597" s="508"/>
      <c r="IVJ597" s="508"/>
      <c r="IVK597" s="508"/>
      <c r="IVL597" s="508"/>
      <c r="IVM597" s="508"/>
      <c r="IVN597" s="508"/>
      <c r="IVO597" s="508"/>
      <c r="IVP597" s="508"/>
      <c r="IVQ597" s="508"/>
      <c r="IVR597" s="508"/>
      <c r="IVS597" s="508"/>
      <c r="IVT597" s="508"/>
      <c r="IVU597" s="508"/>
      <c r="IVV597" s="508"/>
      <c r="IVW597" s="508"/>
      <c r="IVX597" s="508"/>
      <c r="IVY597" s="89"/>
      <c r="IVZ597" s="89"/>
      <c r="IWA597" s="89"/>
      <c r="IWB597" s="89"/>
      <c r="IWC597" s="89"/>
      <c r="IWD597" s="508"/>
      <c r="IWE597" s="508"/>
      <c r="IWF597" s="89"/>
      <c r="IWG597" s="89"/>
      <c r="IWH597" s="508"/>
      <c r="IWI597" s="508"/>
      <c r="IWJ597" s="89"/>
      <c r="IWK597" s="89"/>
      <c r="IWL597" s="508"/>
      <c r="IWM597" s="508"/>
      <c r="IWN597" s="508"/>
      <c r="IWO597" s="508"/>
      <c r="IWP597" s="508"/>
      <c r="IWQ597" s="508"/>
      <c r="IWR597" s="508"/>
      <c r="IWS597" s="89"/>
      <c r="IWT597" s="89"/>
      <c r="IWU597" s="508"/>
      <c r="IWV597" s="508"/>
      <c r="IWW597" s="89"/>
      <c r="IWX597" s="89"/>
      <c r="IWY597" s="508"/>
      <c r="IWZ597" s="508"/>
      <c r="IXA597" s="508"/>
      <c r="IXB597" s="508"/>
      <c r="IXC597" s="508"/>
      <c r="IXD597" s="203"/>
      <c r="IXE597" s="107"/>
      <c r="IXF597" s="508"/>
      <c r="IXG597" s="508"/>
      <c r="IXH597" s="508"/>
      <c r="IXI597" s="508"/>
      <c r="IXJ597" s="508"/>
      <c r="IXK597" s="508"/>
      <c r="IXL597" s="508"/>
      <c r="IXM597" s="168"/>
      <c r="IXN597" s="168"/>
      <c r="IXO597" s="168"/>
      <c r="IXP597" s="168"/>
      <c r="IXQ597" s="168"/>
      <c r="IXR597" s="168"/>
      <c r="IXS597" s="168"/>
      <c r="IXT597" s="168"/>
      <c r="IXU597" s="168"/>
      <c r="IXV597" s="168"/>
      <c r="IXW597" s="168"/>
      <c r="IXX597" s="168"/>
      <c r="IXY597" s="168"/>
      <c r="IXZ597" s="168"/>
      <c r="IYA597" s="168"/>
      <c r="IYB597" s="168"/>
      <c r="IYC597" s="168"/>
      <c r="IYD597" s="168"/>
      <c r="IYE597" s="168"/>
      <c r="IYF597" s="168"/>
      <c r="IYG597" s="168"/>
      <c r="IYH597" s="168"/>
      <c r="IYI597" s="168"/>
      <c r="IYJ597" s="168"/>
      <c r="IYK597" s="168"/>
      <c r="IYL597" s="168"/>
      <c r="IYM597" s="168"/>
      <c r="IYN597" s="168"/>
      <c r="IYO597" s="168"/>
      <c r="IYP597" s="168"/>
      <c r="IYQ597" s="168"/>
      <c r="IYR597" s="168"/>
      <c r="IYS597" s="168"/>
      <c r="IYT597" s="168"/>
      <c r="IYU597" s="168"/>
      <c r="IYV597" s="168"/>
      <c r="IYW597" s="168"/>
      <c r="IYX597" s="168"/>
      <c r="IYY597" s="168"/>
      <c r="IYZ597" s="168"/>
      <c r="IZA597" s="168"/>
      <c r="IZB597" s="168"/>
      <c r="IZC597" s="168"/>
      <c r="IZD597" s="168"/>
      <c r="IZE597" s="508"/>
      <c r="IZF597" s="508"/>
      <c r="IZG597" s="508"/>
      <c r="IZH597" s="508"/>
      <c r="IZI597" s="508"/>
      <c r="IZJ597" s="508"/>
      <c r="IZK597" s="508"/>
      <c r="IZL597" s="508"/>
      <c r="IZM597" s="508"/>
      <c r="IZN597" s="508"/>
      <c r="IZO597" s="508"/>
      <c r="IZP597" s="508"/>
      <c r="IZQ597" s="508"/>
      <c r="IZR597" s="508"/>
      <c r="IZS597" s="508"/>
      <c r="IZT597" s="508"/>
      <c r="IZU597" s="508"/>
      <c r="IZV597" s="508"/>
      <c r="IZW597" s="508"/>
      <c r="IZX597" s="508"/>
      <c r="IZY597" s="508"/>
      <c r="IZZ597" s="508"/>
      <c r="JAA597" s="508"/>
      <c r="JAB597" s="508"/>
      <c r="JAC597" s="89"/>
      <c r="JAD597" s="89"/>
      <c r="JAE597" s="89"/>
      <c r="JAF597" s="89"/>
      <c r="JAG597" s="89"/>
      <c r="JAH597" s="508"/>
      <c r="JAI597" s="508"/>
      <c r="JAJ597" s="89"/>
      <c r="JAK597" s="89"/>
      <c r="JAL597" s="508"/>
      <c r="JAM597" s="508"/>
      <c r="JAN597" s="89"/>
      <c r="JAO597" s="89"/>
      <c r="JAP597" s="508"/>
      <c r="JAQ597" s="508"/>
      <c r="JAR597" s="508"/>
      <c r="JAS597" s="508"/>
      <c r="JAT597" s="508"/>
      <c r="JAU597" s="508"/>
      <c r="JAV597" s="508"/>
      <c r="JAW597" s="89"/>
      <c r="JAX597" s="89"/>
      <c r="JAY597" s="508"/>
      <c r="JAZ597" s="508"/>
      <c r="JBA597" s="89"/>
      <c r="JBB597" s="89"/>
      <c r="JBC597" s="508"/>
      <c r="JBD597" s="508"/>
      <c r="JBE597" s="508"/>
      <c r="JBF597" s="508"/>
      <c r="JBG597" s="508"/>
      <c r="JBH597" s="203"/>
      <c r="JBI597" s="107"/>
      <c r="JBJ597" s="508"/>
      <c r="JBK597" s="508"/>
      <c r="JBL597" s="508"/>
      <c r="JBM597" s="508"/>
      <c r="JBN597" s="508"/>
      <c r="JBO597" s="508"/>
      <c r="JBP597" s="508"/>
      <c r="JBQ597" s="168"/>
      <c r="JBR597" s="168"/>
      <c r="JBS597" s="168"/>
      <c r="JBT597" s="168"/>
      <c r="JBU597" s="168"/>
      <c r="JBV597" s="168"/>
      <c r="JBW597" s="168"/>
      <c r="JBX597" s="168"/>
      <c r="JBY597" s="168"/>
      <c r="JBZ597" s="168"/>
      <c r="JCA597" s="168"/>
      <c r="JCB597" s="168"/>
      <c r="JCC597" s="168"/>
      <c r="JCD597" s="168"/>
      <c r="JCE597" s="168"/>
      <c r="JCF597" s="168"/>
      <c r="JCG597" s="168"/>
      <c r="JCH597" s="168"/>
      <c r="JCI597" s="168"/>
      <c r="JCJ597" s="168"/>
      <c r="JCK597" s="168"/>
      <c r="JCL597" s="168"/>
      <c r="JCM597" s="168"/>
      <c r="JCN597" s="168"/>
      <c r="JCO597" s="168"/>
      <c r="JCP597" s="168"/>
      <c r="JCQ597" s="168"/>
      <c r="JCR597" s="168"/>
      <c r="JCS597" s="168"/>
      <c r="JCT597" s="168"/>
      <c r="JCU597" s="168"/>
      <c r="JCV597" s="168"/>
      <c r="JCW597" s="168"/>
      <c r="JCX597" s="168"/>
      <c r="JCY597" s="168"/>
      <c r="JCZ597" s="168"/>
      <c r="JDA597" s="168"/>
      <c r="JDB597" s="168"/>
      <c r="JDC597" s="168"/>
      <c r="JDD597" s="168"/>
      <c r="JDE597" s="168"/>
      <c r="JDF597" s="168"/>
      <c r="JDG597" s="168"/>
      <c r="JDH597" s="168"/>
      <c r="JDI597" s="508"/>
      <c r="JDJ597" s="508"/>
      <c r="JDK597" s="508"/>
      <c r="JDL597" s="508"/>
      <c r="JDM597" s="508"/>
      <c r="JDN597" s="508"/>
      <c r="JDO597" s="508"/>
      <c r="JDP597" s="508"/>
      <c r="JDQ597" s="508"/>
      <c r="JDR597" s="508"/>
      <c r="JDS597" s="508"/>
      <c r="JDT597" s="508"/>
      <c r="JDU597" s="508"/>
      <c r="JDV597" s="508"/>
      <c r="JDW597" s="508"/>
      <c r="JDX597" s="508"/>
      <c r="JDY597" s="508"/>
      <c r="JDZ597" s="508"/>
      <c r="JEA597" s="508"/>
      <c r="JEB597" s="508"/>
      <c r="JEC597" s="508"/>
      <c r="JED597" s="508"/>
      <c r="JEE597" s="508"/>
      <c r="JEF597" s="508"/>
      <c r="JEG597" s="89"/>
      <c r="JEH597" s="89"/>
      <c r="JEI597" s="89"/>
      <c r="JEJ597" s="89"/>
      <c r="JEK597" s="89"/>
      <c r="JEL597" s="508"/>
      <c r="JEM597" s="508"/>
      <c r="JEN597" s="89"/>
      <c r="JEO597" s="89"/>
      <c r="JEP597" s="508"/>
      <c r="JEQ597" s="508"/>
      <c r="JER597" s="89"/>
      <c r="JES597" s="89"/>
      <c r="JET597" s="508"/>
      <c r="JEU597" s="508"/>
      <c r="JEV597" s="508"/>
      <c r="JEW597" s="508"/>
      <c r="JEX597" s="508"/>
      <c r="JEY597" s="508"/>
      <c r="JEZ597" s="508"/>
      <c r="JFA597" s="89"/>
      <c r="JFB597" s="89"/>
      <c r="JFC597" s="508"/>
      <c r="JFD597" s="508"/>
      <c r="JFE597" s="89"/>
      <c r="JFF597" s="89"/>
      <c r="JFG597" s="508"/>
      <c r="JFH597" s="508"/>
      <c r="JFI597" s="508"/>
      <c r="JFJ597" s="508"/>
      <c r="JFK597" s="508"/>
      <c r="JFL597" s="203"/>
      <c r="JFM597" s="107"/>
      <c r="JFN597" s="508"/>
      <c r="JFO597" s="508"/>
      <c r="JFP597" s="508"/>
      <c r="JFQ597" s="508"/>
      <c r="JFR597" s="508"/>
      <c r="JFS597" s="508"/>
      <c r="JFT597" s="508"/>
      <c r="JFU597" s="168"/>
      <c r="JFV597" s="168"/>
      <c r="JFW597" s="168"/>
      <c r="JFX597" s="168"/>
      <c r="JFY597" s="168"/>
      <c r="JFZ597" s="168"/>
      <c r="JGA597" s="168"/>
      <c r="JGB597" s="168"/>
      <c r="JGC597" s="168"/>
      <c r="JGD597" s="168"/>
      <c r="JGE597" s="168"/>
      <c r="JGF597" s="168"/>
      <c r="JGG597" s="168"/>
      <c r="JGH597" s="168"/>
      <c r="JGI597" s="168"/>
      <c r="JGJ597" s="168"/>
      <c r="JGK597" s="168"/>
      <c r="JGL597" s="168"/>
      <c r="JGM597" s="168"/>
      <c r="JGN597" s="168"/>
      <c r="JGO597" s="168"/>
      <c r="JGP597" s="168"/>
      <c r="JGQ597" s="168"/>
      <c r="JGR597" s="168"/>
      <c r="JGS597" s="168"/>
      <c r="JGT597" s="168"/>
      <c r="JGU597" s="168"/>
      <c r="JGV597" s="168"/>
      <c r="JGW597" s="168"/>
      <c r="JGX597" s="168"/>
      <c r="JGY597" s="168"/>
      <c r="JGZ597" s="168"/>
      <c r="JHA597" s="168"/>
      <c r="JHB597" s="168"/>
      <c r="JHC597" s="168"/>
      <c r="JHD597" s="168"/>
      <c r="JHE597" s="168"/>
      <c r="JHF597" s="168"/>
      <c r="JHG597" s="168"/>
      <c r="JHH597" s="168"/>
      <c r="JHI597" s="168"/>
      <c r="JHJ597" s="168"/>
      <c r="JHK597" s="168"/>
      <c r="JHL597" s="168"/>
      <c r="JHM597" s="508"/>
      <c r="JHN597" s="508"/>
      <c r="JHO597" s="508"/>
      <c r="JHP597" s="508"/>
      <c r="JHQ597" s="508"/>
      <c r="JHR597" s="508"/>
      <c r="JHS597" s="508"/>
      <c r="JHT597" s="508"/>
      <c r="JHU597" s="508"/>
      <c r="JHV597" s="508"/>
      <c r="JHW597" s="508"/>
      <c r="JHX597" s="508"/>
      <c r="JHY597" s="508"/>
      <c r="JHZ597" s="508"/>
      <c r="JIA597" s="508"/>
      <c r="JIB597" s="508"/>
      <c r="JIC597" s="508"/>
      <c r="JID597" s="508"/>
      <c r="JIE597" s="508"/>
      <c r="JIF597" s="508"/>
      <c r="JIG597" s="508"/>
      <c r="JIH597" s="508"/>
      <c r="JII597" s="508"/>
      <c r="JIJ597" s="508"/>
      <c r="JIK597" s="89"/>
      <c r="JIL597" s="89"/>
      <c r="JIM597" s="89"/>
      <c r="JIN597" s="89"/>
      <c r="JIO597" s="89"/>
      <c r="JIP597" s="508"/>
      <c r="JIQ597" s="508"/>
      <c r="JIR597" s="89"/>
      <c r="JIS597" s="89"/>
      <c r="JIT597" s="508"/>
      <c r="JIU597" s="508"/>
      <c r="JIV597" s="89"/>
      <c r="JIW597" s="89"/>
      <c r="JIX597" s="508"/>
      <c r="JIY597" s="508"/>
      <c r="JIZ597" s="508"/>
      <c r="JJA597" s="508"/>
      <c r="JJB597" s="508"/>
      <c r="JJC597" s="508"/>
      <c r="JJD597" s="508"/>
      <c r="JJE597" s="89"/>
      <c r="JJF597" s="89"/>
      <c r="JJG597" s="508"/>
      <c r="JJH597" s="508"/>
      <c r="JJI597" s="89"/>
      <c r="JJJ597" s="89"/>
      <c r="JJK597" s="508"/>
      <c r="JJL597" s="508"/>
      <c r="JJM597" s="508"/>
      <c r="JJN597" s="508"/>
      <c r="JJO597" s="508"/>
      <c r="JJP597" s="203"/>
      <c r="JJQ597" s="107"/>
      <c r="JJR597" s="508"/>
      <c r="JJS597" s="508"/>
      <c r="JJT597" s="508"/>
      <c r="JJU597" s="508"/>
      <c r="JJV597" s="508"/>
      <c r="JJW597" s="508"/>
      <c r="JJX597" s="508"/>
      <c r="JJY597" s="168"/>
      <c r="JJZ597" s="168"/>
      <c r="JKA597" s="168"/>
      <c r="JKB597" s="168"/>
      <c r="JKC597" s="168"/>
      <c r="JKD597" s="168"/>
      <c r="JKE597" s="168"/>
      <c r="JKF597" s="168"/>
      <c r="JKG597" s="168"/>
      <c r="JKH597" s="168"/>
      <c r="JKI597" s="168"/>
      <c r="JKJ597" s="168"/>
      <c r="JKK597" s="168"/>
      <c r="JKL597" s="168"/>
      <c r="JKM597" s="168"/>
      <c r="JKN597" s="168"/>
      <c r="JKO597" s="168"/>
      <c r="JKP597" s="168"/>
      <c r="JKQ597" s="168"/>
      <c r="JKR597" s="168"/>
      <c r="JKS597" s="168"/>
      <c r="JKT597" s="168"/>
      <c r="JKU597" s="168"/>
      <c r="JKV597" s="168"/>
      <c r="JKW597" s="168"/>
      <c r="JKX597" s="168"/>
      <c r="JKY597" s="168"/>
      <c r="JKZ597" s="168"/>
      <c r="JLA597" s="168"/>
      <c r="JLB597" s="168"/>
      <c r="JLC597" s="168"/>
      <c r="JLD597" s="168"/>
      <c r="JLE597" s="168"/>
      <c r="JLF597" s="168"/>
      <c r="JLG597" s="168"/>
      <c r="JLH597" s="168"/>
      <c r="JLI597" s="168"/>
      <c r="JLJ597" s="168"/>
      <c r="JLK597" s="168"/>
      <c r="JLL597" s="168"/>
      <c r="JLM597" s="168"/>
      <c r="JLN597" s="168"/>
      <c r="JLO597" s="168"/>
      <c r="JLP597" s="168"/>
      <c r="JLQ597" s="508"/>
      <c r="JLR597" s="508"/>
      <c r="JLS597" s="508"/>
      <c r="JLT597" s="508"/>
      <c r="JLU597" s="508"/>
      <c r="JLV597" s="508"/>
      <c r="JLW597" s="508"/>
      <c r="JLX597" s="508"/>
      <c r="JLY597" s="508"/>
      <c r="JLZ597" s="508"/>
      <c r="JMA597" s="508"/>
      <c r="JMB597" s="508"/>
      <c r="JMC597" s="508"/>
      <c r="JMD597" s="508"/>
      <c r="JME597" s="508"/>
      <c r="JMF597" s="508"/>
      <c r="JMG597" s="508"/>
      <c r="JMH597" s="508"/>
      <c r="JMI597" s="508"/>
      <c r="JMJ597" s="508"/>
      <c r="JMK597" s="508"/>
      <c r="JML597" s="508"/>
      <c r="JMM597" s="508"/>
      <c r="JMN597" s="508"/>
      <c r="JMO597" s="89"/>
      <c r="JMP597" s="89"/>
      <c r="JMQ597" s="89"/>
      <c r="JMR597" s="89"/>
      <c r="JMS597" s="89"/>
      <c r="JMT597" s="508"/>
      <c r="JMU597" s="508"/>
      <c r="JMV597" s="89"/>
      <c r="JMW597" s="89"/>
      <c r="JMX597" s="508"/>
      <c r="JMY597" s="508"/>
      <c r="JMZ597" s="89"/>
      <c r="JNA597" s="89"/>
      <c r="JNB597" s="508"/>
      <c r="JNC597" s="508"/>
      <c r="JND597" s="508"/>
      <c r="JNE597" s="508"/>
      <c r="JNF597" s="508"/>
      <c r="JNG597" s="508"/>
      <c r="JNH597" s="508"/>
      <c r="JNI597" s="89"/>
      <c r="JNJ597" s="89"/>
      <c r="JNK597" s="508"/>
      <c r="JNL597" s="508"/>
      <c r="JNM597" s="89"/>
      <c r="JNN597" s="89"/>
      <c r="JNO597" s="508"/>
      <c r="JNP597" s="508"/>
      <c r="JNQ597" s="508"/>
      <c r="JNR597" s="508"/>
      <c r="JNS597" s="508"/>
      <c r="JNT597" s="203"/>
      <c r="JNU597" s="107"/>
      <c r="JNV597" s="508"/>
      <c r="JNW597" s="508"/>
      <c r="JNX597" s="508"/>
      <c r="JNY597" s="508"/>
      <c r="JNZ597" s="508"/>
      <c r="JOA597" s="508"/>
      <c r="JOB597" s="508"/>
      <c r="JOC597" s="168"/>
      <c r="JOD597" s="168"/>
      <c r="JOE597" s="168"/>
      <c r="JOF597" s="168"/>
      <c r="JOG597" s="168"/>
      <c r="JOH597" s="168"/>
      <c r="JOI597" s="168"/>
      <c r="JOJ597" s="168"/>
      <c r="JOK597" s="168"/>
      <c r="JOL597" s="168"/>
      <c r="JOM597" s="168"/>
      <c r="JON597" s="168"/>
      <c r="JOO597" s="168"/>
      <c r="JOP597" s="168"/>
      <c r="JOQ597" s="168"/>
      <c r="JOR597" s="168"/>
      <c r="JOS597" s="168"/>
      <c r="JOT597" s="168"/>
      <c r="JOU597" s="168"/>
      <c r="JOV597" s="168"/>
      <c r="JOW597" s="168"/>
      <c r="JOX597" s="168"/>
      <c r="JOY597" s="168"/>
      <c r="JOZ597" s="168"/>
      <c r="JPA597" s="168"/>
      <c r="JPB597" s="168"/>
      <c r="JPC597" s="168"/>
      <c r="JPD597" s="168"/>
      <c r="JPE597" s="168"/>
      <c r="JPF597" s="168"/>
      <c r="JPG597" s="168"/>
      <c r="JPH597" s="168"/>
      <c r="JPI597" s="168"/>
      <c r="JPJ597" s="168"/>
      <c r="JPK597" s="168"/>
      <c r="JPL597" s="168"/>
      <c r="JPM597" s="168"/>
      <c r="JPN597" s="168"/>
      <c r="JPO597" s="168"/>
      <c r="JPP597" s="168"/>
      <c r="JPQ597" s="168"/>
      <c r="JPR597" s="168"/>
      <c r="JPS597" s="168"/>
      <c r="JPT597" s="168"/>
      <c r="JPU597" s="508"/>
      <c r="JPV597" s="508"/>
      <c r="JPW597" s="508"/>
      <c r="JPX597" s="508"/>
      <c r="JPY597" s="508"/>
      <c r="JPZ597" s="508"/>
      <c r="JQA597" s="508"/>
      <c r="JQB597" s="508"/>
      <c r="JQC597" s="508"/>
      <c r="JQD597" s="508"/>
      <c r="JQE597" s="508"/>
      <c r="JQF597" s="508"/>
      <c r="JQG597" s="508"/>
      <c r="JQH597" s="508"/>
      <c r="JQI597" s="508"/>
      <c r="JQJ597" s="508"/>
      <c r="JQK597" s="508"/>
      <c r="JQL597" s="508"/>
      <c r="JQM597" s="508"/>
      <c r="JQN597" s="508"/>
      <c r="JQO597" s="508"/>
      <c r="JQP597" s="508"/>
      <c r="JQQ597" s="508"/>
      <c r="JQR597" s="508"/>
      <c r="JQS597" s="89"/>
      <c r="JQT597" s="89"/>
      <c r="JQU597" s="89"/>
      <c r="JQV597" s="89"/>
      <c r="JQW597" s="89"/>
      <c r="JQX597" s="508"/>
      <c r="JQY597" s="508"/>
      <c r="JQZ597" s="89"/>
      <c r="JRA597" s="89"/>
      <c r="JRB597" s="508"/>
      <c r="JRC597" s="508"/>
      <c r="JRD597" s="89"/>
      <c r="JRE597" s="89"/>
      <c r="JRF597" s="508"/>
      <c r="JRG597" s="508"/>
      <c r="JRH597" s="508"/>
      <c r="JRI597" s="508"/>
      <c r="JRJ597" s="508"/>
      <c r="JRK597" s="508"/>
      <c r="JRL597" s="508"/>
      <c r="JRM597" s="89"/>
      <c r="JRN597" s="89"/>
      <c r="JRO597" s="508"/>
      <c r="JRP597" s="508"/>
      <c r="JRQ597" s="89"/>
      <c r="JRR597" s="89"/>
      <c r="JRS597" s="508"/>
      <c r="JRT597" s="508"/>
      <c r="JRU597" s="508"/>
      <c r="JRV597" s="508"/>
      <c r="JRW597" s="508"/>
      <c r="JRX597" s="203"/>
      <c r="JRY597" s="107"/>
      <c r="JRZ597" s="508"/>
      <c r="JSA597" s="508"/>
      <c r="JSB597" s="508"/>
      <c r="JSC597" s="508"/>
      <c r="JSD597" s="508"/>
      <c r="JSE597" s="508"/>
      <c r="JSF597" s="508"/>
      <c r="JSG597" s="168"/>
      <c r="JSH597" s="168"/>
      <c r="JSI597" s="168"/>
      <c r="JSJ597" s="168"/>
      <c r="JSK597" s="168"/>
      <c r="JSL597" s="168"/>
      <c r="JSM597" s="168"/>
      <c r="JSN597" s="168"/>
      <c r="JSO597" s="168"/>
      <c r="JSP597" s="168"/>
      <c r="JSQ597" s="168"/>
      <c r="JSR597" s="168"/>
      <c r="JSS597" s="168"/>
      <c r="JST597" s="168"/>
      <c r="JSU597" s="168"/>
      <c r="JSV597" s="168"/>
      <c r="JSW597" s="168"/>
      <c r="JSX597" s="168"/>
      <c r="JSY597" s="168"/>
      <c r="JSZ597" s="168"/>
      <c r="JTA597" s="168"/>
      <c r="JTB597" s="168"/>
      <c r="JTC597" s="168"/>
      <c r="JTD597" s="168"/>
      <c r="JTE597" s="168"/>
      <c r="JTF597" s="168"/>
      <c r="JTG597" s="168"/>
      <c r="JTH597" s="168"/>
      <c r="JTI597" s="168"/>
      <c r="JTJ597" s="168"/>
      <c r="JTK597" s="168"/>
      <c r="JTL597" s="168"/>
      <c r="JTM597" s="168"/>
      <c r="JTN597" s="168"/>
      <c r="JTO597" s="168"/>
      <c r="JTP597" s="168"/>
      <c r="JTQ597" s="168"/>
      <c r="JTR597" s="168"/>
      <c r="JTS597" s="168"/>
      <c r="JTT597" s="168"/>
      <c r="JTU597" s="168"/>
      <c r="JTV597" s="168"/>
      <c r="JTW597" s="168"/>
      <c r="JTX597" s="168"/>
      <c r="JTY597" s="508"/>
      <c r="JTZ597" s="508"/>
      <c r="JUA597" s="508"/>
      <c r="JUB597" s="508"/>
      <c r="JUC597" s="508"/>
      <c r="JUD597" s="508"/>
      <c r="JUE597" s="508"/>
      <c r="JUF597" s="508"/>
      <c r="JUG597" s="508"/>
      <c r="JUH597" s="508"/>
      <c r="JUI597" s="508"/>
      <c r="JUJ597" s="508"/>
      <c r="JUK597" s="508"/>
      <c r="JUL597" s="508"/>
      <c r="JUM597" s="508"/>
      <c r="JUN597" s="508"/>
      <c r="JUO597" s="508"/>
      <c r="JUP597" s="508"/>
      <c r="JUQ597" s="508"/>
      <c r="JUR597" s="508"/>
      <c r="JUS597" s="508"/>
      <c r="JUT597" s="508"/>
      <c r="JUU597" s="508"/>
      <c r="JUV597" s="508"/>
      <c r="JUW597" s="89"/>
      <c r="JUX597" s="89"/>
      <c r="JUY597" s="89"/>
      <c r="JUZ597" s="89"/>
      <c r="JVA597" s="89"/>
      <c r="JVB597" s="508"/>
      <c r="JVC597" s="508"/>
      <c r="JVD597" s="89"/>
      <c r="JVE597" s="89"/>
      <c r="JVF597" s="508"/>
      <c r="JVG597" s="508"/>
      <c r="JVH597" s="89"/>
      <c r="JVI597" s="89"/>
      <c r="JVJ597" s="508"/>
      <c r="JVK597" s="508"/>
      <c r="JVL597" s="508"/>
      <c r="JVM597" s="508"/>
      <c r="JVN597" s="508"/>
      <c r="JVO597" s="508"/>
      <c r="JVP597" s="508"/>
      <c r="JVQ597" s="89"/>
      <c r="JVR597" s="89"/>
      <c r="JVS597" s="508"/>
      <c r="JVT597" s="508"/>
      <c r="JVU597" s="89"/>
      <c r="JVV597" s="89"/>
      <c r="JVW597" s="508"/>
      <c r="JVX597" s="508"/>
      <c r="JVY597" s="508"/>
      <c r="JVZ597" s="508"/>
      <c r="JWA597" s="508"/>
      <c r="JWB597" s="203"/>
      <c r="JWC597" s="107"/>
      <c r="JWD597" s="508"/>
      <c r="JWE597" s="508"/>
      <c r="JWF597" s="508"/>
      <c r="JWG597" s="508"/>
      <c r="JWH597" s="508"/>
      <c r="JWI597" s="508"/>
      <c r="JWJ597" s="508"/>
      <c r="JWK597" s="168"/>
      <c r="JWL597" s="168"/>
      <c r="JWM597" s="168"/>
      <c r="JWN597" s="168"/>
      <c r="JWO597" s="168"/>
      <c r="JWP597" s="168"/>
      <c r="JWQ597" s="168"/>
      <c r="JWR597" s="168"/>
      <c r="JWS597" s="168"/>
      <c r="JWT597" s="168"/>
      <c r="JWU597" s="168"/>
      <c r="JWV597" s="168"/>
      <c r="JWW597" s="168"/>
      <c r="JWX597" s="168"/>
      <c r="JWY597" s="168"/>
      <c r="JWZ597" s="168"/>
      <c r="JXA597" s="168"/>
      <c r="JXB597" s="168"/>
      <c r="JXC597" s="168"/>
      <c r="JXD597" s="168"/>
      <c r="JXE597" s="168"/>
      <c r="JXF597" s="168"/>
      <c r="JXG597" s="168"/>
      <c r="JXH597" s="168"/>
      <c r="JXI597" s="168"/>
      <c r="JXJ597" s="168"/>
      <c r="JXK597" s="168"/>
      <c r="JXL597" s="168"/>
      <c r="JXM597" s="168"/>
      <c r="JXN597" s="168"/>
      <c r="JXO597" s="168"/>
      <c r="JXP597" s="168"/>
      <c r="JXQ597" s="168"/>
      <c r="JXR597" s="168"/>
      <c r="JXS597" s="168"/>
      <c r="JXT597" s="168"/>
      <c r="JXU597" s="168"/>
      <c r="JXV597" s="168"/>
      <c r="JXW597" s="168"/>
      <c r="JXX597" s="168"/>
      <c r="JXY597" s="168"/>
      <c r="JXZ597" s="168"/>
      <c r="JYA597" s="168"/>
      <c r="JYB597" s="168"/>
      <c r="JYC597" s="508"/>
      <c r="JYD597" s="508"/>
      <c r="JYE597" s="508"/>
      <c r="JYF597" s="508"/>
      <c r="JYG597" s="508"/>
      <c r="JYH597" s="508"/>
      <c r="JYI597" s="508"/>
      <c r="JYJ597" s="508"/>
      <c r="JYK597" s="508"/>
      <c r="JYL597" s="508"/>
      <c r="JYM597" s="508"/>
      <c r="JYN597" s="508"/>
      <c r="JYO597" s="508"/>
      <c r="JYP597" s="508"/>
      <c r="JYQ597" s="508"/>
      <c r="JYR597" s="508"/>
      <c r="JYS597" s="508"/>
      <c r="JYT597" s="508"/>
      <c r="JYU597" s="508"/>
      <c r="JYV597" s="508"/>
      <c r="JYW597" s="508"/>
      <c r="JYX597" s="508"/>
      <c r="JYY597" s="508"/>
      <c r="JYZ597" s="508"/>
      <c r="JZA597" s="89"/>
      <c r="JZB597" s="89"/>
      <c r="JZC597" s="89"/>
      <c r="JZD597" s="89"/>
      <c r="JZE597" s="89"/>
      <c r="JZF597" s="508"/>
      <c r="JZG597" s="508"/>
      <c r="JZH597" s="89"/>
      <c r="JZI597" s="89"/>
      <c r="JZJ597" s="508"/>
      <c r="JZK597" s="508"/>
      <c r="JZL597" s="89"/>
      <c r="JZM597" s="89"/>
      <c r="JZN597" s="508"/>
      <c r="JZO597" s="508"/>
      <c r="JZP597" s="508"/>
      <c r="JZQ597" s="508"/>
      <c r="JZR597" s="508"/>
      <c r="JZS597" s="508"/>
      <c r="JZT597" s="508"/>
      <c r="JZU597" s="89"/>
      <c r="JZV597" s="89"/>
      <c r="JZW597" s="508"/>
      <c r="JZX597" s="508"/>
      <c r="JZY597" s="89"/>
      <c r="JZZ597" s="89"/>
      <c r="KAA597" s="508"/>
      <c r="KAB597" s="508"/>
      <c r="KAC597" s="508"/>
      <c r="KAD597" s="508"/>
      <c r="KAE597" s="508"/>
      <c r="KAF597" s="203"/>
      <c r="KAG597" s="107"/>
      <c r="KAH597" s="508"/>
      <c r="KAI597" s="508"/>
      <c r="KAJ597" s="508"/>
      <c r="KAK597" s="508"/>
      <c r="KAL597" s="508"/>
      <c r="KAM597" s="508"/>
      <c r="KAN597" s="508"/>
      <c r="KAO597" s="168"/>
      <c r="KAP597" s="168"/>
      <c r="KAQ597" s="168"/>
      <c r="KAR597" s="168"/>
      <c r="KAS597" s="168"/>
      <c r="KAT597" s="168"/>
      <c r="KAU597" s="168"/>
      <c r="KAV597" s="168"/>
      <c r="KAW597" s="168"/>
      <c r="KAX597" s="168"/>
      <c r="KAY597" s="168"/>
      <c r="KAZ597" s="168"/>
      <c r="KBA597" s="168"/>
      <c r="KBB597" s="168"/>
      <c r="KBC597" s="168"/>
      <c r="KBD597" s="168"/>
      <c r="KBE597" s="168"/>
      <c r="KBF597" s="168"/>
      <c r="KBG597" s="168"/>
      <c r="KBH597" s="168"/>
      <c r="KBI597" s="168"/>
      <c r="KBJ597" s="168"/>
      <c r="KBK597" s="168"/>
      <c r="KBL597" s="168"/>
      <c r="KBM597" s="168"/>
      <c r="KBN597" s="168"/>
      <c r="KBO597" s="168"/>
      <c r="KBP597" s="168"/>
      <c r="KBQ597" s="168"/>
      <c r="KBR597" s="168"/>
      <c r="KBS597" s="168"/>
      <c r="KBT597" s="168"/>
      <c r="KBU597" s="168"/>
      <c r="KBV597" s="168"/>
      <c r="KBW597" s="168"/>
      <c r="KBX597" s="168"/>
      <c r="KBY597" s="168"/>
      <c r="KBZ597" s="168"/>
      <c r="KCA597" s="168"/>
      <c r="KCB597" s="168"/>
      <c r="KCC597" s="168"/>
      <c r="KCD597" s="168"/>
      <c r="KCE597" s="168"/>
      <c r="KCF597" s="168"/>
      <c r="KCG597" s="508"/>
      <c r="KCH597" s="508"/>
      <c r="KCI597" s="508"/>
      <c r="KCJ597" s="508"/>
      <c r="KCK597" s="508"/>
      <c r="KCL597" s="508"/>
      <c r="KCM597" s="508"/>
      <c r="KCN597" s="508"/>
      <c r="KCO597" s="508"/>
      <c r="KCP597" s="508"/>
      <c r="KCQ597" s="508"/>
      <c r="KCR597" s="508"/>
      <c r="KCS597" s="508"/>
      <c r="KCT597" s="508"/>
      <c r="KCU597" s="508"/>
      <c r="KCV597" s="508"/>
      <c r="KCW597" s="508"/>
      <c r="KCX597" s="508"/>
      <c r="KCY597" s="508"/>
      <c r="KCZ597" s="508"/>
      <c r="KDA597" s="508"/>
      <c r="KDB597" s="508"/>
      <c r="KDC597" s="508"/>
      <c r="KDD597" s="508"/>
      <c r="KDE597" s="89"/>
      <c r="KDF597" s="89"/>
      <c r="KDG597" s="89"/>
      <c r="KDH597" s="89"/>
      <c r="KDI597" s="89"/>
      <c r="KDJ597" s="508"/>
      <c r="KDK597" s="508"/>
      <c r="KDL597" s="89"/>
      <c r="KDM597" s="89"/>
      <c r="KDN597" s="508"/>
      <c r="KDO597" s="508"/>
      <c r="KDP597" s="89"/>
      <c r="KDQ597" s="89"/>
      <c r="KDR597" s="508"/>
      <c r="KDS597" s="508"/>
      <c r="KDT597" s="508"/>
      <c r="KDU597" s="508"/>
      <c r="KDV597" s="508"/>
      <c r="KDW597" s="508"/>
      <c r="KDX597" s="508"/>
      <c r="KDY597" s="89"/>
      <c r="KDZ597" s="89"/>
      <c r="KEA597" s="508"/>
      <c r="KEB597" s="508"/>
      <c r="KEC597" s="89"/>
      <c r="KED597" s="89"/>
      <c r="KEE597" s="508"/>
      <c r="KEF597" s="508"/>
      <c r="KEG597" s="508"/>
      <c r="KEH597" s="508"/>
      <c r="KEI597" s="508"/>
      <c r="KEJ597" s="203"/>
      <c r="KEK597" s="107"/>
      <c r="KEL597" s="508"/>
      <c r="KEM597" s="508"/>
      <c r="KEN597" s="508"/>
      <c r="KEO597" s="508"/>
      <c r="KEP597" s="508"/>
      <c r="KEQ597" s="508"/>
      <c r="KER597" s="508"/>
      <c r="KES597" s="168"/>
      <c r="KET597" s="168"/>
      <c r="KEU597" s="168"/>
      <c r="KEV597" s="168"/>
      <c r="KEW597" s="168"/>
      <c r="KEX597" s="168"/>
      <c r="KEY597" s="168"/>
      <c r="KEZ597" s="168"/>
      <c r="KFA597" s="168"/>
      <c r="KFB597" s="168"/>
      <c r="KFC597" s="168"/>
      <c r="KFD597" s="168"/>
      <c r="KFE597" s="168"/>
      <c r="KFF597" s="168"/>
      <c r="KFG597" s="168"/>
      <c r="KFH597" s="168"/>
      <c r="KFI597" s="168"/>
      <c r="KFJ597" s="168"/>
      <c r="KFK597" s="168"/>
      <c r="KFL597" s="168"/>
      <c r="KFM597" s="168"/>
      <c r="KFN597" s="168"/>
      <c r="KFO597" s="168"/>
      <c r="KFP597" s="168"/>
      <c r="KFQ597" s="168"/>
      <c r="KFR597" s="168"/>
      <c r="KFS597" s="168"/>
      <c r="KFT597" s="168"/>
      <c r="KFU597" s="168"/>
      <c r="KFV597" s="168"/>
      <c r="KFW597" s="168"/>
      <c r="KFX597" s="168"/>
      <c r="KFY597" s="168"/>
      <c r="KFZ597" s="168"/>
      <c r="KGA597" s="168"/>
      <c r="KGB597" s="168"/>
      <c r="KGC597" s="168"/>
      <c r="KGD597" s="168"/>
      <c r="KGE597" s="168"/>
      <c r="KGF597" s="168"/>
      <c r="KGG597" s="168"/>
      <c r="KGH597" s="168"/>
      <c r="KGI597" s="168"/>
      <c r="KGJ597" s="168"/>
      <c r="KGK597" s="508"/>
      <c r="KGL597" s="508"/>
      <c r="KGM597" s="508"/>
      <c r="KGN597" s="508"/>
      <c r="KGO597" s="508"/>
      <c r="KGP597" s="508"/>
      <c r="KGQ597" s="508"/>
      <c r="KGR597" s="508"/>
      <c r="KGS597" s="508"/>
      <c r="KGT597" s="508"/>
      <c r="KGU597" s="508"/>
      <c r="KGV597" s="508"/>
      <c r="KGW597" s="508"/>
      <c r="KGX597" s="508"/>
      <c r="KGY597" s="508"/>
      <c r="KGZ597" s="508"/>
      <c r="KHA597" s="508"/>
      <c r="KHB597" s="508"/>
      <c r="KHC597" s="508"/>
      <c r="KHD597" s="508"/>
      <c r="KHE597" s="508"/>
      <c r="KHF597" s="508"/>
      <c r="KHG597" s="508"/>
      <c r="KHH597" s="508"/>
      <c r="KHI597" s="89"/>
      <c r="KHJ597" s="89"/>
      <c r="KHK597" s="89"/>
      <c r="KHL597" s="89"/>
      <c r="KHM597" s="89"/>
      <c r="KHN597" s="508"/>
      <c r="KHO597" s="508"/>
      <c r="KHP597" s="89"/>
      <c r="KHQ597" s="89"/>
      <c r="KHR597" s="508"/>
      <c r="KHS597" s="508"/>
      <c r="KHT597" s="89"/>
      <c r="KHU597" s="89"/>
      <c r="KHV597" s="508"/>
      <c r="KHW597" s="508"/>
      <c r="KHX597" s="508"/>
      <c r="KHY597" s="508"/>
      <c r="KHZ597" s="508"/>
      <c r="KIA597" s="508"/>
      <c r="KIB597" s="508"/>
      <c r="KIC597" s="89"/>
      <c r="KID597" s="89"/>
      <c r="KIE597" s="508"/>
      <c r="KIF597" s="508"/>
      <c r="KIG597" s="89"/>
      <c r="KIH597" s="89"/>
      <c r="KII597" s="508"/>
      <c r="KIJ597" s="508"/>
      <c r="KIK597" s="508"/>
      <c r="KIL597" s="508"/>
      <c r="KIM597" s="508"/>
      <c r="KIN597" s="203"/>
      <c r="KIO597" s="107"/>
      <c r="KIP597" s="508"/>
      <c r="KIQ597" s="508"/>
      <c r="KIR597" s="508"/>
      <c r="KIS597" s="508"/>
      <c r="KIT597" s="508"/>
      <c r="KIU597" s="508"/>
      <c r="KIV597" s="508"/>
      <c r="KIW597" s="168"/>
      <c r="KIX597" s="168"/>
      <c r="KIY597" s="168"/>
      <c r="KIZ597" s="168"/>
      <c r="KJA597" s="168"/>
      <c r="KJB597" s="168"/>
      <c r="KJC597" s="168"/>
      <c r="KJD597" s="168"/>
      <c r="KJE597" s="168"/>
      <c r="KJF597" s="168"/>
      <c r="KJG597" s="168"/>
      <c r="KJH597" s="168"/>
      <c r="KJI597" s="168"/>
      <c r="KJJ597" s="168"/>
      <c r="KJK597" s="168"/>
      <c r="KJL597" s="168"/>
      <c r="KJM597" s="168"/>
      <c r="KJN597" s="168"/>
      <c r="KJO597" s="168"/>
      <c r="KJP597" s="168"/>
      <c r="KJQ597" s="168"/>
      <c r="KJR597" s="168"/>
      <c r="KJS597" s="168"/>
      <c r="KJT597" s="168"/>
      <c r="KJU597" s="168"/>
      <c r="KJV597" s="168"/>
      <c r="KJW597" s="168"/>
      <c r="KJX597" s="168"/>
      <c r="KJY597" s="168"/>
      <c r="KJZ597" s="168"/>
      <c r="KKA597" s="168"/>
      <c r="KKB597" s="168"/>
      <c r="KKC597" s="168"/>
      <c r="KKD597" s="168"/>
      <c r="KKE597" s="168"/>
      <c r="KKF597" s="168"/>
      <c r="KKG597" s="168"/>
      <c r="KKH597" s="168"/>
      <c r="KKI597" s="168"/>
      <c r="KKJ597" s="168"/>
      <c r="KKK597" s="168"/>
      <c r="KKL597" s="168"/>
      <c r="KKM597" s="168"/>
      <c r="KKN597" s="168"/>
      <c r="KKO597" s="508"/>
      <c r="KKP597" s="508"/>
      <c r="KKQ597" s="508"/>
      <c r="KKR597" s="508"/>
      <c r="KKS597" s="508"/>
      <c r="KKT597" s="508"/>
      <c r="KKU597" s="508"/>
      <c r="KKV597" s="508"/>
      <c r="KKW597" s="508"/>
      <c r="KKX597" s="508"/>
      <c r="KKY597" s="508"/>
      <c r="KKZ597" s="508"/>
      <c r="KLA597" s="508"/>
      <c r="KLB597" s="508"/>
      <c r="KLC597" s="508"/>
      <c r="KLD597" s="508"/>
      <c r="KLE597" s="508"/>
      <c r="KLF597" s="508"/>
      <c r="KLG597" s="508"/>
      <c r="KLH597" s="508"/>
      <c r="KLI597" s="508"/>
      <c r="KLJ597" s="508"/>
      <c r="KLK597" s="508"/>
      <c r="KLL597" s="508"/>
      <c r="KLM597" s="89"/>
      <c r="KLN597" s="89"/>
      <c r="KLO597" s="89"/>
      <c r="KLP597" s="89"/>
      <c r="KLQ597" s="89"/>
      <c r="KLR597" s="508"/>
      <c r="KLS597" s="508"/>
      <c r="KLT597" s="89"/>
      <c r="KLU597" s="89"/>
      <c r="KLV597" s="508"/>
      <c r="KLW597" s="508"/>
      <c r="KLX597" s="89"/>
      <c r="KLY597" s="89"/>
      <c r="KLZ597" s="508"/>
      <c r="KMA597" s="508"/>
      <c r="KMB597" s="508"/>
      <c r="KMC597" s="508"/>
      <c r="KMD597" s="508"/>
      <c r="KME597" s="508"/>
      <c r="KMF597" s="508"/>
      <c r="KMG597" s="89"/>
      <c r="KMH597" s="89"/>
      <c r="KMI597" s="508"/>
      <c r="KMJ597" s="508"/>
      <c r="KMK597" s="89"/>
      <c r="KML597" s="89"/>
      <c r="KMM597" s="508"/>
      <c r="KMN597" s="508"/>
      <c r="KMO597" s="508"/>
      <c r="KMP597" s="508"/>
      <c r="KMQ597" s="508"/>
      <c r="KMR597" s="203"/>
      <c r="KMS597" s="107"/>
      <c r="KMT597" s="508"/>
      <c r="KMU597" s="508"/>
      <c r="KMV597" s="508"/>
      <c r="KMW597" s="508"/>
      <c r="KMX597" s="508"/>
      <c r="KMY597" s="508"/>
      <c r="KMZ597" s="508"/>
      <c r="KNA597" s="168"/>
      <c r="KNB597" s="168"/>
      <c r="KNC597" s="168"/>
      <c r="KND597" s="168"/>
      <c r="KNE597" s="168"/>
      <c r="KNF597" s="168"/>
      <c r="KNG597" s="168"/>
      <c r="KNH597" s="168"/>
      <c r="KNI597" s="168"/>
      <c r="KNJ597" s="168"/>
      <c r="KNK597" s="168"/>
      <c r="KNL597" s="168"/>
      <c r="KNM597" s="168"/>
      <c r="KNN597" s="168"/>
      <c r="KNO597" s="168"/>
      <c r="KNP597" s="168"/>
      <c r="KNQ597" s="168"/>
      <c r="KNR597" s="168"/>
      <c r="KNS597" s="168"/>
      <c r="KNT597" s="168"/>
      <c r="KNU597" s="168"/>
      <c r="KNV597" s="168"/>
      <c r="KNW597" s="168"/>
      <c r="KNX597" s="168"/>
      <c r="KNY597" s="168"/>
      <c r="KNZ597" s="168"/>
      <c r="KOA597" s="168"/>
      <c r="KOB597" s="168"/>
      <c r="KOC597" s="168"/>
      <c r="KOD597" s="168"/>
      <c r="KOE597" s="168"/>
      <c r="KOF597" s="168"/>
      <c r="KOG597" s="168"/>
      <c r="KOH597" s="168"/>
      <c r="KOI597" s="168"/>
      <c r="KOJ597" s="168"/>
      <c r="KOK597" s="168"/>
      <c r="KOL597" s="168"/>
      <c r="KOM597" s="168"/>
      <c r="KON597" s="168"/>
      <c r="KOO597" s="168"/>
      <c r="KOP597" s="168"/>
      <c r="KOQ597" s="168"/>
      <c r="KOR597" s="168"/>
      <c r="KOS597" s="508"/>
      <c r="KOT597" s="508"/>
      <c r="KOU597" s="508"/>
      <c r="KOV597" s="508"/>
      <c r="KOW597" s="508"/>
      <c r="KOX597" s="508"/>
      <c r="KOY597" s="508"/>
      <c r="KOZ597" s="508"/>
      <c r="KPA597" s="508"/>
      <c r="KPB597" s="508"/>
      <c r="KPC597" s="508"/>
      <c r="KPD597" s="508"/>
      <c r="KPE597" s="508"/>
      <c r="KPF597" s="508"/>
      <c r="KPG597" s="508"/>
      <c r="KPH597" s="508"/>
      <c r="KPI597" s="508"/>
      <c r="KPJ597" s="508"/>
      <c r="KPK597" s="508"/>
      <c r="KPL597" s="508"/>
      <c r="KPM597" s="508"/>
      <c r="KPN597" s="508"/>
      <c r="KPO597" s="508"/>
      <c r="KPP597" s="508"/>
      <c r="KPQ597" s="89"/>
      <c r="KPR597" s="89"/>
      <c r="KPS597" s="89"/>
      <c r="KPT597" s="89"/>
      <c r="KPU597" s="89"/>
      <c r="KPV597" s="508"/>
      <c r="KPW597" s="508"/>
      <c r="KPX597" s="89"/>
      <c r="KPY597" s="89"/>
      <c r="KPZ597" s="508"/>
      <c r="KQA597" s="508"/>
      <c r="KQB597" s="89"/>
      <c r="KQC597" s="89"/>
      <c r="KQD597" s="508"/>
      <c r="KQE597" s="508"/>
      <c r="KQF597" s="508"/>
      <c r="KQG597" s="508"/>
      <c r="KQH597" s="508"/>
      <c r="KQI597" s="508"/>
      <c r="KQJ597" s="508"/>
      <c r="KQK597" s="89"/>
      <c r="KQL597" s="89"/>
      <c r="KQM597" s="508"/>
      <c r="KQN597" s="508"/>
      <c r="KQO597" s="89"/>
      <c r="KQP597" s="89"/>
      <c r="KQQ597" s="508"/>
      <c r="KQR597" s="508"/>
      <c r="KQS597" s="508"/>
      <c r="KQT597" s="508"/>
      <c r="KQU597" s="508"/>
      <c r="KQV597" s="203"/>
      <c r="KQW597" s="107"/>
      <c r="KQX597" s="508"/>
      <c r="KQY597" s="508"/>
      <c r="KQZ597" s="508"/>
      <c r="KRA597" s="508"/>
      <c r="KRB597" s="508"/>
      <c r="KRC597" s="508"/>
      <c r="KRD597" s="508"/>
      <c r="KRE597" s="168"/>
      <c r="KRF597" s="168"/>
      <c r="KRG597" s="168"/>
      <c r="KRH597" s="168"/>
      <c r="KRI597" s="168"/>
      <c r="KRJ597" s="168"/>
      <c r="KRK597" s="168"/>
      <c r="KRL597" s="168"/>
      <c r="KRM597" s="168"/>
      <c r="KRN597" s="168"/>
      <c r="KRO597" s="168"/>
      <c r="KRP597" s="168"/>
      <c r="KRQ597" s="168"/>
      <c r="KRR597" s="168"/>
      <c r="KRS597" s="168"/>
      <c r="KRT597" s="168"/>
      <c r="KRU597" s="168"/>
      <c r="KRV597" s="168"/>
      <c r="KRW597" s="168"/>
      <c r="KRX597" s="168"/>
      <c r="KRY597" s="168"/>
      <c r="KRZ597" s="168"/>
      <c r="KSA597" s="168"/>
      <c r="KSB597" s="168"/>
      <c r="KSC597" s="168"/>
      <c r="KSD597" s="168"/>
      <c r="KSE597" s="168"/>
      <c r="KSF597" s="168"/>
      <c r="KSG597" s="168"/>
      <c r="KSH597" s="168"/>
      <c r="KSI597" s="168"/>
      <c r="KSJ597" s="168"/>
      <c r="KSK597" s="168"/>
      <c r="KSL597" s="168"/>
      <c r="KSM597" s="168"/>
      <c r="KSN597" s="168"/>
      <c r="KSO597" s="168"/>
      <c r="KSP597" s="168"/>
      <c r="KSQ597" s="168"/>
      <c r="KSR597" s="168"/>
      <c r="KSS597" s="168"/>
      <c r="KST597" s="168"/>
      <c r="KSU597" s="168"/>
      <c r="KSV597" s="168"/>
      <c r="KSW597" s="508"/>
      <c r="KSX597" s="508"/>
      <c r="KSY597" s="508"/>
      <c r="KSZ597" s="508"/>
      <c r="KTA597" s="508"/>
      <c r="KTB597" s="508"/>
      <c r="KTC597" s="508"/>
      <c r="KTD597" s="508"/>
      <c r="KTE597" s="508"/>
      <c r="KTF597" s="508"/>
      <c r="KTG597" s="508"/>
      <c r="KTH597" s="508"/>
      <c r="KTI597" s="508"/>
      <c r="KTJ597" s="508"/>
      <c r="KTK597" s="508"/>
      <c r="KTL597" s="508"/>
      <c r="KTM597" s="508"/>
      <c r="KTN597" s="508"/>
      <c r="KTO597" s="508"/>
      <c r="KTP597" s="508"/>
      <c r="KTQ597" s="508"/>
      <c r="KTR597" s="508"/>
      <c r="KTS597" s="508"/>
      <c r="KTT597" s="508"/>
      <c r="KTU597" s="89"/>
      <c r="KTV597" s="89"/>
      <c r="KTW597" s="89"/>
      <c r="KTX597" s="89"/>
      <c r="KTY597" s="89"/>
      <c r="KTZ597" s="508"/>
      <c r="KUA597" s="508"/>
      <c r="KUB597" s="89"/>
      <c r="KUC597" s="89"/>
      <c r="KUD597" s="508"/>
      <c r="KUE597" s="508"/>
      <c r="KUF597" s="89"/>
      <c r="KUG597" s="89"/>
      <c r="KUH597" s="508"/>
      <c r="KUI597" s="508"/>
      <c r="KUJ597" s="508"/>
      <c r="KUK597" s="508"/>
      <c r="KUL597" s="508"/>
      <c r="KUM597" s="508"/>
      <c r="KUN597" s="508"/>
      <c r="KUO597" s="89"/>
      <c r="KUP597" s="89"/>
      <c r="KUQ597" s="508"/>
      <c r="KUR597" s="508"/>
      <c r="KUS597" s="89"/>
      <c r="KUT597" s="89"/>
      <c r="KUU597" s="508"/>
      <c r="KUV597" s="508"/>
      <c r="KUW597" s="508"/>
      <c r="KUX597" s="508"/>
      <c r="KUY597" s="508"/>
      <c r="KUZ597" s="203"/>
      <c r="KVA597" s="107"/>
      <c r="KVB597" s="508"/>
      <c r="KVC597" s="508"/>
      <c r="KVD597" s="508"/>
      <c r="KVE597" s="508"/>
      <c r="KVF597" s="508"/>
      <c r="KVG597" s="508"/>
      <c r="KVH597" s="508"/>
      <c r="KVI597" s="168"/>
      <c r="KVJ597" s="168"/>
      <c r="KVK597" s="168"/>
      <c r="KVL597" s="168"/>
      <c r="KVM597" s="168"/>
      <c r="KVN597" s="168"/>
      <c r="KVO597" s="168"/>
      <c r="KVP597" s="168"/>
      <c r="KVQ597" s="168"/>
      <c r="KVR597" s="168"/>
      <c r="KVS597" s="168"/>
      <c r="KVT597" s="168"/>
      <c r="KVU597" s="168"/>
      <c r="KVV597" s="168"/>
      <c r="KVW597" s="168"/>
      <c r="KVX597" s="168"/>
      <c r="KVY597" s="168"/>
      <c r="KVZ597" s="168"/>
      <c r="KWA597" s="168"/>
      <c r="KWB597" s="168"/>
      <c r="KWC597" s="168"/>
      <c r="KWD597" s="168"/>
      <c r="KWE597" s="168"/>
      <c r="KWF597" s="168"/>
      <c r="KWG597" s="168"/>
      <c r="KWH597" s="168"/>
      <c r="KWI597" s="168"/>
      <c r="KWJ597" s="168"/>
      <c r="KWK597" s="168"/>
      <c r="KWL597" s="168"/>
      <c r="KWM597" s="168"/>
      <c r="KWN597" s="168"/>
      <c r="KWO597" s="168"/>
      <c r="KWP597" s="168"/>
      <c r="KWQ597" s="168"/>
      <c r="KWR597" s="168"/>
      <c r="KWS597" s="168"/>
      <c r="KWT597" s="168"/>
      <c r="KWU597" s="168"/>
      <c r="KWV597" s="168"/>
      <c r="KWW597" s="168"/>
      <c r="KWX597" s="168"/>
      <c r="KWY597" s="168"/>
      <c r="KWZ597" s="168"/>
      <c r="KXA597" s="508"/>
      <c r="KXB597" s="508"/>
      <c r="KXC597" s="508"/>
      <c r="KXD597" s="508"/>
      <c r="KXE597" s="508"/>
      <c r="KXF597" s="508"/>
      <c r="KXG597" s="508"/>
      <c r="KXH597" s="508"/>
      <c r="KXI597" s="508"/>
      <c r="KXJ597" s="508"/>
      <c r="KXK597" s="508"/>
      <c r="KXL597" s="508"/>
      <c r="KXM597" s="508"/>
      <c r="KXN597" s="508"/>
      <c r="KXO597" s="508"/>
      <c r="KXP597" s="508"/>
      <c r="KXQ597" s="508"/>
      <c r="KXR597" s="508"/>
      <c r="KXS597" s="508"/>
      <c r="KXT597" s="508"/>
      <c r="KXU597" s="508"/>
      <c r="KXV597" s="508"/>
      <c r="KXW597" s="508"/>
      <c r="KXX597" s="508"/>
      <c r="KXY597" s="89"/>
      <c r="KXZ597" s="89"/>
      <c r="KYA597" s="89"/>
      <c r="KYB597" s="89"/>
      <c r="KYC597" s="89"/>
      <c r="KYD597" s="508"/>
      <c r="KYE597" s="508"/>
      <c r="KYF597" s="89"/>
      <c r="KYG597" s="89"/>
      <c r="KYH597" s="508"/>
      <c r="KYI597" s="508"/>
      <c r="KYJ597" s="89"/>
      <c r="KYK597" s="89"/>
      <c r="KYL597" s="508"/>
      <c r="KYM597" s="508"/>
      <c r="KYN597" s="508"/>
      <c r="KYO597" s="508"/>
      <c r="KYP597" s="508"/>
      <c r="KYQ597" s="508"/>
      <c r="KYR597" s="508"/>
      <c r="KYS597" s="89"/>
      <c r="KYT597" s="89"/>
      <c r="KYU597" s="508"/>
      <c r="KYV597" s="508"/>
      <c r="KYW597" s="89"/>
      <c r="KYX597" s="89"/>
      <c r="KYY597" s="508"/>
      <c r="KYZ597" s="508"/>
      <c r="KZA597" s="508"/>
      <c r="KZB597" s="508"/>
      <c r="KZC597" s="508"/>
      <c r="KZD597" s="203"/>
      <c r="KZE597" s="107"/>
      <c r="KZF597" s="508"/>
      <c r="KZG597" s="508"/>
      <c r="KZH597" s="508"/>
      <c r="KZI597" s="508"/>
      <c r="KZJ597" s="508"/>
      <c r="KZK597" s="508"/>
      <c r="KZL597" s="508"/>
      <c r="KZM597" s="168"/>
      <c r="KZN597" s="168"/>
      <c r="KZO597" s="168"/>
      <c r="KZP597" s="168"/>
      <c r="KZQ597" s="168"/>
      <c r="KZR597" s="168"/>
      <c r="KZS597" s="168"/>
      <c r="KZT597" s="168"/>
      <c r="KZU597" s="168"/>
      <c r="KZV597" s="168"/>
      <c r="KZW597" s="168"/>
      <c r="KZX597" s="168"/>
      <c r="KZY597" s="168"/>
      <c r="KZZ597" s="168"/>
      <c r="LAA597" s="168"/>
      <c r="LAB597" s="168"/>
      <c r="LAC597" s="168"/>
      <c r="LAD597" s="168"/>
      <c r="LAE597" s="168"/>
      <c r="LAF597" s="168"/>
      <c r="LAG597" s="168"/>
      <c r="LAH597" s="168"/>
      <c r="LAI597" s="168"/>
      <c r="LAJ597" s="168"/>
      <c r="LAK597" s="168"/>
      <c r="LAL597" s="168"/>
      <c r="LAM597" s="168"/>
      <c r="LAN597" s="168"/>
      <c r="LAO597" s="168"/>
      <c r="LAP597" s="168"/>
      <c r="LAQ597" s="168"/>
      <c r="LAR597" s="168"/>
      <c r="LAS597" s="168"/>
      <c r="LAT597" s="168"/>
      <c r="LAU597" s="168"/>
      <c r="LAV597" s="168"/>
      <c r="LAW597" s="168"/>
      <c r="LAX597" s="168"/>
      <c r="LAY597" s="168"/>
      <c r="LAZ597" s="168"/>
      <c r="LBA597" s="168"/>
      <c r="LBB597" s="168"/>
      <c r="LBC597" s="168"/>
      <c r="LBD597" s="168"/>
      <c r="LBE597" s="508"/>
      <c r="LBF597" s="508"/>
      <c r="LBG597" s="508"/>
      <c r="LBH597" s="508"/>
      <c r="LBI597" s="508"/>
      <c r="LBJ597" s="508"/>
      <c r="LBK597" s="508"/>
      <c r="LBL597" s="508"/>
      <c r="LBM597" s="508"/>
      <c r="LBN597" s="508"/>
      <c r="LBO597" s="508"/>
      <c r="LBP597" s="508"/>
      <c r="LBQ597" s="508"/>
      <c r="LBR597" s="508"/>
      <c r="LBS597" s="508"/>
      <c r="LBT597" s="508"/>
      <c r="LBU597" s="508"/>
      <c r="LBV597" s="508"/>
      <c r="LBW597" s="508"/>
      <c r="LBX597" s="508"/>
      <c r="LBY597" s="508"/>
      <c r="LBZ597" s="508"/>
      <c r="LCA597" s="508"/>
      <c r="LCB597" s="508"/>
      <c r="LCC597" s="89"/>
      <c r="LCD597" s="89"/>
      <c r="LCE597" s="89"/>
      <c r="LCF597" s="89"/>
      <c r="LCG597" s="89"/>
      <c r="LCH597" s="508"/>
      <c r="LCI597" s="508"/>
      <c r="LCJ597" s="89"/>
      <c r="LCK597" s="89"/>
      <c r="LCL597" s="508"/>
      <c r="LCM597" s="508"/>
      <c r="LCN597" s="89"/>
      <c r="LCO597" s="89"/>
      <c r="LCP597" s="508"/>
      <c r="LCQ597" s="508"/>
      <c r="LCR597" s="508"/>
      <c r="LCS597" s="508"/>
      <c r="LCT597" s="508"/>
      <c r="LCU597" s="508"/>
      <c r="LCV597" s="508"/>
      <c r="LCW597" s="89"/>
      <c r="LCX597" s="89"/>
      <c r="LCY597" s="508"/>
      <c r="LCZ597" s="508"/>
      <c r="LDA597" s="89"/>
      <c r="LDB597" s="89"/>
      <c r="LDC597" s="508"/>
      <c r="LDD597" s="508"/>
      <c r="LDE597" s="508"/>
      <c r="LDF597" s="508"/>
      <c r="LDG597" s="508"/>
      <c r="LDH597" s="203"/>
      <c r="LDI597" s="107"/>
      <c r="LDJ597" s="508"/>
      <c r="LDK597" s="508"/>
      <c r="LDL597" s="508"/>
      <c r="LDM597" s="508"/>
      <c r="LDN597" s="508"/>
      <c r="LDO597" s="508"/>
      <c r="LDP597" s="508"/>
      <c r="LDQ597" s="168"/>
      <c r="LDR597" s="168"/>
      <c r="LDS597" s="168"/>
      <c r="LDT597" s="168"/>
      <c r="LDU597" s="168"/>
      <c r="LDV597" s="168"/>
      <c r="LDW597" s="168"/>
      <c r="LDX597" s="168"/>
      <c r="LDY597" s="168"/>
      <c r="LDZ597" s="168"/>
      <c r="LEA597" s="168"/>
      <c r="LEB597" s="168"/>
      <c r="LEC597" s="168"/>
      <c r="LED597" s="168"/>
      <c r="LEE597" s="168"/>
      <c r="LEF597" s="168"/>
      <c r="LEG597" s="168"/>
      <c r="LEH597" s="168"/>
      <c r="LEI597" s="168"/>
      <c r="LEJ597" s="168"/>
      <c r="LEK597" s="168"/>
      <c r="LEL597" s="168"/>
      <c r="LEM597" s="168"/>
      <c r="LEN597" s="168"/>
      <c r="LEO597" s="168"/>
      <c r="LEP597" s="168"/>
      <c r="LEQ597" s="168"/>
      <c r="LER597" s="168"/>
      <c r="LES597" s="168"/>
      <c r="LET597" s="168"/>
      <c r="LEU597" s="168"/>
      <c r="LEV597" s="168"/>
      <c r="LEW597" s="168"/>
      <c r="LEX597" s="168"/>
      <c r="LEY597" s="168"/>
      <c r="LEZ597" s="168"/>
      <c r="LFA597" s="168"/>
      <c r="LFB597" s="168"/>
      <c r="LFC597" s="168"/>
      <c r="LFD597" s="168"/>
      <c r="LFE597" s="168"/>
      <c r="LFF597" s="168"/>
      <c r="LFG597" s="168"/>
      <c r="LFH597" s="168"/>
      <c r="LFI597" s="508"/>
      <c r="LFJ597" s="508"/>
      <c r="LFK597" s="508"/>
      <c r="LFL597" s="508"/>
      <c r="LFM597" s="508"/>
      <c r="LFN597" s="508"/>
      <c r="LFO597" s="508"/>
      <c r="LFP597" s="508"/>
      <c r="LFQ597" s="508"/>
      <c r="LFR597" s="508"/>
      <c r="LFS597" s="508"/>
      <c r="LFT597" s="508"/>
      <c r="LFU597" s="508"/>
      <c r="LFV597" s="508"/>
      <c r="LFW597" s="508"/>
      <c r="LFX597" s="508"/>
      <c r="LFY597" s="508"/>
      <c r="LFZ597" s="508"/>
      <c r="LGA597" s="508"/>
      <c r="LGB597" s="508"/>
      <c r="LGC597" s="508"/>
      <c r="LGD597" s="508"/>
      <c r="LGE597" s="508"/>
      <c r="LGF597" s="508"/>
      <c r="LGG597" s="89"/>
      <c r="LGH597" s="89"/>
      <c r="LGI597" s="89"/>
      <c r="LGJ597" s="89"/>
      <c r="LGK597" s="89"/>
      <c r="LGL597" s="508"/>
      <c r="LGM597" s="508"/>
      <c r="LGN597" s="89"/>
      <c r="LGO597" s="89"/>
      <c r="LGP597" s="508"/>
      <c r="LGQ597" s="508"/>
      <c r="LGR597" s="89"/>
      <c r="LGS597" s="89"/>
      <c r="LGT597" s="508"/>
      <c r="LGU597" s="508"/>
      <c r="LGV597" s="508"/>
      <c r="LGW597" s="508"/>
      <c r="LGX597" s="508"/>
      <c r="LGY597" s="508"/>
      <c r="LGZ597" s="508"/>
      <c r="LHA597" s="89"/>
      <c r="LHB597" s="89"/>
      <c r="LHC597" s="508"/>
      <c r="LHD597" s="508"/>
      <c r="LHE597" s="89"/>
      <c r="LHF597" s="89"/>
      <c r="LHG597" s="508"/>
      <c r="LHH597" s="508"/>
      <c r="LHI597" s="508"/>
      <c r="LHJ597" s="508"/>
      <c r="LHK597" s="508"/>
      <c r="LHL597" s="203"/>
      <c r="LHM597" s="107"/>
      <c r="LHN597" s="508"/>
      <c r="LHO597" s="508"/>
      <c r="LHP597" s="508"/>
      <c r="LHQ597" s="508"/>
      <c r="LHR597" s="508"/>
      <c r="LHS597" s="508"/>
      <c r="LHT597" s="508"/>
      <c r="LHU597" s="168"/>
      <c r="LHV597" s="168"/>
      <c r="LHW597" s="168"/>
      <c r="LHX597" s="168"/>
      <c r="LHY597" s="168"/>
      <c r="LHZ597" s="168"/>
      <c r="LIA597" s="168"/>
      <c r="LIB597" s="168"/>
      <c r="LIC597" s="168"/>
      <c r="LID597" s="168"/>
      <c r="LIE597" s="168"/>
      <c r="LIF597" s="168"/>
      <c r="LIG597" s="168"/>
      <c r="LIH597" s="168"/>
      <c r="LII597" s="168"/>
      <c r="LIJ597" s="168"/>
      <c r="LIK597" s="168"/>
      <c r="LIL597" s="168"/>
      <c r="LIM597" s="168"/>
      <c r="LIN597" s="168"/>
      <c r="LIO597" s="168"/>
      <c r="LIP597" s="168"/>
      <c r="LIQ597" s="168"/>
      <c r="LIR597" s="168"/>
      <c r="LIS597" s="168"/>
      <c r="LIT597" s="168"/>
      <c r="LIU597" s="168"/>
      <c r="LIV597" s="168"/>
      <c r="LIW597" s="168"/>
      <c r="LIX597" s="168"/>
      <c r="LIY597" s="168"/>
      <c r="LIZ597" s="168"/>
      <c r="LJA597" s="168"/>
      <c r="LJB597" s="168"/>
      <c r="LJC597" s="168"/>
      <c r="LJD597" s="168"/>
      <c r="LJE597" s="168"/>
      <c r="LJF597" s="168"/>
      <c r="LJG597" s="168"/>
      <c r="LJH597" s="168"/>
      <c r="LJI597" s="168"/>
      <c r="LJJ597" s="168"/>
      <c r="LJK597" s="168"/>
      <c r="LJL597" s="168"/>
      <c r="LJM597" s="508"/>
      <c r="LJN597" s="508"/>
      <c r="LJO597" s="508"/>
      <c r="LJP597" s="508"/>
      <c r="LJQ597" s="508"/>
      <c r="LJR597" s="508"/>
      <c r="LJS597" s="508"/>
      <c r="LJT597" s="508"/>
      <c r="LJU597" s="508"/>
      <c r="LJV597" s="508"/>
      <c r="LJW597" s="508"/>
      <c r="LJX597" s="508"/>
      <c r="LJY597" s="508"/>
      <c r="LJZ597" s="508"/>
      <c r="LKA597" s="508"/>
      <c r="LKB597" s="508"/>
      <c r="LKC597" s="508"/>
      <c r="LKD597" s="508"/>
      <c r="LKE597" s="508"/>
      <c r="LKF597" s="508"/>
      <c r="LKG597" s="508"/>
      <c r="LKH597" s="508"/>
      <c r="LKI597" s="508"/>
      <c r="LKJ597" s="508"/>
      <c r="LKK597" s="89"/>
      <c r="LKL597" s="89"/>
      <c r="LKM597" s="89"/>
      <c r="LKN597" s="89"/>
      <c r="LKO597" s="89"/>
      <c r="LKP597" s="508"/>
      <c r="LKQ597" s="508"/>
      <c r="LKR597" s="89"/>
      <c r="LKS597" s="89"/>
      <c r="LKT597" s="508"/>
      <c r="LKU597" s="508"/>
      <c r="LKV597" s="89"/>
      <c r="LKW597" s="89"/>
      <c r="LKX597" s="508"/>
      <c r="LKY597" s="508"/>
      <c r="LKZ597" s="508"/>
      <c r="LLA597" s="508"/>
      <c r="LLB597" s="508"/>
      <c r="LLC597" s="508"/>
      <c r="LLD597" s="508"/>
      <c r="LLE597" s="89"/>
      <c r="LLF597" s="89"/>
      <c r="LLG597" s="508"/>
      <c r="LLH597" s="508"/>
      <c r="LLI597" s="89"/>
      <c r="LLJ597" s="89"/>
      <c r="LLK597" s="508"/>
      <c r="LLL597" s="508"/>
      <c r="LLM597" s="508"/>
      <c r="LLN597" s="508"/>
      <c r="LLO597" s="508"/>
      <c r="LLP597" s="203"/>
      <c r="LLQ597" s="107"/>
      <c r="LLR597" s="508"/>
      <c r="LLS597" s="508"/>
      <c r="LLT597" s="508"/>
      <c r="LLU597" s="508"/>
      <c r="LLV597" s="508"/>
      <c r="LLW597" s="508"/>
      <c r="LLX597" s="508"/>
      <c r="LLY597" s="168"/>
      <c r="LLZ597" s="168"/>
      <c r="LMA597" s="168"/>
      <c r="LMB597" s="168"/>
      <c r="LMC597" s="168"/>
      <c r="LMD597" s="168"/>
      <c r="LME597" s="168"/>
      <c r="LMF597" s="168"/>
      <c r="LMG597" s="168"/>
      <c r="LMH597" s="168"/>
      <c r="LMI597" s="168"/>
      <c r="LMJ597" s="168"/>
      <c r="LMK597" s="168"/>
      <c r="LML597" s="168"/>
      <c r="LMM597" s="168"/>
      <c r="LMN597" s="168"/>
      <c r="LMO597" s="168"/>
      <c r="LMP597" s="168"/>
      <c r="LMQ597" s="168"/>
      <c r="LMR597" s="168"/>
      <c r="LMS597" s="168"/>
      <c r="LMT597" s="168"/>
      <c r="LMU597" s="168"/>
      <c r="LMV597" s="168"/>
      <c r="LMW597" s="168"/>
      <c r="LMX597" s="168"/>
      <c r="LMY597" s="168"/>
      <c r="LMZ597" s="168"/>
      <c r="LNA597" s="168"/>
      <c r="LNB597" s="168"/>
      <c r="LNC597" s="168"/>
      <c r="LND597" s="168"/>
      <c r="LNE597" s="168"/>
      <c r="LNF597" s="168"/>
      <c r="LNG597" s="168"/>
      <c r="LNH597" s="168"/>
      <c r="LNI597" s="168"/>
      <c r="LNJ597" s="168"/>
      <c r="LNK597" s="168"/>
      <c r="LNL597" s="168"/>
      <c r="LNM597" s="168"/>
      <c r="LNN597" s="168"/>
      <c r="LNO597" s="168"/>
      <c r="LNP597" s="168"/>
      <c r="LNQ597" s="508"/>
      <c r="LNR597" s="508"/>
      <c r="LNS597" s="508"/>
      <c r="LNT597" s="508"/>
      <c r="LNU597" s="508"/>
      <c r="LNV597" s="508"/>
      <c r="LNW597" s="508"/>
      <c r="LNX597" s="508"/>
      <c r="LNY597" s="508"/>
      <c r="LNZ597" s="508"/>
      <c r="LOA597" s="508"/>
      <c r="LOB597" s="508"/>
      <c r="LOC597" s="508"/>
      <c r="LOD597" s="508"/>
      <c r="LOE597" s="508"/>
      <c r="LOF597" s="508"/>
      <c r="LOG597" s="508"/>
      <c r="LOH597" s="508"/>
      <c r="LOI597" s="508"/>
      <c r="LOJ597" s="508"/>
      <c r="LOK597" s="508"/>
      <c r="LOL597" s="508"/>
      <c r="LOM597" s="508"/>
      <c r="LON597" s="508"/>
      <c r="LOO597" s="89"/>
      <c r="LOP597" s="89"/>
      <c r="LOQ597" s="89"/>
      <c r="LOR597" s="89"/>
      <c r="LOS597" s="89"/>
      <c r="LOT597" s="508"/>
      <c r="LOU597" s="508"/>
      <c r="LOV597" s="89"/>
      <c r="LOW597" s="89"/>
      <c r="LOX597" s="508"/>
      <c r="LOY597" s="508"/>
      <c r="LOZ597" s="89"/>
      <c r="LPA597" s="89"/>
      <c r="LPB597" s="508"/>
      <c r="LPC597" s="508"/>
      <c r="LPD597" s="508"/>
      <c r="LPE597" s="508"/>
      <c r="LPF597" s="508"/>
      <c r="LPG597" s="508"/>
      <c r="LPH597" s="508"/>
      <c r="LPI597" s="89"/>
      <c r="LPJ597" s="89"/>
      <c r="LPK597" s="508"/>
      <c r="LPL597" s="508"/>
      <c r="LPM597" s="89"/>
      <c r="LPN597" s="89"/>
      <c r="LPO597" s="508"/>
      <c r="LPP597" s="508"/>
      <c r="LPQ597" s="508"/>
      <c r="LPR597" s="508"/>
      <c r="LPS597" s="508"/>
      <c r="LPT597" s="203"/>
      <c r="LPU597" s="107"/>
      <c r="LPV597" s="508"/>
      <c r="LPW597" s="508"/>
      <c r="LPX597" s="508"/>
      <c r="LPY597" s="508"/>
      <c r="LPZ597" s="508"/>
      <c r="LQA597" s="508"/>
      <c r="LQB597" s="508"/>
      <c r="LQC597" s="168"/>
      <c r="LQD597" s="168"/>
      <c r="LQE597" s="168"/>
      <c r="LQF597" s="168"/>
      <c r="LQG597" s="168"/>
      <c r="LQH597" s="168"/>
      <c r="LQI597" s="168"/>
      <c r="LQJ597" s="168"/>
      <c r="LQK597" s="168"/>
      <c r="LQL597" s="168"/>
      <c r="LQM597" s="168"/>
      <c r="LQN597" s="168"/>
      <c r="LQO597" s="168"/>
      <c r="LQP597" s="168"/>
      <c r="LQQ597" s="168"/>
      <c r="LQR597" s="168"/>
      <c r="LQS597" s="168"/>
      <c r="LQT597" s="168"/>
      <c r="LQU597" s="168"/>
      <c r="LQV597" s="168"/>
      <c r="LQW597" s="168"/>
      <c r="LQX597" s="168"/>
      <c r="LQY597" s="168"/>
      <c r="LQZ597" s="168"/>
      <c r="LRA597" s="168"/>
      <c r="LRB597" s="168"/>
      <c r="LRC597" s="168"/>
      <c r="LRD597" s="168"/>
      <c r="LRE597" s="168"/>
      <c r="LRF597" s="168"/>
      <c r="LRG597" s="168"/>
      <c r="LRH597" s="168"/>
      <c r="LRI597" s="168"/>
      <c r="LRJ597" s="168"/>
      <c r="LRK597" s="168"/>
      <c r="LRL597" s="168"/>
      <c r="LRM597" s="168"/>
      <c r="LRN597" s="168"/>
      <c r="LRO597" s="168"/>
      <c r="LRP597" s="168"/>
      <c r="LRQ597" s="168"/>
      <c r="LRR597" s="168"/>
      <c r="LRS597" s="168"/>
      <c r="LRT597" s="168"/>
      <c r="LRU597" s="508"/>
      <c r="LRV597" s="508"/>
      <c r="LRW597" s="508"/>
      <c r="LRX597" s="508"/>
      <c r="LRY597" s="508"/>
      <c r="LRZ597" s="508"/>
      <c r="LSA597" s="508"/>
      <c r="LSB597" s="508"/>
      <c r="LSC597" s="508"/>
      <c r="LSD597" s="508"/>
      <c r="LSE597" s="508"/>
      <c r="LSF597" s="508"/>
      <c r="LSG597" s="508"/>
      <c r="LSH597" s="508"/>
      <c r="LSI597" s="508"/>
      <c r="LSJ597" s="508"/>
      <c r="LSK597" s="508"/>
      <c r="LSL597" s="508"/>
      <c r="LSM597" s="508"/>
      <c r="LSN597" s="508"/>
      <c r="LSO597" s="508"/>
      <c r="LSP597" s="508"/>
      <c r="LSQ597" s="508"/>
      <c r="LSR597" s="508"/>
      <c r="LSS597" s="89"/>
      <c r="LST597" s="89"/>
      <c r="LSU597" s="89"/>
      <c r="LSV597" s="89"/>
      <c r="LSW597" s="89"/>
      <c r="LSX597" s="508"/>
      <c r="LSY597" s="508"/>
      <c r="LSZ597" s="89"/>
      <c r="LTA597" s="89"/>
      <c r="LTB597" s="508"/>
      <c r="LTC597" s="508"/>
      <c r="LTD597" s="89"/>
      <c r="LTE597" s="89"/>
      <c r="LTF597" s="508"/>
      <c r="LTG597" s="508"/>
      <c r="LTH597" s="508"/>
      <c r="LTI597" s="508"/>
      <c r="LTJ597" s="508"/>
      <c r="LTK597" s="508"/>
      <c r="LTL597" s="508"/>
      <c r="LTM597" s="89"/>
      <c r="LTN597" s="89"/>
      <c r="LTO597" s="508"/>
      <c r="LTP597" s="508"/>
      <c r="LTQ597" s="89"/>
      <c r="LTR597" s="89"/>
      <c r="LTS597" s="508"/>
      <c r="LTT597" s="508"/>
      <c r="LTU597" s="508"/>
      <c r="LTV597" s="508"/>
      <c r="LTW597" s="508"/>
      <c r="LTX597" s="203"/>
      <c r="LTY597" s="107"/>
      <c r="LTZ597" s="508"/>
      <c r="LUA597" s="508"/>
      <c r="LUB597" s="508"/>
      <c r="LUC597" s="508"/>
      <c r="LUD597" s="508"/>
      <c r="LUE597" s="508"/>
      <c r="LUF597" s="508"/>
      <c r="LUG597" s="168"/>
      <c r="LUH597" s="168"/>
      <c r="LUI597" s="168"/>
      <c r="LUJ597" s="168"/>
      <c r="LUK597" s="168"/>
      <c r="LUL597" s="168"/>
      <c r="LUM597" s="168"/>
      <c r="LUN597" s="168"/>
      <c r="LUO597" s="168"/>
      <c r="LUP597" s="168"/>
      <c r="LUQ597" s="168"/>
      <c r="LUR597" s="168"/>
      <c r="LUS597" s="168"/>
      <c r="LUT597" s="168"/>
      <c r="LUU597" s="168"/>
      <c r="LUV597" s="168"/>
      <c r="LUW597" s="168"/>
      <c r="LUX597" s="168"/>
      <c r="LUY597" s="168"/>
      <c r="LUZ597" s="168"/>
      <c r="LVA597" s="168"/>
      <c r="LVB597" s="168"/>
      <c r="LVC597" s="168"/>
      <c r="LVD597" s="168"/>
      <c r="LVE597" s="168"/>
      <c r="LVF597" s="168"/>
      <c r="LVG597" s="168"/>
      <c r="LVH597" s="168"/>
      <c r="LVI597" s="168"/>
      <c r="LVJ597" s="168"/>
      <c r="LVK597" s="168"/>
      <c r="LVL597" s="168"/>
      <c r="LVM597" s="168"/>
      <c r="LVN597" s="168"/>
      <c r="LVO597" s="168"/>
      <c r="LVP597" s="168"/>
      <c r="LVQ597" s="168"/>
      <c r="LVR597" s="168"/>
      <c r="LVS597" s="168"/>
      <c r="LVT597" s="168"/>
      <c r="LVU597" s="168"/>
      <c r="LVV597" s="168"/>
      <c r="LVW597" s="168"/>
      <c r="LVX597" s="168"/>
      <c r="LVY597" s="508"/>
      <c r="LVZ597" s="508"/>
      <c r="LWA597" s="508"/>
      <c r="LWB597" s="508"/>
      <c r="LWC597" s="508"/>
      <c r="LWD597" s="508"/>
      <c r="LWE597" s="508"/>
      <c r="LWF597" s="508"/>
      <c r="LWG597" s="508"/>
      <c r="LWH597" s="508"/>
      <c r="LWI597" s="508"/>
      <c r="LWJ597" s="508"/>
      <c r="LWK597" s="508"/>
      <c r="LWL597" s="508"/>
      <c r="LWM597" s="508"/>
      <c r="LWN597" s="508"/>
      <c r="LWO597" s="508"/>
      <c r="LWP597" s="508"/>
      <c r="LWQ597" s="508"/>
      <c r="LWR597" s="508"/>
      <c r="LWS597" s="508"/>
      <c r="LWT597" s="508"/>
      <c r="LWU597" s="508"/>
      <c r="LWV597" s="508"/>
      <c r="LWW597" s="89"/>
      <c r="LWX597" s="89"/>
      <c r="LWY597" s="89"/>
      <c r="LWZ597" s="89"/>
      <c r="LXA597" s="89"/>
      <c r="LXB597" s="508"/>
      <c r="LXC597" s="508"/>
      <c r="LXD597" s="89"/>
      <c r="LXE597" s="89"/>
      <c r="LXF597" s="508"/>
      <c r="LXG597" s="508"/>
      <c r="LXH597" s="89"/>
      <c r="LXI597" s="89"/>
      <c r="LXJ597" s="508"/>
      <c r="LXK597" s="508"/>
      <c r="LXL597" s="508"/>
      <c r="LXM597" s="508"/>
      <c r="LXN597" s="508"/>
      <c r="LXO597" s="508"/>
      <c r="LXP597" s="508"/>
      <c r="LXQ597" s="89"/>
      <c r="LXR597" s="89"/>
      <c r="LXS597" s="508"/>
      <c r="LXT597" s="508"/>
      <c r="LXU597" s="89"/>
      <c r="LXV597" s="89"/>
      <c r="LXW597" s="508"/>
      <c r="LXX597" s="508"/>
      <c r="LXY597" s="508"/>
      <c r="LXZ597" s="508"/>
      <c r="LYA597" s="508"/>
      <c r="LYB597" s="203"/>
      <c r="LYC597" s="107"/>
      <c r="LYD597" s="508"/>
      <c r="LYE597" s="508"/>
      <c r="LYF597" s="508"/>
      <c r="LYG597" s="508"/>
      <c r="LYH597" s="508"/>
      <c r="LYI597" s="508"/>
      <c r="LYJ597" s="508"/>
      <c r="LYK597" s="168"/>
      <c r="LYL597" s="168"/>
      <c r="LYM597" s="168"/>
      <c r="LYN597" s="168"/>
      <c r="LYO597" s="168"/>
      <c r="LYP597" s="168"/>
      <c r="LYQ597" s="168"/>
      <c r="LYR597" s="168"/>
      <c r="LYS597" s="168"/>
      <c r="LYT597" s="168"/>
      <c r="LYU597" s="168"/>
      <c r="LYV597" s="168"/>
      <c r="LYW597" s="168"/>
      <c r="LYX597" s="168"/>
      <c r="LYY597" s="168"/>
      <c r="LYZ597" s="168"/>
      <c r="LZA597" s="168"/>
      <c r="LZB597" s="168"/>
      <c r="LZC597" s="168"/>
      <c r="LZD597" s="168"/>
      <c r="LZE597" s="168"/>
      <c r="LZF597" s="168"/>
      <c r="LZG597" s="168"/>
      <c r="LZH597" s="168"/>
      <c r="LZI597" s="168"/>
      <c r="LZJ597" s="168"/>
      <c r="LZK597" s="168"/>
      <c r="LZL597" s="168"/>
      <c r="LZM597" s="168"/>
      <c r="LZN597" s="168"/>
      <c r="LZO597" s="168"/>
      <c r="LZP597" s="168"/>
      <c r="LZQ597" s="168"/>
      <c r="LZR597" s="168"/>
      <c r="LZS597" s="168"/>
      <c r="LZT597" s="168"/>
      <c r="LZU597" s="168"/>
      <c r="LZV597" s="168"/>
      <c r="LZW597" s="168"/>
      <c r="LZX597" s="168"/>
      <c r="LZY597" s="168"/>
      <c r="LZZ597" s="168"/>
      <c r="MAA597" s="168"/>
      <c r="MAB597" s="168"/>
      <c r="MAC597" s="508"/>
      <c r="MAD597" s="508"/>
      <c r="MAE597" s="508"/>
      <c r="MAF597" s="508"/>
      <c r="MAG597" s="508"/>
      <c r="MAH597" s="508"/>
      <c r="MAI597" s="508"/>
      <c r="MAJ597" s="508"/>
      <c r="MAK597" s="508"/>
      <c r="MAL597" s="508"/>
      <c r="MAM597" s="508"/>
      <c r="MAN597" s="508"/>
      <c r="MAO597" s="508"/>
      <c r="MAP597" s="508"/>
      <c r="MAQ597" s="508"/>
      <c r="MAR597" s="508"/>
      <c r="MAS597" s="508"/>
      <c r="MAT597" s="508"/>
      <c r="MAU597" s="508"/>
      <c r="MAV597" s="508"/>
      <c r="MAW597" s="508"/>
      <c r="MAX597" s="508"/>
      <c r="MAY597" s="508"/>
      <c r="MAZ597" s="508"/>
      <c r="MBA597" s="89"/>
      <c r="MBB597" s="89"/>
      <c r="MBC597" s="89"/>
      <c r="MBD597" s="89"/>
      <c r="MBE597" s="89"/>
      <c r="MBF597" s="508"/>
      <c r="MBG597" s="508"/>
      <c r="MBH597" s="89"/>
      <c r="MBI597" s="89"/>
      <c r="MBJ597" s="508"/>
      <c r="MBK597" s="508"/>
      <c r="MBL597" s="89"/>
      <c r="MBM597" s="89"/>
      <c r="MBN597" s="508"/>
      <c r="MBO597" s="508"/>
      <c r="MBP597" s="508"/>
      <c r="MBQ597" s="508"/>
      <c r="MBR597" s="508"/>
      <c r="MBS597" s="508"/>
      <c r="MBT597" s="508"/>
      <c r="MBU597" s="89"/>
      <c r="MBV597" s="89"/>
      <c r="MBW597" s="508"/>
      <c r="MBX597" s="508"/>
      <c r="MBY597" s="89"/>
      <c r="MBZ597" s="89"/>
      <c r="MCA597" s="508"/>
      <c r="MCB597" s="508"/>
      <c r="MCC597" s="508"/>
      <c r="MCD597" s="508"/>
      <c r="MCE597" s="508"/>
      <c r="MCF597" s="203"/>
      <c r="MCG597" s="107"/>
      <c r="MCH597" s="508"/>
      <c r="MCI597" s="508"/>
      <c r="MCJ597" s="508"/>
      <c r="MCK597" s="508"/>
      <c r="MCL597" s="508"/>
      <c r="MCM597" s="508"/>
      <c r="MCN597" s="508"/>
      <c r="MCO597" s="168"/>
      <c r="MCP597" s="168"/>
      <c r="MCQ597" s="168"/>
      <c r="MCR597" s="168"/>
      <c r="MCS597" s="168"/>
      <c r="MCT597" s="168"/>
      <c r="MCU597" s="168"/>
      <c r="MCV597" s="168"/>
      <c r="MCW597" s="168"/>
      <c r="MCX597" s="168"/>
      <c r="MCY597" s="168"/>
      <c r="MCZ597" s="168"/>
      <c r="MDA597" s="168"/>
      <c r="MDB597" s="168"/>
      <c r="MDC597" s="168"/>
      <c r="MDD597" s="168"/>
      <c r="MDE597" s="168"/>
      <c r="MDF597" s="168"/>
      <c r="MDG597" s="168"/>
      <c r="MDH597" s="168"/>
      <c r="MDI597" s="168"/>
      <c r="MDJ597" s="168"/>
      <c r="MDK597" s="168"/>
      <c r="MDL597" s="168"/>
      <c r="MDM597" s="168"/>
      <c r="MDN597" s="168"/>
      <c r="MDO597" s="168"/>
      <c r="MDP597" s="168"/>
      <c r="MDQ597" s="168"/>
      <c r="MDR597" s="168"/>
      <c r="MDS597" s="168"/>
      <c r="MDT597" s="168"/>
      <c r="MDU597" s="168"/>
      <c r="MDV597" s="168"/>
      <c r="MDW597" s="168"/>
      <c r="MDX597" s="168"/>
      <c r="MDY597" s="168"/>
      <c r="MDZ597" s="168"/>
      <c r="MEA597" s="168"/>
      <c r="MEB597" s="168"/>
      <c r="MEC597" s="168"/>
      <c r="MED597" s="168"/>
      <c r="MEE597" s="168"/>
      <c r="MEF597" s="168"/>
      <c r="MEG597" s="508"/>
      <c r="MEH597" s="508"/>
      <c r="MEI597" s="508"/>
      <c r="MEJ597" s="508"/>
      <c r="MEK597" s="508"/>
      <c r="MEL597" s="508"/>
      <c r="MEM597" s="508"/>
      <c r="MEN597" s="508"/>
      <c r="MEO597" s="508"/>
      <c r="MEP597" s="508"/>
      <c r="MEQ597" s="508"/>
      <c r="MER597" s="508"/>
      <c r="MES597" s="508"/>
      <c r="MET597" s="508"/>
      <c r="MEU597" s="508"/>
      <c r="MEV597" s="508"/>
      <c r="MEW597" s="508"/>
      <c r="MEX597" s="508"/>
      <c r="MEY597" s="508"/>
      <c r="MEZ597" s="508"/>
      <c r="MFA597" s="508"/>
      <c r="MFB597" s="508"/>
      <c r="MFC597" s="508"/>
      <c r="MFD597" s="508"/>
      <c r="MFE597" s="89"/>
      <c r="MFF597" s="89"/>
      <c r="MFG597" s="89"/>
      <c r="MFH597" s="89"/>
      <c r="MFI597" s="89"/>
      <c r="MFJ597" s="508"/>
      <c r="MFK597" s="508"/>
      <c r="MFL597" s="89"/>
      <c r="MFM597" s="89"/>
      <c r="MFN597" s="508"/>
      <c r="MFO597" s="508"/>
      <c r="MFP597" s="89"/>
      <c r="MFQ597" s="89"/>
      <c r="MFR597" s="508"/>
      <c r="MFS597" s="508"/>
      <c r="MFT597" s="508"/>
      <c r="MFU597" s="508"/>
      <c r="MFV597" s="508"/>
      <c r="MFW597" s="508"/>
      <c r="MFX597" s="508"/>
      <c r="MFY597" s="89"/>
      <c r="MFZ597" s="89"/>
      <c r="MGA597" s="508"/>
      <c r="MGB597" s="508"/>
      <c r="MGC597" s="89"/>
      <c r="MGD597" s="89"/>
      <c r="MGE597" s="508"/>
      <c r="MGF597" s="508"/>
      <c r="MGG597" s="508"/>
      <c r="MGH597" s="508"/>
      <c r="MGI597" s="508"/>
      <c r="MGJ597" s="203"/>
      <c r="MGK597" s="107"/>
      <c r="MGL597" s="508"/>
      <c r="MGM597" s="508"/>
      <c r="MGN597" s="508"/>
      <c r="MGO597" s="508"/>
      <c r="MGP597" s="508"/>
      <c r="MGQ597" s="508"/>
      <c r="MGR597" s="508"/>
      <c r="MGS597" s="168"/>
      <c r="MGT597" s="168"/>
      <c r="MGU597" s="168"/>
      <c r="MGV597" s="168"/>
      <c r="MGW597" s="168"/>
      <c r="MGX597" s="168"/>
      <c r="MGY597" s="168"/>
      <c r="MGZ597" s="168"/>
      <c r="MHA597" s="168"/>
      <c r="MHB597" s="168"/>
      <c r="MHC597" s="168"/>
      <c r="MHD597" s="168"/>
      <c r="MHE597" s="168"/>
      <c r="MHF597" s="168"/>
      <c r="MHG597" s="168"/>
      <c r="MHH597" s="168"/>
      <c r="MHI597" s="168"/>
      <c r="MHJ597" s="168"/>
      <c r="MHK597" s="168"/>
      <c r="MHL597" s="168"/>
      <c r="MHM597" s="168"/>
      <c r="MHN597" s="168"/>
      <c r="MHO597" s="168"/>
      <c r="MHP597" s="168"/>
      <c r="MHQ597" s="168"/>
      <c r="MHR597" s="168"/>
      <c r="MHS597" s="168"/>
      <c r="MHT597" s="168"/>
      <c r="MHU597" s="168"/>
      <c r="MHV597" s="168"/>
      <c r="MHW597" s="168"/>
      <c r="MHX597" s="168"/>
      <c r="MHY597" s="168"/>
      <c r="MHZ597" s="168"/>
      <c r="MIA597" s="168"/>
      <c r="MIB597" s="168"/>
      <c r="MIC597" s="168"/>
      <c r="MID597" s="168"/>
      <c r="MIE597" s="168"/>
      <c r="MIF597" s="168"/>
      <c r="MIG597" s="168"/>
      <c r="MIH597" s="168"/>
      <c r="MII597" s="168"/>
      <c r="MIJ597" s="168"/>
      <c r="MIK597" s="508"/>
      <c r="MIL597" s="508"/>
      <c r="MIM597" s="508"/>
      <c r="MIN597" s="508"/>
      <c r="MIO597" s="508"/>
      <c r="MIP597" s="508"/>
      <c r="MIQ597" s="508"/>
      <c r="MIR597" s="508"/>
      <c r="MIS597" s="508"/>
      <c r="MIT597" s="508"/>
      <c r="MIU597" s="508"/>
      <c r="MIV597" s="508"/>
      <c r="MIW597" s="508"/>
      <c r="MIX597" s="508"/>
      <c r="MIY597" s="508"/>
      <c r="MIZ597" s="508"/>
      <c r="MJA597" s="508"/>
      <c r="MJB597" s="508"/>
      <c r="MJC597" s="508"/>
      <c r="MJD597" s="508"/>
      <c r="MJE597" s="508"/>
      <c r="MJF597" s="508"/>
      <c r="MJG597" s="508"/>
      <c r="MJH597" s="508"/>
      <c r="MJI597" s="89"/>
      <c r="MJJ597" s="89"/>
      <c r="MJK597" s="89"/>
      <c r="MJL597" s="89"/>
      <c r="MJM597" s="89"/>
      <c r="MJN597" s="508"/>
      <c r="MJO597" s="508"/>
      <c r="MJP597" s="89"/>
      <c r="MJQ597" s="89"/>
      <c r="MJR597" s="508"/>
      <c r="MJS597" s="508"/>
      <c r="MJT597" s="89"/>
      <c r="MJU597" s="89"/>
      <c r="MJV597" s="508"/>
      <c r="MJW597" s="508"/>
      <c r="MJX597" s="508"/>
      <c r="MJY597" s="508"/>
      <c r="MJZ597" s="508"/>
      <c r="MKA597" s="508"/>
      <c r="MKB597" s="508"/>
      <c r="MKC597" s="89"/>
      <c r="MKD597" s="89"/>
      <c r="MKE597" s="508"/>
      <c r="MKF597" s="508"/>
      <c r="MKG597" s="89"/>
      <c r="MKH597" s="89"/>
      <c r="MKI597" s="508"/>
      <c r="MKJ597" s="508"/>
      <c r="MKK597" s="508"/>
      <c r="MKL597" s="508"/>
      <c r="MKM597" s="508"/>
      <c r="MKN597" s="203"/>
      <c r="MKO597" s="107"/>
      <c r="MKP597" s="508"/>
      <c r="MKQ597" s="508"/>
      <c r="MKR597" s="508"/>
      <c r="MKS597" s="508"/>
      <c r="MKT597" s="508"/>
      <c r="MKU597" s="508"/>
      <c r="MKV597" s="508"/>
      <c r="MKW597" s="168"/>
      <c r="MKX597" s="168"/>
      <c r="MKY597" s="168"/>
      <c r="MKZ597" s="168"/>
      <c r="MLA597" s="168"/>
      <c r="MLB597" s="168"/>
      <c r="MLC597" s="168"/>
      <c r="MLD597" s="168"/>
      <c r="MLE597" s="168"/>
      <c r="MLF597" s="168"/>
      <c r="MLG597" s="168"/>
      <c r="MLH597" s="168"/>
      <c r="MLI597" s="168"/>
      <c r="MLJ597" s="168"/>
      <c r="MLK597" s="168"/>
      <c r="MLL597" s="168"/>
      <c r="MLM597" s="168"/>
      <c r="MLN597" s="168"/>
      <c r="MLO597" s="168"/>
      <c r="MLP597" s="168"/>
      <c r="MLQ597" s="168"/>
      <c r="MLR597" s="168"/>
      <c r="MLS597" s="168"/>
      <c r="MLT597" s="168"/>
      <c r="MLU597" s="168"/>
      <c r="MLV597" s="168"/>
      <c r="MLW597" s="168"/>
      <c r="MLX597" s="168"/>
      <c r="MLY597" s="168"/>
      <c r="MLZ597" s="168"/>
      <c r="MMA597" s="168"/>
      <c r="MMB597" s="168"/>
      <c r="MMC597" s="168"/>
      <c r="MMD597" s="168"/>
      <c r="MME597" s="168"/>
      <c r="MMF597" s="168"/>
      <c r="MMG597" s="168"/>
      <c r="MMH597" s="168"/>
      <c r="MMI597" s="168"/>
      <c r="MMJ597" s="168"/>
      <c r="MMK597" s="168"/>
      <c r="MML597" s="168"/>
      <c r="MMM597" s="168"/>
      <c r="MMN597" s="168"/>
      <c r="MMO597" s="508"/>
      <c r="MMP597" s="508"/>
      <c r="MMQ597" s="508"/>
      <c r="MMR597" s="508"/>
      <c r="MMS597" s="508"/>
      <c r="MMT597" s="508"/>
      <c r="MMU597" s="508"/>
      <c r="MMV597" s="508"/>
      <c r="MMW597" s="508"/>
      <c r="MMX597" s="508"/>
      <c r="MMY597" s="508"/>
      <c r="MMZ597" s="508"/>
      <c r="MNA597" s="508"/>
      <c r="MNB597" s="508"/>
      <c r="MNC597" s="508"/>
      <c r="MND597" s="508"/>
      <c r="MNE597" s="508"/>
      <c r="MNF597" s="508"/>
      <c r="MNG597" s="508"/>
      <c r="MNH597" s="508"/>
      <c r="MNI597" s="508"/>
      <c r="MNJ597" s="508"/>
      <c r="MNK597" s="508"/>
      <c r="MNL597" s="508"/>
      <c r="MNM597" s="89"/>
      <c r="MNN597" s="89"/>
      <c r="MNO597" s="89"/>
      <c r="MNP597" s="89"/>
      <c r="MNQ597" s="89"/>
      <c r="MNR597" s="508"/>
      <c r="MNS597" s="508"/>
      <c r="MNT597" s="89"/>
      <c r="MNU597" s="89"/>
      <c r="MNV597" s="508"/>
      <c r="MNW597" s="508"/>
      <c r="MNX597" s="89"/>
      <c r="MNY597" s="89"/>
      <c r="MNZ597" s="508"/>
      <c r="MOA597" s="508"/>
      <c r="MOB597" s="508"/>
      <c r="MOC597" s="508"/>
      <c r="MOD597" s="508"/>
      <c r="MOE597" s="508"/>
      <c r="MOF597" s="508"/>
      <c r="MOG597" s="89"/>
      <c r="MOH597" s="89"/>
      <c r="MOI597" s="508"/>
      <c r="MOJ597" s="508"/>
      <c r="MOK597" s="89"/>
      <c r="MOL597" s="89"/>
      <c r="MOM597" s="508"/>
      <c r="MON597" s="508"/>
      <c r="MOO597" s="508"/>
      <c r="MOP597" s="508"/>
      <c r="MOQ597" s="508"/>
      <c r="MOR597" s="203"/>
      <c r="MOS597" s="107"/>
      <c r="MOT597" s="508"/>
      <c r="MOU597" s="508"/>
      <c r="MOV597" s="508"/>
      <c r="MOW597" s="508"/>
      <c r="MOX597" s="508"/>
      <c r="MOY597" s="508"/>
      <c r="MOZ597" s="508"/>
      <c r="MPA597" s="168"/>
      <c r="MPB597" s="168"/>
      <c r="MPC597" s="168"/>
      <c r="MPD597" s="168"/>
      <c r="MPE597" s="168"/>
      <c r="MPF597" s="168"/>
      <c r="MPG597" s="168"/>
      <c r="MPH597" s="168"/>
      <c r="MPI597" s="168"/>
      <c r="MPJ597" s="168"/>
      <c r="MPK597" s="168"/>
      <c r="MPL597" s="168"/>
      <c r="MPM597" s="168"/>
      <c r="MPN597" s="168"/>
      <c r="MPO597" s="168"/>
      <c r="MPP597" s="168"/>
      <c r="MPQ597" s="168"/>
      <c r="MPR597" s="168"/>
      <c r="MPS597" s="168"/>
      <c r="MPT597" s="168"/>
      <c r="MPU597" s="168"/>
      <c r="MPV597" s="168"/>
      <c r="MPW597" s="168"/>
      <c r="MPX597" s="168"/>
      <c r="MPY597" s="168"/>
      <c r="MPZ597" s="168"/>
      <c r="MQA597" s="168"/>
      <c r="MQB597" s="168"/>
      <c r="MQC597" s="168"/>
      <c r="MQD597" s="168"/>
      <c r="MQE597" s="168"/>
      <c r="MQF597" s="168"/>
      <c r="MQG597" s="168"/>
      <c r="MQH597" s="168"/>
      <c r="MQI597" s="168"/>
      <c r="MQJ597" s="168"/>
      <c r="MQK597" s="168"/>
      <c r="MQL597" s="168"/>
      <c r="MQM597" s="168"/>
      <c r="MQN597" s="168"/>
      <c r="MQO597" s="168"/>
      <c r="MQP597" s="168"/>
      <c r="MQQ597" s="168"/>
      <c r="MQR597" s="168"/>
      <c r="MQS597" s="508"/>
      <c r="MQT597" s="508"/>
      <c r="MQU597" s="508"/>
      <c r="MQV597" s="508"/>
      <c r="MQW597" s="508"/>
      <c r="MQX597" s="508"/>
      <c r="MQY597" s="508"/>
      <c r="MQZ597" s="508"/>
      <c r="MRA597" s="508"/>
      <c r="MRB597" s="508"/>
      <c r="MRC597" s="508"/>
      <c r="MRD597" s="508"/>
      <c r="MRE597" s="508"/>
      <c r="MRF597" s="508"/>
      <c r="MRG597" s="508"/>
      <c r="MRH597" s="508"/>
      <c r="MRI597" s="508"/>
      <c r="MRJ597" s="508"/>
      <c r="MRK597" s="508"/>
      <c r="MRL597" s="508"/>
      <c r="MRM597" s="508"/>
      <c r="MRN597" s="508"/>
      <c r="MRO597" s="508"/>
      <c r="MRP597" s="508"/>
      <c r="MRQ597" s="89"/>
      <c r="MRR597" s="89"/>
      <c r="MRS597" s="89"/>
      <c r="MRT597" s="89"/>
      <c r="MRU597" s="89"/>
      <c r="MRV597" s="508"/>
      <c r="MRW597" s="508"/>
      <c r="MRX597" s="89"/>
      <c r="MRY597" s="89"/>
      <c r="MRZ597" s="508"/>
      <c r="MSA597" s="508"/>
      <c r="MSB597" s="89"/>
      <c r="MSC597" s="89"/>
      <c r="MSD597" s="508"/>
      <c r="MSE597" s="508"/>
      <c r="MSF597" s="508"/>
      <c r="MSG597" s="508"/>
      <c r="MSH597" s="508"/>
      <c r="MSI597" s="508"/>
      <c r="MSJ597" s="508"/>
      <c r="MSK597" s="89"/>
      <c r="MSL597" s="89"/>
      <c r="MSM597" s="508"/>
      <c r="MSN597" s="508"/>
      <c r="MSO597" s="89"/>
      <c r="MSP597" s="89"/>
      <c r="MSQ597" s="508"/>
      <c r="MSR597" s="508"/>
      <c r="MSS597" s="508"/>
      <c r="MST597" s="508"/>
      <c r="MSU597" s="508"/>
      <c r="MSV597" s="203"/>
      <c r="MSW597" s="107"/>
      <c r="MSX597" s="508"/>
      <c r="MSY597" s="508"/>
      <c r="MSZ597" s="508"/>
      <c r="MTA597" s="508"/>
      <c r="MTB597" s="508"/>
      <c r="MTC597" s="508"/>
      <c r="MTD597" s="508"/>
      <c r="MTE597" s="168"/>
      <c r="MTF597" s="168"/>
      <c r="MTG597" s="168"/>
      <c r="MTH597" s="168"/>
      <c r="MTI597" s="168"/>
      <c r="MTJ597" s="168"/>
      <c r="MTK597" s="168"/>
      <c r="MTL597" s="168"/>
      <c r="MTM597" s="168"/>
      <c r="MTN597" s="168"/>
      <c r="MTO597" s="168"/>
      <c r="MTP597" s="168"/>
      <c r="MTQ597" s="168"/>
      <c r="MTR597" s="168"/>
      <c r="MTS597" s="168"/>
      <c r="MTT597" s="168"/>
      <c r="MTU597" s="168"/>
      <c r="MTV597" s="168"/>
      <c r="MTW597" s="168"/>
      <c r="MTX597" s="168"/>
      <c r="MTY597" s="168"/>
      <c r="MTZ597" s="168"/>
      <c r="MUA597" s="168"/>
      <c r="MUB597" s="168"/>
      <c r="MUC597" s="168"/>
      <c r="MUD597" s="168"/>
      <c r="MUE597" s="168"/>
      <c r="MUF597" s="168"/>
      <c r="MUG597" s="168"/>
      <c r="MUH597" s="168"/>
      <c r="MUI597" s="168"/>
      <c r="MUJ597" s="168"/>
      <c r="MUK597" s="168"/>
      <c r="MUL597" s="168"/>
      <c r="MUM597" s="168"/>
      <c r="MUN597" s="168"/>
      <c r="MUO597" s="168"/>
      <c r="MUP597" s="168"/>
      <c r="MUQ597" s="168"/>
      <c r="MUR597" s="168"/>
      <c r="MUS597" s="168"/>
      <c r="MUT597" s="168"/>
      <c r="MUU597" s="168"/>
      <c r="MUV597" s="168"/>
      <c r="MUW597" s="508"/>
      <c r="MUX597" s="508"/>
      <c r="MUY597" s="508"/>
      <c r="MUZ597" s="508"/>
      <c r="MVA597" s="508"/>
      <c r="MVB597" s="508"/>
      <c r="MVC597" s="508"/>
      <c r="MVD597" s="508"/>
      <c r="MVE597" s="508"/>
      <c r="MVF597" s="508"/>
      <c r="MVG597" s="508"/>
      <c r="MVH597" s="508"/>
      <c r="MVI597" s="508"/>
      <c r="MVJ597" s="508"/>
      <c r="MVK597" s="508"/>
      <c r="MVL597" s="508"/>
      <c r="MVM597" s="508"/>
      <c r="MVN597" s="508"/>
      <c r="MVO597" s="508"/>
      <c r="MVP597" s="508"/>
      <c r="MVQ597" s="508"/>
      <c r="MVR597" s="508"/>
      <c r="MVS597" s="508"/>
      <c r="MVT597" s="508"/>
      <c r="MVU597" s="89"/>
      <c r="MVV597" s="89"/>
      <c r="MVW597" s="89"/>
      <c r="MVX597" s="89"/>
      <c r="MVY597" s="89"/>
      <c r="MVZ597" s="508"/>
      <c r="MWA597" s="508"/>
      <c r="MWB597" s="89"/>
      <c r="MWC597" s="89"/>
      <c r="MWD597" s="508"/>
      <c r="MWE597" s="508"/>
      <c r="MWF597" s="89"/>
      <c r="MWG597" s="89"/>
      <c r="MWH597" s="508"/>
      <c r="MWI597" s="508"/>
      <c r="MWJ597" s="508"/>
      <c r="MWK597" s="508"/>
      <c r="MWL597" s="508"/>
      <c r="MWM597" s="508"/>
      <c r="MWN597" s="508"/>
      <c r="MWO597" s="89"/>
      <c r="MWP597" s="89"/>
      <c r="MWQ597" s="508"/>
      <c r="MWR597" s="508"/>
      <c r="MWS597" s="89"/>
      <c r="MWT597" s="89"/>
      <c r="MWU597" s="508"/>
      <c r="MWV597" s="508"/>
      <c r="MWW597" s="508"/>
      <c r="MWX597" s="508"/>
      <c r="MWY597" s="508"/>
      <c r="MWZ597" s="203"/>
      <c r="MXA597" s="107"/>
      <c r="MXB597" s="508"/>
      <c r="MXC597" s="508"/>
      <c r="MXD597" s="508"/>
      <c r="MXE597" s="508"/>
      <c r="MXF597" s="508"/>
      <c r="MXG597" s="508"/>
      <c r="MXH597" s="508"/>
      <c r="MXI597" s="168"/>
      <c r="MXJ597" s="168"/>
      <c r="MXK597" s="168"/>
      <c r="MXL597" s="168"/>
      <c r="MXM597" s="168"/>
      <c r="MXN597" s="168"/>
      <c r="MXO597" s="168"/>
      <c r="MXP597" s="168"/>
      <c r="MXQ597" s="168"/>
      <c r="MXR597" s="168"/>
      <c r="MXS597" s="168"/>
      <c r="MXT597" s="168"/>
      <c r="MXU597" s="168"/>
      <c r="MXV597" s="168"/>
      <c r="MXW597" s="168"/>
      <c r="MXX597" s="168"/>
      <c r="MXY597" s="168"/>
      <c r="MXZ597" s="168"/>
      <c r="MYA597" s="168"/>
      <c r="MYB597" s="168"/>
      <c r="MYC597" s="168"/>
      <c r="MYD597" s="168"/>
      <c r="MYE597" s="168"/>
      <c r="MYF597" s="168"/>
      <c r="MYG597" s="168"/>
      <c r="MYH597" s="168"/>
      <c r="MYI597" s="168"/>
      <c r="MYJ597" s="168"/>
      <c r="MYK597" s="168"/>
      <c r="MYL597" s="168"/>
      <c r="MYM597" s="168"/>
      <c r="MYN597" s="168"/>
      <c r="MYO597" s="168"/>
      <c r="MYP597" s="168"/>
      <c r="MYQ597" s="168"/>
      <c r="MYR597" s="168"/>
      <c r="MYS597" s="168"/>
      <c r="MYT597" s="168"/>
      <c r="MYU597" s="168"/>
      <c r="MYV597" s="168"/>
      <c r="MYW597" s="168"/>
      <c r="MYX597" s="168"/>
      <c r="MYY597" s="168"/>
      <c r="MYZ597" s="168"/>
      <c r="MZA597" s="508"/>
      <c r="MZB597" s="508"/>
      <c r="MZC597" s="508"/>
      <c r="MZD597" s="508"/>
      <c r="MZE597" s="508"/>
      <c r="MZF597" s="508"/>
      <c r="MZG597" s="508"/>
      <c r="MZH597" s="508"/>
      <c r="MZI597" s="508"/>
      <c r="MZJ597" s="508"/>
      <c r="MZK597" s="508"/>
      <c r="MZL597" s="508"/>
      <c r="MZM597" s="508"/>
      <c r="MZN597" s="508"/>
      <c r="MZO597" s="508"/>
      <c r="MZP597" s="508"/>
      <c r="MZQ597" s="508"/>
      <c r="MZR597" s="508"/>
      <c r="MZS597" s="508"/>
      <c r="MZT597" s="508"/>
      <c r="MZU597" s="508"/>
      <c r="MZV597" s="508"/>
      <c r="MZW597" s="508"/>
      <c r="MZX597" s="508"/>
      <c r="MZY597" s="89"/>
      <c r="MZZ597" s="89"/>
      <c r="NAA597" s="89"/>
      <c r="NAB597" s="89"/>
      <c r="NAC597" s="89"/>
      <c r="NAD597" s="508"/>
      <c r="NAE597" s="508"/>
      <c r="NAF597" s="89"/>
      <c r="NAG597" s="89"/>
      <c r="NAH597" s="508"/>
      <c r="NAI597" s="508"/>
      <c r="NAJ597" s="89"/>
      <c r="NAK597" s="89"/>
      <c r="NAL597" s="508"/>
      <c r="NAM597" s="508"/>
      <c r="NAN597" s="508"/>
      <c r="NAO597" s="508"/>
      <c r="NAP597" s="508"/>
      <c r="NAQ597" s="508"/>
      <c r="NAR597" s="508"/>
      <c r="NAS597" s="89"/>
      <c r="NAT597" s="89"/>
      <c r="NAU597" s="508"/>
      <c r="NAV597" s="508"/>
      <c r="NAW597" s="89"/>
      <c r="NAX597" s="89"/>
      <c r="NAY597" s="508"/>
      <c r="NAZ597" s="508"/>
      <c r="NBA597" s="508"/>
      <c r="NBB597" s="508"/>
      <c r="NBC597" s="508"/>
      <c r="NBD597" s="203"/>
      <c r="NBE597" s="107"/>
      <c r="NBF597" s="508"/>
      <c r="NBG597" s="508"/>
      <c r="NBH597" s="508"/>
      <c r="NBI597" s="508"/>
      <c r="NBJ597" s="508"/>
      <c r="NBK597" s="508"/>
      <c r="NBL597" s="508"/>
      <c r="NBM597" s="168"/>
      <c r="NBN597" s="168"/>
      <c r="NBO597" s="168"/>
      <c r="NBP597" s="168"/>
      <c r="NBQ597" s="168"/>
      <c r="NBR597" s="168"/>
      <c r="NBS597" s="168"/>
      <c r="NBT597" s="168"/>
      <c r="NBU597" s="168"/>
      <c r="NBV597" s="168"/>
      <c r="NBW597" s="168"/>
      <c r="NBX597" s="168"/>
      <c r="NBY597" s="168"/>
      <c r="NBZ597" s="168"/>
      <c r="NCA597" s="168"/>
      <c r="NCB597" s="168"/>
      <c r="NCC597" s="168"/>
      <c r="NCD597" s="168"/>
      <c r="NCE597" s="168"/>
      <c r="NCF597" s="168"/>
      <c r="NCG597" s="168"/>
      <c r="NCH597" s="168"/>
      <c r="NCI597" s="168"/>
      <c r="NCJ597" s="168"/>
      <c r="NCK597" s="168"/>
      <c r="NCL597" s="168"/>
      <c r="NCM597" s="168"/>
      <c r="NCN597" s="168"/>
      <c r="NCO597" s="168"/>
      <c r="NCP597" s="168"/>
      <c r="NCQ597" s="168"/>
      <c r="NCR597" s="168"/>
      <c r="NCS597" s="168"/>
      <c r="NCT597" s="168"/>
      <c r="NCU597" s="168"/>
      <c r="NCV597" s="168"/>
      <c r="NCW597" s="168"/>
      <c r="NCX597" s="168"/>
      <c r="NCY597" s="168"/>
      <c r="NCZ597" s="168"/>
      <c r="NDA597" s="168"/>
      <c r="NDB597" s="168"/>
      <c r="NDC597" s="168"/>
      <c r="NDD597" s="168"/>
      <c r="NDE597" s="508"/>
      <c r="NDF597" s="508"/>
      <c r="NDG597" s="508"/>
      <c r="NDH597" s="508"/>
      <c r="NDI597" s="508"/>
      <c r="NDJ597" s="508"/>
      <c r="NDK597" s="508"/>
      <c r="NDL597" s="508"/>
      <c r="NDM597" s="508"/>
      <c r="NDN597" s="508"/>
      <c r="NDO597" s="508"/>
      <c r="NDP597" s="508"/>
      <c r="NDQ597" s="508"/>
      <c r="NDR597" s="508"/>
      <c r="NDS597" s="508"/>
      <c r="NDT597" s="508"/>
      <c r="NDU597" s="508"/>
      <c r="NDV597" s="508"/>
      <c r="NDW597" s="508"/>
      <c r="NDX597" s="508"/>
      <c r="NDY597" s="508"/>
      <c r="NDZ597" s="508"/>
      <c r="NEA597" s="508"/>
      <c r="NEB597" s="508"/>
      <c r="NEC597" s="89"/>
      <c r="NED597" s="89"/>
      <c r="NEE597" s="89"/>
      <c r="NEF597" s="89"/>
      <c r="NEG597" s="89"/>
      <c r="NEH597" s="508"/>
      <c r="NEI597" s="508"/>
      <c r="NEJ597" s="89"/>
      <c r="NEK597" s="89"/>
      <c r="NEL597" s="508"/>
      <c r="NEM597" s="508"/>
      <c r="NEN597" s="89"/>
      <c r="NEO597" s="89"/>
      <c r="NEP597" s="508"/>
      <c r="NEQ597" s="508"/>
      <c r="NER597" s="508"/>
      <c r="NES597" s="508"/>
      <c r="NET597" s="508"/>
      <c r="NEU597" s="508"/>
      <c r="NEV597" s="508"/>
      <c r="NEW597" s="89"/>
      <c r="NEX597" s="89"/>
      <c r="NEY597" s="508"/>
      <c r="NEZ597" s="508"/>
      <c r="NFA597" s="89"/>
      <c r="NFB597" s="89"/>
      <c r="NFC597" s="508"/>
      <c r="NFD597" s="508"/>
      <c r="NFE597" s="508"/>
      <c r="NFF597" s="508"/>
      <c r="NFG597" s="508"/>
      <c r="NFH597" s="203"/>
      <c r="NFI597" s="107"/>
      <c r="NFJ597" s="508"/>
      <c r="NFK597" s="508"/>
      <c r="NFL597" s="508"/>
      <c r="NFM597" s="508"/>
      <c r="NFN597" s="508"/>
      <c r="NFO597" s="508"/>
      <c r="NFP597" s="508"/>
      <c r="NFQ597" s="168"/>
      <c r="NFR597" s="168"/>
      <c r="NFS597" s="168"/>
      <c r="NFT597" s="168"/>
      <c r="NFU597" s="168"/>
      <c r="NFV597" s="168"/>
      <c r="NFW597" s="168"/>
      <c r="NFX597" s="168"/>
      <c r="NFY597" s="168"/>
      <c r="NFZ597" s="168"/>
      <c r="NGA597" s="168"/>
      <c r="NGB597" s="168"/>
      <c r="NGC597" s="168"/>
      <c r="NGD597" s="168"/>
      <c r="NGE597" s="168"/>
      <c r="NGF597" s="168"/>
      <c r="NGG597" s="168"/>
      <c r="NGH597" s="168"/>
      <c r="NGI597" s="168"/>
      <c r="NGJ597" s="168"/>
      <c r="NGK597" s="168"/>
      <c r="NGL597" s="168"/>
      <c r="NGM597" s="168"/>
      <c r="NGN597" s="168"/>
      <c r="NGO597" s="168"/>
      <c r="NGP597" s="168"/>
      <c r="NGQ597" s="168"/>
      <c r="NGR597" s="168"/>
      <c r="NGS597" s="168"/>
      <c r="NGT597" s="168"/>
      <c r="NGU597" s="168"/>
      <c r="NGV597" s="168"/>
      <c r="NGW597" s="168"/>
      <c r="NGX597" s="168"/>
      <c r="NGY597" s="168"/>
      <c r="NGZ597" s="168"/>
      <c r="NHA597" s="168"/>
      <c r="NHB597" s="168"/>
      <c r="NHC597" s="168"/>
      <c r="NHD597" s="168"/>
      <c r="NHE597" s="168"/>
      <c r="NHF597" s="168"/>
      <c r="NHG597" s="168"/>
      <c r="NHH597" s="168"/>
      <c r="NHI597" s="508"/>
      <c r="NHJ597" s="508"/>
      <c r="NHK597" s="508"/>
      <c r="NHL597" s="508"/>
      <c r="NHM597" s="508"/>
      <c r="NHN597" s="508"/>
      <c r="NHO597" s="508"/>
      <c r="NHP597" s="508"/>
      <c r="NHQ597" s="508"/>
      <c r="NHR597" s="508"/>
      <c r="NHS597" s="508"/>
      <c r="NHT597" s="508"/>
      <c r="NHU597" s="508"/>
      <c r="NHV597" s="508"/>
      <c r="NHW597" s="508"/>
      <c r="NHX597" s="508"/>
      <c r="NHY597" s="508"/>
      <c r="NHZ597" s="508"/>
      <c r="NIA597" s="508"/>
      <c r="NIB597" s="508"/>
      <c r="NIC597" s="508"/>
      <c r="NID597" s="508"/>
      <c r="NIE597" s="508"/>
      <c r="NIF597" s="508"/>
      <c r="NIG597" s="89"/>
      <c r="NIH597" s="89"/>
      <c r="NII597" s="89"/>
      <c r="NIJ597" s="89"/>
      <c r="NIK597" s="89"/>
      <c r="NIL597" s="508"/>
      <c r="NIM597" s="508"/>
      <c r="NIN597" s="89"/>
      <c r="NIO597" s="89"/>
      <c r="NIP597" s="508"/>
      <c r="NIQ597" s="508"/>
      <c r="NIR597" s="89"/>
      <c r="NIS597" s="89"/>
      <c r="NIT597" s="508"/>
      <c r="NIU597" s="508"/>
      <c r="NIV597" s="508"/>
      <c r="NIW597" s="508"/>
      <c r="NIX597" s="508"/>
      <c r="NIY597" s="508"/>
      <c r="NIZ597" s="508"/>
      <c r="NJA597" s="89"/>
      <c r="NJB597" s="89"/>
      <c r="NJC597" s="508"/>
      <c r="NJD597" s="508"/>
      <c r="NJE597" s="89"/>
      <c r="NJF597" s="89"/>
      <c r="NJG597" s="508"/>
      <c r="NJH597" s="508"/>
      <c r="NJI597" s="508"/>
      <c r="NJJ597" s="508"/>
      <c r="NJK597" s="508"/>
      <c r="NJL597" s="203"/>
      <c r="NJM597" s="107"/>
      <c r="NJN597" s="508"/>
      <c r="NJO597" s="508"/>
      <c r="NJP597" s="508"/>
      <c r="NJQ597" s="508"/>
      <c r="NJR597" s="508"/>
      <c r="NJS597" s="508"/>
      <c r="NJT597" s="508"/>
      <c r="NJU597" s="168"/>
      <c r="NJV597" s="168"/>
      <c r="NJW597" s="168"/>
      <c r="NJX597" s="168"/>
      <c r="NJY597" s="168"/>
      <c r="NJZ597" s="168"/>
      <c r="NKA597" s="168"/>
      <c r="NKB597" s="168"/>
      <c r="NKC597" s="168"/>
      <c r="NKD597" s="168"/>
      <c r="NKE597" s="168"/>
      <c r="NKF597" s="168"/>
      <c r="NKG597" s="168"/>
      <c r="NKH597" s="168"/>
      <c r="NKI597" s="168"/>
      <c r="NKJ597" s="168"/>
      <c r="NKK597" s="168"/>
      <c r="NKL597" s="168"/>
      <c r="NKM597" s="168"/>
      <c r="NKN597" s="168"/>
      <c r="NKO597" s="168"/>
      <c r="NKP597" s="168"/>
      <c r="NKQ597" s="168"/>
      <c r="NKR597" s="168"/>
      <c r="NKS597" s="168"/>
      <c r="NKT597" s="168"/>
      <c r="NKU597" s="168"/>
      <c r="NKV597" s="168"/>
      <c r="NKW597" s="168"/>
      <c r="NKX597" s="168"/>
      <c r="NKY597" s="168"/>
      <c r="NKZ597" s="168"/>
      <c r="NLA597" s="168"/>
      <c r="NLB597" s="168"/>
      <c r="NLC597" s="168"/>
      <c r="NLD597" s="168"/>
      <c r="NLE597" s="168"/>
      <c r="NLF597" s="168"/>
      <c r="NLG597" s="168"/>
      <c r="NLH597" s="168"/>
      <c r="NLI597" s="168"/>
      <c r="NLJ597" s="168"/>
      <c r="NLK597" s="168"/>
      <c r="NLL597" s="168"/>
      <c r="NLM597" s="508"/>
      <c r="NLN597" s="508"/>
      <c r="NLO597" s="508"/>
      <c r="NLP597" s="508"/>
      <c r="NLQ597" s="508"/>
      <c r="NLR597" s="508"/>
      <c r="NLS597" s="508"/>
      <c r="NLT597" s="508"/>
      <c r="NLU597" s="508"/>
      <c r="NLV597" s="508"/>
      <c r="NLW597" s="508"/>
      <c r="NLX597" s="508"/>
      <c r="NLY597" s="508"/>
      <c r="NLZ597" s="508"/>
      <c r="NMA597" s="508"/>
      <c r="NMB597" s="508"/>
      <c r="NMC597" s="508"/>
      <c r="NMD597" s="508"/>
      <c r="NME597" s="508"/>
      <c r="NMF597" s="508"/>
      <c r="NMG597" s="508"/>
      <c r="NMH597" s="508"/>
      <c r="NMI597" s="508"/>
      <c r="NMJ597" s="508"/>
      <c r="NMK597" s="89"/>
      <c r="NML597" s="89"/>
      <c r="NMM597" s="89"/>
      <c r="NMN597" s="89"/>
      <c r="NMO597" s="89"/>
      <c r="NMP597" s="508"/>
      <c r="NMQ597" s="508"/>
      <c r="NMR597" s="89"/>
      <c r="NMS597" s="89"/>
      <c r="NMT597" s="508"/>
      <c r="NMU597" s="508"/>
      <c r="NMV597" s="89"/>
      <c r="NMW597" s="89"/>
      <c r="NMX597" s="508"/>
      <c r="NMY597" s="508"/>
      <c r="NMZ597" s="508"/>
      <c r="NNA597" s="508"/>
      <c r="NNB597" s="508"/>
      <c r="NNC597" s="508"/>
      <c r="NND597" s="508"/>
      <c r="NNE597" s="89"/>
      <c r="NNF597" s="89"/>
      <c r="NNG597" s="508"/>
      <c r="NNH597" s="508"/>
      <c r="NNI597" s="89"/>
      <c r="NNJ597" s="89"/>
      <c r="NNK597" s="508"/>
      <c r="NNL597" s="508"/>
      <c r="NNM597" s="508"/>
      <c r="NNN597" s="508"/>
      <c r="NNO597" s="508"/>
      <c r="NNP597" s="203"/>
      <c r="NNQ597" s="107"/>
      <c r="NNR597" s="508"/>
      <c r="NNS597" s="508"/>
      <c r="NNT597" s="508"/>
      <c r="NNU597" s="508"/>
      <c r="NNV597" s="508"/>
      <c r="NNW597" s="508"/>
      <c r="NNX597" s="508"/>
      <c r="NNY597" s="168"/>
      <c r="NNZ597" s="168"/>
      <c r="NOA597" s="168"/>
      <c r="NOB597" s="168"/>
      <c r="NOC597" s="168"/>
      <c r="NOD597" s="168"/>
      <c r="NOE597" s="168"/>
      <c r="NOF597" s="168"/>
      <c r="NOG597" s="168"/>
      <c r="NOH597" s="168"/>
      <c r="NOI597" s="168"/>
      <c r="NOJ597" s="168"/>
      <c r="NOK597" s="168"/>
      <c r="NOL597" s="168"/>
      <c r="NOM597" s="168"/>
      <c r="NON597" s="168"/>
      <c r="NOO597" s="168"/>
      <c r="NOP597" s="168"/>
      <c r="NOQ597" s="168"/>
      <c r="NOR597" s="168"/>
      <c r="NOS597" s="168"/>
      <c r="NOT597" s="168"/>
      <c r="NOU597" s="168"/>
      <c r="NOV597" s="168"/>
      <c r="NOW597" s="168"/>
      <c r="NOX597" s="168"/>
      <c r="NOY597" s="168"/>
      <c r="NOZ597" s="168"/>
      <c r="NPA597" s="168"/>
      <c r="NPB597" s="168"/>
      <c r="NPC597" s="168"/>
      <c r="NPD597" s="168"/>
      <c r="NPE597" s="168"/>
      <c r="NPF597" s="168"/>
      <c r="NPG597" s="168"/>
      <c r="NPH597" s="168"/>
      <c r="NPI597" s="168"/>
      <c r="NPJ597" s="168"/>
      <c r="NPK597" s="168"/>
      <c r="NPL597" s="168"/>
      <c r="NPM597" s="168"/>
      <c r="NPN597" s="168"/>
      <c r="NPO597" s="168"/>
      <c r="NPP597" s="168"/>
      <c r="NPQ597" s="508"/>
      <c r="NPR597" s="508"/>
      <c r="NPS597" s="508"/>
      <c r="NPT597" s="508"/>
      <c r="NPU597" s="508"/>
      <c r="NPV597" s="508"/>
      <c r="NPW597" s="508"/>
      <c r="NPX597" s="508"/>
      <c r="NPY597" s="508"/>
      <c r="NPZ597" s="508"/>
      <c r="NQA597" s="508"/>
      <c r="NQB597" s="508"/>
      <c r="NQC597" s="508"/>
      <c r="NQD597" s="508"/>
      <c r="NQE597" s="508"/>
      <c r="NQF597" s="508"/>
      <c r="NQG597" s="508"/>
      <c r="NQH597" s="508"/>
      <c r="NQI597" s="508"/>
      <c r="NQJ597" s="508"/>
      <c r="NQK597" s="508"/>
      <c r="NQL597" s="508"/>
      <c r="NQM597" s="508"/>
      <c r="NQN597" s="508"/>
      <c r="NQO597" s="89"/>
      <c r="NQP597" s="89"/>
      <c r="NQQ597" s="89"/>
      <c r="NQR597" s="89"/>
      <c r="NQS597" s="89"/>
      <c r="NQT597" s="508"/>
      <c r="NQU597" s="508"/>
      <c r="NQV597" s="89"/>
      <c r="NQW597" s="89"/>
      <c r="NQX597" s="508"/>
      <c r="NQY597" s="508"/>
      <c r="NQZ597" s="89"/>
      <c r="NRA597" s="89"/>
      <c r="NRB597" s="508"/>
      <c r="NRC597" s="508"/>
      <c r="NRD597" s="508"/>
      <c r="NRE597" s="508"/>
      <c r="NRF597" s="508"/>
      <c r="NRG597" s="508"/>
      <c r="NRH597" s="508"/>
      <c r="NRI597" s="89"/>
      <c r="NRJ597" s="89"/>
      <c r="NRK597" s="508"/>
      <c r="NRL597" s="508"/>
      <c r="NRM597" s="89"/>
      <c r="NRN597" s="89"/>
      <c r="NRO597" s="508"/>
      <c r="NRP597" s="508"/>
      <c r="NRQ597" s="508"/>
      <c r="NRR597" s="508"/>
      <c r="NRS597" s="508"/>
      <c r="NRT597" s="203"/>
      <c r="NRU597" s="107"/>
      <c r="NRV597" s="508"/>
      <c r="NRW597" s="508"/>
      <c r="NRX597" s="508"/>
      <c r="NRY597" s="508"/>
      <c r="NRZ597" s="508"/>
      <c r="NSA597" s="508"/>
      <c r="NSB597" s="508"/>
      <c r="NSC597" s="168"/>
      <c r="NSD597" s="168"/>
      <c r="NSE597" s="168"/>
      <c r="NSF597" s="168"/>
      <c r="NSG597" s="168"/>
      <c r="NSH597" s="168"/>
      <c r="NSI597" s="168"/>
      <c r="NSJ597" s="168"/>
      <c r="NSK597" s="168"/>
      <c r="NSL597" s="168"/>
      <c r="NSM597" s="168"/>
      <c r="NSN597" s="168"/>
      <c r="NSO597" s="168"/>
      <c r="NSP597" s="168"/>
      <c r="NSQ597" s="168"/>
      <c r="NSR597" s="168"/>
      <c r="NSS597" s="168"/>
      <c r="NST597" s="168"/>
      <c r="NSU597" s="168"/>
      <c r="NSV597" s="168"/>
      <c r="NSW597" s="168"/>
      <c r="NSX597" s="168"/>
      <c r="NSY597" s="168"/>
      <c r="NSZ597" s="168"/>
      <c r="NTA597" s="168"/>
      <c r="NTB597" s="168"/>
      <c r="NTC597" s="168"/>
      <c r="NTD597" s="168"/>
      <c r="NTE597" s="168"/>
      <c r="NTF597" s="168"/>
      <c r="NTG597" s="168"/>
      <c r="NTH597" s="168"/>
      <c r="NTI597" s="168"/>
      <c r="NTJ597" s="168"/>
      <c r="NTK597" s="168"/>
      <c r="NTL597" s="168"/>
      <c r="NTM597" s="168"/>
      <c r="NTN597" s="168"/>
      <c r="NTO597" s="168"/>
      <c r="NTP597" s="168"/>
      <c r="NTQ597" s="168"/>
      <c r="NTR597" s="168"/>
      <c r="NTS597" s="168"/>
      <c r="NTT597" s="168"/>
      <c r="NTU597" s="508"/>
      <c r="NTV597" s="508"/>
      <c r="NTW597" s="508"/>
      <c r="NTX597" s="508"/>
      <c r="NTY597" s="508"/>
      <c r="NTZ597" s="508"/>
      <c r="NUA597" s="508"/>
      <c r="NUB597" s="508"/>
      <c r="NUC597" s="508"/>
      <c r="NUD597" s="508"/>
      <c r="NUE597" s="508"/>
      <c r="NUF597" s="508"/>
      <c r="NUG597" s="508"/>
      <c r="NUH597" s="508"/>
      <c r="NUI597" s="508"/>
      <c r="NUJ597" s="508"/>
      <c r="NUK597" s="508"/>
      <c r="NUL597" s="508"/>
      <c r="NUM597" s="508"/>
      <c r="NUN597" s="508"/>
      <c r="NUO597" s="508"/>
      <c r="NUP597" s="508"/>
      <c r="NUQ597" s="508"/>
      <c r="NUR597" s="508"/>
      <c r="NUS597" s="89"/>
      <c r="NUT597" s="89"/>
      <c r="NUU597" s="89"/>
      <c r="NUV597" s="89"/>
      <c r="NUW597" s="89"/>
      <c r="NUX597" s="508"/>
      <c r="NUY597" s="508"/>
      <c r="NUZ597" s="89"/>
      <c r="NVA597" s="89"/>
      <c r="NVB597" s="508"/>
      <c r="NVC597" s="508"/>
      <c r="NVD597" s="89"/>
      <c r="NVE597" s="89"/>
      <c r="NVF597" s="508"/>
      <c r="NVG597" s="508"/>
      <c r="NVH597" s="508"/>
      <c r="NVI597" s="508"/>
      <c r="NVJ597" s="508"/>
      <c r="NVK597" s="508"/>
      <c r="NVL597" s="508"/>
      <c r="NVM597" s="89"/>
      <c r="NVN597" s="89"/>
      <c r="NVO597" s="508"/>
      <c r="NVP597" s="508"/>
      <c r="NVQ597" s="89"/>
      <c r="NVR597" s="89"/>
      <c r="NVS597" s="508"/>
      <c r="NVT597" s="508"/>
      <c r="NVU597" s="508"/>
      <c r="NVV597" s="508"/>
      <c r="NVW597" s="508"/>
      <c r="NVX597" s="203"/>
      <c r="NVY597" s="107"/>
      <c r="NVZ597" s="508"/>
      <c r="NWA597" s="508"/>
      <c r="NWB597" s="508"/>
      <c r="NWC597" s="508"/>
      <c r="NWD597" s="508"/>
      <c r="NWE597" s="508"/>
      <c r="NWF597" s="508"/>
      <c r="NWG597" s="168"/>
      <c r="NWH597" s="168"/>
      <c r="NWI597" s="168"/>
      <c r="NWJ597" s="168"/>
      <c r="NWK597" s="168"/>
      <c r="NWL597" s="168"/>
      <c r="NWM597" s="168"/>
      <c r="NWN597" s="168"/>
      <c r="NWO597" s="168"/>
      <c r="NWP597" s="168"/>
      <c r="NWQ597" s="168"/>
      <c r="NWR597" s="168"/>
      <c r="NWS597" s="168"/>
      <c r="NWT597" s="168"/>
      <c r="NWU597" s="168"/>
      <c r="NWV597" s="168"/>
      <c r="NWW597" s="168"/>
      <c r="NWX597" s="168"/>
      <c r="NWY597" s="168"/>
      <c r="NWZ597" s="168"/>
      <c r="NXA597" s="168"/>
      <c r="NXB597" s="168"/>
      <c r="NXC597" s="168"/>
      <c r="NXD597" s="168"/>
      <c r="NXE597" s="168"/>
      <c r="NXF597" s="168"/>
      <c r="NXG597" s="168"/>
      <c r="NXH597" s="168"/>
      <c r="NXI597" s="168"/>
      <c r="NXJ597" s="168"/>
      <c r="NXK597" s="168"/>
      <c r="NXL597" s="168"/>
      <c r="NXM597" s="168"/>
      <c r="NXN597" s="168"/>
      <c r="NXO597" s="168"/>
      <c r="NXP597" s="168"/>
      <c r="NXQ597" s="168"/>
      <c r="NXR597" s="168"/>
      <c r="NXS597" s="168"/>
      <c r="NXT597" s="168"/>
      <c r="NXU597" s="168"/>
      <c r="NXV597" s="168"/>
      <c r="NXW597" s="168"/>
      <c r="NXX597" s="168"/>
      <c r="NXY597" s="508"/>
      <c r="NXZ597" s="508"/>
      <c r="NYA597" s="508"/>
      <c r="NYB597" s="508"/>
      <c r="NYC597" s="508"/>
      <c r="NYD597" s="508"/>
      <c r="NYE597" s="508"/>
      <c r="NYF597" s="508"/>
      <c r="NYG597" s="508"/>
      <c r="NYH597" s="508"/>
      <c r="NYI597" s="508"/>
      <c r="NYJ597" s="508"/>
      <c r="NYK597" s="508"/>
      <c r="NYL597" s="508"/>
      <c r="NYM597" s="508"/>
      <c r="NYN597" s="508"/>
      <c r="NYO597" s="508"/>
      <c r="NYP597" s="508"/>
      <c r="NYQ597" s="508"/>
      <c r="NYR597" s="508"/>
      <c r="NYS597" s="508"/>
      <c r="NYT597" s="508"/>
      <c r="NYU597" s="508"/>
      <c r="NYV597" s="508"/>
      <c r="NYW597" s="89"/>
      <c r="NYX597" s="89"/>
      <c r="NYY597" s="89"/>
      <c r="NYZ597" s="89"/>
      <c r="NZA597" s="89"/>
      <c r="NZB597" s="508"/>
      <c r="NZC597" s="508"/>
      <c r="NZD597" s="89"/>
      <c r="NZE597" s="89"/>
      <c r="NZF597" s="508"/>
      <c r="NZG597" s="508"/>
      <c r="NZH597" s="89"/>
      <c r="NZI597" s="89"/>
      <c r="NZJ597" s="508"/>
      <c r="NZK597" s="508"/>
      <c r="NZL597" s="508"/>
      <c r="NZM597" s="508"/>
      <c r="NZN597" s="508"/>
      <c r="NZO597" s="508"/>
      <c r="NZP597" s="508"/>
      <c r="NZQ597" s="89"/>
      <c r="NZR597" s="89"/>
      <c r="NZS597" s="508"/>
      <c r="NZT597" s="508"/>
      <c r="NZU597" s="89"/>
      <c r="NZV597" s="89"/>
      <c r="NZW597" s="508"/>
      <c r="NZX597" s="508"/>
      <c r="NZY597" s="508"/>
      <c r="NZZ597" s="508"/>
      <c r="OAA597" s="508"/>
      <c r="OAB597" s="203"/>
      <c r="OAC597" s="107"/>
      <c r="OAD597" s="508"/>
      <c r="OAE597" s="508"/>
      <c r="OAF597" s="508"/>
      <c r="OAG597" s="508"/>
      <c r="OAH597" s="508"/>
      <c r="OAI597" s="508"/>
      <c r="OAJ597" s="508"/>
      <c r="OAK597" s="168"/>
      <c r="OAL597" s="168"/>
      <c r="OAM597" s="168"/>
      <c r="OAN597" s="168"/>
      <c r="OAO597" s="168"/>
      <c r="OAP597" s="168"/>
      <c r="OAQ597" s="168"/>
      <c r="OAR597" s="168"/>
      <c r="OAS597" s="168"/>
      <c r="OAT597" s="168"/>
      <c r="OAU597" s="168"/>
      <c r="OAV597" s="168"/>
      <c r="OAW597" s="168"/>
      <c r="OAX597" s="168"/>
      <c r="OAY597" s="168"/>
      <c r="OAZ597" s="168"/>
      <c r="OBA597" s="168"/>
      <c r="OBB597" s="168"/>
      <c r="OBC597" s="168"/>
      <c r="OBD597" s="168"/>
      <c r="OBE597" s="168"/>
      <c r="OBF597" s="168"/>
      <c r="OBG597" s="168"/>
      <c r="OBH597" s="168"/>
      <c r="OBI597" s="168"/>
      <c r="OBJ597" s="168"/>
      <c r="OBK597" s="168"/>
      <c r="OBL597" s="168"/>
      <c r="OBM597" s="168"/>
      <c r="OBN597" s="168"/>
      <c r="OBO597" s="168"/>
      <c r="OBP597" s="168"/>
      <c r="OBQ597" s="168"/>
      <c r="OBR597" s="168"/>
      <c r="OBS597" s="168"/>
      <c r="OBT597" s="168"/>
      <c r="OBU597" s="168"/>
      <c r="OBV597" s="168"/>
      <c r="OBW597" s="168"/>
      <c r="OBX597" s="168"/>
      <c r="OBY597" s="168"/>
      <c r="OBZ597" s="168"/>
      <c r="OCA597" s="168"/>
      <c r="OCB597" s="168"/>
      <c r="OCC597" s="508"/>
      <c r="OCD597" s="508"/>
      <c r="OCE597" s="508"/>
      <c r="OCF597" s="508"/>
      <c r="OCG597" s="508"/>
      <c r="OCH597" s="508"/>
      <c r="OCI597" s="508"/>
      <c r="OCJ597" s="508"/>
      <c r="OCK597" s="508"/>
      <c r="OCL597" s="508"/>
      <c r="OCM597" s="508"/>
      <c r="OCN597" s="508"/>
      <c r="OCO597" s="508"/>
      <c r="OCP597" s="508"/>
      <c r="OCQ597" s="508"/>
      <c r="OCR597" s="508"/>
      <c r="OCS597" s="508"/>
      <c r="OCT597" s="508"/>
      <c r="OCU597" s="508"/>
      <c r="OCV597" s="508"/>
      <c r="OCW597" s="508"/>
      <c r="OCX597" s="508"/>
      <c r="OCY597" s="508"/>
      <c r="OCZ597" s="508"/>
      <c r="ODA597" s="89"/>
      <c r="ODB597" s="89"/>
      <c r="ODC597" s="89"/>
      <c r="ODD597" s="89"/>
      <c r="ODE597" s="89"/>
      <c r="ODF597" s="508"/>
      <c r="ODG597" s="508"/>
      <c r="ODH597" s="89"/>
      <c r="ODI597" s="89"/>
      <c r="ODJ597" s="508"/>
      <c r="ODK597" s="508"/>
      <c r="ODL597" s="89"/>
      <c r="ODM597" s="89"/>
      <c r="ODN597" s="508"/>
      <c r="ODO597" s="508"/>
      <c r="ODP597" s="508"/>
      <c r="ODQ597" s="508"/>
      <c r="ODR597" s="508"/>
      <c r="ODS597" s="508"/>
      <c r="ODT597" s="508"/>
      <c r="ODU597" s="89"/>
      <c r="ODV597" s="89"/>
      <c r="ODW597" s="508"/>
      <c r="ODX597" s="508"/>
      <c r="ODY597" s="89"/>
      <c r="ODZ597" s="89"/>
      <c r="OEA597" s="508"/>
      <c r="OEB597" s="508"/>
      <c r="OEC597" s="508"/>
      <c r="OED597" s="508"/>
      <c r="OEE597" s="508"/>
      <c r="OEF597" s="203"/>
      <c r="OEG597" s="107"/>
      <c r="OEH597" s="508"/>
      <c r="OEI597" s="508"/>
      <c r="OEJ597" s="508"/>
      <c r="OEK597" s="508"/>
      <c r="OEL597" s="508"/>
      <c r="OEM597" s="508"/>
      <c r="OEN597" s="508"/>
      <c r="OEO597" s="168"/>
      <c r="OEP597" s="168"/>
      <c r="OEQ597" s="168"/>
      <c r="OER597" s="168"/>
      <c r="OES597" s="168"/>
      <c r="OET597" s="168"/>
      <c r="OEU597" s="168"/>
      <c r="OEV597" s="168"/>
      <c r="OEW597" s="168"/>
      <c r="OEX597" s="168"/>
      <c r="OEY597" s="168"/>
      <c r="OEZ597" s="168"/>
      <c r="OFA597" s="168"/>
      <c r="OFB597" s="168"/>
      <c r="OFC597" s="168"/>
      <c r="OFD597" s="168"/>
      <c r="OFE597" s="168"/>
      <c r="OFF597" s="168"/>
      <c r="OFG597" s="168"/>
      <c r="OFH597" s="168"/>
      <c r="OFI597" s="168"/>
      <c r="OFJ597" s="168"/>
      <c r="OFK597" s="168"/>
      <c r="OFL597" s="168"/>
      <c r="OFM597" s="168"/>
      <c r="OFN597" s="168"/>
      <c r="OFO597" s="168"/>
      <c r="OFP597" s="168"/>
      <c r="OFQ597" s="168"/>
      <c r="OFR597" s="168"/>
      <c r="OFS597" s="168"/>
      <c r="OFT597" s="168"/>
      <c r="OFU597" s="168"/>
      <c r="OFV597" s="168"/>
      <c r="OFW597" s="168"/>
      <c r="OFX597" s="168"/>
      <c r="OFY597" s="168"/>
      <c r="OFZ597" s="168"/>
      <c r="OGA597" s="168"/>
      <c r="OGB597" s="168"/>
      <c r="OGC597" s="168"/>
      <c r="OGD597" s="168"/>
      <c r="OGE597" s="168"/>
      <c r="OGF597" s="168"/>
      <c r="OGG597" s="508"/>
      <c r="OGH597" s="508"/>
      <c r="OGI597" s="508"/>
      <c r="OGJ597" s="508"/>
      <c r="OGK597" s="508"/>
      <c r="OGL597" s="508"/>
      <c r="OGM597" s="508"/>
      <c r="OGN597" s="508"/>
      <c r="OGO597" s="508"/>
      <c r="OGP597" s="508"/>
      <c r="OGQ597" s="508"/>
      <c r="OGR597" s="508"/>
      <c r="OGS597" s="508"/>
      <c r="OGT597" s="508"/>
      <c r="OGU597" s="508"/>
      <c r="OGV597" s="508"/>
      <c r="OGW597" s="508"/>
      <c r="OGX597" s="508"/>
      <c r="OGY597" s="508"/>
      <c r="OGZ597" s="508"/>
      <c r="OHA597" s="508"/>
      <c r="OHB597" s="508"/>
      <c r="OHC597" s="508"/>
      <c r="OHD597" s="508"/>
      <c r="OHE597" s="89"/>
      <c r="OHF597" s="89"/>
      <c r="OHG597" s="89"/>
      <c r="OHH597" s="89"/>
      <c r="OHI597" s="89"/>
      <c r="OHJ597" s="508"/>
      <c r="OHK597" s="508"/>
      <c r="OHL597" s="89"/>
      <c r="OHM597" s="89"/>
      <c r="OHN597" s="508"/>
      <c r="OHO597" s="508"/>
      <c r="OHP597" s="89"/>
      <c r="OHQ597" s="89"/>
      <c r="OHR597" s="508"/>
      <c r="OHS597" s="508"/>
      <c r="OHT597" s="508"/>
      <c r="OHU597" s="508"/>
      <c r="OHV597" s="508"/>
      <c r="OHW597" s="508"/>
      <c r="OHX597" s="508"/>
      <c r="OHY597" s="89"/>
      <c r="OHZ597" s="89"/>
      <c r="OIA597" s="508"/>
      <c r="OIB597" s="508"/>
      <c r="OIC597" s="89"/>
      <c r="OID597" s="89"/>
      <c r="OIE597" s="508"/>
      <c r="OIF597" s="508"/>
      <c r="OIG597" s="508"/>
      <c r="OIH597" s="508"/>
      <c r="OII597" s="508"/>
      <c r="OIJ597" s="203"/>
      <c r="OIK597" s="107"/>
      <c r="OIL597" s="508"/>
      <c r="OIM597" s="508"/>
      <c r="OIN597" s="508"/>
      <c r="OIO597" s="508"/>
      <c r="OIP597" s="508"/>
      <c r="OIQ597" s="508"/>
      <c r="OIR597" s="508"/>
      <c r="OIS597" s="168"/>
      <c r="OIT597" s="168"/>
      <c r="OIU597" s="168"/>
      <c r="OIV597" s="168"/>
      <c r="OIW597" s="168"/>
      <c r="OIX597" s="168"/>
      <c r="OIY597" s="168"/>
      <c r="OIZ597" s="168"/>
      <c r="OJA597" s="168"/>
      <c r="OJB597" s="168"/>
      <c r="OJC597" s="168"/>
      <c r="OJD597" s="168"/>
      <c r="OJE597" s="168"/>
      <c r="OJF597" s="168"/>
      <c r="OJG597" s="168"/>
      <c r="OJH597" s="168"/>
      <c r="OJI597" s="168"/>
      <c r="OJJ597" s="168"/>
      <c r="OJK597" s="168"/>
      <c r="OJL597" s="168"/>
      <c r="OJM597" s="168"/>
      <c r="OJN597" s="168"/>
      <c r="OJO597" s="168"/>
      <c r="OJP597" s="168"/>
      <c r="OJQ597" s="168"/>
      <c r="OJR597" s="168"/>
      <c r="OJS597" s="168"/>
      <c r="OJT597" s="168"/>
      <c r="OJU597" s="168"/>
      <c r="OJV597" s="168"/>
      <c r="OJW597" s="168"/>
      <c r="OJX597" s="168"/>
      <c r="OJY597" s="168"/>
      <c r="OJZ597" s="168"/>
      <c r="OKA597" s="168"/>
      <c r="OKB597" s="168"/>
      <c r="OKC597" s="168"/>
      <c r="OKD597" s="168"/>
      <c r="OKE597" s="168"/>
      <c r="OKF597" s="168"/>
      <c r="OKG597" s="168"/>
      <c r="OKH597" s="168"/>
      <c r="OKI597" s="168"/>
      <c r="OKJ597" s="168"/>
      <c r="OKK597" s="508"/>
      <c r="OKL597" s="508"/>
      <c r="OKM597" s="508"/>
      <c r="OKN597" s="508"/>
      <c r="OKO597" s="508"/>
      <c r="OKP597" s="508"/>
      <c r="OKQ597" s="508"/>
      <c r="OKR597" s="508"/>
      <c r="OKS597" s="508"/>
      <c r="OKT597" s="508"/>
      <c r="OKU597" s="508"/>
      <c r="OKV597" s="508"/>
      <c r="OKW597" s="508"/>
      <c r="OKX597" s="508"/>
      <c r="OKY597" s="508"/>
      <c r="OKZ597" s="508"/>
      <c r="OLA597" s="508"/>
      <c r="OLB597" s="508"/>
      <c r="OLC597" s="508"/>
      <c r="OLD597" s="508"/>
      <c r="OLE597" s="508"/>
      <c r="OLF597" s="508"/>
      <c r="OLG597" s="508"/>
      <c r="OLH597" s="508"/>
      <c r="OLI597" s="89"/>
      <c r="OLJ597" s="89"/>
      <c r="OLK597" s="89"/>
      <c r="OLL597" s="89"/>
      <c r="OLM597" s="89"/>
      <c r="OLN597" s="508"/>
      <c r="OLO597" s="508"/>
      <c r="OLP597" s="89"/>
      <c r="OLQ597" s="89"/>
      <c r="OLR597" s="508"/>
      <c r="OLS597" s="508"/>
      <c r="OLT597" s="89"/>
      <c r="OLU597" s="89"/>
      <c r="OLV597" s="508"/>
      <c r="OLW597" s="508"/>
      <c r="OLX597" s="508"/>
      <c r="OLY597" s="508"/>
      <c r="OLZ597" s="508"/>
      <c r="OMA597" s="508"/>
      <c r="OMB597" s="508"/>
      <c r="OMC597" s="89"/>
      <c r="OMD597" s="89"/>
      <c r="OME597" s="508"/>
      <c r="OMF597" s="508"/>
      <c r="OMG597" s="89"/>
      <c r="OMH597" s="89"/>
      <c r="OMI597" s="508"/>
      <c r="OMJ597" s="508"/>
      <c r="OMK597" s="508"/>
      <c r="OML597" s="508"/>
      <c r="OMM597" s="508"/>
      <c r="OMN597" s="203"/>
      <c r="OMO597" s="107"/>
      <c r="OMP597" s="508"/>
      <c r="OMQ597" s="508"/>
      <c r="OMR597" s="508"/>
      <c r="OMS597" s="508"/>
      <c r="OMT597" s="508"/>
      <c r="OMU597" s="508"/>
      <c r="OMV597" s="508"/>
      <c r="OMW597" s="168"/>
      <c r="OMX597" s="168"/>
      <c r="OMY597" s="168"/>
      <c r="OMZ597" s="168"/>
      <c r="ONA597" s="168"/>
      <c r="ONB597" s="168"/>
      <c r="ONC597" s="168"/>
      <c r="OND597" s="168"/>
      <c r="ONE597" s="168"/>
      <c r="ONF597" s="168"/>
      <c r="ONG597" s="168"/>
      <c r="ONH597" s="168"/>
      <c r="ONI597" s="168"/>
      <c r="ONJ597" s="168"/>
      <c r="ONK597" s="168"/>
      <c r="ONL597" s="168"/>
      <c r="ONM597" s="168"/>
      <c r="ONN597" s="168"/>
      <c r="ONO597" s="168"/>
      <c r="ONP597" s="168"/>
      <c r="ONQ597" s="168"/>
      <c r="ONR597" s="168"/>
      <c r="ONS597" s="168"/>
      <c r="ONT597" s="168"/>
      <c r="ONU597" s="168"/>
      <c r="ONV597" s="168"/>
      <c r="ONW597" s="168"/>
      <c r="ONX597" s="168"/>
      <c r="ONY597" s="168"/>
      <c r="ONZ597" s="168"/>
      <c r="OOA597" s="168"/>
      <c r="OOB597" s="168"/>
      <c r="OOC597" s="168"/>
      <c r="OOD597" s="168"/>
      <c r="OOE597" s="168"/>
      <c r="OOF597" s="168"/>
      <c r="OOG597" s="168"/>
      <c r="OOH597" s="168"/>
      <c r="OOI597" s="168"/>
      <c r="OOJ597" s="168"/>
      <c r="OOK597" s="168"/>
      <c r="OOL597" s="168"/>
      <c r="OOM597" s="168"/>
      <c r="OON597" s="168"/>
      <c r="OOO597" s="508"/>
      <c r="OOP597" s="508"/>
      <c r="OOQ597" s="508"/>
      <c r="OOR597" s="508"/>
      <c r="OOS597" s="508"/>
      <c r="OOT597" s="508"/>
      <c r="OOU597" s="508"/>
      <c r="OOV597" s="508"/>
      <c r="OOW597" s="508"/>
      <c r="OOX597" s="508"/>
      <c r="OOY597" s="508"/>
      <c r="OOZ597" s="508"/>
      <c r="OPA597" s="508"/>
      <c r="OPB597" s="508"/>
      <c r="OPC597" s="508"/>
      <c r="OPD597" s="508"/>
      <c r="OPE597" s="508"/>
      <c r="OPF597" s="508"/>
      <c r="OPG597" s="508"/>
      <c r="OPH597" s="508"/>
      <c r="OPI597" s="508"/>
      <c r="OPJ597" s="508"/>
      <c r="OPK597" s="508"/>
      <c r="OPL597" s="508"/>
      <c r="OPM597" s="89"/>
      <c r="OPN597" s="89"/>
      <c r="OPO597" s="89"/>
      <c r="OPP597" s="89"/>
      <c r="OPQ597" s="89"/>
      <c r="OPR597" s="508"/>
      <c r="OPS597" s="508"/>
      <c r="OPT597" s="89"/>
      <c r="OPU597" s="89"/>
      <c r="OPV597" s="508"/>
      <c r="OPW597" s="508"/>
      <c r="OPX597" s="89"/>
      <c r="OPY597" s="89"/>
      <c r="OPZ597" s="508"/>
      <c r="OQA597" s="508"/>
      <c r="OQB597" s="508"/>
      <c r="OQC597" s="508"/>
      <c r="OQD597" s="508"/>
      <c r="OQE597" s="508"/>
      <c r="OQF597" s="508"/>
      <c r="OQG597" s="89"/>
      <c r="OQH597" s="89"/>
      <c r="OQI597" s="508"/>
      <c r="OQJ597" s="508"/>
      <c r="OQK597" s="89"/>
      <c r="OQL597" s="89"/>
      <c r="OQM597" s="508"/>
      <c r="OQN597" s="508"/>
      <c r="OQO597" s="508"/>
      <c r="OQP597" s="508"/>
      <c r="OQQ597" s="508"/>
      <c r="OQR597" s="203"/>
      <c r="OQS597" s="107"/>
      <c r="OQT597" s="508"/>
      <c r="OQU597" s="508"/>
      <c r="OQV597" s="508"/>
      <c r="OQW597" s="508"/>
      <c r="OQX597" s="508"/>
      <c r="OQY597" s="508"/>
      <c r="OQZ597" s="508"/>
      <c r="ORA597" s="168"/>
      <c r="ORB597" s="168"/>
      <c r="ORC597" s="168"/>
      <c r="ORD597" s="168"/>
      <c r="ORE597" s="168"/>
      <c r="ORF597" s="168"/>
      <c r="ORG597" s="168"/>
      <c r="ORH597" s="168"/>
      <c r="ORI597" s="168"/>
      <c r="ORJ597" s="168"/>
      <c r="ORK597" s="168"/>
      <c r="ORL597" s="168"/>
      <c r="ORM597" s="168"/>
      <c r="ORN597" s="168"/>
      <c r="ORO597" s="168"/>
      <c r="ORP597" s="168"/>
      <c r="ORQ597" s="168"/>
      <c r="ORR597" s="168"/>
      <c r="ORS597" s="168"/>
      <c r="ORT597" s="168"/>
      <c r="ORU597" s="168"/>
      <c r="ORV597" s="168"/>
      <c r="ORW597" s="168"/>
      <c r="ORX597" s="168"/>
      <c r="ORY597" s="168"/>
      <c r="ORZ597" s="168"/>
      <c r="OSA597" s="168"/>
      <c r="OSB597" s="168"/>
      <c r="OSC597" s="168"/>
      <c r="OSD597" s="168"/>
      <c r="OSE597" s="168"/>
      <c r="OSF597" s="168"/>
      <c r="OSG597" s="168"/>
      <c r="OSH597" s="168"/>
      <c r="OSI597" s="168"/>
      <c r="OSJ597" s="168"/>
      <c r="OSK597" s="168"/>
      <c r="OSL597" s="168"/>
      <c r="OSM597" s="168"/>
      <c r="OSN597" s="168"/>
      <c r="OSO597" s="168"/>
      <c r="OSP597" s="168"/>
      <c r="OSQ597" s="168"/>
      <c r="OSR597" s="168"/>
      <c r="OSS597" s="508"/>
      <c r="OST597" s="508"/>
      <c r="OSU597" s="508"/>
      <c r="OSV597" s="508"/>
      <c r="OSW597" s="508"/>
      <c r="OSX597" s="508"/>
      <c r="OSY597" s="508"/>
      <c r="OSZ597" s="508"/>
      <c r="OTA597" s="508"/>
      <c r="OTB597" s="508"/>
      <c r="OTC597" s="508"/>
      <c r="OTD597" s="508"/>
      <c r="OTE597" s="508"/>
      <c r="OTF597" s="508"/>
      <c r="OTG597" s="508"/>
      <c r="OTH597" s="508"/>
      <c r="OTI597" s="508"/>
      <c r="OTJ597" s="508"/>
      <c r="OTK597" s="508"/>
      <c r="OTL597" s="508"/>
      <c r="OTM597" s="508"/>
      <c r="OTN597" s="508"/>
      <c r="OTO597" s="508"/>
      <c r="OTP597" s="508"/>
      <c r="OTQ597" s="89"/>
      <c r="OTR597" s="89"/>
      <c r="OTS597" s="89"/>
      <c r="OTT597" s="89"/>
      <c r="OTU597" s="89"/>
      <c r="OTV597" s="508"/>
      <c r="OTW597" s="508"/>
      <c r="OTX597" s="89"/>
      <c r="OTY597" s="89"/>
      <c r="OTZ597" s="508"/>
      <c r="OUA597" s="508"/>
      <c r="OUB597" s="89"/>
      <c r="OUC597" s="89"/>
      <c r="OUD597" s="508"/>
      <c r="OUE597" s="508"/>
      <c r="OUF597" s="508"/>
      <c r="OUG597" s="508"/>
      <c r="OUH597" s="508"/>
      <c r="OUI597" s="508"/>
      <c r="OUJ597" s="508"/>
      <c r="OUK597" s="89"/>
      <c r="OUL597" s="89"/>
      <c r="OUM597" s="508"/>
      <c r="OUN597" s="508"/>
      <c r="OUO597" s="89"/>
      <c r="OUP597" s="89"/>
      <c r="OUQ597" s="508"/>
      <c r="OUR597" s="508"/>
      <c r="OUS597" s="508"/>
      <c r="OUT597" s="508"/>
      <c r="OUU597" s="508"/>
      <c r="OUV597" s="203"/>
      <c r="OUW597" s="107"/>
      <c r="OUX597" s="508"/>
      <c r="OUY597" s="508"/>
      <c r="OUZ597" s="508"/>
      <c r="OVA597" s="508"/>
      <c r="OVB597" s="508"/>
      <c r="OVC597" s="508"/>
      <c r="OVD597" s="508"/>
      <c r="OVE597" s="168"/>
      <c r="OVF597" s="168"/>
      <c r="OVG597" s="168"/>
      <c r="OVH597" s="168"/>
      <c r="OVI597" s="168"/>
      <c r="OVJ597" s="168"/>
      <c r="OVK597" s="168"/>
      <c r="OVL597" s="168"/>
      <c r="OVM597" s="168"/>
      <c r="OVN597" s="168"/>
      <c r="OVO597" s="168"/>
      <c r="OVP597" s="168"/>
      <c r="OVQ597" s="168"/>
      <c r="OVR597" s="168"/>
      <c r="OVS597" s="168"/>
      <c r="OVT597" s="168"/>
      <c r="OVU597" s="168"/>
      <c r="OVV597" s="168"/>
      <c r="OVW597" s="168"/>
      <c r="OVX597" s="168"/>
      <c r="OVY597" s="168"/>
      <c r="OVZ597" s="168"/>
      <c r="OWA597" s="168"/>
      <c r="OWB597" s="168"/>
      <c r="OWC597" s="168"/>
      <c r="OWD597" s="168"/>
      <c r="OWE597" s="168"/>
      <c r="OWF597" s="168"/>
      <c r="OWG597" s="168"/>
      <c r="OWH597" s="168"/>
      <c r="OWI597" s="168"/>
      <c r="OWJ597" s="168"/>
      <c r="OWK597" s="168"/>
      <c r="OWL597" s="168"/>
      <c r="OWM597" s="168"/>
      <c r="OWN597" s="168"/>
      <c r="OWO597" s="168"/>
      <c r="OWP597" s="168"/>
      <c r="OWQ597" s="168"/>
      <c r="OWR597" s="168"/>
      <c r="OWS597" s="168"/>
      <c r="OWT597" s="168"/>
      <c r="OWU597" s="168"/>
      <c r="OWV597" s="168"/>
      <c r="OWW597" s="508"/>
      <c r="OWX597" s="508"/>
      <c r="OWY597" s="508"/>
      <c r="OWZ597" s="508"/>
      <c r="OXA597" s="508"/>
      <c r="OXB597" s="508"/>
      <c r="OXC597" s="508"/>
      <c r="OXD597" s="508"/>
      <c r="OXE597" s="508"/>
      <c r="OXF597" s="508"/>
      <c r="OXG597" s="508"/>
      <c r="OXH597" s="508"/>
      <c r="OXI597" s="508"/>
      <c r="OXJ597" s="508"/>
      <c r="OXK597" s="508"/>
      <c r="OXL597" s="508"/>
      <c r="OXM597" s="508"/>
      <c r="OXN597" s="508"/>
      <c r="OXO597" s="508"/>
      <c r="OXP597" s="508"/>
      <c r="OXQ597" s="508"/>
      <c r="OXR597" s="508"/>
      <c r="OXS597" s="508"/>
      <c r="OXT597" s="508"/>
      <c r="OXU597" s="89"/>
      <c r="OXV597" s="89"/>
      <c r="OXW597" s="89"/>
      <c r="OXX597" s="89"/>
      <c r="OXY597" s="89"/>
      <c r="OXZ597" s="508"/>
      <c r="OYA597" s="508"/>
      <c r="OYB597" s="89"/>
      <c r="OYC597" s="89"/>
      <c r="OYD597" s="508"/>
      <c r="OYE597" s="508"/>
      <c r="OYF597" s="89"/>
      <c r="OYG597" s="89"/>
      <c r="OYH597" s="508"/>
      <c r="OYI597" s="508"/>
      <c r="OYJ597" s="508"/>
      <c r="OYK597" s="508"/>
      <c r="OYL597" s="508"/>
      <c r="OYM597" s="508"/>
      <c r="OYN597" s="508"/>
      <c r="OYO597" s="89"/>
      <c r="OYP597" s="89"/>
      <c r="OYQ597" s="508"/>
      <c r="OYR597" s="508"/>
      <c r="OYS597" s="89"/>
      <c r="OYT597" s="89"/>
      <c r="OYU597" s="508"/>
      <c r="OYV597" s="508"/>
      <c r="OYW597" s="508"/>
      <c r="OYX597" s="508"/>
      <c r="OYY597" s="508"/>
      <c r="OYZ597" s="203"/>
      <c r="OZA597" s="107"/>
      <c r="OZB597" s="508"/>
      <c r="OZC597" s="508"/>
      <c r="OZD597" s="508"/>
      <c r="OZE597" s="508"/>
      <c r="OZF597" s="508"/>
      <c r="OZG597" s="508"/>
      <c r="OZH597" s="508"/>
      <c r="OZI597" s="168"/>
      <c r="OZJ597" s="168"/>
      <c r="OZK597" s="168"/>
      <c r="OZL597" s="168"/>
      <c r="OZM597" s="168"/>
      <c r="OZN597" s="168"/>
      <c r="OZO597" s="168"/>
      <c r="OZP597" s="168"/>
      <c r="OZQ597" s="168"/>
      <c r="OZR597" s="168"/>
      <c r="OZS597" s="168"/>
      <c r="OZT597" s="168"/>
      <c r="OZU597" s="168"/>
      <c r="OZV597" s="168"/>
      <c r="OZW597" s="168"/>
      <c r="OZX597" s="168"/>
      <c r="OZY597" s="168"/>
      <c r="OZZ597" s="168"/>
      <c r="PAA597" s="168"/>
      <c r="PAB597" s="168"/>
      <c r="PAC597" s="168"/>
      <c r="PAD597" s="168"/>
      <c r="PAE597" s="168"/>
      <c r="PAF597" s="168"/>
      <c r="PAG597" s="168"/>
      <c r="PAH597" s="168"/>
      <c r="PAI597" s="168"/>
      <c r="PAJ597" s="168"/>
      <c r="PAK597" s="168"/>
      <c r="PAL597" s="168"/>
      <c r="PAM597" s="168"/>
      <c r="PAN597" s="168"/>
      <c r="PAO597" s="168"/>
      <c r="PAP597" s="168"/>
      <c r="PAQ597" s="168"/>
      <c r="PAR597" s="168"/>
      <c r="PAS597" s="168"/>
      <c r="PAT597" s="168"/>
      <c r="PAU597" s="168"/>
      <c r="PAV597" s="168"/>
      <c r="PAW597" s="168"/>
      <c r="PAX597" s="168"/>
      <c r="PAY597" s="168"/>
      <c r="PAZ597" s="168"/>
      <c r="PBA597" s="508"/>
      <c r="PBB597" s="508"/>
      <c r="PBC597" s="508"/>
      <c r="PBD597" s="508"/>
      <c r="PBE597" s="508"/>
      <c r="PBF597" s="508"/>
      <c r="PBG597" s="508"/>
      <c r="PBH597" s="508"/>
      <c r="PBI597" s="508"/>
      <c r="PBJ597" s="508"/>
      <c r="PBK597" s="508"/>
      <c r="PBL597" s="508"/>
      <c r="PBM597" s="508"/>
      <c r="PBN597" s="508"/>
      <c r="PBO597" s="508"/>
      <c r="PBP597" s="508"/>
      <c r="PBQ597" s="508"/>
      <c r="PBR597" s="508"/>
      <c r="PBS597" s="508"/>
      <c r="PBT597" s="508"/>
      <c r="PBU597" s="508"/>
      <c r="PBV597" s="508"/>
      <c r="PBW597" s="508"/>
      <c r="PBX597" s="508"/>
      <c r="PBY597" s="89"/>
      <c r="PBZ597" s="89"/>
      <c r="PCA597" s="89"/>
      <c r="PCB597" s="89"/>
      <c r="PCC597" s="89"/>
      <c r="PCD597" s="508"/>
      <c r="PCE597" s="508"/>
      <c r="PCF597" s="89"/>
      <c r="PCG597" s="89"/>
      <c r="PCH597" s="508"/>
      <c r="PCI597" s="508"/>
      <c r="PCJ597" s="89"/>
      <c r="PCK597" s="89"/>
      <c r="PCL597" s="508"/>
      <c r="PCM597" s="508"/>
      <c r="PCN597" s="508"/>
      <c r="PCO597" s="508"/>
      <c r="PCP597" s="508"/>
      <c r="PCQ597" s="508"/>
      <c r="PCR597" s="508"/>
      <c r="PCS597" s="89"/>
      <c r="PCT597" s="89"/>
      <c r="PCU597" s="508"/>
      <c r="PCV597" s="508"/>
      <c r="PCW597" s="89"/>
      <c r="PCX597" s="89"/>
      <c r="PCY597" s="508"/>
      <c r="PCZ597" s="508"/>
      <c r="PDA597" s="508"/>
      <c r="PDB597" s="508"/>
      <c r="PDC597" s="508"/>
      <c r="PDD597" s="203"/>
      <c r="PDE597" s="107"/>
      <c r="PDF597" s="508"/>
      <c r="PDG597" s="508"/>
      <c r="PDH597" s="508"/>
      <c r="PDI597" s="508"/>
      <c r="PDJ597" s="508"/>
      <c r="PDK597" s="508"/>
      <c r="PDL597" s="508"/>
      <c r="PDM597" s="168"/>
      <c r="PDN597" s="168"/>
      <c r="PDO597" s="168"/>
      <c r="PDP597" s="168"/>
      <c r="PDQ597" s="168"/>
      <c r="PDR597" s="168"/>
      <c r="PDS597" s="168"/>
      <c r="PDT597" s="168"/>
      <c r="PDU597" s="168"/>
      <c r="PDV597" s="168"/>
      <c r="PDW597" s="168"/>
      <c r="PDX597" s="168"/>
      <c r="PDY597" s="168"/>
      <c r="PDZ597" s="168"/>
      <c r="PEA597" s="168"/>
      <c r="PEB597" s="168"/>
      <c r="PEC597" s="168"/>
      <c r="PED597" s="168"/>
      <c r="PEE597" s="168"/>
      <c r="PEF597" s="168"/>
      <c r="PEG597" s="168"/>
      <c r="PEH597" s="168"/>
      <c r="PEI597" s="168"/>
      <c r="PEJ597" s="168"/>
      <c r="PEK597" s="168"/>
      <c r="PEL597" s="168"/>
      <c r="PEM597" s="168"/>
      <c r="PEN597" s="168"/>
      <c r="PEO597" s="168"/>
      <c r="PEP597" s="168"/>
      <c r="PEQ597" s="168"/>
      <c r="PER597" s="168"/>
      <c r="PES597" s="168"/>
      <c r="PET597" s="168"/>
      <c r="PEU597" s="168"/>
      <c r="PEV597" s="168"/>
      <c r="PEW597" s="168"/>
      <c r="PEX597" s="168"/>
      <c r="PEY597" s="168"/>
      <c r="PEZ597" s="168"/>
      <c r="PFA597" s="168"/>
      <c r="PFB597" s="168"/>
      <c r="PFC597" s="168"/>
      <c r="PFD597" s="168"/>
      <c r="PFE597" s="508"/>
      <c r="PFF597" s="508"/>
      <c r="PFG597" s="508"/>
      <c r="PFH597" s="508"/>
      <c r="PFI597" s="508"/>
      <c r="PFJ597" s="508"/>
      <c r="PFK597" s="508"/>
      <c r="PFL597" s="508"/>
      <c r="PFM597" s="508"/>
      <c r="PFN597" s="508"/>
      <c r="PFO597" s="508"/>
      <c r="PFP597" s="508"/>
      <c r="PFQ597" s="508"/>
      <c r="PFR597" s="508"/>
      <c r="PFS597" s="508"/>
      <c r="PFT597" s="508"/>
      <c r="PFU597" s="508"/>
      <c r="PFV597" s="508"/>
      <c r="PFW597" s="508"/>
      <c r="PFX597" s="508"/>
      <c r="PFY597" s="508"/>
      <c r="PFZ597" s="508"/>
      <c r="PGA597" s="508"/>
      <c r="PGB597" s="508"/>
      <c r="PGC597" s="89"/>
      <c r="PGD597" s="89"/>
      <c r="PGE597" s="89"/>
      <c r="PGF597" s="89"/>
      <c r="PGG597" s="89"/>
      <c r="PGH597" s="508"/>
      <c r="PGI597" s="508"/>
      <c r="PGJ597" s="89"/>
      <c r="PGK597" s="89"/>
      <c r="PGL597" s="508"/>
      <c r="PGM597" s="508"/>
      <c r="PGN597" s="89"/>
      <c r="PGO597" s="89"/>
      <c r="PGP597" s="508"/>
      <c r="PGQ597" s="508"/>
      <c r="PGR597" s="508"/>
      <c r="PGS597" s="508"/>
      <c r="PGT597" s="508"/>
      <c r="PGU597" s="508"/>
      <c r="PGV597" s="508"/>
      <c r="PGW597" s="89"/>
      <c r="PGX597" s="89"/>
      <c r="PGY597" s="508"/>
      <c r="PGZ597" s="508"/>
      <c r="PHA597" s="89"/>
      <c r="PHB597" s="89"/>
      <c r="PHC597" s="508"/>
      <c r="PHD597" s="508"/>
      <c r="PHE597" s="508"/>
      <c r="PHF597" s="508"/>
      <c r="PHG597" s="508"/>
      <c r="PHH597" s="203"/>
      <c r="PHI597" s="107"/>
      <c r="PHJ597" s="508"/>
      <c r="PHK597" s="508"/>
      <c r="PHL597" s="508"/>
      <c r="PHM597" s="508"/>
      <c r="PHN597" s="508"/>
      <c r="PHO597" s="508"/>
      <c r="PHP597" s="508"/>
      <c r="PHQ597" s="168"/>
      <c r="PHR597" s="168"/>
      <c r="PHS597" s="168"/>
      <c r="PHT597" s="168"/>
      <c r="PHU597" s="168"/>
      <c r="PHV597" s="168"/>
      <c r="PHW597" s="168"/>
      <c r="PHX597" s="168"/>
      <c r="PHY597" s="168"/>
      <c r="PHZ597" s="168"/>
      <c r="PIA597" s="168"/>
      <c r="PIB597" s="168"/>
      <c r="PIC597" s="168"/>
      <c r="PID597" s="168"/>
      <c r="PIE597" s="168"/>
      <c r="PIF597" s="168"/>
      <c r="PIG597" s="168"/>
      <c r="PIH597" s="168"/>
      <c r="PII597" s="168"/>
      <c r="PIJ597" s="168"/>
      <c r="PIK597" s="168"/>
      <c r="PIL597" s="168"/>
      <c r="PIM597" s="168"/>
      <c r="PIN597" s="168"/>
      <c r="PIO597" s="168"/>
      <c r="PIP597" s="168"/>
      <c r="PIQ597" s="168"/>
      <c r="PIR597" s="168"/>
      <c r="PIS597" s="168"/>
      <c r="PIT597" s="168"/>
      <c r="PIU597" s="168"/>
      <c r="PIV597" s="168"/>
      <c r="PIW597" s="168"/>
      <c r="PIX597" s="168"/>
      <c r="PIY597" s="168"/>
      <c r="PIZ597" s="168"/>
      <c r="PJA597" s="168"/>
      <c r="PJB597" s="168"/>
      <c r="PJC597" s="168"/>
      <c r="PJD597" s="168"/>
      <c r="PJE597" s="168"/>
      <c r="PJF597" s="168"/>
      <c r="PJG597" s="168"/>
      <c r="PJH597" s="168"/>
      <c r="PJI597" s="508"/>
      <c r="PJJ597" s="508"/>
      <c r="PJK597" s="508"/>
      <c r="PJL597" s="508"/>
      <c r="PJM597" s="508"/>
      <c r="PJN597" s="508"/>
      <c r="PJO597" s="508"/>
      <c r="PJP597" s="508"/>
      <c r="PJQ597" s="508"/>
      <c r="PJR597" s="508"/>
      <c r="PJS597" s="508"/>
      <c r="PJT597" s="508"/>
      <c r="PJU597" s="508"/>
      <c r="PJV597" s="508"/>
      <c r="PJW597" s="508"/>
      <c r="PJX597" s="508"/>
      <c r="PJY597" s="508"/>
      <c r="PJZ597" s="508"/>
      <c r="PKA597" s="508"/>
      <c r="PKB597" s="508"/>
      <c r="PKC597" s="508"/>
      <c r="PKD597" s="508"/>
      <c r="PKE597" s="508"/>
      <c r="PKF597" s="508"/>
      <c r="PKG597" s="89"/>
      <c r="PKH597" s="89"/>
      <c r="PKI597" s="89"/>
      <c r="PKJ597" s="89"/>
      <c r="PKK597" s="89"/>
      <c r="PKL597" s="508"/>
      <c r="PKM597" s="508"/>
      <c r="PKN597" s="89"/>
      <c r="PKO597" s="89"/>
      <c r="PKP597" s="508"/>
      <c r="PKQ597" s="508"/>
      <c r="PKR597" s="89"/>
      <c r="PKS597" s="89"/>
      <c r="PKT597" s="508"/>
      <c r="PKU597" s="508"/>
      <c r="PKV597" s="508"/>
      <c r="PKW597" s="508"/>
      <c r="PKX597" s="508"/>
      <c r="PKY597" s="508"/>
      <c r="PKZ597" s="508"/>
      <c r="PLA597" s="89"/>
      <c r="PLB597" s="89"/>
      <c r="PLC597" s="508"/>
      <c r="PLD597" s="508"/>
      <c r="PLE597" s="89"/>
      <c r="PLF597" s="89"/>
      <c r="PLG597" s="508"/>
      <c r="PLH597" s="508"/>
      <c r="PLI597" s="508"/>
      <c r="PLJ597" s="508"/>
      <c r="PLK597" s="508"/>
      <c r="PLL597" s="203"/>
      <c r="PLM597" s="107"/>
      <c r="PLN597" s="508"/>
      <c r="PLO597" s="508"/>
      <c r="PLP597" s="508"/>
      <c r="PLQ597" s="508"/>
      <c r="PLR597" s="508"/>
      <c r="PLS597" s="508"/>
      <c r="PLT597" s="508"/>
      <c r="PLU597" s="168"/>
      <c r="PLV597" s="168"/>
      <c r="PLW597" s="168"/>
      <c r="PLX597" s="168"/>
      <c r="PLY597" s="168"/>
      <c r="PLZ597" s="168"/>
      <c r="PMA597" s="168"/>
      <c r="PMB597" s="168"/>
      <c r="PMC597" s="168"/>
      <c r="PMD597" s="168"/>
      <c r="PME597" s="168"/>
      <c r="PMF597" s="168"/>
      <c r="PMG597" s="168"/>
      <c r="PMH597" s="168"/>
      <c r="PMI597" s="168"/>
      <c r="PMJ597" s="168"/>
      <c r="PMK597" s="168"/>
      <c r="PML597" s="168"/>
      <c r="PMM597" s="168"/>
      <c r="PMN597" s="168"/>
      <c r="PMO597" s="168"/>
      <c r="PMP597" s="168"/>
      <c r="PMQ597" s="168"/>
      <c r="PMR597" s="168"/>
      <c r="PMS597" s="168"/>
      <c r="PMT597" s="168"/>
      <c r="PMU597" s="168"/>
      <c r="PMV597" s="168"/>
      <c r="PMW597" s="168"/>
      <c r="PMX597" s="168"/>
      <c r="PMY597" s="168"/>
      <c r="PMZ597" s="168"/>
      <c r="PNA597" s="168"/>
      <c r="PNB597" s="168"/>
      <c r="PNC597" s="168"/>
      <c r="PND597" s="168"/>
      <c r="PNE597" s="168"/>
      <c r="PNF597" s="168"/>
      <c r="PNG597" s="168"/>
      <c r="PNH597" s="168"/>
      <c r="PNI597" s="168"/>
      <c r="PNJ597" s="168"/>
      <c r="PNK597" s="168"/>
      <c r="PNL597" s="168"/>
      <c r="PNM597" s="508"/>
      <c r="PNN597" s="508"/>
      <c r="PNO597" s="508"/>
      <c r="PNP597" s="508"/>
      <c r="PNQ597" s="508"/>
      <c r="PNR597" s="508"/>
      <c r="PNS597" s="508"/>
      <c r="PNT597" s="508"/>
      <c r="PNU597" s="508"/>
      <c r="PNV597" s="508"/>
      <c r="PNW597" s="508"/>
      <c r="PNX597" s="508"/>
      <c r="PNY597" s="508"/>
      <c r="PNZ597" s="508"/>
      <c r="POA597" s="508"/>
      <c r="POB597" s="508"/>
      <c r="POC597" s="508"/>
      <c r="POD597" s="508"/>
      <c r="POE597" s="508"/>
      <c r="POF597" s="508"/>
      <c r="POG597" s="508"/>
      <c r="POH597" s="508"/>
      <c r="POI597" s="508"/>
      <c r="POJ597" s="508"/>
      <c r="POK597" s="89"/>
      <c r="POL597" s="89"/>
      <c r="POM597" s="89"/>
      <c r="PON597" s="89"/>
      <c r="POO597" s="89"/>
      <c r="POP597" s="508"/>
      <c r="POQ597" s="508"/>
      <c r="POR597" s="89"/>
      <c r="POS597" s="89"/>
      <c r="POT597" s="508"/>
      <c r="POU597" s="508"/>
      <c r="POV597" s="89"/>
      <c r="POW597" s="89"/>
      <c r="POX597" s="508"/>
      <c r="POY597" s="508"/>
      <c r="POZ597" s="508"/>
      <c r="PPA597" s="508"/>
      <c r="PPB597" s="508"/>
      <c r="PPC597" s="508"/>
      <c r="PPD597" s="508"/>
      <c r="PPE597" s="89"/>
      <c r="PPF597" s="89"/>
      <c r="PPG597" s="508"/>
      <c r="PPH597" s="508"/>
      <c r="PPI597" s="89"/>
      <c r="PPJ597" s="89"/>
      <c r="PPK597" s="508"/>
      <c r="PPL597" s="508"/>
      <c r="PPM597" s="508"/>
      <c r="PPN597" s="508"/>
      <c r="PPO597" s="508"/>
      <c r="PPP597" s="203"/>
      <c r="PPQ597" s="107"/>
      <c r="PPR597" s="508"/>
      <c r="PPS597" s="508"/>
      <c r="PPT597" s="508"/>
      <c r="PPU597" s="508"/>
      <c r="PPV597" s="508"/>
      <c r="PPW597" s="508"/>
      <c r="PPX597" s="508"/>
      <c r="PPY597" s="168"/>
      <c r="PPZ597" s="168"/>
      <c r="PQA597" s="168"/>
      <c r="PQB597" s="168"/>
      <c r="PQC597" s="168"/>
      <c r="PQD597" s="168"/>
      <c r="PQE597" s="168"/>
      <c r="PQF597" s="168"/>
      <c r="PQG597" s="168"/>
      <c r="PQH597" s="168"/>
      <c r="PQI597" s="168"/>
      <c r="PQJ597" s="168"/>
      <c r="PQK597" s="168"/>
      <c r="PQL597" s="168"/>
      <c r="PQM597" s="168"/>
      <c r="PQN597" s="168"/>
      <c r="PQO597" s="168"/>
      <c r="PQP597" s="168"/>
      <c r="PQQ597" s="168"/>
      <c r="PQR597" s="168"/>
      <c r="PQS597" s="168"/>
      <c r="PQT597" s="168"/>
      <c r="PQU597" s="168"/>
      <c r="PQV597" s="168"/>
      <c r="PQW597" s="168"/>
      <c r="PQX597" s="168"/>
      <c r="PQY597" s="168"/>
      <c r="PQZ597" s="168"/>
      <c r="PRA597" s="168"/>
      <c r="PRB597" s="168"/>
      <c r="PRC597" s="168"/>
      <c r="PRD597" s="168"/>
      <c r="PRE597" s="168"/>
      <c r="PRF597" s="168"/>
      <c r="PRG597" s="168"/>
      <c r="PRH597" s="168"/>
      <c r="PRI597" s="168"/>
      <c r="PRJ597" s="168"/>
      <c r="PRK597" s="168"/>
      <c r="PRL597" s="168"/>
      <c r="PRM597" s="168"/>
      <c r="PRN597" s="168"/>
      <c r="PRO597" s="168"/>
      <c r="PRP597" s="168"/>
      <c r="PRQ597" s="508"/>
      <c r="PRR597" s="508"/>
      <c r="PRS597" s="508"/>
      <c r="PRT597" s="508"/>
      <c r="PRU597" s="508"/>
      <c r="PRV597" s="508"/>
      <c r="PRW597" s="508"/>
      <c r="PRX597" s="508"/>
      <c r="PRY597" s="508"/>
      <c r="PRZ597" s="508"/>
      <c r="PSA597" s="508"/>
      <c r="PSB597" s="508"/>
      <c r="PSC597" s="508"/>
      <c r="PSD597" s="508"/>
      <c r="PSE597" s="508"/>
      <c r="PSF597" s="508"/>
      <c r="PSG597" s="508"/>
      <c r="PSH597" s="508"/>
      <c r="PSI597" s="508"/>
      <c r="PSJ597" s="508"/>
      <c r="PSK597" s="508"/>
      <c r="PSL597" s="508"/>
      <c r="PSM597" s="508"/>
      <c r="PSN597" s="508"/>
      <c r="PSO597" s="89"/>
      <c r="PSP597" s="89"/>
      <c r="PSQ597" s="89"/>
      <c r="PSR597" s="89"/>
      <c r="PSS597" s="89"/>
      <c r="PST597" s="508"/>
      <c r="PSU597" s="508"/>
      <c r="PSV597" s="89"/>
      <c r="PSW597" s="89"/>
      <c r="PSX597" s="508"/>
      <c r="PSY597" s="508"/>
      <c r="PSZ597" s="89"/>
      <c r="PTA597" s="89"/>
      <c r="PTB597" s="508"/>
      <c r="PTC597" s="508"/>
      <c r="PTD597" s="508"/>
      <c r="PTE597" s="508"/>
      <c r="PTF597" s="508"/>
      <c r="PTG597" s="508"/>
      <c r="PTH597" s="508"/>
      <c r="PTI597" s="89"/>
      <c r="PTJ597" s="89"/>
      <c r="PTK597" s="508"/>
      <c r="PTL597" s="508"/>
      <c r="PTM597" s="89"/>
      <c r="PTN597" s="89"/>
      <c r="PTO597" s="508"/>
      <c r="PTP597" s="508"/>
      <c r="PTQ597" s="508"/>
      <c r="PTR597" s="508"/>
      <c r="PTS597" s="508"/>
      <c r="PTT597" s="203"/>
      <c r="PTU597" s="107"/>
      <c r="PTV597" s="508"/>
      <c r="PTW597" s="508"/>
      <c r="PTX597" s="508"/>
      <c r="PTY597" s="508"/>
      <c r="PTZ597" s="508"/>
      <c r="PUA597" s="508"/>
      <c r="PUB597" s="508"/>
      <c r="PUC597" s="168"/>
      <c r="PUD597" s="168"/>
      <c r="PUE597" s="168"/>
      <c r="PUF597" s="168"/>
      <c r="PUG597" s="168"/>
      <c r="PUH597" s="168"/>
      <c r="PUI597" s="168"/>
      <c r="PUJ597" s="168"/>
      <c r="PUK597" s="168"/>
      <c r="PUL597" s="168"/>
      <c r="PUM597" s="168"/>
      <c r="PUN597" s="168"/>
      <c r="PUO597" s="168"/>
      <c r="PUP597" s="168"/>
      <c r="PUQ597" s="168"/>
      <c r="PUR597" s="168"/>
      <c r="PUS597" s="168"/>
      <c r="PUT597" s="168"/>
      <c r="PUU597" s="168"/>
      <c r="PUV597" s="168"/>
      <c r="PUW597" s="168"/>
      <c r="PUX597" s="168"/>
      <c r="PUY597" s="168"/>
      <c r="PUZ597" s="168"/>
      <c r="PVA597" s="168"/>
      <c r="PVB597" s="168"/>
      <c r="PVC597" s="168"/>
      <c r="PVD597" s="168"/>
      <c r="PVE597" s="168"/>
      <c r="PVF597" s="168"/>
      <c r="PVG597" s="168"/>
      <c r="PVH597" s="168"/>
      <c r="PVI597" s="168"/>
      <c r="PVJ597" s="168"/>
      <c r="PVK597" s="168"/>
      <c r="PVL597" s="168"/>
      <c r="PVM597" s="168"/>
      <c r="PVN597" s="168"/>
      <c r="PVO597" s="168"/>
      <c r="PVP597" s="168"/>
      <c r="PVQ597" s="168"/>
      <c r="PVR597" s="168"/>
      <c r="PVS597" s="168"/>
      <c r="PVT597" s="168"/>
      <c r="PVU597" s="508"/>
      <c r="PVV597" s="508"/>
      <c r="PVW597" s="508"/>
      <c r="PVX597" s="508"/>
      <c r="PVY597" s="508"/>
      <c r="PVZ597" s="508"/>
      <c r="PWA597" s="508"/>
      <c r="PWB597" s="508"/>
      <c r="PWC597" s="508"/>
      <c r="PWD597" s="508"/>
      <c r="PWE597" s="508"/>
      <c r="PWF597" s="508"/>
      <c r="PWG597" s="508"/>
      <c r="PWH597" s="508"/>
      <c r="PWI597" s="508"/>
      <c r="PWJ597" s="508"/>
      <c r="PWK597" s="508"/>
      <c r="PWL597" s="508"/>
      <c r="PWM597" s="508"/>
      <c r="PWN597" s="508"/>
      <c r="PWO597" s="508"/>
      <c r="PWP597" s="508"/>
      <c r="PWQ597" s="508"/>
      <c r="PWR597" s="508"/>
      <c r="PWS597" s="89"/>
      <c r="PWT597" s="89"/>
      <c r="PWU597" s="89"/>
      <c r="PWV597" s="89"/>
      <c r="PWW597" s="89"/>
      <c r="PWX597" s="508"/>
      <c r="PWY597" s="508"/>
      <c r="PWZ597" s="89"/>
      <c r="PXA597" s="89"/>
      <c r="PXB597" s="508"/>
      <c r="PXC597" s="508"/>
      <c r="PXD597" s="89"/>
      <c r="PXE597" s="89"/>
      <c r="PXF597" s="508"/>
      <c r="PXG597" s="508"/>
      <c r="PXH597" s="508"/>
      <c r="PXI597" s="508"/>
      <c r="PXJ597" s="508"/>
      <c r="PXK597" s="508"/>
      <c r="PXL597" s="508"/>
      <c r="PXM597" s="89"/>
      <c r="PXN597" s="89"/>
      <c r="PXO597" s="508"/>
      <c r="PXP597" s="508"/>
      <c r="PXQ597" s="89"/>
      <c r="PXR597" s="89"/>
      <c r="PXS597" s="508"/>
      <c r="PXT597" s="508"/>
      <c r="PXU597" s="508"/>
      <c r="PXV597" s="508"/>
      <c r="PXW597" s="508"/>
      <c r="PXX597" s="203"/>
      <c r="PXY597" s="107"/>
      <c r="PXZ597" s="508"/>
      <c r="PYA597" s="508"/>
      <c r="PYB597" s="508"/>
      <c r="PYC597" s="508"/>
      <c r="PYD597" s="508"/>
      <c r="PYE597" s="508"/>
      <c r="PYF597" s="508"/>
      <c r="PYG597" s="168"/>
      <c r="PYH597" s="168"/>
      <c r="PYI597" s="168"/>
      <c r="PYJ597" s="168"/>
      <c r="PYK597" s="168"/>
      <c r="PYL597" s="168"/>
      <c r="PYM597" s="168"/>
      <c r="PYN597" s="168"/>
      <c r="PYO597" s="168"/>
      <c r="PYP597" s="168"/>
      <c r="PYQ597" s="168"/>
      <c r="PYR597" s="168"/>
      <c r="PYS597" s="168"/>
      <c r="PYT597" s="168"/>
      <c r="PYU597" s="168"/>
      <c r="PYV597" s="168"/>
      <c r="PYW597" s="168"/>
      <c r="PYX597" s="168"/>
      <c r="PYY597" s="168"/>
      <c r="PYZ597" s="168"/>
      <c r="PZA597" s="168"/>
      <c r="PZB597" s="168"/>
      <c r="PZC597" s="168"/>
      <c r="PZD597" s="168"/>
      <c r="PZE597" s="168"/>
      <c r="PZF597" s="168"/>
      <c r="PZG597" s="168"/>
      <c r="PZH597" s="168"/>
      <c r="PZI597" s="168"/>
      <c r="PZJ597" s="168"/>
      <c r="PZK597" s="168"/>
      <c r="PZL597" s="168"/>
      <c r="PZM597" s="168"/>
      <c r="PZN597" s="168"/>
      <c r="PZO597" s="168"/>
      <c r="PZP597" s="168"/>
      <c r="PZQ597" s="168"/>
      <c r="PZR597" s="168"/>
      <c r="PZS597" s="168"/>
      <c r="PZT597" s="168"/>
      <c r="PZU597" s="168"/>
      <c r="PZV597" s="168"/>
      <c r="PZW597" s="168"/>
      <c r="PZX597" s="168"/>
      <c r="PZY597" s="508"/>
      <c r="PZZ597" s="508"/>
      <c r="QAA597" s="508"/>
      <c r="QAB597" s="508"/>
      <c r="QAC597" s="508"/>
      <c r="QAD597" s="508"/>
      <c r="QAE597" s="508"/>
      <c r="QAF597" s="508"/>
      <c r="QAG597" s="508"/>
      <c r="QAH597" s="508"/>
      <c r="QAI597" s="508"/>
      <c r="QAJ597" s="508"/>
      <c r="QAK597" s="508"/>
      <c r="QAL597" s="508"/>
      <c r="QAM597" s="508"/>
      <c r="QAN597" s="508"/>
      <c r="QAO597" s="508"/>
      <c r="QAP597" s="508"/>
      <c r="QAQ597" s="508"/>
      <c r="QAR597" s="508"/>
      <c r="QAS597" s="508"/>
      <c r="QAT597" s="508"/>
      <c r="QAU597" s="508"/>
      <c r="QAV597" s="508"/>
      <c r="QAW597" s="89"/>
      <c r="QAX597" s="89"/>
      <c r="QAY597" s="89"/>
      <c r="QAZ597" s="89"/>
      <c r="QBA597" s="89"/>
      <c r="QBB597" s="508"/>
      <c r="QBC597" s="508"/>
      <c r="QBD597" s="89"/>
      <c r="QBE597" s="89"/>
      <c r="QBF597" s="508"/>
      <c r="QBG597" s="508"/>
      <c r="QBH597" s="89"/>
      <c r="QBI597" s="89"/>
      <c r="QBJ597" s="508"/>
      <c r="QBK597" s="508"/>
      <c r="QBL597" s="508"/>
      <c r="QBM597" s="508"/>
      <c r="QBN597" s="508"/>
      <c r="QBO597" s="508"/>
      <c r="QBP597" s="508"/>
      <c r="QBQ597" s="89"/>
      <c r="QBR597" s="89"/>
      <c r="QBS597" s="508"/>
      <c r="QBT597" s="508"/>
      <c r="QBU597" s="89"/>
      <c r="QBV597" s="89"/>
      <c r="QBW597" s="508"/>
      <c r="QBX597" s="508"/>
      <c r="QBY597" s="508"/>
      <c r="QBZ597" s="508"/>
      <c r="QCA597" s="508"/>
      <c r="QCB597" s="203"/>
      <c r="QCC597" s="107"/>
      <c r="QCD597" s="508"/>
      <c r="QCE597" s="508"/>
      <c r="QCF597" s="508"/>
      <c r="QCG597" s="508"/>
      <c r="QCH597" s="508"/>
      <c r="QCI597" s="508"/>
      <c r="QCJ597" s="508"/>
      <c r="QCK597" s="168"/>
      <c r="QCL597" s="168"/>
      <c r="QCM597" s="168"/>
      <c r="QCN597" s="168"/>
      <c r="QCO597" s="168"/>
      <c r="QCP597" s="168"/>
      <c r="QCQ597" s="168"/>
      <c r="QCR597" s="168"/>
      <c r="QCS597" s="168"/>
      <c r="QCT597" s="168"/>
      <c r="QCU597" s="168"/>
      <c r="QCV597" s="168"/>
      <c r="QCW597" s="168"/>
      <c r="QCX597" s="168"/>
      <c r="QCY597" s="168"/>
      <c r="QCZ597" s="168"/>
      <c r="QDA597" s="168"/>
      <c r="QDB597" s="168"/>
      <c r="QDC597" s="168"/>
      <c r="QDD597" s="168"/>
      <c r="QDE597" s="168"/>
      <c r="QDF597" s="168"/>
      <c r="QDG597" s="168"/>
      <c r="QDH597" s="168"/>
      <c r="QDI597" s="168"/>
      <c r="QDJ597" s="168"/>
      <c r="QDK597" s="168"/>
      <c r="QDL597" s="168"/>
      <c r="QDM597" s="168"/>
      <c r="QDN597" s="168"/>
      <c r="QDO597" s="168"/>
      <c r="QDP597" s="168"/>
      <c r="QDQ597" s="168"/>
      <c r="QDR597" s="168"/>
      <c r="QDS597" s="168"/>
      <c r="QDT597" s="168"/>
      <c r="QDU597" s="168"/>
      <c r="QDV597" s="168"/>
      <c r="QDW597" s="168"/>
      <c r="QDX597" s="168"/>
      <c r="QDY597" s="168"/>
      <c r="QDZ597" s="168"/>
      <c r="QEA597" s="168"/>
      <c r="QEB597" s="168"/>
      <c r="QEC597" s="508"/>
      <c r="QED597" s="508"/>
      <c r="QEE597" s="508"/>
      <c r="QEF597" s="508"/>
      <c r="QEG597" s="508"/>
      <c r="QEH597" s="508"/>
      <c r="QEI597" s="508"/>
      <c r="QEJ597" s="508"/>
      <c r="QEK597" s="508"/>
      <c r="QEL597" s="508"/>
      <c r="QEM597" s="508"/>
      <c r="QEN597" s="508"/>
      <c r="QEO597" s="508"/>
      <c r="QEP597" s="508"/>
      <c r="QEQ597" s="508"/>
      <c r="QER597" s="508"/>
      <c r="QES597" s="508"/>
      <c r="QET597" s="508"/>
      <c r="QEU597" s="508"/>
      <c r="QEV597" s="508"/>
      <c r="QEW597" s="508"/>
      <c r="QEX597" s="508"/>
      <c r="QEY597" s="508"/>
      <c r="QEZ597" s="508"/>
      <c r="QFA597" s="89"/>
      <c r="QFB597" s="89"/>
      <c r="QFC597" s="89"/>
      <c r="QFD597" s="89"/>
      <c r="QFE597" s="89"/>
      <c r="QFF597" s="508"/>
      <c r="QFG597" s="508"/>
      <c r="QFH597" s="89"/>
      <c r="QFI597" s="89"/>
      <c r="QFJ597" s="508"/>
      <c r="QFK597" s="508"/>
      <c r="QFL597" s="89"/>
      <c r="QFM597" s="89"/>
      <c r="QFN597" s="508"/>
      <c r="QFO597" s="508"/>
      <c r="QFP597" s="508"/>
      <c r="QFQ597" s="508"/>
      <c r="QFR597" s="508"/>
      <c r="QFS597" s="508"/>
      <c r="QFT597" s="508"/>
      <c r="QFU597" s="89"/>
      <c r="QFV597" s="89"/>
      <c r="QFW597" s="508"/>
      <c r="QFX597" s="508"/>
      <c r="QFY597" s="89"/>
      <c r="QFZ597" s="89"/>
      <c r="QGA597" s="508"/>
      <c r="QGB597" s="508"/>
      <c r="QGC597" s="508"/>
      <c r="QGD597" s="508"/>
      <c r="QGE597" s="508"/>
      <c r="QGF597" s="203"/>
      <c r="QGG597" s="107"/>
      <c r="QGH597" s="508"/>
      <c r="QGI597" s="508"/>
      <c r="QGJ597" s="508"/>
      <c r="QGK597" s="508"/>
      <c r="QGL597" s="508"/>
      <c r="QGM597" s="508"/>
      <c r="QGN597" s="508"/>
      <c r="QGO597" s="168"/>
      <c r="QGP597" s="168"/>
      <c r="QGQ597" s="168"/>
      <c r="QGR597" s="168"/>
      <c r="QGS597" s="168"/>
      <c r="QGT597" s="168"/>
      <c r="QGU597" s="168"/>
      <c r="QGV597" s="168"/>
      <c r="QGW597" s="168"/>
      <c r="QGX597" s="168"/>
      <c r="QGY597" s="168"/>
      <c r="QGZ597" s="168"/>
      <c r="QHA597" s="168"/>
      <c r="QHB597" s="168"/>
      <c r="QHC597" s="168"/>
      <c r="QHD597" s="168"/>
      <c r="QHE597" s="168"/>
      <c r="QHF597" s="168"/>
      <c r="QHG597" s="168"/>
      <c r="QHH597" s="168"/>
      <c r="QHI597" s="168"/>
      <c r="QHJ597" s="168"/>
      <c r="QHK597" s="168"/>
      <c r="QHL597" s="168"/>
      <c r="QHM597" s="168"/>
      <c r="QHN597" s="168"/>
      <c r="QHO597" s="168"/>
      <c r="QHP597" s="168"/>
      <c r="QHQ597" s="168"/>
      <c r="QHR597" s="168"/>
      <c r="QHS597" s="168"/>
      <c r="QHT597" s="168"/>
      <c r="QHU597" s="168"/>
      <c r="QHV597" s="168"/>
      <c r="QHW597" s="168"/>
      <c r="QHX597" s="168"/>
      <c r="QHY597" s="168"/>
      <c r="QHZ597" s="168"/>
      <c r="QIA597" s="168"/>
      <c r="QIB597" s="168"/>
      <c r="QIC597" s="168"/>
      <c r="QID597" s="168"/>
      <c r="QIE597" s="168"/>
      <c r="QIF597" s="168"/>
      <c r="QIG597" s="508"/>
      <c r="QIH597" s="508"/>
      <c r="QII597" s="508"/>
      <c r="QIJ597" s="508"/>
      <c r="QIK597" s="508"/>
      <c r="QIL597" s="508"/>
      <c r="QIM597" s="508"/>
      <c r="QIN597" s="508"/>
      <c r="QIO597" s="508"/>
      <c r="QIP597" s="508"/>
      <c r="QIQ597" s="508"/>
      <c r="QIR597" s="508"/>
      <c r="QIS597" s="508"/>
      <c r="QIT597" s="508"/>
      <c r="QIU597" s="508"/>
      <c r="QIV597" s="508"/>
      <c r="QIW597" s="508"/>
      <c r="QIX597" s="508"/>
      <c r="QIY597" s="508"/>
      <c r="QIZ597" s="508"/>
      <c r="QJA597" s="508"/>
      <c r="QJB597" s="508"/>
      <c r="QJC597" s="508"/>
      <c r="QJD597" s="508"/>
      <c r="QJE597" s="89"/>
      <c r="QJF597" s="89"/>
      <c r="QJG597" s="89"/>
      <c r="QJH597" s="89"/>
      <c r="QJI597" s="89"/>
      <c r="QJJ597" s="508"/>
      <c r="QJK597" s="508"/>
      <c r="QJL597" s="89"/>
      <c r="QJM597" s="89"/>
      <c r="QJN597" s="508"/>
      <c r="QJO597" s="508"/>
      <c r="QJP597" s="89"/>
      <c r="QJQ597" s="89"/>
      <c r="QJR597" s="508"/>
      <c r="QJS597" s="508"/>
      <c r="QJT597" s="508"/>
      <c r="QJU597" s="508"/>
      <c r="QJV597" s="508"/>
      <c r="QJW597" s="508"/>
      <c r="QJX597" s="508"/>
      <c r="QJY597" s="89"/>
      <c r="QJZ597" s="89"/>
      <c r="QKA597" s="508"/>
      <c r="QKB597" s="508"/>
      <c r="QKC597" s="89"/>
      <c r="QKD597" s="89"/>
      <c r="QKE597" s="508"/>
      <c r="QKF597" s="508"/>
      <c r="QKG597" s="508"/>
      <c r="QKH597" s="508"/>
      <c r="QKI597" s="508"/>
      <c r="QKJ597" s="203"/>
      <c r="QKK597" s="107"/>
      <c r="QKL597" s="508"/>
      <c r="QKM597" s="508"/>
      <c r="QKN597" s="508"/>
      <c r="QKO597" s="508"/>
      <c r="QKP597" s="508"/>
      <c r="QKQ597" s="508"/>
      <c r="QKR597" s="508"/>
      <c r="QKS597" s="168"/>
      <c r="QKT597" s="168"/>
      <c r="QKU597" s="168"/>
      <c r="QKV597" s="168"/>
      <c r="QKW597" s="168"/>
      <c r="QKX597" s="168"/>
      <c r="QKY597" s="168"/>
      <c r="QKZ597" s="168"/>
      <c r="QLA597" s="168"/>
      <c r="QLB597" s="168"/>
      <c r="QLC597" s="168"/>
      <c r="QLD597" s="168"/>
      <c r="QLE597" s="168"/>
      <c r="QLF597" s="168"/>
      <c r="QLG597" s="168"/>
      <c r="QLH597" s="168"/>
      <c r="QLI597" s="168"/>
      <c r="QLJ597" s="168"/>
      <c r="QLK597" s="168"/>
      <c r="QLL597" s="168"/>
      <c r="QLM597" s="168"/>
      <c r="QLN597" s="168"/>
      <c r="QLO597" s="168"/>
      <c r="QLP597" s="168"/>
      <c r="QLQ597" s="168"/>
      <c r="QLR597" s="168"/>
      <c r="QLS597" s="168"/>
      <c r="QLT597" s="168"/>
      <c r="QLU597" s="168"/>
      <c r="QLV597" s="168"/>
      <c r="QLW597" s="168"/>
      <c r="QLX597" s="168"/>
      <c r="QLY597" s="168"/>
      <c r="QLZ597" s="168"/>
      <c r="QMA597" s="168"/>
      <c r="QMB597" s="168"/>
      <c r="QMC597" s="168"/>
      <c r="QMD597" s="168"/>
      <c r="QME597" s="168"/>
      <c r="QMF597" s="168"/>
      <c r="QMG597" s="168"/>
      <c r="QMH597" s="168"/>
      <c r="QMI597" s="168"/>
      <c r="QMJ597" s="168"/>
      <c r="QMK597" s="508"/>
      <c r="QML597" s="508"/>
      <c r="QMM597" s="508"/>
      <c r="QMN597" s="508"/>
      <c r="QMO597" s="508"/>
      <c r="QMP597" s="508"/>
      <c r="QMQ597" s="508"/>
      <c r="QMR597" s="508"/>
      <c r="QMS597" s="508"/>
      <c r="QMT597" s="508"/>
      <c r="QMU597" s="508"/>
      <c r="QMV597" s="508"/>
      <c r="QMW597" s="508"/>
      <c r="QMX597" s="508"/>
      <c r="QMY597" s="508"/>
      <c r="QMZ597" s="508"/>
      <c r="QNA597" s="508"/>
      <c r="QNB597" s="508"/>
      <c r="QNC597" s="508"/>
      <c r="QND597" s="508"/>
      <c r="QNE597" s="508"/>
      <c r="QNF597" s="508"/>
      <c r="QNG597" s="508"/>
      <c r="QNH597" s="508"/>
      <c r="QNI597" s="89"/>
      <c r="QNJ597" s="89"/>
      <c r="QNK597" s="89"/>
      <c r="QNL597" s="89"/>
      <c r="QNM597" s="89"/>
      <c r="QNN597" s="508"/>
      <c r="QNO597" s="508"/>
      <c r="QNP597" s="89"/>
      <c r="QNQ597" s="89"/>
      <c r="QNR597" s="508"/>
      <c r="QNS597" s="508"/>
      <c r="QNT597" s="89"/>
      <c r="QNU597" s="89"/>
      <c r="QNV597" s="508"/>
      <c r="QNW597" s="508"/>
      <c r="QNX597" s="508"/>
      <c r="QNY597" s="508"/>
      <c r="QNZ597" s="508"/>
      <c r="QOA597" s="508"/>
      <c r="QOB597" s="508"/>
      <c r="QOC597" s="89"/>
      <c r="QOD597" s="89"/>
      <c r="QOE597" s="508"/>
      <c r="QOF597" s="508"/>
      <c r="QOG597" s="89"/>
      <c r="QOH597" s="89"/>
      <c r="QOI597" s="508"/>
      <c r="QOJ597" s="508"/>
      <c r="QOK597" s="508"/>
      <c r="QOL597" s="508"/>
      <c r="QOM597" s="508"/>
      <c r="QON597" s="203"/>
      <c r="QOO597" s="107"/>
      <c r="QOP597" s="508"/>
      <c r="QOQ597" s="508"/>
      <c r="QOR597" s="508"/>
      <c r="QOS597" s="508"/>
      <c r="QOT597" s="508"/>
      <c r="QOU597" s="508"/>
      <c r="QOV597" s="508"/>
      <c r="QOW597" s="168"/>
      <c r="QOX597" s="168"/>
      <c r="QOY597" s="168"/>
      <c r="QOZ597" s="168"/>
      <c r="QPA597" s="168"/>
      <c r="QPB597" s="168"/>
      <c r="QPC597" s="168"/>
      <c r="QPD597" s="168"/>
      <c r="QPE597" s="168"/>
      <c r="QPF597" s="168"/>
      <c r="QPG597" s="168"/>
      <c r="QPH597" s="168"/>
      <c r="QPI597" s="168"/>
      <c r="QPJ597" s="168"/>
      <c r="QPK597" s="168"/>
      <c r="QPL597" s="168"/>
      <c r="QPM597" s="168"/>
      <c r="QPN597" s="168"/>
      <c r="QPO597" s="168"/>
      <c r="QPP597" s="168"/>
      <c r="QPQ597" s="168"/>
      <c r="QPR597" s="168"/>
      <c r="QPS597" s="168"/>
      <c r="QPT597" s="168"/>
      <c r="QPU597" s="168"/>
      <c r="QPV597" s="168"/>
      <c r="QPW597" s="168"/>
      <c r="QPX597" s="168"/>
      <c r="QPY597" s="168"/>
      <c r="QPZ597" s="168"/>
      <c r="QQA597" s="168"/>
      <c r="QQB597" s="168"/>
      <c r="QQC597" s="168"/>
      <c r="QQD597" s="168"/>
      <c r="QQE597" s="168"/>
      <c r="QQF597" s="168"/>
      <c r="QQG597" s="168"/>
      <c r="QQH597" s="168"/>
      <c r="QQI597" s="168"/>
      <c r="QQJ597" s="168"/>
      <c r="QQK597" s="168"/>
      <c r="QQL597" s="168"/>
      <c r="QQM597" s="168"/>
      <c r="QQN597" s="168"/>
      <c r="QQO597" s="508"/>
      <c r="QQP597" s="508"/>
      <c r="QQQ597" s="508"/>
      <c r="QQR597" s="508"/>
      <c r="QQS597" s="508"/>
      <c r="QQT597" s="508"/>
      <c r="QQU597" s="508"/>
      <c r="QQV597" s="508"/>
      <c r="QQW597" s="508"/>
      <c r="QQX597" s="508"/>
      <c r="QQY597" s="508"/>
      <c r="QQZ597" s="508"/>
      <c r="QRA597" s="508"/>
      <c r="QRB597" s="508"/>
      <c r="QRC597" s="508"/>
      <c r="QRD597" s="508"/>
      <c r="QRE597" s="508"/>
      <c r="QRF597" s="508"/>
      <c r="QRG597" s="508"/>
      <c r="QRH597" s="508"/>
      <c r="QRI597" s="508"/>
      <c r="QRJ597" s="508"/>
      <c r="QRK597" s="508"/>
      <c r="QRL597" s="508"/>
      <c r="QRM597" s="89"/>
      <c r="QRN597" s="89"/>
      <c r="QRO597" s="89"/>
      <c r="QRP597" s="89"/>
      <c r="QRQ597" s="89"/>
      <c r="QRR597" s="508"/>
      <c r="QRS597" s="508"/>
      <c r="QRT597" s="89"/>
      <c r="QRU597" s="89"/>
      <c r="QRV597" s="508"/>
      <c r="QRW597" s="508"/>
      <c r="QRX597" s="89"/>
      <c r="QRY597" s="89"/>
      <c r="QRZ597" s="508"/>
      <c r="QSA597" s="508"/>
      <c r="QSB597" s="508"/>
      <c r="QSC597" s="508"/>
      <c r="QSD597" s="508"/>
      <c r="QSE597" s="508"/>
      <c r="QSF597" s="508"/>
      <c r="QSG597" s="89"/>
      <c r="QSH597" s="89"/>
      <c r="QSI597" s="508"/>
      <c r="QSJ597" s="508"/>
      <c r="QSK597" s="89"/>
      <c r="QSL597" s="89"/>
      <c r="QSM597" s="508"/>
      <c r="QSN597" s="508"/>
      <c r="QSO597" s="508"/>
      <c r="QSP597" s="508"/>
      <c r="QSQ597" s="508"/>
      <c r="QSR597" s="203"/>
      <c r="QSS597" s="107"/>
      <c r="QST597" s="508"/>
      <c r="QSU597" s="508"/>
      <c r="QSV597" s="508"/>
      <c r="QSW597" s="508"/>
      <c r="QSX597" s="508"/>
      <c r="QSY597" s="508"/>
      <c r="QSZ597" s="508"/>
      <c r="QTA597" s="168"/>
      <c r="QTB597" s="168"/>
      <c r="QTC597" s="168"/>
      <c r="QTD597" s="168"/>
      <c r="QTE597" s="168"/>
      <c r="QTF597" s="168"/>
      <c r="QTG597" s="168"/>
      <c r="QTH597" s="168"/>
      <c r="QTI597" s="168"/>
      <c r="QTJ597" s="168"/>
      <c r="QTK597" s="168"/>
      <c r="QTL597" s="168"/>
      <c r="QTM597" s="168"/>
      <c r="QTN597" s="168"/>
      <c r="QTO597" s="168"/>
      <c r="QTP597" s="168"/>
      <c r="QTQ597" s="168"/>
      <c r="QTR597" s="168"/>
      <c r="QTS597" s="168"/>
      <c r="QTT597" s="168"/>
      <c r="QTU597" s="168"/>
      <c r="QTV597" s="168"/>
      <c r="QTW597" s="168"/>
      <c r="QTX597" s="168"/>
      <c r="QTY597" s="168"/>
      <c r="QTZ597" s="168"/>
      <c r="QUA597" s="168"/>
      <c r="QUB597" s="168"/>
      <c r="QUC597" s="168"/>
      <c r="QUD597" s="168"/>
      <c r="QUE597" s="168"/>
      <c r="QUF597" s="168"/>
      <c r="QUG597" s="168"/>
      <c r="QUH597" s="168"/>
      <c r="QUI597" s="168"/>
      <c r="QUJ597" s="168"/>
      <c r="QUK597" s="168"/>
      <c r="QUL597" s="168"/>
      <c r="QUM597" s="168"/>
      <c r="QUN597" s="168"/>
      <c r="QUO597" s="168"/>
      <c r="QUP597" s="168"/>
      <c r="QUQ597" s="168"/>
      <c r="QUR597" s="168"/>
      <c r="QUS597" s="508"/>
      <c r="QUT597" s="508"/>
      <c r="QUU597" s="508"/>
      <c r="QUV597" s="508"/>
      <c r="QUW597" s="508"/>
      <c r="QUX597" s="508"/>
      <c r="QUY597" s="508"/>
      <c r="QUZ597" s="508"/>
      <c r="QVA597" s="508"/>
      <c r="QVB597" s="508"/>
      <c r="QVC597" s="508"/>
      <c r="QVD597" s="508"/>
      <c r="QVE597" s="508"/>
      <c r="QVF597" s="508"/>
      <c r="QVG597" s="508"/>
      <c r="QVH597" s="508"/>
      <c r="QVI597" s="508"/>
      <c r="QVJ597" s="508"/>
      <c r="QVK597" s="508"/>
      <c r="QVL597" s="508"/>
      <c r="QVM597" s="508"/>
      <c r="QVN597" s="508"/>
      <c r="QVO597" s="508"/>
      <c r="QVP597" s="508"/>
      <c r="QVQ597" s="89"/>
      <c r="QVR597" s="89"/>
      <c r="QVS597" s="89"/>
      <c r="QVT597" s="89"/>
      <c r="QVU597" s="89"/>
      <c r="QVV597" s="508"/>
      <c r="QVW597" s="508"/>
      <c r="QVX597" s="89"/>
      <c r="QVY597" s="89"/>
      <c r="QVZ597" s="508"/>
      <c r="QWA597" s="508"/>
      <c r="QWB597" s="89"/>
      <c r="QWC597" s="89"/>
      <c r="QWD597" s="508"/>
      <c r="QWE597" s="508"/>
      <c r="QWF597" s="508"/>
      <c r="QWG597" s="508"/>
      <c r="QWH597" s="508"/>
      <c r="QWI597" s="508"/>
      <c r="QWJ597" s="508"/>
      <c r="QWK597" s="89"/>
      <c r="QWL597" s="89"/>
      <c r="QWM597" s="508"/>
      <c r="QWN597" s="508"/>
      <c r="QWO597" s="89"/>
      <c r="QWP597" s="89"/>
      <c r="QWQ597" s="508"/>
      <c r="QWR597" s="508"/>
      <c r="QWS597" s="508"/>
      <c r="QWT597" s="508"/>
      <c r="QWU597" s="508"/>
      <c r="QWV597" s="203"/>
      <c r="QWW597" s="107"/>
      <c r="QWX597" s="508"/>
      <c r="QWY597" s="508"/>
      <c r="QWZ597" s="508"/>
      <c r="QXA597" s="508"/>
      <c r="QXB597" s="508"/>
      <c r="QXC597" s="508"/>
      <c r="QXD597" s="508"/>
      <c r="QXE597" s="168"/>
      <c r="QXF597" s="168"/>
      <c r="QXG597" s="168"/>
      <c r="QXH597" s="168"/>
      <c r="QXI597" s="168"/>
      <c r="QXJ597" s="168"/>
      <c r="QXK597" s="168"/>
      <c r="QXL597" s="168"/>
      <c r="QXM597" s="168"/>
      <c r="QXN597" s="168"/>
      <c r="QXO597" s="168"/>
      <c r="QXP597" s="168"/>
      <c r="QXQ597" s="168"/>
      <c r="QXR597" s="168"/>
      <c r="QXS597" s="168"/>
      <c r="QXT597" s="168"/>
      <c r="QXU597" s="168"/>
      <c r="QXV597" s="168"/>
      <c r="QXW597" s="168"/>
      <c r="QXX597" s="168"/>
      <c r="QXY597" s="168"/>
      <c r="QXZ597" s="168"/>
      <c r="QYA597" s="168"/>
      <c r="QYB597" s="168"/>
      <c r="QYC597" s="168"/>
      <c r="QYD597" s="168"/>
      <c r="QYE597" s="168"/>
      <c r="QYF597" s="168"/>
      <c r="QYG597" s="168"/>
      <c r="QYH597" s="168"/>
      <c r="QYI597" s="168"/>
      <c r="QYJ597" s="168"/>
      <c r="QYK597" s="168"/>
      <c r="QYL597" s="168"/>
      <c r="QYM597" s="168"/>
      <c r="QYN597" s="168"/>
      <c r="QYO597" s="168"/>
      <c r="QYP597" s="168"/>
      <c r="QYQ597" s="168"/>
      <c r="QYR597" s="168"/>
      <c r="QYS597" s="168"/>
      <c r="QYT597" s="168"/>
      <c r="QYU597" s="168"/>
      <c r="QYV597" s="168"/>
      <c r="QYW597" s="508"/>
      <c r="QYX597" s="508"/>
      <c r="QYY597" s="508"/>
      <c r="QYZ597" s="508"/>
      <c r="QZA597" s="508"/>
      <c r="QZB597" s="508"/>
      <c r="QZC597" s="508"/>
      <c r="QZD597" s="508"/>
      <c r="QZE597" s="508"/>
      <c r="QZF597" s="508"/>
      <c r="QZG597" s="508"/>
      <c r="QZH597" s="508"/>
      <c r="QZI597" s="508"/>
      <c r="QZJ597" s="508"/>
      <c r="QZK597" s="508"/>
      <c r="QZL597" s="508"/>
      <c r="QZM597" s="508"/>
      <c r="QZN597" s="508"/>
      <c r="QZO597" s="508"/>
      <c r="QZP597" s="508"/>
      <c r="QZQ597" s="508"/>
      <c r="QZR597" s="508"/>
      <c r="QZS597" s="508"/>
      <c r="QZT597" s="508"/>
      <c r="QZU597" s="89"/>
      <c r="QZV597" s="89"/>
      <c r="QZW597" s="89"/>
      <c r="QZX597" s="89"/>
      <c r="QZY597" s="89"/>
      <c r="QZZ597" s="508"/>
      <c r="RAA597" s="508"/>
      <c r="RAB597" s="89"/>
      <c r="RAC597" s="89"/>
      <c r="RAD597" s="508"/>
      <c r="RAE597" s="508"/>
      <c r="RAF597" s="89"/>
      <c r="RAG597" s="89"/>
      <c r="RAH597" s="508"/>
      <c r="RAI597" s="508"/>
      <c r="RAJ597" s="508"/>
      <c r="RAK597" s="508"/>
      <c r="RAL597" s="508"/>
      <c r="RAM597" s="508"/>
      <c r="RAN597" s="508"/>
      <c r="RAO597" s="89"/>
      <c r="RAP597" s="89"/>
      <c r="RAQ597" s="508"/>
      <c r="RAR597" s="508"/>
      <c r="RAS597" s="89"/>
      <c r="RAT597" s="89"/>
      <c r="RAU597" s="508"/>
      <c r="RAV597" s="508"/>
      <c r="RAW597" s="508"/>
      <c r="RAX597" s="508"/>
      <c r="RAY597" s="508"/>
      <c r="RAZ597" s="203"/>
      <c r="RBA597" s="107"/>
      <c r="RBB597" s="508"/>
      <c r="RBC597" s="508"/>
      <c r="RBD597" s="508"/>
      <c r="RBE597" s="508"/>
      <c r="RBF597" s="508"/>
      <c r="RBG597" s="508"/>
      <c r="RBH597" s="508"/>
      <c r="RBI597" s="168"/>
      <c r="RBJ597" s="168"/>
      <c r="RBK597" s="168"/>
      <c r="RBL597" s="168"/>
      <c r="RBM597" s="168"/>
      <c r="RBN597" s="168"/>
      <c r="RBO597" s="168"/>
      <c r="RBP597" s="168"/>
      <c r="RBQ597" s="168"/>
      <c r="RBR597" s="168"/>
      <c r="RBS597" s="168"/>
      <c r="RBT597" s="168"/>
      <c r="RBU597" s="168"/>
      <c r="RBV597" s="168"/>
      <c r="RBW597" s="168"/>
      <c r="RBX597" s="168"/>
      <c r="RBY597" s="168"/>
      <c r="RBZ597" s="168"/>
      <c r="RCA597" s="168"/>
      <c r="RCB597" s="168"/>
      <c r="RCC597" s="168"/>
      <c r="RCD597" s="168"/>
      <c r="RCE597" s="168"/>
      <c r="RCF597" s="168"/>
      <c r="RCG597" s="168"/>
      <c r="RCH597" s="168"/>
      <c r="RCI597" s="168"/>
      <c r="RCJ597" s="168"/>
      <c r="RCK597" s="168"/>
      <c r="RCL597" s="168"/>
      <c r="RCM597" s="168"/>
      <c r="RCN597" s="168"/>
      <c r="RCO597" s="168"/>
      <c r="RCP597" s="168"/>
      <c r="RCQ597" s="168"/>
      <c r="RCR597" s="168"/>
      <c r="RCS597" s="168"/>
      <c r="RCT597" s="168"/>
      <c r="RCU597" s="168"/>
      <c r="RCV597" s="168"/>
      <c r="RCW597" s="168"/>
      <c r="RCX597" s="168"/>
      <c r="RCY597" s="168"/>
      <c r="RCZ597" s="168"/>
      <c r="RDA597" s="508"/>
      <c r="RDB597" s="508"/>
      <c r="RDC597" s="508"/>
      <c r="RDD597" s="508"/>
      <c r="RDE597" s="508"/>
      <c r="RDF597" s="508"/>
      <c r="RDG597" s="508"/>
      <c r="RDH597" s="508"/>
      <c r="RDI597" s="508"/>
      <c r="RDJ597" s="508"/>
      <c r="RDK597" s="508"/>
      <c r="RDL597" s="508"/>
      <c r="RDM597" s="508"/>
      <c r="RDN597" s="508"/>
      <c r="RDO597" s="508"/>
      <c r="RDP597" s="508"/>
      <c r="RDQ597" s="508"/>
      <c r="RDR597" s="508"/>
      <c r="RDS597" s="508"/>
      <c r="RDT597" s="508"/>
      <c r="RDU597" s="508"/>
      <c r="RDV597" s="508"/>
      <c r="RDW597" s="508"/>
    </row>
    <row r="598" spans="1:12295" s="51" customFormat="1" ht="50.25" hidden="1" customHeight="1" x14ac:dyDescent="0.25">
      <c r="B598" s="503"/>
      <c r="C598" s="97" t="s">
        <v>31</v>
      </c>
      <c r="D598" s="185">
        <f>I598</f>
        <v>241106.05495999998</v>
      </c>
      <c r="E598" s="185">
        <f>SUM(E599:E600)</f>
        <v>0</v>
      </c>
      <c r="F598" s="185"/>
      <c r="G598" s="185"/>
      <c r="H598" s="186"/>
      <c r="I598" s="166">
        <f>I593</f>
        <v>241106.05495999998</v>
      </c>
      <c r="J598" s="185">
        <f t="shared" ref="J598" si="1270">K598</f>
        <v>0</v>
      </c>
      <c r="K598" s="185">
        <f>U598</f>
        <v>0</v>
      </c>
      <c r="L598" s="695">
        <f t="shared" si="1267"/>
        <v>0</v>
      </c>
      <c r="M598" s="185">
        <f>SUM(M599:M600)</f>
        <v>0</v>
      </c>
      <c r="N598" s="98"/>
      <c r="O598" s="98"/>
      <c r="P598" s="98"/>
      <c r="Q598" s="98"/>
      <c r="R598" s="98"/>
      <c r="S598" s="286"/>
      <c r="T598" s="286"/>
      <c r="U598" s="622">
        <f>U593</f>
        <v>0</v>
      </c>
      <c r="V598" s="98">
        <f t="shared" ref="V598" si="1271">W598+X598+Y598</f>
        <v>0</v>
      </c>
      <c r="W598" s="286"/>
      <c r="X598" s="286"/>
      <c r="Y598" s="286"/>
      <c r="Z598" s="98">
        <f t="shared" ref="Z598" si="1272">AA598+AB598+AC598</f>
        <v>0</v>
      </c>
      <c r="AA598" s="98">
        <f>E598</f>
        <v>0</v>
      </c>
      <c r="AB598" s="286"/>
      <c r="AC598" s="286"/>
      <c r="AD598" s="695">
        <f t="shared" ref="AD598:AD602" si="1273">U598/D598</f>
        <v>0</v>
      </c>
      <c r="AE598" s="185">
        <f>AO598</f>
        <v>0</v>
      </c>
      <c r="AF598" s="695">
        <f t="shared" si="1268"/>
        <v>0</v>
      </c>
      <c r="AG598" s="185">
        <f>SUM(AG599:AG600)</f>
        <v>0</v>
      </c>
      <c r="AH598" s="695"/>
      <c r="AI598" s="98"/>
      <c r="AJ598" s="98"/>
      <c r="AK598" s="98"/>
      <c r="AL598" s="98"/>
      <c r="AM598" s="286"/>
      <c r="AN598" s="286"/>
      <c r="AO598" s="622">
        <f>AO593</f>
        <v>0</v>
      </c>
      <c r="AP598" s="98">
        <f t="shared" ref="AP598" si="1274">AR598+AT598+AX598</f>
        <v>241106.05495999998</v>
      </c>
      <c r="AQ598" s="743" t="e">
        <f t="shared" ref="AQ598:AQ600" si="1275">AO598/U598</f>
        <v>#DIV/0!</v>
      </c>
      <c r="AR598" s="185">
        <f>BB598</f>
        <v>241106.05495999998</v>
      </c>
      <c r="AS598" s="695">
        <f t="shared" si="1269"/>
        <v>1</v>
      </c>
      <c r="AT598" s="185">
        <f>SUM(AT599:AT600)</f>
        <v>0</v>
      </c>
      <c r="AU598" s="695"/>
      <c r="AV598" s="98"/>
      <c r="AW598" s="695"/>
      <c r="AX598" s="185"/>
      <c r="AY598" s="695"/>
      <c r="AZ598" s="286"/>
      <c r="BA598" s="695"/>
      <c r="BB598" s="622">
        <f>BB593</f>
        <v>241106.05495999998</v>
      </c>
      <c r="BC598" s="286">
        <f t="shared" ref="BC598" si="1276">AM598</f>
        <v>0</v>
      </c>
      <c r="BD598" s="286"/>
      <c r="BE598" s="98" t="e">
        <f>BI598</f>
        <v>#REF!</v>
      </c>
      <c r="BF598" s="98">
        <f>SUM(BF599:BF600)</f>
        <v>0</v>
      </c>
      <c r="BG598" s="98"/>
      <c r="BH598" s="286"/>
      <c r="BI598" s="622" t="e">
        <f>BI593</f>
        <v>#REF!</v>
      </c>
      <c r="BJ598" s="98">
        <f t="shared" ref="BJ598" si="1277">BK598+BL598+BM598</f>
        <v>0</v>
      </c>
      <c r="BK598" s="98">
        <f>BO598-BF598</f>
        <v>0</v>
      </c>
      <c r="BL598" s="286"/>
      <c r="BM598" s="286"/>
      <c r="BN598" s="98">
        <f>BS598</f>
        <v>0</v>
      </c>
      <c r="BO598" s="98">
        <f>SUM(BO599:BO600)</f>
        <v>0</v>
      </c>
      <c r="BP598" s="98"/>
      <c r="BQ598" s="98"/>
      <c r="BR598" s="286">
        <f t="shared" ref="BR598" si="1278">BH598</f>
        <v>0</v>
      </c>
      <c r="BS598" s="622">
        <f>BS593</f>
        <v>0</v>
      </c>
      <c r="BT598" s="98"/>
      <c r="BU598" s="98">
        <f>BZ598</f>
        <v>100100</v>
      </c>
      <c r="BV598" s="98">
        <f>SUM(BV599:BV600)</f>
        <v>0</v>
      </c>
      <c r="BW598" s="98"/>
      <c r="BX598" s="98"/>
      <c r="BY598" s="286"/>
      <c r="BZ598" s="504">
        <f>BZ593</f>
        <v>100100</v>
      </c>
      <c r="CE598" s="695">
        <f t="shared" si="1258"/>
        <v>1</v>
      </c>
    </row>
    <row r="599" spans="1:12295" s="52" customFormat="1" ht="36.75" customHeight="1" x14ac:dyDescent="0.25">
      <c r="B599" s="203" t="s">
        <v>9</v>
      </c>
      <c r="C599" s="126" t="s">
        <v>64</v>
      </c>
      <c r="D599" s="168">
        <f>E599+H599+I599</f>
        <v>161106.05495999998</v>
      </c>
      <c r="E599" s="33"/>
      <c r="F599" s="33"/>
      <c r="G599" s="33"/>
      <c r="H599" s="33"/>
      <c r="I599" s="168">
        <f>I601+I602</f>
        <v>161106.05495999998</v>
      </c>
      <c r="J599" s="168">
        <v>0</v>
      </c>
      <c r="K599" s="168">
        <f>M599+S599+U599</f>
        <v>0</v>
      </c>
      <c r="L599" s="695">
        <f t="shared" si="1267"/>
        <v>0</v>
      </c>
      <c r="M599" s="33"/>
      <c r="N599" s="19"/>
      <c r="O599" s="89"/>
      <c r="P599" s="19"/>
      <c r="Q599" s="89"/>
      <c r="R599" s="19"/>
      <c r="S599" s="89"/>
      <c r="T599" s="19"/>
      <c r="U599" s="628">
        <f>U601+U602</f>
        <v>0</v>
      </c>
      <c r="V599" s="89">
        <f t="shared" si="1170"/>
        <v>0</v>
      </c>
      <c r="W599" s="89"/>
      <c r="X599" s="89"/>
      <c r="Y599" s="89"/>
      <c r="Z599" s="628">
        <f t="shared" si="1165"/>
        <v>161106.05495999998</v>
      </c>
      <c r="AA599" s="279"/>
      <c r="AB599" s="89"/>
      <c r="AC599" s="628">
        <f>AC600+AC601+AC602</f>
        <v>161106.05495999998</v>
      </c>
      <c r="AD599" s="695">
        <f t="shared" si="1273"/>
        <v>0</v>
      </c>
      <c r="AE599" s="168">
        <f>AG599+AM599+AO599</f>
        <v>0</v>
      </c>
      <c r="AF599" s="695">
        <f t="shared" si="1268"/>
        <v>0</v>
      </c>
      <c r="AG599" s="33"/>
      <c r="AH599" s="695"/>
      <c r="AI599" s="89"/>
      <c r="AJ599" s="19"/>
      <c r="AK599" s="89"/>
      <c r="AL599" s="19"/>
      <c r="AM599" s="89"/>
      <c r="AN599" s="19"/>
      <c r="AO599" s="628">
        <f>AO601+AO602</f>
        <v>0</v>
      </c>
      <c r="AP599" s="628">
        <v>0</v>
      </c>
      <c r="AQ599" s="743" t="e">
        <f t="shared" si="1275"/>
        <v>#DIV/0!</v>
      </c>
      <c r="AR599" s="168">
        <f>AT599+AZ599+BB599</f>
        <v>161106.05495999998</v>
      </c>
      <c r="AS599" s="695">
        <f t="shared" si="1269"/>
        <v>1</v>
      </c>
      <c r="AT599" s="33"/>
      <c r="AU599" s="695"/>
      <c r="AV599" s="89"/>
      <c r="AW599" s="695"/>
      <c r="AX599" s="33"/>
      <c r="AY599" s="695"/>
      <c r="AZ599" s="89"/>
      <c r="BA599" s="695"/>
      <c r="BB599" s="628">
        <f>BB601+BB602</f>
        <v>161106.05495999998</v>
      </c>
      <c r="BC599" s="89"/>
      <c r="BD599" s="628">
        <f t="shared" si="1254"/>
        <v>0</v>
      </c>
      <c r="BE599" s="628">
        <f>BF599+BH599+BI599</f>
        <v>98883.471560000005</v>
      </c>
      <c r="BF599" s="89"/>
      <c r="BG599" s="89"/>
      <c r="BH599" s="89"/>
      <c r="BI599" s="628">
        <f>BI600+BI601+BI602</f>
        <v>98883.471560000005</v>
      </c>
      <c r="BJ599" s="628">
        <f t="shared" ref="BJ599:BJ614" si="1279">BK599+BL599+BM599</f>
        <v>0</v>
      </c>
      <c r="BK599" s="89"/>
      <c r="BL599" s="89"/>
      <c r="BM599" s="628"/>
      <c r="BN599" s="628">
        <f>BO599+BR599+BS599</f>
        <v>0</v>
      </c>
      <c r="BO599" s="89"/>
      <c r="BP599" s="89"/>
      <c r="BQ599" s="89"/>
      <c r="BR599" s="89"/>
      <c r="BS599" s="628">
        <f>BS600+BS601+BS602</f>
        <v>0</v>
      </c>
      <c r="BT599" s="628">
        <v>0</v>
      </c>
      <c r="BU599" s="628">
        <f>BV599+BY599+BZ599</f>
        <v>0</v>
      </c>
      <c r="BV599" s="89"/>
      <c r="BW599" s="89"/>
      <c r="BX599" s="89"/>
      <c r="BY599" s="89"/>
      <c r="BZ599" s="508">
        <f>BZ600+BZ601+BZ602</f>
        <v>0</v>
      </c>
      <c r="CE599" s="695">
        <f t="shared" si="1258"/>
        <v>1</v>
      </c>
    </row>
    <row r="600" spans="1:12295" s="54" customFormat="1" ht="74.25" hidden="1" customHeight="1" x14ac:dyDescent="0.2">
      <c r="B600" s="206" t="s">
        <v>34</v>
      </c>
      <c r="C600" s="121" t="s">
        <v>65</v>
      </c>
      <c r="D600" s="109" t="e">
        <f t="shared" ref="D600:D607" si="1280">E600+I600</f>
        <v>#REF!</v>
      </c>
      <c r="E600" s="236"/>
      <c r="F600" s="236"/>
      <c r="G600" s="236"/>
      <c r="H600" s="236"/>
      <c r="I600" s="236" t="e">
        <f>#REF!</f>
        <v>#REF!</v>
      </c>
      <c r="J600" s="109"/>
      <c r="K600" s="109" t="e">
        <f t="shared" ref="K600:K607" si="1281">M600+U600</f>
        <v>#REF!</v>
      </c>
      <c r="L600" s="695" t="e">
        <f t="shared" si="1267"/>
        <v>#REF!</v>
      </c>
      <c r="M600" s="236"/>
      <c r="N600" s="31"/>
      <c r="O600" s="31"/>
      <c r="P600" s="31"/>
      <c r="Q600" s="31"/>
      <c r="R600" s="31"/>
      <c r="S600" s="31"/>
      <c r="T600" s="31"/>
      <c r="U600" s="31" t="e">
        <f>#REF!</f>
        <v>#REF!</v>
      </c>
      <c r="V600" s="89">
        <f t="shared" si="1170"/>
        <v>0</v>
      </c>
      <c r="W600" s="31"/>
      <c r="X600" s="31"/>
      <c r="Y600" s="31"/>
      <c r="Z600" s="31">
        <f t="shared" si="1165"/>
        <v>0</v>
      </c>
      <c r="AA600" s="279"/>
      <c r="AB600" s="31"/>
      <c r="AC600" s="31"/>
      <c r="AD600" s="695" t="e">
        <f t="shared" si="1273"/>
        <v>#REF!</v>
      </c>
      <c r="AE600" s="109" t="e">
        <f t="shared" ref="AE600:AE607" si="1282">AG600+AO600</f>
        <v>#REF!</v>
      </c>
      <c r="AF600" s="695" t="e">
        <f t="shared" si="1268"/>
        <v>#REF!</v>
      </c>
      <c r="AG600" s="236"/>
      <c r="AH600" s="695"/>
      <c r="AI600" s="31"/>
      <c r="AJ600" s="31"/>
      <c r="AK600" s="31"/>
      <c r="AL600" s="31"/>
      <c r="AM600" s="31"/>
      <c r="AN600" s="31"/>
      <c r="AO600" s="31" t="e">
        <f>U600</f>
        <v>#REF!</v>
      </c>
      <c r="AP600" s="106"/>
      <c r="AQ600" s="743" t="e">
        <f t="shared" si="1275"/>
        <v>#REF!</v>
      </c>
      <c r="AR600" s="109">
        <f t="shared" ref="AR600:AR607" si="1283">AT600+BB600</f>
        <v>0</v>
      </c>
      <c r="AS600" s="695" t="e">
        <f t="shared" si="1269"/>
        <v>#REF!</v>
      </c>
      <c r="AT600" s="236"/>
      <c r="AU600" s="695"/>
      <c r="AV600" s="31"/>
      <c r="AW600" s="695"/>
      <c r="AX600" s="236"/>
      <c r="AY600" s="695"/>
      <c r="AZ600" s="31"/>
      <c r="BA600" s="695"/>
      <c r="BB600" s="31">
        <f>AA600</f>
        <v>0</v>
      </c>
      <c r="BC600" s="31"/>
      <c r="BD600" s="31" t="e">
        <f t="shared" si="1254"/>
        <v>#REF!</v>
      </c>
      <c r="BE600" s="106">
        <f t="shared" ref="BE600:BE607" si="1284">BF600+BI600</f>
        <v>0</v>
      </c>
      <c r="BF600" s="31"/>
      <c r="BG600" s="31"/>
      <c r="BH600" s="31"/>
      <c r="BI600" s="31">
        <f>AA600</f>
        <v>0</v>
      </c>
      <c r="BJ600" s="106">
        <f t="shared" si="1279"/>
        <v>0</v>
      </c>
      <c r="BK600" s="31"/>
      <c r="BL600" s="31"/>
      <c r="BM600" s="31"/>
      <c r="BN600" s="106">
        <f t="shared" ref="BN600:BN614" si="1285">BO600+BR600+BS600</f>
        <v>0</v>
      </c>
      <c r="BO600" s="31"/>
      <c r="BP600" s="31"/>
      <c r="BQ600" s="31"/>
      <c r="BR600" s="31"/>
      <c r="BS600" s="31">
        <f>BI600</f>
        <v>0</v>
      </c>
      <c r="BT600" s="106"/>
      <c r="BU600" s="106">
        <f t="shared" ref="BU600:BU607" si="1286">BV600+BZ600</f>
        <v>0</v>
      </c>
      <c r="BV600" s="31"/>
      <c r="BW600" s="31"/>
      <c r="BX600" s="31"/>
      <c r="BY600" s="31"/>
      <c r="BZ600" s="31">
        <f>BK600</f>
        <v>0</v>
      </c>
      <c r="CE600" s="695" t="e">
        <f t="shared" si="1258"/>
        <v>#REF!</v>
      </c>
    </row>
    <row r="601" spans="1:12295" s="54" customFormat="1" ht="98.25" customHeight="1" x14ac:dyDescent="0.2">
      <c r="B601" s="206" t="s">
        <v>34</v>
      </c>
      <c r="C601" s="53" t="s">
        <v>364</v>
      </c>
      <c r="D601" s="109">
        <f t="shared" si="1280"/>
        <v>119388.58189999999</v>
      </c>
      <c r="E601" s="236"/>
      <c r="F601" s="236"/>
      <c r="G601" s="236"/>
      <c r="H601" s="236"/>
      <c r="I601" s="109">
        <f>'[10]2026_2028'!$AK$584</f>
        <v>119388.58189999999</v>
      </c>
      <c r="J601" s="109"/>
      <c r="K601" s="109">
        <f t="shared" si="1281"/>
        <v>0</v>
      </c>
      <c r="L601" s="695">
        <f t="shared" si="1267"/>
        <v>0</v>
      </c>
      <c r="M601" s="236"/>
      <c r="N601" s="31"/>
      <c r="O601" s="31"/>
      <c r="P601" s="31"/>
      <c r="Q601" s="31"/>
      <c r="R601" s="31"/>
      <c r="S601" s="31"/>
      <c r="T601" s="31"/>
      <c r="U601" s="106"/>
      <c r="V601" s="89">
        <f t="shared" si="1170"/>
        <v>0</v>
      </c>
      <c r="W601" s="31"/>
      <c r="X601" s="31"/>
      <c r="Y601" s="31"/>
      <c r="Z601" s="106">
        <f t="shared" si="1165"/>
        <v>119388.58189999999</v>
      </c>
      <c r="AA601" s="279"/>
      <c r="AB601" s="31"/>
      <c r="AC601" s="106">
        <f>I601</f>
        <v>119388.58189999999</v>
      </c>
      <c r="AD601" s="695">
        <f t="shared" si="1273"/>
        <v>0</v>
      </c>
      <c r="AE601" s="109">
        <f t="shared" si="1282"/>
        <v>0</v>
      </c>
      <c r="AF601" s="695">
        <f t="shared" si="1268"/>
        <v>0</v>
      </c>
      <c r="AG601" s="236"/>
      <c r="AH601" s="695"/>
      <c r="AI601" s="31"/>
      <c r="AJ601" s="31"/>
      <c r="AK601" s="31"/>
      <c r="AL601" s="31"/>
      <c r="AM601" s="31"/>
      <c r="AN601" s="31"/>
      <c r="AO601" s="106"/>
      <c r="AP601" s="106"/>
      <c r="AQ601" s="759">
        <f>AO601/D601</f>
        <v>0</v>
      </c>
      <c r="AR601" s="109">
        <f t="shared" si="1283"/>
        <v>119388.58189999999</v>
      </c>
      <c r="AS601" s="695">
        <f t="shared" si="1269"/>
        <v>1</v>
      </c>
      <c r="AT601" s="236"/>
      <c r="AU601" s="695"/>
      <c r="AV601" s="31"/>
      <c r="AW601" s="695"/>
      <c r="AX601" s="236"/>
      <c r="AY601" s="695"/>
      <c r="AZ601" s="31"/>
      <c r="BA601" s="695"/>
      <c r="BB601" s="106">
        <f>D601</f>
        <v>119388.58189999999</v>
      </c>
      <c r="BC601" s="31"/>
      <c r="BD601" s="106">
        <f t="shared" si="1254"/>
        <v>0</v>
      </c>
      <c r="BE601" s="106">
        <f t="shared" si="1284"/>
        <v>80596.863599999997</v>
      </c>
      <c r="BF601" s="31"/>
      <c r="BG601" s="31"/>
      <c r="BH601" s="31"/>
      <c r="BI601" s="106">
        <v>80596.863599999997</v>
      </c>
      <c r="BJ601" s="106">
        <f t="shared" si="1279"/>
        <v>0</v>
      </c>
      <c r="BK601" s="31"/>
      <c r="BL601" s="31"/>
      <c r="BM601" s="106"/>
      <c r="BN601" s="106">
        <f t="shared" si="1285"/>
        <v>0</v>
      </c>
      <c r="BO601" s="31"/>
      <c r="BP601" s="31"/>
      <c r="BQ601" s="31"/>
      <c r="BR601" s="31"/>
      <c r="BS601" s="106">
        <v>0</v>
      </c>
      <c r="BT601" s="106"/>
      <c r="BU601" s="106">
        <f t="shared" si="1286"/>
        <v>0</v>
      </c>
      <c r="BV601" s="31"/>
      <c r="BW601" s="31"/>
      <c r="BX601" s="31"/>
      <c r="BY601" s="31"/>
      <c r="BZ601" s="106">
        <v>0</v>
      </c>
      <c r="CE601" s="695">
        <f t="shared" si="1258"/>
        <v>1</v>
      </c>
    </row>
    <row r="602" spans="1:12295" s="54" customFormat="1" ht="104.25" customHeight="1" x14ac:dyDescent="0.2">
      <c r="B602" s="206" t="s">
        <v>63</v>
      </c>
      <c r="C602" s="53" t="s">
        <v>365</v>
      </c>
      <c r="D602" s="109">
        <f t="shared" si="1280"/>
        <v>41717.473060000004</v>
      </c>
      <c r="E602" s="236"/>
      <c r="F602" s="236"/>
      <c r="G602" s="236"/>
      <c r="H602" s="236"/>
      <c r="I602" s="109">
        <f>'[10]2026_2028'!$AK$585</f>
        <v>41717.473060000004</v>
      </c>
      <c r="J602" s="109"/>
      <c r="K602" s="109">
        <f t="shared" si="1281"/>
        <v>0</v>
      </c>
      <c r="L602" s="695">
        <f t="shared" si="1267"/>
        <v>0</v>
      </c>
      <c r="M602" s="236"/>
      <c r="N602" s="31"/>
      <c r="O602" s="31"/>
      <c r="P602" s="31"/>
      <c r="Q602" s="31"/>
      <c r="R602" s="31"/>
      <c r="S602" s="31"/>
      <c r="T602" s="31"/>
      <c r="U602" s="106"/>
      <c r="V602" s="89">
        <f t="shared" si="1170"/>
        <v>0</v>
      </c>
      <c r="W602" s="31"/>
      <c r="X602" s="31"/>
      <c r="Y602" s="31"/>
      <c r="Z602" s="106">
        <f t="shared" si="1165"/>
        <v>41717.473060000004</v>
      </c>
      <c r="AA602" s="279"/>
      <c r="AB602" s="31"/>
      <c r="AC602" s="106">
        <f>I602</f>
        <v>41717.473060000004</v>
      </c>
      <c r="AD602" s="695">
        <f t="shared" si="1273"/>
        <v>0</v>
      </c>
      <c r="AE602" s="109">
        <f t="shared" si="1282"/>
        <v>0</v>
      </c>
      <c r="AF602" s="695">
        <f t="shared" si="1268"/>
        <v>0</v>
      </c>
      <c r="AG602" s="236"/>
      <c r="AH602" s="695"/>
      <c r="AI602" s="31"/>
      <c r="AJ602" s="31"/>
      <c r="AK602" s="31"/>
      <c r="AL602" s="31"/>
      <c r="AM602" s="31"/>
      <c r="AN602" s="31"/>
      <c r="AO602" s="106"/>
      <c r="AP602" s="106"/>
      <c r="AQ602" s="759">
        <f>AO602/D602</f>
        <v>0</v>
      </c>
      <c r="AR602" s="109">
        <f t="shared" si="1283"/>
        <v>41717.473060000004</v>
      </c>
      <c r="AS602" s="695">
        <f t="shared" si="1269"/>
        <v>1</v>
      </c>
      <c r="AT602" s="236"/>
      <c r="AU602" s="695"/>
      <c r="AV602" s="31"/>
      <c r="AW602" s="695"/>
      <c r="AX602" s="236"/>
      <c r="AY602" s="695"/>
      <c r="AZ602" s="31"/>
      <c r="BA602" s="695"/>
      <c r="BB602" s="106">
        <f>D602</f>
        <v>41717.473060000004</v>
      </c>
      <c r="BC602" s="31"/>
      <c r="BD602" s="106">
        <f t="shared" si="1254"/>
        <v>0</v>
      </c>
      <c r="BE602" s="106">
        <f t="shared" si="1284"/>
        <v>18286.607960000001</v>
      </c>
      <c r="BF602" s="31"/>
      <c r="BG602" s="31"/>
      <c r="BH602" s="31"/>
      <c r="BI602" s="106">
        <v>18286.607960000001</v>
      </c>
      <c r="BJ602" s="106">
        <f t="shared" si="1279"/>
        <v>0</v>
      </c>
      <c r="BK602" s="31"/>
      <c r="BL602" s="31"/>
      <c r="BM602" s="106"/>
      <c r="BN602" s="106">
        <f t="shared" si="1285"/>
        <v>0</v>
      </c>
      <c r="BO602" s="31"/>
      <c r="BP602" s="31"/>
      <c r="BQ602" s="31"/>
      <c r="BR602" s="31"/>
      <c r="BS602" s="106">
        <v>0</v>
      </c>
      <c r="BT602" s="106"/>
      <c r="BU602" s="106">
        <f t="shared" si="1286"/>
        <v>0</v>
      </c>
      <c r="BV602" s="31"/>
      <c r="BW602" s="31"/>
      <c r="BX602" s="31"/>
      <c r="BY602" s="31"/>
      <c r="BZ602" s="106">
        <v>0</v>
      </c>
      <c r="CE602" s="695">
        <f t="shared" si="1258"/>
        <v>1</v>
      </c>
    </row>
    <row r="603" spans="1:12295" s="52" customFormat="1" ht="36.75" customHeight="1" x14ac:dyDescent="0.25">
      <c r="B603" s="203" t="s">
        <v>422</v>
      </c>
      <c r="C603" s="126" t="s">
        <v>66</v>
      </c>
      <c r="D603" s="168">
        <f t="shared" si="1280"/>
        <v>80000</v>
      </c>
      <c r="E603" s="33"/>
      <c r="F603" s="33"/>
      <c r="G603" s="33"/>
      <c r="H603" s="33"/>
      <c r="I603" s="168">
        <f>I635+I702</f>
        <v>80000</v>
      </c>
      <c r="J603" s="168">
        <f>J604+J610+J635</f>
        <v>-80000</v>
      </c>
      <c r="K603" s="168">
        <f t="shared" si="1281"/>
        <v>0</v>
      </c>
      <c r="L603" s="695">
        <f t="shared" si="1267"/>
        <v>0</v>
      </c>
      <c r="M603" s="33"/>
      <c r="N603" s="19"/>
      <c r="O603" s="89"/>
      <c r="P603" s="19"/>
      <c r="Q603" s="89"/>
      <c r="R603" s="19"/>
      <c r="S603" s="89"/>
      <c r="T603" s="19"/>
      <c r="U603" s="628">
        <f>U604+U610+U635</f>
        <v>0</v>
      </c>
      <c r="V603" s="89">
        <f t="shared" si="1170"/>
        <v>0</v>
      </c>
      <c r="W603" s="89"/>
      <c r="X603" s="89"/>
      <c r="Y603" s="89"/>
      <c r="Z603" s="628">
        <f t="shared" si="1165"/>
        <v>0</v>
      </c>
      <c r="AA603" s="279"/>
      <c r="AB603" s="89"/>
      <c r="AC603" s="628"/>
      <c r="AD603" s="683"/>
      <c r="AE603" s="168">
        <f t="shared" si="1282"/>
        <v>0</v>
      </c>
      <c r="AF603" s="695">
        <f t="shared" si="1268"/>
        <v>0</v>
      </c>
      <c r="AG603" s="33"/>
      <c r="AH603" s="695"/>
      <c r="AI603" s="89"/>
      <c r="AJ603" s="19"/>
      <c r="AK603" s="89"/>
      <c r="AL603" s="19"/>
      <c r="AM603" s="89"/>
      <c r="AN603" s="19"/>
      <c r="AO603" s="628">
        <f>AO604+AO610</f>
        <v>0</v>
      </c>
      <c r="AP603" s="628">
        <v>0</v>
      </c>
      <c r="AQ603" s="683"/>
      <c r="AR603" s="168">
        <f t="shared" si="1283"/>
        <v>80000</v>
      </c>
      <c r="AS603" s="695">
        <f t="shared" si="1269"/>
        <v>1</v>
      </c>
      <c r="AT603" s="33"/>
      <c r="AU603" s="695"/>
      <c r="AV603" s="89"/>
      <c r="AW603" s="695"/>
      <c r="AX603" s="33"/>
      <c r="AY603" s="695"/>
      <c r="AZ603" s="89"/>
      <c r="BA603" s="695"/>
      <c r="BB603" s="628">
        <f>BB610+BB635</f>
        <v>80000</v>
      </c>
      <c r="BC603" s="89"/>
      <c r="BD603" s="628">
        <f t="shared" si="1254"/>
        <v>0</v>
      </c>
      <c r="BE603" s="628">
        <f t="shared" si="1284"/>
        <v>85000</v>
      </c>
      <c r="BF603" s="89"/>
      <c r="BG603" s="89"/>
      <c r="BH603" s="89"/>
      <c r="BI603" s="628">
        <f>SUM(BI604:BI614)</f>
        <v>85000</v>
      </c>
      <c r="BJ603" s="628">
        <f t="shared" si="1279"/>
        <v>0</v>
      </c>
      <c r="BK603" s="89"/>
      <c r="BL603" s="89"/>
      <c r="BM603" s="628"/>
      <c r="BN603" s="628">
        <f t="shared" si="1285"/>
        <v>100100</v>
      </c>
      <c r="BO603" s="89"/>
      <c r="BP603" s="89"/>
      <c r="BQ603" s="89"/>
      <c r="BR603" s="89"/>
      <c r="BS603" s="628">
        <f>BS604+BS610</f>
        <v>100100</v>
      </c>
      <c r="BT603" s="628">
        <v>0</v>
      </c>
      <c r="BU603" s="628">
        <f t="shared" si="1286"/>
        <v>100100</v>
      </c>
      <c r="BV603" s="611"/>
      <c r="BW603" s="611"/>
      <c r="BX603" s="611"/>
      <c r="BY603" s="611"/>
      <c r="BZ603" s="611">
        <f>SUM(BZ604:BZ614)</f>
        <v>100100</v>
      </c>
      <c r="CE603" s="695">
        <f t="shared" si="1258"/>
        <v>1</v>
      </c>
    </row>
    <row r="604" spans="1:12295" s="54" customFormat="1" ht="147.75" hidden="1" customHeight="1" x14ac:dyDescent="0.2">
      <c r="B604" s="206" t="s">
        <v>34</v>
      </c>
      <c r="C604" s="53" t="s">
        <v>369</v>
      </c>
      <c r="D604" s="109">
        <f t="shared" si="1280"/>
        <v>0</v>
      </c>
      <c r="E604" s="236"/>
      <c r="F604" s="236"/>
      <c r="G604" s="236"/>
      <c r="H604" s="236"/>
      <c r="I604" s="109">
        <v>0</v>
      </c>
      <c r="J604" s="109"/>
      <c r="K604" s="109">
        <f t="shared" si="1281"/>
        <v>0</v>
      </c>
      <c r="L604" s="695" t="e">
        <f t="shared" si="1267"/>
        <v>#DIV/0!</v>
      </c>
      <c r="M604" s="236"/>
      <c r="N604" s="31"/>
      <c r="O604" s="31"/>
      <c r="P604" s="31"/>
      <c r="Q604" s="31"/>
      <c r="R604" s="31"/>
      <c r="S604" s="31"/>
      <c r="T604" s="31"/>
      <c r="U604" s="106">
        <v>0</v>
      </c>
      <c r="V604" s="89">
        <f t="shared" si="1170"/>
        <v>0</v>
      </c>
      <c r="W604" s="31"/>
      <c r="X604" s="31"/>
      <c r="Y604" s="31"/>
      <c r="Z604" s="106">
        <f t="shared" si="1165"/>
        <v>0</v>
      </c>
      <c r="AA604" s="279"/>
      <c r="AB604" s="31"/>
      <c r="AC604" s="106"/>
      <c r="AD604" s="106"/>
      <c r="AE604" s="109">
        <f t="shared" si="1282"/>
        <v>0</v>
      </c>
      <c r="AF604" s="695" t="e">
        <f t="shared" si="1268"/>
        <v>#DIV/0!</v>
      </c>
      <c r="AG604" s="236"/>
      <c r="AH604" s="695"/>
      <c r="AI604" s="31"/>
      <c r="AJ604" s="31"/>
      <c r="AK604" s="31"/>
      <c r="AL604" s="31"/>
      <c r="AM604" s="31"/>
      <c r="AN604" s="31"/>
      <c r="AO604" s="106">
        <v>0</v>
      </c>
      <c r="AP604" s="106"/>
      <c r="AQ604" s="106"/>
      <c r="AR604" s="109">
        <f t="shared" si="1283"/>
        <v>0</v>
      </c>
      <c r="AS604" s="695" t="e">
        <f t="shared" si="1269"/>
        <v>#DIV/0!</v>
      </c>
      <c r="AT604" s="236"/>
      <c r="AU604" s="695"/>
      <c r="AV604" s="31"/>
      <c r="AW604" s="695"/>
      <c r="AX604" s="236"/>
      <c r="AY604" s="695"/>
      <c r="AZ604" s="31"/>
      <c r="BA604" s="695"/>
      <c r="BB604" s="106">
        <v>0</v>
      </c>
      <c r="BC604" s="31"/>
      <c r="BD604" s="106">
        <f t="shared" si="1254"/>
        <v>0</v>
      </c>
      <c r="BE604" s="106">
        <f t="shared" si="1284"/>
        <v>5000</v>
      </c>
      <c r="BF604" s="31"/>
      <c r="BG604" s="31"/>
      <c r="BH604" s="31"/>
      <c r="BI604" s="106">
        <v>5000</v>
      </c>
      <c r="BJ604" s="106">
        <f t="shared" si="1279"/>
        <v>0</v>
      </c>
      <c r="BK604" s="31"/>
      <c r="BL604" s="31"/>
      <c r="BM604" s="106"/>
      <c r="BN604" s="106">
        <f t="shared" si="1285"/>
        <v>100</v>
      </c>
      <c r="BO604" s="31"/>
      <c r="BP604" s="31"/>
      <c r="BQ604" s="31"/>
      <c r="BR604" s="31"/>
      <c r="BS604" s="106">
        <v>100</v>
      </c>
      <c r="BT604" s="106"/>
      <c r="BU604" s="106">
        <f t="shared" si="1286"/>
        <v>100</v>
      </c>
      <c r="BV604" s="106"/>
      <c r="BW604" s="106"/>
      <c r="BX604" s="106"/>
      <c r="BY604" s="106"/>
      <c r="BZ604" s="106">
        <v>100</v>
      </c>
      <c r="CE604" s="695" t="e">
        <f t="shared" si="1258"/>
        <v>#DIV/0!</v>
      </c>
    </row>
    <row r="605" spans="1:12295" s="54" customFormat="1" ht="132.75" hidden="1" customHeight="1" x14ac:dyDescent="0.2">
      <c r="B605" s="206" t="s">
        <v>63</v>
      </c>
      <c r="C605" s="53"/>
      <c r="D605" s="109" t="e">
        <f t="shared" si="1280"/>
        <v>#REF!</v>
      </c>
      <c r="E605" s="236"/>
      <c r="F605" s="236"/>
      <c r="G605" s="236"/>
      <c r="H605" s="236"/>
      <c r="I605" s="236" t="e">
        <f>#REF!</f>
        <v>#REF!</v>
      </c>
      <c r="J605" s="109" t="e">
        <f t="shared" ref="J605:J607" si="1287">K605+Q605</f>
        <v>#REF!</v>
      </c>
      <c r="K605" s="109" t="e">
        <f t="shared" si="1281"/>
        <v>#REF!</v>
      </c>
      <c r="L605" s="695" t="e">
        <f t="shared" si="1267"/>
        <v>#REF!</v>
      </c>
      <c r="M605" s="236"/>
      <c r="N605" s="31"/>
      <c r="O605" s="31"/>
      <c r="P605" s="31"/>
      <c r="Q605" s="31"/>
      <c r="R605" s="31"/>
      <c r="S605" s="31"/>
      <c r="T605" s="31"/>
      <c r="U605" s="31" t="e">
        <f>#REF!</f>
        <v>#REF!</v>
      </c>
      <c r="V605" s="89">
        <f t="shared" si="1170"/>
        <v>0</v>
      </c>
      <c r="W605" s="31"/>
      <c r="X605" s="31"/>
      <c r="Y605" s="31"/>
      <c r="Z605" s="31">
        <f t="shared" si="1165"/>
        <v>0</v>
      </c>
      <c r="AA605" s="279"/>
      <c r="AB605" s="31"/>
      <c r="AC605" s="31"/>
      <c r="AD605" s="31"/>
      <c r="AE605" s="109" t="e">
        <f t="shared" si="1282"/>
        <v>#REF!</v>
      </c>
      <c r="AF605" s="695" t="e">
        <f t="shared" si="1268"/>
        <v>#REF!</v>
      </c>
      <c r="AG605" s="236"/>
      <c r="AH605" s="695"/>
      <c r="AI605" s="31"/>
      <c r="AJ605" s="31"/>
      <c r="AK605" s="31"/>
      <c r="AL605" s="31"/>
      <c r="AM605" s="31"/>
      <c r="AN605" s="31"/>
      <c r="AO605" s="31" t="e">
        <f>U605</f>
        <v>#REF!</v>
      </c>
      <c r="AP605" s="106">
        <f t="shared" si="1227"/>
        <v>0</v>
      </c>
      <c r="AQ605" s="106"/>
      <c r="AR605" s="109">
        <f t="shared" si="1283"/>
        <v>0</v>
      </c>
      <c r="AS605" s="695" t="e">
        <f t="shared" si="1269"/>
        <v>#REF!</v>
      </c>
      <c r="AT605" s="236"/>
      <c r="AU605" s="695"/>
      <c r="AV605" s="31"/>
      <c r="AW605" s="695"/>
      <c r="AX605" s="236"/>
      <c r="AY605" s="695"/>
      <c r="AZ605" s="31"/>
      <c r="BA605" s="31"/>
      <c r="BB605" s="31">
        <f>AA605</f>
        <v>0</v>
      </c>
      <c r="BC605" s="31"/>
      <c r="BD605" s="31" t="e">
        <f t="shared" si="1254"/>
        <v>#REF!</v>
      </c>
      <c r="BE605" s="106">
        <f t="shared" si="1284"/>
        <v>0</v>
      </c>
      <c r="BF605" s="31"/>
      <c r="BG605" s="31"/>
      <c r="BH605" s="31"/>
      <c r="BI605" s="31">
        <f>AA605</f>
        <v>0</v>
      </c>
      <c r="BJ605" s="106">
        <f t="shared" si="1279"/>
        <v>0</v>
      </c>
      <c r="BK605" s="31"/>
      <c r="BL605" s="31"/>
      <c r="BM605" s="31"/>
      <c r="BN605" s="106">
        <f t="shared" si="1285"/>
        <v>0</v>
      </c>
      <c r="BO605" s="31"/>
      <c r="BP605" s="31"/>
      <c r="BQ605" s="31"/>
      <c r="BR605" s="31"/>
      <c r="BS605" s="106">
        <f t="shared" ref="BS605:BS609" si="1288">BI605</f>
        <v>0</v>
      </c>
      <c r="BT605" s="106"/>
      <c r="BU605" s="106">
        <f t="shared" si="1286"/>
        <v>0</v>
      </c>
      <c r="BV605" s="106"/>
      <c r="BW605" s="106"/>
      <c r="BX605" s="106"/>
      <c r="BY605" s="106"/>
      <c r="BZ605" s="106">
        <f>BK605</f>
        <v>0</v>
      </c>
      <c r="CE605" s="695" t="e">
        <f t="shared" si="1258"/>
        <v>#REF!</v>
      </c>
    </row>
    <row r="606" spans="1:12295" s="54" customFormat="1" ht="120.75" hidden="1" customHeight="1" x14ac:dyDescent="0.2">
      <c r="B606" s="206" t="s">
        <v>63</v>
      </c>
      <c r="C606" s="53" t="s">
        <v>215</v>
      </c>
      <c r="D606" s="109">
        <f t="shared" si="1280"/>
        <v>0</v>
      </c>
      <c r="E606" s="236"/>
      <c r="F606" s="236"/>
      <c r="G606" s="236"/>
      <c r="H606" s="236"/>
      <c r="I606" s="236"/>
      <c r="J606" s="109">
        <f t="shared" si="1287"/>
        <v>0</v>
      </c>
      <c r="K606" s="109">
        <f t="shared" si="1281"/>
        <v>0</v>
      </c>
      <c r="L606" s="695" t="e">
        <f t="shared" si="1267"/>
        <v>#DIV/0!</v>
      </c>
      <c r="M606" s="236"/>
      <c r="N606" s="31"/>
      <c r="O606" s="31"/>
      <c r="P606" s="31"/>
      <c r="Q606" s="31"/>
      <c r="R606" s="31"/>
      <c r="S606" s="31"/>
      <c r="T606" s="31"/>
      <c r="U606" s="31"/>
      <c r="V606" s="89">
        <f t="shared" si="1170"/>
        <v>0</v>
      </c>
      <c r="W606" s="31"/>
      <c r="X606" s="31"/>
      <c r="Y606" s="31"/>
      <c r="Z606" s="31">
        <f t="shared" si="1165"/>
        <v>0</v>
      </c>
      <c r="AA606" s="279"/>
      <c r="AB606" s="31"/>
      <c r="AC606" s="31"/>
      <c r="AD606" s="31"/>
      <c r="AE606" s="109">
        <f t="shared" si="1282"/>
        <v>0</v>
      </c>
      <c r="AF606" s="695" t="e">
        <f t="shared" si="1268"/>
        <v>#DIV/0!</v>
      </c>
      <c r="AG606" s="236"/>
      <c r="AH606" s="695"/>
      <c r="AI606" s="31"/>
      <c r="AJ606" s="31"/>
      <c r="AK606" s="31"/>
      <c r="AL606" s="31"/>
      <c r="AM606" s="31"/>
      <c r="AN606" s="31"/>
      <c r="AO606" s="31"/>
      <c r="AP606" s="106">
        <f t="shared" si="1227"/>
        <v>0</v>
      </c>
      <c r="AQ606" s="106"/>
      <c r="AR606" s="109">
        <f t="shared" si="1283"/>
        <v>0</v>
      </c>
      <c r="AS606" s="695" t="e">
        <f t="shared" si="1269"/>
        <v>#DIV/0!</v>
      </c>
      <c r="AT606" s="236"/>
      <c r="AU606" s="695"/>
      <c r="AV606" s="31"/>
      <c r="AW606" s="695"/>
      <c r="AX606" s="236"/>
      <c r="AY606" s="695"/>
      <c r="AZ606" s="31"/>
      <c r="BA606" s="31"/>
      <c r="BB606" s="31"/>
      <c r="BC606" s="31"/>
      <c r="BD606" s="31">
        <f t="shared" si="1254"/>
        <v>0</v>
      </c>
      <c r="BE606" s="106">
        <f t="shared" si="1284"/>
        <v>0</v>
      </c>
      <c r="BF606" s="31"/>
      <c r="BG606" s="31"/>
      <c r="BH606" s="31"/>
      <c r="BI606" s="31"/>
      <c r="BJ606" s="106">
        <f t="shared" si="1279"/>
        <v>0</v>
      </c>
      <c r="BK606" s="31"/>
      <c r="BL606" s="31"/>
      <c r="BM606" s="31"/>
      <c r="BN606" s="106">
        <f t="shared" si="1285"/>
        <v>0</v>
      </c>
      <c r="BO606" s="31"/>
      <c r="BP606" s="31"/>
      <c r="BQ606" s="31"/>
      <c r="BR606" s="31"/>
      <c r="BS606" s="106">
        <f t="shared" si="1288"/>
        <v>0</v>
      </c>
      <c r="BT606" s="106"/>
      <c r="BU606" s="106">
        <f t="shared" si="1286"/>
        <v>0</v>
      </c>
      <c r="BV606" s="106"/>
      <c r="BW606" s="106"/>
      <c r="BX606" s="106"/>
      <c r="BY606" s="106"/>
      <c r="BZ606" s="106"/>
      <c r="CE606" s="695" t="e">
        <f t="shared" si="1258"/>
        <v>#DIV/0!</v>
      </c>
    </row>
    <row r="607" spans="1:12295" s="54" customFormat="1" ht="91.5" hidden="1" customHeight="1" x14ac:dyDescent="0.2">
      <c r="B607" s="206" t="s">
        <v>7</v>
      </c>
      <c r="C607" s="53" t="s">
        <v>214</v>
      </c>
      <c r="D607" s="109">
        <f t="shared" si="1280"/>
        <v>0</v>
      </c>
      <c r="E607" s="236"/>
      <c r="F607" s="236"/>
      <c r="G607" s="236"/>
      <c r="H607" s="236"/>
      <c r="I607" s="236"/>
      <c r="J607" s="109">
        <f t="shared" si="1287"/>
        <v>0</v>
      </c>
      <c r="K607" s="109">
        <f t="shared" si="1281"/>
        <v>0</v>
      </c>
      <c r="L607" s="695" t="e">
        <f t="shared" si="1267"/>
        <v>#DIV/0!</v>
      </c>
      <c r="M607" s="236"/>
      <c r="N607" s="31"/>
      <c r="O607" s="31"/>
      <c r="P607" s="31"/>
      <c r="Q607" s="31"/>
      <c r="R607" s="31"/>
      <c r="S607" s="31"/>
      <c r="T607" s="31"/>
      <c r="U607" s="31"/>
      <c r="V607" s="89">
        <f t="shared" si="1170"/>
        <v>0</v>
      </c>
      <c r="W607" s="31"/>
      <c r="X607" s="31"/>
      <c r="Y607" s="31"/>
      <c r="Z607" s="31">
        <f t="shared" si="1165"/>
        <v>0</v>
      </c>
      <c r="AA607" s="279"/>
      <c r="AB607" s="31"/>
      <c r="AC607" s="31"/>
      <c r="AD607" s="31"/>
      <c r="AE607" s="109">
        <f t="shared" si="1282"/>
        <v>0</v>
      </c>
      <c r="AF607" s="695" t="e">
        <f t="shared" si="1268"/>
        <v>#DIV/0!</v>
      </c>
      <c r="AG607" s="236"/>
      <c r="AH607" s="695"/>
      <c r="AI607" s="31"/>
      <c r="AJ607" s="31"/>
      <c r="AK607" s="31"/>
      <c r="AL607" s="31"/>
      <c r="AM607" s="31"/>
      <c r="AN607" s="31"/>
      <c r="AO607" s="31"/>
      <c r="AP607" s="106">
        <f t="shared" si="1227"/>
        <v>0</v>
      </c>
      <c r="AQ607" s="106"/>
      <c r="AR607" s="109">
        <f t="shared" si="1283"/>
        <v>0</v>
      </c>
      <c r="AS607" s="695" t="e">
        <f t="shared" si="1269"/>
        <v>#DIV/0!</v>
      </c>
      <c r="AT607" s="236"/>
      <c r="AU607" s="695"/>
      <c r="AV607" s="31"/>
      <c r="AW607" s="695"/>
      <c r="AX607" s="236"/>
      <c r="AY607" s="695"/>
      <c r="AZ607" s="31"/>
      <c r="BA607" s="31"/>
      <c r="BB607" s="31"/>
      <c r="BC607" s="31"/>
      <c r="BD607" s="31">
        <f t="shared" si="1254"/>
        <v>0</v>
      </c>
      <c r="BE607" s="106">
        <f t="shared" si="1284"/>
        <v>0</v>
      </c>
      <c r="BF607" s="31"/>
      <c r="BG607" s="31"/>
      <c r="BH607" s="31"/>
      <c r="BI607" s="31"/>
      <c r="BJ607" s="106">
        <f t="shared" si="1279"/>
        <v>0</v>
      </c>
      <c r="BK607" s="31"/>
      <c r="BL607" s="31"/>
      <c r="BM607" s="31"/>
      <c r="BN607" s="106">
        <f t="shared" si="1285"/>
        <v>0</v>
      </c>
      <c r="BO607" s="31"/>
      <c r="BP607" s="31"/>
      <c r="BQ607" s="31"/>
      <c r="BR607" s="31"/>
      <c r="BS607" s="106">
        <f t="shared" si="1288"/>
        <v>0</v>
      </c>
      <c r="BT607" s="106"/>
      <c r="BU607" s="106">
        <f t="shared" si="1286"/>
        <v>0</v>
      </c>
      <c r="BV607" s="106"/>
      <c r="BW607" s="106"/>
      <c r="BX607" s="106"/>
      <c r="BY607" s="106"/>
      <c r="BZ607" s="106"/>
      <c r="CE607" s="695" t="e">
        <f t="shared" si="1258"/>
        <v>#DIV/0!</v>
      </c>
    </row>
    <row r="608" spans="1:12295" s="54" customFormat="1" ht="117.75" hidden="1" customHeight="1" x14ac:dyDescent="0.2">
      <c r="B608" s="206" t="s">
        <v>8</v>
      </c>
      <c r="C608" s="53"/>
      <c r="D608" s="109">
        <f t="shared" ref="D608:D635" si="1289">E608+H608+I608</f>
        <v>0</v>
      </c>
      <c r="E608" s="236"/>
      <c r="F608" s="236"/>
      <c r="G608" s="236"/>
      <c r="H608" s="236"/>
      <c r="I608" s="236"/>
      <c r="J608" s="109">
        <f t="shared" ref="J608:J613" si="1290">K608+M608+Q608</f>
        <v>0</v>
      </c>
      <c r="K608" s="109">
        <f t="shared" ref="K608:K635" si="1291">M608+S608+U608</f>
        <v>0</v>
      </c>
      <c r="L608" s="695" t="e">
        <f t="shared" si="1267"/>
        <v>#DIV/0!</v>
      </c>
      <c r="M608" s="236"/>
      <c r="N608" s="31"/>
      <c r="O608" s="31"/>
      <c r="P608" s="31"/>
      <c r="Q608" s="31"/>
      <c r="R608" s="31"/>
      <c r="S608" s="31"/>
      <c r="T608" s="31"/>
      <c r="U608" s="31"/>
      <c r="V608" s="89">
        <f t="shared" si="1170"/>
        <v>0</v>
      </c>
      <c r="W608" s="31"/>
      <c r="X608" s="31"/>
      <c r="Y608" s="31"/>
      <c r="Z608" s="31">
        <f t="shared" si="1165"/>
        <v>0</v>
      </c>
      <c r="AA608" s="279"/>
      <c r="AB608" s="31"/>
      <c r="AC608" s="31"/>
      <c r="AD608" s="31"/>
      <c r="AE608" s="109">
        <f t="shared" ref="AE608:AE635" si="1292">AG608+AM608+AO608</f>
        <v>0</v>
      </c>
      <c r="AF608" s="695" t="e">
        <f t="shared" si="1268"/>
        <v>#DIV/0!</v>
      </c>
      <c r="AG608" s="236"/>
      <c r="AH608" s="695"/>
      <c r="AI608" s="31"/>
      <c r="AJ608" s="31"/>
      <c r="AK608" s="31"/>
      <c r="AL608" s="31"/>
      <c r="AM608" s="31"/>
      <c r="AN608" s="31"/>
      <c r="AO608" s="31"/>
      <c r="AP608" s="106">
        <f t="shared" si="1227"/>
        <v>0</v>
      </c>
      <c r="AQ608" s="106"/>
      <c r="AR608" s="109">
        <f t="shared" ref="AR608:AR635" si="1293">AT608+AZ608+BB608</f>
        <v>0</v>
      </c>
      <c r="AS608" s="695" t="e">
        <f t="shared" si="1269"/>
        <v>#DIV/0!</v>
      </c>
      <c r="AT608" s="236"/>
      <c r="AU608" s="695"/>
      <c r="AV608" s="31"/>
      <c r="AW608" s="695"/>
      <c r="AX608" s="236"/>
      <c r="AY608" s="695"/>
      <c r="AZ608" s="31"/>
      <c r="BA608" s="31"/>
      <c r="BB608" s="31"/>
      <c r="BC608" s="31"/>
      <c r="BD608" s="31">
        <f t="shared" si="1254"/>
        <v>0</v>
      </c>
      <c r="BE608" s="106">
        <f t="shared" ref="BE608:BE614" si="1294">BF608+BH608+BI608</f>
        <v>0</v>
      </c>
      <c r="BF608" s="31"/>
      <c r="BG608" s="31"/>
      <c r="BH608" s="31"/>
      <c r="BI608" s="31"/>
      <c r="BJ608" s="106">
        <f t="shared" si="1279"/>
        <v>0</v>
      </c>
      <c r="BK608" s="31"/>
      <c r="BL608" s="31"/>
      <c r="BM608" s="31"/>
      <c r="BN608" s="106">
        <f t="shared" si="1285"/>
        <v>0</v>
      </c>
      <c r="BO608" s="31"/>
      <c r="BP608" s="31"/>
      <c r="BQ608" s="31"/>
      <c r="BR608" s="31"/>
      <c r="BS608" s="106">
        <f t="shared" si="1288"/>
        <v>0</v>
      </c>
      <c r="BT608" s="106"/>
      <c r="BU608" s="106">
        <f t="shared" ref="BU608:BU614" si="1295">BV608+BY608+BZ608</f>
        <v>0</v>
      </c>
      <c r="BV608" s="106"/>
      <c r="BW608" s="106"/>
      <c r="BX608" s="106"/>
      <c r="BY608" s="106"/>
      <c r="BZ608" s="106"/>
      <c r="CE608" s="695" t="e">
        <f t="shared" si="1258"/>
        <v>#DIV/0!</v>
      </c>
    </row>
    <row r="609" spans="2:83" s="54" customFormat="1" ht="87.75" hidden="1" customHeight="1" x14ac:dyDescent="0.2">
      <c r="B609" s="206" t="s">
        <v>8</v>
      </c>
      <c r="C609" s="53"/>
      <c r="D609" s="109">
        <f t="shared" si="1289"/>
        <v>0</v>
      </c>
      <c r="E609" s="236"/>
      <c r="F609" s="236"/>
      <c r="G609" s="236"/>
      <c r="H609" s="236"/>
      <c r="I609" s="236"/>
      <c r="J609" s="109">
        <f t="shared" si="1290"/>
        <v>0</v>
      </c>
      <c r="K609" s="109">
        <f t="shared" si="1291"/>
        <v>0</v>
      </c>
      <c r="L609" s="695" t="e">
        <f t="shared" si="1267"/>
        <v>#DIV/0!</v>
      </c>
      <c r="M609" s="236"/>
      <c r="N609" s="31"/>
      <c r="O609" s="31"/>
      <c r="P609" s="31"/>
      <c r="Q609" s="31"/>
      <c r="R609" s="31"/>
      <c r="S609" s="31"/>
      <c r="T609" s="31"/>
      <c r="U609" s="31"/>
      <c r="V609" s="89">
        <f t="shared" si="1170"/>
        <v>0</v>
      </c>
      <c r="W609" s="31"/>
      <c r="X609" s="31"/>
      <c r="Y609" s="31"/>
      <c r="Z609" s="31">
        <f t="shared" si="1165"/>
        <v>0</v>
      </c>
      <c r="AA609" s="279"/>
      <c r="AB609" s="31"/>
      <c r="AC609" s="31"/>
      <c r="AD609" s="31"/>
      <c r="AE609" s="109">
        <f t="shared" si="1292"/>
        <v>0</v>
      </c>
      <c r="AF609" s="695" t="e">
        <f t="shared" si="1268"/>
        <v>#DIV/0!</v>
      </c>
      <c r="AG609" s="236"/>
      <c r="AH609" s="695"/>
      <c r="AI609" s="31"/>
      <c r="AJ609" s="31"/>
      <c r="AK609" s="31"/>
      <c r="AL609" s="31"/>
      <c r="AM609" s="31"/>
      <c r="AN609" s="31"/>
      <c r="AO609" s="31"/>
      <c r="AP609" s="106">
        <f t="shared" si="1227"/>
        <v>0</v>
      </c>
      <c r="AQ609" s="106"/>
      <c r="AR609" s="109">
        <f t="shared" si="1293"/>
        <v>0</v>
      </c>
      <c r="AS609" s="695" t="e">
        <f t="shared" si="1269"/>
        <v>#DIV/0!</v>
      </c>
      <c r="AT609" s="236"/>
      <c r="AU609" s="695"/>
      <c r="AV609" s="31"/>
      <c r="AW609" s="695"/>
      <c r="AX609" s="236"/>
      <c r="AY609" s="695"/>
      <c r="AZ609" s="31"/>
      <c r="BA609" s="31"/>
      <c r="BB609" s="31"/>
      <c r="BC609" s="31"/>
      <c r="BD609" s="31">
        <f t="shared" si="1254"/>
        <v>0</v>
      </c>
      <c r="BE609" s="106">
        <f t="shared" si="1294"/>
        <v>0</v>
      </c>
      <c r="BF609" s="31"/>
      <c r="BG609" s="31"/>
      <c r="BH609" s="31"/>
      <c r="BI609" s="31"/>
      <c r="BJ609" s="106">
        <f t="shared" si="1279"/>
        <v>0</v>
      </c>
      <c r="BK609" s="31"/>
      <c r="BL609" s="31"/>
      <c r="BM609" s="31"/>
      <c r="BN609" s="106">
        <f t="shared" si="1285"/>
        <v>0</v>
      </c>
      <c r="BO609" s="31"/>
      <c r="BP609" s="31"/>
      <c r="BQ609" s="31"/>
      <c r="BR609" s="31"/>
      <c r="BS609" s="106">
        <f t="shared" si="1288"/>
        <v>0</v>
      </c>
      <c r="BT609" s="106"/>
      <c r="BU609" s="106">
        <f t="shared" si="1295"/>
        <v>0</v>
      </c>
      <c r="BV609" s="106"/>
      <c r="BW609" s="106"/>
      <c r="BX609" s="106"/>
      <c r="BY609" s="106"/>
      <c r="BZ609" s="106"/>
      <c r="CE609" s="695" t="e">
        <f t="shared" si="1258"/>
        <v>#DIV/0!</v>
      </c>
    </row>
    <row r="610" spans="2:83" s="54" customFormat="1" ht="132.75" hidden="1" customHeight="1" x14ac:dyDescent="0.2">
      <c r="B610" s="206" t="s">
        <v>34</v>
      </c>
      <c r="C610" s="53" t="s">
        <v>369</v>
      </c>
      <c r="D610" s="109">
        <f t="shared" si="1289"/>
        <v>0</v>
      </c>
      <c r="E610" s="236"/>
      <c r="F610" s="236"/>
      <c r="G610" s="236"/>
      <c r="H610" s="236"/>
      <c r="I610" s="109">
        <f>'[10]2026_2028'!$AK$587</f>
        <v>0</v>
      </c>
      <c r="J610" s="109"/>
      <c r="K610" s="109">
        <f t="shared" si="1291"/>
        <v>0</v>
      </c>
      <c r="L610" s="695" t="e">
        <f t="shared" si="1267"/>
        <v>#DIV/0!</v>
      </c>
      <c r="M610" s="236"/>
      <c r="N610" s="31"/>
      <c r="O610" s="31"/>
      <c r="P610" s="31"/>
      <c r="Q610" s="31"/>
      <c r="R610" s="31"/>
      <c r="S610" s="31"/>
      <c r="T610" s="31"/>
      <c r="U610" s="106"/>
      <c r="V610" s="89">
        <f t="shared" si="1170"/>
        <v>0</v>
      </c>
      <c r="W610" s="31"/>
      <c r="X610" s="31"/>
      <c r="Y610" s="31"/>
      <c r="Z610" s="106">
        <f t="shared" si="1165"/>
        <v>0</v>
      </c>
      <c r="AA610" s="279"/>
      <c r="AB610" s="31"/>
      <c r="AC610" s="106"/>
      <c r="AD610" s="106"/>
      <c r="AE610" s="109">
        <f t="shared" si="1292"/>
        <v>0</v>
      </c>
      <c r="AF610" s="695" t="e">
        <f t="shared" si="1268"/>
        <v>#DIV/0!</v>
      </c>
      <c r="AG610" s="236"/>
      <c r="AH610" s="695"/>
      <c r="AI610" s="31"/>
      <c r="AJ610" s="31"/>
      <c r="AK610" s="31"/>
      <c r="AL610" s="31"/>
      <c r="AM610" s="31"/>
      <c r="AN610" s="31"/>
      <c r="AO610" s="106"/>
      <c r="AP610" s="106"/>
      <c r="AQ610" s="106"/>
      <c r="AR610" s="109">
        <f t="shared" si="1293"/>
        <v>0</v>
      </c>
      <c r="AS610" s="695" t="e">
        <f t="shared" si="1269"/>
        <v>#DIV/0!</v>
      </c>
      <c r="AT610" s="236"/>
      <c r="AU610" s="695"/>
      <c r="AV610" s="31"/>
      <c r="AW610" s="695"/>
      <c r="AX610" s="236"/>
      <c r="AY610" s="695"/>
      <c r="AZ610" s="31"/>
      <c r="BA610" s="695"/>
      <c r="BB610" s="106">
        <f t="shared" ref="BB610:BB634" si="1296">D610</f>
        <v>0</v>
      </c>
      <c r="BC610" s="31"/>
      <c r="BD610" s="106">
        <f t="shared" si="1254"/>
        <v>0</v>
      </c>
      <c r="BE610" s="106">
        <f t="shared" si="1294"/>
        <v>80000</v>
      </c>
      <c r="BF610" s="31"/>
      <c r="BG610" s="31"/>
      <c r="BH610" s="31"/>
      <c r="BI610" s="106">
        <v>80000</v>
      </c>
      <c r="BJ610" s="106">
        <f t="shared" si="1279"/>
        <v>0</v>
      </c>
      <c r="BK610" s="31"/>
      <c r="BL610" s="31"/>
      <c r="BM610" s="106"/>
      <c r="BN610" s="106">
        <f t="shared" si="1285"/>
        <v>100000</v>
      </c>
      <c r="BO610" s="31"/>
      <c r="BP610" s="31"/>
      <c r="BQ610" s="31"/>
      <c r="BR610" s="31"/>
      <c r="BS610" s="106">
        <v>100000</v>
      </c>
      <c r="BT610" s="106"/>
      <c r="BU610" s="106">
        <f t="shared" si="1295"/>
        <v>100000</v>
      </c>
      <c r="BV610" s="106"/>
      <c r="BW610" s="106"/>
      <c r="BX610" s="106"/>
      <c r="BY610" s="106"/>
      <c r="BZ610" s="106">
        <v>100000</v>
      </c>
      <c r="CE610" s="695" t="e">
        <f t="shared" si="1258"/>
        <v>#DIV/0!</v>
      </c>
    </row>
    <row r="611" spans="2:83" s="52" customFormat="1" ht="31.5" hidden="1" customHeight="1" x14ac:dyDescent="0.25">
      <c r="B611" s="203" t="s">
        <v>67</v>
      </c>
      <c r="C611" s="53"/>
      <c r="D611" s="109">
        <f t="shared" si="1289"/>
        <v>0</v>
      </c>
      <c r="E611" s="33"/>
      <c r="F611" s="33"/>
      <c r="G611" s="33"/>
      <c r="H611" s="33"/>
      <c r="I611" s="33">
        <f>I612</f>
        <v>0</v>
      </c>
      <c r="J611" s="109">
        <f t="shared" si="1290"/>
        <v>0</v>
      </c>
      <c r="K611" s="109">
        <f t="shared" si="1291"/>
        <v>0</v>
      </c>
      <c r="L611" s="695" t="e">
        <f t="shared" si="1267"/>
        <v>#DIV/0!</v>
      </c>
      <c r="M611" s="33"/>
      <c r="N611" s="19"/>
      <c r="O611" s="89"/>
      <c r="P611" s="19"/>
      <c r="Q611" s="89"/>
      <c r="R611" s="19"/>
      <c r="S611" s="89"/>
      <c r="T611" s="19"/>
      <c r="U611" s="89">
        <f>U612</f>
        <v>0</v>
      </c>
      <c r="V611" s="89">
        <f t="shared" si="1170"/>
        <v>0</v>
      </c>
      <c r="W611" s="89"/>
      <c r="X611" s="89"/>
      <c r="Y611" s="89"/>
      <c r="Z611" s="106">
        <f t="shared" si="1165"/>
        <v>0</v>
      </c>
      <c r="AA611" s="279"/>
      <c r="AB611" s="89"/>
      <c r="AC611" s="106"/>
      <c r="AD611" s="106"/>
      <c r="AE611" s="109">
        <f t="shared" si="1292"/>
        <v>0</v>
      </c>
      <c r="AF611" s="695" t="e">
        <f t="shared" si="1268"/>
        <v>#DIV/0!</v>
      </c>
      <c r="AG611" s="33"/>
      <c r="AH611" s="695"/>
      <c r="AI611" s="89"/>
      <c r="AJ611" s="19"/>
      <c r="AK611" s="89"/>
      <c r="AL611" s="19"/>
      <c r="AM611" s="89"/>
      <c r="AN611" s="19"/>
      <c r="AO611" s="89">
        <f>AO612</f>
        <v>0</v>
      </c>
      <c r="AP611" s="106">
        <f t="shared" si="1227"/>
        <v>0</v>
      </c>
      <c r="AQ611" s="106"/>
      <c r="AR611" s="109">
        <f t="shared" si="1293"/>
        <v>0</v>
      </c>
      <c r="AS611" s="695" t="e">
        <f t="shared" si="1269"/>
        <v>#DIV/0!</v>
      </c>
      <c r="AT611" s="33"/>
      <c r="AU611" s="695"/>
      <c r="AV611" s="89"/>
      <c r="AW611" s="695"/>
      <c r="AX611" s="33"/>
      <c r="AY611" s="695"/>
      <c r="AZ611" s="89"/>
      <c r="BA611" s="695"/>
      <c r="BB611" s="106">
        <f t="shared" si="1296"/>
        <v>0</v>
      </c>
      <c r="BC611" s="89"/>
      <c r="BD611" s="89">
        <f t="shared" si="1254"/>
        <v>0</v>
      </c>
      <c r="BE611" s="106">
        <f t="shared" si="1294"/>
        <v>0</v>
      </c>
      <c r="BF611" s="89"/>
      <c r="BG611" s="89"/>
      <c r="BH611" s="89"/>
      <c r="BI611" s="89">
        <f>BI612</f>
        <v>0</v>
      </c>
      <c r="BJ611" s="106">
        <f t="shared" si="1279"/>
        <v>0</v>
      </c>
      <c r="BK611" s="89"/>
      <c r="BL611" s="89"/>
      <c r="BM611" s="89"/>
      <c r="BN611" s="106">
        <f t="shared" si="1285"/>
        <v>0</v>
      </c>
      <c r="BO611" s="89"/>
      <c r="BP611" s="89"/>
      <c r="BQ611" s="89"/>
      <c r="BR611" s="89"/>
      <c r="BS611" s="89">
        <f>BI611</f>
        <v>0</v>
      </c>
      <c r="BT611" s="106"/>
      <c r="BU611" s="106">
        <f t="shared" si="1295"/>
        <v>0</v>
      </c>
      <c r="BV611" s="89"/>
      <c r="BW611" s="89"/>
      <c r="BX611" s="89"/>
      <c r="BY611" s="89"/>
      <c r="BZ611" s="89">
        <f>BZ612</f>
        <v>0</v>
      </c>
      <c r="CE611" s="695" t="e">
        <f t="shared" si="1258"/>
        <v>#DIV/0!</v>
      </c>
    </row>
    <row r="612" spans="2:83" s="54" customFormat="1" ht="157.5" hidden="1" customHeight="1" x14ac:dyDescent="0.2">
      <c r="B612" s="206" t="s">
        <v>34</v>
      </c>
      <c r="C612" s="53" t="s">
        <v>215</v>
      </c>
      <c r="D612" s="109">
        <f t="shared" si="1289"/>
        <v>0</v>
      </c>
      <c r="E612" s="236"/>
      <c r="F612" s="236"/>
      <c r="G612" s="236"/>
      <c r="H612" s="236"/>
      <c r="I612" s="236">
        <v>0</v>
      </c>
      <c r="J612" s="109">
        <f t="shared" si="1290"/>
        <v>0</v>
      </c>
      <c r="K612" s="109">
        <f t="shared" si="1291"/>
        <v>0</v>
      </c>
      <c r="L612" s="695" t="e">
        <f t="shared" si="1267"/>
        <v>#DIV/0!</v>
      </c>
      <c r="M612" s="236"/>
      <c r="N612" s="31"/>
      <c r="O612" s="31"/>
      <c r="P612" s="31"/>
      <c r="Q612" s="31"/>
      <c r="R612" s="31"/>
      <c r="S612" s="31"/>
      <c r="T612" s="31"/>
      <c r="U612" s="31">
        <v>0</v>
      </c>
      <c r="V612" s="89">
        <f t="shared" si="1170"/>
        <v>0</v>
      </c>
      <c r="W612" s="31"/>
      <c r="X612" s="31"/>
      <c r="Y612" s="31"/>
      <c r="Z612" s="106">
        <f t="shared" si="1165"/>
        <v>0</v>
      </c>
      <c r="AA612" s="279"/>
      <c r="AB612" s="31"/>
      <c r="AC612" s="106"/>
      <c r="AD612" s="106"/>
      <c r="AE612" s="109">
        <f t="shared" si="1292"/>
        <v>0</v>
      </c>
      <c r="AF612" s="695" t="e">
        <f t="shared" si="1268"/>
        <v>#DIV/0!</v>
      </c>
      <c r="AG612" s="236"/>
      <c r="AH612" s="695"/>
      <c r="AI612" s="31"/>
      <c r="AJ612" s="31"/>
      <c r="AK612" s="31"/>
      <c r="AL612" s="31"/>
      <c r="AM612" s="31"/>
      <c r="AN612" s="31"/>
      <c r="AO612" s="31">
        <v>0</v>
      </c>
      <c r="AP612" s="106">
        <f t="shared" si="1227"/>
        <v>0</v>
      </c>
      <c r="AQ612" s="106"/>
      <c r="AR612" s="109">
        <f t="shared" si="1293"/>
        <v>0</v>
      </c>
      <c r="AS612" s="695" t="e">
        <f t="shared" si="1269"/>
        <v>#DIV/0!</v>
      </c>
      <c r="AT612" s="236"/>
      <c r="AU612" s="695"/>
      <c r="AV612" s="31"/>
      <c r="AW612" s="695"/>
      <c r="AX612" s="236"/>
      <c r="AY612" s="695"/>
      <c r="AZ612" s="31"/>
      <c r="BA612" s="695"/>
      <c r="BB612" s="106">
        <f t="shared" si="1296"/>
        <v>0</v>
      </c>
      <c r="BC612" s="31"/>
      <c r="BD612" s="31">
        <f t="shared" si="1254"/>
        <v>0</v>
      </c>
      <c r="BE612" s="106">
        <f t="shared" si="1294"/>
        <v>0</v>
      </c>
      <c r="BF612" s="31"/>
      <c r="BG612" s="31"/>
      <c r="BH612" s="31"/>
      <c r="BI612" s="31">
        <v>0</v>
      </c>
      <c r="BJ612" s="106">
        <f t="shared" si="1279"/>
        <v>0</v>
      </c>
      <c r="BK612" s="31"/>
      <c r="BL612" s="31"/>
      <c r="BM612" s="31"/>
      <c r="BN612" s="106">
        <f t="shared" si="1285"/>
        <v>0</v>
      </c>
      <c r="BO612" s="31"/>
      <c r="BP612" s="31"/>
      <c r="BQ612" s="31"/>
      <c r="BR612" s="31"/>
      <c r="BS612" s="31">
        <f>BI612</f>
        <v>0</v>
      </c>
      <c r="BT612" s="106"/>
      <c r="BU612" s="106">
        <f t="shared" si="1295"/>
        <v>0</v>
      </c>
      <c r="BV612" s="31"/>
      <c r="BW612" s="31"/>
      <c r="BX612" s="31"/>
      <c r="BY612" s="31"/>
      <c r="BZ612" s="31">
        <v>0</v>
      </c>
      <c r="CE612" s="695" t="e">
        <f t="shared" si="1258"/>
        <v>#DIV/0!</v>
      </c>
    </row>
    <row r="613" spans="2:83" s="54" customFormat="1" ht="131.25" hidden="1" customHeight="1" x14ac:dyDescent="0.2">
      <c r="B613" s="206" t="s">
        <v>10</v>
      </c>
      <c r="C613" s="53" t="s">
        <v>214</v>
      </c>
      <c r="D613" s="109" t="e">
        <f t="shared" si="1289"/>
        <v>#REF!</v>
      </c>
      <c r="E613" s="236"/>
      <c r="F613" s="236"/>
      <c r="G613" s="236"/>
      <c r="H613" s="236"/>
      <c r="I613" s="236" t="e">
        <f>#REF!</f>
        <v>#REF!</v>
      </c>
      <c r="J613" s="109" t="e">
        <f t="shared" si="1290"/>
        <v>#REF!</v>
      </c>
      <c r="K613" s="109" t="e">
        <f t="shared" si="1291"/>
        <v>#REF!</v>
      </c>
      <c r="L613" s="695" t="e">
        <f t="shared" si="1267"/>
        <v>#REF!</v>
      </c>
      <c r="M613" s="236"/>
      <c r="N613" s="31"/>
      <c r="O613" s="31"/>
      <c r="P613" s="31"/>
      <c r="Q613" s="31"/>
      <c r="R613" s="31"/>
      <c r="S613" s="31"/>
      <c r="T613" s="31"/>
      <c r="U613" s="31" t="e">
        <f>#REF!</f>
        <v>#REF!</v>
      </c>
      <c r="V613" s="89">
        <f t="shared" si="1170"/>
        <v>0</v>
      </c>
      <c r="W613" s="31"/>
      <c r="X613" s="31"/>
      <c r="Y613" s="31"/>
      <c r="Z613" s="106">
        <f t="shared" si="1165"/>
        <v>0</v>
      </c>
      <c r="AA613" s="279"/>
      <c r="AB613" s="31"/>
      <c r="AC613" s="106"/>
      <c r="AD613" s="106"/>
      <c r="AE613" s="109">
        <f t="shared" si="1292"/>
        <v>0</v>
      </c>
      <c r="AF613" s="695" t="e">
        <f t="shared" si="1268"/>
        <v>#REF!</v>
      </c>
      <c r="AG613" s="236"/>
      <c r="AH613" s="695"/>
      <c r="AI613" s="31"/>
      <c r="AJ613" s="31"/>
      <c r="AK613" s="31"/>
      <c r="AL613" s="31"/>
      <c r="AM613" s="31"/>
      <c r="AN613" s="31"/>
      <c r="AO613" s="31">
        <f>S613</f>
        <v>0</v>
      </c>
      <c r="AP613" s="106" t="e">
        <f t="shared" si="1227"/>
        <v>#REF!</v>
      </c>
      <c r="AQ613" s="106"/>
      <c r="AR613" s="109" t="e">
        <f t="shared" si="1293"/>
        <v>#REF!</v>
      </c>
      <c r="AS613" s="695" t="e">
        <f t="shared" si="1269"/>
        <v>#REF!</v>
      </c>
      <c r="AT613" s="236"/>
      <c r="AU613" s="695"/>
      <c r="AV613" s="31"/>
      <c r="AW613" s="695"/>
      <c r="AX613" s="236"/>
      <c r="AY613" s="695"/>
      <c r="AZ613" s="31"/>
      <c r="BA613" s="695"/>
      <c r="BB613" s="106" t="e">
        <f t="shared" si="1296"/>
        <v>#REF!</v>
      </c>
      <c r="BC613" s="31"/>
      <c r="BD613" s="31">
        <f t="shared" si="1254"/>
        <v>0</v>
      </c>
      <c r="BE613" s="106">
        <f t="shared" si="1294"/>
        <v>0</v>
      </c>
      <c r="BF613" s="31"/>
      <c r="BG613" s="31"/>
      <c r="BH613" s="31"/>
      <c r="BI613" s="31">
        <f>Z613</f>
        <v>0</v>
      </c>
      <c r="BJ613" s="106">
        <f t="shared" si="1279"/>
        <v>0</v>
      </c>
      <c r="BK613" s="31"/>
      <c r="BL613" s="31"/>
      <c r="BM613" s="31"/>
      <c r="BN613" s="106">
        <f t="shared" si="1285"/>
        <v>0</v>
      </c>
      <c r="BO613" s="31"/>
      <c r="BP613" s="31"/>
      <c r="BQ613" s="31"/>
      <c r="BR613" s="31"/>
      <c r="BS613" s="31">
        <f>BI613</f>
        <v>0</v>
      </c>
      <c r="BT613" s="106"/>
      <c r="BU613" s="106">
        <f t="shared" si="1295"/>
        <v>0</v>
      </c>
      <c r="BV613" s="31"/>
      <c r="BW613" s="31"/>
      <c r="BX613" s="31"/>
      <c r="BY613" s="31"/>
      <c r="BZ613" s="31">
        <f>BJ613</f>
        <v>0</v>
      </c>
      <c r="CE613" s="695" t="e">
        <f t="shared" si="1258"/>
        <v>#REF!</v>
      </c>
    </row>
    <row r="614" spans="2:83" s="54" customFormat="1" ht="131.25" hidden="1" customHeight="1" x14ac:dyDescent="0.2">
      <c r="B614" s="206" t="s">
        <v>7</v>
      </c>
      <c r="C614" s="53"/>
      <c r="D614" s="109">
        <f t="shared" si="1289"/>
        <v>0</v>
      </c>
      <c r="E614" s="236"/>
      <c r="F614" s="236"/>
      <c r="G614" s="236"/>
      <c r="H614" s="236"/>
      <c r="I614" s="109">
        <v>0</v>
      </c>
      <c r="J614" s="109">
        <f>K614-I614</f>
        <v>0</v>
      </c>
      <c r="K614" s="109">
        <f t="shared" si="1291"/>
        <v>0</v>
      </c>
      <c r="L614" s="695" t="e">
        <f t="shared" si="1267"/>
        <v>#DIV/0!</v>
      </c>
      <c r="M614" s="236"/>
      <c r="N614" s="31"/>
      <c r="O614" s="31"/>
      <c r="P614" s="31"/>
      <c r="Q614" s="31"/>
      <c r="R614" s="31"/>
      <c r="S614" s="31"/>
      <c r="T614" s="31"/>
      <c r="U614" s="106">
        <v>0</v>
      </c>
      <c r="V614" s="89">
        <f t="shared" si="1170"/>
        <v>0</v>
      </c>
      <c r="W614" s="31"/>
      <c r="X614" s="31"/>
      <c r="Y614" s="31"/>
      <c r="Z614" s="106">
        <f t="shared" si="1165"/>
        <v>0</v>
      </c>
      <c r="AA614" s="279"/>
      <c r="AB614" s="31"/>
      <c r="AC614" s="106"/>
      <c r="AD614" s="106"/>
      <c r="AE614" s="109">
        <f t="shared" si="1292"/>
        <v>0</v>
      </c>
      <c r="AF614" s="695" t="e">
        <f t="shared" si="1268"/>
        <v>#DIV/0!</v>
      </c>
      <c r="AG614" s="236"/>
      <c r="AH614" s="695"/>
      <c r="AI614" s="31"/>
      <c r="AJ614" s="31"/>
      <c r="AK614" s="31"/>
      <c r="AL614" s="31"/>
      <c r="AM614" s="31"/>
      <c r="AN614" s="31"/>
      <c r="AO614" s="106">
        <v>0</v>
      </c>
      <c r="AP614" s="106">
        <f t="shared" si="1227"/>
        <v>0</v>
      </c>
      <c r="AQ614" s="106"/>
      <c r="AR614" s="109">
        <f t="shared" si="1293"/>
        <v>0</v>
      </c>
      <c r="AS614" s="695" t="e">
        <f t="shared" si="1269"/>
        <v>#DIV/0!</v>
      </c>
      <c r="AT614" s="236"/>
      <c r="AU614" s="695"/>
      <c r="AV614" s="31"/>
      <c r="AW614" s="695"/>
      <c r="AX614" s="236"/>
      <c r="AY614" s="695"/>
      <c r="AZ614" s="31"/>
      <c r="BA614" s="695"/>
      <c r="BB614" s="106">
        <f t="shared" si="1296"/>
        <v>0</v>
      </c>
      <c r="BC614" s="31"/>
      <c r="BD614" s="106">
        <f t="shared" si="1254"/>
        <v>0</v>
      </c>
      <c r="BE614" s="106">
        <f t="shared" si="1294"/>
        <v>0</v>
      </c>
      <c r="BF614" s="31"/>
      <c r="BG614" s="31"/>
      <c r="BH614" s="31"/>
      <c r="BI614" s="106">
        <v>0</v>
      </c>
      <c r="BJ614" s="106">
        <f t="shared" si="1279"/>
        <v>0</v>
      </c>
      <c r="BK614" s="31"/>
      <c r="BL614" s="31"/>
      <c r="BM614" s="106"/>
      <c r="BN614" s="106">
        <f t="shared" si="1285"/>
        <v>0</v>
      </c>
      <c r="BO614" s="31"/>
      <c r="BP614" s="31"/>
      <c r="BQ614" s="31"/>
      <c r="BR614" s="31"/>
      <c r="BS614" s="106">
        <f>BI614</f>
        <v>0</v>
      </c>
      <c r="BT614" s="106"/>
      <c r="BU614" s="106">
        <f t="shared" si="1295"/>
        <v>0</v>
      </c>
      <c r="BV614" s="31"/>
      <c r="BW614" s="31"/>
      <c r="BX614" s="31"/>
      <c r="BY614" s="31"/>
      <c r="BZ614" s="106">
        <v>0</v>
      </c>
      <c r="CE614" s="695" t="e">
        <f t="shared" si="1258"/>
        <v>#DIV/0!</v>
      </c>
    </row>
    <row r="615" spans="2:83" s="54" customFormat="1" ht="131.25" hidden="1" customHeight="1" x14ac:dyDescent="0.2">
      <c r="B615" s="206" t="s">
        <v>8</v>
      </c>
      <c r="C615" s="53"/>
      <c r="D615" s="109">
        <f t="shared" si="1289"/>
        <v>0</v>
      </c>
      <c r="E615" s="236"/>
      <c r="F615" s="236"/>
      <c r="G615" s="236"/>
      <c r="H615" s="236"/>
      <c r="I615" s="109"/>
      <c r="J615" s="109"/>
      <c r="K615" s="109">
        <f t="shared" si="1291"/>
        <v>0</v>
      </c>
      <c r="L615" s="695" t="e">
        <f t="shared" si="1267"/>
        <v>#DIV/0!</v>
      </c>
      <c r="M615" s="236"/>
      <c r="N615" s="31"/>
      <c r="O615" s="31"/>
      <c r="P615" s="31"/>
      <c r="Q615" s="31"/>
      <c r="R615" s="31"/>
      <c r="S615" s="31"/>
      <c r="T615" s="31"/>
      <c r="U615" s="106"/>
      <c r="V615" s="89"/>
      <c r="W615" s="31"/>
      <c r="X615" s="31"/>
      <c r="Y615" s="31"/>
      <c r="Z615" s="106"/>
      <c r="AA615" s="279"/>
      <c r="AB615" s="31"/>
      <c r="AC615" s="106"/>
      <c r="AD615" s="106"/>
      <c r="AE615" s="109">
        <f t="shared" si="1292"/>
        <v>0</v>
      </c>
      <c r="AF615" s="695" t="e">
        <f t="shared" si="1268"/>
        <v>#DIV/0!</v>
      </c>
      <c r="AG615" s="236"/>
      <c r="AH615" s="695"/>
      <c r="AI615" s="31"/>
      <c r="AJ615" s="31"/>
      <c r="AK615" s="31"/>
      <c r="AL615" s="31"/>
      <c r="AM615" s="31"/>
      <c r="AN615" s="31"/>
      <c r="AO615" s="106"/>
      <c r="AP615" s="106"/>
      <c r="AQ615" s="106"/>
      <c r="AR615" s="109">
        <f t="shared" si="1293"/>
        <v>0</v>
      </c>
      <c r="AS615" s="695" t="e">
        <f t="shared" si="1269"/>
        <v>#DIV/0!</v>
      </c>
      <c r="AT615" s="236"/>
      <c r="AU615" s="695"/>
      <c r="AV615" s="31"/>
      <c r="AW615" s="695"/>
      <c r="AX615" s="236"/>
      <c r="AY615" s="695"/>
      <c r="AZ615" s="31"/>
      <c r="BA615" s="695"/>
      <c r="BB615" s="106">
        <f t="shared" si="1296"/>
        <v>0</v>
      </c>
      <c r="BC615" s="31"/>
      <c r="BD615" s="106"/>
      <c r="BE615" s="106"/>
      <c r="BF615" s="31"/>
      <c r="BG615" s="31"/>
      <c r="BH615" s="31"/>
      <c r="BI615" s="106"/>
      <c r="BJ615" s="106"/>
      <c r="BK615" s="31"/>
      <c r="BL615" s="31"/>
      <c r="BM615" s="106"/>
      <c r="BN615" s="106"/>
      <c r="BO615" s="31"/>
      <c r="BP615" s="31"/>
      <c r="BQ615" s="31"/>
      <c r="BR615" s="31"/>
      <c r="BS615" s="106"/>
      <c r="BT615" s="106"/>
      <c r="BU615" s="106"/>
      <c r="BV615" s="31"/>
      <c r="BW615" s="31"/>
      <c r="BX615" s="31"/>
      <c r="BY615" s="31"/>
      <c r="BZ615" s="106"/>
      <c r="CE615" s="695" t="e">
        <f t="shared" si="1258"/>
        <v>#DIV/0!</v>
      </c>
    </row>
    <row r="616" spans="2:83" s="54" customFormat="1" ht="131.25" hidden="1" customHeight="1" x14ac:dyDescent="0.2">
      <c r="B616" s="206" t="s">
        <v>10</v>
      </c>
      <c r="C616" s="53" t="s">
        <v>368</v>
      </c>
      <c r="D616" s="109">
        <f t="shared" si="1289"/>
        <v>0</v>
      </c>
      <c r="E616" s="236"/>
      <c r="F616" s="236"/>
      <c r="G616" s="236"/>
      <c r="H616" s="236"/>
      <c r="I616" s="109"/>
      <c r="J616" s="109"/>
      <c r="K616" s="109">
        <f t="shared" si="1291"/>
        <v>0</v>
      </c>
      <c r="L616" s="695" t="e">
        <f t="shared" si="1267"/>
        <v>#DIV/0!</v>
      </c>
      <c r="M616" s="236"/>
      <c r="N616" s="31"/>
      <c r="O616" s="31"/>
      <c r="P616" s="31"/>
      <c r="Q616" s="31"/>
      <c r="R616" s="31"/>
      <c r="S616" s="31"/>
      <c r="T616" s="31"/>
      <c r="U616" s="106"/>
      <c r="V616" s="89"/>
      <c r="W616" s="31"/>
      <c r="X616" s="31"/>
      <c r="Y616" s="31"/>
      <c r="Z616" s="106"/>
      <c r="AA616" s="279"/>
      <c r="AB616" s="31"/>
      <c r="AC616" s="106"/>
      <c r="AD616" s="106"/>
      <c r="AE616" s="109">
        <f t="shared" si="1292"/>
        <v>0</v>
      </c>
      <c r="AF616" s="695" t="e">
        <f t="shared" si="1268"/>
        <v>#DIV/0!</v>
      </c>
      <c r="AG616" s="236"/>
      <c r="AH616" s="695"/>
      <c r="AI616" s="31"/>
      <c r="AJ616" s="31"/>
      <c r="AK616" s="31"/>
      <c r="AL616" s="31"/>
      <c r="AM616" s="31"/>
      <c r="AN616" s="31"/>
      <c r="AO616" s="106"/>
      <c r="AP616" s="106"/>
      <c r="AQ616" s="106"/>
      <c r="AR616" s="109">
        <f t="shared" si="1293"/>
        <v>0</v>
      </c>
      <c r="AS616" s="695" t="e">
        <f t="shared" si="1269"/>
        <v>#DIV/0!</v>
      </c>
      <c r="AT616" s="236"/>
      <c r="AU616" s="695"/>
      <c r="AV616" s="31"/>
      <c r="AW616" s="695"/>
      <c r="AX616" s="236"/>
      <c r="AY616" s="695"/>
      <c r="AZ616" s="31"/>
      <c r="BA616" s="695"/>
      <c r="BB616" s="106">
        <f t="shared" si="1296"/>
        <v>0</v>
      </c>
      <c r="BC616" s="31"/>
      <c r="BD616" s="106"/>
      <c r="BE616" s="106"/>
      <c r="BF616" s="31"/>
      <c r="BG616" s="31"/>
      <c r="BH616" s="31"/>
      <c r="BI616" s="106"/>
      <c r="BJ616" s="106"/>
      <c r="BK616" s="31"/>
      <c r="BL616" s="31"/>
      <c r="BM616" s="106"/>
      <c r="BN616" s="106"/>
      <c r="BO616" s="31"/>
      <c r="BP616" s="31"/>
      <c r="BQ616" s="31"/>
      <c r="BR616" s="31"/>
      <c r="BS616" s="106"/>
      <c r="BT616" s="106"/>
      <c r="BU616" s="106"/>
      <c r="BV616" s="31"/>
      <c r="BW616" s="31"/>
      <c r="BX616" s="31"/>
      <c r="BY616" s="31"/>
      <c r="BZ616" s="106"/>
      <c r="CE616" s="695" t="e">
        <f t="shared" si="1258"/>
        <v>#DIV/0!</v>
      </c>
    </row>
    <row r="617" spans="2:83" s="52" customFormat="1" ht="49.5" hidden="1" customHeight="1" x14ac:dyDescent="0.25">
      <c r="B617" s="203" t="s">
        <v>425</v>
      </c>
      <c r="C617" s="128" t="s">
        <v>68</v>
      </c>
      <c r="D617" s="109">
        <f t="shared" si="1289"/>
        <v>0</v>
      </c>
      <c r="E617" s="33"/>
      <c r="F617" s="33"/>
      <c r="G617" s="33"/>
      <c r="H617" s="33"/>
      <c r="I617" s="168">
        <f>I621</f>
        <v>0</v>
      </c>
      <c r="J617" s="168"/>
      <c r="K617" s="109">
        <f t="shared" si="1291"/>
        <v>0</v>
      </c>
      <c r="L617" s="695" t="e">
        <f t="shared" si="1267"/>
        <v>#DIV/0!</v>
      </c>
      <c r="M617" s="33"/>
      <c r="N617" s="19"/>
      <c r="O617" s="89"/>
      <c r="P617" s="19"/>
      <c r="Q617" s="89"/>
      <c r="R617" s="19"/>
      <c r="S617" s="89"/>
      <c r="T617" s="19"/>
      <c r="U617" s="628">
        <f>U621</f>
        <v>0</v>
      </c>
      <c r="V617" s="89">
        <f t="shared" si="1170"/>
        <v>0</v>
      </c>
      <c r="W617" s="89"/>
      <c r="X617" s="89"/>
      <c r="Y617" s="89"/>
      <c r="Z617" s="628" t="e">
        <f t="shared" si="1165"/>
        <v>#REF!</v>
      </c>
      <c r="AA617" s="279"/>
      <c r="AB617" s="89"/>
      <c r="AC617" s="628" t="e">
        <f>AC621+AC622+AC623</f>
        <v>#REF!</v>
      </c>
      <c r="AD617" s="683"/>
      <c r="AE617" s="109">
        <f t="shared" si="1292"/>
        <v>0</v>
      </c>
      <c r="AF617" s="695" t="e">
        <f t="shared" si="1268"/>
        <v>#DIV/0!</v>
      </c>
      <c r="AG617" s="33"/>
      <c r="AH617" s="695"/>
      <c r="AI617" s="89"/>
      <c r="AJ617" s="19"/>
      <c r="AK617" s="89"/>
      <c r="AL617" s="19"/>
      <c r="AM617" s="89"/>
      <c r="AN617" s="19"/>
      <c r="AO617" s="628">
        <f>AO621+AO622+AO623</f>
        <v>0</v>
      </c>
      <c r="AP617" s="628">
        <f t="shared" si="1227"/>
        <v>0</v>
      </c>
      <c r="AQ617" s="683"/>
      <c r="AR617" s="109">
        <f t="shared" si="1293"/>
        <v>0</v>
      </c>
      <c r="AS617" s="695" t="e">
        <f t="shared" si="1269"/>
        <v>#DIV/0!</v>
      </c>
      <c r="AT617" s="33"/>
      <c r="AU617" s="695"/>
      <c r="AV617" s="89"/>
      <c r="AW617" s="695"/>
      <c r="AX617" s="33"/>
      <c r="AY617" s="695"/>
      <c r="AZ617" s="89"/>
      <c r="BA617" s="695"/>
      <c r="BB617" s="106">
        <f t="shared" si="1296"/>
        <v>0</v>
      </c>
      <c r="BC617" s="89"/>
      <c r="BD617" s="628">
        <f t="shared" si="1254"/>
        <v>0</v>
      </c>
      <c r="BE617" s="628" t="e">
        <f>BF617+BI617</f>
        <v>#REF!</v>
      </c>
      <c r="BF617" s="89"/>
      <c r="BG617" s="89"/>
      <c r="BH617" s="89"/>
      <c r="BI617" s="628" t="e">
        <f>BI621+BI622+BI623</f>
        <v>#REF!</v>
      </c>
      <c r="BJ617" s="628">
        <f t="shared" ref="BJ617:BJ637" si="1297">BK617+BL617+BM617</f>
        <v>0</v>
      </c>
      <c r="BK617" s="89"/>
      <c r="BL617" s="89"/>
      <c r="BM617" s="628"/>
      <c r="BN617" s="628">
        <v>0</v>
      </c>
      <c r="BO617" s="89"/>
      <c r="BP617" s="89"/>
      <c r="BQ617" s="89"/>
      <c r="BR617" s="89"/>
      <c r="BS617" s="628">
        <v>0</v>
      </c>
      <c r="BT617" s="628"/>
      <c r="BU617" s="628">
        <f>BV617+BZ617</f>
        <v>0</v>
      </c>
      <c r="BV617" s="89"/>
      <c r="BW617" s="89"/>
      <c r="BX617" s="89"/>
      <c r="BY617" s="89"/>
      <c r="BZ617" s="508">
        <f>BZ621+BZ622+BZ623</f>
        <v>0</v>
      </c>
      <c r="CE617" s="695" t="e">
        <f t="shared" si="1258"/>
        <v>#DIV/0!</v>
      </c>
    </row>
    <row r="618" spans="2:83" s="54" customFormat="1" ht="91.5" hidden="1" customHeight="1" x14ac:dyDescent="0.2">
      <c r="B618" s="206" t="s">
        <v>34</v>
      </c>
      <c r="C618" s="121" t="s">
        <v>69</v>
      </c>
      <c r="D618" s="109" t="e">
        <f t="shared" si="1289"/>
        <v>#REF!</v>
      </c>
      <c r="E618" s="236"/>
      <c r="F618" s="236"/>
      <c r="G618" s="236"/>
      <c r="H618" s="236"/>
      <c r="I618" s="236" t="e">
        <f>#REF!</f>
        <v>#REF!</v>
      </c>
      <c r="J618" s="109"/>
      <c r="K618" s="109" t="e">
        <f t="shared" si="1291"/>
        <v>#REF!</v>
      </c>
      <c r="L618" s="695" t="e">
        <f t="shared" si="1267"/>
        <v>#REF!</v>
      </c>
      <c r="M618" s="236"/>
      <c r="N618" s="31"/>
      <c r="O618" s="31"/>
      <c r="P618" s="31"/>
      <c r="Q618" s="31"/>
      <c r="R618" s="31"/>
      <c r="S618" s="31"/>
      <c r="T618" s="31"/>
      <c r="U618" s="31" t="e">
        <f>#REF!</f>
        <v>#REF!</v>
      </c>
      <c r="V618" s="89">
        <f t="shared" si="1170"/>
        <v>0</v>
      </c>
      <c r="W618" s="31"/>
      <c r="X618" s="31"/>
      <c r="Y618" s="31"/>
      <c r="Z618" s="31">
        <f t="shared" si="1165"/>
        <v>0</v>
      </c>
      <c r="AA618" s="279"/>
      <c r="AB618" s="31"/>
      <c r="AC618" s="31"/>
      <c r="AD618" s="31"/>
      <c r="AE618" s="109" t="e">
        <f t="shared" si="1292"/>
        <v>#REF!</v>
      </c>
      <c r="AF618" s="695" t="e">
        <f t="shared" si="1268"/>
        <v>#REF!</v>
      </c>
      <c r="AG618" s="236"/>
      <c r="AH618" s="695"/>
      <c r="AI618" s="31"/>
      <c r="AJ618" s="31"/>
      <c r="AK618" s="31"/>
      <c r="AL618" s="31"/>
      <c r="AM618" s="31"/>
      <c r="AN618" s="31"/>
      <c r="AO618" s="31" t="e">
        <f>U618</f>
        <v>#REF!</v>
      </c>
      <c r="AP618" s="106" t="e">
        <f t="shared" si="1227"/>
        <v>#REF!</v>
      </c>
      <c r="AQ618" s="106"/>
      <c r="AR618" s="109" t="e">
        <f t="shared" si="1293"/>
        <v>#REF!</v>
      </c>
      <c r="AS618" s="695" t="e">
        <f t="shared" si="1269"/>
        <v>#REF!</v>
      </c>
      <c r="AT618" s="236"/>
      <c r="AU618" s="695"/>
      <c r="AV618" s="31"/>
      <c r="AW618" s="695"/>
      <c r="AX618" s="236"/>
      <c r="AY618" s="695"/>
      <c r="AZ618" s="31"/>
      <c r="BA618" s="695"/>
      <c r="BB618" s="106" t="e">
        <f t="shared" si="1296"/>
        <v>#REF!</v>
      </c>
      <c r="BC618" s="31"/>
      <c r="BD618" s="31" t="e">
        <f t="shared" si="1254"/>
        <v>#REF!</v>
      </c>
      <c r="BE618" s="106">
        <f>BF618+BI618</f>
        <v>0</v>
      </c>
      <c r="BF618" s="31"/>
      <c r="BG618" s="31"/>
      <c r="BH618" s="31"/>
      <c r="BI618" s="31">
        <f>AA618</f>
        <v>0</v>
      </c>
      <c r="BJ618" s="106">
        <f t="shared" si="1297"/>
        <v>0</v>
      </c>
      <c r="BK618" s="31"/>
      <c r="BL618" s="31"/>
      <c r="BM618" s="31"/>
      <c r="BN618" s="106">
        <f t="shared" ref="BN618:BN637" si="1298">BO618+BR618+BS618</f>
        <v>0</v>
      </c>
      <c r="BO618" s="31"/>
      <c r="BP618" s="31"/>
      <c r="BQ618" s="31"/>
      <c r="BR618" s="31"/>
      <c r="BS618" s="31">
        <f t="shared" ref="BS618:BS657" si="1299">BI618</f>
        <v>0</v>
      </c>
      <c r="BT618" s="106"/>
      <c r="BU618" s="106">
        <f>BV618+BZ618</f>
        <v>0</v>
      </c>
      <c r="BV618" s="31"/>
      <c r="BW618" s="31"/>
      <c r="BX618" s="31"/>
      <c r="BY618" s="31"/>
      <c r="BZ618" s="31">
        <f>BK618</f>
        <v>0</v>
      </c>
      <c r="CE618" s="695" t="e">
        <f t="shared" si="1258"/>
        <v>#REF!</v>
      </c>
    </row>
    <row r="619" spans="2:83" s="54" customFormat="1" ht="102.75" hidden="1" customHeight="1" x14ac:dyDescent="0.2">
      <c r="B619" s="206" t="s">
        <v>63</v>
      </c>
      <c r="C619" s="121" t="s">
        <v>70</v>
      </c>
      <c r="D619" s="109" t="e">
        <f t="shared" si="1289"/>
        <v>#REF!</v>
      </c>
      <c r="E619" s="236"/>
      <c r="F619" s="236"/>
      <c r="G619" s="236"/>
      <c r="H619" s="236"/>
      <c r="I619" s="236" t="e">
        <f>#REF!</f>
        <v>#REF!</v>
      </c>
      <c r="J619" s="109"/>
      <c r="K619" s="109" t="e">
        <f t="shared" si="1291"/>
        <v>#REF!</v>
      </c>
      <c r="L619" s="695" t="e">
        <f t="shared" si="1267"/>
        <v>#REF!</v>
      </c>
      <c r="M619" s="236"/>
      <c r="N619" s="31"/>
      <c r="O619" s="31"/>
      <c r="P619" s="31"/>
      <c r="Q619" s="31"/>
      <c r="R619" s="31"/>
      <c r="S619" s="31"/>
      <c r="T619" s="31"/>
      <c r="U619" s="31" t="e">
        <f>#REF!</f>
        <v>#REF!</v>
      </c>
      <c r="V619" s="89">
        <f t="shared" si="1170"/>
        <v>0</v>
      </c>
      <c r="W619" s="31"/>
      <c r="X619" s="31"/>
      <c r="Y619" s="31"/>
      <c r="Z619" s="31">
        <f t="shared" si="1165"/>
        <v>0</v>
      </c>
      <c r="AA619" s="279"/>
      <c r="AB619" s="31"/>
      <c r="AC619" s="31"/>
      <c r="AD619" s="31"/>
      <c r="AE619" s="109" t="e">
        <f t="shared" si="1292"/>
        <v>#REF!</v>
      </c>
      <c r="AF619" s="695" t="e">
        <f t="shared" si="1268"/>
        <v>#REF!</v>
      </c>
      <c r="AG619" s="236"/>
      <c r="AH619" s="695"/>
      <c r="AI619" s="31"/>
      <c r="AJ619" s="31"/>
      <c r="AK619" s="31"/>
      <c r="AL619" s="31"/>
      <c r="AM619" s="31"/>
      <c r="AN619" s="31"/>
      <c r="AO619" s="31" t="e">
        <f>U619</f>
        <v>#REF!</v>
      </c>
      <c r="AP619" s="106" t="e">
        <f t="shared" si="1227"/>
        <v>#REF!</v>
      </c>
      <c r="AQ619" s="106"/>
      <c r="AR619" s="109" t="e">
        <f t="shared" si="1293"/>
        <v>#REF!</v>
      </c>
      <c r="AS619" s="695" t="e">
        <f t="shared" si="1269"/>
        <v>#REF!</v>
      </c>
      <c r="AT619" s="236"/>
      <c r="AU619" s="695"/>
      <c r="AV619" s="31"/>
      <c r="AW619" s="695"/>
      <c r="AX619" s="236"/>
      <c r="AY619" s="695"/>
      <c r="AZ619" s="31"/>
      <c r="BA619" s="695"/>
      <c r="BB619" s="106" t="e">
        <f t="shared" si="1296"/>
        <v>#REF!</v>
      </c>
      <c r="BC619" s="31"/>
      <c r="BD619" s="31" t="e">
        <f t="shared" si="1254"/>
        <v>#REF!</v>
      </c>
      <c r="BE619" s="106">
        <f>BF619+BI619</f>
        <v>0</v>
      </c>
      <c r="BF619" s="31"/>
      <c r="BG619" s="31"/>
      <c r="BH619" s="31"/>
      <c r="BI619" s="31">
        <f>AA619</f>
        <v>0</v>
      </c>
      <c r="BJ619" s="106">
        <f t="shared" si="1297"/>
        <v>0</v>
      </c>
      <c r="BK619" s="31"/>
      <c r="BL619" s="31"/>
      <c r="BM619" s="31"/>
      <c r="BN619" s="106">
        <f t="shared" si="1298"/>
        <v>0</v>
      </c>
      <c r="BO619" s="31"/>
      <c r="BP619" s="31"/>
      <c r="BQ619" s="31"/>
      <c r="BR619" s="31"/>
      <c r="BS619" s="31">
        <f t="shared" si="1299"/>
        <v>0</v>
      </c>
      <c r="BT619" s="106"/>
      <c r="BU619" s="106">
        <f>BV619+BZ619</f>
        <v>0</v>
      </c>
      <c r="BV619" s="31"/>
      <c r="BW619" s="31"/>
      <c r="BX619" s="31"/>
      <c r="BY619" s="31"/>
      <c r="BZ619" s="31">
        <f>BK619</f>
        <v>0</v>
      </c>
      <c r="CE619" s="695" t="e">
        <f t="shared" si="1258"/>
        <v>#REF!</v>
      </c>
    </row>
    <row r="620" spans="2:83" s="54" customFormat="1" ht="76.5" hidden="1" customHeight="1" x14ac:dyDescent="0.2">
      <c r="B620" s="206" t="s">
        <v>7</v>
      </c>
      <c r="C620" s="121" t="s">
        <v>71</v>
      </c>
      <c r="D620" s="109">
        <f t="shared" si="1289"/>
        <v>0</v>
      </c>
      <c r="E620" s="236"/>
      <c r="F620" s="236"/>
      <c r="G620" s="236"/>
      <c r="H620" s="236"/>
      <c r="I620" s="236"/>
      <c r="J620" s="109"/>
      <c r="K620" s="109">
        <f t="shared" si="1291"/>
        <v>0</v>
      </c>
      <c r="L620" s="695" t="e">
        <f t="shared" si="1267"/>
        <v>#DIV/0!</v>
      </c>
      <c r="M620" s="236"/>
      <c r="N620" s="31"/>
      <c r="O620" s="31"/>
      <c r="P620" s="31"/>
      <c r="Q620" s="31"/>
      <c r="R620" s="31"/>
      <c r="S620" s="31"/>
      <c r="T620" s="31"/>
      <c r="U620" s="31"/>
      <c r="V620" s="89">
        <f t="shared" si="1170"/>
        <v>0</v>
      </c>
      <c r="W620" s="31"/>
      <c r="X620" s="31"/>
      <c r="Y620" s="31"/>
      <c r="Z620" s="31">
        <f t="shared" si="1165"/>
        <v>0</v>
      </c>
      <c r="AA620" s="279"/>
      <c r="AB620" s="31"/>
      <c r="AC620" s="31"/>
      <c r="AD620" s="31"/>
      <c r="AE620" s="109">
        <f t="shared" si="1292"/>
        <v>0</v>
      </c>
      <c r="AF620" s="695" t="e">
        <f t="shared" si="1268"/>
        <v>#DIV/0!</v>
      </c>
      <c r="AG620" s="236"/>
      <c r="AH620" s="695"/>
      <c r="AI620" s="31"/>
      <c r="AJ620" s="31"/>
      <c r="AK620" s="31"/>
      <c r="AL620" s="31"/>
      <c r="AM620" s="31"/>
      <c r="AN620" s="31"/>
      <c r="AO620" s="31"/>
      <c r="AP620" s="106">
        <f t="shared" si="1227"/>
        <v>0</v>
      </c>
      <c r="AQ620" s="106"/>
      <c r="AR620" s="109">
        <f t="shared" si="1293"/>
        <v>0</v>
      </c>
      <c r="AS620" s="695" t="e">
        <f t="shared" si="1269"/>
        <v>#DIV/0!</v>
      </c>
      <c r="AT620" s="236"/>
      <c r="AU620" s="695"/>
      <c r="AV620" s="31"/>
      <c r="AW620" s="695"/>
      <c r="AX620" s="236"/>
      <c r="AY620" s="695"/>
      <c r="AZ620" s="31"/>
      <c r="BA620" s="695"/>
      <c r="BB620" s="106">
        <f t="shared" si="1296"/>
        <v>0</v>
      </c>
      <c r="BC620" s="31"/>
      <c r="BD620" s="31">
        <f t="shared" si="1254"/>
        <v>0</v>
      </c>
      <c r="BE620" s="106"/>
      <c r="BF620" s="31"/>
      <c r="BG620" s="31"/>
      <c r="BH620" s="31"/>
      <c r="BI620" s="31"/>
      <c r="BJ620" s="106">
        <f t="shared" si="1297"/>
        <v>0</v>
      </c>
      <c r="BK620" s="31"/>
      <c r="BL620" s="31"/>
      <c r="BM620" s="31"/>
      <c r="BN620" s="106">
        <f t="shared" si="1298"/>
        <v>0</v>
      </c>
      <c r="BO620" s="31"/>
      <c r="BP620" s="31"/>
      <c r="BQ620" s="31"/>
      <c r="BR620" s="31"/>
      <c r="BS620" s="31">
        <f t="shared" si="1299"/>
        <v>0</v>
      </c>
      <c r="BT620" s="106"/>
      <c r="BU620" s="106"/>
      <c r="BV620" s="31"/>
      <c r="BW620" s="31"/>
      <c r="BX620" s="31"/>
      <c r="BY620" s="31"/>
      <c r="BZ620" s="31"/>
      <c r="CE620" s="695" t="e">
        <f t="shared" si="1258"/>
        <v>#DIV/0!</v>
      </c>
    </row>
    <row r="621" spans="2:83" s="54" customFormat="1" ht="106.5" hidden="1" customHeight="1" x14ac:dyDescent="0.2">
      <c r="B621" s="206" t="s">
        <v>34</v>
      </c>
      <c r="C621" s="53" t="s">
        <v>366</v>
      </c>
      <c r="D621" s="109">
        <f t="shared" si="1289"/>
        <v>0</v>
      </c>
      <c r="E621" s="236"/>
      <c r="F621" s="236"/>
      <c r="G621" s="236"/>
      <c r="H621" s="236"/>
      <c r="I621" s="236">
        <v>0</v>
      </c>
      <c r="J621" s="109"/>
      <c r="K621" s="109">
        <f t="shared" si="1291"/>
        <v>0</v>
      </c>
      <c r="L621" s="695" t="e">
        <f t="shared" si="1267"/>
        <v>#DIV/0!</v>
      </c>
      <c r="M621" s="236"/>
      <c r="N621" s="31"/>
      <c r="O621" s="31"/>
      <c r="P621" s="31"/>
      <c r="Q621" s="31"/>
      <c r="R621" s="31"/>
      <c r="S621" s="31"/>
      <c r="T621" s="31"/>
      <c r="U621" s="31">
        <v>0</v>
      </c>
      <c r="V621" s="89">
        <f t="shared" si="1170"/>
        <v>0</v>
      </c>
      <c r="W621" s="31"/>
      <c r="X621" s="31"/>
      <c r="Y621" s="31"/>
      <c r="Z621" s="106">
        <f t="shared" ref="Z621:Z657" si="1300">AA621+AB621+AC621</f>
        <v>0</v>
      </c>
      <c r="AA621" s="279"/>
      <c r="AB621" s="31"/>
      <c r="AC621" s="106">
        <f>I621</f>
        <v>0</v>
      </c>
      <c r="AD621" s="106"/>
      <c r="AE621" s="109">
        <f t="shared" si="1292"/>
        <v>0</v>
      </c>
      <c r="AF621" s="695" t="e">
        <f t="shared" si="1268"/>
        <v>#DIV/0!</v>
      </c>
      <c r="AG621" s="236"/>
      <c r="AH621" s="695"/>
      <c r="AI621" s="31"/>
      <c r="AJ621" s="31"/>
      <c r="AK621" s="31"/>
      <c r="AL621" s="31"/>
      <c r="AM621" s="31"/>
      <c r="AN621" s="31"/>
      <c r="AO621" s="31">
        <v>0</v>
      </c>
      <c r="AP621" s="106">
        <f t="shared" si="1227"/>
        <v>0</v>
      </c>
      <c r="AQ621" s="106"/>
      <c r="AR621" s="109">
        <f t="shared" si="1293"/>
        <v>0</v>
      </c>
      <c r="AS621" s="695" t="e">
        <f t="shared" si="1269"/>
        <v>#DIV/0!</v>
      </c>
      <c r="AT621" s="236"/>
      <c r="AU621" s="695"/>
      <c r="AV621" s="31"/>
      <c r="AW621" s="695"/>
      <c r="AX621" s="236"/>
      <c r="AY621" s="695"/>
      <c r="AZ621" s="31"/>
      <c r="BA621" s="695"/>
      <c r="BB621" s="106">
        <f t="shared" si="1296"/>
        <v>0</v>
      </c>
      <c r="BC621" s="31"/>
      <c r="BD621" s="31">
        <f t="shared" si="1254"/>
        <v>0</v>
      </c>
      <c r="BE621" s="106">
        <f>BF621+BI621</f>
        <v>0</v>
      </c>
      <c r="BF621" s="31"/>
      <c r="BG621" s="31"/>
      <c r="BH621" s="31"/>
      <c r="BI621" s="31">
        <v>0</v>
      </c>
      <c r="BJ621" s="106">
        <f t="shared" si="1297"/>
        <v>0</v>
      </c>
      <c r="BK621" s="31"/>
      <c r="BL621" s="31"/>
      <c r="BM621" s="31"/>
      <c r="BN621" s="106">
        <f t="shared" si="1298"/>
        <v>0</v>
      </c>
      <c r="BO621" s="31"/>
      <c r="BP621" s="31"/>
      <c r="BQ621" s="31"/>
      <c r="BR621" s="31"/>
      <c r="BS621" s="31">
        <f t="shared" si="1299"/>
        <v>0</v>
      </c>
      <c r="BT621" s="106"/>
      <c r="BU621" s="106">
        <f>BV621+BZ621</f>
        <v>0</v>
      </c>
      <c r="BV621" s="31"/>
      <c r="BW621" s="31"/>
      <c r="BX621" s="31"/>
      <c r="BY621" s="31"/>
      <c r="BZ621" s="31">
        <v>0</v>
      </c>
      <c r="CE621" s="695" t="e">
        <f t="shared" si="1258"/>
        <v>#DIV/0!</v>
      </c>
    </row>
    <row r="622" spans="2:83" s="54" customFormat="1" ht="144.75" hidden="1" customHeight="1" x14ac:dyDescent="0.2">
      <c r="B622" s="206" t="s">
        <v>63</v>
      </c>
      <c r="C622" s="53" t="s">
        <v>217</v>
      </c>
      <c r="D622" s="109">
        <f t="shared" si="1289"/>
        <v>0</v>
      </c>
      <c r="E622" s="236"/>
      <c r="F622" s="236"/>
      <c r="G622" s="236"/>
      <c r="H622" s="236"/>
      <c r="I622" s="236">
        <v>0</v>
      </c>
      <c r="J622" s="109"/>
      <c r="K622" s="109">
        <f t="shared" si="1291"/>
        <v>0</v>
      </c>
      <c r="L622" s="695" t="e">
        <f t="shared" si="1267"/>
        <v>#DIV/0!</v>
      </c>
      <c r="M622" s="236"/>
      <c r="N622" s="31"/>
      <c r="O622" s="31"/>
      <c r="P622" s="31"/>
      <c r="Q622" s="31"/>
      <c r="R622" s="31"/>
      <c r="S622" s="31"/>
      <c r="T622" s="31"/>
      <c r="U622" s="31">
        <v>0</v>
      </c>
      <c r="V622" s="89">
        <f t="shared" ref="V622:V657" si="1301">W622+X622+Y622</f>
        <v>0</v>
      </c>
      <c r="W622" s="31"/>
      <c r="X622" s="31"/>
      <c r="Y622" s="31"/>
      <c r="Z622" s="106">
        <f t="shared" si="1300"/>
        <v>0</v>
      </c>
      <c r="AA622" s="279"/>
      <c r="AB622" s="31"/>
      <c r="AC622" s="106">
        <f>I622</f>
        <v>0</v>
      </c>
      <c r="AD622" s="106"/>
      <c r="AE622" s="109">
        <f t="shared" si="1292"/>
        <v>0</v>
      </c>
      <c r="AF622" s="695" t="e">
        <f t="shared" si="1268"/>
        <v>#DIV/0!</v>
      </c>
      <c r="AG622" s="236"/>
      <c r="AH622" s="695"/>
      <c r="AI622" s="31"/>
      <c r="AJ622" s="31"/>
      <c r="AK622" s="31"/>
      <c r="AL622" s="31"/>
      <c r="AM622" s="31"/>
      <c r="AN622" s="31"/>
      <c r="AO622" s="31">
        <v>0</v>
      </c>
      <c r="AP622" s="106">
        <f t="shared" ref="AP622:AP634" si="1302">AR622+AT622+AX622</f>
        <v>0</v>
      </c>
      <c r="AQ622" s="106"/>
      <c r="AR622" s="109">
        <f t="shared" si="1293"/>
        <v>0</v>
      </c>
      <c r="AS622" s="695" t="e">
        <f t="shared" si="1269"/>
        <v>#DIV/0!</v>
      </c>
      <c r="AT622" s="236"/>
      <c r="AU622" s="695"/>
      <c r="AV622" s="31"/>
      <c r="AW622" s="695"/>
      <c r="AX622" s="236"/>
      <c r="AY622" s="695"/>
      <c r="AZ622" s="31"/>
      <c r="BA622" s="695"/>
      <c r="BB622" s="106">
        <f t="shared" si="1296"/>
        <v>0</v>
      </c>
      <c r="BC622" s="31"/>
      <c r="BD622" s="31">
        <f t="shared" si="1254"/>
        <v>0</v>
      </c>
      <c r="BE622" s="106">
        <f>BF622+BI622</f>
        <v>0</v>
      </c>
      <c r="BF622" s="31"/>
      <c r="BG622" s="31"/>
      <c r="BH622" s="31"/>
      <c r="BI622" s="31">
        <v>0</v>
      </c>
      <c r="BJ622" s="106">
        <f t="shared" si="1297"/>
        <v>0</v>
      </c>
      <c r="BK622" s="31"/>
      <c r="BL622" s="31"/>
      <c r="BM622" s="31"/>
      <c r="BN622" s="106">
        <f t="shared" si="1298"/>
        <v>0</v>
      </c>
      <c r="BO622" s="31"/>
      <c r="BP622" s="31"/>
      <c r="BQ622" s="31"/>
      <c r="BR622" s="31"/>
      <c r="BS622" s="31">
        <f t="shared" si="1299"/>
        <v>0</v>
      </c>
      <c r="BT622" s="106"/>
      <c r="BU622" s="106">
        <f>BV622+BZ622</f>
        <v>0</v>
      </c>
      <c r="BV622" s="31"/>
      <c r="BW622" s="31"/>
      <c r="BX622" s="31"/>
      <c r="BY622" s="31"/>
      <c r="BZ622" s="31">
        <v>0</v>
      </c>
      <c r="CE622" s="695" t="e">
        <f t="shared" si="1258"/>
        <v>#DIV/0!</v>
      </c>
    </row>
    <row r="623" spans="2:83" s="54" customFormat="1" ht="186.75" hidden="1" customHeight="1" x14ac:dyDescent="0.2">
      <c r="B623" s="206" t="s">
        <v>7</v>
      </c>
      <c r="C623" s="53" t="s">
        <v>249</v>
      </c>
      <c r="D623" s="109" t="e">
        <f t="shared" si="1289"/>
        <v>#REF!</v>
      </c>
      <c r="E623" s="236"/>
      <c r="F623" s="236"/>
      <c r="G623" s="236"/>
      <c r="H623" s="236"/>
      <c r="I623" s="236" t="e">
        <f>#REF!</f>
        <v>#REF!</v>
      </c>
      <c r="J623" s="109"/>
      <c r="K623" s="109" t="e">
        <f t="shared" si="1291"/>
        <v>#REF!</v>
      </c>
      <c r="L623" s="695" t="e">
        <f t="shared" si="1267"/>
        <v>#REF!</v>
      </c>
      <c r="M623" s="236"/>
      <c r="N623" s="31"/>
      <c r="O623" s="31"/>
      <c r="P623" s="31"/>
      <c r="Q623" s="31"/>
      <c r="R623" s="31"/>
      <c r="S623" s="31"/>
      <c r="T623" s="31"/>
      <c r="U623" s="31" t="e">
        <f>#REF!</f>
        <v>#REF!</v>
      </c>
      <c r="V623" s="89">
        <f t="shared" si="1301"/>
        <v>0</v>
      </c>
      <c r="W623" s="31"/>
      <c r="X623" s="31"/>
      <c r="Y623" s="31"/>
      <c r="Z623" s="106" t="e">
        <f t="shared" si="1300"/>
        <v>#REF!</v>
      </c>
      <c r="AA623" s="279"/>
      <c r="AB623" s="31"/>
      <c r="AC623" s="106" t="e">
        <f>I623</f>
        <v>#REF!</v>
      </c>
      <c r="AD623" s="106"/>
      <c r="AE623" s="109">
        <f t="shared" si="1292"/>
        <v>0</v>
      </c>
      <c r="AF623" s="695" t="e">
        <f t="shared" si="1268"/>
        <v>#REF!</v>
      </c>
      <c r="AG623" s="236"/>
      <c r="AH623" s="695"/>
      <c r="AI623" s="31"/>
      <c r="AJ623" s="31"/>
      <c r="AK623" s="31"/>
      <c r="AL623" s="31"/>
      <c r="AM623" s="31"/>
      <c r="AN623" s="31"/>
      <c r="AO623" s="31">
        <f>S623</f>
        <v>0</v>
      </c>
      <c r="AP623" s="106" t="e">
        <f t="shared" si="1302"/>
        <v>#REF!</v>
      </c>
      <c r="AQ623" s="106"/>
      <c r="AR623" s="109" t="e">
        <f t="shared" si="1293"/>
        <v>#REF!</v>
      </c>
      <c r="AS623" s="695" t="e">
        <f t="shared" si="1269"/>
        <v>#REF!</v>
      </c>
      <c r="AT623" s="236"/>
      <c r="AU623" s="695"/>
      <c r="AV623" s="31"/>
      <c r="AW623" s="695"/>
      <c r="AX623" s="236"/>
      <c r="AY623" s="695"/>
      <c r="AZ623" s="31"/>
      <c r="BA623" s="695"/>
      <c r="BB623" s="106" t="e">
        <f t="shared" si="1296"/>
        <v>#REF!</v>
      </c>
      <c r="BC623" s="31"/>
      <c r="BD623" s="31">
        <f t="shared" si="1254"/>
        <v>0</v>
      </c>
      <c r="BE623" s="106" t="e">
        <f>BF623+BI623</f>
        <v>#REF!</v>
      </c>
      <c r="BF623" s="31"/>
      <c r="BG623" s="31"/>
      <c r="BH623" s="31"/>
      <c r="BI623" s="31" t="e">
        <f>Z623</f>
        <v>#REF!</v>
      </c>
      <c r="BJ623" s="106">
        <f t="shared" si="1297"/>
        <v>0</v>
      </c>
      <c r="BK623" s="31"/>
      <c r="BL623" s="31"/>
      <c r="BM623" s="31"/>
      <c r="BN623" s="106" t="e">
        <f t="shared" si="1298"/>
        <v>#REF!</v>
      </c>
      <c r="BO623" s="31"/>
      <c r="BP623" s="31"/>
      <c r="BQ623" s="31"/>
      <c r="BR623" s="31"/>
      <c r="BS623" s="31" t="e">
        <f t="shared" si="1299"/>
        <v>#REF!</v>
      </c>
      <c r="BT623" s="106"/>
      <c r="BU623" s="106">
        <f>BV623+BZ623</f>
        <v>0</v>
      </c>
      <c r="BV623" s="31"/>
      <c r="BW623" s="31"/>
      <c r="BX623" s="31"/>
      <c r="BY623" s="31"/>
      <c r="BZ623" s="31">
        <f>BJ623</f>
        <v>0</v>
      </c>
      <c r="CE623" s="695" t="e">
        <f t="shared" ref="CE623:CE686" si="1303">BB623/I623</f>
        <v>#REF!</v>
      </c>
    </row>
    <row r="624" spans="2:83" s="52" customFormat="1" ht="63" hidden="1" customHeight="1" x14ac:dyDescent="0.25">
      <c r="B624" s="203" t="s">
        <v>238</v>
      </c>
      <c r="C624" s="128" t="s">
        <v>73</v>
      </c>
      <c r="D624" s="109">
        <f t="shared" si="1289"/>
        <v>0</v>
      </c>
      <c r="E624" s="33"/>
      <c r="F624" s="33"/>
      <c r="G624" s="33"/>
      <c r="H624" s="33"/>
      <c r="I624" s="33">
        <f>I625</f>
        <v>0</v>
      </c>
      <c r="J624" s="168"/>
      <c r="K624" s="109">
        <f t="shared" si="1291"/>
        <v>0</v>
      </c>
      <c r="L624" s="695" t="e">
        <f t="shared" si="1267"/>
        <v>#DIV/0!</v>
      </c>
      <c r="M624" s="33"/>
      <c r="N624" s="19"/>
      <c r="O624" s="89"/>
      <c r="P624" s="19"/>
      <c r="Q624" s="89"/>
      <c r="R624" s="19"/>
      <c r="S624" s="89"/>
      <c r="T624" s="19"/>
      <c r="U624" s="89">
        <f>U625</f>
        <v>0</v>
      </c>
      <c r="V624" s="89">
        <f t="shared" si="1301"/>
        <v>0</v>
      </c>
      <c r="W624" s="89"/>
      <c r="X624" s="89"/>
      <c r="Y624" s="89"/>
      <c r="Z624" s="279">
        <f t="shared" si="1300"/>
        <v>0</v>
      </c>
      <c r="AA624" s="279">
        <f t="shared" ref="AA624:AA657" si="1304">E624</f>
        <v>0</v>
      </c>
      <c r="AB624" s="89"/>
      <c r="AC624" s="89"/>
      <c r="AD624" s="19"/>
      <c r="AE624" s="109">
        <f t="shared" si="1292"/>
        <v>0</v>
      </c>
      <c r="AF624" s="695" t="e">
        <f t="shared" si="1268"/>
        <v>#DIV/0!</v>
      </c>
      <c r="AG624" s="33"/>
      <c r="AH624" s="695"/>
      <c r="AI624" s="89"/>
      <c r="AJ624" s="19"/>
      <c r="AK624" s="89"/>
      <c r="AL624" s="19"/>
      <c r="AM624" s="89"/>
      <c r="AN624" s="19"/>
      <c r="AO624" s="89">
        <f>AO625</f>
        <v>0</v>
      </c>
      <c r="AP624" s="628">
        <f t="shared" si="1302"/>
        <v>0</v>
      </c>
      <c r="AQ624" s="683"/>
      <c r="AR624" s="109">
        <f t="shared" si="1293"/>
        <v>0</v>
      </c>
      <c r="AS624" s="695" t="e">
        <f t="shared" si="1269"/>
        <v>#DIV/0!</v>
      </c>
      <c r="AT624" s="33"/>
      <c r="AU624" s="695"/>
      <c r="AV624" s="89"/>
      <c r="AW624" s="695"/>
      <c r="AX624" s="33"/>
      <c r="AY624" s="695"/>
      <c r="AZ624" s="89"/>
      <c r="BA624" s="695"/>
      <c r="BB624" s="106">
        <f t="shared" si="1296"/>
        <v>0</v>
      </c>
      <c r="BC624" s="89"/>
      <c r="BD624" s="89">
        <f t="shared" si="1254"/>
        <v>0</v>
      </c>
      <c r="BE624" s="628">
        <f>BF624+BI624</f>
        <v>0</v>
      </c>
      <c r="BF624" s="89"/>
      <c r="BG624" s="89"/>
      <c r="BH624" s="89"/>
      <c r="BI624" s="89">
        <f>BI625</f>
        <v>0</v>
      </c>
      <c r="BJ624" s="628">
        <f t="shared" si="1297"/>
        <v>0</v>
      </c>
      <c r="BK624" s="89"/>
      <c r="BL624" s="89"/>
      <c r="BM624" s="89"/>
      <c r="BN624" s="628">
        <f t="shared" si="1298"/>
        <v>0</v>
      </c>
      <c r="BO624" s="89"/>
      <c r="BP624" s="89"/>
      <c r="BQ624" s="89"/>
      <c r="BR624" s="89"/>
      <c r="BS624" s="89">
        <f t="shared" si="1299"/>
        <v>0</v>
      </c>
      <c r="BT624" s="628"/>
      <c r="BU624" s="628">
        <f>BV624+BZ624</f>
        <v>0</v>
      </c>
      <c r="BV624" s="89"/>
      <c r="BW624" s="89"/>
      <c r="BX624" s="89"/>
      <c r="BY624" s="89"/>
      <c r="BZ624" s="89">
        <f>BZ625</f>
        <v>0</v>
      </c>
      <c r="CE624" s="695" t="e">
        <f t="shared" si="1303"/>
        <v>#DIV/0!</v>
      </c>
    </row>
    <row r="625" spans="2:83" s="54" customFormat="1" ht="112.5" hidden="1" customHeight="1" x14ac:dyDescent="0.2">
      <c r="B625" s="206" t="s">
        <v>34</v>
      </c>
      <c r="C625" s="53" t="s">
        <v>216</v>
      </c>
      <c r="D625" s="109">
        <f t="shared" si="1289"/>
        <v>0</v>
      </c>
      <c r="E625" s="236"/>
      <c r="F625" s="236"/>
      <c r="G625" s="236"/>
      <c r="H625" s="236"/>
      <c r="I625" s="237">
        <v>0</v>
      </c>
      <c r="J625" s="166"/>
      <c r="K625" s="109">
        <f t="shared" si="1291"/>
        <v>0</v>
      </c>
      <c r="L625" s="695" t="e">
        <f t="shared" si="1267"/>
        <v>#DIV/0!</v>
      </c>
      <c r="M625" s="236"/>
      <c r="N625" s="31"/>
      <c r="O625" s="31"/>
      <c r="P625" s="31"/>
      <c r="Q625" s="31"/>
      <c r="R625" s="31"/>
      <c r="S625" s="31"/>
      <c r="T625" s="31"/>
      <c r="U625" s="19">
        <v>0</v>
      </c>
      <c r="V625" s="89">
        <f t="shared" si="1301"/>
        <v>0</v>
      </c>
      <c r="W625" s="31"/>
      <c r="X625" s="31"/>
      <c r="Y625" s="31"/>
      <c r="Z625" s="279">
        <f t="shared" si="1300"/>
        <v>0</v>
      </c>
      <c r="AA625" s="279">
        <f t="shared" si="1304"/>
        <v>0</v>
      </c>
      <c r="AB625" s="31"/>
      <c r="AC625" s="31"/>
      <c r="AD625" s="31"/>
      <c r="AE625" s="109">
        <f t="shared" si="1292"/>
        <v>0</v>
      </c>
      <c r="AF625" s="695" t="e">
        <f t="shared" si="1268"/>
        <v>#DIV/0!</v>
      </c>
      <c r="AG625" s="236"/>
      <c r="AH625" s="695"/>
      <c r="AI625" s="31"/>
      <c r="AJ625" s="31"/>
      <c r="AK625" s="31"/>
      <c r="AL625" s="31"/>
      <c r="AM625" s="31"/>
      <c r="AN625" s="31"/>
      <c r="AO625" s="19">
        <v>0</v>
      </c>
      <c r="AP625" s="622">
        <f t="shared" si="1302"/>
        <v>0</v>
      </c>
      <c r="AQ625" s="683"/>
      <c r="AR625" s="109">
        <f t="shared" si="1293"/>
        <v>0</v>
      </c>
      <c r="AS625" s="695" t="e">
        <f t="shared" si="1269"/>
        <v>#DIV/0!</v>
      </c>
      <c r="AT625" s="236"/>
      <c r="AU625" s="695"/>
      <c r="AV625" s="31"/>
      <c r="AW625" s="695"/>
      <c r="AX625" s="236"/>
      <c r="AY625" s="695"/>
      <c r="AZ625" s="31"/>
      <c r="BA625" s="695"/>
      <c r="BB625" s="106">
        <f t="shared" si="1296"/>
        <v>0</v>
      </c>
      <c r="BC625" s="31"/>
      <c r="BD625" s="19">
        <f t="shared" si="1254"/>
        <v>0</v>
      </c>
      <c r="BE625" s="622">
        <f>BF625+BI625</f>
        <v>0</v>
      </c>
      <c r="BF625" s="31"/>
      <c r="BG625" s="31"/>
      <c r="BH625" s="31"/>
      <c r="BI625" s="19">
        <v>0</v>
      </c>
      <c r="BJ625" s="622">
        <f t="shared" si="1297"/>
        <v>0</v>
      </c>
      <c r="BK625" s="31"/>
      <c r="BL625" s="31"/>
      <c r="BM625" s="19"/>
      <c r="BN625" s="622">
        <f t="shared" si="1298"/>
        <v>0</v>
      </c>
      <c r="BO625" s="31"/>
      <c r="BP625" s="31"/>
      <c r="BQ625" s="31"/>
      <c r="BR625" s="31"/>
      <c r="BS625" s="19">
        <f t="shared" si="1299"/>
        <v>0</v>
      </c>
      <c r="BT625" s="622"/>
      <c r="BU625" s="622">
        <f>BV625+BZ625</f>
        <v>0</v>
      </c>
      <c r="BV625" s="31"/>
      <c r="BW625" s="31"/>
      <c r="BX625" s="31"/>
      <c r="BY625" s="31"/>
      <c r="BZ625" s="19">
        <v>0</v>
      </c>
      <c r="CE625" s="695" t="e">
        <f t="shared" si="1303"/>
        <v>#DIV/0!</v>
      </c>
    </row>
    <row r="626" spans="2:83" s="54" customFormat="1" ht="111.75" hidden="1" customHeight="1" x14ac:dyDescent="0.2">
      <c r="B626" s="206" t="s">
        <v>63</v>
      </c>
      <c r="C626" s="121" t="s">
        <v>74</v>
      </c>
      <c r="D626" s="109">
        <f t="shared" si="1289"/>
        <v>0</v>
      </c>
      <c r="E626" s="236"/>
      <c r="F626" s="236"/>
      <c r="G626" s="236"/>
      <c r="H626" s="236"/>
      <c r="I626" s="237"/>
      <c r="J626" s="166"/>
      <c r="K626" s="109">
        <f t="shared" si="1291"/>
        <v>0</v>
      </c>
      <c r="L626" s="695" t="e">
        <f t="shared" si="1267"/>
        <v>#DIV/0!</v>
      </c>
      <c r="M626" s="236"/>
      <c r="N626" s="31"/>
      <c r="O626" s="31"/>
      <c r="P626" s="31"/>
      <c r="Q626" s="31"/>
      <c r="R626" s="31"/>
      <c r="S626" s="31"/>
      <c r="T626" s="31"/>
      <c r="U626" s="19"/>
      <c r="V626" s="89">
        <f t="shared" si="1301"/>
        <v>0</v>
      </c>
      <c r="W626" s="31"/>
      <c r="X626" s="31"/>
      <c r="Y626" s="31"/>
      <c r="Z626" s="279">
        <f t="shared" si="1300"/>
        <v>0</v>
      </c>
      <c r="AA626" s="279">
        <f t="shared" si="1304"/>
        <v>0</v>
      </c>
      <c r="AB626" s="31"/>
      <c r="AC626" s="31"/>
      <c r="AD626" s="31"/>
      <c r="AE626" s="109">
        <f t="shared" si="1292"/>
        <v>0</v>
      </c>
      <c r="AF626" s="695" t="e">
        <f t="shared" si="1268"/>
        <v>#DIV/0!</v>
      </c>
      <c r="AG626" s="236"/>
      <c r="AH626" s="695"/>
      <c r="AI626" s="31"/>
      <c r="AJ626" s="31"/>
      <c r="AK626" s="31"/>
      <c r="AL626" s="31"/>
      <c r="AM626" s="31"/>
      <c r="AN626" s="31"/>
      <c r="AO626" s="19"/>
      <c r="AP626" s="622">
        <f t="shared" si="1302"/>
        <v>0</v>
      </c>
      <c r="AQ626" s="683"/>
      <c r="AR626" s="109">
        <f t="shared" si="1293"/>
        <v>0</v>
      </c>
      <c r="AS626" s="695" t="e">
        <f t="shared" si="1269"/>
        <v>#DIV/0!</v>
      </c>
      <c r="AT626" s="236"/>
      <c r="AU626" s="695"/>
      <c r="AV626" s="31"/>
      <c r="AW626" s="695"/>
      <c r="AX626" s="236"/>
      <c r="AY626" s="695"/>
      <c r="AZ626" s="31"/>
      <c r="BA626" s="695"/>
      <c r="BB626" s="106">
        <f t="shared" si="1296"/>
        <v>0</v>
      </c>
      <c r="BC626" s="31"/>
      <c r="BD626" s="19">
        <f t="shared" si="1254"/>
        <v>0</v>
      </c>
      <c r="BE626" s="622"/>
      <c r="BF626" s="31"/>
      <c r="BG626" s="31"/>
      <c r="BH626" s="31"/>
      <c r="BI626" s="19"/>
      <c r="BJ626" s="622">
        <f t="shared" si="1297"/>
        <v>0</v>
      </c>
      <c r="BK626" s="31"/>
      <c r="BL626" s="31"/>
      <c r="BM626" s="19"/>
      <c r="BN626" s="622">
        <f t="shared" si="1298"/>
        <v>0</v>
      </c>
      <c r="BO626" s="31"/>
      <c r="BP626" s="31"/>
      <c r="BQ626" s="31"/>
      <c r="BR626" s="31"/>
      <c r="BS626" s="19">
        <f t="shared" si="1299"/>
        <v>0</v>
      </c>
      <c r="BT626" s="622"/>
      <c r="BU626" s="622"/>
      <c r="BV626" s="31"/>
      <c r="BW626" s="31"/>
      <c r="BX626" s="31"/>
      <c r="BY626" s="31"/>
      <c r="BZ626" s="19"/>
      <c r="CE626" s="695" t="e">
        <f t="shared" si="1303"/>
        <v>#DIV/0!</v>
      </c>
    </row>
    <row r="627" spans="2:83" s="54" customFormat="1" ht="111.75" hidden="1" customHeight="1" x14ac:dyDescent="0.2">
      <c r="B627" s="206" t="s">
        <v>7</v>
      </c>
      <c r="C627" s="121" t="s">
        <v>75</v>
      </c>
      <c r="D627" s="109">
        <f t="shared" si="1289"/>
        <v>0</v>
      </c>
      <c r="E627" s="236"/>
      <c r="F627" s="236"/>
      <c r="G627" s="236"/>
      <c r="H627" s="236"/>
      <c r="I627" s="237"/>
      <c r="J627" s="166"/>
      <c r="K627" s="109">
        <f t="shared" si="1291"/>
        <v>0</v>
      </c>
      <c r="L627" s="695" t="e">
        <f t="shared" si="1267"/>
        <v>#DIV/0!</v>
      </c>
      <c r="M627" s="236"/>
      <c r="N627" s="31"/>
      <c r="O627" s="31"/>
      <c r="P627" s="31"/>
      <c r="Q627" s="31"/>
      <c r="R627" s="31"/>
      <c r="S627" s="31"/>
      <c r="T627" s="31"/>
      <c r="U627" s="19"/>
      <c r="V627" s="89">
        <f t="shared" si="1301"/>
        <v>0</v>
      </c>
      <c r="W627" s="31"/>
      <c r="X627" s="31"/>
      <c r="Y627" s="31"/>
      <c r="Z627" s="279">
        <f t="shared" si="1300"/>
        <v>0</v>
      </c>
      <c r="AA627" s="279">
        <f t="shared" si="1304"/>
        <v>0</v>
      </c>
      <c r="AB627" s="31"/>
      <c r="AC627" s="31"/>
      <c r="AD627" s="31"/>
      <c r="AE627" s="109">
        <f t="shared" si="1292"/>
        <v>0</v>
      </c>
      <c r="AF627" s="695" t="e">
        <f t="shared" si="1268"/>
        <v>#DIV/0!</v>
      </c>
      <c r="AG627" s="236"/>
      <c r="AH627" s="695"/>
      <c r="AI627" s="31"/>
      <c r="AJ627" s="31"/>
      <c r="AK627" s="31"/>
      <c r="AL627" s="31"/>
      <c r="AM627" s="31"/>
      <c r="AN627" s="31"/>
      <c r="AO627" s="19"/>
      <c r="AP627" s="622">
        <f t="shared" si="1302"/>
        <v>0</v>
      </c>
      <c r="AQ627" s="683"/>
      <c r="AR627" s="109">
        <f t="shared" si="1293"/>
        <v>0</v>
      </c>
      <c r="AS627" s="695" t="e">
        <f t="shared" si="1269"/>
        <v>#DIV/0!</v>
      </c>
      <c r="AT627" s="236"/>
      <c r="AU627" s="695"/>
      <c r="AV627" s="31"/>
      <c r="AW627" s="695"/>
      <c r="AX627" s="236"/>
      <c r="AY627" s="695"/>
      <c r="AZ627" s="31"/>
      <c r="BA627" s="695"/>
      <c r="BB627" s="106">
        <f t="shared" si="1296"/>
        <v>0</v>
      </c>
      <c r="BC627" s="31"/>
      <c r="BD627" s="19">
        <f t="shared" si="1254"/>
        <v>0</v>
      </c>
      <c r="BE627" s="622"/>
      <c r="BF627" s="31"/>
      <c r="BG627" s="31"/>
      <c r="BH627" s="31"/>
      <c r="BI627" s="19"/>
      <c r="BJ627" s="622">
        <f t="shared" si="1297"/>
        <v>0</v>
      </c>
      <c r="BK627" s="31"/>
      <c r="BL627" s="31"/>
      <c r="BM627" s="19"/>
      <c r="BN627" s="622">
        <f t="shared" si="1298"/>
        <v>0</v>
      </c>
      <c r="BO627" s="31"/>
      <c r="BP627" s="31"/>
      <c r="BQ627" s="31"/>
      <c r="BR627" s="31"/>
      <c r="BS627" s="19">
        <f t="shared" si="1299"/>
        <v>0</v>
      </c>
      <c r="BT627" s="622"/>
      <c r="BU627" s="622"/>
      <c r="BV627" s="31"/>
      <c r="BW627" s="31"/>
      <c r="BX627" s="31"/>
      <c r="BY627" s="31"/>
      <c r="BZ627" s="19"/>
      <c r="CE627" s="695" t="e">
        <f t="shared" si="1303"/>
        <v>#DIV/0!</v>
      </c>
    </row>
    <row r="628" spans="2:83" s="52" customFormat="1" ht="33" hidden="1" customHeight="1" x14ac:dyDescent="0.25">
      <c r="B628" s="203" t="s">
        <v>238</v>
      </c>
      <c r="C628" s="128" t="s">
        <v>76</v>
      </c>
      <c r="D628" s="109">
        <f t="shared" si="1289"/>
        <v>0</v>
      </c>
      <c r="E628" s="33"/>
      <c r="F628" s="33"/>
      <c r="G628" s="33"/>
      <c r="H628" s="33"/>
      <c r="I628" s="33">
        <f>I629</f>
        <v>0</v>
      </c>
      <c r="J628" s="168"/>
      <c r="K628" s="109">
        <f t="shared" si="1291"/>
        <v>0</v>
      </c>
      <c r="L628" s="695" t="e">
        <f t="shared" si="1267"/>
        <v>#DIV/0!</v>
      </c>
      <c r="M628" s="33"/>
      <c r="N628" s="19"/>
      <c r="O628" s="89"/>
      <c r="P628" s="19"/>
      <c r="Q628" s="89"/>
      <c r="R628" s="19"/>
      <c r="S628" s="89"/>
      <c r="T628" s="19"/>
      <c r="U628" s="89">
        <f>U629</f>
        <v>0</v>
      </c>
      <c r="V628" s="89">
        <f t="shared" si="1301"/>
        <v>0</v>
      </c>
      <c r="W628" s="89"/>
      <c r="X628" s="89"/>
      <c r="Y628" s="89"/>
      <c r="Z628" s="279">
        <f t="shared" si="1300"/>
        <v>0</v>
      </c>
      <c r="AA628" s="279">
        <f t="shared" si="1304"/>
        <v>0</v>
      </c>
      <c r="AB628" s="89"/>
      <c r="AC628" s="89"/>
      <c r="AD628" s="19"/>
      <c r="AE628" s="109">
        <f t="shared" si="1292"/>
        <v>0</v>
      </c>
      <c r="AF628" s="695" t="e">
        <f t="shared" si="1268"/>
        <v>#DIV/0!</v>
      </c>
      <c r="AG628" s="33"/>
      <c r="AH628" s="695"/>
      <c r="AI628" s="89"/>
      <c r="AJ628" s="19"/>
      <c r="AK628" s="89"/>
      <c r="AL628" s="19"/>
      <c r="AM628" s="89"/>
      <c r="AN628" s="19"/>
      <c r="AO628" s="89">
        <f>AO629</f>
        <v>0</v>
      </c>
      <c r="AP628" s="628">
        <f>AP629</f>
        <v>0</v>
      </c>
      <c r="AQ628" s="683"/>
      <c r="AR628" s="109">
        <f t="shared" si="1293"/>
        <v>0</v>
      </c>
      <c r="AS628" s="695" t="e">
        <f t="shared" si="1269"/>
        <v>#DIV/0!</v>
      </c>
      <c r="AT628" s="33"/>
      <c r="AU628" s="695"/>
      <c r="AV628" s="89"/>
      <c r="AW628" s="695"/>
      <c r="AX628" s="33"/>
      <c r="AY628" s="695"/>
      <c r="AZ628" s="89"/>
      <c r="BA628" s="695"/>
      <c r="BB628" s="106">
        <f t="shared" si="1296"/>
        <v>0</v>
      </c>
      <c r="BC628" s="89"/>
      <c r="BD628" s="89">
        <f t="shared" si="1254"/>
        <v>0</v>
      </c>
      <c r="BE628" s="628">
        <f t="shared" ref="BE628:BE640" si="1305">BF628+BI628</f>
        <v>0</v>
      </c>
      <c r="BF628" s="89"/>
      <c r="BG628" s="89"/>
      <c r="BH628" s="89"/>
      <c r="BI628" s="89">
        <f>BI629</f>
        <v>0</v>
      </c>
      <c r="BJ628" s="628">
        <f t="shared" si="1297"/>
        <v>0</v>
      </c>
      <c r="BK628" s="89"/>
      <c r="BL628" s="89"/>
      <c r="BM628" s="89"/>
      <c r="BN628" s="628">
        <f t="shared" si="1298"/>
        <v>0</v>
      </c>
      <c r="BO628" s="89"/>
      <c r="BP628" s="89"/>
      <c r="BQ628" s="89"/>
      <c r="BR628" s="89"/>
      <c r="BS628" s="89">
        <f t="shared" si="1299"/>
        <v>0</v>
      </c>
      <c r="BT628" s="628"/>
      <c r="BU628" s="628">
        <f t="shared" ref="BU628:BU640" si="1306">BV628+BZ628</f>
        <v>0</v>
      </c>
      <c r="BV628" s="89"/>
      <c r="BW628" s="89"/>
      <c r="BX628" s="89"/>
      <c r="BY628" s="89"/>
      <c r="BZ628" s="89">
        <f>BZ629</f>
        <v>0</v>
      </c>
      <c r="CE628" s="695" t="e">
        <f t="shared" si="1303"/>
        <v>#DIV/0!</v>
      </c>
    </row>
    <row r="629" spans="2:83" s="54" customFormat="1" ht="90.75" hidden="1" customHeight="1" x14ac:dyDescent="0.2">
      <c r="B629" s="206" t="s">
        <v>34</v>
      </c>
      <c r="C629" s="53" t="s">
        <v>320</v>
      </c>
      <c r="D629" s="109">
        <f t="shared" si="1289"/>
        <v>0</v>
      </c>
      <c r="E629" s="236"/>
      <c r="F629" s="236"/>
      <c r="G629" s="236"/>
      <c r="H629" s="236"/>
      <c r="I629" s="236">
        <v>0</v>
      </c>
      <c r="J629" s="109"/>
      <c r="K629" s="109">
        <f t="shared" si="1291"/>
        <v>0</v>
      </c>
      <c r="L629" s="695" t="e">
        <f t="shared" si="1267"/>
        <v>#DIV/0!</v>
      </c>
      <c r="M629" s="236"/>
      <c r="N629" s="31"/>
      <c r="O629" s="31"/>
      <c r="P629" s="31"/>
      <c r="Q629" s="31"/>
      <c r="R629" s="31"/>
      <c r="S629" s="31"/>
      <c r="T629" s="31"/>
      <c r="U629" s="31">
        <v>0</v>
      </c>
      <c r="V629" s="89">
        <f t="shared" si="1301"/>
        <v>0</v>
      </c>
      <c r="W629" s="31"/>
      <c r="X629" s="31"/>
      <c r="Y629" s="31"/>
      <c r="Z629" s="279">
        <f t="shared" si="1300"/>
        <v>0</v>
      </c>
      <c r="AA629" s="279">
        <f t="shared" si="1304"/>
        <v>0</v>
      </c>
      <c r="AB629" s="31"/>
      <c r="AC629" s="31"/>
      <c r="AD629" s="31"/>
      <c r="AE629" s="109">
        <f t="shared" si="1292"/>
        <v>0</v>
      </c>
      <c r="AF629" s="695" t="e">
        <f t="shared" si="1268"/>
        <v>#DIV/0!</v>
      </c>
      <c r="AG629" s="236"/>
      <c r="AH629" s="695"/>
      <c r="AI629" s="31"/>
      <c r="AJ629" s="31"/>
      <c r="AK629" s="31"/>
      <c r="AL629" s="31"/>
      <c r="AM629" s="31"/>
      <c r="AN629" s="31"/>
      <c r="AO629" s="31">
        <f>S629</f>
        <v>0</v>
      </c>
      <c r="AP629" s="106">
        <v>0</v>
      </c>
      <c r="AQ629" s="106"/>
      <c r="AR629" s="109">
        <f t="shared" si="1293"/>
        <v>0</v>
      </c>
      <c r="AS629" s="695" t="e">
        <f t="shared" si="1269"/>
        <v>#DIV/0!</v>
      </c>
      <c r="AT629" s="236"/>
      <c r="AU629" s="695"/>
      <c r="AV629" s="31"/>
      <c r="AW629" s="695"/>
      <c r="AX629" s="236"/>
      <c r="AY629" s="695"/>
      <c r="AZ629" s="31"/>
      <c r="BA629" s="695"/>
      <c r="BB629" s="106">
        <f t="shared" si="1296"/>
        <v>0</v>
      </c>
      <c r="BC629" s="31"/>
      <c r="BD629" s="31">
        <f t="shared" si="1254"/>
        <v>0</v>
      </c>
      <c r="BE629" s="106">
        <f t="shared" si="1305"/>
        <v>0</v>
      </c>
      <c r="BF629" s="31"/>
      <c r="BG629" s="31"/>
      <c r="BH629" s="31"/>
      <c r="BI629" s="31">
        <f>Z629</f>
        <v>0</v>
      </c>
      <c r="BJ629" s="106">
        <f t="shared" si="1297"/>
        <v>0</v>
      </c>
      <c r="BK629" s="31"/>
      <c r="BL629" s="31"/>
      <c r="BM629" s="31"/>
      <c r="BN629" s="106">
        <f t="shared" si="1298"/>
        <v>0</v>
      </c>
      <c r="BO629" s="31"/>
      <c r="BP629" s="31"/>
      <c r="BQ629" s="31"/>
      <c r="BR629" s="31"/>
      <c r="BS629" s="31">
        <f t="shared" si="1299"/>
        <v>0</v>
      </c>
      <c r="BT629" s="106"/>
      <c r="BU629" s="106">
        <f t="shared" si="1306"/>
        <v>0</v>
      </c>
      <c r="BV629" s="31"/>
      <c r="BW629" s="31"/>
      <c r="BX629" s="31"/>
      <c r="BY629" s="31"/>
      <c r="BZ629" s="31">
        <f>BJ629</f>
        <v>0</v>
      </c>
      <c r="CE629" s="695" t="e">
        <f t="shared" si="1303"/>
        <v>#DIV/0!</v>
      </c>
    </row>
    <row r="630" spans="2:83" s="54" customFormat="1" ht="132" hidden="1" customHeight="1" x14ac:dyDescent="0.2">
      <c r="B630" s="206" t="s">
        <v>63</v>
      </c>
      <c r="C630" s="121" t="s">
        <v>77</v>
      </c>
      <c r="D630" s="109">
        <f t="shared" si="1289"/>
        <v>0</v>
      </c>
      <c r="E630" s="236"/>
      <c r="F630" s="236"/>
      <c r="G630" s="236"/>
      <c r="H630" s="236"/>
      <c r="I630" s="236">
        <v>0</v>
      </c>
      <c r="J630" s="109">
        <f t="shared" ref="J630:J640" si="1307">K630+Q630</f>
        <v>0</v>
      </c>
      <c r="K630" s="109">
        <f t="shared" si="1291"/>
        <v>0</v>
      </c>
      <c r="L630" s="695" t="e">
        <f t="shared" si="1267"/>
        <v>#DIV/0!</v>
      </c>
      <c r="M630" s="236"/>
      <c r="N630" s="31"/>
      <c r="O630" s="31"/>
      <c r="P630" s="31"/>
      <c r="Q630" s="31"/>
      <c r="R630" s="31"/>
      <c r="S630" s="31"/>
      <c r="T630" s="31"/>
      <c r="U630" s="31">
        <v>0</v>
      </c>
      <c r="V630" s="89">
        <f t="shared" si="1301"/>
        <v>0</v>
      </c>
      <c r="W630" s="31"/>
      <c r="X630" s="31"/>
      <c r="Y630" s="31"/>
      <c r="Z630" s="279">
        <f t="shared" si="1300"/>
        <v>0</v>
      </c>
      <c r="AA630" s="279">
        <f t="shared" si="1304"/>
        <v>0</v>
      </c>
      <c r="AB630" s="31"/>
      <c r="AC630" s="31"/>
      <c r="AD630" s="31"/>
      <c r="AE630" s="109">
        <f t="shared" si="1292"/>
        <v>0</v>
      </c>
      <c r="AF630" s="695" t="e">
        <f t="shared" si="1268"/>
        <v>#DIV/0!</v>
      </c>
      <c r="AG630" s="236"/>
      <c r="AH630" s="695"/>
      <c r="AI630" s="31"/>
      <c r="AJ630" s="31"/>
      <c r="AK630" s="31"/>
      <c r="AL630" s="31"/>
      <c r="AM630" s="31"/>
      <c r="AN630" s="31"/>
      <c r="AO630" s="31">
        <v>0</v>
      </c>
      <c r="AP630" s="106">
        <f t="shared" si="1302"/>
        <v>0</v>
      </c>
      <c r="AQ630" s="106"/>
      <c r="AR630" s="109">
        <f t="shared" si="1293"/>
        <v>0</v>
      </c>
      <c r="AS630" s="695" t="e">
        <f t="shared" si="1269"/>
        <v>#DIV/0!</v>
      </c>
      <c r="AT630" s="236"/>
      <c r="AU630" s="695"/>
      <c r="AV630" s="31"/>
      <c r="AW630" s="695"/>
      <c r="AX630" s="236"/>
      <c r="AY630" s="695"/>
      <c r="AZ630" s="31"/>
      <c r="BA630" s="695"/>
      <c r="BB630" s="106">
        <f t="shared" si="1296"/>
        <v>0</v>
      </c>
      <c r="BC630" s="31"/>
      <c r="BD630" s="31">
        <f t="shared" si="1254"/>
        <v>0</v>
      </c>
      <c r="BE630" s="106">
        <f t="shared" si="1305"/>
        <v>0</v>
      </c>
      <c r="BF630" s="31"/>
      <c r="BG630" s="31"/>
      <c r="BH630" s="31"/>
      <c r="BI630" s="31">
        <v>0</v>
      </c>
      <c r="BJ630" s="106">
        <f t="shared" si="1297"/>
        <v>0</v>
      </c>
      <c r="BK630" s="31"/>
      <c r="BL630" s="31"/>
      <c r="BM630" s="31"/>
      <c r="BN630" s="106">
        <f t="shared" si="1298"/>
        <v>0</v>
      </c>
      <c r="BO630" s="31"/>
      <c r="BP630" s="31"/>
      <c r="BQ630" s="31"/>
      <c r="BR630" s="31"/>
      <c r="BS630" s="31">
        <f t="shared" si="1299"/>
        <v>0</v>
      </c>
      <c r="BT630" s="106"/>
      <c r="BU630" s="106">
        <f t="shared" si="1306"/>
        <v>0</v>
      </c>
      <c r="BV630" s="31"/>
      <c r="BW630" s="31"/>
      <c r="BX630" s="31"/>
      <c r="BY630" s="31"/>
      <c r="BZ630" s="31">
        <v>0</v>
      </c>
      <c r="CE630" s="695" t="e">
        <f t="shared" si="1303"/>
        <v>#DIV/0!</v>
      </c>
    </row>
    <row r="631" spans="2:83" s="54" customFormat="1" ht="92.25" hidden="1" customHeight="1" x14ac:dyDescent="0.2">
      <c r="B631" s="206" t="s">
        <v>63</v>
      </c>
      <c r="C631" s="121" t="s">
        <v>78</v>
      </c>
      <c r="D631" s="109">
        <f t="shared" si="1289"/>
        <v>0</v>
      </c>
      <c r="E631" s="236"/>
      <c r="F631" s="236"/>
      <c r="G631" s="236"/>
      <c r="H631" s="236"/>
      <c r="I631" s="236"/>
      <c r="J631" s="109">
        <f t="shared" si="1307"/>
        <v>0</v>
      </c>
      <c r="K631" s="109">
        <f t="shared" si="1291"/>
        <v>0</v>
      </c>
      <c r="L631" s="695" t="e">
        <f t="shared" si="1267"/>
        <v>#DIV/0!</v>
      </c>
      <c r="M631" s="236"/>
      <c r="N631" s="31"/>
      <c r="O631" s="31"/>
      <c r="P631" s="31"/>
      <c r="Q631" s="31"/>
      <c r="R631" s="31"/>
      <c r="S631" s="31"/>
      <c r="T631" s="31"/>
      <c r="U631" s="31"/>
      <c r="V631" s="89">
        <f t="shared" si="1301"/>
        <v>0</v>
      </c>
      <c r="W631" s="31"/>
      <c r="X631" s="31"/>
      <c r="Y631" s="31"/>
      <c r="Z631" s="279">
        <f t="shared" si="1300"/>
        <v>0</v>
      </c>
      <c r="AA631" s="279">
        <f t="shared" si="1304"/>
        <v>0</v>
      </c>
      <c r="AB631" s="31"/>
      <c r="AC631" s="31"/>
      <c r="AD631" s="31"/>
      <c r="AE631" s="109">
        <f t="shared" si="1292"/>
        <v>0</v>
      </c>
      <c r="AF631" s="695" t="e">
        <f t="shared" si="1268"/>
        <v>#DIV/0!</v>
      </c>
      <c r="AG631" s="236"/>
      <c r="AH631" s="695"/>
      <c r="AI631" s="31"/>
      <c r="AJ631" s="31"/>
      <c r="AK631" s="31"/>
      <c r="AL631" s="31"/>
      <c r="AM631" s="31"/>
      <c r="AN631" s="31"/>
      <c r="AO631" s="31"/>
      <c r="AP631" s="106">
        <f t="shared" si="1302"/>
        <v>0</v>
      </c>
      <c r="AQ631" s="106"/>
      <c r="AR631" s="109">
        <f t="shared" si="1293"/>
        <v>0</v>
      </c>
      <c r="AS631" s="695" t="e">
        <f t="shared" si="1269"/>
        <v>#DIV/0!</v>
      </c>
      <c r="AT631" s="236"/>
      <c r="AU631" s="695"/>
      <c r="AV631" s="31"/>
      <c r="AW631" s="695"/>
      <c r="AX631" s="236"/>
      <c r="AY631" s="695"/>
      <c r="AZ631" s="31"/>
      <c r="BA631" s="695"/>
      <c r="BB631" s="106">
        <f t="shared" si="1296"/>
        <v>0</v>
      </c>
      <c r="BC631" s="31"/>
      <c r="BD631" s="31">
        <f t="shared" si="1254"/>
        <v>0</v>
      </c>
      <c r="BE631" s="106">
        <f t="shared" si="1305"/>
        <v>0</v>
      </c>
      <c r="BF631" s="31"/>
      <c r="BG631" s="31"/>
      <c r="BH631" s="31"/>
      <c r="BI631" s="31"/>
      <c r="BJ631" s="106">
        <f t="shared" si="1297"/>
        <v>0</v>
      </c>
      <c r="BK631" s="31"/>
      <c r="BL631" s="31"/>
      <c r="BM631" s="31"/>
      <c r="BN631" s="106">
        <f t="shared" si="1298"/>
        <v>0</v>
      </c>
      <c r="BO631" s="31"/>
      <c r="BP631" s="31"/>
      <c r="BQ631" s="31"/>
      <c r="BR631" s="31"/>
      <c r="BS631" s="31">
        <f t="shared" si="1299"/>
        <v>0</v>
      </c>
      <c r="BT631" s="106"/>
      <c r="BU631" s="106">
        <f t="shared" si="1306"/>
        <v>0</v>
      </c>
      <c r="BV631" s="31"/>
      <c r="BW631" s="31"/>
      <c r="BX631" s="31"/>
      <c r="BY631" s="31"/>
      <c r="BZ631" s="31"/>
      <c r="CE631" s="695" t="e">
        <f t="shared" si="1303"/>
        <v>#DIV/0!</v>
      </c>
    </row>
    <row r="632" spans="2:83" s="45" customFormat="1" ht="59.25" hidden="1" customHeight="1" x14ac:dyDescent="0.25">
      <c r="B632" s="203" t="s">
        <v>240</v>
      </c>
      <c r="C632" s="128" t="s">
        <v>80</v>
      </c>
      <c r="D632" s="109" t="e">
        <f t="shared" si="1289"/>
        <v>#REF!</v>
      </c>
      <c r="E632" s="237"/>
      <c r="F632" s="237"/>
      <c r="G632" s="237"/>
      <c r="H632" s="237"/>
      <c r="I632" s="168" t="e">
        <f>I633+I634</f>
        <v>#REF!</v>
      </c>
      <c r="J632" s="168" t="e">
        <f t="shared" si="1307"/>
        <v>#REF!</v>
      </c>
      <c r="K632" s="109" t="e">
        <f t="shared" si="1291"/>
        <v>#REF!</v>
      </c>
      <c r="L632" s="695" t="e">
        <f t="shared" si="1267"/>
        <v>#REF!</v>
      </c>
      <c r="M632" s="237"/>
      <c r="N632" s="19"/>
      <c r="O632" s="19"/>
      <c r="P632" s="19"/>
      <c r="Q632" s="19"/>
      <c r="R632" s="19"/>
      <c r="S632" s="19"/>
      <c r="T632" s="19"/>
      <c r="U632" s="628" t="e">
        <f>U633+U634</f>
        <v>#REF!</v>
      </c>
      <c r="V632" s="89">
        <f t="shared" si="1301"/>
        <v>0</v>
      </c>
      <c r="W632" s="19"/>
      <c r="X632" s="19"/>
      <c r="Y632" s="19"/>
      <c r="Z632" s="279">
        <f t="shared" si="1300"/>
        <v>0</v>
      </c>
      <c r="AA632" s="279">
        <f t="shared" si="1304"/>
        <v>0</v>
      </c>
      <c r="AB632" s="19"/>
      <c r="AC632" s="19"/>
      <c r="AD632" s="19"/>
      <c r="AE632" s="109" t="e">
        <f t="shared" si="1292"/>
        <v>#REF!</v>
      </c>
      <c r="AF632" s="695" t="e">
        <f t="shared" si="1268"/>
        <v>#REF!</v>
      </c>
      <c r="AG632" s="237"/>
      <c r="AH632" s="695"/>
      <c r="AI632" s="19"/>
      <c r="AJ632" s="19"/>
      <c r="AK632" s="19"/>
      <c r="AL632" s="19"/>
      <c r="AM632" s="19"/>
      <c r="AN632" s="19"/>
      <c r="AO632" s="628" t="e">
        <f>AO633+AO634</f>
        <v>#REF!</v>
      </c>
      <c r="AP632" s="628" t="e">
        <f t="shared" si="1302"/>
        <v>#REF!</v>
      </c>
      <c r="AQ632" s="683"/>
      <c r="AR632" s="109" t="e">
        <f t="shared" si="1293"/>
        <v>#REF!</v>
      </c>
      <c r="AS632" s="695" t="e">
        <f t="shared" si="1269"/>
        <v>#REF!</v>
      </c>
      <c r="AT632" s="237"/>
      <c r="AU632" s="695"/>
      <c r="AV632" s="19"/>
      <c r="AW632" s="695"/>
      <c r="AX632" s="237"/>
      <c r="AY632" s="695"/>
      <c r="AZ632" s="19"/>
      <c r="BA632" s="695"/>
      <c r="BB632" s="106" t="e">
        <f t="shared" si="1296"/>
        <v>#REF!</v>
      </c>
      <c r="BC632" s="19"/>
      <c r="BD632" s="628" t="e">
        <f t="shared" si="1254"/>
        <v>#REF!</v>
      </c>
      <c r="BE632" s="628">
        <f t="shared" si="1305"/>
        <v>0</v>
      </c>
      <c r="BF632" s="19"/>
      <c r="BG632" s="19"/>
      <c r="BH632" s="19"/>
      <c r="BI632" s="628">
        <f>BI633+BI634</f>
        <v>0</v>
      </c>
      <c r="BJ632" s="628">
        <f t="shared" si="1297"/>
        <v>0</v>
      </c>
      <c r="BK632" s="19"/>
      <c r="BL632" s="19"/>
      <c r="BM632" s="628"/>
      <c r="BN632" s="628">
        <f t="shared" si="1298"/>
        <v>0</v>
      </c>
      <c r="BO632" s="19"/>
      <c r="BP632" s="19"/>
      <c r="BQ632" s="19"/>
      <c r="BR632" s="19"/>
      <c r="BS632" s="628">
        <f t="shared" si="1299"/>
        <v>0</v>
      </c>
      <c r="BT632" s="628"/>
      <c r="BU632" s="628">
        <f t="shared" si="1306"/>
        <v>0</v>
      </c>
      <c r="BV632" s="19"/>
      <c r="BW632" s="19"/>
      <c r="BX632" s="19"/>
      <c r="BY632" s="19"/>
      <c r="BZ632" s="508">
        <f>BZ633+BZ634</f>
        <v>0</v>
      </c>
      <c r="CE632" s="695" t="e">
        <f t="shared" si="1303"/>
        <v>#REF!</v>
      </c>
    </row>
    <row r="633" spans="2:83" s="54" customFormat="1" ht="162.75" hidden="1" customHeight="1" x14ac:dyDescent="0.2">
      <c r="B633" s="206" t="s">
        <v>34</v>
      </c>
      <c r="C633" s="53" t="s">
        <v>218</v>
      </c>
      <c r="D633" s="109" t="e">
        <f t="shared" si="1289"/>
        <v>#REF!</v>
      </c>
      <c r="E633" s="236"/>
      <c r="F633" s="236"/>
      <c r="G633" s="236"/>
      <c r="H633" s="236"/>
      <c r="I633" s="109" t="e">
        <f>#REF!</f>
        <v>#REF!</v>
      </c>
      <c r="J633" s="109" t="e">
        <f t="shared" si="1307"/>
        <v>#REF!</v>
      </c>
      <c r="K633" s="109" t="e">
        <f t="shared" si="1291"/>
        <v>#REF!</v>
      </c>
      <c r="L633" s="695" t="e">
        <f t="shared" si="1267"/>
        <v>#REF!</v>
      </c>
      <c r="M633" s="236"/>
      <c r="N633" s="31"/>
      <c r="O633" s="31"/>
      <c r="P633" s="31"/>
      <c r="Q633" s="31"/>
      <c r="R633" s="31"/>
      <c r="S633" s="31"/>
      <c r="T633" s="31"/>
      <c r="U633" s="106" t="e">
        <f>#REF!</f>
        <v>#REF!</v>
      </c>
      <c r="V633" s="89">
        <f t="shared" si="1301"/>
        <v>0</v>
      </c>
      <c r="W633" s="31"/>
      <c r="X633" s="31"/>
      <c r="Y633" s="31"/>
      <c r="Z633" s="279">
        <f t="shared" si="1300"/>
        <v>0</v>
      </c>
      <c r="AA633" s="279">
        <f t="shared" si="1304"/>
        <v>0</v>
      </c>
      <c r="AB633" s="31"/>
      <c r="AC633" s="31"/>
      <c r="AD633" s="31"/>
      <c r="AE633" s="109" t="e">
        <f t="shared" si="1292"/>
        <v>#REF!</v>
      </c>
      <c r="AF633" s="695" t="e">
        <f t="shared" si="1268"/>
        <v>#REF!</v>
      </c>
      <c r="AG633" s="236"/>
      <c r="AH633" s="695"/>
      <c r="AI633" s="31"/>
      <c r="AJ633" s="31"/>
      <c r="AK633" s="31"/>
      <c r="AL633" s="31"/>
      <c r="AM633" s="31"/>
      <c r="AN633" s="31"/>
      <c r="AO633" s="106" t="e">
        <f>U633</f>
        <v>#REF!</v>
      </c>
      <c r="AP633" s="106" t="e">
        <f t="shared" si="1302"/>
        <v>#REF!</v>
      </c>
      <c r="AQ633" s="106"/>
      <c r="AR633" s="109" t="e">
        <f t="shared" si="1293"/>
        <v>#REF!</v>
      </c>
      <c r="AS633" s="695" t="e">
        <f t="shared" si="1269"/>
        <v>#REF!</v>
      </c>
      <c r="AT633" s="236"/>
      <c r="AU633" s="695"/>
      <c r="AV633" s="31"/>
      <c r="AW633" s="695"/>
      <c r="AX633" s="236"/>
      <c r="AY633" s="695"/>
      <c r="AZ633" s="31"/>
      <c r="BA633" s="695"/>
      <c r="BB633" s="106" t="e">
        <f t="shared" si="1296"/>
        <v>#REF!</v>
      </c>
      <c r="BC633" s="31"/>
      <c r="BD633" s="106" t="e">
        <f t="shared" si="1254"/>
        <v>#REF!</v>
      </c>
      <c r="BE633" s="106">
        <f t="shared" si="1305"/>
        <v>0</v>
      </c>
      <c r="BF633" s="31"/>
      <c r="BG633" s="31"/>
      <c r="BH633" s="31"/>
      <c r="BI633" s="106">
        <f>AA633</f>
        <v>0</v>
      </c>
      <c r="BJ633" s="106">
        <f t="shared" si="1297"/>
        <v>0</v>
      </c>
      <c r="BK633" s="31"/>
      <c r="BL633" s="31"/>
      <c r="BM633" s="106"/>
      <c r="BN633" s="106">
        <f t="shared" si="1298"/>
        <v>0</v>
      </c>
      <c r="BO633" s="31"/>
      <c r="BP633" s="31"/>
      <c r="BQ633" s="31"/>
      <c r="BR633" s="31"/>
      <c r="BS633" s="106">
        <f t="shared" si="1299"/>
        <v>0</v>
      </c>
      <c r="BT633" s="106"/>
      <c r="BU633" s="106">
        <f t="shared" si="1306"/>
        <v>0</v>
      </c>
      <c r="BV633" s="31"/>
      <c r="BW633" s="31"/>
      <c r="BX633" s="31"/>
      <c r="BY633" s="31"/>
      <c r="BZ633" s="106">
        <f>BK633</f>
        <v>0</v>
      </c>
      <c r="CE633" s="695" t="e">
        <f t="shared" si="1303"/>
        <v>#REF!</v>
      </c>
    </row>
    <row r="634" spans="2:83" s="54" customFormat="1" ht="148.5" hidden="1" customHeight="1" x14ac:dyDescent="0.2">
      <c r="B634" s="206" t="s">
        <v>63</v>
      </c>
      <c r="C634" s="53" t="s">
        <v>170</v>
      </c>
      <c r="D634" s="109" t="e">
        <f t="shared" si="1289"/>
        <v>#REF!</v>
      </c>
      <c r="E634" s="236"/>
      <c r="F634" s="236"/>
      <c r="G634" s="236"/>
      <c r="H634" s="236"/>
      <c r="I634" s="109" t="e">
        <f>#REF!</f>
        <v>#REF!</v>
      </c>
      <c r="J634" s="109" t="e">
        <f t="shared" si="1307"/>
        <v>#REF!</v>
      </c>
      <c r="K634" s="109" t="e">
        <f t="shared" si="1291"/>
        <v>#REF!</v>
      </c>
      <c r="L634" s="695" t="e">
        <f t="shared" si="1267"/>
        <v>#REF!</v>
      </c>
      <c r="M634" s="236"/>
      <c r="N634" s="31"/>
      <c r="O634" s="31"/>
      <c r="P634" s="31"/>
      <c r="Q634" s="31"/>
      <c r="R634" s="31"/>
      <c r="S634" s="31"/>
      <c r="T634" s="31"/>
      <c r="U634" s="106" t="e">
        <f>#REF!</f>
        <v>#REF!</v>
      </c>
      <c r="V634" s="89">
        <f t="shared" si="1301"/>
        <v>0</v>
      </c>
      <c r="W634" s="31"/>
      <c r="X634" s="31"/>
      <c r="Y634" s="31"/>
      <c r="Z634" s="279">
        <f t="shared" si="1300"/>
        <v>0</v>
      </c>
      <c r="AA634" s="279">
        <f t="shared" si="1304"/>
        <v>0</v>
      </c>
      <c r="AB634" s="31"/>
      <c r="AC634" s="31"/>
      <c r="AD634" s="31"/>
      <c r="AE634" s="109">
        <f t="shared" si="1292"/>
        <v>0</v>
      </c>
      <c r="AF634" s="695" t="e">
        <f t="shared" si="1268"/>
        <v>#REF!</v>
      </c>
      <c r="AG634" s="236"/>
      <c r="AH634" s="695"/>
      <c r="AI634" s="31"/>
      <c r="AJ634" s="31"/>
      <c r="AK634" s="31"/>
      <c r="AL634" s="31"/>
      <c r="AM634" s="31"/>
      <c r="AN634" s="31"/>
      <c r="AO634" s="106">
        <f>S634</f>
        <v>0</v>
      </c>
      <c r="AP634" s="106" t="e">
        <f t="shared" si="1302"/>
        <v>#REF!</v>
      </c>
      <c r="AQ634" s="106"/>
      <c r="AR634" s="109" t="e">
        <f t="shared" si="1293"/>
        <v>#REF!</v>
      </c>
      <c r="AS634" s="695" t="e">
        <f t="shared" si="1269"/>
        <v>#REF!</v>
      </c>
      <c r="AT634" s="236"/>
      <c r="AU634" s="695"/>
      <c r="AV634" s="31"/>
      <c r="AW634" s="695"/>
      <c r="AX634" s="236"/>
      <c r="AY634" s="695"/>
      <c r="AZ634" s="31"/>
      <c r="BA634" s="695"/>
      <c r="BB634" s="106" t="e">
        <f t="shared" si="1296"/>
        <v>#REF!</v>
      </c>
      <c r="BC634" s="31"/>
      <c r="BD634" s="106">
        <f t="shared" si="1254"/>
        <v>0</v>
      </c>
      <c r="BE634" s="106">
        <f t="shared" si="1305"/>
        <v>0</v>
      </c>
      <c r="BF634" s="31"/>
      <c r="BG634" s="31"/>
      <c r="BH634" s="31"/>
      <c r="BI634" s="106">
        <f>Z634</f>
        <v>0</v>
      </c>
      <c r="BJ634" s="106">
        <f t="shared" si="1297"/>
        <v>0</v>
      </c>
      <c r="BK634" s="31"/>
      <c r="BL634" s="31"/>
      <c r="BM634" s="106"/>
      <c r="BN634" s="106">
        <f t="shared" si="1298"/>
        <v>0</v>
      </c>
      <c r="BO634" s="31"/>
      <c r="BP634" s="31"/>
      <c r="BQ634" s="31"/>
      <c r="BR634" s="31"/>
      <c r="BS634" s="106">
        <f t="shared" si="1299"/>
        <v>0</v>
      </c>
      <c r="BT634" s="106"/>
      <c r="BU634" s="106">
        <f t="shared" si="1306"/>
        <v>0</v>
      </c>
      <c r="BV634" s="31"/>
      <c r="BW634" s="31"/>
      <c r="BX634" s="31"/>
      <c r="BY634" s="31"/>
      <c r="BZ634" s="106">
        <f>BJ634</f>
        <v>0</v>
      </c>
      <c r="CE634" s="695" t="e">
        <f t="shared" si="1303"/>
        <v>#REF!</v>
      </c>
    </row>
    <row r="635" spans="2:83" s="54" customFormat="1" ht="148.5" customHeight="1" x14ac:dyDescent="0.2">
      <c r="B635" s="206" t="s">
        <v>34</v>
      </c>
      <c r="C635" s="53" t="s">
        <v>368</v>
      </c>
      <c r="D635" s="109">
        <f t="shared" si="1289"/>
        <v>80000</v>
      </c>
      <c r="E635" s="236"/>
      <c r="F635" s="236"/>
      <c r="G635" s="236"/>
      <c r="H635" s="236"/>
      <c r="I635" s="109">
        <f>'[10]2026_2028'!$AK$593</f>
        <v>80000</v>
      </c>
      <c r="J635" s="109">
        <f>K635-I635</f>
        <v>-80000</v>
      </c>
      <c r="K635" s="109">
        <f t="shared" si="1291"/>
        <v>0</v>
      </c>
      <c r="L635" s="695">
        <f t="shared" si="1267"/>
        <v>0</v>
      </c>
      <c r="M635" s="236"/>
      <c r="N635" s="31"/>
      <c r="O635" s="31"/>
      <c r="P635" s="31"/>
      <c r="Q635" s="31"/>
      <c r="R635" s="31"/>
      <c r="S635" s="31"/>
      <c r="T635" s="31"/>
      <c r="U635" s="106"/>
      <c r="V635" s="89"/>
      <c r="W635" s="31"/>
      <c r="X635" s="31"/>
      <c r="Y635" s="31"/>
      <c r="Z635" s="279"/>
      <c r="AA635" s="279"/>
      <c r="AB635" s="31"/>
      <c r="AC635" s="31"/>
      <c r="AD635" s="31"/>
      <c r="AE635" s="109">
        <f t="shared" si="1292"/>
        <v>0</v>
      </c>
      <c r="AF635" s="695">
        <f t="shared" si="1268"/>
        <v>0</v>
      </c>
      <c r="AG635" s="236"/>
      <c r="AH635" s="695"/>
      <c r="AI635" s="31"/>
      <c r="AJ635" s="31"/>
      <c r="AK635" s="31"/>
      <c r="AL635" s="31"/>
      <c r="AM635" s="31"/>
      <c r="AN635" s="31"/>
      <c r="AO635" s="106"/>
      <c r="AP635" s="106"/>
      <c r="AQ635" s="106"/>
      <c r="AR635" s="109">
        <f t="shared" si="1293"/>
        <v>80000</v>
      </c>
      <c r="AS635" s="695">
        <f t="shared" si="1269"/>
        <v>1</v>
      </c>
      <c r="AT635" s="236"/>
      <c r="AU635" s="695"/>
      <c r="AV635" s="31"/>
      <c r="AW635" s="695"/>
      <c r="AX635" s="236"/>
      <c r="AY635" s="695"/>
      <c r="AZ635" s="31"/>
      <c r="BA635" s="695"/>
      <c r="BB635" s="106">
        <f>D635</f>
        <v>80000</v>
      </c>
      <c r="BC635" s="31"/>
      <c r="BD635" s="106"/>
      <c r="BE635" s="106"/>
      <c r="BF635" s="31"/>
      <c r="BG635" s="31"/>
      <c r="BH635" s="31"/>
      <c r="BI635" s="106"/>
      <c r="BJ635" s="106"/>
      <c r="BK635" s="31"/>
      <c r="BL635" s="31"/>
      <c r="BM635" s="106"/>
      <c r="BN635" s="106"/>
      <c r="BO635" s="31"/>
      <c r="BP635" s="31"/>
      <c r="BQ635" s="31"/>
      <c r="BR635" s="31"/>
      <c r="BS635" s="106"/>
      <c r="BT635" s="106"/>
      <c r="BU635" s="106"/>
      <c r="BV635" s="31"/>
      <c r="BW635" s="31"/>
      <c r="BX635" s="31"/>
      <c r="BY635" s="31"/>
      <c r="BZ635" s="106"/>
      <c r="CE635" s="695">
        <f t="shared" si="1303"/>
        <v>1</v>
      </c>
    </row>
    <row r="636" spans="2:83" s="52" customFormat="1" ht="33" hidden="1" customHeight="1" x14ac:dyDescent="0.25">
      <c r="B636" s="203" t="s">
        <v>425</v>
      </c>
      <c r="C636" s="128" t="s">
        <v>82</v>
      </c>
      <c r="D636" s="628">
        <f t="shared" ref="D636:D640" si="1308">E636+I636</f>
        <v>0</v>
      </c>
      <c r="E636" s="89"/>
      <c r="F636" s="89"/>
      <c r="G636" s="89"/>
      <c r="H636" s="89"/>
      <c r="I636" s="628">
        <f>I637</f>
        <v>0</v>
      </c>
      <c r="J636" s="628">
        <f t="shared" si="1307"/>
        <v>0</v>
      </c>
      <c r="K636" s="622">
        <f t="shared" ref="K636:K640" si="1309">M636+U636</f>
        <v>0</v>
      </c>
      <c r="L636" s="683"/>
      <c r="M636" s="33"/>
      <c r="N636" s="19"/>
      <c r="O636" s="89"/>
      <c r="P636" s="19"/>
      <c r="Q636" s="89"/>
      <c r="R636" s="19"/>
      <c r="S636" s="89"/>
      <c r="T636" s="19"/>
      <c r="U636" s="628">
        <f>U637</f>
        <v>0</v>
      </c>
      <c r="V636" s="89">
        <f t="shared" si="1301"/>
        <v>0</v>
      </c>
      <c r="W636" s="89"/>
      <c r="X636" s="89"/>
      <c r="Y636" s="89"/>
      <c r="Z636" s="628">
        <f t="shared" si="1300"/>
        <v>0</v>
      </c>
      <c r="AA636" s="628">
        <f t="shared" si="1304"/>
        <v>0</v>
      </c>
      <c r="AB636" s="89"/>
      <c r="AC636" s="89"/>
      <c r="AD636" s="19"/>
      <c r="AE636" s="168">
        <f t="shared" ref="AE636:AE640" si="1310">AG636+AO636</f>
        <v>0</v>
      </c>
      <c r="AF636" s="695" t="e">
        <f t="shared" si="1268"/>
        <v>#DIV/0!</v>
      </c>
      <c r="AG636" s="33"/>
      <c r="AH636" s="19"/>
      <c r="AI636" s="89"/>
      <c r="AJ636" s="19"/>
      <c r="AK636" s="89"/>
      <c r="AL636" s="19"/>
      <c r="AM636" s="89"/>
      <c r="AN636" s="19"/>
      <c r="AO636" s="628">
        <f>AO637</f>
        <v>0</v>
      </c>
      <c r="AP636" s="628">
        <v>0</v>
      </c>
      <c r="AQ636" s="683"/>
      <c r="AR636" s="628">
        <f t="shared" ref="AR636:AR640" si="1311">AT636+BB636</f>
        <v>0</v>
      </c>
      <c r="AS636" s="695" t="e">
        <f t="shared" si="1269"/>
        <v>#DIV/0!</v>
      </c>
      <c r="AT636" s="33"/>
      <c r="AU636" s="695" t="e">
        <f t="shared" ref="AU636:AU656" si="1312">AT636/E636</f>
        <v>#DIV/0!</v>
      </c>
      <c r="AV636" s="89"/>
      <c r="AW636" s="19"/>
      <c r="AX636" s="33"/>
      <c r="AY636" s="19"/>
      <c r="AZ636" s="89"/>
      <c r="BA636" s="19"/>
      <c r="BB636" s="628">
        <f>BB637</f>
        <v>0</v>
      </c>
      <c r="BC636" s="89"/>
      <c r="BD636" s="628">
        <f t="shared" si="1254"/>
        <v>0</v>
      </c>
      <c r="BE636" s="628">
        <f t="shared" si="1305"/>
        <v>5000</v>
      </c>
      <c r="BF636" s="89"/>
      <c r="BG636" s="89"/>
      <c r="BH636" s="89"/>
      <c r="BI636" s="628">
        <f>BI637</f>
        <v>5000</v>
      </c>
      <c r="BJ636" s="628">
        <f t="shared" si="1297"/>
        <v>0</v>
      </c>
      <c r="BK636" s="89"/>
      <c r="BL636" s="89"/>
      <c r="BM636" s="628"/>
      <c r="BN636" s="628">
        <f t="shared" si="1298"/>
        <v>0</v>
      </c>
      <c r="BO636" s="89"/>
      <c r="BP636" s="89"/>
      <c r="BQ636" s="89"/>
      <c r="BR636" s="89"/>
      <c r="BS636" s="628"/>
      <c r="BT636" s="628">
        <f>BT637</f>
        <v>0</v>
      </c>
      <c r="BU636" s="628">
        <f t="shared" si="1306"/>
        <v>0</v>
      </c>
      <c r="BV636" s="89"/>
      <c r="BW636" s="89"/>
      <c r="BX636" s="89"/>
      <c r="BY636" s="89"/>
      <c r="BZ636" s="508">
        <f>BZ637</f>
        <v>0</v>
      </c>
      <c r="CE636" s="695" t="e">
        <f t="shared" si="1303"/>
        <v>#DIV/0!</v>
      </c>
    </row>
    <row r="637" spans="2:83" s="54" customFormat="1" ht="192" hidden="1" customHeight="1" x14ac:dyDescent="0.2">
      <c r="B637" s="206" t="s">
        <v>34</v>
      </c>
      <c r="C637" s="53" t="s">
        <v>367</v>
      </c>
      <c r="D637" s="106">
        <f t="shared" si="1308"/>
        <v>0</v>
      </c>
      <c r="E637" s="31"/>
      <c r="F637" s="31"/>
      <c r="G637" s="31"/>
      <c r="H637" s="31"/>
      <c r="I637" s="106">
        <v>0</v>
      </c>
      <c r="J637" s="106">
        <f t="shared" si="1307"/>
        <v>0</v>
      </c>
      <c r="K637" s="106">
        <f t="shared" si="1309"/>
        <v>0</v>
      </c>
      <c r="L637" s="106"/>
      <c r="M637" s="236"/>
      <c r="N637" s="31"/>
      <c r="O637" s="31"/>
      <c r="P637" s="31"/>
      <c r="Q637" s="31"/>
      <c r="R637" s="31"/>
      <c r="S637" s="31"/>
      <c r="T637" s="31"/>
      <c r="U637" s="106">
        <v>0</v>
      </c>
      <c r="V637" s="89">
        <f t="shared" si="1301"/>
        <v>0</v>
      </c>
      <c r="W637" s="31"/>
      <c r="X637" s="31"/>
      <c r="Y637" s="31"/>
      <c r="Z637" s="106">
        <f t="shared" si="1300"/>
        <v>0</v>
      </c>
      <c r="AA637" s="106">
        <f t="shared" si="1304"/>
        <v>0</v>
      </c>
      <c r="AB637" s="31"/>
      <c r="AC637" s="31"/>
      <c r="AD637" s="31"/>
      <c r="AE637" s="109">
        <f t="shared" si="1310"/>
        <v>0</v>
      </c>
      <c r="AF637" s="695" t="e">
        <f t="shared" si="1268"/>
        <v>#DIV/0!</v>
      </c>
      <c r="AG637" s="236"/>
      <c r="AH637" s="31"/>
      <c r="AI637" s="31"/>
      <c r="AJ637" s="31"/>
      <c r="AK637" s="31"/>
      <c r="AL637" s="31"/>
      <c r="AM637" s="31"/>
      <c r="AN637" s="31"/>
      <c r="AO637" s="106">
        <v>0</v>
      </c>
      <c r="AP637" s="106"/>
      <c r="AQ637" s="106"/>
      <c r="AR637" s="106">
        <f t="shared" si="1311"/>
        <v>0</v>
      </c>
      <c r="AS637" s="695" t="e">
        <f t="shared" si="1269"/>
        <v>#DIV/0!</v>
      </c>
      <c r="AT637" s="236"/>
      <c r="AU637" s="695" t="e">
        <f t="shared" si="1312"/>
        <v>#DIV/0!</v>
      </c>
      <c r="AV637" s="31"/>
      <c r="AW637" s="31"/>
      <c r="AX637" s="236"/>
      <c r="AY637" s="31"/>
      <c r="AZ637" s="31"/>
      <c r="BA637" s="31"/>
      <c r="BB637" s="106">
        <v>0</v>
      </c>
      <c r="BC637" s="31"/>
      <c r="BD637" s="106">
        <f t="shared" si="1254"/>
        <v>0</v>
      </c>
      <c r="BE637" s="106">
        <f t="shared" si="1305"/>
        <v>5000</v>
      </c>
      <c r="BF637" s="31"/>
      <c r="BG637" s="31"/>
      <c r="BH637" s="31"/>
      <c r="BI637" s="106">
        <v>5000</v>
      </c>
      <c r="BJ637" s="106">
        <f t="shared" si="1297"/>
        <v>0</v>
      </c>
      <c r="BK637" s="31"/>
      <c r="BL637" s="31"/>
      <c r="BM637" s="106"/>
      <c r="BN637" s="106">
        <f t="shared" si="1298"/>
        <v>0</v>
      </c>
      <c r="BO637" s="31"/>
      <c r="BP637" s="31"/>
      <c r="BQ637" s="31"/>
      <c r="BR637" s="31"/>
      <c r="BS637" s="106">
        <v>0</v>
      </c>
      <c r="BT637" s="106">
        <f>BZ637-BS637</f>
        <v>0</v>
      </c>
      <c r="BU637" s="106">
        <f t="shared" si="1306"/>
        <v>0</v>
      </c>
      <c r="BV637" s="31"/>
      <c r="BW637" s="31"/>
      <c r="BX637" s="31"/>
      <c r="BY637" s="31"/>
      <c r="BZ637" s="106">
        <v>0</v>
      </c>
      <c r="CE637" s="695" t="e">
        <f t="shared" si="1303"/>
        <v>#DIV/0!</v>
      </c>
    </row>
    <row r="638" spans="2:83" s="45" customFormat="1" ht="33" hidden="1" customHeight="1" x14ac:dyDescent="0.25">
      <c r="B638" s="203" t="s">
        <v>81</v>
      </c>
      <c r="C638" s="55" t="s">
        <v>80</v>
      </c>
      <c r="D638" s="106" t="e">
        <f t="shared" si="1308"/>
        <v>#REF!</v>
      </c>
      <c r="E638" s="19"/>
      <c r="F638" s="19"/>
      <c r="G638" s="19"/>
      <c r="H638" s="19"/>
      <c r="I638" s="19" t="e">
        <f>#REF!</f>
        <v>#REF!</v>
      </c>
      <c r="J638" s="106">
        <f t="shared" si="1307"/>
        <v>0</v>
      </c>
      <c r="K638" s="106">
        <f t="shared" si="1309"/>
        <v>0</v>
      </c>
      <c r="L638" s="106"/>
      <c r="M638" s="237"/>
      <c r="N638" s="19"/>
      <c r="O638" s="19"/>
      <c r="P638" s="19"/>
      <c r="Q638" s="19"/>
      <c r="R638" s="19"/>
      <c r="S638" s="19"/>
      <c r="T638" s="19"/>
      <c r="U638" s="19">
        <f>E638</f>
        <v>0</v>
      </c>
      <c r="V638" s="89">
        <f t="shared" si="1301"/>
        <v>0</v>
      </c>
      <c r="W638" s="19"/>
      <c r="X638" s="19"/>
      <c r="Y638" s="19"/>
      <c r="Z638" s="279">
        <f t="shared" si="1300"/>
        <v>0</v>
      </c>
      <c r="AA638" s="279">
        <f t="shared" si="1304"/>
        <v>0</v>
      </c>
      <c r="AB638" s="19"/>
      <c r="AC638" s="19"/>
      <c r="AD638" s="19"/>
      <c r="AE638" s="109">
        <f t="shared" si="1310"/>
        <v>0</v>
      </c>
      <c r="AF638" s="695" t="e">
        <f t="shared" si="1268"/>
        <v>#REF!</v>
      </c>
      <c r="AG638" s="237"/>
      <c r="AH638" s="237"/>
      <c r="AI638" s="237"/>
      <c r="AJ638" s="237"/>
      <c r="AK638" s="237"/>
      <c r="AL638" s="237"/>
      <c r="AM638" s="237"/>
      <c r="AN638" s="237"/>
      <c r="AO638" s="237">
        <f>S638</f>
        <v>0</v>
      </c>
      <c r="AP638" s="106"/>
      <c r="AQ638" s="106"/>
      <c r="AR638" s="106" t="e">
        <f t="shared" si="1311"/>
        <v>#REF!</v>
      </c>
      <c r="AS638" s="695" t="e">
        <f t="shared" si="1269"/>
        <v>#REF!</v>
      </c>
      <c r="AT638" s="237"/>
      <c r="AU638" s="695" t="e">
        <f t="shared" si="1312"/>
        <v>#DIV/0!</v>
      </c>
      <c r="AV638" s="237"/>
      <c r="AW638" s="237"/>
      <c r="AX638" s="237"/>
      <c r="AY638" s="237"/>
      <c r="AZ638" s="237"/>
      <c r="BA638" s="237"/>
      <c r="BB638" s="237" t="e">
        <f>#REF!</f>
        <v>#REF!</v>
      </c>
      <c r="BC638" s="237"/>
      <c r="BD638" s="33">
        <f t="shared" si="1254"/>
        <v>0</v>
      </c>
      <c r="BE638" s="106">
        <f t="shared" si="1305"/>
        <v>0</v>
      </c>
      <c r="BF638" s="237"/>
      <c r="BG638" s="237"/>
      <c r="BH638" s="237"/>
      <c r="BI638" s="237">
        <f>AA638</f>
        <v>0</v>
      </c>
      <c r="BJ638" s="106"/>
      <c r="BK638" s="237"/>
      <c r="BL638" s="237"/>
      <c r="BM638" s="237"/>
      <c r="BN638" s="106"/>
      <c r="BO638" s="237"/>
      <c r="BP638" s="237"/>
      <c r="BQ638" s="237"/>
      <c r="BR638" s="237"/>
      <c r="BS638" s="33">
        <f t="shared" si="1299"/>
        <v>0</v>
      </c>
      <c r="BT638" s="106"/>
      <c r="BU638" s="106">
        <f t="shared" si="1306"/>
        <v>0</v>
      </c>
      <c r="BV638" s="237"/>
      <c r="BW638" s="237"/>
      <c r="BX638" s="237"/>
      <c r="BY638" s="237"/>
      <c r="BZ638" s="237">
        <f>BK638</f>
        <v>0</v>
      </c>
      <c r="CE638" s="695" t="e">
        <f t="shared" si="1303"/>
        <v>#REF!</v>
      </c>
    </row>
    <row r="639" spans="2:83" s="54" customFormat="1" ht="119.25" hidden="1" customHeight="1" x14ac:dyDescent="0.2">
      <c r="B639" s="206" t="s">
        <v>34</v>
      </c>
      <c r="C639" s="53" t="s">
        <v>169</v>
      </c>
      <c r="D639" s="106">
        <f t="shared" si="1308"/>
        <v>0</v>
      </c>
      <c r="E639" s="31"/>
      <c r="F639" s="31"/>
      <c r="G639" s="31"/>
      <c r="H639" s="31"/>
      <c r="I639" s="31"/>
      <c r="J639" s="106">
        <f t="shared" si="1307"/>
        <v>0</v>
      </c>
      <c r="K639" s="106">
        <f t="shared" si="1309"/>
        <v>0</v>
      </c>
      <c r="L639" s="106"/>
      <c r="M639" s="236"/>
      <c r="N639" s="31"/>
      <c r="O639" s="31"/>
      <c r="P639" s="31"/>
      <c r="Q639" s="31"/>
      <c r="R639" s="31"/>
      <c r="S639" s="31"/>
      <c r="T639" s="31"/>
      <c r="U639" s="31"/>
      <c r="V639" s="89">
        <f t="shared" si="1301"/>
        <v>0</v>
      </c>
      <c r="W639" s="31"/>
      <c r="X639" s="31"/>
      <c r="Y639" s="31"/>
      <c r="Z639" s="279">
        <f t="shared" si="1300"/>
        <v>0</v>
      </c>
      <c r="AA639" s="279">
        <f t="shared" si="1304"/>
        <v>0</v>
      </c>
      <c r="AB639" s="31"/>
      <c r="AC639" s="31"/>
      <c r="AD639" s="31"/>
      <c r="AE639" s="109">
        <f t="shared" si="1310"/>
        <v>0</v>
      </c>
      <c r="AF639" s="695" t="e">
        <f t="shared" si="1268"/>
        <v>#DIV/0!</v>
      </c>
      <c r="AG639" s="236"/>
      <c r="AH639" s="236"/>
      <c r="AI639" s="236"/>
      <c r="AJ639" s="236"/>
      <c r="AK639" s="236"/>
      <c r="AL639" s="236"/>
      <c r="AM639" s="236"/>
      <c r="AN639" s="236"/>
      <c r="AO639" s="236"/>
      <c r="AP639" s="106"/>
      <c r="AQ639" s="106"/>
      <c r="AR639" s="106">
        <f t="shared" si="1311"/>
        <v>0</v>
      </c>
      <c r="AS639" s="695" t="e">
        <f t="shared" si="1269"/>
        <v>#DIV/0!</v>
      </c>
      <c r="AT639" s="236"/>
      <c r="AU639" s="695" t="e">
        <f t="shared" si="1312"/>
        <v>#DIV/0!</v>
      </c>
      <c r="AV639" s="236"/>
      <c r="AW639" s="236"/>
      <c r="AX639" s="236"/>
      <c r="AY639" s="236"/>
      <c r="AZ639" s="236"/>
      <c r="BA639" s="236"/>
      <c r="BB639" s="236"/>
      <c r="BC639" s="236"/>
      <c r="BD639" s="33">
        <f t="shared" si="1254"/>
        <v>0</v>
      </c>
      <c r="BE639" s="106">
        <f t="shared" si="1305"/>
        <v>0</v>
      </c>
      <c r="BF639" s="236"/>
      <c r="BG639" s="236"/>
      <c r="BH639" s="236"/>
      <c r="BI639" s="236"/>
      <c r="BJ639" s="106"/>
      <c r="BK639" s="236"/>
      <c r="BL639" s="236"/>
      <c r="BM639" s="236"/>
      <c r="BN639" s="106"/>
      <c r="BO639" s="236"/>
      <c r="BP639" s="236"/>
      <c r="BQ639" s="236"/>
      <c r="BR639" s="236"/>
      <c r="BS639" s="33">
        <f t="shared" si="1299"/>
        <v>0</v>
      </c>
      <c r="BT639" s="106"/>
      <c r="BU639" s="106">
        <f t="shared" si="1306"/>
        <v>0</v>
      </c>
      <c r="BV639" s="236"/>
      <c r="BW639" s="236"/>
      <c r="BX639" s="236"/>
      <c r="BY639" s="236"/>
      <c r="BZ639" s="236"/>
      <c r="CE639" s="695" t="e">
        <f t="shared" si="1303"/>
        <v>#DIV/0!</v>
      </c>
    </row>
    <row r="640" spans="2:83" s="54" customFormat="1" ht="174.75" hidden="1" customHeight="1" x14ac:dyDescent="0.2">
      <c r="B640" s="206" t="s">
        <v>63</v>
      </c>
      <c r="C640" s="53" t="s">
        <v>171</v>
      </c>
      <c r="D640" s="106" t="e">
        <f t="shared" si="1308"/>
        <v>#REF!</v>
      </c>
      <c r="E640" s="31"/>
      <c r="F640" s="31"/>
      <c r="G640" s="31"/>
      <c r="H640" s="31"/>
      <c r="I640" s="31" t="e">
        <f>#REF!</f>
        <v>#REF!</v>
      </c>
      <c r="J640" s="106" t="e">
        <f t="shared" si="1307"/>
        <v>#REF!</v>
      </c>
      <c r="K640" s="106" t="e">
        <f t="shared" si="1309"/>
        <v>#REF!</v>
      </c>
      <c r="L640" s="106"/>
      <c r="M640" s="236"/>
      <c r="N640" s="31"/>
      <c r="O640" s="31"/>
      <c r="P640" s="31"/>
      <c r="Q640" s="31"/>
      <c r="R640" s="31"/>
      <c r="S640" s="31"/>
      <c r="T640" s="31"/>
      <c r="U640" s="31" t="e">
        <f>D640</f>
        <v>#REF!</v>
      </c>
      <c r="V640" s="89">
        <f t="shared" si="1301"/>
        <v>0</v>
      </c>
      <c r="W640" s="31"/>
      <c r="X640" s="31"/>
      <c r="Y640" s="31"/>
      <c r="Z640" s="279">
        <f t="shared" si="1300"/>
        <v>0</v>
      </c>
      <c r="AA640" s="279">
        <f t="shared" si="1304"/>
        <v>0</v>
      </c>
      <c r="AB640" s="31"/>
      <c r="AC640" s="31"/>
      <c r="AD640" s="31"/>
      <c r="AE640" s="109">
        <f t="shared" si="1310"/>
        <v>0</v>
      </c>
      <c r="AF640" s="695" t="e">
        <f t="shared" si="1268"/>
        <v>#REF!</v>
      </c>
      <c r="AG640" s="236"/>
      <c r="AH640" s="236"/>
      <c r="AI640" s="236"/>
      <c r="AJ640" s="236"/>
      <c r="AK640" s="236"/>
      <c r="AL640" s="236"/>
      <c r="AM640" s="236"/>
      <c r="AN640" s="236"/>
      <c r="AO640" s="236">
        <f>Q640</f>
        <v>0</v>
      </c>
      <c r="AP640" s="106"/>
      <c r="AQ640" s="106"/>
      <c r="AR640" s="106" t="e">
        <f t="shared" si="1311"/>
        <v>#REF!</v>
      </c>
      <c r="AS640" s="695" t="e">
        <f t="shared" si="1269"/>
        <v>#REF!</v>
      </c>
      <c r="AT640" s="236"/>
      <c r="AU640" s="695" t="e">
        <f t="shared" si="1312"/>
        <v>#DIV/0!</v>
      </c>
      <c r="AV640" s="236"/>
      <c r="AW640" s="236"/>
      <c r="AX640" s="236"/>
      <c r="AY640" s="236"/>
      <c r="AZ640" s="236"/>
      <c r="BA640" s="236"/>
      <c r="BB640" s="236" t="e">
        <f>#REF!</f>
        <v>#REF!</v>
      </c>
      <c r="BC640" s="236"/>
      <c r="BD640" s="33">
        <f t="shared" si="1254"/>
        <v>0</v>
      </c>
      <c r="BE640" s="106">
        <f t="shared" si="1305"/>
        <v>0</v>
      </c>
      <c r="BF640" s="236"/>
      <c r="BG640" s="236"/>
      <c r="BH640" s="236"/>
      <c r="BI640" s="236">
        <f>Z640</f>
        <v>0</v>
      </c>
      <c r="BJ640" s="106"/>
      <c r="BK640" s="236"/>
      <c r="BL640" s="236"/>
      <c r="BM640" s="236"/>
      <c r="BN640" s="106"/>
      <c r="BO640" s="236"/>
      <c r="BP640" s="236"/>
      <c r="BQ640" s="236"/>
      <c r="BR640" s="236"/>
      <c r="BS640" s="33">
        <f t="shared" si="1299"/>
        <v>0</v>
      </c>
      <c r="BT640" s="106"/>
      <c r="BU640" s="106">
        <f t="shared" si="1306"/>
        <v>0</v>
      </c>
      <c r="BV640" s="236"/>
      <c r="BW640" s="236"/>
      <c r="BX640" s="236"/>
      <c r="BY640" s="236"/>
      <c r="BZ640" s="236">
        <f>BJ640</f>
        <v>0</v>
      </c>
      <c r="CE640" s="695" t="e">
        <f t="shared" si="1303"/>
        <v>#REF!</v>
      </c>
    </row>
    <row r="641" spans="2:83" s="52" customFormat="1" ht="33" hidden="1" customHeight="1" x14ac:dyDescent="0.25">
      <c r="B641" s="203" t="s">
        <v>239</v>
      </c>
      <c r="C641" s="128" t="s">
        <v>84</v>
      </c>
      <c r="D641" s="508">
        <f>D657</f>
        <v>0</v>
      </c>
      <c r="E641" s="89"/>
      <c r="F641" s="89"/>
      <c r="G641" s="89"/>
      <c r="H641" s="89"/>
      <c r="I641" s="89">
        <f>I657</f>
        <v>0</v>
      </c>
      <c r="J641" s="508">
        <f>K641+Q641</f>
        <v>0</v>
      </c>
      <c r="K641" s="575">
        <f>K657</f>
        <v>0</v>
      </c>
      <c r="L641" s="683"/>
      <c r="M641" s="33"/>
      <c r="N641" s="19"/>
      <c r="O641" s="89"/>
      <c r="P641" s="19"/>
      <c r="Q641" s="89"/>
      <c r="R641" s="19"/>
      <c r="S641" s="89"/>
      <c r="T641" s="19"/>
      <c r="U641" s="89">
        <f>U657</f>
        <v>0</v>
      </c>
      <c r="V641" s="89">
        <f t="shared" si="1301"/>
        <v>0</v>
      </c>
      <c r="W641" s="89"/>
      <c r="X641" s="89"/>
      <c r="Y641" s="89"/>
      <c r="Z641" s="508">
        <f t="shared" si="1300"/>
        <v>0</v>
      </c>
      <c r="AA641" s="508">
        <f t="shared" si="1304"/>
        <v>0</v>
      </c>
      <c r="AB641" s="89"/>
      <c r="AC641" s="89"/>
      <c r="AD641" s="19"/>
      <c r="AE641" s="168">
        <f>AE657</f>
        <v>0</v>
      </c>
      <c r="AF641" s="695" t="e">
        <f t="shared" si="1268"/>
        <v>#DIV/0!</v>
      </c>
      <c r="AG641" s="33"/>
      <c r="AH641" s="237"/>
      <c r="AI641" s="33"/>
      <c r="AJ641" s="237"/>
      <c r="AK641" s="33"/>
      <c r="AL641" s="237"/>
      <c r="AM641" s="33"/>
      <c r="AN641" s="237"/>
      <c r="AO641" s="33">
        <f>AO657</f>
        <v>0</v>
      </c>
      <c r="AP641" s="508">
        <f t="shared" ref="AP641" si="1313">AR641+AT641+AX641</f>
        <v>0</v>
      </c>
      <c r="AQ641" s="683"/>
      <c r="AR641" s="581">
        <f>AR657</f>
        <v>0</v>
      </c>
      <c r="AS641" s="695" t="e">
        <f t="shared" si="1269"/>
        <v>#DIV/0!</v>
      </c>
      <c r="AT641" s="33"/>
      <c r="AU641" s="695" t="e">
        <f t="shared" si="1312"/>
        <v>#DIV/0!</v>
      </c>
      <c r="AV641" s="33"/>
      <c r="AW641" s="237"/>
      <c r="AX641" s="33"/>
      <c r="AY641" s="237"/>
      <c r="AZ641" s="33"/>
      <c r="BA641" s="237"/>
      <c r="BB641" s="33">
        <f>BB657</f>
        <v>0</v>
      </c>
      <c r="BC641" s="33"/>
      <c r="BD641" s="33">
        <f t="shared" si="1254"/>
        <v>0</v>
      </c>
      <c r="BE641" s="508">
        <f>BE657</f>
        <v>0</v>
      </c>
      <c r="BF641" s="33"/>
      <c r="BG641" s="33"/>
      <c r="BH641" s="33"/>
      <c r="BI641" s="33">
        <f>BI657</f>
        <v>0</v>
      </c>
      <c r="BJ641" s="508">
        <f t="shared" ref="BJ641" si="1314">BK641+BL641+BM641</f>
        <v>0</v>
      </c>
      <c r="BK641" s="33"/>
      <c r="BL641" s="33"/>
      <c r="BM641" s="33"/>
      <c r="BN641" s="508">
        <f t="shared" ref="BN641" si="1315">BO641+BR641+BS641</f>
        <v>0</v>
      </c>
      <c r="BO641" s="33"/>
      <c r="BP641" s="33"/>
      <c r="BQ641" s="33"/>
      <c r="BR641" s="33"/>
      <c r="BS641" s="33">
        <f t="shared" si="1299"/>
        <v>0</v>
      </c>
      <c r="BT641" s="508"/>
      <c r="BU641" s="581">
        <f>BU657</f>
        <v>0</v>
      </c>
      <c r="BV641" s="33"/>
      <c r="BW641" s="33"/>
      <c r="BX641" s="33"/>
      <c r="BY641" s="33"/>
      <c r="BZ641" s="33">
        <f>BZ657</f>
        <v>0</v>
      </c>
      <c r="CE641" s="695" t="e">
        <f t="shared" si="1303"/>
        <v>#DIV/0!</v>
      </c>
    </row>
    <row r="642" spans="2:83" s="54" customFormat="1" ht="106.5" hidden="1" customHeight="1" x14ac:dyDescent="0.2">
      <c r="B642" s="206" t="s">
        <v>34</v>
      </c>
      <c r="C642" s="53" t="s">
        <v>85</v>
      </c>
      <c r="D642" s="106">
        <f>E642+I642</f>
        <v>0</v>
      </c>
      <c r="E642" s="31"/>
      <c r="F642" s="31"/>
      <c r="G642" s="31"/>
      <c r="H642" s="31"/>
      <c r="I642" s="31">
        <v>0</v>
      </c>
      <c r="J642" s="106">
        <f>Q642</f>
        <v>0</v>
      </c>
      <c r="K642" s="106">
        <f>M642+U642</f>
        <v>0</v>
      </c>
      <c r="L642" s="106"/>
      <c r="M642" s="236"/>
      <c r="N642" s="31"/>
      <c r="O642" s="31"/>
      <c r="P642" s="31"/>
      <c r="Q642" s="31"/>
      <c r="R642" s="31"/>
      <c r="S642" s="31"/>
      <c r="T642" s="31"/>
      <c r="U642" s="31">
        <v>0</v>
      </c>
      <c r="V642" s="89">
        <f t="shared" si="1301"/>
        <v>0</v>
      </c>
      <c r="W642" s="31"/>
      <c r="X642" s="31"/>
      <c r="Y642" s="31"/>
      <c r="Z642" s="106">
        <f t="shared" si="1300"/>
        <v>0</v>
      </c>
      <c r="AA642" s="106">
        <f t="shared" si="1304"/>
        <v>0</v>
      </c>
      <c r="AB642" s="31"/>
      <c r="AC642" s="31"/>
      <c r="AD642" s="31"/>
      <c r="AE642" s="109">
        <f>AG642+AO642</f>
        <v>0</v>
      </c>
      <c r="AF642" s="695" t="e">
        <f t="shared" si="1268"/>
        <v>#DIV/0!</v>
      </c>
      <c r="AG642" s="236"/>
      <c r="AH642" s="236"/>
      <c r="AI642" s="236"/>
      <c r="AJ642" s="236"/>
      <c r="AK642" s="236"/>
      <c r="AL642" s="236"/>
      <c r="AM642" s="236"/>
      <c r="AN642" s="236"/>
      <c r="AO642" s="236">
        <v>0</v>
      </c>
      <c r="AP642" s="106"/>
      <c r="AQ642" s="106"/>
      <c r="AR642" s="106">
        <f>AT642+BB642</f>
        <v>0</v>
      </c>
      <c r="AS642" s="695" t="e">
        <f t="shared" si="1269"/>
        <v>#DIV/0!</v>
      </c>
      <c r="AT642" s="236"/>
      <c r="AU642" s="695" t="e">
        <f t="shared" si="1312"/>
        <v>#DIV/0!</v>
      </c>
      <c r="AV642" s="236"/>
      <c r="AW642" s="236"/>
      <c r="AX642" s="236"/>
      <c r="AY642" s="236"/>
      <c r="AZ642" s="236"/>
      <c r="BA642" s="236"/>
      <c r="BB642" s="236">
        <v>0</v>
      </c>
      <c r="BC642" s="236"/>
      <c r="BD642" s="33">
        <f t="shared" si="1254"/>
        <v>0</v>
      </c>
      <c r="BE642" s="106">
        <f>BF642+BI642</f>
        <v>0</v>
      </c>
      <c r="BF642" s="236"/>
      <c r="BG642" s="236"/>
      <c r="BH642" s="236"/>
      <c r="BI642" s="236">
        <v>0</v>
      </c>
      <c r="BJ642" s="106"/>
      <c r="BK642" s="236"/>
      <c r="BL642" s="236"/>
      <c r="BM642" s="236"/>
      <c r="BN642" s="106"/>
      <c r="BO642" s="236"/>
      <c r="BP642" s="236"/>
      <c r="BQ642" s="236"/>
      <c r="BR642" s="236"/>
      <c r="BS642" s="33">
        <f t="shared" si="1299"/>
        <v>0</v>
      </c>
      <c r="BT642" s="106"/>
      <c r="BU642" s="106">
        <f>BV642+BZ642</f>
        <v>0</v>
      </c>
      <c r="BV642" s="236"/>
      <c r="BW642" s="236"/>
      <c r="BX642" s="236"/>
      <c r="BY642" s="236"/>
      <c r="BZ642" s="236">
        <v>0</v>
      </c>
      <c r="CE642" s="695" t="e">
        <f t="shared" si="1303"/>
        <v>#DIV/0!</v>
      </c>
    </row>
    <row r="643" spans="2:83" s="45" customFormat="1" ht="47.25" hidden="1" customHeight="1" x14ac:dyDescent="0.25">
      <c r="B643" s="200" t="s">
        <v>83</v>
      </c>
      <c r="C643" s="124" t="s">
        <v>86</v>
      </c>
      <c r="D643" s="504">
        <f>E643+I643</f>
        <v>0</v>
      </c>
      <c r="E643" s="19"/>
      <c r="F643" s="19"/>
      <c r="G643" s="19"/>
      <c r="H643" s="19"/>
      <c r="I643" s="19">
        <v>0</v>
      </c>
      <c r="J643" s="504">
        <f>K643+Q643</f>
        <v>0</v>
      </c>
      <c r="K643" s="575">
        <f>M643+U643</f>
        <v>0</v>
      </c>
      <c r="L643" s="683"/>
      <c r="M643" s="237"/>
      <c r="N643" s="19"/>
      <c r="O643" s="19"/>
      <c r="P643" s="19"/>
      <c r="Q643" s="19"/>
      <c r="R643" s="19"/>
      <c r="S643" s="19"/>
      <c r="T643" s="19"/>
      <c r="U643" s="19">
        <v>0</v>
      </c>
      <c r="V643" s="89">
        <f t="shared" si="1301"/>
        <v>0</v>
      </c>
      <c r="W643" s="31"/>
      <c r="X643" s="31"/>
      <c r="Y643" s="31"/>
      <c r="Z643" s="508">
        <f t="shared" si="1300"/>
        <v>0</v>
      </c>
      <c r="AA643" s="508">
        <f t="shared" si="1304"/>
        <v>0</v>
      </c>
      <c r="AB643" s="31"/>
      <c r="AC643" s="31"/>
      <c r="AD643" s="31"/>
      <c r="AE643" s="166">
        <f>AG643+AO643</f>
        <v>0</v>
      </c>
      <c r="AF643" s="695" t="e">
        <f t="shared" si="1268"/>
        <v>#DIV/0!</v>
      </c>
      <c r="AG643" s="237"/>
      <c r="AH643" s="237"/>
      <c r="AI643" s="237"/>
      <c r="AJ643" s="237"/>
      <c r="AK643" s="237"/>
      <c r="AL643" s="237"/>
      <c r="AM643" s="237"/>
      <c r="AN643" s="237"/>
      <c r="AO643" s="237">
        <v>0</v>
      </c>
      <c r="AP643" s="504"/>
      <c r="AQ643" s="683"/>
      <c r="AR643" s="575">
        <f>AT643+BB643</f>
        <v>0</v>
      </c>
      <c r="AS643" s="695" t="e">
        <f t="shared" si="1269"/>
        <v>#DIV/0!</v>
      </c>
      <c r="AT643" s="237"/>
      <c r="AU643" s="695" t="e">
        <f t="shared" si="1312"/>
        <v>#DIV/0!</v>
      </c>
      <c r="AV643" s="237"/>
      <c r="AW643" s="237"/>
      <c r="AX643" s="237"/>
      <c r="AY643" s="237"/>
      <c r="AZ643" s="237"/>
      <c r="BA643" s="237"/>
      <c r="BB643" s="237">
        <v>0</v>
      </c>
      <c r="BC643" s="237"/>
      <c r="BD643" s="33">
        <f t="shared" si="1254"/>
        <v>0</v>
      </c>
      <c r="BE643" s="504">
        <f>BF643+BI643</f>
        <v>0</v>
      </c>
      <c r="BF643" s="237"/>
      <c r="BG643" s="237"/>
      <c r="BH643" s="237"/>
      <c r="BI643" s="237">
        <v>0</v>
      </c>
      <c r="BJ643" s="504"/>
      <c r="BK643" s="237"/>
      <c r="BL643" s="237"/>
      <c r="BM643" s="237"/>
      <c r="BN643" s="504"/>
      <c r="BO643" s="237"/>
      <c r="BP643" s="237"/>
      <c r="BQ643" s="237"/>
      <c r="BR643" s="237"/>
      <c r="BS643" s="33">
        <f t="shared" si="1299"/>
        <v>0</v>
      </c>
      <c r="BT643" s="504"/>
      <c r="BU643" s="575">
        <f>BV643+BZ643</f>
        <v>0</v>
      </c>
      <c r="BV643" s="237"/>
      <c r="BW643" s="237"/>
      <c r="BX643" s="237"/>
      <c r="BY643" s="237"/>
      <c r="BZ643" s="237">
        <v>0</v>
      </c>
      <c r="CE643" s="695" t="e">
        <f t="shared" si="1303"/>
        <v>#DIV/0!</v>
      </c>
    </row>
    <row r="644" spans="2:83" s="46" customFormat="1" ht="137.25" hidden="1" customHeight="1" x14ac:dyDescent="0.25">
      <c r="B644" s="203" t="s">
        <v>7</v>
      </c>
      <c r="C644" s="120" t="s">
        <v>87</v>
      </c>
      <c r="D644" s="508">
        <f>D645+D649+D652</f>
        <v>0</v>
      </c>
      <c r="E644" s="89">
        <f>E645+E649+E652</f>
        <v>0</v>
      </c>
      <c r="F644" s="89"/>
      <c r="G644" s="89"/>
      <c r="H644" s="89"/>
      <c r="I644" s="89">
        <f>I645+I649+I652</f>
        <v>0</v>
      </c>
      <c r="J644" s="508">
        <f>J645+J649+J652</f>
        <v>0</v>
      </c>
      <c r="K644" s="575">
        <f>K645+K649+K652</f>
        <v>0</v>
      </c>
      <c r="L644" s="683"/>
      <c r="M644" s="33">
        <f>M645+M649+M652</f>
        <v>0</v>
      </c>
      <c r="N644" s="19"/>
      <c r="O644" s="89"/>
      <c r="P644" s="19"/>
      <c r="Q644" s="89"/>
      <c r="R644" s="19"/>
      <c r="S644" s="89"/>
      <c r="T644" s="19"/>
      <c r="U644" s="89">
        <f>U645+U649+U652</f>
        <v>0</v>
      </c>
      <c r="V644" s="89">
        <f t="shared" si="1301"/>
        <v>0</v>
      </c>
      <c r="W644" s="89"/>
      <c r="X644" s="89"/>
      <c r="Y644" s="89"/>
      <c r="Z644" s="106">
        <f t="shared" si="1300"/>
        <v>0</v>
      </c>
      <c r="AA644" s="106">
        <f t="shared" si="1304"/>
        <v>0</v>
      </c>
      <c r="AB644" s="89"/>
      <c r="AC644" s="89"/>
      <c r="AD644" s="19"/>
      <c r="AE644" s="168">
        <f>AE645+AE649+AE652</f>
        <v>0</v>
      </c>
      <c r="AF644" s="695" t="e">
        <f t="shared" si="1268"/>
        <v>#DIV/0!</v>
      </c>
      <c r="AG644" s="33">
        <f>AG645+AG649+AG652</f>
        <v>0</v>
      </c>
      <c r="AH644" s="237"/>
      <c r="AI644" s="33"/>
      <c r="AJ644" s="237"/>
      <c r="AK644" s="33"/>
      <c r="AL644" s="237"/>
      <c r="AM644" s="33"/>
      <c r="AN644" s="237"/>
      <c r="AO644" s="33">
        <f>AO645+AO649+AO652</f>
        <v>0</v>
      </c>
      <c r="AP644" s="508"/>
      <c r="AQ644" s="683"/>
      <c r="AR644" s="581">
        <f>AR645+AR649+AR652</f>
        <v>0</v>
      </c>
      <c r="AS644" s="695" t="e">
        <f t="shared" si="1269"/>
        <v>#DIV/0!</v>
      </c>
      <c r="AT644" s="33">
        <f>AT645+AT649+AT652</f>
        <v>0</v>
      </c>
      <c r="AU644" s="695" t="e">
        <f t="shared" si="1312"/>
        <v>#DIV/0!</v>
      </c>
      <c r="AV644" s="33"/>
      <c r="AW644" s="237"/>
      <c r="AX644" s="33"/>
      <c r="AY644" s="237"/>
      <c r="AZ644" s="33"/>
      <c r="BA644" s="237"/>
      <c r="BB644" s="33">
        <f>BB645+BB649+BB652</f>
        <v>0</v>
      </c>
      <c r="BC644" s="33"/>
      <c r="BD644" s="33">
        <f t="shared" si="1254"/>
        <v>0</v>
      </c>
      <c r="BE644" s="508">
        <f>BE645+BE649+BE652</f>
        <v>0</v>
      </c>
      <c r="BF644" s="33">
        <f>BF645+BF649+BF652</f>
        <v>0</v>
      </c>
      <c r="BG644" s="33"/>
      <c r="BH644" s="33"/>
      <c r="BI644" s="33">
        <f>BI645+BI649+BI652</f>
        <v>0</v>
      </c>
      <c r="BJ644" s="508"/>
      <c r="BK644" s="33"/>
      <c r="BL644" s="33"/>
      <c r="BM644" s="33"/>
      <c r="BN644" s="508"/>
      <c r="BO644" s="33"/>
      <c r="BP644" s="33"/>
      <c r="BQ644" s="33"/>
      <c r="BR644" s="33"/>
      <c r="BS644" s="33">
        <f t="shared" si="1299"/>
        <v>0</v>
      </c>
      <c r="BT644" s="508"/>
      <c r="BU644" s="581">
        <f>BU645+BU649+BU652</f>
        <v>0</v>
      </c>
      <c r="BV644" s="33">
        <f>BV645+BV649+BV652</f>
        <v>0</v>
      </c>
      <c r="BW644" s="33"/>
      <c r="BX644" s="33"/>
      <c r="BY644" s="33"/>
      <c r="BZ644" s="33">
        <f>BZ645+BZ649+BZ652</f>
        <v>0</v>
      </c>
      <c r="CE644" s="695" t="e">
        <f t="shared" si="1303"/>
        <v>#DIV/0!</v>
      </c>
    </row>
    <row r="645" spans="2:83" s="40" customFormat="1" ht="116.25" hidden="1" customHeight="1" x14ac:dyDescent="0.25">
      <c r="B645" s="200" t="s">
        <v>5</v>
      </c>
      <c r="C645" s="97" t="s">
        <v>88</v>
      </c>
      <c r="D645" s="98">
        <f>E645</f>
        <v>0</v>
      </c>
      <c r="E645" s="286">
        <f>E646+E647+E648</f>
        <v>0</v>
      </c>
      <c r="F645" s="286"/>
      <c r="G645" s="286"/>
      <c r="H645" s="286"/>
      <c r="I645" s="286"/>
      <c r="J645" s="98">
        <f t="shared" ref="J645:J648" si="1316">K645</f>
        <v>0</v>
      </c>
      <c r="K645" s="98">
        <f>M645</f>
        <v>0</v>
      </c>
      <c r="L645" s="98"/>
      <c r="M645" s="186">
        <f>M646+M647+M648</f>
        <v>0</v>
      </c>
      <c r="N645" s="286"/>
      <c r="O645" s="286"/>
      <c r="P645" s="286"/>
      <c r="Q645" s="286"/>
      <c r="R645" s="286"/>
      <c r="S645" s="286"/>
      <c r="T645" s="286"/>
      <c r="U645" s="286"/>
      <c r="V645" s="89">
        <f t="shared" si="1301"/>
        <v>0</v>
      </c>
      <c r="W645" s="286"/>
      <c r="X645" s="286"/>
      <c r="Y645" s="286"/>
      <c r="Z645" s="508">
        <f t="shared" si="1300"/>
        <v>0</v>
      </c>
      <c r="AA645" s="508">
        <f t="shared" si="1304"/>
        <v>0</v>
      </c>
      <c r="AB645" s="286"/>
      <c r="AC645" s="286"/>
      <c r="AD645" s="286"/>
      <c r="AE645" s="185">
        <f>AG645</f>
        <v>0</v>
      </c>
      <c r="AF645" s="695" t="e">
        <f t="shared" si="1268"/>
        <v>#DIV/0!</v>
      </c>
      <c r="AG645" s="186">
        <f>AG646+AG647+AG648</f>
        <v>0</v>
      </c>
      <c r="AH645" s="186"/>
      <c r="AI645" s="186"/>
      <c r="AJ645" s="186"/>
      <c r="AK645" s="186"/>
      <c r="AL645" s="186"/>
      <c r="AM645" s="186"/>
      <c r="AN645" s="186"/>
      <c r="AO645" s="186"/>
      <c r="AP645" s="98"/>
      <c r="AQ645" s="98"/>
      <c r="AR645" s="98">
        <f>AT645</f>
        <v>0</v>
      </c>
      <c r="AS645" s="695" t="e">
        <f t="shared" si="1269"/>
        <v>#DIV/0!</v>
      </c>
      <c r="AT645" s="186">
        <f>AT646+AT647+AT648</f>
        <v>0</v>
      </c>
      <c r="AU645" s="695" t="e">
        <f t="shared" si="1312"/>
        <v>#DIV/0!</v>
      </c>
      <c r="AV645" s="186"/>
      <c r="AW645" s="186"/>
      <c r="AX645" s="186"/>
      <c r="AY645" s="186"/>
      <c r="AZ645" s="186"/>
      <c r="BA645" s="186"/>
      <c r="BB645" s="186"/>
      <c r="BC645" s="186"/>
      <c r="BD645" s="33">
        <f t="shared" si="1254"/>
        <v>0</v>
      </c>
      <c r="BE645" s="98">
        <f>BF645</f>
        <v>0</v>
      </c>
      <c r="BF645" s="186">
        <f>BF646+BF647+BF648</f>
        <v>0</v>
      </c>
      <c r="BG645" s="186"/>
      <c r="BH645" s="186"/>
      <c r="BI645" s="186"/>
      <c r="BJ645" s="98"/>
      <c r="BK645" s="186"/>
      <c r="BL645" s="186"/>
      <c r="BM645" s="186"/>
      <c r="BN645" s="98"/>
      <c r="BO645" s="186"/>
      <c r="BP645" s="186"/>
      <c r="BQ645" s="186"/>
      <c r="BR645" s="186"/>
      <c r="BS645" s="33">
        <f t="shared" si="1299"/>
        <v>0</v>
      </c>
      <c r="BT645" s="98"/>
      <c r="BU645" s="98">
        <f>BV645</f>
        <v>0</v>
      </c>
      <c r="BV645" s="186">
        <f>BV646+BV647+BV648</f>
        <v>0</v>
      </c>
      <c r="BW645" s="186"/>
      <c r="BX645" s="186"/>
      <c r="BY645" s="186"/>
      <c r="BZ645" s="186"/>
      <c r="CE645" s="695" t="e">
        <f t="shared" si="1303"/>
        <v>#DIV/0!</v>
      </c>
    </row>
    <row r="646" spans="2:83" s="37" customFormat="1" ht="15" hidden="1" customHeight="1" x14ac:dyDescent="0.25">
      <c r="B646" s="204"/>
      <c r="C646" s="110" t="s">
        <v>39</v>
      </c>
      <c r="D646" s="116">
        <f>E646</f>
        <v>0</v>
      </c>
      <c r="E646" s="35">
        <v>0</v>
      </c>
      <c r="F646" s="35"/>
      <c r="G646" s="35"/>
      <c r="H646" s="35"/>
      <c r="I646" s="35"/>
      <c r="J646" s="116">
        <f t="shared" si="1316"/>
        <v>0</v>
      </c>
      <c r="K646" s="116">
        <f>M646</f>
        <v>0</v>
      </c>
      <c r="L646" s="116"/>
      <c r="M646" s="172">
        <v>0</v>
      </c>
      <c r="N646" s="35"/>
      <c r="O646" s="35"/>
      <c r="P646" s="35"/>
      <c r="Q646" s="35"/>
      <c r="R646" s="35"/>
      <c r="S646" s="35"/>
      <c r="T646" s="35"/>
      <c r="U646" s="35"/>
      <c r="V646" s="89">
        <f t="shared" si="1301"/>
        <v>0</v>
      </c>
      <c r="W646" s="35"/>
      <c r="X646" s="35"/>
      <c r="Y646" s="35"/>
      <c r="Z646" s="106">
        <f t="shared" si="1300"/>
        <v>0</v>
      </c>
      <c r="AA646" s="106">
        <f t="shared" si="1304"/>
        <v>0</v>
      </c>
      <c r="AB646" s="35"/>
      <c r="AC646" s="35"/>
      <c r="AD646" s="35"/>
      <c r="AE646" s="171">
        <f>AG646</f>
        <v>0</v>
      </c>
      <c r="AF646" s="695" t="e">
        <f t="shared" si="1268"/>
        <v>#DIV/0!</v>
      </c>
      <c r="AG646" s="172">
        <v>0</v>
      </c>
      <c r="AH646" s="172"/>
      <c r="AI646" s="172"/>
      <c r="AJ646" s="172"/>
      <c r="AK646" s="172"/>
      <c r="AL646" s="172"/>
      <c r="AM646" s="172"/>
      <c r="AN646" s="172"/>
      <c r="AO646" s="172"/>
      <c r="AP646" s="116"/>
      <c r="AQ646" s="116"/>
      <c r="AR646" s="116">
        <f>AT646</f>
        <v>0</v>
      </c>
      <c r="AS646" s="695" t="e">
        <f t="shared" si="1269"/>
        <v>#DIV/0!</v>
      </c>
      <c r="AT646" s="172">
        <v>0</v>
      </c>
      <c r="AU646" s="695" t="e">
        <f t="shared" si="1312"/>
        <v>#DIV/0!</v>
      </c>
      <c r="AV646" s="172"/>
      <c r="AW646" s="172"/>
      <c r="AX646" s="172"/>
      <c r="AY646" s="172"/>
      <c r="AZ646" s="172"/>
      <c r="BA646" s="172"/>
      <c r="BB646" s="172"/>
      <c r="BC646" s="172"/>
      <c r="BD646" s="33">
        <f t="shared" si="1254"/>
        <v>0</v>
      </c>
      <c r="BE646" s="116">
        <f>BF646</f>
        <v>0</v>
      </c>
      <c r="BF646" s="172">
        <v>0</v>
      </c>
      <c r="BG646" s="172"/>
      <c r="BH646" s="172"/>
      <c r="BI646" s="172"/>
      <c r="BJ646" s="116"/>
      <c r="BK646" s="172"/>
      <c r="BL646" s="172"/>
      <c r="BM646" s="172"/>
      <c r="BN646" s="116"/>
      <c r="BO646" s="172"/>
      <c r="BP646" s="172"/>
      <c r="BQ646" s="172"/>
      <c r="BR646" s="172"/>
      <c r="BS646" s="33">
        <f t="shared" si="1299"/>
        <v>0</v>
      </c>
      <c r="BT646" s="116"/>
      <c r="BU646" s="116">
        <f>BV646</f>
        <v>0</v>
      </c>
      <c r="BV646" s="172">
        <v>0</v>
      </c>
      <c r="BW646" s="172"/>
      <c r="BX646" s="172"/>
      <c r="BY646" s="172"/>
      <c r="BZ646" s="172"/>
      <c r="CE646" s="695" t="e">
        <f t="shared" si="1303"/>
        <v>#DIV/0!</v>
      </c>
    </row>
    <row r="647" spans="2:83" s="37" customFormat="1" ht="45.75" hidden="1" customHeight="1" x14ac:dyDescent="0.25">
      <c r="B647" s="204"/>
      <c r="C647" s="110" t="s">
        <v>43</v>
      </c>
      <c r="D647" s="116">
        <f>E647</f>
        <v>0</v>
      </c>
      <c r="E647" s="35">
        <v>0</v>
      </c>
      <c r="F647" s="35"/>
      <c r="G647" s="35"/>
      <c r="H647" s="35"/>
      <c r="I647" s="35"/>
      <c r="J647" s="116">
        <f t="shared" si="1316"/>
        <v>0</v>
      </c>
      <c r="K647" s="116">
        <f>M647</f>
        <v>0</v>
      </c>
      <c r="L647" s="116"/>
      <c r="M647" s="172">
        <v>0</v>
      </c>
      <c r="N647" s="35"/>
      <c r="O647" s="35"/>
      <c r="P647" s="35"/>
      <c r="Q647" s="35"/>
      <c r="R647" s="35"/>
      <c r="S647" s="35"/>
      <c r="T647" s="35"/>
      <c r="U647" s="35"/>
      <c r="V647" s="89">
        <f t="shared" si="1301"/>
        <v>0</v>
      </c>
      <c r="W647" s="35"/>
      <c r="X647" s="35"/>
      <c r="Y647" s="35"/>
      <c r="Z647" s="508">
        <f t="shared" si="1300"/>
        <v>0</v>
      </c>
      <c r="AA647" s="508">
        <f t="shared" si="1304"/>
        <v>0</v>
      </c>
      <c r="AB647" s="35"/>
      <c r="AC647" s="35"/>
      <c r="AD647" s="35"/>
      <c r="AE647" s="171">
        <f>AG647</f>
        <v>0</v>
      </c>
      <c r="AF647" s="695" t="e">
        <f t="shared" si="1268"/>
        <v>#DIV/0!</v>
      </c>
      <c r="AG647" s="172">
        <v>0</v>
      </c>
      <c r="AH647" s="172"/>
      <c r="AI647" s="172"/>
      <c r="AJ647" s="172"/>
      <c r="AK647" s="172"/>
      <c r="AL647" s="172"/>
      <c r="AM647" s="172"/>
      <c r="AN647" s="172"/>
      <c r="AO647" s="172"/>
      <c r="AP647" s="116"/>
      <c r="AQ647" s="116"/>
      <c r="AR647" s="116">
        <f>AT647</f>
        <v>0</v>
      </c>
      <c r="AS647" s="695" t="e">
        <f t="shared" si="1269"/>
        <v>#DIV/0!</v>
      </c>
      <c r="AT647" s="172">
        <v>0</v>
      </c>
      <c r="AU647" s="695" t="e">
        <f t="shared" si="1312"/>
        <v>#DIV/0!</v>
      </c>
      <c r="AV647" s="172"/>
      <c r="AW647" s="172"/>
      <c r="AX647" s="172"/>
      <c r="AY647" s="172"/>
      <c r="AZ647" s="172"/>
      <c r="BA647" s="172"/>
      <c r="BB647" s="172"/>
      <c r="BC647" s="172"/>
      <c r="BD647" s="33">
        <f t="shared" si="1254"/>
        <v>0</v>
      </c>
      <c r="BE647" s="116">
        <f>BF647</f>
        <v>0</v>
      </c>
      <c r="BF647" s="172">
        <v>0</v>
      </c>
      <c r="BG647" s="172"/>
      <c r="BH647" s="172"/>
      <c r="BI647" s="172"/>
      <c r="BJ647" s="116"/>
      <c r="BK647" s="172"/>
      <c r="BL647" s="172"/>
      <c r="BM647" s="172"/>
      <c r="BN647" s="116"/>
      <c r="BO647" s="172"/>
      <c r="BP647" s="172"/>
      <c r="BQ647" s="172"/>
      <c r="BR647" s="172"/>
      <c r="BS647" s="33">
        <f t="shared" si="1299"/>
        <v>0</v>
      </c>
      <c r="BT647" s="116"/>
      <c r="BU647" s="116">
        <f>BV647</f>
        <v>0</v>
      </c>
      <c r="BV647" s="172">
        <v>0</v>
      </c>
      <c r="BW647" s="172"/>
      <c r="BX647" s="172"/>
      <c r="BY647" s="172"/>
      <c r="BZ647" s="172"/>
      <c r="CE647" s="695" t="e">
        <f t="shared" si="1303"/>
        <v>#DIV/0!</v>
      </c>
    </row>
    <row r="648" spans="2:83" s="37" customFormat="1" ht="15" hidden="1" customHeight="1" x14ac:dyDescent="0.25">
      <c r="B648" s="204"/>
      <c r="C648" s="110" t="s">
        <v>47</v>
      </c>
      <c r="D648" s="116">
        <f>E648</f>
        <v>0</v>
      </c>
      <c r="E648" s="35">
        <v>0</v>
      </c>
      <c r="F648" s="35"/>
      <c r="G648" s="35"/>
      <c r="H648" s="35"/>
      <c r="I648" s="35"/>
      <c r="J648" s="116">
        <f t="shared" si="1316"/>
        <v>0</v>
      </c>
      <c r="K648" s="116">
        <f>M648</f>
        <v>0</v>
      </c>
      <c r="L648" s="116"/>
      <c r="M648" s="172">
        <v>0</v>
      </c>
      <c r="N648" s="35"/>
      <c r="O648" s="35"/>
      <c r="P648" s="35"/>
      <c r="Q648" s="35"/>
      <c r="R648" s="35"/>
      <c r="S648" s="35"/>
      <c r="T648" s="35"/>
      <c r="U648" s="35"/>
      <c r="V648" s="89">
        <f t="shared" si="1301"/>
        <v>0</v>
      </c>
      <c r="W648" s="35"/>
      <c r="X648" s="35"/>
      <c r="Y648" s="35"/>
      <c r="Z648" s="106">
        <f t="shared" si="1300"/>
        <v>0</v>
      </c>
      <c r="AA648" s="106">
        <f t="shared" si="1304"/>
        <v>0</v>
      </c>
      <c r="AB648" s="35"/>
      <c r="AC648" s="35"/>
      <c r="AD648" s="35"/>
      <c r="AE648" s="171">
        <f>AG648</f>
        <v>0</v>
      </c>
      <c r="AF648" s="695" t="e">
        <f t="shared" si="1268"/>
        <v>#DIV/0!</v>
      </c>
      <c r="AG648" s="172">
        <v>0</v>
      </c>
      <c r="AH648" s="172"/>
      <c r="AI648" s="172"/>
      <c r="AJ648" s="172"/>
      <c r="AK648" s="172"/>
      <c r="AL648" s="172"/>
      <c r="AM648" s="172"/>
      <c r="AN648" s="172"/>
      <c r="AO648" s="172"/>
      <c r="AP648" s="116"/>
      <c r="AQ648" s="116"/>
      <c r="AR648" s="116">
        <f>AT648</f>
        <v>0</v>
      </c>
      <c r="AS648" s="695" t="e">
        <f t="shared" si="1269"/>
        <v>#DIV/0!</v>
      </c>
      <c r="AT648" s="172">
        <v>0</v>
      </c>
      <c r="AU648" s="695" t="e">
        <f t="shared" si="1312"/>
        <v>#DIV/0!</v>
      </c>
      <c r="AV648" s="172"/>
      <c r="AW648" s="172"/>
      <c r="AX648" s="172"/>
      <c r="AY648" s="172"/>
      <c r="AZ648" s="172"/>
      <c r="BA648" s="172"/>
      <c r="BB648" s="172"/>
      <c r="BC648" s="172"/>
      <c r="BD648" s="33">
        <f t="shared" si="1254"/>
        <v>0</v>
      </c>
      <c r="BE648" s="116">
        <f>BF648</f>
        <v>0</v>
      </c>
      <c r="BF648" s="172">
        <v>0</v>
      </c>
      <c r="BG648" s="172"/>
      <c r="BH648" s="172"/>
      <c r="BI648" s="172"/>
      <c r="BJ648" s="116"/>
      <c r="BK648" s="172"/>
      <c r="BL648" s="172"/>
      <c r="BM648" s="172"/>
      <c r="BN648" s="116"/>
      <c r="BO648" s="172"/>
      <c r="BP648" s="172"/>
      <c r="BQ648" s="172"/>
      <c r="BR648" s="172"/>
      <c r="BS648" s="33">
        <f t="shared" si="1299"/>
        <v>0</v>
      </c>
      <c r="BT648" s="116"/>
      <c r="BU648" s="116">
        <f>BV648</f>
        <v>0</v>
      </c>
      <c r="BV648" s="172">
        <v>0</v>
      </c>
      <c r="BW648" s="172"/>
      <c r="BX648" s="172"/>
      <c r="BY648" s="172"/>
      <c r="BZ648" s="172"/>
      <c r="CE648" s="695" t="e">
        <f t="shared" si="1303"/>
        <v>#DIV/0!</v>
      </c>
    </row>
    <row r="649" spans="2:83" s="40" customFormat="1" ht="153" hidden="1" customHeight="1" x14ac:dyDescent="0.25">
      <c r="B649" s="200" t="s">
        <v>6</v>
      </c>
      <c r="C649" s="97" t="s">
        <v>89</v>
      </c>
      <c r="D649" s="504">
        <f>E649+I649</f>
        <v>0</v>
      </c>
      <c r="E649" s="286">
        <f>E650+E651</f>
        <v>0</v>
      </c>
      <c r="F649" s="286"/>
      <c r="G649" s="286"/>
      <c r="H649" s="286"/>
      <c r="I649" s="286"/>
      <c r="J649" s="504">
        <f>K649+Q649</f>
        <v>0</v>
      </c>
      <c r="K649" s="575">
        <f>M649+U649</f>
        <v>0</v>
      </c>
      <c r="L649" s="683"/>
      <c r="M649" s="186">
        <f>M650+M651</f>
        <v>0</v>
      </c>
      <c r="N649" s="286"/>
      <c r="O649" s="286"/>
      <c r="P649" s="286"/>
      <c r="Q649" s="286"/>
      <c r="R649" s="286"/>
      <c r="S649" s="286"/>
      <c r="T649" s="286"/>
      <c r="U649" s="286"/>
      <c r="V649" s="89">
        <f t="shared" si="1301"/>
        <v>0</v>
      </c>
      <c r="W649" s="286"/>
      <c r="X649" s="286"/>
      <c r="Y649" s="286"/>
      <c r="Z649" s="508">
        <f t="shared" si="1300"/>
        <v>0</v>
      </c>
      <c r="AA649" s="508">
        <f t="shared" si="1304"/>
        <v>0</v>
      </c>
      <c r="AB649" s="286"/>
      <c r="AC649" s="286"/>
      <c r="AD649" s="286"/>
      <c r="AE649" s="166">
        <f>AG649+AO649</f>
        <v>0</v>
      </c>
      <c r="AF649" s="695" t="e">
        <f t="shared" si="1268"/>
        <v>#DIV/0!</v>
      </c>
      <c r="AG649" s="186">
        <f>AG650+AG651</f>
        <v>0</v>
      </c>
      <c r="AH649" s="186"/>
      <c r="AI649" s="186"/>
      <c r="AJ649" s="186"/>
      <c r="AK649" s="186"/>
      <c r="AL649" s="186"/>
      <c r="AM649" s="186"/>
      <c r="AN649" s="186"/>
      <c r="AO649" s="186"/>
      <c r="AP649" s="504"/>
      <c r="AQ649" s="683"/>
      <c r="AR649" s="575">
        <f>AT649+BB649</f>
        <v>0</v>
      </c>
      <c r="AS649" s="695" t="e">
        <f t="shared" si="1269"/>
        <v>#DIV/0!</v>
      </c>
      <c r="AT649" s="186">
        <f>AT650+AT651</f>
        <v>0</v>
      </c>
      <c r="AU649" s="695" t="e">
        <f t="shared" si="1312"/>
        <v>#DIV/0!</v>
      </c>
      <c r="AV649" s="186"/>
      <c r="AW649" s="186"/>
      <c r="AX649" s="186"/>
      <c r="AY649" s="186"/>
      <c r="AZ649" s="186"/>
      <c r="BA649" s="186"/>
      <c r="BB649" s="186"/>
      <c r="BC649" s="186"/>
      <c r="BD649" s="33">
        <f t="shared" si="1254"/>
        <v>0</v>
      </c>
      <c r="BE649" s="504">
        <f>BF649+BI649</f>
        <v>0</v>
      </c>
      <c r="BF649" s="186">
        <f>BF650+BF651</f>
        <v>0</v>
      </c>
      <c r="BG649" s="186"/>
      <c r="BH649" s="186"/>
      <c r="BI649" s="186"/>
      <c r="BJ649" s="504"/>
      <c r="BK649" s="186"/>
      <c r="BL649" s="186"/>
      <c r="BM649" s="186"/>
      <c r="BN649" s="504"/>
      <c r="BO649" s="186"/>
      <c r="BP649" s="186"/>
      <c r="BQ649" s="186"/>
      <c r="BR649" s="186"/>
      <c r="BS649" s="33">
        <f t="shared" si="1299"/>
        <v>0</v>
      </c>
      <c r="BT649" s="504"/>
      <c r="BU649" s="575">
        <f>BV649+BZ649</f>
        <v>0</v>
      </c>
      <c r="BV649" s="186">
        <f>BV650+BV651</f>
        <v>0</v>
      </c>
      <c r="BW649" s="186"/>
      <c r="BX649" s="186"/>
      <c r="BY649" s="186"/>
      <c r="BZ649" s="186"/>
      <c r="CE649" s="695" t="e">
        <f t="shared" si="1303"/>
        <v>#DIV/0!</v>
      </c>
    </row>
    <row r="650" spans="2:83" s="37" customFormat="1" ht="15" hidden="1" customHeight="1" x14ac:dyDescent="0.25">
      <c r="B650" s="204"/>
      <c r="C650" s="110" t="s">
        <v>39</v>
      </c>
      <c r="D650" s="116">
        <f>E650+I650</f>
        <v>0</v>
      </c>
      <c r="E650" s="35">
        <v>0</v>
      </c>
      <c r="F650" s="35"/>
      <c r="G650" s="35"/>
      <c r="H650" s="35"/>
      <c r="I650" s="35"/>
      <c r="J650" s="116">
        <f>K650+Q650</f>
        <v>0</v>
      </c>
      <c r="K650" s="116">
        <f>M650+U650</f>
        <v>0</v>
      </c>
      <c r="L650" s="116"/>
      <c r="M650" s="172">
        <v>0</v>
      </c>
      <c r="N650" s="35"/>
      <c r="O650" s="35"/>
      <c r="P650" s="35"/>
      <c r="Q650" s="35"/>
      <c r="R650" s="35"/>
      <c r="S650" s="35"/>
      <c r="T650" s="35"/>
      <c r="U650" s="35"/>
      <c r="V650" s="89">
        <f t="shared" si="1301"/>
        <v>0</v>
      </c>
      <c r="W650" s="35"/>
      <c r="X650" s="35"/>
      <c r="Y650" s="35"/>
      <c r="Z650" s="106">
        <f t="shared" si="1300"/>
        <v>0</v>
      </c>
      <c r="AA650" s="106">
        <f t="shared" si="1304"/>
        <v>0</v>
      </c>
      <c r="AB650" s="35"/>
      <c r="AC650" s="35"/>
      <c r="AD650" s="35"/>
      <c r="AE650" s="171">
        <f>AG650+AO650</f>
        <v>0</v>
      </c>
      <c r="AF650" s="695" t="e">
        <f t="shared" si="1268"/>
        <v>#DIV/0!</v>
      </c>
      <c r="AG650" s="172">
        <v>0</v>
      </c>
      <c r="AH650" s="172"/>
      <c r="AI650" s="172"/>
      <c r="AJ650" s="172"/>
      <c r="AK650" s="172"/>
      <c r="AL650" s="172"/>
      <c r="AM650" s="172"/>
      <c r="AN650" s="172"/>
      <c r="AO650" s="172"/>
      <c r="AP650" s="116"/>
      <c r="AQ650" s="116"/>
      <c r="AR650" s="116">
        <f>AT650+BB650</f>
        <v>0</v>
      </c>
      <c r="AS650" s="695" t="e">
        <f t="shared" si="1269"/>
        <v>#DIV/0!</v>
      </c>
      <c r="AT650" s="172">
        <v>0</v>
      </c>
      <c r="AU650" s="695" t="e">
        <f t="shared" si="1312"/>
        <v>#DIV/0!</v>
      </c>
      <c r="AV650" s="172"/>
      <c r="AW650" s="172"/>
      <c r="AX650" s="172"/>
      <c r="AY650" s="172"/>
      <c r="AZ650" s="172"/>
      <c r="BA650" s="172"/>
      <c r="BB650" s="172"/>
      <c r="BC650" s="172"/>
      <c r="BD650" s="33">
        <f t="shared" si="1254"/>
        <v>0</v>
      </c>
      <c r="BE650" s="116">
        <f>BF650+BI650</f>
        <v>0</v>
      </c>
      <c r="BF650" s="172">
        <v>0</v>
      </c>
      <c r="BG650" s="172"/>
      <c r="BH650" s="172"/>
      <c r="BI650" s="172"/>
      <c r="BJ650" s="116"/>
      <c r="BK650" s="172"/>
      <c r="BL650" s="172"/>
      <c r="BM650" s="172"/>
      <c r="BN650" s="116"/>
      <c r="BO650" s="172"/>
      <c r="BP650" s="172"/>
      <c r="BQ650" s="172"/>
      <c r="BR650" s="172"/>
      <c r="BS650" s="33">
        <f t="shared" si="1299"/>
        <v>0</v>
      </c>
      <c r="BT650" s="116"/>
      <c r="BU650" s="116">
        <f>BV650+BZ650</f>
        <v>0</v>
      </c>
      <c r="BV650" s="172">
        <v>0</v>
      </c>
      <c r="BW650" s="172"/>
      <c r="BX650" s="172"/>
      <c r="BY650" s="172"/>
      <c r="BZ650" s="172"/>
      <c r="CE650" s="695" t="e">
        <f t="shared" si="1303"/>
        <v>#DIV/0!</v>
      </c>
    </row>
    <row r="651" spans="2:83" s="37" customFormat="1" ht="15" hidden="1" customHeight="1" x14ac:dyDescent="0.25">
      <c r="B651" s="204"/>
      <c r="C651" s="110" t="s">
        <v>47</v>
      </c>
      <c r="D651" s="116">
        <f>E651+I651</f>
        <v>0</v>
      </c>
      <c r="E651" s="35">
        <v>0</v>
      </c>
      <c r="F651" s="35"/>
      <c r="G651" s="35"/>
      <c r="H651" s="35"/>
      <c r="I651" s="35"/>
      <c r="J651" s="116">
        <f>K651+Q651</f>
        <v>0</v>
      </c>
      <c r="K651" s="116">
        <f>M651+U651</f>
        <v>0</v>
      </c>
      <c r="L651" s="116"/>
      <c r="M651" s="172">
        <v>0</v>
      </c>
      <c r="N651" s="35"/>
      <c r="O651" s="35"/>
      <c r="P651" s="35"/>
      <c r="Q651" s="35"/>
      <c r="R651" s="35"/>
      <c r="S651" s="35"/>
      <c r="T651" s="35"/>
      <c r="U651" s="35"/>
      <c r="V651" s="89">
        <f t="shared" si="1301"/>
        <v>0</v>
      </c>
      <c r="W651" s="35"/>
      <c r="X651" s="35"/>
      <c r="Y651" s="35"/>
      <c r="Z651" s="508">
        <f t="shared" si="1300"/>
        <v>0</v>
      </c>
      <c r="AA651" s="508">
        <f t="shared" si="1304"/>
        <v>0</v>
      </c>
      <c r="AB651" s="35"/>
      <c r="AC651" s="35"/>
      <c r="AD651" s="35"/>
      <c r="AE651" s="171">
        <f>AG651+AO651</f>
        <v>0</v>
      </c>
      <c r="AF651" s="695" t="e">
        <f t="shared" si="1268"/>
        <v>#DIV/0!</v>
      </c>
      <c r="AG651" s="172">
        <v>0</v>
      </c>
      <c r="AH651" s="172"/>
      <c r="AI651" s="172"/>
      <c r="AJ651" s="172"/>
      <c r="AK651" s="172"/>
      <c r="AL651" s="172"/>
      <c r="AM651" s="172"/>
      <c r="AN651" s="172"/>
      <c r="AO651" s="172"/>
      <c r="AP651" s="116"/>
      <c r="AQ651" s="116"/>
      <c r="AR651" s="116">
        <f>AT651+BB651</f>
        <v>0</v>
      </c>
      <c r="AS651" s="695" t="e">
        <f t="shared" si="1269"/>
        <v>#DIV/0!</v>
      </c>
      <c r="AT651" s="172">
        <v>0</v>
      </c>
      <c r="AU651" s="695" t="e">
        <f t="shared" si="1312"/>
        <v>#DIV/0!</v>
      </c>
      <c r="AV651" s="172"/>
      <c r="AW651" s="172"/>
      <c r="AX651" s="172"/>
      <c r="AY651" s="172"/>
      <c r="AZ651" s="172"/>
      <c r="BA651" s="172"/>
      <c r="BB651" s="172"/>
      <c r="BC651" s="172"/>
      <c r="BD651" s="33">
        <f t="shared" si="1254"/>
        <v>0</v>
      </c>
      <c r="BE651" s="116">
        <f>BF651+BI651</f>
        <v>0</v>
      </c>
      <c r="BF651" s="172">
        <v>0</v>
      </c>
      <c r="BG651" s="172"/>
      <c r="BH651" s="172"/>
      <c r="BI651" s="172"/>
      <c r="BJ651" s="116"/>
      <c r="BK651" s="172"/>
      <c r="BL651" s="172"/>
      <c r="BM651" s="172"/>
      <c r="BN651" s="116"/>
      <c r="BO651" s="172"/>
      <c r="BP651" s="172"/>
      <c r="BQ651" s="172"/>
      <c r="BR651" s="172"/>
      <c r="BS651" s="33">
        <f t="shared" si="1299"/>
        <v>0</v>
      </c>
      <c r="BT651" s="116"/>
      <c r="BU651" s="116">
        <f>BV651+BZ651</f>
        <v>0</v>
      </c>
      <c r="BV651" s="172">
        <v>0</v>
      </c>
      <c r="BW651" s="172"/>
      <c r="BX651" s="172"/>
      <c r="BY651" s="172"/>
      <c r="BZ651" s="172"/>
      <c r="CE651" s="695" t="e">
        <f t="shared" si="1303"/>
        <v>#DIV/0!</v>
      </c>
    </row>
    <row r="652" spans="2:83" s="40" customFormat="1" ht="155.25" hidden="1" customHeight="1" x14ac:dyDescent="0.25">
      <c r="B652" s="200" t="s">
        <v>5</v>
      </c>
      <c r="C652" s="97" t="s">
        <v>90</v>
      </c>
      <c r="D652" s="98">
        <f>E652</f>
        <v>0</v>
      </c>
      <c r="E652" s="286">
        <f>E653</f>
        <v>0</v>
      </c>
      <c r="F652" s="286"/>
      <c r="G652" s="286"/>
      <c r="H652" s="286"/>
      <c r="I652" s="286"/>
      <c r="J652" s="98">
        <f>K652</f>
        <v>0</v>
      </c>
      <c r="K652" s="98">
        <f>M652</f>
        <v>0</v>
      </c>
      <c r="L652" s="98"/>
      <c r="M652" s="186">
        <f>M653</f>
        <v>0</v>
      </c>
      <c r="N652" s="286"/>
      <c r="O652" s="286"/>
      <c r="P652" s="286"/>
      <c r="Q652" s="286"/>
      <c r="R652" s="286"/>
      <c r="S652" s="286"/>
      <c r="T652" s="286"/>
      <c r="U652" s="286"/>
      <c r="V652" s="89">
        <f t="shared" si="1301"/>
        <v>0</v>
      </c>
      <c r="W652" s="286"/>
      <c r="X652" s="286"/>
      <c r="Y652" s="286"/>
      <c r="Z652" s="106">
        <f t="shared" si="1300"/>
        <v>0</v>
      </c>
      <c r="AA652" s="106">
        <f t="shared" si="1304"/>
        <v>0</v>
      </c>
      <c r="AB652" s="286"/>
      <c r="AC652" s="286"/>
      <c r="AD652" s="286"/>
      <c r="AE652" s="185">
        <f>AG652</f>
        <v>0</v>
      </c>
      <c r="AF652" s="695" t="e">
        <f t="shared" si="1268"/>
        <v>#DIV/0!</v>
      </c>
      <c r="AG652" s="186">
        <f>AG653</f>
        <v>0</v>
      </c>
      <c r="AH652" s="186"/>
      <c r="AI652" s="186"/>
      <c r="AJ652" s="186"/>
      <c r="AK652" s="186"/>
      <c r="AL652" s="186"/>
      <c r="AM652" s="186"/>
      <c r="AN652" s="186"/>
      <c r="AO652" s="186"/>
      <c r="AP652" s="98"/>
      <c r="AQ652" s="98"/>
      <c r="AR652" s="98">
        <f>AT652</f>
        <v>0</v>
      </c>
      <c r="AS652" s="695" t="e">
        <f t="shared" si="1269"/>
        <v>#DIV/0!</v>
      </c>
      <c r="AT652" s="186">
        <f>AT653</f>
        <v>0</v>
      </c>
      <c r="AU652" s="695" t="e">
        <f t="shared" si="1312"/>
        <v>#DIV/0!</v>
      </c>
      <c r="AV652" s="186"/>
      <c r="AW652" s="186"/>
      <c r="AX652" s="186"/>
      <c r="AY652" s="186"/>
      <c r="AZ652" s="186"/>
      <c r="BA652" s="186"/>
      <c r="BB652" s="186"/>
      <c r="BC652" s="186"/>
      <c r="BD652" s="33">
        <f t="shared" si="1254"/>
        <v>0</v>
      </c>
      <c r="BE652" s="98">
        <f>BF652</f>
        <v>0</v>
      </c>
      <c r="BF652" s="186">
        <f>BF653</f>
        <v>0</v>
      </c>
      <c r="BG652" s="186"/>
      <c r="BH652" s="186"/>
      <c r="BI652" s="186"/>
      <c r="BJ652" s="98"/>
      <c r="BK652" s="186"/>
      <c r="BL652" s="186"/>
      <c r="BM652" s="186"/>
      <c r="BN652" s="98"/>
      <c r="BO652" s="186"/>
      <c r="BP652" s="186"/>
      <c r="BQ652" s="186"/>
      <c r="BR652" s="186"/>
      <c r="BS652" s="33">
        <f t="shared" si="1299"/>
        <v>0</v>
      </c>
      <c r="BT652" s="98"/>
      <c r="BU652" s="98">
        <f>BV652</f>
        <v>0</v>
      </c>
      <c r="BV652" s="186">
        <f>BV653</f>
        <v>0</v>
      </c>
      <c r="BW652" s="186"/>
      <c r="BX652" s="186"/>
      <c r="BY652" s="186"/>
      <c r="BZ652" s="186"/>
      <c r="CE652" s="695" t="e">
        <f t="shared" si="1303"/>
        <v>#DIV/0!</v>
      </c>
    </row>
    <row r="653" spans="2:83" s="37" customFormat="1" ht="24" hidden="1" customHeight="1" x14ac:dyDescent="0.25">
      <c r="B653" s="204"/>
      <c r="C653" s="110" t="s">
        <v>39</v>
      </c>
      <c r="D653" s="116">
        <f>E653</f>
        <v>0</v>
      </c>
      <c r="E653" s="35">
        <v>0</v>
      </c>
      <c r="F653" s="35"/>
      <c r="G653" s="35"/>
      <c r="H653" s="35"/>
      <c r="I653" s="35"/>
      <c r="J653" s="116">
        <f>K653</f>
        <v>0</v>
      </c>
      <c r="K653" s="116">
        <f>M653</f>
        <v>0</v>
      </c>
      <c r="L653" s="116"/>
      <c r="M653" s="172">
        <v>0</v>
      </c>
      <c r="N653" s="35"/>
      <c r="O653" s="35"/>
      <c r="P653" s="35"/>
      <c r="Q653" s="35"/>
      <c r="R653" s="35"/>
      <c r="S653" s="35"/>
      <c r="T653" s="35"/>
      <c r="U653" s="35"/>
      <c r="V653" s="89">
        <f t="shared" si="1301"/>
        <v>0</v>
      </c>
      <c r="W653" s="35"/>
      <c r="X653" s="35"/>
      <c r="Y653" s="35"/>
      <c r="Z653" s="508">
        <f t="shared" si="1300"/>
        <v>0</v>
      </c>
      <c r="AA653" s="508">
        <f t="shared" si="1304"/>
        <v>0</v>
      </c>
      <c r="AB653" s="35"/>
      <c r="AC653" s="35"/>
      <c r="AD653" s="35"/>
      <c r="AE653" s="171">
        <f>AG653</f>
        <v>0</v>
      </c>
      <c r="AF653" s="695" t="e">
        <f t="shared" si="1268"/>
        <v>#DIV/0!</v>
      </c>
      <c r="AG653" s="172">
        <v>0</v>
      </c>
      <c r="AH653" s="172"/>
      <c r="AI653" s="172"/>
      <c r="AJ653" s="172"/>
      <c r="AK653" s="172"/>
      <c r="AL653" s="172"/>
      <c r="AM653" s="172"/>
      <c r="AN653" s="172"/>
      <c r="AO653" s="172"/>
      <c r="AP653" s="116"/>
      <c r="AQ653" s="116"/>
      <c r="AR653" s="116">
        <f>AT653</f>
        <v>0</v>
      </c>
      <c r="AS653" s="695" t="e">
        <f t="shared" si="1269"/>
        <v>#DIV/0!</v>
      </c>
      <c r="AT653" s="172">
        <v>0</v>
      </c>
      <c r="AU653" s="695" t="e">
        <f t="shared" si="1312"/>
        <v>#DIV/0!</v>
      </c>
      <c r="AV653" s="172"/>
      <c r="AW653" s="172"/>
      <c r="AX653" s="172"/>
      <c r="AY653" s="172"/>
      <c r="AZ653" s="172"/>
      <c r="BA653" s="172"/>
      <c r="BB653" s="172"/>
      <c r="BC653" s="172"/>
      <c r="BD653" s="33">
        <f t="shared" si="1254"/>
        <v>0</v>
      </c>
      <c r="BE653" s="116">
        <f>BF653</f>
        <v>0</v>
      </c>
      <c r="BF653" s="172">
        <v>0</v>
      </c>
      <c r="BG653" s="172"/>
      <c r="BH653" s="172"/>
      <c r="BI653" s="172"/>
      <c r="BJ653" s="116"/>
      <c r="BK653" s="172"/>
      <c r="BL653" s="172"/>
      <c r="BM653" s="172"/>
      <c r="BN653" s="116"/>
      <c r="BO653" s="172"/>
      <c r="BP653" s="172"/>
      <c r="BQ653" s="172"/>
      <c r="BR653" s="172"/>
      <c r="BS653" s="33">
        <f t="shared" si="1299"/>
        <v>0</v>
      </c>
      <c r="BT653" s="116"/>
      <c r="BU653" s="116">
        <f>BV653</f>
        <v>0</v>
      </c>
      <c r="BV653" s="172">
        <v>0</v>
      </c>
      <c r="BW653" s="172"/>
      <c r="BX653" s="172"/>
      <c r="BY653" s="172"/>
      <c r="BZ653" s="172"/>
      <c r="CE653" s="695" t="e">
        <f t="shared" si="1303"/>
        <v>#DIV/0!</v>
      </c>
    </row>
    <row r="654" spans="2:83" s="37" customFormat="1" ht="35.25" hidden="1" customHeight="1" x14ac:dyDescent="0.25">
      <c r="B654" s="204"/>
      <c r="C654" s="110" t="s">
        <v>47</v>
      </c>
      <c r="D654" s="116"/>
      <c r="E654" s="35"/>
      <c r="F654" s="35"/>
      <c r="G654" s="35"/>
      <c r="H654" s="35"/>
      <c r="I654" s="35"/>
      <c r="J654" s="116"/>
      <c r="K654" s="116"/>
      <c r="L654" s="116"/>
      <c r="M654" s="172"/>
      <c r="N654" s="35"/>
      <c r="O654" s="35"/>
      <c r="P654" s="35"/>
      <c r="Q654" s="35"/>
      <c r="R654" s="35"/>
      <c r="S654" s="35"/>
      <c r="T654" s="35"/>
      <c r="U654" s="35"/>
      <c r="V654" s="89">
        <f t="shared" si="1301"/>
        <v>0</v>
      </c>
      <c r="W654" s="35"/>
      <c r="X654" s="35"/>
      <c r="Y654" s="35"/>
      <c r="Z654" s="106">
        <f t="shared" si="1300"/>
        <v>0</v>
      </c>
      <c r="AA654" s="106">
        <f t="shared" si="1304"/>
        <v>0</v>
      </c>
      <c r="AB654" s="35"/>
      <c r="AC654" s="35"/>
      <c r="AD654" s="35"/>
      <c r="AE654" s="171"/>
      <c r="AF654" s="695" t="e">
        <f t="shared" si="1268"/>
        <v>#DIV/0!</v>
      </c>
      <c r="AG654" s="172"/>
      <c r="AH654" s="172"/>
      <c r="AI654" s="172"/>
      <c r="AJ654" s="172"/>
      <c r="AK654" s="172"/>
      <c r="AL654" s="172"/>
      <c r="AM654" s="172"/>
      <c r="AN654" s="172"/>
      <c r="AO654" s="172"/>
      <c r="AP654" s="116"/>
      <c r="AQ654" s="116"/>
      <c r="AR654" s="116"/>
      <c r="AS654" s="695" t="e">
        <f t="shared" si="1269"/>
        <v>#DIV/0!</v>
      </c>
      <c r="AT654" s="172"/>
      <c r="AU654" s="695" t="e">
        <f t="shared" si="1312"/>
        <v>#DIV/0!</v>
      </c>
      <c r="AV654" s="172"/>
      <c r="AW654" s="172"/>
      <c r="AX654" s="172"/>
      <c r="AY654" s="172"/>
      <c r="AZ654" s="172"/>
      <c r="BA654" s="172"/>
      <c r="BB654" s="172"/>
      <c r="BC654" s="172"/>
      <c r="BD654" s="33">
        <f t="shared" si="1254"/>
        <v>0</v>
      </c>
      <c r="BE654" s="116"/>
      <c r="BF654" s="172"/>
      <c r="BG654" s="172"/>
      <c r="BH654" s="172"/>
      <c r="BI654" s="172"/>
      <c r="BJ654" s="116"/>
      <c r="BK654" s="172"/>
      <c r="BL654" s="172"/>
      <c r="BM654" s="172"/>
      <c r="BN654" s="116"/>
      <c r="BO654" s="172"/>
      <c r="BP654" s="172"/>
      <c r="BQ654" s="172"/>
      <c r="BR654" s="172"/>
      <c r="BS654" s="33">
        <f t="shared" si="1299"/>
        <v>0</v>
      </c>
      <c r="BT654" s="116"/>
      <c r="BU654" s="116"/>
      <c r="BV654" s="172"/>
      <c r="BW654" s="172"/>
      <c r="BX654" s="172"/>
      <c r="BY654" s="172"/>
      <c r="BZ654" s="172"/>
      <c r="CE654" s="695" t="e">
        <f t="shared" si="1303"/>
        <v>#DIV/0!</v>
      </c>
    </row>
    <row r="655" spans="2:83" s="37" customFormat="1" ht="86.25" hidden="1" customHeight="1" x14ac:dyDescent="0.25">
      <c r="B655" s="217" t="s">
        <v>8</v>
      </c>
      <c r="C655" s="103" t="s">
        <v>91</v>
      </c>
      <c r="D655" s="105">
        <v>0</v>
      </c>
      <c r="E655" s="28">
        <v>0</v>
      </c>
      <c r="F655" s="28"/>
      <c r="G655" s="28"/>
      <c r="H655" s="28"/>
      <c r="I655" s="28">
        <v>0</v>
      </c>
      <c r="J655" s="105">
        <v>0</v>
      </c>
      <c r="K655" s="575">
        <v>0</v>
      </c>
      <c r="L655" s="683"/>
      <c r="M655" s="239">
        <v>0</v>
      </c>
      <c r="N655" s="19"/>
      <c r="O655" s="28"/>
      <c r="P655" s="19"/>
      <c r="Q655" s="28"/>
      <c r="R655" s="19"/>
      <c r="S655" s="28"/>
      <c r="T655" s="19"/>
      <c r="U655" s="28">
        <v>0</v>
      </c>
      <c r="V655" s="89">
        <f t="shared" si="1301"/>
        <v>0</v>
      </c>
      <c r="W655" s="28"/>
      <c r="X655" s="28"/>
      <c r="Y655" s="28"/>
      <c r="Z655" s="508">
        <f t="shared" si="1300"/>
        <v>0</v>
      </c>
      <c r="AA655" s="508">
        <f t="shared" si="1304"/>
        <v>0</v>
      </c>
      <c r="AB655" s="28"/>
      <c r="AC655" s="28"/>
      <c r="AD655" s="19"/>
      <c r="AE655" s="886">
        <v>0</v>
      </c>
      <c r="AF655" s="695" t="e">
        <f t="shared" si="1268"/>
        <v>#DIV/0!</v>
      </c>
      <c r="AG655" s="239">
        <v>0</v>
      </c>
      <c r="AH655" s="237"/>
      <c r="AI655" s="239"/>
      <c r="AJ655" s="237"/>
      <c r="AK655" s="239"/>
      <c r="AL655" s="237"/>
      <c r="AM655" s="239"/>
      <c r="AN655" s="237"/>
      <c r="AO655" s="239">
        <v>0</v>
      </c>
      <c r="AP655" s="105"/>
      <c r="AQ655" s="683"/>
      <c r="AR655" s="105">
        <v>0</v>
      </c>
      <c r="AS655" s="695" t="e">
        <f t="shared" si="1269"/>
        <v>#DIV/0!</v>
      </c>
      <c r="AT655" s="239">
        <v>0</v>
      </c>
      <c r="AU655" s="695" t="e">
        <f t="shared" si="1312"/>
        <v>#DIV/0!</v>
      </c>
      <c r="AV655" s="239"/>
      <c r="AW655" s="237"/>
      <c r="AX655" s="239"/>
      <c r="AY655" s="237"/>
      <c r="AZ655" s="239"/>
      <c r="BA655" s="237"/>
      <c r="BB655" s="239">
        <v>0</v>
      </c>
      <c r="BC655" s="239"/>
      <c r="BD655" s="33">
        <f t="shared" ref="BD655:BD657" si="1317">AO655</f>
        <v>0</v>
      </c>
      <c r="BE655" s="105">
        <v>0</v>
      </c>
      <c r="BF655" s="239">
        <v>0</v>
      </c>
      <c r="BG655" s="239"/>
      <c r="BH655" s="239"/>
      <c r="BI655" s="239">
        <v>0</v>
      </c>
      <c r="BJ655" s="105"/>
      <c r="BK655" s="239"/>
      <c r="BL655" s="239"/>
      <c r="BM655" s="239"/>
      <c r="BN655" s="105"/>
      <c r="BO655" s="239"/>
      <c r="BP655" s="239"/>
      <c r="BQ655" s="239"/>
      <c r="BR655" s="239"/>
      <c r="BS655" s="33">
        <f t="shared" si="1299"/>
        <v>0</v>
      </c>
      <c r="BT655" s="105"/>
      <c r="BU655" s="105">
        <v>0</v>
      </c>
      <c r="BV655" s="239">
        <v>0</v>
      </c>
      <c r="BW655" s="239"/>
      <c r="BX655" s="239"/>
      <c r="BY655" s="239"/>
      <c r="BZ655" s="239">
        <v>0</v>
      </c>
      <c r="CE655" s="695" t="e">
        <f t="shared" si="1303"/>
        <v>#DIV/0!</v>
      </c>
    </row>
    <row r="656" spans="2:83" s="45" customFormat="1" ht="90.75" hidden="1" customHeight="1" x14ac:dyDescent="0.25">
      <c r="B656" s="217" t="s">
        <v>9</v>
      </c>
      <c r="C656" s="103" t="s">
        <v>92</v>
      </c>
      <c r="D656" s="106">
        <v>0</v>
      </c>
      <c r="E656" s="31">
        <v>0</v>
      </c>
      <c r="F656" s="31"/>
      <c r="G656" s="31"/>
      <c r="H656" s="31"/>
      <c r="I656" s="31">
        <v>0</v>
      </c>
      <c r="J656" s="106">
        <v>0</v>
      </c>
      <c r="K656" s="106">
        <v>0</v>
      </c>
      <c r="L656" s="106"/>
      <c r="M656" s="236">
        <v>0</v>
      </c>
      <c r="N656" s="31"/>
      <c r="O656" s="31"/>
      <c r="P656" s="31"/>
      <c r="Q656" s="31"/>
      <c r="R656" s="31"/>
      <c r="S656" s="31"/>
      <c r="T656" s="31"/>
      <c r="U656" s="31">
        <v>0</v>
      </c>
      <c r="V656" s="89">
        <f t="shared" si="1301"/>
        <v>0</v>
      </c>
      <c r="W656" s="31"/>
      <c r="X656" s="31"/>
      <c r="Y656" s="31"/>
      <c r="Z656" s="106">
        <f t="shared" si="1300"/>
        <v>0</v>
      </c>
      <c r="AA656" s="106">
        <f t="shared" si="1304"/>
        <v>0</v>
      </c>
      <c r="AB656" s="31"/>
      <c r="AC656" s="31"/>
      <c r="AD656" s="31"/>
      <c r="AE656" s="109">
        <v>0</v>
      </c>
      <c r="AF656" s="695" t="e">
        <f t="shared" si="1268"/>
        <v>#DIV/0!</v>
      </c>
      <c r="AG656" s="236">
        <v>0</v>
      </c>
      <c r="AH656" s="236"/>
      <c r="AI656" s="236"/>
      <c r="AJ656" s="236"/>
      <c r="AK656" s="236"/>
      <c r="AL656" s="236"/>
      <c r="AM656" s="236"/>
      <c r="AN656" s="236"/>
      <c r="AO656" s="236">
        <v>0</v>
      </c>
      <c r="AP656" s="106"/>
      <c r="AQ656" s="106"/>
      <c r="AR656" s="106">
        <v>0</v>
      </c>
      <c r="AS656" s="695" t="e">
        <f t="shared" si="1269"/>
        <v>#DIV/0!</v>
      </c>
      <c r="AT656" s="236">
        <v>0</v>
      </c>
      <c r="AU656" s="695" t="e">
        <f t="shared" si="1312"/>
        <v>#DIV/0!</v>
      </c>
      <c r="AV656" s="236"/>
      <c r="AW656" s="236"/>
      <c r="AX656" s="236"/>
      <c r="AY656" s="236"/>
      <c r="AZ656" s="236"/>
      <c r="BA656" s="236"/>
      <c r="BB656" s="236">
        <v>0</v>
      </c>
      <c r="BC656" s="236"/>
      <c r="BD656" s="33">
        <f t="shared" si="1317"/>
        <v>0</v>
      </c>
      <c r="BE656" s="106">
        <v>0</v>
      </c>
      <c r="BF656" s="236">
        <v>0</v>
      </c>
      <c r="BG656" s="236"/>
      <c r="BH656" s="236"/>
      <c r="BI656" s="236">
        <v>0</v>
      </c>
      <c r="BJ656" s="106"/>
      <c r="BK656" s="236"/>
      <c r="BL656" s="236"/>
      <c r="BM656" s="236"/>
      <c r="BN656" s="106"/>
      <c r="BO656" s="236"/>
      <c r="BP656" s="236"/>
      <c r="BQ656" s="236"/>
      <c r="BR656" s="236"/>
      <c r="BS656" s="33">
        <f t="shared" si="1299"/>
        <v>0</v>
      </c>
      <c r="BT656" s="106"/>
      <c r="BU656" s="106">
        <v>0</v>
      </c>
      <c r="BV656" s="236">
        <v>0</v>
      </c>
      <c r="BW656" s="236"/>
      <c r="BX656" s="236"/>
      <c r="BY656" s="236"/>
      <c r="BZ656" s="236">
        <v>0</v>
      </c>
      <c r="CE656" s="695" t="e">
        <f t="shared" si="1303"/>
        <v>#DIV/0!</v>
      </c>
    </row>
    <row r="657" spans="2:83" s="45" customFormat="1" ht="180" hidden="1" customHeight="1" x14ac:dyDescent="0.25">
      <c r="B657" s="206" t="s">
        <v>34</v>
      </c>
      <c r="C657" s="53" t="s">
        <v>85</v>
      </c>
      <c r="D657" s="106">
        <f>I657</f>
        <v>0</v>
      </c>
      <c r="E657" s="31"/>
      <c r="F657" s="31"/>
      <c r="G657" s="31"/>
      <c r="H657" s="31"/>
      <c r="I657" s="31"/>
      <c r="J657" s="106">
        <f>Q657</f>
        <v>0</v>
      </c>
      <c r="K657" s="106">
        <f>U657</f>
        <v>0</v>
      </c>
      <c r="L657" s="106"/>
      <c r="M657" s="236"/>
      <c r="N657" s="31"/>
      <c r="O657" s="31"/>
      <c r="P657" s="31"/>
      <c r="Q657" s="31"/>
      <c r="R657" s="31"/>
      <c r="S657" s="31"/>
      <c r="T657" s="31"/>
      <c r="U657" s="31"/>
      <c r="V657" s="89">
        <f t="shared" si="1301"/>
        <v>0</v>
      </c>
      <c r="W657" s="31"/>
      <c r="X657" s="31"/>
      <c r="Y657" s="31"/>
      <c r="Z657" s="508">
        <f t="shared" si="1300"/>
        <v>0</v>
      </c>
      <c r="AA657" s="508">
        <f t="shared" si="1304"/>
        <v>0</v>
      </c>
      <c r="AB657" s="31"/>
      <c r="AC657" s="31"/>
      <c r="AD657" s="31"/>
      <c r="AE657" s="109">
        <f>AO657</f>
        <v>0</v>
      </c>
      <c r="AF657" s="106"/>
      <c r="AG657" s="236"/>
      <c r="AH657" s="236"/>
      <c r="AI657" s="236"/>
      <c r="AJ657" s="236"/>
      <c r="AK657" s="236"/>
      <c r="AL657" s="236"/>
      <c r="AM657" s="236"/>
      <c r="AN657" s="236"/>
      <c r="AO657" s="236"/>
      <c r="AP657" s="106">
        <f t="shared" ref="AP657" si="1318">AR657+AT657+AX657</f>
        <v>0</v>
      </c>
      <c r="AQ657" s="106"/>
      <c r="AR657" s="106">
        <f>BB657</f>
        <v>0</v>
      </c>
      <c r="AS657" s="695" t="e">
        <f t="shared" si="1269"/>
        <v>#DIV/0!</v>
      </c>
      <c r="AT657" s="236"/>
      <c r="AU657" s="236"/>
      <c r="AV657" s="236"/>
      <c r="AW657" s="236"/>
      <c r="AX657" s="236"/>
      <c r="AY657" s="236"/>
      <c r="AZ657" s="236"/>
      <c r="BA657" s="236"/>
      <c r="BB657" s="236"/>
      <c r="BC657" s="236"/>
      <c r="BD657" s="33">
        <f t="shared" si="1317"/>
        <v>0</v>
      </c>
      <c r="BE657" s="106">
        <f>BI657</f>
        <v>0</v>
      </c>
      <c r="BF657" s="236"/>
      <c r="BG657" s="236"/>
      <c r="BH657" s="236"/>
      <c r="BI657" s="236"/>
      <c r="BJ657" s="106">
        <f t="shared" ref="BJ657" si="1319">BK657+BL657+BM657</f>
        <v>0</v>
      </c>
      <c r="BK657" s="236"/>
      <c r="BL657" s="236"/>
      <c r="BM657" s="236"/>
      <c r="BN657" s="106">
        <f t="shared" ref="BN657" si="1320">BO657+BR657+BS657</f>
        <v>0</v>
      </c>
      <c r="BO657" s="236"/>
      <c r="BP657" s="236"/>
      <c r="BQ657" s="236"/>
      <c r="BR657" s="236"/>
      <c r="BS657" s="33">
        <f t="shared" si="1299"/>
        <v>0</v>
      </c>
      <c r="BT657" s="106"/>
      <c r="BU657" s="106">
        <f>BZ657</f>
        <v>0</v>
      </c>
      <c r="BV657" s="236"/>
      <c r="BW657" s="236"/>
      <c r="BX657" s="236"/>
      <c r="BY657" s="236"/>
      <c r="BZ657" s="236"/>
      <c r="CE657" s="695" t="e">
        <f t="shared" si="1303"/>
        <v>#DIV/0!</v>
      </c>
    </row>
    <row r="658" spans="2:83" s="45" customFormat="1" ht="81" hidden="1" customHeight="1" x14ac:dyDescent="0.25">
      <c r="B658" s="218"/>
      <c r="C658" s="27"/>
      <c r="D658" s="28"/>
      <c r="E658" s="28"/>
      <c r="F658" s="28"/>
      <c r="G658" s="28"/>
      <c r="H658" s="28"/>
      <c r="I658" s="31"/>
      <c r="J658" s="28"/>
      <c r="K658" s="19"/>
      <c r="L658" s="19"/>
      <c r="M658" s="239"/>
      <c r="N658" s="19"/>
      <c r="O658" s="28"/>
      <c r="P658" s="19"/>
      <c r="Q658" s="28"/>
      <c r="R658" s="19"/>
      <c r="S658" s="28"/>
      <c r="T658" s="19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239"/>
      <c r="AF658" s="19"/>
      <c r="AG658" s="239"/>
      <c r="AH658" s="19"/>
      <c r="AI658" s="28"/>
      <c r="AJ658" s="19"/>
      <c r="AK658" s="28"/>
      <c r="AL658" s="19"/>
      <c r="AM658" s="28"/>
      <c r="AN658" s="19"/>
      <c r="AO658" s="31"/>
      <c r="AP658" s="31"/>
      <c r="AQ658" s="31"/>
      <c r="AR658" s="28"/>
      <c r="AS658" s="19"/>
      <c r="AT658" s="239"/>
      <c r="AU658" s="19"/>
      <c r="AV658" s="28"/>
      <c r="AW658" s="19"/>
      <c r="AX658" s="239"/>
      <c r="AY658" s="19"/>
      <c r="AZ658" s="28"/>
      <c r="BA658" s="19"/>
      <c r="BB658" s="31"/>
      <c r="BC658" s="31"/>
      <c r="BD658" s="31"/>
      <c r="BE658" s="28"/>
      <c r="BF658" s="28"/>
      <c r="BG658" s="28"/>
      <c r="BH658" s="28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28"/>
      <c r="BV658" s="28"/>
      <c r="BW658" s="28"/>
      <c r="BX658" s="28"/>
      <c r="BY658" s="28"/>
      <c r="BZ658" s="31"/>
      <c r="CE658" s="695" t="e">
        <f t="shared" si="1303"/>
        <v>#DIV/0!</v>
      </c>
    </row>
    <row r="659" spans="2:83" s="45" customFormat="1" ht="81" hidden="1" customHeight="1" x14ac:dyDescent="0.25">
      <c r="B659" s="219"/>
      <c r="C659" s="56"/>
      <c r="D659" s="89"/>
      <c r="E659" s="89"/>
      <c r="F659" s="89"/>
      <c r="G659" s="89"/>
      <c r="H659" s="89"/>
      <c r="I659" s="31"/>
      <c r="J659" s="89"/>
      <c r="K659" s="19"/>
      <c r="L659" s="19"/>
      <c r="M659" s="33"/>
      <c r="N659" s="19"/>
      <c r="O659" s="89"/>
      <c r="P659" s="19"/>
      <c r="Q659" s="89"/>
      <c r="R659" s="19"/>
      <c r="S659" s="89"/>
      <c r="T659" s="19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3"/>
      <c r="AF659" s="19"/>
      <c r="AG659" s="33"/>
      <c r="AH659" s="19"/>
      <c r="AI659" s="89"/>
      <c r="AJ659" s="19"/>
      <c r="AK659" s="89"/>
      <c r="AL659" s="19"/>
      <c r="AM659" s="89"/>
      <c r="AN659" s="19"/>
      <c r="AO659" s="31"/>
      <c r="AP659" s="31"/>
      <c r="AQ659" s="31"/>
      <c r="AR659" s="89"/>
      <c r="AS659" s="19"/>
      <c r="AT659" s="33"/>
      <c r="AU659" s="19"/>
      <c r="AV659" s="89"/>
      <c r="AW659" s="19"/>
      <c r="AX659" s="33"/>
      <c r="AY659" s="19"/>
      <c r="AZ659" s="89"/>
      <c r="BA659" s="19"/>
      <c r="BB659" s="31"/>
      <c r="BC659" s="31"/>
      <c r="BD659" s="31"/>
      <c r="BE659" s="89"/>
      <c r="BF659" s="89"/>
      <c r="BG659" s="89"/>
      <c r="BH659" s="89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89"/>
      <c r="BV659" s="89"/>
      <c r="BW659" s="89"/>
      <c r="BX659" s="89"/>
      <c r="BY659" s="89"/>
      <c r="BZ659" s="31"/>
      <c r="CE659" s="695" t="e">
        <f t="shared" si="1303"/>
        <v>#DIV/0!</v>
      </c>
    </row>
    <row r="660" spans="2:83" s="45" customFormat="1" ht="180" hidden="1" customHeight="1" x14ac:dyDescent="0.25">
      <c r="B660" s="220"/>
      <c r="C660" s="39"/>
      <c r="D660" s="19"/>
      <c r="E660" s="89"/>
      <c r="F660" s="89"/>
      <c r="G660" s="89"/>
      <c r="H660" s="31"/>
      <c r="I660" s="31"/>
      <c r="J660" s="19"/>
      <c r="K660" s="19"/>
      <c r="L660" s="19"/>
      <c r="M660" s="33"/>
      <c r="N660" s="19"/>
      <c r="O660" s="89"/>
      <c r="P660" s="19"/>
      <c r="Q660" s="89"/>
      <c r="R660" s="19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237"/>
      <c r="AF660" s="19"/>
      <c r="AG660" s="33"/>
      <c r="AH660" s="19"/>
      <c r="AI660" s="89"/>
      <c r="AJ660" s="19"/>
      <c r="AK660" s="89"/>
      <c r="AL660" s="19"/>
      <c r="AM660" s="31"/>
      <c r="AN660" s="31"/>
      <c r="AO660" s="31"/>
      <c r="AP660" s="31"/>
      <c r="AQ660" s="31"/>
      <c r="AR660" s="19"/>
      <c r="AS660" s="19"/>
      <c r="AT660" s="33"/>
      <c r="AU660" s="19"/>
      <c r="AV660" s="89"/>
      <c r="AW660" s="19"/>
      <c r="AX660" s="33"/>
      <c r="AY660" s="19"/>
      <c r="AZ660" s="31"/>
      <c r="BA660" s="31"/>
      <c r="BB660" s="31"/>
      <c r="BC660" s="31"/>
      <c r="BD660" s="31"/>
      <c r="BE660" s="19"/>
      <c r="BF660" s="89"/>
      <c r="BG660" s="89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19"/>
      <c r="BV660" s="89"/>
      <c r="BW660" s="89"/>
      <c r="BX660" s="89"/>
      <c r="BY660" s="31"/>
      <c r="BZ660" s="31"/>
      <c r="CE660" s="695" t="e">
        <f t="shared" si="1303"/>
        <v>#DIV/0!</v>
      </c>
    </row>
    <row r="661" spans="2:83" s="45" customFormat="1" ht="45.75" hidden="1" customHeight="1" x14ac:dyDescent="0.25">
      <c r="B661" s="220"/>
      <c r="C661" s="18"/>
      <c r="D661" s="19"/>
      <c r="E661" s="19"/>
      <c r="F661" s="19"/>
      <c r="G661" s="19"/>
      <c r="H661" s="31"/>
      <c r="I661" s="31"/>
      <c r="J661" s="19"/>
      <c r="K661" s="19"/>
      <c r="L661" s="19"/>
      <c r="M661" s="237"/>
      <c r="N661" s="19"/>
      <c r="O661" s="19"/>
      <c r="P661" s="19"/>
      <c r="Q661" s="19"/>
      <c r="R661" s="19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237"/>
      <c r="AF661" s="19"/>
      <c r="AG661" s="237"/>
      <c r="AH661" s="19"/>
      <c r="AI661" s="19"/>
      <c r="AJ661" s="19"/>
      <c r="AK661" s="19"/>
      <c r="AL661" s="19"/>
      <c r="AM661" s="31"/>
      <c r="AN661" s="31"/>
      <c r="AO661" s="31"/>
      <c r="AP661" s="31"/>
      <c r="AQ661" s="31"/>
      <c r="AR661" s="19"/>
      <c r="AS661" s="19"/>
      <c r="AT661" s="237"/>
      <c r="AU661" s="19"/>
      <c r="AV661" s="19"/>
      <c r="AW661" s="19"/>
      <c r="AX661" s="237"/>
      <c r="AY661" s="19"/>
      <c r="AZ661" s="31"/>
      <c r="BA661" s="31"/>
      <c r="BB661" s="31"/>
      <c r="BC661" s="31"/>
      <c r="BD661" s="31"/>
      <c r="BE661" s="19"/>
      <c r="BF661" s="19"/>
      <c r="BG661" s="19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19"/>
      <c r="BV661" s="19"/>
      <c r="BW661" s="19"/>
      <c r="BX661" s="19"/>
      <c r="BY661" s="31"/>
      <c r="BZ661" s="31"/>
      <c r="CE661" s="695" t="e">
        <f t="shared" si="1303"/>
        <v>#DIV/0!</v>
      </c>
    </row>
    <row r="662" spans="2:83" s="45" customFormat="1" ht="36" hidden="1" customHeight="1" x14ac:dyDescent="0.25">
      <c r="B662" s="220"/>
      <c r="C662" s="34"/>
      <c r="D662" s="31"/>
      <c r="E662" s="89"/>
      <c r="F662" s="89"/>
      <c r="G662" s="89"/>
      <c r="H662" s="31"/>
      <c r="I662" s="31"/>
      <c r="J662" s="31"/>
      <c r="K662" s="31"/>
      <c r="L662" s="31"/>
      <c r="M662" s="33"/>
      <c r="N662" s="19"/>
      <c r="O662" s="89"/>
      <c r="P662" s="19"/>
      <c r="Q662" s="89"/>
      <c r="R662" s="19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236"/>
      <c r="AF662" s="31"/>
      <c r="AG662" s="33"/>
      <c r="AH662" s="19"/>
      <c r="AI662" s="89"/>
      <c r="AJ662" s="19"/>
      <c r="AK662" s="89"/>
      <c r="AL662" s="19"/>
      <c r="AM662" s="31"/>
      <c r="AN662" s="31"/>
      <c r="AO662" s="31"/>
      <c r="AP662" s="31"/>
      <c r="AQ662" s="31"/>
      <c r="AR662" s="31"/>
      <c r="AS662" s="31"/>
      <c r="AT662" s="33"/>
      <c r="AU662" s="19"/>
      <c r="AV662" s="89"/>
      <c r="AW662" s="19"/>
      <c r="AX662" s="33"/>
      <c r="AY662" s="19"/>
      <c r="AZ662" s="31"/>
      <c r="BA662" s="31"/>
      <c r="BB662" s="31"/>
      <c r="BC662" s="31"/>
      <c r="BD662" s="31"/>
      <c r="BE662" s="31"/>
      <c r="BF662" s="89"/>
      <c r="BG662" s="89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89"/>
      <c r="BW662" s="89"/>
      <c r="BX662" s="89"/>
      <c r="BY662" s="31"/>
      <c r="BZ662" s="31"/>
      <c r="CE662" s="695" t="e">
        <f t="shared" si="1303"/>
        <v>#DIV/0!</v>
      </c>
    </row>
    <row r="663" spans="2:83" s="45" customFormat="1" ht="30" hidden="1" customHeight="1" x14ac:dyDescent="0.25">
      <c r="B663" s="220"/>
      <c r="C663" s="34"/>
      <c r="D663" s="31"/>
      <c r="E663" s="89"/>
      <c r="F663" s="89"/>
      <c r="G663" s="89"/>
      <c r="H663" s="31"/>
      <c r="I663" s="31"/>
      <c r="J663" s="31"/>
      <c r="K663" s="31"/>
      <c r="L663" s="31"/>
      <c r="M663" s="33"/>
      <c r="N663" s="19"/>
      <c r="O663" s="89"/>
      <c r="P663" s="19"/>
      <c r="Q663" s="89"/>
      <c r="R663" s="19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236"/>
      <c r="AF663" s="31"/>
      <c r="AG663" s="33"/>
      <c r="AH663" s="19"/>
      <c r="AI663" s="89"/>
      <c r="AJ663" s="19"/>
      <c r="AK663" s="89"/>
      <c r="AL663" s="19"/>
      <c r="AM663" s="31"/>
      <c r="AN663" s="31"/>
      <c r="AO663" s="31"/>
      <c r="AP663" s="31"/>
      <c r="AQ663" s="31"/>
      <c r="AR663" s="31"/>
      <c r="AS663" s="31"/>
      <c r="AT663" s="33"/>
      <c r="AU663" s="19"/>
      <c r="AV663" s="89"/>
      <c r="AW663" s="19"/>
      <c r="AX663" s="33"/>
      <c r="AY663" s="19"/>
      <c r="AZ663" s="31"/>
      <c r="BA663" s="31"/>
      <c r="BB663" s="31"/>
      <c r="BC663" s="31"/>
      <c r="BD663" s="31"/>
      <c r="BE663" s="31"/>
      <c r="BF663" s="89"/>
      <c r="BG663" s="89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89"/>
      <c r="BW663" s="89"/>
      <c r="BX663" s="89"/>
      <c r="BY663" s="31"/>
      <c r="BZ663" s="31"/>
      <c r="CE663" s="695" t="e">
        <f t="shared" si="1303"/>
        <v>#DIV/0!</v>
      </c>
    </row>
    <row r="664" spans="2:83" s="45" customFormat="1" ht="45" hidden="1" customHeight="1" x14ac:dyDescent="0.25">
      <c r="B664" s="220"/>
      <c r="C664" s="34"/>
      <c r="D664" s="19"/>
      <c r="E664" s="31"/>
      <c r="F664" s="31"/>
      <c r="G664" s="31"/>
      <c r="H664" s="31"/>
      <c r="I664" s="31"/>
      <c r="J664" s="19"/>
      <c r="K664" s="19"/>
      <c r="L664" s="19"/>
      <c r="M664" s="236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237"/>
      <c r="AF664" s="19"/>
      <c r="AG664" s="236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19"/>
      <c r="AS664" s="19"/>
      <c r="AT664" s="236"/>
      <c r="AU664" s="31"/>
      <c r="AV664" s="31"/>
      <c r="AW664" s="31"/>
      <c r="AX664" s="236"/>
      <c r="AY664" s="31"/>
      <c r="AZ664" s="31"/>
      <c r="BA664" s="31"/>
      <c r="BB664" s="31"/>
      <c r="BC664" s="31"/>
      <c r="BD664" s="31"/>
      <c r="BE664" s="19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19"/>
      <c r="BV664" s="31"/>
      <c r="BW664" s="31"/>
      <c r="BX664" s="31"/>
      <c r="BY664" s="31"/>
      <c r="BZ664" s="31"/>
      <c r="CE664" s="695" t="e">
        <f t="shared" si="1303"/>
        <v>#DIV/0!</v>
      </c>
    </row>
    <row r="665" spans="2:83" s="45" customFormat="1" ht="56.25" hidden="1" customHeight="1" x14ac:dyDescent="0.25">
      <c r="B665" s="220"/>
      <c r="C665" s="34"/>
      <c r="D665" s="19"/>
      <c r="E665" s="31"/>
      <c r="F665" s="31"/>
      <c r="G665" s="31"/>
      <c r="H665" s="31"/>
      <c r="I665" s="31"/>
      <c r="J665" s="19"/>
      <c r="K665" s="19"/>
      <c r="L665" s="19"/>
      <c r="M665" s="236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237"/>
      <c r="AF665" s="19"/>
      <c r="AG665" s="236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19"/>
      <c r="AS665" s="19"/>
      <c r="AT665" s="236"/>
      <c r="AU665" s="31"/>
      <c r="AV665" s="31"/>
      <c r="AW665" s="31"/>
      <c r="AX665" s="236"/>
      <c r="AY665" s="31"/>
      <c r="AZ665" s="31"/>
      <c r="BA665" s="31"/>
      <c r="BB665" s="31"/>
      <c r="BC665" s="31"/>
      <c r="BD665" s="31"/>
      <c r="BE665" s="19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19"/>
      <c r="BV665" s="31"/>
      <c r="BW665" s="31"/>
      <c r="BX665" s="31"/>
      <c r="BY665" s="31"/>
      <c r="BZ665" s="31"/>
      <c r="CE665" s="695" t="e">
        <f t="shared" si="1303"/>
        <v>#DIV/0!</v>
      </c>
    </row>
    <row r="666" spans="2:83" s="23" customFormat="1" ht="46.5" hidden="1" customHeight="1" x14ac:dyDescent="0.25">
      <c r="B666" s="221"/>
      <c r="C666" s="21"/>
      <c r="D666" s="22"/>
      <c r="E666" s="22"/>
      <c r="F666" s="22"/>
      <c r="G666" s="22"/>
      <c r="H666" s="22"/>
      <c r="I666" s="22"/>
      <c r="J666" s="22"/>
      <c r="K666" s="41"/>
      <c r="L666" s="41"/>
      <c r="M666" s="187"/>
      <c r="N666" s="41"/>
      <c r="O666" s="22"/>
      <c r="P666" s="41"/>
      <c r="Q666" s="22"/>
      <c r="R666" s="41"/>
      <c r="S666" s="22"/>
      <c r="T666" s="41"/>
      <c r="U666" s="22"/>
      <c r="V666" s="22"/>
      <c r="W666" s="22"/>
      <c r="X666" s="22"/>
      <c r="Y666" s="22"/>
      <c r="Z666" s="22"/>
      <c r="AA666" s="22"/>
      <c r="AB666" s="22"/>
      <c r="AC666" s="22"/>
      <c r="AD666" s="41"/>
      <c r="AE666" s="187"/>
      <c r="AF666" s="41"/>
      <c r="AG666" s="187"/>
      <c r="AH666" s="41"/>
      <c r="AI666" s="22"/>
      <c r="AJ666" s="41"/>
      <c r="AK666" s="22"/>
      <c r="AL666" s="41"/>
      <c r="AM666" s="22"/>
      <c r="AN666" s="41"/>
      <c r="AO666" s="22"/>
      <c r="AP666" s="22"/>
      <c r="AQ666" s="41"/>
      <c r="AR666" s="22"/>
      <c r="AS666" s="41"/>
      <c r="AT666" s="187"/>
      <c r="AU666" s="41"/>
      <c r="AV666" s="22"/>
      <c r="AW666" s="41"/>
      <c r="AX666" s="187"/>
      <c r="AY666" s="41"/>
      <c r="AZ666" s="22"/>
      <c r="BA666" s="41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E666" s="695" t="e">
        <f t="shared" si="1303"/>
        <v>#DIV/0!</v>
      </c>
    </row>
    <row r="667" spans="2:83" s="45" customFormat="1" ht="137.25" hidden="1" customHeight="1" x14ac:dyDescent="0.25">
      <c r="B667" s="220" t="s">
        <v>94</v>
      </c>
      <c r="C667" s="39" t="s">
        <v>95</v>
      </c>
      <c r="D667" s="19">
        <f>E667</f>
        <v>0</v>
      </c>
      <c r="E667" s="19">
        <f>E668+E672</f>
        <v>0</v>
      </c>
      <c r="F667" s="19"/>
      <c r="G667" s="19"/>
      <c r="H667" s="19"/>
      <c r="I667" s="31"/>
      <c r="J667" s="19">
        <f t="shared" ref="J667:J671" si="1321">K667</f>
        <v>0</v>
      </c>
      <c r="K667" s="19">
        <f>M667</f>
        <v>0</v>
      </c>
      <c r="L667" s="19"/>
      <c r="M667" s="237">
        <f>M668+M672</f>
        <v>0</v>
      </c>
      <c r="N667" s="19"/>
      <c r="O667" s="19"/>
      <c r="P667" s="19"/>
      <c r="Q667" s="19"/>
      <c r="R667" s="19"/>
      <c r="S667" s="19"/>
      <c r="T667" s="19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237">
        <f>AG667</f>
        <v>0</v>
      </c>
      <c r="AF667" s="19"/>
      <c r="AG667" s="237">
        <f>AG668+AG672</f>
        <v>0</v>
      </c>
      <c r="AH667" s="19"/>
      <c r="AI667" s="19"/>
      <c r="AJ667" s="19"/>
      <c r="AK667" s="19"/>
      <c r="AL667" s="19"/>
      <c r="AM667" s="19"/>
      <c r="AN667" s="19"/>
      <c r="AO667" s="31"/>
      <c r="AP667" s="31"/>
      <c r="AQ667" s="31"/>
      <c r="AR667" s="19">
        <f>AT667</f>
        <v>0</v>
      </c>
      <c r="AS667" s="19"/>
      <c r="AT667" s="237">
        <f>AT668+AT672</f>
        <v>0</v>
      </c>
      <c r="AU667" s="19"/>
      <c r="AV667" s="19"/>
      <c r="AW667" s="19"/>
      <c r="AX667" s="237"/>
      <c r="AY667" s="19"/>
      <c r="AZ667" s="19"/>
      <c r="BA667" s="19"/>
      <c r="BB667" s="31"/>
      <c r="BC667" s="31"/>
      <c r="BD667" s="31"/>
      <c r="BE667" s="19">
        <f>BF667</f>
        <v>0</v>
      </c>
      <c r="BF667" s="19">
        <f>BF668+BF672</f>
        <v>0</v>
      </c>
      <c r="BG667" s="19"/>
      <c r="BH667" s="19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19">
        <f>BV667</f>
        <v>0</v>
      </c>
      <c r="BV667" s="19">
        <f>BV668+BV672</f>
        <v>0</v>
      </c>
      <c r="BW667" s="19"/>
      <c r="BX667" s="19"/>
      <c r="BY667" s="19"/>
      <c r="BZ667" s="31"/>
      <c r="CE667" s="695" t="e">
        <f t="shared" si="1303"/>
        <v>#DIV/0!</v>
      </c>
    </row>
    <row r="668" spans="2:83" s="45" customFormat="1" ht="45.75" hidden="1" customHeight="1" x14ac:dyDescent="0.25">
      <c r="B668" s="220"/>
      <c r="C668" s="18" t="s">
        <v>31</v>
      </c>
      <c r="D668" s="19">
        <f>E668</f>
        <v>0</v>
      </c>
      <c r="E668" s="19">
        <f>SUM(E669:E671)</f>
        <v>0</v>
      </c>
      <c r="F668" s="19"/>
      <c r="G668" s="19"/>
      <c r="H668" s="31"/>
      <c r="I668" s="31"/>
      <c r="J668" s="19">
        <f t="shared" si="1321"/>
        <v>0</v>
      </c>
      <c r="K668" s="19">
        <f>M668</f>
        <v>0</v>
      </c>
      <c r="L668" s="19"/>
      <c r="M668" s="237">
        <f>SUM(M669:M671)</f>
        <v>0</v>
      </c>
      <c r="N668" s="19"/>
      <c r="O668" s="19"/>
      <c r="P668" s="19"/>
      <c r="Q668" s="19"/>
      <c r="R668" s="19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237">
        <f>AG668</f>
        <v>0</v>
      </c>
      <c r="AF668" s="19"/>
      <c r="AG668" s="237">
        <f>SUM(AG669:AG671)</f>
        <v>0</v>
      </c>
      <c r="AH668" s="19"/>
      <c r="AI668" s="19"/>
      <c r="AJ668" s="19"/>
      <c r="AK668" s="19"/>
      <c r="AL668" s="19"/>
      <c r="AM668" s="31"/>
      <c r="AN668" s="31"/>
      <c r="AO668" s="31"/>
      <c r="AP668" s="31"/>
      <c r="AQ668" s="31"/>
      <c r="AR668" s="19">
        <f>AT668</f>
        <v>0</v>
      </c>
      <c r="AS668" s="19"/>
      <c r="AT668" s="237">
        <f>SUM(AT669:AT671)</f>
        <v>0</v>
      </c>
      <c r="AU668" s="19"/>
      <c r="AV668" s="19"/>
      <c r="AW668" s="19"/>
      <c r="AX668" s="237"/>
      <c r="AY668" s="19"/>
      <c r="AZ668" s="31"/>
      <c r="BA668" s="31"/>
      <c r="BB668" s="31"/>
      <c r="BC668" s="31"/>
      <c r="BD668" s="31"/>
      <c r="BE668" s="19">
        <f>BF668</f>
        <v>0</v>
      </c>
      <c r="BF668" s="19">
        <f>SUM(BF669:BF671)</f>
        <v>0</v>
      </c>
      <c r="BG668" s="19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19">
        <f>BV668</f>
        <v>0</v>
      </c>
      <c r="BV668" s="19">
        <f>SUM(BV669:BV671)</f>
        <v>0</v>
      </c>
      <c r="BW668" s="19"/>
      <c r="BX668" s="19"/>
      <c r="BY668" s="31"/>
      <c r="BZ668" s="31"/>
      <c r="CE668" s="695" t="e">
        <f t="shared" si="1303"/>
        <v>#DIV/0!</v>
      </c>
    </row>
    <row r="669" spans="2:83" s="45" customFormat="1" ht="33.75" hidden="1" customHeight="1" x14ac:dyDescent="0.25">
      <c r="B669" s="220"/>
      <c r="C669" s="34" t="s">
        <v>39</v>
      </c>
      <c r="D669" s="31">
        <f>E669</f>
        <v>0</v>
      </c>
      <c r="E669" s="31">
        <v>0</v>
      </c>
      <c r="F669" s="31"/>
      <c r="G669" s="31"/>
      <c r="H669" s="31"/>
      <c r="I669" s="31"/>
      <c r="J669" s="31">
        <f t="shared" si="1321"/>
        <v>0</v>
      </c>
      <c r="K669" s="31">
        <f>M669</f>
        <v>0</v>
      </c>
      <c r="L669" s="31"/>
      <c r="M669" s="236">
        <v>0</v>
      </c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236">
        <f>AG669</f>
        <v>0</v>
      </c>
      <c r="AF669" s="31"/>
      <c r="AG669" s="236">
        <v>0</v>
      </c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>
        <f>AT669</f>
        <v>0</v>
      </c>
      <c r="AS669" s="31"/>
      <c r="AT669" s="236">
        <v>0</v>
      </c>
      <c r="AU669" s="31"/>
      <c r="AV669" s="31"/>
      <c r="AW669" s="31"/>
      <c r="AX669" s="236"/>
      <c r="AY669" s="31"/>
      <c r="AZ669" s="31"/>
      <c r="BA669" s="31"/>
      <c r="BB669" s="31"/>
      <c r="BC669" s="31"/>
      <c r="BD669" s="31"/>
      <c r="BE669" s="31">
        <f>BF669</f>
        <v>0</v>
      </c>
      <c r="BF669" s="31">
        <v>0</v>
      </c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>
        <f>BV669</f>
        <v>0</v>
      </c>
      <c r="BV669" s="31">
        <v>0</v>
      </c>
      <c r="BW669" s="31"/>
      <c r="BX669" s="31"/>
      <c r="BY669" s="31"/>
      <c r="BZ669" s="31"/>
      <c r="CE669" s="695" t="e">
        <f t="shared" si="1303"/>
        <v>#DIV/0!</v>
      </c>
    </row>
    <row r="670" spans="2:83" s="45" customFormat="1" ht="40.5" hidden="1" customHeight="1" x14ac:dyDescent="0.25">
      <c r="B670" s="220"/>
      <c r="C670" s="34" t="s">
        <v>43</v>
      </c>
      <c r="D670" s="31">
        <f>E670</f>
        <v>0</v>
      </c>
      <c r="E670" s="31">
        <v>0</v>
      </c>
      <c r="F670" s="31"/>
      <c r="G670" s="31"/>
      <c r="H670" s="31"/>
      <c r="I670" s="31"/>
      <c r="J670" s="31">
        <f t="shared" si="1321"/>
        <v>0</v>
      </c>
      <c r="K670" s="31">
        <f>M670</f>
        <v>0</v>
      </c>
      <c r="L670" s="31"/>
      <c r="M670" s="236">
        <v>0</v>
      </c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236">
        <f>AG670</f>
        <v>0</v>
      </c>
      <c r="AF670" s="31"/>
      <c r="AG670" s="236">
        <v>0</v>
      </c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>
        <f>AT670</f>
        <v>0</v>
      </c>
      <c r="AS670" s="31"/>
      <c r="AT670" s="236">
        <v>0</v>
      </c>
      <c r="AU670" s="31"/>
      <c r="AV670" s="31"/>
      <c r="AW670" s="31"/>
      <c r="AX670" s="236"/>
      <c r="AY670" s="31"/>
      <c r="AZ670" s="31"/>
      <c r="BA670" s="31"/>
      <c r="BB670" s="31"/>
      <c r="BC670" s="31"/>
      <c r="BD670" s="31"/>
      <c r="BE670" s="31">
        <f>BF670</f>
        <v>0</v>
      </c>
      <c r="BF670" s="31">
        <v>0</v>
      </c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>
        <f>BV670</f>
        <v>0</v>
      </c>
      <c r="BV670" s="31">
        <v>0</v>
      </c>
      <c r="BW670" s="31"/>
      <c r="BX670" s="31"/>
      <c r="BY670" s="31"/>
      <c r="BZ670" s="31"/>
      <c r="CE670" s="695" t="e">
        <f t="shared" si="1303"/>
        <v>#DIV/0!</v>
      </c>
    </row>
    <row r="671" spans="2:83" s="45" customFormat="1" ht="28.5" hidden="1" customHeight="1" x14ac:dyDescent="0.25">
      <c r="B671" s="220"/>
      <c r="C671" s="34" t="s">
        <v>47</v>
      </c>
      <c r="D671" s="31">
        <f>E671</f>
        <v>0</v>
      </c>
      <c r="E671" s="31">
        <v>0</v>
      </c>
      <c r="F671" s="31"/>
      <c r="G671" s="31"/>
      <c r="H671" s="31"/>
      <c r="I671" s="31"/>
      <c r="J671" s="31">
        <f t="shared" si="1321"/>
        <v>0</v>
      </c>
      <c r="K671" s="31">
        <f>M671</f>
        <v>0</v>
      </c>
      <c r="L671" s="31"/>
      <c r="M671" s="236">
        <v>0</v>
      </c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236">
        <f>AG671</f>
        <v>0</v>
      </c>
      <c r="AF671" s="31"/>
      <c r="AG671" s="236">
        <v>0</v>
      </c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>
        <f>AT671</f>
        <v>0</v>
      </c>
      <c r="AS671" s="31"/>
      <c r="AT671" s="236">
        <v>0</v>
      </c>
      <c r="AU671" s="31"/>
      <c r="AV671" s="31"/>
      <c r="AW671" s="31"/>
      <c r="AX671" s="236"/>
      <c r="AY671" s="31"/>
      <c r="AZ671" s="31"/>
      <c r="BA671" s="31"/>
      <c r="BB671" s="31"/>
      <c r="BC671" s="31"/>
      <c r="BD671" s="31"/>
      <c r="BE671" s="31">
        <f>BF671</f>
        <v>0</v>
      </c>
      <c r="BF671" s="31">
        <v>0</v>
      </c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>
        <f>BV671</f>
        <v>0</v>
      </c>
      <c r="BV671" s="31">
        <v>0</v>
      </c>
      <c r="BW671" s="31"/>
      <c r="BX671" s="31"/>
      <c r="BY671" s="31"/>
      <c r="BZ671" s="31"/>
      <c r="CE671" s="695" t="e">
        <f t="shared" si="1303"/>
        <v>#DIV/0!</v>
      </c>
    </row>
    <row r="672" spans="2:83" s="23" customFormat="1" ht="46.5" hidden="1" customHeight="1" x14ac:dyDescent="0.25">
      <c r="B672" s="221"/>
      <c r="C672" s="21"/>
      <c r="D672" s="22"/>
      <c r="E672" s="22"/>
      <c r="F672" s="22"/>
      <c r="G672" s="22"/>
      <c r="H672" s="22"/>
      <c r="I672" s="22"/>
      <c r="J672" s="22"/>
      <c r="K672" s="41"/>
      <c r="L672" s="41"/>
      <c r="M672" s="187"/>
      <c r="N672" s="41"/>
      <c r="O672" s="22"/>
      <c r="P672" s="41"/>
      <c r="Q672" s="22"/>
      <c r="R672" s="41"/>
      <c r="S672" s="22"/>
      <c r="T672" s="41"/>
      <c r="U672" s="22"/>
      <c r="V672" s="22"/>
      <c r="W672" s="22"/>
      <c r="X672" s="22"/>
      <c r="Y672" s="22"/>
      <c r="Z672" s="22"/>
      <c r="AA672" s="22"/>
      <c r="AB672" s="22"/>
      <c r="AC672" s="22"/>
      <c r="AD672" s="41"/>
      <c r="AE672" s="187"/>
      <c r="AF672" s="41"/>
      <c r="AG672" s="187"/>
      <c r="AH672" s="41"/>
      <c r="AI672" s="22"/>
      <c r="AJ672" s="41"/>
      <c r="AK672" s="22"/>
      <c r="AL672" s="41"/>
      <c r="AM672" s="22"/>
      <c r="AN672" s="41"/>
      <c r="AO672" s="22"/>
      <c r="AP672" s="22"/>
      <c r="AQ672" s="41"/>
      <c r="AR672" s="22"/>
      <c r="AS672" s="41"/>
      <c r="AT672" s="187"/>
      <c r="AU672" s="41"/>
      <c r="AV672" s="22"/>
      <c r="AW672" s="41"/>
      <c r="AX672" s="187"/>
      <c r="AY672" s="41"/>
      <c r="AZ672" s="22"/>
      <c r="BA672" s="41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E672" s="695" t="e">
        <f t="shared" si="1303"/>
        <v>#DIV/0!</v>
      </c>
    </row>
    <row r="673" spans="1:83" s="45" customFormat="1" ht="162.75" hidden="1" customHeight="1" x14ac:dyDescent="0.25">
      <c r="B673" s="220" t="s">
        <v>96</v>
      </c>
      <c r="C673" s="39" t="s">
        <v>97</v>
      </c>
      <c r="D673" s="19" t="e">
        <f>E673</f>
        <v>#REF!</v>
      </c>
      <c r="E673" s="19" t="e">
        <f>E674+E676</f>
        <v>#REF!</v>
      </c>
      <c r="F673" s="19"/>
      <c r="G673" s="19"/>
      <c r="H673" s="31"/>
      <c r="I673" s="31"/>
      <c r="J673" s="19" t="e">
        <f>K673</f>
        <v>#REF!</v>
      </c>
      <c r="K673" s="19" t="e">
        <f>M673</f>
        <v>#REF!</v>
      </c>
      <c r="L673" s="19"/>
      <c r="M673" s="237" t="e">
        <f>M674+M676</f>
        <v>#REF!</v>
      </c>
      <c r="N673" s="19"/>
      <c r="O673" s="19"/>
      <c r="P673" s="19"/>
      <c r="Q673" s="19"/>
      <c r="R673" s="19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237">
        <f>AG673</f>
        <v>0</v>
      </c>
      <c r="AF673" s="19"/>
      <c r="AG673" s="237">
        <f>AG674+AG676</f>
        <v>0</v>
      </c>
      <c r="AH673" s="19"/>
      <c r="AI673" s="19"/>
      <c r="AJ673" s="19"/>
      <c r="AK673" s="19"/>
      <c r="AL673" s="19"/>
      <c r="AM673" s="31"/>
      <c r="AN673" s="31"/>
      <c r="AO673" s="31"/>
      <c r="AP673" s="31"/>
      <c r="AQ673" s="31"/>
      <c r="AR673" s="19">
        <f>AT673</f>
        <v>0</v>
      </c>
      <c r="AS673" s="19"/>
      <c r="AT673" s="237">
        <f>AT674+AT676</f>
        <v>0</v>
      </c>
      <c r="AU673" s="19"/>
      <c r="AV673" s="19"/>
      <c r="AW673" s="19"/>
      <c r="AX673" s="237"/>
      <c r="AY673" s="19"/>
      <c r="AZ673" s="31"/>
      <c r="BA673" s="31"/>
      <c r="BB673" s="31"/>
      <c r="BC673" s="31"/>
      <c r="BD673" s="31"/>
      <c r="BE673" s="19">
        <f>BF673</f>
        <v>0</v>
      </c>
      <c r="BF673" s="19">
        <f>BF674+BF676</f>
        <v>0</v>
      </c>
      <c r="BG673" s="19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19">
        <f>BV673</f>
        <v>0</v>
      </c>
      <c r="BV673" s="19">
        <f>BV674+BV676</f>
        <v>0</v>
      </c>
      <c r="BW673" s="19"/>
      <c r="BX673" s="19"/>
      <c r="BY673" s="31"/>
      <c r="BZ673" s="31"/>
      <c r="CE673" s="695" t="e">
        <f t="shared" si="1303"/>
        <v>#DIV/0!</v>
      </c>
    </row>
    <row r="674" spans="1:83" s="45" customFormat="1" ht="48" hidden="1" customHeight="1" x14ac:dyDescent="0.25">
      <c r="B674" s="220"/>
      <c r="C674" s="34" t="s">
        <v>39</v>
      </c>
      <c r="D674" s="31" t="e">
        <f>E674</f>
        <v>#REF!</v>
      </c>
      <c r="E674" s="31" t="e">
        <f>#REF!</f>
        <v>#REF!</v>
      </c>
      <c r="F674" s="31"/>
      <c r="G674" s="31"/>
      <c r="H674" s="31"/>
      <c r="I674" s="31"/>
      <c r="J674" s="31" t="e">
        <f>K674</f>
        <v>#REF!</v>
      </c>
      <c r="K674" s="31" t="e">
        <f>M674</f>
        <v>#REF!</v>
      </c>
      <c r="L674" s="31"/>
      <c r="M674" s="236" t="e">
        <f>#REF!</f>
        <v>#REF!</v>
      </c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236">
        <f>AG674</f>
        <v>0</v>
      </c>
      <c r="AF674" s="31"/>
      <c r="AG674" s="236">
        <f>I650</f>
        <v>0</v>
      </c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>
        <f>AT674</f>
        <v>0</v>
      </c>
      <c r="AS674" s="31"/>
      <c r="AT674" s="236">
        <f>U650</f>
        <v>0</v>
      </c>
      <c r="AU674" s="31"/>
      <c r="AV674" s="31"/>
      <c r="AW674" s="31"/>
      <c r="AX674" s="236"/>
      <c r="AY674" s="31"/>
      <c r="AZ674" s="31"/>
      <c r="BA674" s="31"/>
      <c r="BB674" s="31"/>
      <c r="BC674" s="31"/>
      <c r="BD674" s="31"/>
      <c r="BE674" s="31">
        <f>BF674</f>
        <v>0</v>
      </c>
      <c r="BF674" s="31">
        <f>V650</f>
        <v>0</v>
      </c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>
        <f>BV674</f>
        <v>0</v>
      </c>
      <c r="BV674" s="31">
        <f>BF650</f>
        <v>0</v>
      </c>
      <c r="BW674" s="31"/>
      <c r="BX674" s="31"/>
      <c r="BY674" s="31"/>
      <c r="BZ674" s="31"/>
      <c r="CE674" s="695" t="e">
        <f t="shared" si="1303"/>
        <v>#DIV/0!</v>
      </c>
    </row>
    <row r="675" spans="1:83" s="45" customFormat="1" ht="48" hidden="1" customHeight="1" x14ac:dyDescent="0.25">
      <c r="B675" s="220"/>
      <c r="C675" s="34" t="s">
        <v>43</v>
      </c>
      <c r="D675" s="31"/>
      <c r="E675" s="31"/>
      <c r="F675" s="31"/>
      <c r="G675" s="31"/>
      <c r="H675" s="31"/>
      <c r="I675" s="31"/>
      <c r="J675" s="31"/>
      <c r="K675" s="31"/>
      <c r="L675" s="31"/>
      <c r="M675" s="236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236"/>
      <c r="AF675" s="31"/>
      <c r="AG675" s="236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236"/>
      <c r="AU675" s="31"/>
      <c r="AV675" s="31"/>
      <c r="AW675" s="31"/>
      <c r="AX675" s="236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E675" s="695" t="e">
        <f t="shared" si="1303"/>
        <v>#DIV/0!</v>
      </c>
    </row>
    <row r="676" spans="1:83" s="45" customFormat="1" ht="39.75" hidden="1" customHeight="1" x14ac:dyDescent="0.25">
      <c r="B676" s="220"/>
      <c r="C676" s="34" t="s">
        <v>47</v>
      </c>
      <c r="D676" s="31" t="e">
        <f>E676</f>
        <v>#REF!</v>
      </c>
      <c r="E676" s="31" t="e">
        <f>#REF!</f>
        <v>#REF!</v>
      </c>
      <c r="F676" s="31"/>
      <c r="G676" s="31"/>
      <c r="H676" s="31"/>
      <c r="I676" s="31"/>
      <c r="J676" s="31" t="e">
        <f>K676</f>
        <v>#REF!</v>
      </c>
      <c r="K676" s="31" t="e">
        <f>M676</f>
        <v>#REF!</v>
      </c>
      <c r="L676" s="31"/>
      <c r="M676" s="236" t="e">
        <f>#REF!</f>
        <v>#REF!</v>
      </c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236">
        <f>AG676</f>
        <v>0</v>
      </c>
      <c r="AF676" s="31"/>
      <c r="AG676" s="236">
        <f>I651</f>
        <v>0</v>
      </c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>
        <f>AT676</f>
        <v>0</v>
      </c>
      <c r="AS676" s="31"/>
      <c r="AT676" s="236">
        <f>U651</f>
        <v>0</v>
      </c>
      <c r="AU676" s="31"/>
      <c r="AV676" s="31"/>
      <c r="AW676" s="31"/>
      <c r="AX676" s="236"/>
      <c r="AY676" s="31"/>
      <c r="AZ676" s="31"/>
      <c r="BA676" s="31"/>
      <c r="BB676" s="31"/>
      <c r="BC676" s="31"/>
      <c r="BD676" s="31"/>
      <c r="BE676" s="31">
        <f>BF676</f>
        <v>0</v>
      </c>
      <c r="BF676" s="31">
        <f>V651</f>
        <v>0</v>
      </c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>
        <f>BV676</f>
        <v>0</v>
      </c>
      <c r="BV676" s="31">
        <f>BF651</f>
        <v>0</v>
      </c>
      <c r="BW676" s="31"/>
      <c r="BX676" s="31"/>
      <c r="BY676" s="31"/>
      <c r="BZ676" s="31"/>
      <c r="CE676" s="695" t="e">
        <f t="shared" si="1303"/>
        <v>#DIV/0!</v>
      </c>
    </row>
    <row r="677" spans="1:83" s="57" customFormat="1" ht="40.5" hidden="1" customHeight="1" x14ac:dyDescent="0.3">
      <c r="B677" s="1053" t="s">
        <v>98</v>
      </c>
      <c r="C677" s="1053"/>
      <c r="D677" s="89" t="e">
        <f>#REF!+D583+D655+D658+D644</f>
        <v>#REF!</v>
      </c>
      <c r="E677" s="33" t="e">
        <f>#REF!+E583+E655+E658+E644</f>
        <v>#REF!</v>
      </c>
      <c r="F677" s="33"/>
      <c r="G677" s="33"/>
      <c r="H677" s="89" t="e">
        <f>#REF!+H583+H655+H658+H644</f>
        <v>#REF!</v>
      </c>
      <c r="I677" s="89" t="e">
        <f>#REF!+I583+I655+I658+I644</f>
        <v>#REF!</v>
      </c>
      <c r="J677" s="89" t="e">
        <f>#REF!+J583+J655+J658+J644</f>
        <v>#REF!</v>
      </c>
      <c r="K677" s="19" t="e">
        <f>#REF!+K583+K655+K658+K644</f>
        <v>#REF!</v>
      </c>
      <c r="L677" s="19"/>
      <c r="M677" s="33" t="e">
        <f>#REF!+M583+M655+M658+M644</f>
        <v>#REF!</v>
      </c>
      <c r="N677" s="237"/>
      <c r="O677" s="33"/>
      <c r="P677" s="237"/>
      <c r="Q677" s="33"/>
      <c r="R677" s="237"/>
      <c r="S677" s="89" t="e">
        <f>#REF!+S583+S655+S658+S644</f>
        <v>#REF!</v>
      </c>
      <c r="T677" s="19"/>
      <c r="U677" s="89" t="e">
        <f>#REF!+U583+U655+U658+U644</f>
        <v>#REF!</v>
      </c>
      <c r="V677" s="89"/>
      <c r="W677" s="89"/>
      <c r="X677" s="89"/>
      <c r="Y677" s="89"/>
      <c r="Z677" s="89"/>
      <c r="AA677" s="89"/>
      <c r="AB677" s="89"/>
      <c r="AC677" s="89"/>
      <c r="AD677" s="19"/>
      <c r="AE677" s="33" t="e">
        <f>#REF!+AE583+AE655+AE658+AE644</f>
        <v>#REF!</v>
      </c>
      <c r="AF677" s="19"/>
      <c r="AG677" s="33" t="e">
        <f>#REF!+AG583+AG655+AG658+AG644</f>
        <v>#REF!</v>
      </c>
      <c r="AH677" s="237"/>
      <c r="AI677" s="33"/>
      <c r="AJ677" s="237"/>
      <c r="AK677" s="33"/>
      <c r="AL677" s="237"/>
      <c r="AM677" s="89" t="e">
        <f>#REF!+AM583+AM655+AM658+AM644</f>
        <v>#REF!</v>
      </c>
      <c r="AN677" s="19"/>
      <c r="AO677" s="89" t="e">
        <f>#REF!+AO583+AO655+AO658+AO644</f>
        <v>#REF!</v>
      </c>
      <c r="AP677" s="89"/>
      <c r="AQ677" s="19"/>
      <c r="AR677" s="89" t="e">
        <f>#REF!+AR583+AR655+AR658+AR644</f>
        <v>#REF!</v>
      </c>
      <c r="AS677" s="19"/>
      <c r="AT677" s="33" t="e">
        <f>#REF!+AT583+AT655+AT658+AT644</f>
        <v>#REF!</v>
      </c>
      <c r="AU677" s="237"/>
      <c r="AV677" s="33"/>
      <c r="AW677" s="237"/>
      <c r="AX677" s="33"/>
      <c r="AY677" s="237"/>
      <c r="AZ677" s="89" t="e">
        <f>#REF!+AZ583+AZ655+AZ658+AZ644</f>
        <v>#REF!</v>
      </c>
      <c r="BA677" s="19"/>
      <c r="BB677" s="89" t="e">
        <f>#REF!+BB583+BB655+BB658+BB644</f>
        <v>#REF!</v>
      </c>
      <c r="BC677" s="89"/>
      <c r="BD677" s="89"/>
      <c r="BE677" s="89" t="e">
        <f>#REF!+BE583+BE655+BE658+BE644</f>
        <v>#REF!</v>
      </c>
      <c r="BF677" s="33" t="e">
        <f>#REF!+BF583+BF655+BF658+BF644</f>
        <v>#REF!</v>
      </c>
      <c r="BG677" s="33"/>
      <c r="BH677" s="89" t="e">
        <f>#REF!+BH583+BH655+BH658+BH644</f>
        <v>#REF!</v>
      </c>
      <c r="BI677" s="89" t="e">
        <f>#REF!+BI583+BI655+BI658+BI644</f>
        <v>#REF!</v>
      </c>
      <c r="BJ677" s="89"/>
      <c r="BK677" s="89"/>
      <c r="BL677" s="89"/>
      <c r="BM677" s="89"/>
      <c r="BN677" s="89"/>
      <c r="BO677" s="89"/>
      <c r="BP677" s="89"/>
      <c r="BQ677" s="89"/>
      <c r="BR677" s="89"/>
      <c r="BS677" s="89"/>
      <c r="BT677" s="89"/>
      <c r="BU677" s="89" t="e">
        <f>#REF!+BU583+BU655+BU658+BU644</f>
        <v>#REF!</v>
      </c>
      <c r="BV677" s="33" t="e">
        <f>#REF!+BV583+BV655+BV658+BV644</f>
        <v>#REF!</v>
      </c>
      <c r="BW677" s="33"/>
      <c r="BX677" s="33"/>
      <c r="BY677" s="89" t="e">
        <f>#REF!+BY583+BY655+BY658+BY644</f>
        <v>#REF!</v>
      </c>
      <c r="BZ677" s="89" t="e">
        <f>#REF!+BZ583+BZ655+BZ658+BZ644</f>
        <v>#REF!</v>
      </c>
      <c r="CE677" s="695" t="e">
        <f t="shared" si="1303"/>
        <v>#REF!</v>
      </c>
    </row>
    <row r="678" spans="1:83" s="45" customFormat="1" ht="69" hidden="1" customHeight="1" x14ac:dyDescent="0.25">
      <c r="B678" s="220"/>
      <c r="C678" s="18" t="s">
        <v>31</v>
      </c>
      <c r="D678" s="19" t="e">
        <f>E678+H678+I678</f>
        <v>#REF!</v>
      </c>
      <c r="E678" s="19" t="e">
        <f>#REF!+E583+E644+E655+E658</f>
        <v>#REF!</v>
      </c>
      <c r="F678" s="19"/>
      <c r="G678" s="19"/>
      <c r="H678" s="19" t="e">
        <f>#REF!+H583+H644+H655+H658</f>
        <v>#REF!</v>
      </c>
      <c r="I678" s="19" t="e">
        <f>#REF!+I583+I644+I655+I658</f>
        <v>#REF!</v>
      </c>
      <c r="J678" s="19" t="e">
        <f>K678+M678+Q678</f>
        <v>#REF!</v>
      </c>
      <c r="K678" s="19" t="e">
        <f>M678+S678+U678</f>
        <v>#REF!</v>
      </c>
      <c r="L678" s="19"/>
      <c r="M678" s="237" t="e">
        <f>#REF!+M583+M644+M655+M658</f>
        <v>#REF!</v>
      </c>
      <c r="N678" s="19"/>
      <c r="O678" s="19"/>
      <c r="P678" s="19"/>
      <c r="Q678" s="19"/>
      <c r="R678" s="19"/>
      <c r="S678" s="19" t="e">
        <f>#REF!+S583+S644+S655+S658</f>
        <v>#REF!</v>
      </c>
      <c r="T678" s="19"/>
      <c r="U678" s="19" t="e">
        <f>#REF!+U583+U644+U655+U658</f>
        <v>#REF!</v>
      </c>
      <c r="V678" s="19"/>
      <c r="W678" s="19"/>
      <c r="X678" s="19"/>
      <c r="Y678" s="19"/>
      <c r="Z678" s="19"/>
      <c r="AA678" s="19"/>
      <c r="AB678" s="19"/>
      <c r="AC678" s="19"/>
      <c r="AD678" s="19"/>
      <c r="AE678" s="237" t="e">
        <f>AG678+AM678+AO678</f>
        <v>#REF!</v>
      </c>
      <c r="AF678" s="19"/>
      <c r="AG678" s="237" t="e">
        <f>#REF!+AG583+AG644+AG655+AG658</f>
        <v>#REF!</v>
      </c>
      <c r="AH678" s="19"/>
      <c r="AI678" s="19"/>
      <c r="AJ678" s="19"/>
      <c r="AK678" s="19"/>
      <c r="AL678" s="19"/>
      <c r="AM678" s="19" t="e">
        <f>#REF!+AM583+AM644+AM655+AM658</f>
        <v>#REF!</v>
      </c>
      <c r="AN678" s="19"/>
      <c r="AO678" s="19" t="e">
        <f>#REF!+AO583+AO644+AO655+AO658</f>
        <v>#REF!</v>
      </c>
      <c r="AP678" s="19"/>
      <c r="AQ678" s="19"/>
      <c r="AR678" s="19" t="e">
        <f>AT678+AZ678+BB678</f>
        <v>#REF!</v>
      </c>
      <c r="AS678" s="19"/>
      <c r="AT678" s="237" t="e">
        <f>#REF!+AT583+AT644+AT655+AT658</f>
        <v>#REF!</v>
      </c>
      <c r="AU678" s="19"/>
      <c r="AV678" s="19"/>
      <c r="AW678" s="19"/>
      <c r="AX678" s="237"/>
      <c r="AY678" s="19"/>
      <c r="AZ678" s="19" t="e">
        <f>#REF!+AZ583+AZ644+AZ655+AZ658</f>
        <v>#REF!</v>
      </c>
      <c r="BA678" s="19"/>
      <c r="BB678" s="19" t="e">
        <f>#REF!+BB583+BB644+BB655+BB658</f>
        <v>#REF!</v>
      </c>
      <c r="BC678" s="19"/>
      <c r="BD678" s="19"/>
      <c r="BE678" s="19" t="e">
        <f>BF678+BH678+BI678</f>
        <v>#REF!</v>
      </c>
      <c r="BF678" s="19" t="e">
        <f>#REF!+BF583+BF644+BF655+BF658</f>
        <v>#REF!</v>
      </c>
      <c r="BG678" s="19"/>
      <c r="BH678" s="19" t="e">
        <f>#REF!+BH583+BH644+BH655+BH658</f>
        <v>#REF!</v>
      </c>
      <c r="BI678" s="19" t="e">
        <f>#REF!+BI583+BI644+BI655+BI658</f>
        <v>#REF!</v>
      </c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 t="e">
        <f>BV678+BY678+BZ678</f>
        <v>#REF!</v>
      </c>
      <c r="BV678" s="19" t="e">
        <f>#REF!+BV583+BV644+BV655+BV658</f>
        <v>#REF!</v>
      </c>
      <c r="BW678" s="19"/>
      <c r="BX678" s="19"/>
      <c r="BY678" s="19" t="e">
        <f>#REF!+BY583+BY644+BY655+BY658</f>
        <v>#REF!</v>
      </c>
      <c r="BZ678" s="19" t="e">
        <f>#REF!+BZ583+BZ644+BZ655+BZ658</f>
        <v>#REF!</v>
      </c>
      <c r="CE678" s="695" t="e">
        <f t="shared" si="1303"/>
        <v>#REF!</v>
      </c>
    </row>
    <row r="679" spans="1:83" s="23" customFormat="1" ht="48" hidden="1" customHeight="1" x14ac:dyDescent="0.25">
      <c r="B679" s="221"/>
      <c r="C679" s="21" t="s">
        <v>32</v>
      </c>
      <c r="D679" s="22" t="e">
        <f>E679+H679+I679</f>
        <v>#REF!</v>
      </c>
      <c r="E679" s="22" t="e">
        <f>#REF!</f>
        <v>#REF!</v>
      </c>
      <c r="F679" s="22"/>
      <c r="G679" s="22"/>
      <c r="H679" s="22" t="e">
        <f>#REF!</f>
        <v>#REF!</v>
      </c>
      <c r="I679" s="22" t="e">
        <f>#REF!</f>
        <v>#REF!</v>
      </c>
      <c r="J679" s="22" t="e">
        <f>K679+M679+Q679</f>
        <v>#REF!</v>
      </c>
      <c r="K679" s="41" t="e">
        <f>M679+S679+U679</f>
        <v>#REF!</v>
      </c>
      <c r="L679" s="41"/>
      <c r="M679" s="187" t="e">
        <f>#REF!</f>
        <v>#REF!</v>
      </c>
      <c r="N679" s="41"/>
      <c r="O679" s="22"/>
      <c r="P679" s="41"/>
      <c r="Q679" s="22"/>
      <c r="R679" s="41"/>
      <c r="S679" s="22" t="e">
        <f>#REF!</f>
        <v>#REF!</v>
      </c>
      <c r="T679" s="41"/>
      <c r="U679" s="22" t="e">
        <f>#REF!</f>
        <v>#REF!</v>
      </c>
      <c r="V679" s="22"/>
      <c r="W679" s="22"/>
      <c r="X679" s="22"/>
      <c r="Y679" s="22"/>
      <c r="Z679" s="22"/>
      <c r="AA679" s="22"/>
      <c r="AB679" s="22"/>
      <c r="AC679" s="22"/>
      <c r="AD679" s="41"/>
      <c r="AE679" s="187" t="e">
        <f>AG679+AM679+AO679</f>
        <v>#REF!</v>
      </c>
      <c r="AF679" s="41"/>
      <c r="AG679" s="187" t="e">
        <f>#REF!</f>
        <v>#REF!</v>
      </c>
      <c r="AH679" s="41"/>
      <c r="AI679" s="22"/>
      <c r="AJ679" s="41"/>
      <c r="AK679" s="22"/>
      <c r="AL679" s="41"/>
      <c r="AM679" s="22" t="e">
        <f>#REF!</f>
        <v>#REF!</v>
      </c>
      <c r="AN679" s="41"/>
      <c r="AO679" s="22" t="e">
        <f>#REF!</f>
        <v>#REF!</v>
      </c>
      <c r="AP679" s="22"/>
      <c r="AQ679" s="41"/>
      <c r="AR679" s="22" t="e">
        <f>AT679+AZ679+BB679</f>
        <v>#REF!</v>
      </c>
      <c r="AS679" s="41"/>
      <c r="AT679" s="187" t="e">
        <f>#REF!</f>
        <v>#REF!</v>
      </c>
      <c r="AU679" s="41"/>
      <c r="AV679" s="22"/>
      <c r="AW679" s="41"/>
      <c r="AX679" s="187"/>
      <c r="AY679" s="41"/>
      <c r="AZ679" s="22" t="e">
        <f>#REF!</f>
        <v>#REF!</v>
      </c>
      <c r="BA679" s="41"/>
      <c r="BB679" s="22" t="e">
        <f>#REF!</f>
        <v>#REF!</v>
      </c>
      <c r="BC679" s="22"/>
      <c r="BD679" s="22"/>
      <c r="BE679" s="22" t="e">
        <f>BF679+BH679+BI679</f>
        <v>#REF!</v>
      </c>
      <c r="BF679" s="22" t="e">
        <f>#REF!</f>
        <v>#REF!</v>
      </c>
      <c r="BG679" s="22"/>
      <c r="BH679" s="22" t="e">
        <f>#REF!</f>
        <v>#REF!</v>
      </c>
      <c r="BI679" s="22" t="e">
        <f>#REF!</f>
        <v>#REF!</v>
      </c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 t="e">
        <f>BV679+BY679+BZ679</f>
        <v>#REF!</v>
      </c>
      <c r="BV679" s="22" t="e">
        <f>#REF!</f>
        <v>#REF!</v>
      </c>
      <c r="BW679" s="22"/>
      <c r="BX679" s="22"/>
      <c r="BY679" s="22" t="e">
        <f>#REF!</f>
        <v>#REF!</v>
      </c>
      <c r="BZ679" s="22" t="e">
        <f>#REF!</f>
        <v>#REF!</v>
      </c>
      <c r="CE679" s="695" t="e">
        <f t="shared" si="1303"/>
        <v>#REF!</v>
      </c>
    </row>
    <row r="680" spans="1:83" s="524" customFormat="1" ht="48" hidden="1" customHeight="1" x14ac:dyDescent="0.25">
      <c r="A680" s="524" t="s">
        <v>99</v>
      </c>
      <c r="B680" s="1054" t="s">
        <v>33</v>
      </c>
      <c r="C680" s="1054"/>
      <c r="D680" s="15" t="e">
        <f t="shared" ref="D680:I680" si="1322">D583</f>
        <v>#REF!</v>
      </c>
      <c r="E680" s="15">
        <f t="shared" si="1322"/>
        <v>0</v>
      </c>
      <c r="F680" s="15"/>
      <c r="G680" s="15"/>
      <c r="H680" s="15">
        <f t="shared" si="1322"/>
        <v>0</v>
      </c>
      <c r="I680" s="15" t="e">
        <f t="shared" si="1322"/>
        <v>#REF!</v>
      </c>
      <c r="J680" s="15" t="e">
        <f t="shared" ref="J680:AO680" si="1323">J583</f>
        <v>#REF!</v>
      </c>
      <c r="K680" s="592" t="e">
        <f t="shared" si="1323"/>
        <v>#REF!</v>
      </c>
      <c r="L680" s="592"/>
      <c r="M680" s="954">
        <f t="shared" si="1323"/>
        <v>0</v>
      </c>
      <c r="N680" s="592"/>
      <c r="O680" s="15"/>
      <c r="P680" s="592"/>
      <c r="Q680" s="15"/>
      <c r="R680" s="592"/>
      <c r="S680" s="15">
        <f t="shared" ref="S680:U680" si="1324">S583</f>
        <v>0</v>
      </c>
      <c r="T680" s="592"/>
      <c r="U680" s="15" t="e">
        <f t="shared" si="1324"/>
        <v>#REF!</v>
      </c>
      <c r="V680" s="15"/>
      <c r="W680" s="15"/>
      <c r="X680" s="15"/>
      <c r="Y680" s="15"/>
      <c r="Z680" s="15"/>
      <c r="AA680" s="15"/>
      <c r="AB680" s="15"/>
      <c r="AC680" s="15"/>
      <c r="AD680" s="592"/>
      <c r="AE680" s="954" t="e">
        <f t="shared" si="1323"/>
        <v>#REF!</v>
      </c>
      <c r="AF680" s="592"/>
      <c r="AG680" s="954">
        <f t="shared" si="1323"/>
        <v>0</v>
      </c>
      <c r="AH680" s="592"/>
      <c r="AI680" s="15"/>
      <c r="AJ680" s="592"/>
      <c r="AK680" s="15"/>
      <c r="AL680" s="592"/>
      <c r="AM680" s="15">
        <f t="shared" si="1323"/>
        <v>0</v>
      </c>
      <c r="AN680" s="592"/>
      <c r="AO680" s="15" t="e">
        <f t="shared" si="1323"/>
        <v>#REF!</v>
      </c>
      <c r="AP680" s="15"/>
      <c r="AQ680" s="592"/>
      <c r="AR680" s="15">
        <f t="shared" ref="AR680:AT680" si="1325">AR583</f>
        <v>0</v>
      </c>
      <c r="AS680" s="592"/>
      <c r="AT680" s="954">
        <f t="shared" si="1325"/>
        <v>0</v>
      </c>
      <c r="AU680" s="592"/>
      <c r="AV680" s="15"/>
      <c r="AW680" s="592"/>
      <c r="AX680" s="954"/>
      <c r="AY680" s="592"/>
      <c r="AZ680" s="15">
        <f t="shared" ref="AZ680:BB680" si="1326">AZ583</f>
        <v>0</v>
      </c>
      <c r="BA680" s="592"/>
      <c r="BB680" s="15">
        <f t="shared" si="1326"/>
        <v>0</v>
      </c>
      <c r="BC680" s="15"/>
      <c r="BD680" s="15"/>
      <c r="BE680" s="15">
        <f t="shared" ref="BE680:BI680" si="1327">BE583</f>
        <v>0</v>
      </c>
      <c r="BF680" s="15">
        <f t="shared" si="1327"/>
        <v>0</v>
      </c>
      <c r="BG680" s="15"/>
      <c r="BH680" s="15">
        <f t="shared" si="1327"/>
        <v>0</v>
      </c>
      <c r="BI680" s="15">
        <f t="shared" si="1327"/>
        <v>0</v>
      </c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>
        <f t="shared" ref="BU680" si="1328">BU583</f>
        <v>0</v>
      </c>
      <c r="BV680" s="15">
        <f t="shared" ref="BV680" si="1329">BV583</f>
        <v>0</v>
      </c>
      <c r="BW680" s="15"/>
      <c r="BX680" s="15"/>
      <c r="BY680" s="15">
        <f t="shared" ref="BY680:BZ680" si="1330">BY583</f>
        <v>0</v>
      </c>
      <c r="BZ680" s="15">
        <f t="shared" si="1330"/>
        <v>0</v>
      </c>
      <c r="CE680" s="695" t="e">
        <f t="shared" si="1303"/>
        <v>#REF!</v>
      </c>
    </row>
    <row r="681" spans="1:83" s="25" customFormat="1" ht="50.25" hidden="1" customHeight="1" x14ac:dyDescent="0.25">
      <c r="B681" s="1061" t="s">
        <v>100</v>
      </c>
      <c r="C681" s="1061"/>
      <c r="D681" s="1061"/>
      <c r="E681" s="1061"/>
      <c r="F681" s="1061"/>
      <c r="G681" s="1061"/>
      <c r="H681" s="1061"/>
      <c r="I681" s="1061"/>
      <c r="J681" s="1061"/>
      <c r="K681" s="1061"/>
      <c r="L681" s="1061"/>
      <c r="M681" s="1061"/>
      <c r="N681" s="1061"/>
      <c r="O681" s="1061"/>
      <c r="P681" s="1061"/>
      <c r="Q681" s="1061"/>
      <c r="R681" s="1061"/>
      <c r="S681" s="1061"/>
      <c r="T681" s="1061"/>
      <c r="U681" s="1061"/>
      <c r="V681" s="1061"/>
      <c r="W681" s="1061"/>
      <c r="X681" s="1061"/>
      <c r="Y681" s="1061"/>
      <c r="Z681" s="1061"/>
      <c r="AA681" s="1061"/>
      <c r="AB681" s="1061"/>
      <c r="AC681" s="1061"/>
      <c r="AD681" s="1061"/>
      <c r="AE681" s="1061"/>
      <c r="AF681" s="1061"/>
      <c r="AG681" s="1061"/>
      <c r="AH681" s="1061"/>
      <c r="AI681" s="1061"/>
      <c r="AJ681" s="1061"/>
      <c r="AK681" s="1061"/>
      <c r="AL681" s="1061"/>
      <c r="AM681" s="1061"/>
      <c r="AN681" s="1061"/>
      <c r="AO681" s="1061"/>
      <c r="AP681" s="1061"/>
      <c r="AQ681" s="1061"/>
      <c r="AR681" s="1061"/>
      <c r="AS681" s="1061"/>
      <c r="AT681" s="1061"/>
      <c r="AU681" s="1061"/>
      <c r="AV681" s="1061"/>
      <c r="AW681" s="1061"/>
      <c r="AX681" s="1061"/>
      <c r="AY681" s="1061"/>
      <c r="AZ681" s="1061"/>
      <c r="BA681" s="1061"/>
      <c r="BB681" s="1061"/>
      <c r="BC681" s="1061"/>
      <c r="BD681" s="1061"/>
      <c r="BE681" s="1061"/>
      <c r="BF681" s="1061"/>
      <c r="BG681" s="1061"/>
      <c r="BH681" s="1061"/>
      <c r="BI681" s="1061"/>
      <c r="BJ681" s="1061"/>
      <c r="BK681" s="1061"/>
      <c r="BL681" s="1061"/>
      <c r="BM681" s="1061"/>
      <c r="BN681" s="1061"/>
      <c r="BO681" s="1061"/>
      <c r="BP681" s="1061"/>
      <c r="BQ681" s="1061"/>
      <c r="BR681" s="1061"/>
      <c r="BS681" s="1061"/>
      <c r="BT681" s="58"/>
      <c r="BU681" s="58"/>
      <c r="CE681" s="695" t="e">
        <f t="shared" si="1303"/>
        <v>#DIV/0!</v>
      </c>
    </row>
    <row r="682" spans="1:83" s="59" customFormat="1" ht="114" hidden="1" customHeight="1" x14ac:dyDescent="0.25">
      <c r="B682" s="218">
        <v>4</v>
      </c>
      <c r="C682" s="148" t="s">
        <v>101</v>
      </c>
      <c r="D682" s="28" t="e">
        <f t="shared" ref="D682" si="1331">E682</f>
        <v>#REF!</v>
      </c>
      <c r="E682" s="28" t="e">
        <f>#REF!+E728+E740</f>
        <v>#REF!</v>
      </c>
      <c r="F682" s="28"/>
      <c r="G682" s="28"/>
      <c r="H682" s="28"/>
      <c r="I682" s="28" t="e">
        <f>#REF!+I728+I733+#REF!</f>
        <v>#REF!</v>
      </c>
      <c r="J682" s="28" t="e">
        <f>K682</f>
        <v>#REF!</v>
      </c>
      <c r="K682" s="19" t="e">
        <f t="shared" ref="K682" si="1332">M682</f>
        <v>#REF!</v>
      </c>
      <c r="L682" s="19"/>
      <c r="M682" s="239" t="e">
        <f>#REF!+M728+M740</f>
        <v>#REF!</v>
      </c>
      <c r="N682" s="19"/>
      <c r="O682" s="28"/>
      <c r="P682" s="19"/>
      <c r="Q682" s="28"/>
      <c r="R682" s="19"/>
      <c r="S682" s="28"/>
      <c r="T682" s="19"/>
      <c r="U682" s="28" t="e">
        <f>#REF!+U728+U733+#REF!</f>
        <v>#REF!</v>
      </c>
      <c r="V682" s="28"/>
      <c r="W682" s="28"/>
      <c r="X682" s="28"/>
      <c r="Y682" s="28"/>
      <c r="Z682" s="28"/>
      <c r="AA682" s="28"/>
      <c r="AB682" s="28"/>
      <c r="AC682" s="28"/>
      <c r="AD682" s="19"/>
      <c r="AE682" s="239" t="e">
        <f t="shared" ref="AE682" si="1333">AG682</f>
        <v>#REF!</v>
      </c>
      <c r="AF682" s="19"/>
      <c r="AG682" s="239" t="e">
        <f>#REF!+AG728+AG740</f>
        <v>#REF!</v>
      </c>
      <c r="AH682" s="19"/>
      <c r="AI682" s="28"/>
      <c r="AJ682" s="19"/>
      <c r="AK682" s="28"/>
      <c r="AL682" s="19"/>
      <c r="AM682" s="28"/>
      <c r="AN682" s="19"/>
      <c r="AO682" s="28" t="e">
        <f>#REF!+AO728+AO733+#REF!</f>
        <v>#REF!</v>
      </c>
      <c r="AP682" s="28"/>
      <c r="AQ682" s="19"/>
      <c r="AR682" s="28" t="e">
        <f t="shared" ref="AR682" si="1334">AT682</f>
        <v>#REF!</v>
      </c>
      <c r="AS682" s="19"/>
      <c r="AT682" s="239" t="e">
        <f>#REF!+AT728+AT740</f>
        <v>#REF!</v>
      </c>
      <c r="AU682" s="19"/>
      <c r="AV682" s="28"/>
      <c r="AW682" s="19"/>
      <c r="AX682" s="239"/>
      <c r="AY682" s="19"/>
      <c r="AZ682" s="28"/>
      <c r="BA682" s="19"/>
      <c r="BB682" s="28" t="e">
        <f>#REF!+BB728+BB733+#REF!</f>
        <v>#REF!</v>
      </c>
      <c r="BC682" s="28"/>
      <c r="BD682" s="28"/>
      <c r="BE682" s="28" t="e">
        <f t="shared" ref="BE682" si="1335">BF682</f>
        <v>#REF!</v>
      </c>
      <c r="BF682" s="28" t="e">
        <f>#REF!+BF728+BF740</f>
        <v>#REF!</v>
      </c>
      <c r="BG682" s="28"/>
      <c r="BH682" s="28"/>
      <c r="BI682" s="28" t="e">
        <f>#REF!+BI728+BI733+#REF!</f>
        <v>#REF!</v>
      </c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 t="e">
        <f t="shared" ref="BU682" si="1336">BV682</f>
        <v>#REF!</v>
      </c>
      <c r="BV682" s="28" t="e">
        <f>#REF!+BV728+BV740</f>
        <v>#REF!</v>
      </c>
      <c r="BW682" s="28"/>
      <c r="BX682" s="28"/>
      <c r="BY682" s="28"/>
      <c r="BZ682" s="28" t="e">
        <f>#REF!+BZ728+BZ733+#REF!</f>
        <v>#REF!</v>
      </c>
      <c r="CE682" s="695" t="e">
        <f t="shared" si="1303"/>
        <v>#REF!</v>
      </c>
    </row>
    <row r="683" spans="1:83" s="59" customFormat="1" ht="114" hidden="1" customHeight="1" x14ac:dyDescent="0.25">
      <c r="B683" s="203" t="s">
        <v>240</v>
      </c>
      <c r="C683" s="128" t="s">
        <v>80</v>
      </c>
      <c r="D683" s="28"/>
      <c r="E683" s="28"/>
      <c r="F683" s="28"/>
      <c r="G683" s="28"/>
      <c r="H683" s="28"/>
      <c r="I683" s="28"/>
      <c r="J683" s="28"/>
      <c r="K683" s="19"/>
      <c r="L683" s="19"/>
      <c r="M683" s="239"/>
      <c r="N683" s="19"/>
      <c r="O683" s="28"/>
      <c r="P683" s="19"/>
      <c r="Q683" s="28"/>
      <c r="R683" s="19"/>
      <c r="S683" s="28"/>
      <c r="T683" s="19"/>
      <c r="U683" s="28"/>
      <c r="V683" s="28"/>
      <c r="W683" s="28"/>
      <c r="X683" s="28"/>
      <c r="Y683" s="28"/>
      <c r="Z683" s="28"/>
      <c r="AA683" s="28"/>
      <c r="AB683" s="28"/>
      <c r="AC683" s="28"/>
      <c r="AD683" s="19"/>
      <c r="AE683" s="239"/>
      <c r="AF683" s="19"/>
      <c r="AG683" s="239"/>
      <c r="AH683" s="19"/>
      <c r="AI683" s="28"/>
      <c r="AJ683" s="19"/>
      <c r="AK683" s="28"/>
      <c r="AL683" s="19"/>
      <c r="AM683" s="28"/>
      <c r="AN683" s="19"/>
      <c r="AO683" s="28"/>
      <c r="AP683" s="28"/>
      <c r="AQ683" s="19"/>
      <c r="AR683" s="28"/>
      <c r="AS683" s="19"/>
      <c r="AT683" s="239"/>
      <c r="AU683" s="19"/>
      <c r="AV683" s="28"/>
      <c r="AW683" s="19"/>
      <c r="AX683" s="239"/>
      <c r="AY683" s="19"/>
      <c r="AZ683" s="28"/>
      <c r="BA683" s="19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E683" s="695" t="e">
        <f t="shared" si="1303"/>
        <v>#DIV/0!</v>
      </c>
    </row>
    <row r="684" spans="1:83" s="59" customFormat="1" ht="153.75" hidden="1" customHeight="1" x14ac:dyDescent="0.25">
      <c r="B684" s="206" t="s">
        <v>34</v>
      </c>
      <c r="C684" s="53" t="s">
        <v>305</v>
      </c>
      <c r="D684" s="28"/>
      <c r="E684" s="28"/>
      <c r="F684" s="28"/>
      <c r="G684" s="28"/>
      <c r="H684" s="28"/>
      <c r="I684" s="28"/>
      <c r="J684" s="28"/>
      <c r="K684" s="19"/>
      <c r="L684" s="19"/>
      <c r="M684" s="239"/>
      <c r="N684" s="19"/>
      <c r="O684" s="28"/>
      <c r="P684" s="19"/>
      <c r="Q684" s="28"/>
      <c r="R684" s="19"/>
      <c r="S684" s="28"/>
      <c r="T684" s="19"/>
      <c r="U684" s="28"/>
      <c r="V684" s="28"/>
      <c r="W684" s="28"/>
      <c r="X684" s="28"/>
      <c r="Y684" s="28"/>
      <c r="Z684" s="28"/>
      <c r="AA684" s="28"/>
      <c r="AB684" s="28"/>
      <c r="AC684" s="28"/>
      <c r="AD684" s="19"/>
      <c r="AE684" s="239"/>
      <c r="AF684" s="19"/>
      <c r="AG684" s="239"/>
      <c r="AH684" s="19"/>
      <c r="AI684" s="28"/>
      <c r="AJ684" s="19"/>
      <c r="AK684" s="28"/>
      <c r="AL684" s="19"/>
      <c r="AM684" s="28"/>
      <c r="AN684" s="19"/>
      <c r="AO684" s="28"/>
      <c r="AP684" s="28"/>
      <c r="AQ684" s="19"/>
      <c r="AR684" s="28"/>
      <c r="AS684" s="19"/>
      <c r="AT684" s="239"/>
      <c r="AU684" s="19"/>
      <c r="AV684" s="28"/>
      <c r="AW684" s="19"/>
      <c r="AX684" s="239"/>
      <c r="AY684" s="19"/>
      <c r="AZ684" s="28"/>
      <c r="BA684" s="19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E684" s="695" t="e">
        <f t="shared" si="1303"/>
        <v>#DIV/0!</v>
      </c>
    </row>
    <row r="685" spans="1:83" s="59" customFormat="1" ht="153.75" hidden="1" customHeight="1" x14ac:dyDescent="0.25">
      <c r="B685" s="206" t="s">
        <v>63</v>
      </c>
      <c r="C685" s="53" t="s">
        <v>306</v>
      </c>
      <c r="D685" s="28"/>
      <c r="E685" s="28"/>
      <c r="F685" s="28"/>
      <c r="G685" s="28"/>
      <c r="H685" s="28"/>
      <c r="I685" s="28"/>
      <c r="J685" s="28"/>
      <c r="K685" s="19"/>
      <c r="L685" s="19"/>
      <c r="M685" s="239"/>
      <c r="N685" s="19"/>
      <c r="O685" s="28"/>
      <c r="P685" s="19"/>
      <c r="Q685" s="28"/>
      <c r="R685" s="19"/>
      <c r="S685" s="28"/>
      <c r="T685" s="19"/>
      <c r="U685" s="28"/>
      <c r="V685" s="28"/>
      <c r="W685" s="28"/>
      <c r="X685" s="28"/>
      <c r="Y685" s="28"/>
      <c r="Z685" s="28"/>
      <c r="AA685" s="28"/>
      <c r="AB685" s="28"/>
      <c r="AC685" s="28"/>
      <c r="AD685" s="19"/>
      <c r="AE685" s="239"/>
      <c r="AF685" s="19"/>
      <c r="AG685" s="239"/>
      <c r="AH685" s="19"/>
      <c r="AI685" s="28"/>
      <c r="AJ685" s="19"/>
      <c r="AK685" s="28"/>
      <c r="AL685" s="19"/>
      <c r="AM685" s="28"/>
      <c r="AN685" s="19"/>
      <c r="AO685" s="28"/>
      <c r="AP685" s="28"/>
      <c r="AQ685" s="19"/>
      <c r="AR685" s="28"/>
      <c r="AS685" s="19"/>
      <c r="AT685" s="239"/>
      <c r="AU685" s="19"/>
      <c r="AV685" s="28"/>
      <c r="AW685" s="19"/>
      <c r="AX685" s="239"/>
      <c r="AY685" s="19"/>
      <c r="AZ685" s="28"/>
      <c r="BA685" s="19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E685" s="695" t="e">
        <f t="shared" si="1303"/>
        <v>#DIV/0!</v>
      </c>
    </row>
    <row r="686" spans="1:83" s="59" customFormat="1" ht="65.25" hidden="1" customHeight="1" x14ac:dyDescent="0.25">
      <c r="B686" s="203" t="s">
        <v>321</v>
      </c>
      <c r="C686" s="128" t="s">
        <v>319</v>
      </c>
      <c r="D686" s="28"/>
      <c r="E686" s="28"/>
      <c r="F686" s="28"/>
      <c r="G686" s="28"/>
      <c r="H686" s="28"/>
      <c r="I686" s="28"/>
      <c r="J686" s="28"/>
      <c r="K686" s="19"/>
      <c r="L686" s="19"/>
      <c r="M686" s="239"/>
      <c r="N686" s="19"/>
      <c r="O686" s="28"/>
      <c r="P686" s="19"/>
      <c r="Q686" s="28"/>
      <c r="R686" s="19"/>
      <c r="S686" s="28"/>
      <c r="T686" s="19"/>
      <c r="U686" s="28"/>
      <c r="V686" s="28"/>
      <c r="W686" s="28"/>
      <c r="X686" s="28"/>
      <c r="Y686" s="28"/>
      <c r="Z686" s="28"/>
      <c r="AA686" s="28"/>
      <c r="AB686" s="28"/>
      <c r="AC686" s="28"/>
      <c r="AD686" s="19"/>
      <c r="AE686" s="239"/>
      <c r="AF686" s="19"/>
      <c r="AG686" s="239"/>
      <c r="AH686" s="19"/>
      <c r="AI686" s="28"/>
      <c r="AJ686" s="19"/>
      <c r="AK686" s="28"/>
      <c r="AL686" s="19"/>
      <c r="AM686" s="28"/>
      <c r="AN686" s="19"/>
      <c r="AO686" s="28"/>
      <c r="AP686" s="28"/>
      <c r="AQ686" s="19"/>
      <c r="AR686" s="28"/>
      <c r="AS686" s="19"/>
      <c r="AT686" s="239"/>
      <c r="AU686" s="19"/>
      <c r="AV686" s="28"/>
      <c r="AW686" s="19"/>
      <c r="AX686" s="239"/>
      <c r="AY686" s="19"/>
      <c r="AZ686" s="28"/>
      <c r="BA686" s="19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E686" s="695" t="e">
        <f t="shared" si="1303"/>
        <v>#DIV/0!</v>
      </c>
    </row>
    <row r="687" spans="1:83" s="59" customFormat="1" ht="93.75" hidden="1" customHeight="1" x14ac:dyDescent="0.25">
      <c r="B687" s="206" t="s">
        <v>34</v>
      </c>
      <c r="C687" s="53" t="s">
        <v>320</v>
      </c>
      <c r="D687" s="28"/>
      <c r="E687" s="28"/>
      <c r="F687" s="28"/>
      <c r="G687" s="28"/>
      <c r="H687" s="28"/>
      <c r="I687" s="28"/>
      <c r="J687" s="28"/>
      <c r="K687" s="19"/>
      <c r="L687" s="19"/>
      <c r="M687" s="239"/>
      <c r="N687" s="19"/>
      <c r="O687" s="28"/>
      <c r="P687" s="19"/>
      <c r="Q687" s="28"/>
      <c r="R687" s="19"/>
      <c r="S687" s="28"/>
      <c r="T687" s="19"/>
      <c r="U687" s="28"/>
      <c r="V687" s="28"/>
      <c r="W687" s="28"/>
      <c r="X687" s="28"/>
      <c r="Y687" s="28"/>
      <c r="Z687" s="28"/>
      <c r="AA687" s="28"/>
      <c r="AB687" s="28"/>
      <c r="AC687" s="28"/>
      <c r="AD687" s="19"/>
      <c r="AE687" s="239"/>
      <c r="AF687" s="19"/>
      <c r="AG687" s="239"/>
      <c r="AH687" s="19"/>
      <c r="AI687" s="28"/>
      <c r="AJ687" s="19"/>
      <c r="AK687" s="28"/>
      <c r="AL687" s="19"/>
      <c r="AM687" s="28"/>
      <c r="AN687" s="19"/>
      <c r="AO687" s="28"/>
      <c r="AP687" s="28"/>
      <c r="AQ687" s="19"/>
      <c r="AR687" s="28"/>
      <c r="AS687" s="19"/>
      <c r="AT687" s="239"/>
      <c r="AU687" s="19"/>
      <c r="AV687" s="28"/>
      <c r="AW687" s="19"/>
      <c r="AX687" s="239"/>
      <c r="AY687" s="19"/>
      <c r="AZ687" s="28"/>
      <c r="BA687" s="19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E687" s="695" t="e">
        <f t="shared" ref="CE687:CE702" si="1337">BB687/I687</f>
        <v>#DIV/0!</v>
      </c>
    </row>
    <row r="688" spans="1:83" s="525" customFormat="1" ht="132" hidden="1" customHeight="1" x14ac:dyDescent="0.25">
      <c r="B688" s="429" t="s">
        <v>7</v>
      </c>
      <c r="C688" s="260" t="s">
        <v>358</v>
      </c>
      <c r="D688" s="507">
        <f>E688+G688+H688+I688</f>
        <v>220839.61966</v>
      </c>
      <c r="E688" s="507">
        <f>E689</f>
        <v>0</v>
      </c>
      <c r="F688" s="507"/>
      <c r="G688" s="507">
        <f t="shared" ref="G688:I688" si="1338">G689</f>
        <v>220839.61966</v>
      </c>
      <c r="H688" s="507">
        <f t="shared" si="1338"/>
        <v>0</v>
      </c>
      <c r="I688" s="507">
        <f t="shared" si="1338"/>
        <v>0</v>
      </c>
      <c r="J688" s="507"/>
      <c r="K688" s="575">
        <f>M688+Q688+S688+U688</f>
        <v>48557.455319999994</v>
      </c>
      <c r="L688" s="683"/>
      <c r="M688" s="872">
        <f>M689</f>
        <v>0</v>
      </c>
      <c r="N688" s="683"/>
      <c r="O688" s="514"/>
      <c r="P688" s="683"/>
      <c r="Q688" s="507">
        <f t="shared" ref="Q688:U688" si="1339">Q689</f>
        <v>48557.455319999994</v>
      </c>
      <c r="R688" s="683"/>
      <c r="S688" s="507">
        <f t="shared" si="1339"/>
        <v>0</v>
      </c>
      <c r="T688" s="683"/>
      <c r="U688" s="507">
        <f t="shared" si="1339"/>
        <v>0</v>
      </c>
      <c r="V688" s="507"/>
      <c r="W688" s="507"/>
      <c r="X688" s="507"/>
      <c r="Y688" s="507"/>
      <c r="Z688" s="507"/>
      <c r="AA688" s="507"/>
      <c r="AB688" s="507"/>
      <c r="AC688" s="507"/>
      <c r="AD688" s="683"/>
      <c r="AE688" s="872">
        <f>AG688+AK688+AM688+AO688</f>
        <v>48557.455319999994</v>
      </c>
      <c r="AF688" s="683"/>
      <c r="AG688" s="872">
        <f>AG689</f>
        <v>0</v>
      </c>
      <c r="AH688" s="683"/>
      <c r="AI688" s="514"/>
      <c r="AJ688" s="683"/>
      <c r="AK688" s="507">
        <f t="shared" ref="AK688" si="1340">AK689</f>
        <v>48557.455319999994</v>
      </c>
      <c r="AL688" s="683"/>
      <c r="AM688" s="507"/>
      <c r="AN688" s="683"/>
      <c r="AO688" s="507"/>
      <c r="AP688" s="507"/>
      <c r="AQ688" s="683"/>
      <c r="AR688" s="579">
        <f>AT688+AX688+AZ688+BB688</f>
        <v>209753.13070000001</v>
      </c>
      <c r="AS688" s="683"/>
      <c r="AT688" s="872">
        <f>AT689</f>
        <v>0</v>
      </c>
      <c r="AU688" s="683"/>
      <c r="AV688" s="514"/>
      <c r="AW688" s="683"/>
      <c r="AX688" s="872">
        <f t="shared" ref="AX688" si="1341">AX689</f>
        <v>209753.13070000001</v>
      </c>
      <c r="AY688" s="683"/>
      <c r="AZ688" s="507"/>
      <c r="BA688" s="683"/>
      <c r="BB688" s="507"/>
      <c r="BC688" s="507"/>
      <c r="BD688" s="507"/>
      <c r="BE688" s="507">
        <f>BF688+BG688+BH688+BI688</f>
        <v>0</v>
      </c>
      <c r="BF688" s="507">
        <f>BF689</f>
        <v>0</v>
      </c>
      <c r="BG688" s="507">
        <f t="shared" ref="BG688" si="1342">BG689</f>
        <v>0</v>
      </c>
      <c r="BH688" s="507"/>
      <c r="BI688" s="507"/>
      <c r="BJ688" s="431"/>
      <c r="BK688" s="431"/>
      <c r="BL688" s="431"/>
      <c r="BM688" s="431"/>
      <c r="BN688" s="431"/>
      <c r="BO688" s="431"/>
      <c r="BP688" s="431"/>
      <c r="BQ688" s="431"/>
      <c r="BR688" s="431"/>
      <c r="BS688" s="431"/>
      <c r="BT688" s="507"/>
      <c r="BU688" s="579">
        <f>BV688+BX688+BY688+BZ688</f>
        <v>0</v>
      </c>
      <c r="BV688" s="507">
        <f>BV689</f>
        <v>0</v>
      </c>
      <c r="BW688" s="514"/>
      <c r="BX688" s="507">
        <f t="shared" ref="BX688" si="1343">BX689</f>
        <v>0</v>
      </c>
      <c r="BY688" s="507"/>
      <c r="BZ688" s="507"/>
      <c r="CE688" s="695" t="e">
        <f t="shared" si="1337"/>
        <v>#DIV/0!</v>
      </c>
    </row>
    <row r="689" spans="2:83" s="45" customFormat="1" ht="54" hidden="1" customHeight="1" x14ac:dyDescent="0.25">
      <c r="B689" s="200"/>
      <c r="C689" s="97" t="s">
        <v>31</v>
      </c>
      <c r="D689" s="504">
        <f>E689+G689+H689+I689</f>
        <v>220839.61966</v>
      </c>
      <c r="E689" s="504">
        <f>E728+E740</f>
        <v>0</v>
      </c>
      <c r="F689" s="504"/>
      <c r="G689" s="504">
        <f t="shared" ref="G689:I689" si="1344">G728+G740</f>
        <v>220839.61966</v>
      </c>
      <c r="H689" s="504">
        <f t="shared" si="1344"/>
        <v>0</v>
      </c>
      <c r="I689" s="504">
        <f t="shared" si="1344"/>
        <v>0</v>
      </c>
      <c r="J689" s="504">
        <f>K689+M689+Q689</f>
        <v>97114.910639999987</v>
      </c>
      <c r="K689" s="575">
        <f>M689+Q689+S689+U689</f>
        <v>48557.455319999994</v>
      </c>
      <c r="L689" s="683"/>
      <c r="M689" s="166">
        <f>M728+M740</f>
        <v>0</v>
      </c>
      <c r="N689" s="683"/>
      <c r="O689" s="519"/>
      <c r="P689" s="683"/>
      <c r="Q689" s="504">
        <f t="shared" ref="Q689:U689" si="1345">Q728+Q740</f>
        <v>48557.455319999994</v>
      </c>
      <c r="R689" s="683"/>
      <c r="S689" s="504">
        <f t="shared" si="1345"/>
        <v>0</v>
      </c>
      <c r="T689" s="683"/>
      <c r="U689" s="504">
        <f t="shared" si="1345"/>
        <v>0</v>
      </c>
      <c r="V689" s="504">
        <f t="shared" ref="V689" si="1346">W689+X689+Y689</f>
        <v>0</v>
      </c>
      <c r="W689" s="504">
        <f>W442+W649+W661</f>
        <v>0</v>
      </c>
      <c r="X689" s="504"/>
      <c r="Y689" s="504"/>
      <c r="Z689" s="504">
        <f t="shared" ref="Z689" si="1347">AA689+AB689</f>
        <v>0</v>
      </c>
      <c r="AA689" s="504">
        <f>AA442+AA649+AA661</f>
        <v>0</v>
      </c>
      <c r="AB689" s="504">
        <f>H689</f>
        <v>0</v>
      </c>
      <c r="AC689" s="504"/>
      <c r="AD689" s="683"/>
      <c r="AE689" s="166">
        <f>AG689+AK689+AM689+AO689</f>
        <v>48557.455319999994</v>
      </c>
      <c r="AF689" s="683"/>
      <c r="AG689" s="166">
        <f>AG728+AG740</f>
        <v>0</v>
      </c>
      <c r="AH689" s="683"/>
      <c r="AI689" s="519"/>
      <c r="AJ689" s="683"/>
      <c r="AK689" s="504">
        <f t="shared" ref="AK689" si="1348">AK728+AK740</f>
        <v>48557.455319999994</v>
      </c>
      <c r="AL689" s="683"/>
      <c r="AM689" s="504">
        <f>AM442+AM649+AM659</f>
        <v>0</v>
      </c>
      <c r="AN689" s="683"/>
      <c r="AO689" s="504">
        <f>AO442+AO649+AO659</f>
        <v>0</v>
      </c>
      <c r="AP689" s="504">
        <f t="shared" ref="AP689" si="1349">AR689+AT689+AX689</f>
        <v>419506.26140000002</v>
      </c>
      <c r="AQ689" s="683"/>
      <c r="AR689" s="575">
        <f>AT689+AX689+AZ689+BB689</f>
        <v>209753.13070000001</v>
      </c>
      <c r="AS689" s="683"/>
      <c r="AT689" s="166">
        <f>AT728+AT740</f>
        <v>0</v>
      </c>
      <c r="AU689" s="683"/>
      <c r="AV689" s="519"/>
      <c r="AW689" s="683"/>
      <c r="AX689" s="166">
        <f t="shared" ref="AX689" si="1350">AX728+AX740</f>
        <v>209753.13070000001</v>
      </c>
      <c r="AY689" s="683"/>
      <c r="AZ689" s="504">
        <f>AZ442+AZ649+AZ659</f>
        <v>0</v>
      </c>
      <c r="BA689" s="683"/>
      <c r="BB689" s="504">
        <f>BB442+BB649+BB659</f>
        <v>0</v>
      </c>
      <c r="BC689" s="166"/>
      <c r="BD689" s="166"/>
      <c r="BE689" s="504">
        <f>BF689+BG689+BH689+BI689</f>
        <v>0</v>
      </c>
      <c r="BF689" s="504">
        <f>BF728+BF740</f>
        <v>0</v>
      </c>
      <c r="BG689" s="504">
        <f t="shared" ref="BG689" si="1351">BG728+BG740</f>
        <v>0</v>
      </c>
      <c r="BH689" s="504">
        <f>BH442+BH649+BH659</f>
        <v>0</v>
      </c>
      <c r="BI689" s="504">
        <f>BI442+BI649+BI659</f>
        <v>0</v>
      </c>
      <c r="BJ689" s="504">
        <f t="shared" ref="BJ689" si="1352">BK689+BL689+BM689</f>
        <v>0</v>
      </c>
      <c r="BK689" s="504">
        <f>BK442+BK649+BK661</f>
        <v>0</v>
      </c>
      <c r="BL689" s="166"/>
      <c r="BM689" s="166"/>
      <c r="BN689" s="504">
        <f t="shared" ref="BN689" si="1353">BO689+BR689+BS689</f>
        <v>0</v>
      </c>
      <c r="BO689" s="504">
        <f>BO442+BO649+BO661</f>
        <v>0</v>
      </c>
      <c r="BP689" s="519"/>
      <c r="BQ689" s="504"/>
      <c r="BR689" s="166"/>
      <c r="BS689" s="166"/>
      <c r="BT689" s="504"/>
      <c r="BU689" s="575">
        <f>BV689+BX689+BY689+BZ689</f>
        <v>0</v>
      </c>
      <c r="BV689" s="504">
        <f>BV728+BV740</f>
        <v>0</v>
      </c>
      <c r="BW689" s="519"/>
      <c r="BX689" s="504">
        <f t="shared" ref="BX689" si="1354">BX728+BX740</f>
        <v>0</v>
      </c>
      <c r="BY689" s="504">
        <f>BY442+BY649+BY659</f>
        <v>0</v>
      </c>
      <c r="BZ689" s="504">
        <f>BZ442+BZ649+BZ659</f>
        <v>0</v>
      </c>
      <c r="CE689" s="695" t="e">
        <f t="shared" si="1337"/>
        <v>#DIV/0!</v>
      </c>
    </row>
    <row r="690" spans="2:83" s="45" customFormat="1" ht="162.75" hidden="1" customHeight="1" x14ac:dyDescent="0.25">
      <c r="B690" s="126" t="s">
        <v>8</v>
      </c>
      <c r="C690" s="99" t="s">
        <v>421</v>
      </c>
      <c r="D690" s="508">
        <v>0</v>
      </c>
      <c r="E690" s="508">
        <v>0</v>
      </c>
      <c r="F690" s="508"/>
      <c r="G690" s="508">
        <v>0</v>
      </c>
      <c r="H690" s="508">
        <v>0</v>
      </c>
      <c r="I690" s="508">
        <v>0</v>
      </c>
      <c r="J690" s="508">
        <f>K690-D690</f>
        <v>0</v>
      </c>
      <c r="K690" s="581">
        <f t="shared" ref="K690:K699" si="1355">U690</f>
        <v>0</v>
      </c>
      <c r="L690" s="683"/>
      <c r="M690" s="168"/>
      <c r="N690" s="683"/>
      <c r="O690" s="512"/>
      <c r="P690" s="683"/>
      <c r="Q690" s="508"/>
      <c r="R690" s="683"/>
      <c r="S690" s="508"/>
      <c r="T690" s="683"/>
      <c r="U690" s="508">
        <f>U691+U693+U696+U698</f>
        <v>0</v>
      </c>
      <c r="V690" s="508"/>
      <c r="W690" s="508"/>
      <c r="X690" s="508"/>
      <c r="Y690" s="508"/>
      <c r="Z690" s="508"/>
      <c r="AA690" s="508"/>
      <c r="AB690" s="508"/>
      <c r="AC690" s="508"/>
      <c r="AD690" s="683"/>
      <c r="AE690" s="168"/>
      <c r="AF690" s="683"/>
      <c r="AG690" s="168"/>
      <c r="AH690" s="683"/>
      <c r="AI690" s="512"/>
      <c r="AJ690" s="683"/>
      <c r="AK690" s="508"/>
      <c r="AL690" s="683"/>
      <c r="AM690" s="508"/>
      <c r="AN690" s="683"/>
      <c r="AO690" s="508"/>
      <c r="AP690" s="508"/>
      <c r="AQ690" s="683"/>
      <c r="AR690" s="581"/>
      <c r="AS690" s="683"/>
      <c r="AT690" s="168"/>
      <c r="AU690" s="683"/>
      <c r="AV690" s="512"/>
      <c r="AW690" s="683"/>
      <c r="AX690" s="168"/>
      <c r="AY690" s="683"/>
      <c r="AZ690" s="508"/>
      <c r="BA690" s="683"/>
      <c r="BB690" s="508"/>
      <c r="BC690" s="508"/>
      <c r="BD690" s="508"/>
      <c r="BE690" s="508"/>
      <c r="BF690" s="508"/>
      <c r="BG690" s="508"/>
      <c r="BH690" s="508"/>
      <c r="BI690" s="508"/>
      <c r="BJ690" s="508"/>
      <c r="BK690" s="508"/>
      <c r="BL690" s="508"/>
      <c r="BM690" s="508"/>
      <c r="BN690" s="508"/>
      <c r="BO690" s="508"/>
      <c r="BP690" s="512"/>
      <c r="BQ690" s="508"/>
      <c r="BR690" s="508"/>
      <c r="BS690" s="508"/>
      <c r="BT690" s="508"/>
      <c r="BU690" s="581"/>
      <c r="BV690" s="508"/>
      <c r="BW690" s="512"/>
      <c r="BX690" s="508"/>
      <c r="BY690" s="508"/>
      <c r="BZ690" s="508"/>
      <c r="CE690" s="695" t="e">
        <f t="shared" si="1337"/>
        <v>#DIV/0!</v>
      </c>
    </row>
    <row r="691" spans="2:83" s="45" customFormat="1" ht="54" hidden="1" customHeight="1" x14ac:dyDescent="0.25">
      <c r="B691" s="200" t="s">
        <v>9</v>
      </c>
      <c r="C691" s="126" t="s">
        <v>66</v>
      </c>
      <c r="D691" s="504">
        <f>I691</f>
        <v>0</v>
      </c>
      <c r="E691" s="504"/>
      <c r="F691" s="504"/>
      <c r="G691" s="504"/>
      <c r="H691" s="504"/>
      <c r="I691" s="504">
        <v>0</v>
      </c>
      <c r="J691" s="504">
        <f>K691-D691</f>
        <v>0</v>
      </c>
      <c r="K691" s="575">
        <f t="shared" si="1355"/>
        <v>0</v>
      </c>
      <c r="L691" s="683"/>
      <c r="M691" s="166"/>
      <c r="N691" s="683"/>
      <c r="O691" s="519"/>
      <c r="P691" s="683"/>
      <c r="Q691" s="504"/>
      <c r="R691" s="683"/>
      <c r="S691" s="504"/>
      <c r="T691" s="683"/>
      <c r="U691" s="504">
        <f>U692</f>
        <v>0</v>
      </c>
      <c r="V691" s="504"/>
      <c r="W691" s="504"/>
      <c r="X691" s="504"/>
      <c r="Y691" s="504"/>
      <c r="Z691" s="504"/>
      <c r="AA691" s="504"/>
      <c r="AB691" s="504"/>
      <c r="AC691" s="504"/>
      <c r="AD691" s="683"/>
      <c r="AE691" s="166"/>
      <c r="AF691" s="683"/>
      <c r="AG691" s="166"/>
      <c r="AH691" s="683"/>
      <c r="AI691" s="519"/>
      <c r="AJ691" s="683"/>
      <c r="AK691" s="504"/>
      <c r="AL691" s="683"/>
      <c r="AM691" s="504"/>
      <c r="AN691" s="683"/>
      <c r="AO691" s="504"/>
      <c r="AP691" s="504"/>
      <c r="AQ691" s="683"/>
      <c r="AR691" s="575"/>
      <c r="AS691" s="683"/>
      <c r="AT691" s="166"/>
      <c r="AU691" s="683"/>
      <c r="AV691" s="519"/>
      <c r="AW691" s="683"/>
      <c r="AX691" s="166"/>
      <c r="AY691" s="683"/>
      <c r="AZ691" s="504"/>
      <c r="BA691" s="683"/>
      <c r="BB691" s="504"/>
      <c r="BC691" s="166"/>
      <c r="BD691" s="166"/>
      <c r="BE691" s="504"/>
      <c r="BF691" s="504"/>
      <c r="BG691" s="504"/>
      <c r="BH691" s="504"/>
      <c r="BI691" s="504"/>
      <c r="BJ691" s="504"/>
      <c r="BK691" s="504"/>
      <c r="BL691" s="166"/>
      <c r="BM691" s="166"/>
      <c r="BN691" s="504"/>
      <c r="BO691" s="504"/>
      <c r="BP691" s="519"/>
      <c r="BQ691" s="504"/>
      <c r="BR691" s="166"/>
      <c r="BS691" s="166"/>
      <c r="BT691" s="504"/>
      <c r="BU691" s="575"/>
      <c r="BV691" s="504"/>
      <c r="BW691" s="519"/>
      <c r="BX691" s="504"/>
      <c r="BY691" s="504"/>
      <c r="BZ691" s="504"/>
      <c r="CE691" s="695" t="e">
        <f t="shared" si="1337"/>
        <v>#DIV/0!</v>
      </c>
    </row>
    <row r="692" spans="2:83" s="45" customFormat="1" ht="129" hidden="1" customHeight="1" x14ac:dyDescent="0.25">
      <c r="B692" s="200" t="s">
        <v>34</v>
      </c>
      <c r="C692" s="53" t="s">
        <v>259</v>
      </c>
      <c r="D692" s="106">
        <f>I692</f>
        <v>0</v>
      </c>
      <c r="E692" s="106"/>
      <c r="F692" s="106"/>
      <c r="G692" s="106"/>
      <c r="H692" s="106"/>
      <c r="I692" s="106">
        <v>0</v>
      </c>
      <c r="J692" s="106">
        <f t="shared" ref="J692:J699" si="1356">K692-D692</f>
        <v>0</v>
      </c>
      <c r="K692" s="106">
        <f t="shared" si="1355"/>
        <v>0</v>
      </c>
      <c r="L692" s="106"/>
      <c r="M692" s="166"/>
      <c r="N692" s="683"/>
      <c r="O692" s="519"/>
      <c r="P692" s="683"/>
      <c r="Q692" s="504"/>
      <c r="R692" s="683"/>
      <c r="S692" s="504"/>
      <c r="T692" s="683"/>
      <c r="U692" s="106"/>
      <c r="V692" s="504"/>
      <c r="W692" s="504"/>
      <c r="X692" s="504"/>
      <c r="Y692" s="504"/>
      <c r="Z692" s="504"/>
      <c r="AA692" s="504"/>
      <c r="AB692" s="504"/>
      <c r="AC692" s="504"/>
      <c r="AD692" s="683"/>
      <c r="AE692" s="166"/>
      <c r="AF692" s="683"/>
      <c r="AG692" s="166"/>
      <c r="AH692" s="683"/>
      <c r="AI692" s="519"/>
      <c r="AJ692" s="683"/>
      <c r="AK692" s="504"/>
      <c r="AL692" s="683"/>
      <c r="AM692" s="504"/>
      <c r="AN692" s="683"/>
      <c r="AO692" s="504"/>
      <c r="AP692" s="504"/>
      <c r="AQ692" s="683"/>
      <c r="AR692" s="575"/>
      <c r="AS692" s="683"/>
      <c r="AT692" s="166"/>
      <c r="AU692" s="683"/>
      <c r="AV692" s="519"/>
      <c r="AW692" s="683"/>
      <c r="AX692" s="166"/>
      <c r="AY692" s="683"/>
      <c r="AZ692" s="504"/>
      <c r="BA692" s="683"/>
      <c r="BB692" s="504"/>
      <c r="BC692" s="166"/>
      <c r="BD692" s="166"/>
      <c r="BE692" s="504"/>
      <c r="BF692" s="504"/>
      <c r="BG692" s="504"/>
      <c r="BH692" s="504"/>
      <c r="BI692" s="504"/>
      <c r="BJ692" s="504"/>
      <c r="BK692" s="504"/>
      <c r="BL692" s="166"/>
      <c r="BM692" s="166"/>
      <c r="BN692" s="504"/>
      <c r="BO692" s="504"/>
      <c r="BP692" s="519"/>
      <c r="BQ692" s="504"/>
      <c r="BR692" s="166"/>
      <c r="BS692" s="166"/>
      <c r="BT692" s="504"/>
      <c r="BU692" s="575"/>
      <c r="BV692" s="504"/>
      <c r="BW692" s="519"/>
      <c r="BX692" s="504"/>
      <c r="BY692" s="504"/>
      <c r="BZ692" s="504"/>
      <c r="CE692" s="695" t="e">
        <f t="shared" si="1337"/>
        <v>#DIV/0!</v>
      </c>
    </row>
    <row r="693" spans="2:83" s="45" customFormat="1" ht="54" hidden="1" customHeight="1" x14ac:dyDescent="0.25">
      <c r="B693" s="200" t="s">
        <v>422</v>
      </c>
      <c r="C693" s="128" t="s">
        <v>68</v>
      </c>
      <c r="D693" s="504">
        <f>I693</f>
        <v>0</v>
      </c>
      <c r="E693" s="504"/>
      <c r="F693" s="504"/>
      <c r="G693" s="504"/>
      <c r="H693" s="504"/>
      <c r="I693" s="504">
        <v>0</v>
      </c>
      <c r="J693" s="504">
        <f t="shared" si="1356"/>
        <v>0</v>
      </c>
      <c r="K693" s="575">
        <f t="shared" si="1355"/>
        <v>0</v>
      </c>
      <c r="L693" s="683"/>
      <c r="M693" s="166"/>
      <c r="N693" s="683"/>
      <c r="O693" s="519"/>
      <c r="P693" s="683"/>
      <c r="Q693" s="504"/>
      <c r="R693" s="683"/>
      <c r="S693" s="504"/>
      <c r="T693" s="683"/>
      <c r="U693" s="504">
        <f>U694+U695</f>
        <v>0</v>
      </c>
      <c r="V693" s="504"/>
      <c r="W693" s="504"/>
      <c r="X693" s="504"/>
      <c r="Y693" s="504"/>
      <c r="Z693" s="504"/>
      <c r="AA693" s="504"/>
      <c r="AB693" s="504"/>
      <c r="AC693" s="504"/>
      <c r="AD693" s="683"/>
      <c r="AE693" s="166"/>
      <c r="AF693" s="683"/>
      <c r="AG693" s="166"/>
      <c r="AH693" s="683"/>
      <c r="AI693" s="519"/>
      <c r="AJ693" s="683"/>
      <c r="AK693" s="504"/>
      <c r="AL693" s="683"/>
      <c r="AM693" s="504"/>
      <c r="AN693" s="683"/>
      <c r="AO693" s="504"/>
      <c r="AP693" s="504"/>
      <c r="AQ693" s="683"/>
      <c r="AR693" s="575"/>
      <c r="AS693" s="683"/>
      <c r="AT693" s="166"/>
      <c r="AU693" s="683"/>
      <c r="AV693" s="519"/>
      <c r="AW693" s="683"/>
      <c r="AX693" s="166"/>
      <c r="AY693" s="683"/>
      <c r="AZ693" s="504"/>
      <c r="BA693" s="683"/>
      <c r="BB693" s="504"/>
      <c r="BC693" s="166"/>
      <c r="BD693" s="166"/>
      <c r="BE693" s="504"/>
      <c r="BF693" s="504"/>
      <c r="BG693" s="504"/>
      <c r="BH693" s="504"/>
      <c r="BI693" s="504"/>
      <c r="BJ693" s="504"/>
      <c r="BK693" s="504"/>
      <c r="BL693" s="166"/>
      <c r="BM693" s="166"/>
      <c r="BN693" s="504"/>
      <c r="BO693" s="504"/>
      <c r="BP693" s="519"/>
      <c r="BQ693" s="504"/>
      <c r="BR693" s="166"/>
      <c r="BS693" s="166"/>
      <c r="BT693" s="504"/>
      <c r="BU693" s="575"/>
      <c r="BV693" s="504"/>
      <c r="BW693" s="519"/>
      <c r="BX693" s="504"/>
      <c r="BY693" s="504"/>
      <c r="BZ693" s="504"/>
      <c r="CE693" s="695" t="e">
        <f t="shared" si="1337"/>
        <v>#DIV/0!</v>
      </c>
    </row>
    <row r="694" spans="2:83" s="45" customFormat="1" ht="93" hidden="1" customHeight="1" x14ac:dyDescent="0.25">
      <c r="B694" s="200" t="s">
        <v>34</v>
      </c>
      <c r="C694" s="53" t="s">
        <v>217</v>
      </c>
      <c r="D694" s="106">
        <f>I694</f>
        <v>0</v>
      </c>
      <c r="E694" s="106"/>
      <c r="F694" s="106"/>
      <c r="G694" s="106"/>
      <c r="H694" s="106"/>
      <c r="I694" s="106">
        <v>0</v>
      </c>
      <c r="J694" s="106">
        <f t="shared" si="1356"/>
        <v>0</v>
      </c>
      <c r="K694" s="106">
        <f t="shared" si="1355"/>
        <v>0</v>
      </c>
      <c r="L694" s="106"/>
      <c r="M694" s="166"/>
      <c r="N694" s="683"/>
      <c r="O694" s="519"/>
      <c r="P694" s="683"/>
      <c r="Q694" s="504"/>
      <c r="R694" s="683"/>
      <c r="S694" s="504"/>
      <c r="T694" s="683"/>
      <c r="U694" s="106"/>
      <c r="V694" s="504"/>
      <c r="W694" s="504"/>
      <c r="X694" s="504"/>
      <c r="Y694" s="504"/>
      <c r="Z694" s="504"/>
      <c r="AA694" s="504"/>
      <c r="AB694" s="504"/>
      <c r="AC694" s="504"/>
      <c r="AD694" s="683"/>
      <c r="AE694" s="166"/>
      <c r="AF694" s="683"/>
      <c r="AG694" s="166"/>
      <c r="AH694" s="683"/>
      <c r="AI694" s="519"/>
      <c r="AJ694" s="683"/>
      <c r="AK694" s="504"/>
      <c r="AL694" s="683"/>
      <c r="AM694" s="504"/>
      <c r="AN694" s="683"/>
      <c r="AO694" s="504"/>
      <c r="AP694" s="504"/>
      <c r="AQ694" s="683"/>
      <c r="AR694" s="575"/>
      <c r="AS694" s="683"/>
      <c r="AT694" s="166"/>
      <c r="AU694" s="683"/>
      <c r="AV694" s="519"/>
      <c r="AW694" s="683"/>
      <c r="AX694" s="166"/>
      <c r="AY694" s="683"/>
      <c r="AZ694" s="504"/>
      <c r="BA694" s="683"/>
      <c r="BB694" s="504"/>
      <c r="BC694" s="166"/>
      <c r="BD694" s="166"/>
      <c r="BE694" s="504"/>
      <c r="BF694" s="504"/>
      <c r="BG694" s="504"/>
      <c r="BH694" s="504"/>
      <c r="BI694" s="504"/>
      <c r="BJ694" s="504"/>
      <c r="BK694" s="504"/>
      <c r="BL694" s="166"/>
      <c r="BM694" s="166"/>
      <c r="BN694" s="504"/>
      <c r="BO694" s="504"/>
      <c r="BP694" s="519"/>
      <c r="BQ694" s="504"/>
      <c r="BR694" s="166"/>
      <c r="BS694" s="166"/>
      <c r="BT694" s="504"/>
      <c r="BU694" s="575"/>
      <c r="BV694" s="504"/>
      <c r="BW694" s="519"/>
      <c r="BX694" s="504"/>
      <c r="BY694" s="504"/>
      <c r="BZ694" s="504"/>
      <c r="CE694" s="695" t="e">
        <f t="shared" si="1337"/>
        <v>#DIV/0!</v>
      </c>
    </row>
    <row r="695" spans="2:83" s="45" customFormat="1" ht="96.75" hidden="1" customHeight="1" x14ac:dyDescent="0.25">
      <c r="B695" s="200" t="s">
        <v>63</v>
      </c>
      <c r="C695" s="53" t="s">
        <v>423</v>
      </c>
      <c r="D695" s="504"/>
      <c r="E695" s="504"/>
      <c r="F695" s="504"/>
      <c r="G695" s="504"/>
      <c r="H695" s="504"/>
      <c r="I695" s="504"/>
      <c r="J695" s="106">
        <f t="shared" si="1356"/>
        <v>0</v>
      </c>
      <c r="K695" s="106">
        <f t="shared" si="1355"/>
        <v>0</v>
      </c>
      <c r="L695" s="106"/>
      <c r="M695" s="166"/>
      <c r="N695" s="683"/>
      <c r="O695" s="519"/>
      <c r="P695" s="683"/>
      <c r="Q695" s="504"/>
      <c r="R695" s="683"/>
      <c r="S695" s="504"/>
      <c r="T695" s="683"/>
      <c r="U695" s="106"/>
      <c r="V695" s="504"/>
      <c r="W695" s="504"/>
      <c r="X695" s="504"/>
      <c r="Y695" s="504"/>
      <c r="Z695" s="504"/>
      <c r="AA695" s="504"/>
      <c r="AB695" s="504"/>
      <c r="AC695" s="504"/>
      <c r="AD695" s="683"/>
      <c r="AE695" s="166"/>
      <c r="AF695" s="683"/>
      <c r="AG695" s="166"/>
      <c r="AH695" s="683"/>
      <c r="AI695" s="519"/>
      <c r="AJ695" s="683"/>
      <c r="AK695" s="504"/>
      <c r="AL695" s="683"/>
      <c r="AM695" s="504"/>
      <c r="AN695" s="683"/>
      <c r="AO695" s="504"/>
      <c r="AP695" s="504"/>
      <c r="AQ695" s="683"/>
      <c r="AR695" s="575"/>
      <c r="AS695" s="683"/>
      <c r="AT695" s="166"/>
      <c r="AU695" s="683"/>
      <c r="AV695" s="519"/>
      <c r="AW695" s="683"/>
      <c r="AX695" s="166"/>
      <c r="AY695" s="683"/>
      <c r="AZ695" s="504"/>
      <c r="BA695" s="683"/>
      <c r="BB695" s="504"/>
      <c r="BC695" s="166"/>
      <c r="BD695" s="166"/>
      <c r="BE695" s="504"/>
      <c r="BF695" s="504"/>
      <c r="BG695" s="504"/>
      <c r="BH695" s="504"/>
      <c r="BI695" s="504"/>
      <c r="BJ695" s="504"/>
      <c r="BK695" s="504"/>
      <c r="BL695" s="166"/>
      <c r="BM695" s="166"/>
      <c r="BN695" s="504"/>
      <c r="BO695" s="504"/>
      <c r="BP695" s="519"/>
      <c r="BQ695" s="504"/>
      <c r="BR695" s="166"/>
      <c r="BS695" s="166"/>
      <c r="BT695" s="504"/>
      <c r="BU695" s="575"/>
      <c r="BV695" s="504"/>
      <c r="BW695" s="519"/>
      <c r="BX695" s="504"/>
      <c r="BY695" s="504"/>
      <c r="BZ695" s="504"/>
      <c r="CE695" s="695" t="e">
        <f t="shared" si="1337"/>
        <v>#DIV/0!</v>
      </c>
    </row>
    <row r="696" spans="2:83" s="45" customFormat="1" ht="54" hidden="1" customHeight="1" x14ac:dyDescent="0.25">
      <c r="B696" s="200" t="s">
        <v>425</v>
      </c>
      <c r="C696" s="128" t="s">
        <v>80</v>
      </c>
      <c r="D696" s="504">
        <f>I696</f>
        <v>0</v>
      </c>
      <c r="E696" s="504"/>
      <c r="F696" s="504"/>
      <c r="G696" s="504"/>
      <c r="H696" s="504"/>
      <c r="I696" s="504">
        <v>0</v>
      </c>
      <c r="J696" s="504">
        <f t="shared" si="1356"/>
        <v>0</v>
      </c>
      <c r="K696" s="575">
        <f t="shared" si="1355"/>
        <v>0</v>
      </c>
      <c r="L696" s="683"/>
      <c r="M696" s="166"/>
      <c r="N696" s="683"/>
      <c r="O696" s="519"/>
      <c r="P696" s="683"/>
      <c r="Q696" s="504"/>
      <c r="R696" s="683"/>
      <c r="S696" s="504"/>
      <c r="T696" s="683"/>
      <c r="U696" s="504">
        <f>U697</f>
        <v>0</v>
      </c>
      <c r="V696" s="504"/>
      <c r="W696" s="504"/>
      <c r="X696" s="504"/>
      <c r="Y696" s="504"/>
      <c r="Z696" s="504"/>
      <c r="AA696" s="504"/>
      <c r="AB696" s="504"/>
      <c r="AC696" s="504"/>
      <c r="AD696" s="683"/>
      <c r="AE696" s="166"/>
      <c r="AF696" s="683"/>
      <c r="AG696" s="166"/>
      <c r="AH696" s="683"/>
      <c r="AI696" s="519"/>
      <c r="AJ696" s="683"/>
      <c r="AK696" s="504"/>
      <c r="AL696" s="683"/>
      <c r="AM696" s="504"/>
      <c r="AN696" s="683"/>
      <c r="AO696" s="504"/>
      <c r="AP696" s="504"/>
      <c r="AQ696" s="683"/>
      <c r="AR696" s="575"/>
      <c r="AS696" s="683"/>
      <c r="AT696" s="166"/>
      <c r="AU696" s="683"/>
      <c r="AV696" s="519"/>
      <c r="AW696" s="683"/>
      <c r="AX696" s="166"/>
      <c r="AY696" s="683"/>
      <c r="AZ696" s="504"/>
      <c r="BA696" s="683"/>
      <c r="BB696" s="504"/>
      <c r="BC696" s="166"/>
      <c r="BD696" s="166"/>
      <c r="BE696" s="504"/>
      <c r="BF696" s="504"/>
      <c r="BG696" s="504"/>
      <c r="BH696" s="504"/>
      <c r="BI696" s="504"/>
      <c r="BJ696" s="504"/>
      <c r="BK696" s="504"/>
      <c r="BL696" s="166"/>
      <c r="BM696" s="166"/>
      <c r="BN696" s="504"/>
      <c r="BO696" s="504"/>
      <c r="BP696" s="519"/>
      <c r="BQ696" s="504"/>
      <c r="BR696" s="166"/>
      <c r="BS696" s="166"/>
      <c r="BT696" s="504"/>
      <c r="BU696" s="575"/>
      <c r="BV696" s="504"/>
      <c r="BW696" s="519"/>
      <c r="BX696" s="504"/>
      <c r="BY696" s="504"/>
      <c r="BZ696" s="504"/>
      <c r="CE696" s="695" t="e">
        <f t="shared" si="1337"/>
        <v>#DIV/0!</v>
      </c>
    </row>
    <row r="697" spans="2:83" s="45" customFormat="1" ht="141" hidden="1" customHeight="1" x14ac:dyDescent="0.25">
      <c r="B697" s="200" t="s">
        <v>34</v>
      </c>
      <c r="C697" s="53" t="s">
        <v>424</v>
      </c>
      <c r="D697" s="106">
        <f>I697</f>
        <v>0</v>
      </c>
      <c r="E697" s="106"/>
      <c r="F697" s="106"/>
      <c r="G697" s="106"/>
      <c r="H697" s="106"/>
      <c r="I697" s="106">
        <v>0</v>
      </c>
      <c r="J697" s="106">
        <f t="shared" si="1356"/>
        <v>0</v>
      </c>
      <c r="K697" s="106">
        <f t="shared" si="1355"/>
        <v>0</v>
      </c>
      <c r="L697" s="106"/>
      <c r="M697" s="166"/>
      <c r="N697" s="683"/>
      <c r="O697" s="519"/>
      <c r="P697" s="683"/>
      <c r="Q697" s="504"/>
      <c r="R697" s="683"/>
      <c r="S697" s="504"/>
      <c r="T697" s="683"/>
      <c r="U697" s="106"/>
      <c r="V697" s="504"/>
      <c r="W697" s="504"/>
      <c r="X697" s="504"/>
      <c r="Y697" s="504"/>
      <c r="Z697" s="504"/>
      <c r="AA697" s="504"/>
      <c r="AB697" s="504"/>
      <c r="AC697" s="504"/>
      <c r="AD697" s="683"/>
      <c r="AE697" s="166"/>
      <c r="AF697" s="683"/>
      <c r="AG697" s="166"/>
      <c r="AH697" s="683"/>
      <c r="AI697" s="519"/>
      <c r="AJ697" s="683"/>
      <c r="AK697" s="504"/>
      <c r="AL697" s="683"/>
      <c r="AM697" s="504"/>
      <c r="AN697" s="683"/>
      <c r="AO697" s="504"/>
      <c r="AP697" s="504"/>
      <c r="AQ697" s="683"/>
      <c r="AR697" s="575"/>
      <c r="AS697" s="683"/>
      <c r="AT697" s="166"/>
      <c r="AU697" s="683"/>
      <c r="AV697" s="519"/>
      <c r="AW697" s="683"/>
      <c r="AX697" s="166"/>
      <c r="AY697" s="683"/>
      <c r="AZ697" s="504"/>
      <c r="BA697" s="683"/>
      <c r="BB697" s="504"/>
      <c r="BC697" s="166"/>
      <c r="BD697" s="166"/>
      <c r="BE697" s="504"/>
      <c r="BF697" s="504"/>
      <c r="BG697" s="504"/>
      <c r="BH697" s="504"/>
      <c r="BI697" s="504"/>
      <c r="BJ697" s="504"/>
      <c r="BK697" s="504"/>
      <c r="BL697" s="166"/>
      <c r="BM697" s="166"/>
      <c r="BN697" s="504"/>
      <c r="BO697" s="504"/>
      <c r="BP697" s="519"/>
      <c r="BQ697" s="504"/>
      <c r="BR697" s="166"/>
      <c r="BS697" s="166"/>
      <c r="BT697" s="504"/>
      <c r="BU697" s="575"/>
      <c r="BV697" s="504"/>
      <c r="BW697" s="519"/>
      <c r="BX697" s="504"/>
      <c r="BY697" s="504"/>
      <c r="BZ697" s="504"/>
      <c r="CE697" s="695" t="e">
        <f t="shared" si="1337"/>
        <v>#DIV/0!</v>
      </c>
    </row>
    <row r="698" spans="2:83" s="45" customFormat="1" ht="54" hidden="1" customHeight="1" x14ac:dyDescent="0.25">
      <c r="B698" s="200" t="s">
        <v>238</v>
      </c>
      <c r="C698" s="128" t="s">
        <v>84</v>
      </c>
      <c r="D698" s="504">
        <f>I698</f>
        <v>0</v>
      </c>
      <c r="E698" s="504"/>
      <c r="F698" s="504"/>
      <c r="G698" s="504"/>
      <c r="H698" s="504"/>
      <c r="I698" s="504">
        <v>0</v>
      </c>
      <c r="J698" s="504">
        <f t="shared" si="1356"/>
        <v>0</v>
      </c>
      <c r="K698" s="575">
        <f t="shared" si="1355"/>
        <v>0</v>
      </c>
      <c r="L698" s="683"/>
      <c r="M698" s="166"/>
      <c r="N698" s="683"/>
      <c r="O698" s="519"/>
      <c r="P698" s="683"/>
      <c r="Q698" s="504"/>
      <c r="R698" s="683"/>
      <c r="S698" s="504"/>
      <c r="T698" s="683"/>
      <c r="U698" s="504">
        <f>U699+U728</f>
        <v>0</v>
      </c>
      <c r="V698" s="504"/>
      <c r="W698" s="504"/>
      <c r="X698" s="504"/>
      <c r="Y698" s="504"/>
      <c r="Z698" s="504"/>
      <c r="AA698" s="504"/>
      <c r="AB698" s="504"/>
      <c r="AC698" s="504"/>
      <c r="AD698" s="683"/>
      <c r="AE698" s="166"/>
      <c r="AF698" s="683"/>
      <c r="AG698" s="166"/>
      <c r="AH698" s="683"/>
      <c r="AI698" s="519"/>
      <c r="AJ698" s="683"/>
      <c r="AK698" s="504"/>
      <c r="AL698" s="683"/>
      <c r="AM698" s="504"/>
      <c r="AN698" s="683"/>
      <c r="AO698" s="504"/>
      <c r="AP698" s="504"/>
      <c r="AQ698" s="683"/>
      <c r="AR698" s="575"/>
      <c r="AS698" s="683"/>
      <c r="AT698" s="166"/>
      <c r="AU698" s="683"/>
      <c r="AV698" s="519"/>
      <c r="AW698" s="683"/>
      <c r="AX698" s="166"/>
      <c r="AY698" s="683"/>
      <c r="AZ698" s="504"/>
      <c r="BA698" s="683"/>
      <c r="BB698" s="504"/>
      <c r="BC698" s="166"/>
      <c r="BD698" s="166"/>
      <c r="BE698" s="504"/>
      <c r="BF698" s="504"/>
      <c r="BG698" s="504"/>
      <c r="BH698" s="504"/>
      <c r="BI698" s="504"/>
      <c r="BJ698" s="504"/>
      <c r="BK698" s="504"/>
      <c r="BL698" s="166"/>
      <c r="BM698" s="166"/>
      <c r="BN698" s="504"/>
      <c r="BO698" s="504"/>
      <c r="BP698" s="519"/>
      <c r="BQ698" s="504"/>
      <c r="BR698" s="166"/>
      <c r="BS698" s="166"/>
      <c r="BT698" s="504"/>
      <c r="BU698" s="575"/>
      <c r="BV698" s="504"/>
      <c r="BW698" s="519"/>
      <c r="BX698" s="504"/>
      <c r="BY698" s="504"/>
      <c r="BZ698" s="504"/>
      <c r="CE698" s="695" t="e">
        <f t="shared" si="1337"/>
        <v>#DIV/0!</v>
      </c>
    </row>
    <row r="699" spans="2:83" s="45" customFormat="1" ht="129" hidden="1" customHeight="1" x14ac:dyDescent="0.25">
      <c r="B699" s="200" t="s">
        <v>34</v>
      </c>
      <c r="C699" s="53" t="s">
        <v>426</v>
      </c>
      <c r="D699" s="106">
        <f>I699</f>
        <v>0</v>
      </c>
      <c r="E699" s="106"/>
      <c r="F699" s="106"/>
      <c r="G699" s="106"/>
      <c r="H699" s="106"/>
      <c r="I699" s="106">
        <v>0</v>
      </c>
      <c r="J699" s="106">
        <f t="shared" si="1356"/>
        <v>0</v>
      </c>
      <c r="K699" s="106">
        <f t="shared" si="1355"/>
        <v>0</v>
      </c>
      <c r="L699" s="106"/>
      <c r="M699" s="166"/>
      <c r="N699" s="683"/>
      <c r="O699" s="519"/>
      <c r="P699" s="683"/>
      <c r="Q699" s="504"/>
      <c r="R699" s="683"/>
      <c r="S699" s="504"/>
      <c r="T699" s="683"/>
      <c r="U699" s="106"/>
      <c r="V699" s="504"/>
      <c r="W699" s="504"/>
      <c r="X699" s="504"/>
      <c r="Y699" s="504"/>
      <c r="Z699" s="504"/>
      <c r="AA699" s="504"/>
      <c r="AB699" s="504"/>
      <c r="AC699" s="504"/>
      <c r="AD699" s="683"/>
      <c r="AE699" s="166"/>
      <c r="AF699" s="683"/>
      <c r="AG699" s="166"/>
      <c r="AH699" s="683"/>
      <c r="AI699" s="519"/>
      <c r="AJ699" s="683"/>
      <c r="AK699" s="504"/>
      <c r="AL699" s="683"/>
      <c r="AM699" s="504"/>
      <c r="AN699" s="683"/>
      <c r="AO699" s="504"/>
      <c r="AP699" s="504"/>
      <c r="AQ699" s="683"/>
      <c r="AR699" s="575"/>
      <c r="AS699" s="683"/>
      <c r="AT699" s="166"/>
      <c r="AU699" s="683"/>
      <c r="AV699" s="519"/>
      <c r="AW699" s="683"/>
      <c r="AX699" s="166"/>
      <c r="AY699" s="683"/>
      <c r="AZ699" s="504"/>
      <c r="BA699" s="683"/>
      <c r="BB699" s="504"/>
      <c r="BC699" s="166"/>
      <c r="BD699" s="166"/>
      <c r="BE699" s="504"/>
      <c r="BF699" s="504"/>
      <c r="BG699" s="504"/>
      <c r="BH699" s="504"/>
      <c r="BI699" s="504"/>
      <c r="BJ699" s="504"/>
      <c r="BK699" s="504"/>
      <c r="BL699" s="166"/>
      <c r="BM699" s="166"/>
      <c r="BN699" s="504"/>
      <c r="BO699" s="504"/>
      <c r="BP699" s="519"/>
      <c r="BQ699" s="504"/>
      <c r="BR699" s="166"/>
      <c r="BS699" s="166"/>
      <c r="BT699" s="504"/>
      <c r="BU699" s="575"/>
      <c r="BV699" s="504"/>
      <c r="BW699" s="519"/>
      <c r="BX699" s="504"/>
      <c r="BY699" s="504"/>
      <c r="BZ699" s="504"/>
      <c r="CE699" s="695" t="e">
        <f t="shared" si="1337"/>
        <v>#DIV/0!</v>
      </c>
    </row>
    <row r="700" spans="2:83" s="45" customFormat="1" ht="57.75" hidden="1" customHeight="1" x14ac:dyDescent="0.25">
      <c r="B700" s="203" t="s">
        <v>425</v>
      </c>
      <c r="C700" s="128" t="s">
        <v>76</v>
      </c>
      <c r="D700" s="168">
        <f t="shared" ref="D700:D701" si="1357">E700+I700</f>
        <v>0</v>
      </c>
      <c r="E700" s="33"/>
      <c r="F700" s="33"/>
      <c r="G700" s="33"/>
      <c r="H700" s="33"/>
      <c r="I700" s="168">
        <f>I701</f>
        <v>0</v>
      </c>
      <c r="J700" s="168">
        <f>J701</f>
        <v>0</v>
      </c>
      <c r="K700" s="168">
        <f t="shared" ref="K700:K701" si="1358">M700+U700</f>
        <v>0</v>
      </c>
      <c r="L700" s="695" t="e">
        <f t="shared" ref="L700:L774" si="1359">K700/D700</f>
        <v>#DIV/0!</v>
      </c>
      <c r="M700" s="33"/>
      <c r="N700" s="19"/>
      <c r="O700" s="89"/>
      <c r="P700" s="19"/>
      <c r="Q700" s="89"/>
      <c r="R700" s="19"/>
      <c r="S700" s="89"/>
      <c r="T700" s="19"/>
      <c r="U700" s="628">
        <f>U701</f>
        <v>0</v>
      </c>
      <c r="V700" s="622"/>
      <c r="W700" s="622"/>
      <c r="X700" s="622"/>
      <c r="Y700" s="622"/>
      <c r="Z700" s="622"/>
      <c r="AA700" s="622"/>
      <c r="AB700" s="622"/>
      <c r="AC700" s="622"/>
      <c r="AD700" s="683"/>
      <c r="AE700" s="168">
        <v>0</v>
      </c>
      <c r="AF700" s="695" t="e">
        <f t="shared" ref="AF700:AF774" si="1360">AE700/D700</f>
        <v>#DIV/0!</v>
      </c>
      <c r="AG700" s="168"/>
      <c r="AH700" s="695"/>
      <c r="AI700" s="661"/>
      <c r="AJ700" s="683"/>
      <c r="AK700" s="661"/>
      <c r="AL700" s="683"/>
      <c r="AM700" s="661"/>
      <c r="AN700" s="683"/>
      <c r="AO700" s="661"/>
      <c r="AP700" s="661">
        <v>0</v>
      </c>
      <c r="AQ700" s="683"/>
      <c r="AR700" s="168">
        <f t="shared" ref="AR700:AR710" si="1361">BB700</f>
        <v>0</v>
      </c>
      <c r="AS700" s="695" t="e">
        <f t="shared" ref="AS700:AS774" si="1362">AR700/D700</f>
        <v>#DIV/0!</v>
      </c>
      <c r="AT700" s="168"/>
      <c r="AU700" s="695"/>
      <c r="AV700" s="661"/>
      <c r="AW700" s="695"/>
      <c r="AX700" s="168"/>
      <c r="AY700" s="695"/>
      <c r="AZ700" s="661"/>
      <c r="BA700" s="695"/>
      <c r="BB700" s="753">
        <f>BB701</f>
        <v>0</v>
      </c>
      <c r="BC700" s="661"/>
      <c r="BD700" s="661"/>
      <c r="BE700" s="661"/>
      <c r="BF700" s="661"/>
      <c r="BG700" s="661"/>
      <c r="BH700" s="661"/>
      <c r="BI700" s="661"/>
      <c r="BJ700" s="661"/>
      <c r="BK700" s="661"/>
      <c r="BL700" s="661"/>
      <c r="BM700" s="661"/>
      <c r="BN700" s="661">
        <v>0</v>
      </c>
      <c r="BO700" s="661"/>
      <c r="BP700" s="661"/>
      <c r="BQ700" s="661"/>
      <c r="BR700" s="661"/>
      <c r="BS700" s="661"/>
      <c r="BT700" s="661">
        <v>0</v>
      </c>
      <c r="BU700" s="661">
        <v>0</v>
      </c>
      <c r="BV700" s="561"/>
      <c r="BW700" s="561"/>
      <c r="BX700" s="561"/>
      <c r="BY700" s="561"/>
      <c r="BZ700" s="561"/>
      <c r="CE700" s="695" t="e">
        <f t="shared" si="1337"/>
        <v>#DIV/0!</v>
      </c>
    </row>
    <row r="701" spans="2:83" s="45" customFormat="1" ht="87.75" hidden="1" customHeight="1" x14ac:dyDescent="0.25">
      <c r="B701" s="206" t="s">
        <v>34</v>
      </c>
      <c r="C701" s="563" t="s">
        <v>320</v>
      </c>
      <c r="D701" s="109">
        <f t="shared" si="1357"/>
        <v>0</v>
      </c>
      <c r="E701" s="236"/>
      <c r="F701" s="236"/>
      <c r="G701" s="236"/>
      <c r="H701" s="236"/>
      <c r="I701" s="109">
        <v>0</v>
      </c>
      <c r="J701" s="109">
        <f>K701-I701</f>
        <v>0</v>
      </c>
      <c r="K701" s="109">
        <f t="shared" si="1358"/>
        <v>0</v>
      </c>
      <c r="L701" s="695" t="e">
        <f t="shared" si="1359"/>
        <v>#DIV/0!</v>
      </c>
      <c r="M701" s="236"/>
      <c r="N701" s="31"/>
      <c r="O701" s="31"/>
      <c r="P701" s="31"/>
      <c r="Q701" s="31"/>
      <c r="R701" s="31"/>
      <c r="S701" s="31"/>
      <c r="T701" s="31"/>
      <c r="U701" s="106"/>
      <c r="V701" s="622"/>
      <c r="W701" s="622"/>
      <c r="X701" s="622"/>
      <c r="Y701" s="622"/>
      <c r="Z701" s="622"/>
      <c r="AA701" s="622"/>
      <c r="AB701" s="622"/>
      <c r="AC701" s="622"/>
      <c r="AD701" s="683"/>
      <c r="AE701" s="166"/>
      <c r="AF701" s="695" t="e">
        <f t="shared" si="1360"/>
        <v>#DIV/0!</v>
      </c>
      <c r="AG701" s="166"/>
      <c r="AH701" s="695"/>
      <c r="AI701" s="622"/>
      <c r="AJ701" s="683"/>
      <c r="AK701" s="622"/>
      <c r="AL701" s="683"/>
      <c r="AM701" s="622"/>
      <c r="AN701" s="683"/>
      <c r="AO701" s="622"/>
      <c r="AP701" s="622"/>
      <c r="AQ701" s="683"/>
      <c r="AR701" s="109">
        <f t="shared" si="1361"/>
        <v>0</v>
      </c>
      <c r="AS701" s="695" t="e">
        <f t="shared" si="1362"/>
        <v>#DIV/0!</v>
      </c>
      <c r="AT701" s="166"/>
      <c r="AU701" s="695"/>
      <c r="AV701" s="622"/>
      <c r="AW701" s="695"/>
      <c r="AX701" s="166"/>
      <c r="AY701" s="695"/>
      <c r="AZ701" s="622"/>
      <c r="BA701" s="695"/>
      <c r="BB701" s="106">
        <f>D701</f>
        <v>0</v>
      </c>
      <c r="BC701" s="622"/>
      <c r="BD701" s="622"/>
      <c r="BE701" s="622"/>
      <c r="BF701" s="622"/>
      <c r="BG701" s="622"/>
      <c r="BH701" s="622"/>
      <c r="BI701" s="622"/>
      <c r="BJ701" s="622"/>
      <c r="BK701" s="622"/>
      <c r="BL701" s="622"/>
      <c r="BM701" s="622"/>
      <c r="BN701" s="622"/>
      <c r="BO701" s="622"/>
      <c r="BP701" s="622"/>
      <c r="BQ701" s="622"/>
      <c r="BR701" s="622"/>
      <c r="BS701" s="622"/>
      <c r="BT701" s="622"/>
      <c r="BU701" s="622"/>
      <c r="BV701" s="561"/>
      <c r="BW701" s="561"/>
      <c r="BX701" s="561"/>
      <c r="BY701" s="561"/>
      <c r="BZ701" s="561"/>
      <c r="CE701" s="695" t="e">
        <f t="shared" si="1337"/>
        <v>#DIV/0!</v>
      </c>
    </row>
    <row r="702" spans="2:83" s="45" customFormat="1" ht="87.75" hidden="1" customHeight="1" x14ac:dyDescent="0.25">
      <c r="B702" s="206" t="s">
        <v>63</v>
      </c>
      <c r="C702" s="53" t="s">
        <v>553</v>
      </c>
      <c r="D702" s="109">
        <f>I702</f>
        <v>0</v>
      </c>
      <c r="E702" s="236"/>
      <c r="F702" s="236"/>
      <c r="G702" s="236"/>
      <c r="H702" s="236"/>
      <c r="I702" s="109">
        <v>0</v>
      </c>
      <c r="J702" s="109"/>
      <c r="K702" s="109"/>
      <c r="L702" s="695"/>
      <c r="M702" s="236"/>
      <c r="N702" s="31"/>
      <c r="O702" s="31"/>
      <c r="P702" s="31"/>
      <c r="Q702" s="31"/>
      <c r="R702" s="31"/>
      <c r="S702" s="31"/>
      <c r="T702" s="31"/>
      <c r="U702" s="106"/>
      <c r="V702" s="1019"/>
      <c r="W702" s="1019"/>
      <c r="X702" s="1019"/>
      <c r="Y702" s="1019"/>
      <c r="Z702" s="1019"/>
      <c r="AA702" s="1019"/>
      <c r="AB702" s="1019"/>
      <c r="AC702" s="1019"/>
      <c r="AD702" s="1019"/>
      <c r="AE702" s="166"/>
      <c r="AF702" s="695"/>
      <c r="AG702" s="166"/>
      <c r="AH702" s="695"/>
      <c r="AI702" s="1019"/>
      <c r="AJ702" s="1019"/>
      <c r="AK702" s="1019"/>
      <c r="AL702" s="1019"/>
      <c r="AM702" s="1019"/>
      <c r="AN702" s="1019"/>
      <c r="AO702" s="1019"/>
      <c r="AP702" s="1019"/>
      <c r="AQ702" s="1019"/>
      <c r="AR702" s="109"/>
      <c r="AS702" s="695"/>
      <c r="AT702" s="166"/>
      <c r="AU702" s="695"/>
      <c r="AV702" s="1019"/>
      <c r="AW702" s="695"/>
      <c r="AX702" s="166"/>
      <c r="AY702" s="695"/>
      <c r="AZ702" s="1019"/>
      <c r="BA702" s="695"/>
      <c r="BB702" s="106"/>
      <c r="BC702" s="1019"/>
      <c r="BD702" s="1019"/>
      <c r="BE702" s="1019"/>
      <c r="BF702" s="1019"/>
      <c r="BG702" s="1019"/>
      <c r="BH702" s="1019"/>
      <c r="BI702" s="1019"/>
      <c r="BJ702" s="1019"/>
      <c r="BK702" s="1019"/>
      <c r="BL702" s="1019"/>
      <c r="BM702" s="1019"/>
      <c r="BN702" s="1019"/>
      <c r="BO702" s="1019"/>
      <c r="BP702" s="1019"/>
      <c r="BQ702" s="1019"/>
      <c r="BR702" s="1019"/>
      <c r="BS702" s="1019"/>
      <c r="BT702" s="1019"/>
      <c r="BU702" s="1019"/>
      <c r="BV702" s="1019"/>
      <c r="BW702" s="1019"/>
      <c r="BX702" s="1019"/>
      <c r="BY702" s="1019"/>
      <c r="BZ702" s="1019"/>
      <c r="CE702" s="695" t="e">
        <f t="shared" si="1337"/>
        <v>#DIV/0!</v>
      </c>
    </row>
    <row r="703" spans="2:83" s="45" customFormat="1" ht="55.5" customHeight="1" x14ac:dyDescent="0.25">
      <c r="B703" s="203" t="s">
        <v>425</v>
      </c>
      <c r="C703" s="128" t="s">
        <v>484</v>
      </c>
      <c r="D703" s="168">
        <f t="shared" ref="D703:D710" si="1363">I703</f>
        <v>54649.513010000002</v>
      </c>
      <c r="E703" s="33"/>
      <c r="F703" s="33"/>
      <c r="G703" s="33"/>
      <c r="H703" s="33"/>
      <c r="I703" s="168">
        <f>I704</f>
        <v>54649.513010000002</v>
      </c>
      <c r="J703" s="168">
        <f>J704</f>
        <v>-54649.513010000002</v>
      </c>
      <c r="K703" s="168">
        <f t="shared" ref="K703:K704" si="1364">M703+U703</f>
        <v>0</v>
      </c>
      <c r="L703" s="695">
        <f t="shared" si="1359"/>
        <v>0</v>
      </c>
      <c r="M703" s="33"/>
      <c r="N703" s="19"/>
      <c r="O703" s="89"/>
      <c r="P703" s="19"/>
      <c r="Q703" s="89"/>
      <c r="R703" s="19"/>
      <c r="S703" s="89"/>
      <c r="T703" s="19"/>
      <c r="U703" s="679">
        <f>SUM(U704:U704)</f>
        <v>0</v>
      </c>
      <c r="V703" s="674"/>
      <c r="W703" s="674"/>
      <c r="X703" s="674"/>
      <c r="Y703" s="674"/>
      <c r="Z703" s="674"/>
      <c r="AA703" s="674"/>
      <c r="AB703" s="674"/>
      <c r="AC703" s="674"/>
      <c r="AD703" s="683"/>
      <c r="AE703" s="166"/>
      <c r="AF703" s="695">
        <f t="shared" si="1360"/>
        <v>0</v>
      </c>
      <c r="AG703" s="166"/>
      <c r="AH703" s="695"/>
      <c r="AI703" s="674"/>
      <c r="AJ703" s="683"/>
      <c r="AK703" s="674"/>
      <c r="AL703" s="683"/>
      <c r="AM703" s="674"/>
      <c r="AN703" s="683"/>
      <c r="AO703" s="674"/>
      <c r="AP703" s="674"/>
      <c r="AQ703" s="683"/>
      <c r="AR703" s="168">
        <f t="shared" si="1361"/>
        <v>54649.513010000002</v>
      </c>
      <c r="AS703" s="695">
        <f t="shared" si="1362"/>
        <v>1</v>
      </c>
      <c r="AT703" s="166"/>
      <c r="AU703" s="695"/>
      <c r="AV703" s="674"/>
      <c r="AW703" s="695"/>
      <c r="AX703" s="166"/>
      <c r="AY703" s="695"/>
      <c r="AZ703" s="674"/>
      <c r="BA703" s="695"/>
      <c r="BB703" s="932">
        <f>BB704</f>
        <v>54649.513010000002</v>
      </c>
      <c r="BC703" s="674"/>
      <c r="BD703" s="674"/>
      <c r="BE703" s="674"/>
      <c r="BF703" s="674"/>
      <c r="BG703" s="674"/>
      <c r="BH703" s="674"/>
      <c r="BI703" s="674"/>
      <c r="BJ703" s="674"/>
      <c r="BK703" s="674"/>
      <c r="BL703" s="674"/>
      <c r="BM703" s="674"/>
      <c r="BN703" s="674"/>
      <c r="BO703" s="674"/>
      <c r="BP703" s="674"/>
      <c r="BQ703" s="674"/>
      <c r="BR703" s="674"/>
      <c r="BS703" s="674"/>
      <c r="BT703" s="674"/>
      <c r="BU703" s="674"/>
      <c r="BV703" s="674"/>
      <c r="BW703" s="674"/>
      <c r="BX703" s="674"/>
      <c r="BY703" s="674"/>
      <c r="BZ703" s="674"/>
      <c r="CE703" s="695">
        <f t="shared" ref="CE703:CE761" si="1365">BB703/I703</f>
        <v>1</v>
      </c>
    </row>
    <row r="704" spans="2:83" s="45" customFormat="1" ht="106.5" customHeight="1" x14ac:dyDescent="0.25">
      <c r="B704" s="206"/>
      <c r="C704" s="563" t="s">
        <v>423</v>
      </c>
      <c r="D704" s="109">
        <f t="shared" si="1363"/>
        <v>54649.513010000002</v>
      </c>
      <c r="E704" s="236"/>
      <c r="F704" s="236"/>
      <c r="G704" s="236"/>
      <c r="H704" s="236"/>
      <c r="I704" s="109">
        <f>'[10]2026_2028'!$AK$602</f>
        <v>54649.513010000002</v>
      </c>
      <c r="J704" s="109">
        <f>K704-I704</f>
        <v>-54649.513010000002</v>
      </c>
      <c r="K704" s="109">
        <f t="shared" si="1364"/>
        <v>0</v>
      </c>
      <c r="L704" s="695">
        <f t="shared" si="1359"/>
        <v>0</v>
      </c>
      <c r="M704" s="236"/>
      <c r="N704" s="31"/>
      <c r="O704" s="31"/>
      <c r="P704" s="31"/>
      <c r="Q704" s="31"/>
      <c r="R704" s="31"/>
      <c r="S704" s="31"/>
      <c r="T704" s="31"/>
      <c r="U704" s="106"/>
      <c r="V704" s="674"/>
      <c r="W704" s="674"/>
      <c r="X704" s="674"/>
      <c r="Y704" s="674"/>
      <c r="Z704" s="674"/>
      <c r="AA704" s="674"/>
      <c r="AB704" s="674"/>
      <c r="AC704" s="674"/>
      <c r="AD704" s="683"/>
      <c r="AE704" s="166"/>
      <c r="AF704" s="695">
        <f t="shared" si="1360"/>
        <v>0</v>
      </c>
      <c r="AG704" s="166"/>
      <c r="AH704" s="695"/>
      <c r="AI704" s="674"/>
      <c r="AJ704" s="683"/>
      <c r="AK704" s="674"/>
      <c r="AL704" s="683"/>
      <c r="AM704" s="674"/>
      <c r="AN704" s="683"/>
      <c r="AO704" s="674"/>
      <c r="AP704" s="674"/>
      <c r="AQ704" s="683"/>
      <c r="AR704" s="109">
        <f t="shared" si="1361"/>
        <v>54649.513010000002</v>
      </c>
      <c r="AS704" s="695">
        <f t="shared" si="1362"/>
        <v>1</v>
      </c>
      <c r="AT704" s="166"/>
      <c r="AU704" s="695"/>
      <c r="AV704" s="674"/>
      <c r="AW704" s="695"/>
      <c r="AX704" s="166"/>
      <c r="AY704" s="695"/>
      <c r="AZ704" s="674"/>
      <c r="BA704" s="695"/>
      <c r="BB704" s="106">
        <f>D704</f>
        <v>54649.513010000002</v>
      </c>
      <c r="BC704" s="674"/>
      <c r="BD704" s="674"/>
      <c r="BE704" s="674"/>
      <c r="BF704" s="674"/>
      <c r="BG704" s="674"/>
      <c r="BH704" s="674"/>
      <c r="BI704" s="674"/>
      <c r="BJ704" s="674"/>
      <c r="BK704" s="674"/>
      <c r="BL704" s="674"/>
      <c r="BM704" s="674"/>
      <c r="BN704" s="674"/>
      <c r="BO704" s="674"/>
      <c r="BP704" s="674"/>
      <c r="BQ704" s="674"/>
      <c r="BR704" s="674"/>
      <c r="BS704" s="674"/>
      <c r="BT704" s="674"/>
      <c r="BU704" s="674"/>
      <c r="BV704" s="674"/>
      <c r="BW704" s="674"/>
      <c r="BX704" s="674"/>
      <c r="BY704" s="674"/>
      <c r="BZ704" s="674"/>
      <c r="CE704" s="695">
        <f t="shared" si="1365"/>
        <v>1</v>
      </c>
    </row>
    <row r="705" spans="2:83" s="45" customFormat="1" ht="66.75" customHeight="1" x14ac:dyDescent="0.25">
      <c r="B705" s="203" t="s">
        <v>238</v>
      </c>
      <c r="C705" s="128" t="s">
        <v>485</v>
      </c>
      <c r="D705" s="168">
        <f t="shared" si="1363"/>
        <v>72713.065789999993</v>
      </c>
      <c r="E705" s="33"/>
      <c r="F705" s="33"/>
      <c r="G705" s="33"/>
      <c r="H705" s="33"/>
      <c r="I705" s="168">
        <f>I706</f>
        <v>72713.065789999993</v>
      </c>
      <c r="J705" s="168">
        <f>J706</f>
        <v>-72713.065789999993</v>
      </c>
      <c r="K705" s="168">
        <f t="shared" ref="K705:K706" si="1366">M705+U705</f>
        <v>0</v>
      </c>
      <c r="L705" s="695">
        <f t="shared" si="1359"/>
        <v>0</v>
      </c>
      <c r="M705" s="33"/>
      <c r="N705" s="19"/>
      <c r="O705" s="89"/>
      <c r="P705" s="19"/>
      <c r="Q705" s="89"/>
      <c r="R705" s="19"/>
      <c r="S705" s="89"/>
      <c r="T705" s="19"/>
      <c r="U705" s="679">
        <f>U706</f>
        <v>0</v>
      </c>
      <c r="V705" s="674"/>
      <c r="W705" s="674"/>
      <c r="X705" s="674"/>
      <c r="Y705" s="674"/>
      <c r="Z705" s="674"/>
      <c r="AA705" s="674"/>
      <c r="AB705" s="674"/>
      <c r="AC705" s="674"/>
      <c r="AD705" s="740">
        <f t="shared" ref="AD705:AD706" si="1367">U705/D705</f>
        <v>0</v>
      </c>
      <c r="AE705" s="166"/>
      <c r="AF705" s="695">
        <f t="shared" si="1360"/>
        <v>0</v>
      </c>
      <c r="AG705" s="166"/>
      <c r="AH705" s="695"/>
      <c r="AI705" s="674"/>
      <c r="AJ705" s="683"/>
      <c r="AK705" s="674"/>
      <c r="AL705" s="683"/>
      <c r="AM705" s="674"/>
      <c r="AN705" s="683"/>
      <c r="AO705" s="674"/>
      <c r="AP705" s="674"/>
      <c r="AQ705" s="683"/>
      <c r="AR705" s="168">
        <f t="shared" si="1361"/>
        <v>72713.065789999993</v>
      </c>
      <c r="AS705" s="695">
        <f t="shared" si="1362"/>
        <v>1</v>
      </c>
      <c r="AT705" s="166"/>
      <c r="AU705" s="695"/>
      <c r="AV705" s="674"/>
      <c r="AW705" s="695"/>
      <c r="AX705" s="166"/>
      <c r="AY705" s="695"/>
      <c r="AZ705" s="674"/>
      <c r="BA705" s="695"/>
      <c r="BB705" s="932">
        <f>BB706</f>
        <v>72713.065789999993</v>
      </c>
      <c r="BC705" s="674"/>
      <c r="BD705" s="674"/>
      <c r="BE705" s="674"/>
      <c r="BF705" s="674"/>
      <c r="BG705" s="674"/>
      <c r="BH705" s="674"/>
      <c r="BI705" s="674"/>
      <c r="BJ705" s="674"/>
      <c r="BK705" s="674"/>
      <c r="BL705" s="674"/>
      <c r="BM705" s="674"/>
      <c r="BN705" s="674"/>
      <c r="BO705" s="674"/>
      <c r="BP705" s="674"/>
      <c r="BQ705" s="674"/>
      <c r="BR705" s="674"/>
      <c r="BS705" s="674"/>
      <c r="BT705" s="674"/>
      <c r="BU705" s="674"/>
      <c r="BV705" s="674"/>
      <c r="BW705" s="674"/>
      <c r="BX705" s="674"/>
      <c r="BY705" s="674"/>
      <c r="BZ705" s="674"/>
      <c r="CE705" s="695">
        <f t="shared" si="1365"/>
        <v>1</v>
      </c>
    </row>
    <row r="706" spans="2:83" s="45" customFormat="1" ht="82.5" customHeight="1" x14ac:dyDescent="0.25">
      <c r="B706" s="206"/>
      <c r="C706" s="563" t="s">
        <v>517</v>
      </c>
      <c r="D706" s="109">
        <f t="shared" si="1363"/>
        <v>72713.065789999993</v>
      </c>
      <c r="E706" s="236"/>
      <c r="F706" s="236"/>
      <c r="G706" s="236"/>
      <c r="H706" s="236"/>
      <c r="I706" s="109">
        <f>'[10]2026_2028'!$AK$610</f>
        <v>72713.065789999993</v>
      </c>
      <c r="J706" s="109">
        <f>K706-I706</f>
        <v>-72713.065789999993</v>
      </c>
      <c r="K706" s="109">
        <f t="shared" si="1366"/>
        <v>0</v>
      </c>
      <c r="L706" s="695">
        <f t="shared" si="1359"/>
        <v>0</v>
      </c>
      <c r="M706" s="236"/>
      <c r="N706" s="31"/>
      <c r="O706" s="31"/>
      <c r="P706" s="31"/>
      <c r="Q706" s="31"/>
      <c r="R706" s="31"/>
      <c r="S706" s="31"/>
      <c r="T706" s="31"/>
      <c r="U706" s="106"/>
      <c r="V706" s="674"/>
      <c r="W706" s="674"/>
      <c r="X706" s="674"/>
      <c r="Y706" s="674"/>
      <c r="Z706" s="674"/>
      <c r="AA706" s="674"/>
      <c r="AB706" s="674"/>
      <c r="AC706" s="674"/>
      <c r="AD706" s="740">
        <f t="shared" si="1367"/>
        <v>0</v>
      </c>
      <c r="AE706" s="166"/>
      <c r="AF706" s="695">
        <f t="shared" si="1360"/>
        <v>0</v>
      </c>
      <c r="AG706" s="166"/>
      <c r="AH706" s="695"/>
      <c r="AI706" s="674"/>
      <c r="AJ706" s="683"/>
      <c r="AK706" s="674"/>
      <c r="AL706" s="683"/>
      <c r="AM706" s="674"/>
      <c r="AN706" s="683"/>
      <c r="AO706" s="674"/>
      <c r="AP706" s="674"/>
      <c r="AQ706" s="683"/>
      <c r="AR706" s="109">
        <f t="shared" si="1361"/>
        <v>72713.065789999993</v>
      </c>
      <c r="AS706" s="695">
        <f t="shared" si="1362"/>
        <v>1</v>
      </c>
      <c r="AT706" s="166"/>
      <c r="AU706" s="695"/>
      <c r="AV706" s="674"/>
      <c r="AW706" s="695"/>
      <c r="AX706" s="166"/>
      <c r="AY706" s="695"/>
      <c r="AZ706" s="674"/>
      <c r="BA706" s="695"/>
      <c r="BB706" s="106">
        <f>D706</f>
        <v>72713.065789999993</v>
      </c>
      <c r="BC706" s="674"/>
      <c r="BD706" s="674"/>
      <c r="BE706" s="674"/>
      <c r="BF706" s="674"/>
      <c r="BG706" s="674"/>
      <c r="BH706" s="674"/>
      <c r="BI706" s="674"/>
      <c r="BJ706" s="674"/>
      <c r="BK706" s="674"/>
      <c r="BL706" s="674"/>
      <c r="BM706" s="674"/>
      <c r="BN706" s="674"/>
      <c r="BO706" s="674"/>
      <c r="BP706" s="674"/>
      <c r="BQ706" s="674"/>
      <c r="BR706" s="674"/>
      <c r="BS706" s="674"/>
      <c r="BT706" s="674"/>
      <c r="BU706" s="674"/>
      <c r="BV706" s="674"/>
      <c r="BW706" s="674"/>
      <c r="BX706" s="674"/>
      <c r="BY706" s="674"/>
      <c r="BZ706" s="674"/>
      <c r="CE706" s="695">
        <f t="shared" si="1365"/>
        <v>1</v>
      </c>
    </row>
    <row r="707" spans="2:83" s="45" customFormat="1" ht="82.5" customHeight="1" x14ac:dyDescent="0.25">
      <c r="B707" s="203" t="s">
        <v>239</v>
      </c>
      <c r="C707" s="128" t="s">
        <v>76</v>
      </c>
      <c r="D707" s="168">
        <f t="shared" ref="D707:D708" si="1368">I707</f>
        <v>9300.2799099999993</v>
      </c>
      <c r="E707" s="33"/>
      <c r="F707" s="33"/>
      <c r="G707" s="33"/>
      <c r="H707" s="33"/>
      <c r="I707" s="168">
        <f>I708</f>
        <v>9300.2799099999993</v>
      </c>
      <c r="J707" s="109"/>
      <c r="K707" s="109"/>
      <c r="L707" s="695"/>
      <c r="M707" s="236"/>
      <c r="N707" s="31"/>
      <c r="O707" s="31"/>
      <c r="P707" s="31"/>
      <c r="Q707" s="31"/>
      <c r="R707" s="31"/>
      <c r="S707" s="31"/>
      <c r="T707" s="31"/>
      <c r="U707" s="106"/>
      <c r="V707" s="1019"/>
      <c r="W707" s="1019"/>
      <c r="X707" s="1019"/>
      <c r="Y707" s="1019"/>
      <c r="Z707" s="1019"/>
      <c r="AA707" s="1019"/>
      <c r="AB707" s="1019"/>
      <c r="AC707" s="1019"/>
      <c r="AD707" s="740"/>
      <c r="AE707" s="166"/>
      <c r="AF707" s="695"/>
      <c r="AG707" s="166"/>
      <c r="AH707" s="695"/>
      <c r="AI707" s="1019"/>
      <c r="AJ707" s="1019"/>
      <c r="AK707" s="1019"/>
      <c r="AL707" s="1019"/>
      <c r="AM707" s="1019"/>
      <c r="AN707" s="1019"/>
      <c r="AO707" s="1019"/>
      <c r="AP707" s="1019"/>
      <c r="AQ707" s="1019"/>
      <c r="AR707" s="168">
        <f>BB707</f>
        <v>9300.2799099999993</v>
      </c>
      <c r="AS707" s="695">
        <f t="shared" si="1362"/>
        <v>1</v>
      </c>
      <c r="AT707" s="166"/>
      <c r="AU707" s="695"/>
      <c r="AV707" s="1019"/>
      <c r="AW707" s="695"/>
      <c r="AX707" s="166"/>
      <c r="AY707" s="695"/>
      <c r="AZ707" s="1019"/>
      <c r="BA707" s="695"/>
      <c r="BB707" s="168">
        <f>BB708</f>
        <v>9300.2799099999993</v>
      </c>
      <c r="BC707" s="1019"/>
      <c r="BD707" s="1019"/>
      <c r="BE707" s="1019"/>
      <c r="BF707" s="1019"/>
      <c r="BG707" s="1019"/>
      <c r="BH707" s="1019"/>
      <c r="BI707" s="1019"/>
      <c r="BJ707" s="1019"/>
      <c r="BK707" s="1019"/>
      <c r="BL707" s="1019"/>
      <c r="BM707" s="1019"/>
      <c r="BN707" s="1019"/>
      <c r="BO707" s="1019"/>
      <c r="BP707" s="1019"/>
      <c r="BQ707" s="1019"/>
      <c r="BR707" s="1019"/>
      <c r="BS707" s="1019"/>
      <c r="BT707" s="1019"/>
      <c r="BU707" s="1019"/>
      <c r="BV707" s="1019"/>
      <c r="BW707" s="1019"/>
      <c r="BX707" s="1019"/>
      <c r="BY707" s="1019"/>
      <c r="BZ707" s="1019"/>
      <c r="CE707" s="695">
        <f t="shared" si="1365"/>
        <v>1</v>
      </c>
    </row>
    <row r="708" spans="2:83" s="45" customFormat="1" ht="82.5" customHeight="1" x14ac:dyDescent="0.25">
      <c r="B708" s="206"/>
      <c r="C708" s="53" t="s">
        <v>320</v>
      </c>
      <c r="D708" s="109">
        <f t="shared" si="1368"/>
        <v>9300.2799099999993</v>
      </c>
      <c r="E708" s="236"/>
      <c r="F708" s="236"/>
      <c r="G708" s="236"/>
      <c r="H708" s="236"/>
      <c r="I708" s="109">
        <f>'[10]2026_2028'!$AK$614</f>
        <v>9300.2799099999993</v>
      </c>
      <c r="J708" s="109"/>
      <c r="K708" s="109"/>
      <c r="L708" s="695"/>
      <c r="M708" s="236"/>
      <c r="N708" s="31"/>
      <c r="O708" s="31"/>
      <c r="P708" s="31"/>
      <c r="Q708" s="31"/>
      <c r="R708" s="31"/>
      <c r="S708" s="31"/>
      <c r="T708" s="31"/>
      <c r="U708" s="106"/>
      <c r="V708" s="1019"/>
      <c r="W708" s="1019"/>
      <c r="X708" s="1019"/>
      <c r="Y708" s="1019"/>
      <c r="Z708" s="1019"/>
      <c r="AA708" s="1019"/>
      <c r="AB708" s="1019"/>
      <c r="AC708" s="1019"/>
      <c r="AD708" s="740"/>
      <c r="AE708" s="166"/>
      <c r="AF708" s="695"/>
      <c r="AG708" s="166"/>
      <c r="AH708" s="695"/>
      <c r="AI708" s="1019"/>
      <c r="AJ708" s="1019"/>
      <c r="AK708" s="1019"/>
      <c r="AL708" s="1019"/>
      <c r="AM708" s="1019"/>
      <c r="AN708" s="1019"/>
      <c r="AO708" s="1019"/>
      <c r="AP708" s="1019"/>
      <c r="AQ708" s="1019"/>
      <c r="AR708" s="109">
        <f>BB708</f>
        <v>9300.2799099999993</v>
      </c>
      <c r="AS708" s="695">
        <f t="shared" si="1362"/>
        <v>1</v>
      </c>
      <c r="AT708" s="166"/>
      <c r="AU708" s="695"/>
      <c r="AV708" s="1019"/>
      <c r="AW708" s="695"/>
      <c r="AX708" s="166"/>
      <c r="AY708" s="695"/>
      <c r="AZ708" s="1019"/>
      <c r="BA708" s="695"/>
      <c r="BB708" s="106">
        <f>D708</f>
        <v>9300.2799099999993</v>
      </c>
      <c r="BC708" s="1019"/>
      <c r="BD708" s="1019"/>
      <c r="BE708" s="1019"/>
      <c r="BF708" s="1019"/>
      <c r="BG708" s="1019"/>
      <c r="BH708" s="1019"/>
      <c r="BI708" s="1019"/>
      <c r="BJ708" s="1019"/>
      <c r="BK708" s="1019"/>
      <c r="BL708" s="1019"/>
      <c r="BM708" s="1019"/>
      <c r="BN708" s="1019"/>
      <c r="BO708" s="1019"/>
      <c r="BP708" s="1019"/>
      <c r="BQ708" s="1019"/>
      <c r="BR708" s="1019"/>
      <c r="BS708" s="1019"/>
      <c r="BT708" s="1019"/>
      <c r="BU708" s="1019"/>
      <c r="BV708" s="1019"/>
      <c r="BW708" s="1019"/>
      <c r="BX708" s="1019"/>
      <c r="BY708" s="1019"/>
      <c r="BZ708" s="1019"/>
      <c r="CE708" s="695">
        <f t="shared" si="1365"/>
        <v>1</v>
      </c>
    </row>
    <row r="709" spans="2:83" s="45" customFormat="1" ht="66.75" hidden="1" customHeight="1" x14ac:dyDescent="0.25">
      <c r="B709" s="203" t="s">
        <v>240</v>
      </c>
      <c r="C709" s="128" t="s">
        <v>554</v>
      </c>
      <c r="D709" s="168">
        <f t="shared" si="1363"/>
        <v>0</v>
      </c>
      <c r="E709" s="33"/>
      <c r="F709" s="33"/>
      <c r="G709" s="33"/>
      <c r="H709" s="33"/>
      <c r="I709" s="168">
        <f>I710</f>
        <v>0</v>
      </c>
      <c r="J709" s="168">
        <f>J710</f>
        <v>0</v>
      </c>
      <c r="K709" s="168">
        <f t="shared" ref="K709:K710" si="1369">M709+U709</f>
        <v>0</v>
      </c>
      <c r="L709" s="695" t="e">
        <f t="shared" si="1359"/>
        <v>#DIV/0!</v>
      </c>
      <c r="M709" s="33"/>
      <c r="N709" s="19"/>
      <c r="O709" s="89"/>
      <c r="P709" s="19"/>
      <c r="Q709" s="89"/>
      <c r="R709" s="19"/>
      <c r="S709" s="89"/>
      <c r="T709" s="19"/>
      <c r="U709" s="916">
        <f>U710</f>
        <v>0</v>
      </c>
      <c r="V709" s="913"/>
      <c r="W709" s="913"/>
      <c r="X709" s="913"/>
      <c r="Y709" s="913"/>
      <c r="Z709" s="913"/>
      <c r="AA709" s="913"/>
      <c r="AB709" s="913"/>
      <c r="AC709" s="913"/>
      <c r="AD709" s="695" t="e">
        <f>U709/D709</f>
        <v>#DIV/0!</v>
      </c>
      <c r="AE709" s="1010">
        <f>AE710</f>
        <v>0</v>
      </c>
      <c r="AF709" s="695" t="e">
        <f t="shared" si="1360"/>
        <v>#DIV/0!</v>
      </c>
      <c r="AG709" s="166"/>
      <c r="AH709" s="695"/>
      <c r="AI709" s="913"/>
      <c r="AJ709" s="913"/>
      <c r="AK709" s="913"/>
      <c r="AL709" s="913"/>
      <c r="AM709" s="913"/>
      <c r="AN709" s="913"/>
      <c r="AO709" s="1010">
        <f>AO710</f>
        <v>0</v>
      </c>
      <c r="AP709" s="913"/>
      <c r="AQ709" s="759" t="e">
        <f>AO709/D709</f>
        <v>#DIV/0!</v>
      </c>
      <c r="AR709" s="168">
        <f t="shared" si="1361"/>
        <v>0</v>
      </c>
      <c r="AS709" s="695" t="e">
        <f t="shared" si="1362"/>
        <v>#DIV/0!</v>
      </c>
      <c r="AT709" s="166"/>
      <c r="AU709" s="695"/>
      <c r="AV709" s="913"/>
      <c r="AW709" s="695"/>
      <c r="AX709" s="166"/>
      <c r="AY709" s="695"/>
      <c r="AZ709" s="913"/>
      <c r="BA709" s="695"/>
      <c r="BB709" s="932">
        <f>BB710</f>
        <v>0</v>
      </c>
      <c r="BC709" s="913"/>
      <c r="BD709" s="913"/>
      <c r="BE709" s="913"/>
      <c r="BF709" s="913"/>
      <c r="BG709" s="913"/>
      <c r="BH709" s="913"/>
      <c r="BI709" s="913"/>
      <c r="BJ709" s="913"/>
      <c r="BK709" s="913"/>
      <c r="BL709" s="913"/>
      <c r="BM709" s="913"/>
      <c r="BN709" s="913"/>
      <c r="BO709" s="913"/>
      <c r="BP709" s="913"/>
      <c r="BQ709" s="913"/>
      <c r="BR709" s="913"/>
      <c r="BS709" s="913"/>
      <c r="BT709" s="913"/>
      <c r="BU709" s="913"/>
      <c r="BV709" s="913"/>
      <c r="BW709" s="913"/>
      <c r="BX709" s="913"/>
      <c r="BY709" s="913"/>
      <c r="BZ709" s="913"/>
      <c r="CE709" s="695" t="e">
        <f t="shared" si="1365"/>
        <v>#DIV/0!</v>
      </c>
    </row>
    <row r="710" spans="2:83" s="45" customFormat="1" ht="119.25" hidden="1" customHeight="1" x14ac:dyDescent="0.25">
      <c r="B710" s="206"/>
      <c r="C710" s="53" t="s">
        <v>555</v>
      </c>
      <c r="D710" s="109">
        <f t="shared" si="1363"/>
        <v>0</v>
      </c>
      <c r="E710" s="236"/>
      <c r="F710" s="236"/>
      <c r="G710" s="236"/>
      <c r="H710" s="236"/>
      <c r="I710" s="109">
        <v>0</v>
      </c>
      <c r="J710" s="109">
        <f>K710-I710</f>
        <v>0</v>
      </c>
      <c r="K710" s="109">
        <f t="shared" si="1369"/>
        <v>0</v>
      </c>
      <c r="L710" s="695" t="e">
        <f t="shared" si="1359"/>
        <v>#DIV/0!</v>
      </c>
      <c r="M710" s="236"/>
      <c r="N710" s="31"/>
      <c r="O710" s="31"/>
      <c r="P710" s="31"/>
      <c r="Q710" s="31"/>
      <c r="R710" s="31"/>
      <c r="S710" s="31"/>
      <c r="T710" s="31"/>
      <c r="U710" s="106"/>
      <c r="V710" s="674"/>
      <c r="W710" s="674"/>
      <c r="X710" s="674"/>
      <c r="Y710" s="674"/>
      <c r="Z710" s="674"/>
      <c r="AA710" s="674"/>
      <c r="AB710" s="674"/>
      <c r="AC710" s="674"/>
      <c r="AD710" s="740" t="e">
        <f>U710/D710</f>
        <v>#DIV/0!</v>
      </c>
      <c r="AE710" s="106">
        <f>AO710</f>
        <v>0</v>
      </c>
      <c r="AF710" s="695" t="e">
        <f t="shared" si="1360"/>
        <v>#DIV/0!</v>
      </c>
      <c r="AG710" s="166"/>
      <c r="AH710" s="695"/>
      <c r="AI710" s="674"/>
      <c r="AJ710" s="683"/>
      <c r="AK710" s="674"/>
      <c r="AL710" s="683"/>
      <c r="AM710" s="674"/>
      <c r="AN710" s="683"/>
      <c r="AO710" s="106"/>
      <c r="AP710" s="674"/>
      <c r="AQ710" s="759" t="e">
        <f>AO710/D710</f>
        <v>#DIV/0!</v>
      </c>
      <c r="AR710" s="109">
        <f t="shared" si="1361"/>
        <v>0</v>
      </c>
      <c r="AS710" s="695" t="e">
        <f t="shared" si="1362"/>
        <v>#DIV/0!</v>
      </c>
      <c r="AT710" s="166"/>
      <c r="AU710" s="695"/>
      <c r="AV710" s="674"/>
      <c r="AW710" s="695"/>
      <c r="AX710" s="166"/>
      <c r="AY710" s="695"/>
      <c r="AZ710" s="674"/>
      <c r="BA710" s="695"/>
      <c r="BB710" s="106"/>
      <c r="BC710" s="674"/>
      <c r="BD710" s="674"/>
      <c r="BE710" s="674"/>
      <c r="BF710" s="674"/>
      <c r="BG710" s="674"/>
      <c r="BH710" s="674"/>
      <c r="BI710" s="674"/>
      <c r="BJ710" s="674"/>
      <c r="BK710" s="674"/>
      <c r="BL710" s="674"/>
      <c r="BM710" s="674"/>
      <c r="BN710" s="674"/>
      <c r="BO710" s="674"/>
      <c r="BP710" s="674"/>
      <c r="BQ710" s="674"/>
      <c r="BR710" s="674"/>
      <c r="BS710" s="674"/>
      <c r="BT710" s="674"/>
      <c r="BU710" s="674"/>
      <c r="BV710" s="674"/>
      <c r="BW710" s="674"/>
      <c r="BX710" s="674"/>
      <c r="BY710" s="674"/>
      <c r="BZ710" s="674"/>
      <c r="CE710" s="695" t="e">
        <f t="shared" si="1365"/>
        <v>#DIV/0!</v>
      </c>
    </row>
    <row r="711" spans="2:83" s="45" customFormat="1" ht="82.5" hidden="1" customHeight="1" x14ac:dyDescent="0.25">
      <c r="B711" s="206"/>
      <c r="C711" s="563"/>
      <c r="D711" s="109"/>
      <c r="E711" s="236"/>
      <c r="F711" s="236"/>
      <c r="G711" s="236"/>
      <c r="H711" s="236"/>
      <c r="I711" s="109"/>
      <c r="J711" s="109"/>
      <c r="K711" s="109"/>
      <c r="L711" s="695" t="e">
        <f t="shared" si="1359"/>
        <v>#DIV/0!</v>
      </c>
      <c r="M711" s="236"/>
      <c r="N711" s="31"/>
      <c r="O711" s="31"/>
      <c r="P711" s="31"/>
      <c r="Q711" s="31"/>
      <c r="R711" s="31"/>
      <c r="S711" s="31"/>
      <c r="T711" s="31"/>
      <c r="U711" s="106"/>
      <c r="V711" s="674"/>
      <c r="W711" s="674"/>
      <c r="X711" s="674"/>
      <c r="Y711" s="674"/>
      <c r="Z711" s="674"/>
      <c r="AA711" s="674"/>
      <c r="AB711" s="674"/>
      <c r="AC711" s="674"/>
      <c r="AD711" s="683"/>
      <c r="AE711" s="166"/>
      <c r="AF711" s="695" t="e">
        <f t="shared" si="1360"/>
        <v>#DIV/0!</v>
      </c>
      <c r="AG711" s="166"/>
      <c r="AH711" s="695" t="e">
        <f t="shared" ref="AH711:AH774" si="1370">AG711/E711</f>
        <v>#DIV/0!</v>
      </c>
      <c r="AI711" s="674"/>
      <c r="AJ711" s="683"/>
      <c r="AK711" s="674"/>
      <c r="AL711" s="683"/>
      <c r="AM711" s="674"/>
      <c r="AN711" s="683"/>
      <c r="AO711" s="674"/>
      <c r="AP711" s="674"/>
      <c r="AQ711" s="683"/>
      <c r="AR711" s="166"/>
      <c r="AS711" s="695" t="e">
        <f t="shared" si="1362"/>
        <v>#DIV/0!</v>
      </c>
      <c r="AT711" s="166"/>
      <c r="AU711" s="695"/>
      <c r="AV711" s="674"/>
      <c r="AW711" s="695"/>
      <c r="AX711" s="166"/>
      <c r="AY711" s="695"/>
      <c r="AZ711" s="674"/>
      <c r="BA711" s="695"/>
      <c r="BB711" s="674"/>
      <c r="BC711" s="674"/>
      <c r="BD711" s="674"/>
      <c r="BE711" s="674"/>
      <c r="BF711" s="674"/>
      <c r="BG711" s="674"/>
      <c r="BH711" s="674"/>
      <c r="BI711" s="674"/>
      <c r="BJ711" s="674"/>
      <c r="BK711" s="674"/>
      <c r="BL711" s="674"/>
      <c r="BM711" s="674"/>
      <c r="BN711" s="674"/>
      <c r="BO711" s="674"/>
      <c r="BP711" s="674"/>
      <c r="BQ711" s="674"/>
      <c r="BR711" s="674"/>
      <c r="BS711" s="674"/>
      <c r="BT711" s="674"/>
      <c r="BU711" s="674"/>
      <c r="BV711" s="674"/>
      <c r="BW711" s="674"/>
      <c r="BX711" s="674"/>
      <c r="BY711" s="674"/>
      <c r="BZ711" s="674"/>
      <c r="CE711" s="695" t="e">
        <f t="shared" si="1365"/>
        <v>#DIV/0!</v>
      </c>
    </row>
    <row r="712" spans="2:83" s="45" customFormat="1" ht="82.5" hidden="1" customHeight="1" x14ac:dyDescent="0.25">
      <c r="B712" s="206"/>
      <c r="C712" s="563"/>
      <c r="D712" s="109"/>
      <c r="E712" s="236"/>
      <c r="F712" s="236"/>
      <c r="G712" s="236"/>
      <c r="H712" s="236"/>
      <c r="I712" s="109"/>
      <c r="J712" s="109"/>
      <c r="K712" s="109"/>
      <c r="L712" s="695" t="e">
        <f t="shared" si="1359"/>
        <v>#DIV/0!</v>
      </c>
      <c r="M712" s="236"/>
      <c r="N712" s="31"/>
      <c r="O712" s="31"/>
      <c r="P712" s="31"/>
      <c r="Q712" s="31"/>
      <c r="R712" s="31"/>
      <c r="S712" s="31"/>
      <c r="T712" s="31"/>
      <c r="U712" s="106"/>
      <c r="V712" s="674"/>
      <c r="W712" s="674"/>
      <c r="X712" s="674"/>
      <c r="Y712" s="674"/>
      <c r="Z712" s="674"/>
      <c r="AA712" s="674"/>
      <c r="AB712" s="674"/>
      <c r="AC712" s="674"/>
      <c r="AD712" s="683"/>
      <c r="AE712" s="166"/>
      <c r="AF712" s="695" t="e">
        <f t="shared" si="1360"/>
        <v>#DIV/0!</v>
      </c>
      <c r="AG712" s="166"/>
      <c r="AH712" s="695" t="e">
        <f t="shared" si="1370"/>
        <v>#DIV/0!</v>
      </c>
      <c r="AI712" s="674"/>
      <c r="AJ712" s="683"/>
      <c r="AK712" s="674"/>
      <c r="AL712" s="683"/>
      <c r="AM712" s="674"/>
      <c r="AN712" s="683"/>
      <c r="AO712" s="674"/>
      <c r="AP712" s="674"/>
      <c r="AQ712" s="683"/>
      <c r="AR712" s="166"/>
      <c r="AS712" s="695" t="e">
        <f t="shared" si="1362"/>
        <v>#DIV/0!</v>
      </c>
      <c r="AT712" s="166"/>
      <c r="AU712" s="695"/>
      <c r="AV712" s="674"/>
      <c r="AW712" s="695"/>
      <c r="AX712" s="166"/>
      <c r="AY712" s="695"/>
      <c r="AZ712" s="674"/>
      <c r="BA712" s="695"/>
      <c r="BB712" s="674"/>
      <c r="BC712" s="674"/>
      <c r="BD712" s="674"/>
      <c r="BE712" s="674"/>
      <c r="BF712" s="674"/>
      <c r="BG712" s="674"/>
      <c r="BH712" s="674"/>
      <c r="BI712" s="674"/>
      <c r="BJ712" s="674"/>
      <c r="BK712" s="674"/>
      <c r="BL712" s="674"/>
      <c r="BM712" s="674"/>
      <c r="BN712" s="674"/>
      <c r="BO712" s="674"/>
      <c r="BP712" s="674"/>
      <c r="BQ712" s="674"/>
      <c r="BR712" s="674"/>
      <c r="BS712" s="674"/>
      <c r="BT712" s="674"/>
      <c r="BU712" s="674"/>
      <c r="BV712" s="674"/>
      <c r="BW712" s="674"/>
      <c r="BX712" s="674"/>
      <c r="BY712" s="674"/>
      <c r="BZ712" s="674"/>
      <c r="CE712" s="695" t="e">
        <f t="shared" si="1365"/>
        <v>#DIV/0!</v>
      </c>
    </row>
    <row r="713" spans="2:83" s="45" customFormat="1" ht="147.75" hidden="1" customHeight="1" x14ac:dyDescent="0.25">
      <c r="B713" s="206"/>
      <c r="C713" s="99" t="s">
        <v>421</v>
      </c>
      <c r="D713" s="168">
        <f>I713</f>
        <v>0</v>
      </c>
      <c r="E713" s="33"/>
      <c r="F713" s="33"/>
      <c r="G713" s="33"/>
      <c r="H713" s="33"/>
      <c r="I713" s="168">
        <f>I714</f>
        <v>0</v>
      </c>
      <c r="J713" s="168">
        <f>J714</f>
        <v>0</v>
      </c>
      <c r="K713" s="168">
        <f>K714</f>
        <v>0</v>
      </c>
      <c r="L713" s="695" t="e">
        <f t="shared" si="1359"/>
        <v>#DIV/0!</v>
      </c>
      <c r="M713" s="33"/>
      <c r="N713" s="19"/>
      <c r="O713" s="89"/>
      <c r="P713" s="19"/>
      <c r="Q713" s="89"/>
      <c r="R713" s="19"/>
      <c r="S713" s="89"/>
      <c r="T713" s="19"/>
      <c r="U713" s="679">
        <f>U714</f>
        <v>0</v>
      </c>
      <c r="V713" s="674"/>
      <c r="W713" s="674"/>
      <c r="X713" s="674"/>
      <c r="Y713" s="674"/>
      <c r="Z713" s="674"/>
      <c r="AA713" s="674"/>
      <c r="AB713" s="674"/>
      <c r="AC713" s="674"/>
      <c r="AD713" s="683"/>
      <c r="AE713" s="166"/>
      <c r="AF713" s="695" t="e">
        <f t="shared" si="1360"/>
        <v>#DIV/0!</v>
      </c>
      <c r="AG713" s="166"/>
      <c r="AH713" s="695"/>
      <c r="AI713" s="674"/>
      <c r="AJ713" s="683"/>
      <c r="AK713" s="674"/>
      <c r="AL713" s="683"/>
      <c r="AM713" s="674"/>
      <c r="AN713" s="683"/>
      <c r="AO713" s="674"/>
      <c r="AP713" s="674"/>
      <c r="AQ713" s="683"/>
      <c r="AR713" s="168">
        <f>BB713</f>
        <v>0</v>
      </c>
      <c r="AS713" s="695" t="e">
        <f t="shared" si="1362"/>
        <v>#DIV/0!</v>
      </c>
      <c r="AT713" s="166"/>
      <c r="AU713" s="695"/>
      <c r="AV713" s="674"/>
      <c r="AW713" s="695"/>
      <c r="AX713" s="166"/>
      <c r="AY713" s="695"/>
      <c r="AZ713" s="674"/>
      <c r="BA713" s="695"/>
      <c r="BB713" s="168">
        <f>BB714</f>
        <v>0</v>
      </c>
      <c r="BC713" s="674"/>
      <c r="BD713" s="674"/>
      <c r="BE713" s="674"/>
      <c r="BF713" s="674"/>
      <c r="BG713" s="674"/>
      <c r="BH713" s="674"/>
      <c r="BI713" s="674"/>
      <c r="BJ713" s="674"/>
      <c r="BK713" s="674"/>
      <c r="BL713" s="674"/>
      <c r="BM713" s="674"/>
      <c r="BN713" s="674"/>
      <c r="BO713" s="674"/>
      <c r="BP713" s="674"/>
      <c r="BQ713" s="674"/>
      <c r="BR713" s="674"/>
      <c r="BS713" s="674"/>
      <c r="BT713" s="674"/>
      <c r="BU713" s="674"/>
      <c r="BV713" s="674"/>
      <c r="BW713" s="674"/>
      <c r="BX713" s="674"/>
      <c r="BY713" s="674"/>
      <c r="BZ713" s="674"/>
      <c r="CE713" s="695" t="e">
        <f t="shared" si="1365"/>
        <v>#DIV/0!</v>
      </c>
    </row>
    <row r="714" spans="2:83" s="45" customFormat="1" ht="55.5" hidden="1" customHeight="1" x14ac:dyDescent="0.25">
      <c r="B714" s="203" t="s">
        <v>34</v>
      </c>
      <c r="C714" s="128" t="s">
        <v>484</v>
      </c>
      <c r="D714" s="168">
        <f>D715</f>
        <v>0</v>
      </c>
      <c r="E714" s="33"/>
      <c r="F714" s="33"/>
      <c r="G714" s="33"/>
      <c r="H714" s="33"/>
      <c r="I714" s="168">
        <f>I715</f>
        <v>0</v>
      </c>
      <c r="J714" s="168">
        <f>J715</f>
        <v>0</v>
      </c>
      <c r="K714" s="168">
        <f t="shared" ref="K714:K715" si="1371">M714+U714</f>
        <v>0</v>
      </c>
      <c r="L714" s="695" t="e">
        <f t="shared" si="1359"/>
        <v>#DIV/0!</v>
      </c>
      <c r="M714" s="33"/>
      <c r="N714" s="19"/>
      <c r="O714" s="89"/>
      <c r="P714" s="19"/>
      <c r="Q714" s="89"/>
      <c r="R714" s="19"/>
      <c r="S714" s="89"/>
      <c r="T714" s="19"/>
      <c r="U714" s="679">
        <f>SUM(U715:U717)</f>
        <v>0</v>
      </c>
      <c r="V714" s="674"/>
      <c r="W714" s="674"/>
      <c r="X714" s="674"/>
      <c r="Y714" s="674"/>
      <c r="Z714" s="674"/>
      <c r="AA714" s="674"/>
      <c r="AB714" s="674"/>
      <c r="AC714" s="674"/>
      <c r="AD714" s="683"/>
      <c r="AE714" s="166"/>
      <c r="AF714" s="695" t="e">
        <f t="shared" si="1360"/>
        <v>#DIV/0!</v>
      </c>
      <c r="AG714" s="166"/>
      <c r="AH714" s="695"/>
      <c r="AI714" s="674"/>
      <c r="AJ714" s="683"/>
      <c r="AK714" s="674"/>
      <c r="AL714" s="683"/>
      <c r="AM714" s="674"/>
      <c r="AN714" s="683"/>
      <c r="AO714" s="674"/>
      <c r="AP714" s="674"/>
      <c r="AQ714" s="683"/>
      <c r="AR714" s="168">
        <f>BB714</f>
        <v>0</v>
      </c>
      <c r="AS714" s="695" t="e">
        <f t="shared" si="1362"/>
        <v>#DIV/0!</v>
      </c>
      <c r="AT714" s="166"/>
      <c r="AU714" s="695"/>
      <c r="AV714" s="674"/>
      <c r="AW714" s="695"/>
      <c r="AX714" s="166"/>
      <c r="AY714" s="695"/>
      <c r="AZ714" s="674"/>
      <c r="BA714" s="695"/>
      <c r="BB714" s="168">
        <f>BB715</f>
        <v>0</v>
      </c>
      <c r="BC714" s="674"/>
      <c r="BD714" s="674"/>
      <c r="BE714" s="674"/>
      <c r="BF714" s="674"/>
      <c r="BG714" s="674"/>
      <c r="BH714" s="674"/>
      <c r="BI714" s="674"/>
      <c r="BJ714" s="674"/>
      <c r="BK714" s="674"/>
      <c r="BL714" s="674"/>
      <c r="BM714" s="674"/>
      <c r="BN714" s="674"/>
      <c r="BO714" s="674"/>
      <c r="BP714" s="674"/>
      <c r="BQ714" s="674"/>
      <c r="BR714" s="674"/>
      <c r="BS714" s="674"/>
      <c r="BT714" s="674"/>
      <c r="BU714" s="674"/>
      <c r="BV714" s="674"/>
      <c r="BW714" s="674"/>
      <c r="BX714" s="674"/>
      <c r="BY714" s="674"/>
      <c r="BZ714" s="674"/>
      <c r="CE714" s="695" t="e">
        <f t="shared" si="1365"/>
        <v>#DIV/0!</v>
      </c>
    </row>
    <row r="715" spans="2:83" s="45" customFormat="1" ht="106.5" hidden="1" customHeight="1" x14ac:dyDescent="0.25">
      <c r="B715" s="206" t="s">
        <v>34</v>
      </c>
      <c r="C715" s="563" t="s">
        <v>366</v>
      </c>
      <c r="D715" s="109">
        <f>I715</f>
        <v>0</v>
      </c>
      <c r="E715" s="236"/>
      <c r="F715" s="236"/>
      <c r="G715" s="236"/>
      <c r="H715" s="236"/>
      <c r="I715" s="109"/>
      <c r="J715" s="109">
        <f>K715-I715</f>
        <v>0</v>
      </c>
      <c r="K715" s="109">
        <f t="shared" si="1371"/>
        <v>0</v>
      </c>
      <c r="L715" s="695" t="e">
        <f t="shared" si="1359"/>
        <v>#DIV/0!</v>
      </c>
      <c r="M715" s="236"/>
      <c r="N715" s="31"/>
      <c r="O715" s="31"/>
      <c r="P715" s="31"/>
      <c r="Q715" s="31"/>
      <c r="R715" s="31"/>
      <c r="S715" s="31"/>
      <c r="T715" s="31"/>
      <c r="U715" s="106"/>
      <c r="V715" s="674"/>
      <c r="W715" s="674"/>
      <c r="X715" s="674"/>
      <c r="Y715" s="674"/>
      <c r="Z715" s="674"/>
      <c r="AA715" s="674"/>
      <c r="AB715" s="674"/>
      <c r="AC715" s="674"/>
      <c r="AD715" s="683"/>
      <c r="AE715" s="166"/>
      <c r="AF715" s="695" t="e">
        <f t="shared" si="1360"/>
        <v>#DIV/0!</v>
      </c>
      <c r="AG715" s="166"/>
      <c r="AH715" s="695"/>
      <c r="AI715" s="674"/>
      <c r="AJ715" s="683"/>
      <c r="AK715" s="674"/>
      <c r="AL715" s="683"/>
      <c r="AM715" s="674"/>
      <c r="AN715" s="683"/>
      <c r="AO715" s="674"/>
      <c r="AP715" s="674"/>
      <c r="AQ715" s="683"/>
      <c r="AR715" s="109">
        <f>BB715</f>
        <v>0</v>
      </c>
      <c r="AS715" s="695" t="e">
        <f t="shared" si="1362"/>
        <v>#DIV/0!</v>
      </c>
      <c r="AT715" s="166"/>
      <c r="AU715" s="695"/>
      <c r="AV715" s="674"/>
      <c r="AW715" s="695"/>
      <c r="AX715" s="166"/>
      <c r="AY715" s="695"/>
      <c r="AZ715" s="674"/>
      <c r="BA715" s="695"/>
      <c r="BB715" s="109">
        <f>D715</f>
        <v>0</v>
      </c>
      <c r="BC715" s="674"/>
      <c r="BD715" s="674"/>
      <c r="BE715" s="674"/>
      <c r="BF715" s="674"/>
      <c r="BG715" s="674"/>
      <c r="BH715" s="674"/>
      <c r="BI715" s="674"/>
      <c r="BJ715" s="674"/>
      <c r="BK715" s="674"/>
      <c r="BL715" s="674"/>
      <c r="BM715" s="674"/>
      <c r="BN715" s="674"/>
      <c r="BO715" s="674"/>
      <c r="BP715" s="674"/>
      <c r="BQ715" s="674"/>
      <c r="BR715" s="674"/>
      <c r="BS715" s="674"/>
      <c r="BT715" s="674"/>
      <c r="BU715" s="674"/>
      <c r="BV715" s="674"/>
      <c r="BW715" s="674"/>
      <c r="BX715" s="674"/>
      <c r="BY715" s="674"/>
      <c r="BZ715" s="674"/>
      <c r="CE715" s="695" t="e">
        <f t="shared" si="1365"/>
        <v>#DIV/0!</v>
      </c>
    </row>
    <row r="716" spans="2:83" s="45" customFormat="1" ht="82.5" customHeight="1" x14ac:dyDescent="0.25">
      <c r="B716" s="203" t="s">
        <v>240</v>
      </c>
      <c r="C716" s="128" t="s">
        <v>248</v>
      </c>
      <c r="D716" s="168">
        <f>I716</f>
        <v>200000</v>
      </c>
      <c r="E716" s="33"/>
      <c r="F716" s="33"/>
      <c r="G716" s="33"/>
      <c r="H716" s="33"/>
      <c r="I716" s="168">
        <v>200000</v>
      </c>
      <c r="J716" s="109"/>
      <c r="K716" s="109"/>
      <c r="L716" s="695"/>
      <c r="M716" s="236"/>
      <c r="N716" s="31"/>
      <c r="O716" s="31"/>
      <c r="P716" s="31"/>
      <c r="Q716" s="31"/>
      <c r="R716" s="31"/>
      <c r="S716" s="31"/>
      <c r="T716" s="31"/>
      <c r="U716" s="106"/>
      <c r="V716" s="1019"/>
      <c r="W716" s="1019"/>
      <c r="X716" s="1019"/>
      <c r="Y716" s="1019"/>
      <c r="Z716" s="1019"/>
      <c r="AA716" s="1019"/>
      <c r="AB716" s="1019"/>
      <c r="AC716" s="1019"/>
      <c r="AD716" s="740"/>
      <c r="AE716" s="166"/>
      <c r="AF716" s="695"/>
      <c r="AG716" s="166"/>
      <c r="AH716" s="695"/>
      <c r="AI716" s="1019"/>
      <c r="AJ716" s="1019"/>
      <c r="AK716" s="1019"/>
      <c r="AL716" s="1019"/>
      <c r="AM716" s="1019"/>
      <c r="AN716" s="1019"/>
      <c r="AO716" s="1019"/>
      <c r="AP716" s="1019"/>
      <c r="AQ716" s="1019"/>
      <c r="AR716" s="168"/>
      <c r="AS716" s="695"/>
      <c r="AT716" s="166"/>
      <c r="AU716" s="695"/>
      <c r="AV716" s="1019"/>
      <c r="AW716" s="695"/>
      <c r="AX716" s="166"/>
      <c r="AY716" s="695"/>
      <c r="AZ716" s="1019"/>
      <c r="BA716" s="695"/>
      <c r="BB716" s="168"/>
      <c r="BC716" s="1019"/>
      <c r="BD716" s="1019"/>
      <c r="BE716" s="1019"/>
      <c r="BF716" s="1019"/>
      <c r="BG716" s="1019"/>
      <c r="BH716" s="1019"/>
      <c r="BI716" s="1019"/>
      <c r="BJ716" s="1019"/>
      <c r="BK716" s="1019"/>
      <c r="BL716" s="1019"/>
      <c r="BM716" s="1019"/>
      <c r="BN716" s="1019"/>
      <c r="BO716" s="1019"/>
      <c r="BP716" s="1019"/>
      <c r="BQ716" s="1019"/>
      <c r="BR716" s="1019"/>
      <c r="BS716" s="1019"/>
      <c r="BT716" s="1019"/>
      <c r="BU716" s="1019"/>
      <c r="BV716" s="1019"/>
      <c r="BW716" s="1019"/>
      <c r="BX716" s="1019"/>
      <c r="BY716" s="1019"/>
      <c r="BZ716" s="1019"/>
      <c r="CE716" s="695"/>
    </row>
    <row r="717" spans="2:83" s="52" customFormat="1" ht="139.5" customHeight="1" x14ac:dyDescent="0.25">
      <c r="B717" s="203" t="s">
        <v>10</v>
      </c>
      <c r="C717" s="99" t="s">
        <v>508</v>
      </c>
      <c r="D717" s="168">
        <f t="shared" ref="D717:D727" si="1372">E717</f>
        <v>85084.0959</v>
      </c>
      <c r="E717" s="168">
        <v>85084.0959</v>
      </c>
      <c r="F717" s="168"/>
      <c r="G717" s="168"/>
      <c r="H717" s="168"/>
      <c r="I717" s="168"/>
      <c r="J717" s="168">
        <f>J718</f>
        <v>0</v>
      </c>
      <c r="K717" s="168">
        <f t="shared" ref="K717:K727" si="1373">M717</f>
        <v>17173.416300000001</v>
      </c>
      <c r="L717" s="695">
        <f t="shared" si="1359"/>
        <v>0.20184049813709076</v>
      </c>
      <c r="M717" s="168">
        <v>17173.416300000001</v>
      </c>
      <c r="N717" s="695">
        <f>M717/E717</f>
        <v>0.20184049813709076</v>
      </c>
      <c r="O717" s="628"/>
      <c r="P717" s="683"/>
      <c r="Q717" s="628"/>
      <c r="R717" s="683"/>
      <c r="S717" s="628"/>
      <c r="T717" s="683"/>
      <c r="U717" s="628"/>
      <c r="V717" s="628"/>
      <c r="W717" s="628"/>
      <c r="X717" s="628"/>
      <c r="Y717" s="628"/>
      <c r="Z717" s="628"/>
      <c r="AA717" s="628"/>
      <c r="AB717" s="628"/>
      <c r="AC717" s="628"/>
      <c r="AD717" s="683"/>
      <c r="AE717" s="168">
        <f>AG717</f>
        <v>16689.819289999999</v>
      </c>
      <c r="AF717" s="695">
        <f t="shared" si="1360"/>
        <v>0.19615674484707077</v>
      </c>
      <c r="AG717" s="168">
        <f>'[6]1 квартал'!$H$448</f>
        <v>16689.819289999999</v>
      </c>
      <c r="AH717" s="695">
        <f t="shared" si="1370"/>
        <v>0.19615674484707077</v>
      </c>
      <c r="AI717" s="111"/>
      <c r="AJ717" s="114"/>
      <c r="AK717" s="628"/>
      <c r="AL717" s="683"/>
      <c r="AM717" s="628"/>
      <c r="AN717" s="683"/>
      <c r="AO717" s="628"/>
      <c r="AP717" s="628">
        <f>AT717-AG717</f>
        <v>68394.276610000001</v>
      </c>
      <c r="AQ717" s="683"/>
      <c r="AR717" s="168">
        <f>AT717</f>
        <v>85084.0959</v>
      </c>
      <c r="AS717" s="695">
        <f t="shared" si="1362"/>
        <v>1</v>
      </c>
      <c r="AT717" s="240">
        <f t="shared" ref="AT717:AT727" si="1374">D717</f>
        <v>85084.0959</v>
      </c>
      <c r="AU717" s="695">
        <f t="shared" ref="AU717:AU774" si="1375">AT717/E717</f>
        <v>1</v>
      </c>
      <c r="AV717" s="628"/>
      <c r="AW717" s="695"/>
      <c r="AX717" s="168"/>
      <c r="AY717" s="695"/>
      <c r="AZ717" s="628"/>
      <c r="BA717" s="695"/>
      <c r="BB717" s="628"/>
      <c r="BC717" s="628"/>
      <c r="BD717" s="628"/>
      <c r="BE717" s="628"/>
      <c r="BF717" s="628"/>
      <c r="BG717" s="628"/>
      <c r="BH717" s="628"/>
      <c r="BI717" s="628"/>
      <c r="BJ717" s="628"/>
      <c r="BK717" s="628"/>
      <c r="BL717" s="628"/>
      <c r="BM717" s="628"/>
      <c r="BN717" s="628">
        <f>BO717</f>
        <v>505982.01324</v>
      </c>
      <c r="BO717" s="628">
        <f>BO718+BO719</f>
        <v>505982.01324</v>
      </c>
      <c r="BP717" s="628"/>
      <c r="BQ717" s="628"/>
      <c r="BR717" s="628"/>
      <c r="BS717" s="628"/>
      <c r="BT717" s="628">
        <f>BU717-BN717</f>
        <v>0</v>
      </c>
      <c r="BU717" s="628">
        <f>BV717</f>
        <v>505982.01324</v>
      </c>
      <c r="BV717" s="555">
        <f>BV718+BV719</f>
        <v>505982.01324</v>
      </c>
      <c r="BW717" s="555"/>
      <c r="BX717" s="555"/>
      <c r="BY717" s="555"/>
      <c r="BZ717" s="555"/>
      <c r="CE717" s="695"/>
    </row>
    <row r="718" spans="2:83" s="54" customFormat="1" ht="99" hidden="1" customHeight="1" x14ac:dyDescent="0.2">
      <c r="B718" s="206"/>
      <c r="C718" s="556" t="s">
        <v>449</v>
      </c>
      <c r="D718" s="109">
        <f t="shared" si="1372"/>
        <v>0</v>
      </c>
      <c r="E718" s="109"/>
      <c r="F718" s="109"/>
      <c r="G718" s="109"/>
      <c r="H718" s="109"/>
      <c r="I718" s="109"/>
      <c r="J718" s="109">
        <f>K718-D718</f>
        <v>0</v>
      </c>
      <c r="K718" s="168">
        <f t="shared" si="1373"/>
        <v>0</v>
      </c>
      <c r="L718" s="695" t="e">
        <f t="shared" si="1359"/>
        <v>#DIV/0!</v>
      </c>
      <c r="M718" s="109">
        <f>E718</f>
        <v>0</v>
      </c>
      <c r="N718" s="695" t="e">
        <f t="shared" ref="N718:N720" si="1376">M718/E718</f>
        <v>#DIV/0!</v>
      </c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9">
        <f t="shared" ref="AE718:AE719" si="1377">AG718</f>
        <v>0</v>
      </c>
      <c r="AF718" s="695" t="e">
        <f t="shared" si="1360"/>
        <v>#DIV/0!</v>
      </c>
      <c r="AG718" s="109"/>
      <c r="AH718" s="695" t="e">
        <f t="shared" si="1370"/>
        <v>#DIV/0!</v>
      </c>
      <c r="AI718" s="116"/>
      <c r="AJ718" s="116"/>
      <c r="AK718" s="106"/>
      <c r="AL718" s="106"/>
      <c r="AM718" s="106"/>
      <c r="AN718" s="106"/>
      <c r="AO718" s="106"/>
      <c r="AP718" s="106"/>
      <c r="AQ718" s="106"/>
      <c r="AR718" s="109">
        <f>AT718</f>
        <v>0</v>
      </c>
      <c r="AS718" s="695" t="e">
        <f t="shared" si="1362"/>
        <v>#DIV/0!</v>
      </c>
      <c r="AT718" s="109">
        <f t="shared" si="1374"/>
        <v>0</v>
      </c>
      <c r="AU718" s="695" t="e">
        <f t="shared" si="1375"/>
        <v>#DIV/0!</v>
      </c>
      <c r="AV718" s="106"/>
      <c r="AW718" s="695"/>
      <c r="AX718" s="109"/>
      <c r="AY718" s="695"/>
      <c r="AZ718" s="106"/>
      <c r="BA718" s="695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>
        <f t="shared" ref="BN718:BN727" si="1378">BO718</f>
        <v>0</v>
      </c>
      <c r="BO718" s="106">
        <v>0</v>
      </c>
      <c r="BP718" s="106"/>
      <c r="BQ718" s="106"/>
      <c r="BR718" s="106"/>
      <c r="BS718" s="106"/>
      <c r="BT718" s="106">
        <f>BU718-BN718</f>
        <v>0</v>
      </c>
      <c r="BU718" s="106">
        <f>BV718</f>
        <v>0</v>
      </c>
      <c r="BV718" s="106">
        <v>0</v>
      </c>
      <c r="BW718" s="106"/>
      <c r="BX718" s="106"/>
      <c r="BY718" s="106"/>
      <c r="BZ718" s="106"/>
      <c r="CE718" s="695"/>
    </row>
    <row r="719" spans="2:83" s="54" customFormat="1" ht="54.75" hidden="1" customHeight="1" x14ac:dyDescent="0.2">
      <c r="B719" s="206"/>
      <c r="C719" s="556" t="s">
        <v>450</v>
      </c>
      <c r="D719" s="109">
        <f t="shared" si="1372"/>
        <v>0</v>
      </c>
      <c r="E719" s="109"/>
      <c r="F719" s="109"/>
      <c r="G719" s="109"/>
      <c r="H719" s="109"/>
      <c r="I719" s="109"/>
      <c r="J719" s="109">
        <v>0</v>
      </c>
      <c r="K719" s="168">
        <f t="shared" si="1373"/>
        <v>0</v>
      </c>
      <c r="L719" s="695" t="e">
        <f t="shared" si="1359"/>
        <v>#DIV/0!</v>
      </c>
      <c r="M719" s="109">
        <f>E719</f>
        <v>0</v>
      </c>
      <c r="N719" s="695" t="e">
        <f t="shared" si="1376"/>
        <v>#DIV/0!</v>
      </c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9">
        <f t="shared" si="1377"/>
        <v>0</v>
      </c>
      <c r="AF719" s="695" t="e">
        <f t="shared" si="1360"/>
        <v>#DIV/0!</v>
      </c>
      <c r="AG719" s="109"/>
      <c r="AH719" s="695" t="e">
        <f t="shared" si="1370"/>
        <v>#DIV/0!</v>
      </c>
      <c r="AI719" s="116"/>
      <c r="AJ719" s="116"/>
      <c r="AK719" s="106"/>
      <c r="AL719" s="106"/>
      <c r="AM719" s="106"/>
      <c r="AN719" s="106"/>
      <c r="AO719" s="106"/>
      <c r="AP719" s="106"/>
      <c r="AQ719" s="106"/>
      <c r="AR719" s="109">
        <f>AT719</f>
        <v>0</v>
      </c>
      <c r="AS719" s="695" t="e">
        <f t="shared" si="1362"/>
        <v>#DIV/0!</v>
      </c>
      <c r="AT719" s="109">
        <f t="shared" si="1374"/>
        <v>0</v>
      </c>
      <c r="AU719" s="695" t="e">
        <f t="shared" si="1375"/>
        <v>#DIV/0!</v>
      </c>
      <c r="AV719" s="106"/>
      <c r="AW719" s="695"/>
      <c r="AX719" s="109"/>
      <c r="AY719" s="695"/>
      <c r="AZ719" s="106"/>
      <c r="BA719" s="695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>
        <f t="shared" si="1378"/>
        <v>505982.01324</v>
      </c>
      <c r="BO719" s="106">
        <v>505982.01324</v>
      </c>
      <c r="BP719" s="106"/>
      <c r="BQ719" s="106"/>
      <c r="BR719" s="106"/>
      <c r="BS719" s="106"/>
      <c r="BT719" s="106">
        <f>BU719-BN719</f>
        <v>0</v>
      </c>
      <c r="BU719" s="106">
        <f>BV719</f>
        <v>505982.01324</v>
      </c>
      <c r="BV719" s="106">
        <f>BO719</f>
        <v>505982.01324</v>
      </c>
      <c r="BW719" s="106"/>
      <c r="BX719" s="106"/>
      <c r="BY719" s="106"/>
      <c r="BZ719" s="106"/>
      <c r="CE719" s="695"/>
    </row>
    <row r="720" spans="2:83" s="54" customFormat="1" ht="186.75" hidden="1" customHeight="1" x14ac:dyDescent="0.2">
      <c r="B720" s="203" t="s">
        <v>11</v>
      </c>
      <c r="C720" s="99" t="s">
        <v>497</v>
      </c>
      <c r="D720" s="168">
        <f>E720</f>
        <v>0</v>
      </c>
      <c r="E720" s="168">
        <v>0</v>
      </c>
      <c r="F720" s="109"/>
      <c r="G720" s="109"/>
      <c r="H720" s="109"/>
      <c r="I720" s="109"/>
      <c r="J720" s="109"/>
      <c r="K720" s="168">
        <f t="shared" si="1373"/>
        <v>0</v>
      </c>
      <c r="L720" s="695" t="e">
        <f t="shared" si="1359"/>
        <v>#DIV/0!</v>
      </c>
      <c r="M720" s="168">
        <f>E720</f>
        <v>0</v>
      </c>
      <c r="N720" s="695" t="e">
        <f t="shared" si="1376"/>
        <v>#DIV/0!</v>
      </c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68">
        <f>AG720</f>
        <v>0</v>
      </c>
      <c r="AF720" s="695" t="e">
        <f t="shared" ref="AF720" si="1379">AE720/D720</f>
        <v>#DIV/0!</v>
      </c>
      <c r="AG720" s="168">
        <v>0</v>
      </c>
      <c r="AH720" s="695" t="e">
        <f t="shared" ref="AH720" si="1380">AG720/E720</f>
        <v>#DIV/0!</v>
      </c>
      <c r="AI720" s="116"/>
      <c r="AJ720" s="116"/>
      <c r="AK720" s="106"/>
      <c r="AL720" s="106"/>
      <c r="AM720" s="106"/>
      <c r="AN720" s="106"/>
      <c r="AO720" s="106"/>
      <c r="AP720" s="106"/>
      <c r="AQ720" s="106"/>
      <c r="AR720" s="168">
        <f>AT720</f>
        <v>0</v>
      </c>
      <c r="AS720" s="695" t="e">
        <f t="shared" si="1362"/>
        <v>#DIV/0!</v>
      </c>
      <c r="AT720" s="168">
        <f t="shared" si="1374"/>
        <v>0</v>
      </c>
      <c r="AU720" s="695" t="e">
        <f t="shared" si="1375"/>
        <v>#DIV/0!</v>
      </c>
      <c r="AV720" s="106"/>
      <c r="AW720" s="695"/>
      <c r="AX720" s="109"/>
      <c r="AY720" s="695"/>
      <c r="AZ720" s="106"/>
      <c r="BA720" s="695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  <c r="BY720" s="106"/>
      <c r="BZ720" s="106"/>
      <c r="CE720" s="695"/>
    </row>
    <row r="721" spans="1:12295" s="52" customFormat="1" ht="139.5" customHeight="1" x14ac:dyDescent="0.25">
      <c r="B721" s="203" t="s">
        <v>11</v>
      </c>
      <c r="C721" s="99" t="s">
        <v>509</v>
      </c>
      <c r="D721" s="168">
        <f t="shared" si="1372"/>
        <v>1165870.0308399999</v>
      </c>
      <c r="E721" s="168">
        <v>1165870.0308399999</v>
      </c>
      <c r="F721" s="168"/>
      <c r="G721" s="168"/>
      <c r="H721" s="168"/>
      <c r="I721" s="168"/>
      <c r="J721" s="168">
        <f>M721-E721</f>
        <v>-941890.0308399999</v>
      </c>
      <c r="K721" s="168">
        <f t="shared" si="1373"/>
        <v>223980</v>
      </c>
      <c r="L721" s="695">
        <f t="shared" si="1359"/>
        <v>0.19211403850789802</v>
      </c>
      <c r="M721" s="168">
        <v>223980</v>
      </c>
      <c r="N721" s="695">
        <f>M721/E721</f>
        <v>0.19211403850789802</v>
      </c>
      <c r="O721" s="628"/>
      <c r="P721" s="683"/>
      <c r="Q721" s="628"/>
      <c r="R721" s="683"/>
      <c r="S721" s="628"/>
      <c r="T721" s="683"/>
      <c r="U721" s="628"/>
      <c r="V721" s="628"/>
      <c r="W721" s="628"/>
      <c r="X721" s="628"/>
      <c r="Y721" s="628"/>
      <c r="Z721" s="628"/>
      <c r="AA721" s="628"/>
      <c r="AB721" s="628"/>
      <c r="AC721" s="628"/>
      <c r="AD721" s="683"/>
      <c r="AE721" s="168">
        <f>AG721</f>
        <v>232749.54412000001</v>
      </c>
      <c r="AF721" s="695">
        <f t="shared" si="1360"/>
        <v>0.19963592678705863</v>
      </c>
      <c r="AG721" s="168">
        <f>'[6]1 квартал'!$H$596</f>
        <v>232749.54412000001</v>
      </c>
      <c r="AH721" s="695">
        <f t="shared" si="1370"/>
        <v>0.19963592678705863</v>
      </c>
      <c r="AI721" s="111"/>
      <c r="AJ721" s="114"/>
      <c r="AK721" s="628"/>
      <c r="AL721" s="683"/>
      <c r="AM721" s="628"/>
      <c r="AN721" s="683"/>
      <c r="AO721" s="628"/>
      <c r="AP721" s="628">
        <f>AT721-AG721</f>
        <v>933120.48671999993</v>
      </c>
      <c r="AQ721" s="683"/>
      <c r="AR721" s="168">
        <f>AT721</f>
        <v>1165870.0308399999</v>
      </c>
      <c r="AS721" s="695">
        <f t="shared" si="1362"/>
        <v>1</v>
      </c>
      <c r="AT721" s="168">
        <f t="shared" si="1374"/>
        <v>1165870.0308399999</v>
      </c>
      <c r="AU721" s="695">
        <f t="shared" si="1375"/>
        <v>1</v>
      </c>
      <c r="AV721" s="628"/>
      <c r="AW721" s="695"/>
      <c r="AX721" s="168"/>
      <c r="AY721" s="695"/>
      <c r="AZ721" s="628"/>
      <c r="BA721" s="695"/>
      <c r="BB721" s="628"/>
      <c r="BC721" s="628"/>
      <c r="BD721" s="628"/>
      <c r="BE721" s="628"/>
      <c r="BF721" s="628"/>
      <c r="BG721" s="628"/>
      <c r="BH721" s="628"/>
      <c r="BI721" s="628"/>
      <c r="BJ721" s="628"/>
      <c r="BK721" s="628"/>
      <c r="BL721" s="628"/>
      <c r="BM721" s="628"/>
      <c r="BN721" s="628"/>
      <c r="BO721" s="628"/>
      <c r="BP721" s="628"/>
      <c r="BQ721" s="628"/>
      <c r="BR721" s="628"/>
      <c r="BS721" s="628"/>
      <c r="BT721" s="628"/>
      <c r="BU721" s="628"/>
      <c r="BV721" s="555"/>
      <c r="BW721" s="555"/>
      <c r="BX721" s="555"/>
      <c r="BY721" s="555"/>
      <c r="BZ721" s="555"/>
      <c r="CE721" s="695"/>
    </row>
    <row r="722" spans="1:12295" s="54" customFormat="1" ht="99" hidden="1" customHeight="1" x14ac:dyDescent="0.2">
      <c r="B722" s="206"/>
      <c r="C722" s="556" t="s">
        <v>383</v>
      </c>
      <c r="D722" s="109">
        <f t="shared" si="1372"/>
        <v>0</v>
      </c>
      <c r="E722" s="109"/>
      <c r="F722" s="109"/>
      <c r="G722" s="109"/>
      <c r="H722" s="109"/>
      <c r="I722" s="109"/>
      <c r="J722" s="109">
        <f>K722-D722</f>
        <v>0</v>
      </c>
      <c r="K722" s="109">
        <f t="shared" si="1373"/>
        <v>0</v>
      </c>
      <c r="L722" s="695" t="e">
        <f t="shared" si="1359"/>
        <v>#DIV/0!</v>
      </c>
      <c r="M722" s="109">
        <f>E722</f>
        <v>0</v>
      </c>
      <c r="N722" s="695" t="e">
        <f t="shared" ref="N722:N724" si="1381">M722/E722</f>
        <v>#DIV/0!</v>
      </c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9">
        <f t="shared" ref="AE722:AE723" si="1382">AG722</f>
        <v>0</v>
      </c>
      <c r="AF722" s="695" t="e">
        <f t="shared" si="1360"/>
        <v>#DIV/0!</v>
      </c>
      <c r="AG722" s="109"/>
      <c r="AH722" s="695" t="e">
        <f t="shared" si="1370"/>
        <v>#DIV/0!</v>
      </c>
      <c r="AI722" s="116"/>
      <c r="AJ722" s="116"/>
      <c r="AK722" s="106"/>
      <c r="AL722" s="106"/>
      <c r="AM722" s="106"/>
      <c r="AN722" s="106"/>
      <c r="AO722" s="106"/>
      <c r="AP722" s="106"/>
      <c r="AQ722" s="106"/>
      <c r="AR722" s="109">
        <f t="shared" ref="AR722:AR723" si="1383">AT722</f>
        <v>0</v>
      </c>
      <c r="AS722" s="695" t="e">
        <f t="shared" si="1362"/>
        <v>#DIV/0!</v>
      </c>
      <c r="AT722" s="109">
        <f t="shared" si="1374"/>
        <v>0</v>
      </c>
      <c r="AU722" s="695" t="e">
        <f t="shared" si="1375"/>
        <v>#DIV/0!</v>
      </c>
      <c r="AV722" s="106"/>
      <c r="AW722" s="695"/>
      <c r="AX722" s="109"/>
      <c r="AY722" s="695"/>
      <c r="AZ722" s="106"/>
      <c r="BA722" s="695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  <c r="BY722" s="106"/>
      <c r="BZ722" s="106"/>
      <c r="CE722" s="695"/>
    </row>
    <row r="723" spans="1:12295" s="54" customFormat="1" ht="54.75" hidden="1" customHeight="1" x14ac:dyDescent="0.2">
      <c r="B723" s="206"/>
      <c r="C723" s="556" t="s">
        <v>450</v>
      </c>
      <c r="D723" s="109">
        <f t="shared" si="1372"/>
        <v>0</v>
      </c>
      <c r="E723" s="109"/>
      <c r="F723" s="109"/>
      <c r="G723" s="109"/>
      <c r="H723" s="109"/>
      <c r="I723" s="109"/>
      <c r="J723" s="109">
        <v>0</v>
      </c>
      <c r="K723" s="109">
        <f t="shared" si="1373"/>
        <v>0</v>
      </c>
      <c r="L723" s="695" t="e">
        <f t="shared" si="1359"/>
        <v>#DIV/0!</v>
      </c>
      <c r="M723" s="109">
        <f>E723</f>
        <v>0</v>
      </c>
      <c r="N723" s="695" t="e">
        <f t="shared" si="1381"/>
        <v>#DIV/0!</v>
      </c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9">
        <f t="shared" si="1382"/>
        <v>0</v>
      </c>
      <c r="AF723" s="695" t="e">
        <f t="shared" si="1360"/>
        <v>#DIV/0!</v>
      </c>
      <c r="AG723" s="109"/>
      <c r="AH723" s="695" t="e">
        <f t="shared" si="1370"/>
        <v>#DIV/0!</v>
      </c>
      <c r="AI723" s="116"/>
      <c r="AJ723" s="116"/>
      <c r="AK723" s="106"/>
      <c r="AL723" s="106"/>
      <c r="AM723" s="106"/>
      <c r="AN723" s="106"/>
      <c r="AO723" s="106"/>
      <c r="AP723" s="106"/>
      <c r="AQ723" s="106"/>
      <c r="AR723" s="109">
        <f t="shared" si="1383"/>
        <v>0</v>
      </c>
      <c r="AS723" s="695" t="e">
        <f t="shared" si="1362"/>
        <v>#DIV/0!</v>
      </c>
      <c r="AT723" s="109">
        <f t="shared" si="1374"/>
        <v>0</v>
      </c>
      <c r="AU723" s="695" t="e">
        <f t="shared" si="1375"/>
        <v>#DIV/0!</v>
      </c>
      <c r="AV723" s="106"/>
      <c r="AW723" s="695"/>
      <c r="AX723" s="109"/>
      <c r="AY723" s="695"/>
      <c r="AZ723" s="106"/>
      <c r="BA723" s="695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  <c r="BY723" s="106"/>
      <c r="BZ723" s="106"/>
      <c r="CE723" s="695"/>
    </row>
    <row r="724" spans="1:12295" s="54" customFormat="1" ht="164.25" hidden="1" customHeight="1" x14ac:dyDescent="0.2">
      <c r="B724" s="206" t="s">
        <v>12</v>
      </c>
      <c r="C724" s="99" t="s">
        <v>498</v>
      </c>
      <c r="D724" s="168">
        <f>E724</f>
        <v>0</v>
      </c>
      <c r="E724" s="168">
        <v>0</v>
      </c>
      <c r="F724" s="109"/>
      <c r="G724" s="109"/>
      <c r="H724" s="109"/>
      <c r="I724" s="109"/>
      <c r="J724" s="109"/>
      <c r="K724" s="168">
        <f t="shared" si="1373"/>
        <v>0</v>
      </c>
      <c r="L724" s="695" t="e">
        <f t="shared" si="1359"/>
        <v>#DIV/0!</v>
      </c>
      <c r="M724" s="168">
        <f>E724</f>
        <v>0</v>
      </c>
      <c r="N724" s="695" t="e">
        <f t="shared" si="1381"/>
        <v>#DIV/0!</v>
      </c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68">
        <f>AG724</f>
        <v>0</v>
      </c>
      <c r="AF724" s="695" t="e">
        <f t="shared" ref="AF724" si="1384">AE724/D724</f>
        <v>#DIV/0!</v>
      </c>
      <c r="AG724" s="168">
        <v>0</v>
      </c>
      <c r="AH724" s="695" t="e">
        <f t="shared" ref="AH724" si="1385">AG724/E724</f>
        <v>#DIV/0!</v>
      </c>
      <c r="AI724" s="116"/>
      <c r="AJ724" s="116"/>
      <c r="AK724" s="106"/>
      <c r="AL724" s="106"/>
      <c r="AM724" s="106"/>
      <c r="AN724" s="106"/>
      <c r="AO724" s="106"/>
      <c r="AP724" s="106"/>
      <c r="AQ724" s="106"/>
      <c r="AR724" s="168">
        <f>AT724</f>
        <v>0</v>
      </c>
      <c r="AS724" s="695" t="e">
        <f t="shared" ref="AS724" si="1386">AR724/D724</f>
        <v>#DIV/0!</v>
      </c>
      <c r="AT724" s="240">
        <f t="shared" si="1374"/>
        <v>0</v>
      </c>
      <c r="AU724" s="695" t="e">
        <f t="shared" ref="AU724" si="1387">AT724/E724</f>
        <v>#DIV/0!</v>
      </c>
      <c r="AV724" s="106"/>
      <c r="AW724" s="695"/>
      <c r="AX724" s="109"/>
      <c r="AY724" s="695"/>
      <c r="AZ724" s="106"/>
      <c r="BA724" s="695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  <c r="BY724" s="106"/>
      <c r="BZ724" s="106"/>
      <c r="CE724" s="695"/>
    </row>
    <row r="725" spans="1:12295" s="52" customFormat="1" ht="87" customHeight="1" x14ac:dyDescent="0.25">
      <c r="B725" s="203" t="s">
        <v>15</v>
      </c>
      <c r="C725" s="99" t="s">
        <v>510</v>
      </c>
      <c r="D725" s="168">
        <f t="shared" si="1372"/>
        <v>104928.30278</v>
      </c>
      <c r="E725" s="168">
        <v>104928.30278</v>
      </c>
      <c r="F725" s="168"/>
      <c r="G725" s="168"/>
      <c r="H725" s="168"/>
      <c r="I725" s="168"/>
      <c r="J725" s="168">
        <f>M725-E725</f>
        <v>-94728.302779999998</v>
      </c>
      <c r="K725" s="168">
        <f t="shared" si="1373"/>
        <v>10200</v>
      </c>
      <c r="L725" s="695">
        <f t="shared" si="1359"/>
        <v>9.7209234589317919E-2</v>
      </c>
      <c r="M725" s="168">
        <v>10200</v>
      </c>
      <c r="N725" s="695">
        <f>M725/E725</f>
        <v>9.7209234589317919E-2</v>
      </c>
      <c r="O725" s="628"/>
      <c r="P725" s="683"/>
      <c r="Q725" s="628"/>
      <c r="R725" s="683"/>
      <c r="S725" s="628"/>
      <c r="T725" s="683"/>
      <c r="U725" s="628"/>
      <c r="V725" s="628"/>
      <c r="W725" s="628"/>
      <c r="X725" s="628"/>
      <c r="Y725" s="628"/>
      <c r="Z725" s="628"/>
      <c r="AA725" s="628"/>
      <c r="AB725" s="628"/>
      <c r="AC725" s="628"/>
      <c r="AD725" s="683"/>
      <c r="AE725" s="168">
        <f>AG725</f>
        <v>10070.93751</v>
      </c>
      <c r="AF725" s="695">
        <f t="shared" si="1360"/>
        <v>9.5979228131759936E-2</v>
      </c>
      <c r="AG725" s="168">
        <f>'[6]1 квартал'!$H$580</f>
        <v>10070.93751</v>
      </c>
      <c r="AH725" s="695">
        <f t="shared" si="1370"/>
        <v>9.5979228131759936E-2</v>
      </c>
      <c r="AI725" s="111"/>
      <c r="AJ725" s="114"/>
      <c r="AK725" s="628"/>
      <c r="AL725" s="683"/>
      <c r="AM725" s="628"/>
      <c r="AN725" s="683"/>
      <c r="AO725" s="628"/>
      <c r="AP725" s="628">
        <v>0</v>
      </c>
      <c r="AQ725" s="683"/>
      <c r="AR725" s="168">
        <f>AT725</f>
        <v>104928.30278</v>
      </c>
      <c r="AS725" s="695">
        <f t="shared" si="1362"/>
        <v>1</v>
      </c>
      <c r="AT725" s="240">
        <f t="shared" si="1374"/>
        <v>104928.30278</v>
      </c>
      <c r="AU725" s="695">
        <f t="shared" si="1375"/>
        <v>1</v>
      </c>
      <c r="AV725" s="628"/>
      <c r="AW725" s="695"/>
      <c r="AX725" s="168"/>
      <c r="AY725" s="695"/>
      <c r="AZ725" s="628"/>
      <c r="BA725" s="695"/>
      <c r="BB725" s="628"/>
      <c r="BC725" s="628"/>
      <c r="BD725" s="628"/>
      <c r="BE725" s="628"/>
      <c r="BF725" s="628"/>
      <c r="BG725" s="628"/>
      <c r="BH725" s="628"/>
      <c r="BI725" s="628"/>
      <c r="BJ725" s="628"/>
      <c r="BK725" s="628"/>
      <c r="BL725" s="628"/>
      <c r="BM725" s="628"/>
      <c r="BN725" s="628"/>
      <c r="BO725" s="628"/>
      <c r="BP725" s="628"/>
      <c r="BQ725" s="628"/>
      <c r="BR725" s="628"/>
      <c r="BS725" s="628"/>
      <c r="BT725" s="628"/>
      <c r="BU725" s="628"/>
      <c r="BV725" s="555"/>
      <c r="BW725" s="555"/>
      <c r="BX725" s="555"/>
      <c r="BY725" s="555"/>
      <c r="BZ725" s="555"/>
      <c r="CE725" s="695"/>
    </row>
    <row r="726" spans="1:12295" s="54" customFormat="1" ht="56.25" hidden="1" customHeight="1" x14ac:dyDescent="0.2">
      <c r="B726" s="206"/>
      <c r="C726" s="556" t="s">
        <v>451</v>
      </c>
      <c r="D726" s="109">
        <f t="shared" si="1372"/>
        <v>0</v>
      </c>
      <c r="E726" s="109"/>
      <c r="F726" s="109"/>
      <c r="G726" s="109"/>
      <c r="H726" s="109"/>
      <c r="I726" s="109"/>
      <c r="J726" s="109"/>
      <c r="K726" s="109">
        <f t="shared" si="1373"/>
        <v>0</v>
      </c>
      <c r="L726" s="695" t="e">
        <f t="shared" si="1359"/>
        <v>#DIV/0!</v>
      </c>
      <c r="M726" s="109">
        <f>E726</f>
        <v>0</v>
      </c>
      <c r="N726" s="695" t="e">
        <f t="shared" ref="N726:N727" si="1388">M726/E726</f>
        <v>#DIV/0!</v>
      </c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9">
        <f t="shared" ref="AE726:AE727" si="1389">AG726</f>
        <v>0</v>
      </c>
      <c r="AF726" s="695" t="e">
        <f t="shared" si="1360"/>
        <v>#DIV/0!</v>
      </c>
      <c r="AG726" s="109"/>
      <c r="AH726" s="695" t="e">
        <f t="shared" si="1370"/>
        <v>#DIV/0!</v>
      </c>
      <c r="AI726" s="116"/>
      <c r="AJ726" s="116"/>
      <c r="AK726" s="106"/>
      <c r="AL726" s="106"/>
      <c r="AM726" s="106"/>
      <c r="AN726" s="106"/>
      <c r="AO726" s="106"/>
      <c r="AP726" s="106"/>
      <c r="AQ726" s="106"/>
      <c r="AR726" s="109">
        <f>AT726</f>
        <v>0</v>
      </c>
      <c r="AS726" s="695" t="e">
        <f t="shared" si="1362"/>
        <v>#DIV/0!</v>
      </c>
      <c r="AT726" s="109">
        <f t="shared" si="1374"/>
        <v>0</v>
      </c>
      <c r="AU726" s="695" t="e">
        <f t="shared" si="1375"/>
        <v>#DIV/0!</v>
      </c>
      <c r="AV726" s="106"/>
      <c r="AW726" s="695"/>
      <c r="AX726" s="109"/>
      <c r="AY726" s="695" t="e">
        <f t="shared" ref="AY726:AY774" si="1390">AX726/G726</f>
        <v>#DIV/0!</v>
      </c>
      <c r="AZ726" s="106"/>
      <c r="BA726" s="695" t="e">
        <f t="shared" ref="BA726:BA774" si="1391">AZ726/H726</f>
        <v>#DIV/0!</v>
      </c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>
        <f t="shared" si="1378"/>
        <v>45000</v>
      </c>
      <c r="BO726" s="106">
        <v>45000</v>
      </c>
      <c r="BP726" s="106"/>
      <c r="BQ726" s="106"/>
      <c r="BR726" s="106"/>
      <c r="BS726" s="106"/>
      <c r="BT726" s="106"/>
      <c r="BU726" s="106">
        <f>BV726</f>
        <v>45000</v>
      </c>
      <c r="BV726" s="106">
        <v>45000</v>
      </c>
      <c r="BW726" s="106"/>
      <c r="BX726" s="106"/>
      <c r="BY726" s="106"/>
      <c r="BZ726" s="106"/>
      <c r="CE726" s="695" t="e">
        <f t="shared" si="1365"/>
        <v>#DIV/0!</v>
      </c>
    </row>
    <row r="727" spans="1:12295" s="54" customFormat="1" ht="54.75" hidden="1" customHeight="1" x14ac:dyDescent="0.2">
      <c r="B727" s="206"/>
      <c r="C727" s="556" t="s">
        <v>450</v>
      </c>
      <c r="D727" s="109">
        <f t="shared" si="1372"/>
        <v>0</v>
      </c>
      <c r="E727" s="109"/>
      <c r="F727" s="109"/>
      <c r="G727" s="109"/>
      <c r="H727" s="109"/>
      <c r="I727" s="109"/>
      <c r="J727" s="109"/>
      <c r="K727" s="109">
        <f t="shared" si="1373"/>
        <v>0</v>
      </c>
      <c r="L727" s="695" t="e">
        <f t="shared" si="1359"/>
        <v>#DIV/0!</v>
      </c>
      <c r="M727" s="109">
        <f>E727</f>
        <v>0</v>
      </c>
      <c r="N727" s="695" t="e">
        <f t="shared" si="1388"/>
        <v>#DIV/0!</v>
      </c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9">
        <f t="shared" si="1389"/>
        <v>0</v>
      </c>
      <c r="AF727" s="695" t="e">
        <f t="shared" si="1360"/>
        <v>#DIV/0!</v>
      </c>
      <c r="AG727" s="109"/>
      <c r="AH727" s="695" t="e">
        <f t="shared" si="1370"/>
        <v>#DIV/0!</v>
      </c>
      <c r="AI727" s="116"/>
      <c r="AJ727" s="116"/>
      <c r="AK727" s="106"/>
      <c r="AL727" s="106"/>
      <c r="AM727" s="106"/>
      <c r="AN727" s="106"/>
      <c r="AO727" s="106"/>
      <c r="AP727" s="106"/>
      <c r="AQ727" s="106"/>
      <c r="AR727" s="109">
        <f>AT727</f>
        <v>0</v>
      </c>
      <c r="AS727" s="695" t="e">
        <f t="shared" si="1362"/>
        <v>#DIV/0!</v>
      </c>
      <c r="AT727" s="109">
        <f t="shared" si="1374"/>
        <v>0</v>
      </c>
      <c r="AU727" s="695" t="e">
        <f t="shared" si="1375"/>
        <v>#DIV/0!</v>
      </c>
      <c r="AV727" s="106"/>
      <c r="AW727" s="695"/>
      <c r="AX727" s="109"/>
      <c r="AY727" s="695" t="e">
        <f t="shared" si="1390"/>
        <v>#DIV/0!</v>
      </c>
      <c r="AZ727" s="106"/>
      <c r="BA727" s="695" t="e">
        <f t="shared" si="1391"/>
        <v>#DIV/0!</v>
      </c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>
        <f t="shared" si="1378"/>
        <v>11284.979880000001</v>
      </c>
      <c r="BO727" s="106">
        <v>11284.979880000001</v>
      </c>
      <c r="BP727" s="106"/>
      <c r="BQ727" s="106"/>
      <c r="BR727" s="106"/>
      <c r="BS727" s="106"/>
      <c r="BT727" s="106"/>
      <c r="BU727" s="106">
        <f>BV727</f>
        <v>23582.64518</v>
      </c>
      <c r="BV727" s="106">
        <v>23582.64518</v>
      </c>
      <c r="BW727" s="106"/>
      <c r="BX727" s="106"/>
      <c r="BY727" s="106"/>
      <c r="BZ727" s="106"/>
      <c r="CE727" s="695" t="e">
        <f t="shared" si="1365"/>
        <v>#DIV/0!</v>
      </c>
    </row>
    <row r="728" spans="1:12295" s="70" customFormat="1" ht="127.5" customHeight="1" x14ac:dyDescent="0.3">
      <c r="A728" s="203" t="s">
        <v>11</v>
      </c>
      <c r="B728" s="526" t="s">
        <v>12</v>
      </c>
      <c r="C728" s="99" t="s">
        <v>439</v>
      </c>
      <c r="D728" s="168">
        <f t="shared" ref="D728:D746" si="1392">E728+G728+H728+I728</f>
        <v>220839.61966</v>
      </c>
      <c r="E728" s="168">
        <f>E730+E732</f>
        <v>0</v>
      </c>
      <c r="F728" s="168"/>
      <c r="G728" s="168">
        <f>G730+G732</f>
        <v>220839.61966</v>
      </c>
      <c r="H728" s="168"/>
      <c r="I728" s="168"/>
      <c r="J728" s="168">
        <f>K728-D728</f>
        <v>-172282.16434000002</v>
      </c>
      <c r="K728" s="168">
        <f>M728+Q728</f>
        <v>48557.455319999994</v>
      </c>
      <c r="L728" s="695">
        <f t="shared" si="1359"/>
        <v>0.21987655745268003</v>
      </c>
      <c r="M728" s="168">
        <f>M730+M732</f>
        <v>0</v>
      </c>
      <c r="N728" s="683"/>
      <c r="O728" s="628"/>
      <c r="P728" s="683"/>
      <c r="Q728" s="168">
        <f>Q730+Q732</f>
        <v>48557.455319999994</v>
      </c>
      <c r="R728" s="741">
        <f t="shared" ref="R728:R729" si="1393">Q728/G728</f>
        <v>0.21987655745268003</v>
      </c>
      <c r="S728" s="628"/>
      <c r="T728" s="683"/>
      <c r="U728" s="628"/>
      <c r="V728" s="628">
        <f t="shared" ref="V728" si="1394">W728</f>
        <v>0</v>
      </c>
      <c r="W728" s="628"/>
      <c r="X728" s="628"/>
      <c r="Y728" s="628"/>
      <c r="Z728" s="628">
        <f t="shared" ref="Z728" si="1395">AA728</f>
        <v>130000</v>
      </c>
      <c r="AA728" s="628">
        <f>AA730+AA732</f>
        <v>130000</v>
      </c>
      <c r="AB728" s="628"/>
      <c r="AC728" s="628"/>
      <c r="AD728" s="683"/>
      <c r="AE728" s="168">
        <f t="shared" ref="AE728:AE746" si="1396">AG728+AK728+AM728+AO728</f>
        <v>48557.455319999994</v>
      </c>
      <c r="AF728" s="695">
        <f t="shared" si="1360"/>
        <v>0.21987655745268003</v>
      </c>
      <c r="AG728" s="168">
        <f>SUM(AG730:AG732)</f>
        <v>0</v>
      </c>
      <c r="AH728" s="695"/>
      <c r="AI728" s="628"/>
      <c r="AJ728" s="683"/>
      <c r="AK728" s="628">
        <f>AK730+AK732</f>
        <v>48557.455319999994</v>
      </c>
      <c r="AL728" s="695">
        <f>AK728/D728</f>
        <v>0.21987655745268003</v>
      </c>
      <c r="AM728" s="628"/>
      <c r="AN728" s="683"/>
      <c r="AO728" s="628"/>
      <c r="AP728" s="628">
        <f>AR728-AE728</f>
        <v>161195.67538000003</v>
      </c>
      <c r="AQ728" s="683"/>
      <c r="AR728" s="168">
        <f t="shared" ref="AR728:AR746" si="1397">AT728+AX728+AZ728+BB728</f>
        <v>209753.13070000001</v>
      </c>
      <c r="AS728" s="695">
        <f t="shared" si="1362"/>
        <v>0.94979846018088365</v>
      </c>
      <c r="AT728" s="168">
        <f>AT730+AT732</f>
        <v>0</v>
      </c>
      <c r="AU728" s="695">
        <f>AT728/D728</f>
        <v>0</v>
      </c>
      <c r="AV728" s="628"/>
      <c r="AW728" s="695"/>
      <c r="AX728" s="168">
        <f>AX730+AX732</f>
        <v>209753.13070000001</v>
      </c>
      <c r="AY728" s="695">
        <f t="shared" si="1390"/>
        <v>0.94979846018088365</v>
      </c>
      <c r="AZ728" s="628"/>
      <c r="BA728" s="695"/>
      <c r="BB728" s="628"/>
      <c r="BC728" s="628"/>
      <c r="BD728" s="628"/>
      <c r="BE728" s="628"/>
      <c r="BF728" s="628"/>
      <c r="BG728" s="628"/>
      <c r="BH728" s="628"/>
      <c r="BI728" s="628"/>
      <c r="BJ728" s="628"/>
      <c r="BK728" s="628"/>
      <c r="BL728" s="628"/>
      <c r="BM728" s="628"/>
      <c r="BN728" s="628"/>
      <c r="BO728" s="628"/>
      <c r="BP728" s="628"/>
      <c r="BQ728" s="628"/>
      <c r="BR728" s="628"/>
      <c r="BS728" s="628"/>
      <c r="BT728" s="628"/>
      <c r="BU728" s="628"/>
      <c r="BV728" s="508"/>
      <c r="BW728" s="512"/>
      <c r="BX728" s="611"/>
      <c r="BY728" s="508"/>
      <c r="BZ728" s="226"/>
      <c r="CA728" s="508"/>
      <c r="CB728" s="508"/>
      <c r="CC728" s="508"/>
      <c r="CD728" s="508"/>
      <c r="CE728" s="695"/>
      <c r="CF728" s="508"/>
      <c r="CG728" s="508"/>
      <c r="CH728" s="508"/>
      <c r="CI728" s="508"/>
      <c r="CJ728" s="508"/>
      <c r="CK728" s="508"/>
      <c r="CL728" s="508"/>
      <c r="CM728" s="508"/>
      <c r="CN728" s="508"/>
      <c r="CO728" s="89"/>
      <c r="CP728" s="89"/>
      <c r="CQ728" s="89"/>
      <c r="CR728" s="89"/>
      <c r="CS728" s="89"/>
      <c r="CT728" s="508"/>
      <c r="CU728" s="508"/>
      <c r="CV728" s="89"/>
      <c r="CW728" s="89"/>
      <c r="CX728" s="508"/>
      <c r="CY728" s="508"/>
      <c r="CZ728" s="89"/>
      <c r="DA728" s="89"/>
      <c r="DB728" s="508"/>
      <c r="DC728" s="508"/>
      <c r="DD728" s="508"/>
      <c r="DE728" s="508"/>
      <c r="DF728" s="508"/>
      <c r="DG728" s="508"/>
      <c r="DH728" s="508"/>
      <c r="DI728" s="89"/>
      <c r="DJ728" s="89"/>
      <c r="DK728" s="508"/>
      <c r="DL728" s="508"/>
      <c r="DM728" s="89"/>
      <c r="DN728" s="89"/>
      <c r="DO728" s="508"/>
      <c r="DP728" s="508"/>
      <c r="DQ728" s="508"/>
      <c r="DR728" s="508"/>
      <c r="DS728" s="508"/>
      <c r="DT728" s="203"/>
      <c r="DU728" s="107"/>
      <c r="DV728" s="508"/>
      <c r="DW728" s="508"/>
      <c r="DX728" s="508"/>
      <c r="DY728" s="508"/>
      <c r="DZ728" s="508"/>
      <c r="EA728" s="508"/>
      <c r="EB728" s="508"/>
      <c r="EC728" s="168"/>
      <c r="ED728" s="168"/>
      <c r="EE728" s="168"/>
      <c r="EF728" s="168"/>
      <c r="EG728" s="168"/>
      <c r="EH728" s="168"/>
      <c r="EI728" s="168"/>
      <c r="EJ728" s="168"/>
      <c r="EK728" s="168"/>
      <c r="EL728" s="168"/>
      <c r="EM728" s="168"/>
      <c r="EN728" s="168"/>
      <c r="EO728" s="168"/>
      <c r="EP728" s="168"/>
      <c r="EQ728" s="168"/>
      <c r="ER728" s="168"/>
      <c r="ES728" s="168"/>
      <c r="ET728" s="168"/>
      <c r="EU728" s="168"/>
      <c r="EV728" s="168"/>
      <c r="EW728" s="168"/>
      <c r="EX728" s="168"/>
      <c r="EY728" s="168"/>
      <c r="EZ728" s="168"/>
      <c r="FA728" s="168"/>
      <c r="FB728" s="168"/>
      <c r="FC728" s="168"/>
      <c r="FD728" s="168"/>
      <c r="FE728" s="168"/>
      <c r="FF728" s="168"/>
      <c r="FG728" s="168"/>
      <c r="FH728" s="168"/>
      <c r="FI728" s="168"/>
      <c r="FJ728" s="168"/>
      <c r="FK728" s="168"/>
      <c r="FL728" s="168"/>
      <c r="FM728" s="168"/>
      <c r="FN728" s="168"/>
      <c r="FO728" s="168"/>
      <c r="FP728" s="168"/>
      <c r="FQ728" s="168"/>
      <c r="FR728" s="168"/>
      <c r="FS728" s="168"/>
      <c r="FT728" s="168"/>
      <c r="FU728" s="508"/>
      <c r="FV728" s="508"/>
      <c r="FW728" s="508"/>
      <c r="FX728" s="508"/>
      <c r="FY728" s="508"/>
      <c r="FZ728" s="508"/>
      <c r="GA728" s="508"/>
      <c r="GB728" s="508"/>
      <c r="GC728" s="508"/>
      <c r="GD728" s="508"/>
      <c r="GE728" s="508"/>
      <c r="GF728" s="508"/>
      <c r="GG728" s="508"/>
      <c r="GH728" s="508"/>
      <c r="GI728" s="508"/>
      <c r="GJ728" s="508"/>
      <c r="GK728" s="508"/>
      <c r="GL728" s="508"/>
      <c r="GM728" s="508"/>
      <c r="GN728" s="508"/>
      <c r="GO728" s="508"/>
      <c r="GP728" s="508"/>
      <c r="GQ728" s="508"/>
      <c r="GR728" s="508"/>
      <c r="GS728" s="89"/>
      <c r="GT728" s="89"/>
      <c r="GU728" s="89"/>
      <c r="GV728" s="89"/>
      <c r="GW728" s="89"/>
      <c r="GX728" s="508"/>
      <c r="GY728" s="508"/>
      <c r="GZ728" s="89"/>
      <c r="HA728" s="89"/>
      <c r="HB728" s="508"/>
      <c r="HC728" s="508"/>
      <c r="HD728" s="89"/>
      <c r="HE728" s="89"/>
      <c r="HF728" s="508"/>
      <c r="HG728" s="508"/>
      <c r="HH728" s="508"/>
      <c r="HI728" s="508"/>
      <c r="HJ728" s="508"/>
      <c r="HK728" s="508"/>
      <c r="HL728" s="508"/>
      <c r="HM728" s="89"/>
      <c r="HN728" s="89"/>
      <c r="HO728" s="508"/>
      <c r="HP728" s="508"/>
      <c r="HQ728" s="89"/>
      <c r="HR728" s="89"/>
      <c r="HS728" s="508"/>
      <c r="HT728" s="508"/>
      <c r="HU728" s="508"/>
      <c r="HV728" s="508"/>
      <c r="HW728" s="508"/>
      <c r="HX728" s="203"/>
      <c r="HY728" s="107"/>
      <c r="HZ728" s="508"/>
      <c r="IA728" s="508"/>
      <c r="IB728" s="508"/>
      <c r="IC728" s="508"/>
      <c r="ID728" s="508"/>
      <c r="IE728" s="508"/>
      <c r="IF728" s="508"/>
      <c r="IG728" s="168"/>
      <c r="IH728" s="168"/>
      <c r="II728" s="168"/>
      <c r="IJ728" s="168"/>
      <c r="IK728" s="168"/>
      <c r="IL728" s="168"/>
      <c r="IM728" s="168"/>
      <c r="IN728" s="168"/>
      <c r="IO728" s="168"/>
      <c r="IP728" s="168"/>
      <c r="IQ728" s="168"/>
      <c r="IR728" s="168"/>
      <c r="IS728" s="168"/>
      <c r="IT728" s="168"/>
      <c r="IU728" s="168"/>
      <c r="IV728" s="168"/>
      <c r="IW728" s="168"/>
      <c r="IX728" s="168"/>
      <c r="IY728" s="168"/>
      <c r="IZ728" s="168"/>
      <c r="JA728" s="168"/>
      <c r="JB728" s="168"/>
      <c r="JC728" s="168"/>
      <c r="JD728" s="168"/>
      <c r="JE728" s="168"/>
      <c r="JF728" s="168"/>
      <c r="JG728" s="168"/>
      <c r="JH728" s="168"/>
      <c r="JI728" s="168"/>
      <c r="JJ728" s="168"/>
      <c r="JK728" s="168"/>
      <c r="JL728" s="168"/>
      <c r="JM728" s="168"/>
      <c r="JN728" s="168"/>
      <c r="JO728" s="168"/>
      <c r="JP728" s="168"/>
      <c r="JQ728" s="168"/>
      <c r="JR728" s="168"/>
      <c r="JS728" s="168"/>
      <c r="JT728" s="168"/>
      <c r="JU728" s="168"/>
      <c r="JV728" s="168"/>
      <c r="JW728" s="168"/>
      <c r="JX728" s="168"/>
      <c r="JY728" s="508"/>
      <c r="JZ728" s="508"/>
      <c r="KA728" s="508"/>
      <c r="KB728" s="508"/>
      <c r="KC728" s="508"/>
      <c r="KD728" s="508"/>
      <c r="KE728" s="508"/>
      <c r="KF728" s="508"/>
      <c r="KG728" s="508"/>
      <c r="KH728" s="508"/>
      <c r="KI728" s="508"/>
      <c r="KJ728" s="508"/>
      <c r="KK728" s="508"/>
      <c r="KL728" s="508"/>
      <c r="KM728" s="508"/>
      <c r="KN728" s="508"/>
      <c r="KO728" s="508"/>
      <c r="KP728" s="508"/>
      <c r="KQ728" s="508"/>
      <c r="KR728" s="508"/>
      <c r="KS728" s="508"/>
      <c r="KT728" s="508"/>
      <c r="KU728" s="508"/>
      <c r="KV728" s="508"/>
      <c r="KW728" s="89"/>
      <c r="KX728" s="89"/>
      <c r="KY728" s="89"/>
      <c r="KZ728" s="89"/>
      <c r="LA728" s="89"/>
      <c r="LB728" s="508"/>
      <c r="LC728" s="508"/>
      <c r="LD728" s="89"/>
      <c r="LE728" s="89"/>
      <c r="LF728" s="508"/>
      <c r="LG728" s="508"/>
      <c r="LH728" s="89"/>
      <c r="LI728" s="89"/>
      <c r="LJ728" s="508"/>
      <c r="LK728" s="508"/>
      <c r="LL728" s="508"/>
      <c r="LM728" s="508"/>
      <c r="LN728" s="508"/>
      <c r="LO728" s="508"/>
      <c r="LP728" s="508"/>
      <c r="LQ728" s="89"/>
      <c r="LR728" s="89"/>
      <c r="LS728" s="508"/>
      <c r="LT728" s="508"/>
      <c r="LU728" s="89"/>
      <c r="LV728" s="89"/>
      <c r="LW728" s="508"/>
      <c r="LX728" s="508"/>
      <c r="LY728" s="508"/>
      <c r="LZ728" s="508"/>
      <c r="MA728" s="508"/>
      <c r="MB728" s="203"/>
      <c r="MC728" s="107"/>
      <c r="MD728" s="508"/>
      <c r="ME728" s="508"/>
      <c r="MF728" s="508"/>
      <c r="MG728" s="508"/>
      <c r="MH728" s="508"/>
      <c r="MI728" s="508"/>
      <c r="MJ728" s="508"/>
      <c r="MK728" s="168"/>
      <c r="ML728" s="168"/>
      <c r="MM728" s="168"/>
      <c r="MN728" s="168"/>
      <c r="MO728" s="168"/>
      <c r="MP728" s="168"/>
      <c r="MQ728" s="168"/>
      <c r="MR728" s="168"/>
      <c r="MS728" s="168"/>
      <c r="MT728" s="168"/>
      <c r="MU728" s="168"/>
      <c r="MV728" s="168"/>
      <c r="MW728" s="168"/>
      <c r="MX728" s="168"/>
      <c r="MY728" s="168"/>
      <c r="MZ728" s="168"/>
      <c r="NA728" s="168"/>
      <c r="NB728" s="168"/>
      <c r="NC728" s="168"/>
      <c r="ND728" s="168"/>
      <c r="NE728" s="168"/>
      <c r="NF728" s="168"/>
      <c r="NG728" s="168"/>
      <c r="NH728" s="168"/>
      <c r="NI728" s="168"/>
      <c r="NJ728" s="168"/>
      <c r="NK728" s="168"/>
      <c r="NL728" s="168"/>
      <c r="NM728" s="168"/>
      <c r="NN728" s="168"/>
      <c r="NO728" s="168"/>
      <c r="NP728" s="168"/>
      <c r="NQ728" s="168"/>
      <c r="NR728" s="168"/>
      <c r="NS728" s="168"/>
      <c r="NT728" s="168"/>
      <c r="NU728" s="168"/>
      <c r="NV728" s="168"/>
      <c r="NW728" s="168"/>
      <c r="NX728" s="168"/>
      <c r="NY728" s="168"/>
      <c r="NZ728" s="168"/>
      <c r="OA728" s="168"/>
      <c r="OB728" s="168"/>
      <c r="OC728" s="508"/>
      <c r="OD728" s="508"/>
      <c r="OE728" s="508"/>
      <c r="OF728" s="508"/>
      <c r="OG728" s="508"/>
      <c r="OH728" s="508"/>
      <c r="OI728" s="508"/>
      <c r="OJ728" s="508"/>
      <c r="OK728" s="508"/>
      <c r="OL728" s="508"/>
      <c r="OM728" s="508"/>
      <c r="ON728" s="508"/>
      <c r="OO728" s="508"/>
      <c r="OP728" s="508"/>
      <c r="OQ728" s="508"/>
      <c r="OR728" s="508"/>
      <c r="OS728" s="508"/>
      <c r="OT728" s="508"/>
      <c r="OU728" s="508"/>
      <c r="OV728" s="508"/>
      <c r="OW728" s="508"/>
      <c r="OX728" s="508"/>
      <c r="OY728" s="508"/>
      <c r="OZ728" s="508"/>
      <c r="PA728" s="89"/>
      <c r="PB728" s="89"/>
      <c r="PC728" s="89"/>
      <c r="PD728" s="89"/>
      <c r="PE728" s="89"/>
      <c r="PF728" s="508"/>
      <c r="PG728" s="508"/>
      <c r="PH728" s="89"/>
      <c r="PI728" s="89"/>
      <c r="PJ728" s="508"/>
      <c r="PK728" s="508"/>
      <c r="PL728" s="89"/>
      <c r="PM728" s="89"/>
      <c r="PN728" s="508"/>
      <c r="PO728" s="508"/>
      <c r="PP728" s="508"/>
      <c r="PQ728" s="508"/>
      <c r="PR728" s="508"/>
      <c r="PS728" s="508"/>
      <c r="PT728" s="508"/>
      <c r="PU728" s="89"/>
      <c r="PV728" s="89"/>
      <c r="PW728" s="508"/>
      <c r="PX728" s="508"/>
      <c r="PY728" s="89"/>
      <c r="PZ728" s="89"/>
      <c r="QA728" s="508"/>
      <c r="QB728" s="508"/>
      <c r="QC728" s="508"/>
      <c r="QD728" s="508"/>
      <c r="QE728" s="508"/>
      <c r="QF728" s="203"/>
      <c r="QG728" s="107"/>
      <c r="QH728" s="508"/>
      <c r="QI728" s="508"/>
      <c r="QJ728" s="508"/>
      <c r="QK728" s="508"/>
      <c r="QL728" s="508"/>
      <c r="QM728" s="508"/>
      <c r="QN728" s="508"/>
      <c r="QO728" s="168"/>
      <c r="QP728" s="168"/>
      <c r="QQ728" s="168"/>
      <c r="QR728" s="168"/>
      <c r="QS728" s="168"/>
      <c r="QT728" s="168"/>
      <c r="QU728" s="168"/>
      <c r="QV728" s="168"/>
      <c r="QW728" s="168"/>
      <c r="QX728" s="168"/>
      <c r="QY728" s="168"/>
      <c r="QZ728" s="168"/>
      <c r="RA728" s="168"/>
      <c r="RB728" s="168"/>
      <c r="RC728" s="168"/>
      <c r="RD728" s="168"/>
      <c r="RE728" s="168"/>
      <c r="RF728" s="168"/>
      <c r="RG728" s="168"/>
      <c r="RH728" s="168"/>
      <c r="RI728" s="168"/>
      <c r="RJ728" s="168"/>
      <c r="RK728" s="168"/>
      <c r="RL728" s="168"/>
      <c r="RM728" s="168"/>
      <c r="RN728" s="168"/>
      <c r="RO728" s="168"/>
      <c r="RP728" s="168"/>
      <c r="RQ728" s="168"/>
      <c r="RR728" s="168"/>
      <c r="RS728" s="168"/>
      <c r="RT728" s="168"/>
      <c r="RU728" s="168"/>
      <c r="RV728" s="168"/>
      <c r="RW728" s="168"/>
      <c r="RX728" s="168"/>
      <c r="RY728" s="168"/>
      <c r="RZ728" s="168"/>
      <c r="SA728" s="168"/>
      <c r="SB728" s="168"/>
      <c r="SC728" s="168"/>
      <c r="SD728" s="168"/>
      <c r="SE728" s="168"/>
      <c r="SF728" s="168"/>
      <c r="SG728" s="508"/>
      <c r="SH728" s="508"/>
      <c r="SI728" s="508"/>
      <c r="SJ728" s="508"/>
      <c r="SK728" s="508"/>
      <c r="SL728" s="508"/>
      <c r="SM728" s="508"/>
      <c r="SN728" s="508"/>
      <c r="SO728" s="508"/>
      <c r="SP728" s="508"/>
      <c r="SQ728" s="508"/>
      <c r="SR728" s="508"/>
      <c r="SS728" s="508"/>
      <c r="ST728" s="508"/>
      <c r="SU728" s="508"/>
      <c r="SV728" s="508"/>
      <c r="SW728" s="508"/>
      <c r="SX728" s="508"/>
      <c r="SY728" s="508"/>
      <c r="SZ728" s="508"/>
      <c r="TA728" s="508"/>
      <c r="TB728" s="508"/>
      <c r="TC728" s="508"/>
      <c r="TD728" s="508"/>
      <c r="TE728" s="89"/>
      <c r="TF728" s="89"/>
      <c r="TG728" s="89"/>
      <c r="TH728" s="89"/>
      <c r="TI728" s="89"/>
      <c r="TJ728" s="508"/>
      <c r="TK728" s="508"/>
      <c r="TL728" s="89"/>
      <c r="TM728" s="89"/>
      <c r="TN728" s="508"/>
      <c r="TO728" s="508"/>
      <c r="TP728" s="89"/>
      <c r="TQ728" s="89"/>
      <c r="TR728" s="508"/>
      <c r="TS728" s="508"/>
      <c r="TT728" s="508"/>
      <c r="TU728" s="508"/>
      <c r="TV728" s="508"/>
      <c r="TW728" s="508"/>
      <c r="TX728" s="508"/>
      <c r="TY728" s="89"/>
      <c r="TZ728" s="89"/>
      <c r="UA728" s="508"/>
      <c r="UB728" s="508"/>
      <c r="UC728" s="89"/>
      <c r="UD728" s="89"/>
      <c r="UE728" s="508"/>
      <c r="UF728" s="508"/>
      <c r="UG728" s="508"/>
      <c r="UH728" s="508"/>
      <c r="UI728" s="508"/>
      <c r="UJ728" s="203"/>
      <c r="UK728" s="107"/>
      <c r="UL728" s="508"/>
      <c r="UM728" s="508"/>
      <c r="UN728" s="508"/>
      <c r="UO728" s="508"/>
      <c r="UP728" s="508"/>
      <c r="UQ728" s="508"/>
      <c r="UR728" s="508"/>
      <c r="US728" s="168"/>
      <c r="UT728" s="168"/>
      <c r="UU728" s="168"/>
      <c r="UV728" s="168"/>
      <c r="UW728" s="168"/>
      <c r="UX728" s="168"/>
      <c r="UY728" s="168"/>
      <c r="UZ728" s="168"/>
      <c r="VA728" s="168"/>
      <c r="VB728" s="168"/>
      <c r="VC728" s="168"/>
      <c r="VD728" s="168"/>
      <c r="VE728" s="168"/>
      <c r="VF728" s="168"/>
      <c r="VG728" s="168"/>
      <c r="VH728" s="168"/>
      <c r="VI728" s="168"/>
      <c r="VJ728" s="168"/>
      <c r="VK728" s="168"/>
      <c r="VL728" s="168"/>
      <c r="VM728" s="168"/>
      <c r="VN728" s="168"/>
      <c r="VO728" s="168"/>
      <c r="VP728" s="168"/>
      <c r="VQ728" s="168"/>
      <c r="VR728" s="168"/>
      <c r="VS728" s="168"/>
      <c r="VT728" s="168"/>
      <c r="VU728" s="168"/>
      <c r="VV728" s="168"/>
      <c r="VW728" s="168"/>
      <c r="VX728" s="168"/>
      <c r="VY728" s="168"/>
      <c r="VZ728" s="168"/>
      <c r="WA728" s="168"/>
      <c r="WB728" s="168"/>
      <c r="WC728" s="168"/>
      <c r="WD728" s="168"/>
      <c r="WE728" s="168"/>
      <c r="WF728" s="168"/>
      <c r="WG728" s="168"/>
      <c r="WH728" s="168"/>
      <c r="WI728" s="168"/>
      <c r="WJ728" s="168"/>
      <c r="WK728" s="508"/>
      <c r="WL728" s="508"/>
      <c r="WM728" s="508"/>
      <c r="WN728" s="508"/>
      <c r="WO728" s="508"/>
      <c r="WP728" s="508"/>
      <c r="WQ728" s="508"/>
      <c r="WR728" s="508"/>
      <c r="WS728" s="508"/>
      <c r="WT728" s="508"/>
      <c r="WU728" s="508"/>
      <c r="WV728" s="508"/>
      <c r="WW728" s="508"/>
      <c r="WX728" s="508"/>
      <c r="WY728" s="508"/>
      <c r="WZ728" s="508"/>
      <c r="XA728" s="508"/>
      <c r="XB728" s="508"/>
      <c r="XC728" s="508"/>
      <c r="XD728" s="508"/>
      <c r="XE728" s="508"/>
      <c r="XF728" s="508"/>
      <c r="XG728" s="508"/>
      <c r="XH728" s="508"/>
      <c r="XI728" s="89"/>
      <c r="XJ728" s="89"/>
      <c r="XK728" s="89"/>
      <c r="XL728" s="89"/>
      <c r="XM728" s="89"/>
      <c r="XN728" s="508"/>
      <c r="XO728" s="508"/>
      <c r="XP728" s="89"/>
      <c r="XQ728" s="89"/>
      <c r="XR728" s="508"/>
      <c r="XS728" s="508"/>
      <c r="XT728" s="89"/>
      <c r="XU728" s="89"/>
      <c r="XV728" s="508"/>
      <c r="XW728" s="508"/>
      <c r="XX728" s="508"/>
      <c r="XY728" s="508"/>
      <c r="XZ728" s="508"/>
      <c r="YA728" s="508"/>
      <c r="YB728" s="508"/>
      <c r="YC728" s="89"/>
      <c r="YD728" s="89"/>
      <c r="YE728" s="508"/>
      <c r="YF728" s="508"/>
      <c r="YG728" s="89"/>
      <c r="YH728" s="89"/>
      <c r="YI728" s="508"/>
      <c r="YJ728" s="508"/>
      <c r="YK728" s="508"/>
      <c r="YL728" s="508"/>
      <c r="YM728" s="508"/>
      <c r="YN728" s="203"/>
      <c r="YO728" s="107"/>
      <c r="YP728" s="508"/>
      <c r="YQ728" s="508"/>
      <c r="YR728" s="508"/>
      <c r="YS728" s="508"/>
      <c r="YT728" s="508"/>
      <c r="YU728" s="508"/>
      <c r="YV728" s="508"/>
      <c r="YW728" s="168"/>
      <c r="YX728" s="168"/>
      <c r="YY728" s="168"/>
      <c r="YZ728" s="168"/>
      <c r="ZA728" s="168"/>
      <c r="ZB728" s="168"/>
      <c r="ZC728" s="168"/>
      <c r="ZD728" s="168"/>
      <c r="ZE728" s="168"/>
      <c r="ZF728" s="168"/>
      <c r="ZG728" s="168"/>
      <c r="ZH728" s="168"/>
      <c r="ZI728" s="168"/>
      <c r="ZJ728" s="168"/>
      <c r="ZK728" s="168"/>
      <c r="ZL728" s="168"/>
      <c r="ZM728" s="168"/>
      <c r="ZN728" s="168"/>
      <c r="ZO728" s="168"/>
      <c r="ZP728" s="168"/>
      <c r="ZQ728" s="168"/>
      <c r="ZR728" s="168"/>
      <c r="ZS728" s="168"/>
      <c r="ZT728" s="168"/>
      <c r="ZU728" s="168"/>
      <c r="ZV728" s="168"/>
      <c r="ZW728" s="168"/>
      <c r="ZX728" s="168"/>
      <c r="ZY728" s="168"/>
      <c r="ZZ728" s="168"/>
      <c r="AAA728" s="168"/>
      <c r="AAB728" s="168"/>
      <c r="AAC728" s="168"/>
      <c r="AAD728" s="168"/>
      <c r="AAE728" s="168"/>
      <c r="AAF728" s="168"/>
      <c r="AAG728" s="168"/>
      <c r="AAH728" s="168"/>
      <c r="AAI728" s="168"/>
      <c r="AAJ728" s="168"/>
      <c r="AAK728" s="168"/>
      <c r="AAL728" s="168"/>
      <c r="AAM728" s="168"/>
      <c r="AAN728" s="168"/>
      <c r="AAO728" s="508"/>
      <c r="AAP728" s="508"/>
      <c r="AAQ728" s="508"/>
      <c r="AAR728" s="508"/>
      <c r="AAS728" s="508"/>
      <c r="AAT728" s="508"/>
      <c r="AAU728" s="508"/>
      <c r="AAV728" s="508"/>
      <c r="AAW728" s="508"/>
      <c r="AAX728" s="508"/>
      <c r="AAY728" s="508"/>
      <c r="AAZ728" s="508"/>
      <c r="ABA728" s="508"/>
      <c r="ABB728" s="508"/>
      <c r="ABC728" s="508"/>
      <c r="ABD728" s="508"/>
      <c r="ABE728" s="508"/>
      <c r="ABF728" s="508"/>
      <c r="ABG728" s="508"/>
      <c r="ABH728" s="508"/>
      <c r="ABI728" s="508"/>
      <c r="ABJ728" s="508"/>
      <c r="ABK728" s="508"/>
      <c r="ABL728" s="508"/>
      <c r="ABM728" s="89"/>
      <c r="ABN728" s="89"/>
      <c r="ABO728" s="89"/>
      <c r="ABP728" s="89"/>
      <c r="ABQ728" s="89"/>
      <c r="ABR728" s="508"/>
      <c r="ABS728" s="508"/>
      <c r="ABT728" s="89"/>
      <c r="ABU728" s="89"/>
      <c r="ABV728" s="508"/>
      <c r="ABW728" s="508"/>
      <c r="ABX728" s="89"/>
      <c r="ABY728" s="89"/>
      <c r="ABZ728" s="508"/>
      <c r="ACA728" s="508"/>
      <c r="ACB728" s="508"/>
      <c r="ACC728" s="508"/>
      <c r="ACD728" s="508"/>
      <c r="ACE728" s="508"/>
      <c r="ACF728" s="508"/>
      <c r="ACG728" s="89"/>
      <c r="ACH728" s="89"/>
      <c r="ACI728" s="508"/>
      <c r="ACJ728" s="508"/>
      <c r="ACK728" s="89"/>
      <c r="ACL728" s="89"/>
      <c r="ACM728" s="508"/>
      <c r="ACN728" s="508"/>
      <c r="ACO728" s="508"/>
      <c r="ACP728" s="508"/>
      <c r="ACQ728" s="508"/>
      <c r="ACR728" s="203"/>
      <c r="ACS728" s="107"/>
      <c r="ACT728" s="508"/>
      <c r="ACU728" s="508"/>
      <c r="ACV728" s="508"/>
      <c r="ACW728" s="508"/>
      <c r="ACX728" s="508"/>
      <c r="ACY728" s="508"/>
      <c r="ACZ728" s="508"/>
      <c r="ADA728" s="168"/>
      <c r="ADB728" s="168"/>
      <c r="ADC728" s="168"/>
      <c r="ADD728" s="168"/>
      <c r="ADE728" s="168"/>
      <c r="ADF728" s="168"/>
      <c r="ADG728" s="168"/>
      <c r="ADH728" s="168"/>
      <c r="ADI728" s="168"/>
      <c r="ADJ728" s="168"/>
      <c r="ADK728" s="168"/>
      <c r="ADL728" s="168"/>
      <c r="ADM728" s="168"/>
      <c r="ADN728" s="168"/>
      <c r="ADO728" s="168"/>
      <c r="ADP728" s="168"/>
      <c r="ADQ728" s="168"/>
      <c r="ADR728" s="168"/>
      <c r="ADS728" s="168"/>
      <c r="ADT728" s="168"/>
      <c r="ADU728" s="168"/>
      <c r="ADV728" s="168"/>
      <c r="ADW728" s="168"/>
      <c r="ADX728" s="168"/>
      <c r="ADY728" s="168"/>
      <c r="ADZ728" s="168"/>
      <c r="AEA728" s="168"/>
      <c r="AEB728" s="168"/>
      <c r="AEC728" s="168"/>
      <c r="AED728" s="168"/>
      <c r="AEE728" s="168"/>
      <c r="AEF728" s="168"/>
      <c r="AEG728" s="168"/>
      <c r="AEH728" s="168"/>
      <c r="AEI728" s="168"/>
      <c r="AEJ728" s="168"/>
      <c r="AEK728" s="168"/>
      <c r="AEL728" s="168"/>
      <c r="AEM728" s="168"/>
      <c r="AEN728" s="168"/>
      <c r="AEO728" s="168"/>
      <c r="AEP728" s="168"/>
      <c r="AEQ728" s="168"/>
      <c r="AER728" s="168"/>
      <c r="AES728" s="508"/>
      <c r="AET728" s="508"/>
      <c r="AEU728" s="508"/>
      <c r="AEV728" s="508"/>
      <c r="AEW728" s="508"/>
      <c r="AEX728" s="508"/>
      <c r="AEY728" s="508"/>
      <c r="AEZ728" s="508"/>
      <c r="AFA728" s="508"/>
      <c r="AFB728" s="508"/>
      <c r="AFC728" s="508"/>
      <c r="AFD728" s="508"/>
      <c r="AFE728" s="508"/>
      <c r="AFF728" s="508"/>
      <c r="AFG728" s="508"/>
      <c r="AFH728" s="508"/>
      <c r="AFI728" s="508"/>
      <c r="AFJ728" s="508"/>
      <c r="AFK728" s="508"/>
      <c r="AFL728" s="508"/>
      <c r="AFM728" s="508"/>
      <c r="AFN728" s="508"/>
      <c r="AFO728" s="508"/>
      <c r="AFP728" s="508"/>
      <c r="AFQ728" s="89"/>
      <c r="AFR728" s="89"/>
      <c r="AFS728" s="89"/>
      <c r="AFT728" s="89"/>
      <c r="AFU728" s="89"/>
      <c r="AFV728" s="508"/>
      <c r="AFW728" s="508"/>
      <c r="AFX728" s="89"/>
      <c r="AFY728" s="89"/>
      <c r="AFZ728" s="508"/>
      <c r="AGA728" s="508"/>
      <c r="AGB728" s="89"/>
      <c r="AGC728" s="89"/>
      <c r="AGD728" s="508"/>
      <c r="AGE728" s="508"/>
      <c r="AGF728" s="508"/>
      <c r="AGG728" s="508"/>
      <c r="AGH728" s="508"/>
      <c r="AGI728" s="508"/>
      <c r="AGJ728" s="508"/>
      <c r="AGK728" s="89"/>
      <c r="AGL728" s="89"/>
      <c r="AGM728" s="508"/>
      <c r="AGN728" s="508"/>
      <c r="AGO728" s="89"/>
      <c r="AGP728" s="89"/>
      <c r="AGQ728" s="508"/>
      <c r="AGR728" s="508"/>
      <c r="AGS728" s="508"/>
      <c r="AGT728" s="508"/>
      <c r="AGU728" s="508"/>
      <c r="AGV728" s="203"/>
      <c r="AGW728" s="107"/>
      <c r="AGX728" s="508"/>
      <c r="AGY728" s="508"/>
      <c r="AGZ728" s="508"/>
      <c r="AHA728" s="508"/>
      <c r="AHB728" s="508"/>
      <c r="AHC728" s="508"/>
      <c r="AHD728" s="508"/>
      <c r="AHE728" s="168"/>
      <c r="AHF728" s="168"/>
      <c r="AHG728" s="168"/>
      <c r="AHH728" s="168"/>
      <c r="AHI728" s="168"/>
      <c r="AHJ728" s="168"/>
      <c r="AHK728" s="168"/>
      <c r="AHL728" s="168"/>
      <c r="AHM728" s="168"/>
      <c r="AHN728" s="168"/>
      <c r="AHO728" s="168"/>
      <c r="AHP728" s="168"/>
      <c r="AHQ728" s="168"/>
      <c r="AHR728" s="168"/>
      <c r="AHS728" s="168"/>
      <c r="AHT728" s="168"/>
      <c r="AHU728" s="168"/>
      <c r="AHV728" s="168"/>
      <c r="AHW728" s="168"/>
      <c r="AHX728" s="168"/>
      <c r="AHY728" s="168"/>
      <c r="AHZ728" s="168"/>
      <c r="AIA728" s="168"/>
      <c r="AIB728" s="168"/>
      <c r="AIC728" s="168"/>
      <c r="AID728" s="168"/>
      <c r="AIE728" s="168"/>
      <c r="AIF728" s="168"/>
      <c r="AIG728" s="168"/>
      <c r="AIH728" s="168"/>
      <c r="AII728" s="168"/>
      <c r="AIJ728" s="168"/>
      <c r="AIK728" s="168"/>
      <c r="AIL728" s="168"/>
      <c r="AIM728" s="168"/>
      <c r="AIN728" s="168"/>
      <c r="AIO728" s="168"/>
      <c r="AIP728" s="168"/>
      <c r="AIQ728" s="168"/>
      <c r="AIR728" s="168"/>
      <c r="AIS728" s="168"/>
      <c r="AIT728" s="168"/>
      <c r="AIU728" s="168"/>
      <c r="AIV728" s="168"/>
      <c r="AIW728" s="508"/>
      <c r="AIX728" s="508"/>
      <c r="AIY728" s="508"/>
      <c r="AIZ728" s="508"/>
      <c r="AJA728" s="508"/>
      <c r="AJB728" s="508"/>
      <c r="AJC728" s="508"/>
      <c r="AJD728" s="508"/>
      <c r="AJE728" s="508"/>
      <c r="AJF728" s="508"/>
      <c r="AJG728" s="508"/>
      <c r="AJH728" s="508"/>
      <c r="AJI728" s="508"/>
      <c r="AJJ728" s="508"/>
      <c r="AJK728" s="508"/>
      <c r="AJL728" s="508"/>
      <c r="AJM728" s="508"/>
      <c r="AJN728" s="508"/>
      <c r="AJO728" s="508"/>
      <c r="AJP728" s="508"/>
      <c r="AJQ728" s="508"/>
      <c r="AJR728" s="508"/>
      <c r="AJS728" s="508"/>
      <c r="AJT728" s="508"/>
      <c r="AJU728" s="89"/>
      <c r="AJV728" s="89"/>
      <c r="AJW728" s="89"/>
      <c r="AJX728" s="89"/>
      <c r="AJY728" s="89"/>
      <c r="AJZ728" s="508"/>
      <c r="AKA728" s="508"/>
      <c r="AKB728" s="89"/>
      <c r="AKC728" s="89"/>
      <c r="AKD728" s="508"/>
      <c r="AKE728" s="508"/>
      <c r="AKF728" s="89"/>
      <c r="AKG728" s="89"/>
      <c r="AKH728" s="508"/>
      <c r="AKI728" s="508"/>
      <c r="AKJ728" s="508"/>
      <c r="AKK728" s="508"/>
      <c r="AKL728" s="508"/>
      <c r="AKM728" s="508"/>
      <c r="AKN728" s="508"/>
      <c r="AKO728" s="89"/>
      <c r="AKP728" s="89"/>
      <c r="AKQ728" s="508"/>
      <c r="AKR728" s="508"/>
      <c r="AKS728" s="89"/>
      <c r="AKT728" s="89"/>
      <c r="AKU728" s="508"/>
      <c r="AKV728" s="508"/>
      <c r="AKW728" s="508"/>
      <c r="AKX728" s="508"/>
      <c r="AKY728" s="508"/>
      <c r="AKZ728" s="203"/>
      <c r="ALA728" s="107"/>
      <c r="ALB728" s="508"/>
      <c r="ALC728" s="508"/>
      <c r="ALD728" s="508"/>
      <c r="ALE728" s="508"/>
      <c r="ALF728" s="508"/>
      <c r="ALG728" s="508"/>
      <c r="ALH728" s="508"/>
      <c r="ALI728" s="168"/>
      <c r="ALJ728" s="168"/>
      <c r="ALK728" s="168"/>
      <c r="ALL728" s="168"/>
      <c r="ALM728" s="168"/>
      <c r="ALN728" s="168"/>
      <c r="ALO728" s="168"/>
      <c r="ALP728" s="168"/>
      <c r="ALQ728" s="168"/>
      <c r="ALR728" s="168"/>
      <c r="ALS728" s="168"/>
      <c r="ALT728" s="168"/>
      <c r="ALU728" s="168"/>
      <c r="ALV728" s="168"/>
      <c r="ALW728" s="168"/>
      <c r="ALX728" s="168"/>
      <c r="ALY728" s="168"/>
      <c r="ALZ728" s="168"/>
      <c r="AMA728" s="168"/>
      <c r="AMB728" s="168"/>
      <c r="AMC728" s="168"/>
      <c r="AMD728" s="168"/>
      <c r="AME728" s="168"/>
      <c r="AMF728" s="168"/>
      <c r="AMG728" s="168"/>
      <c r="AMH728" s="168"/>
      <c r="AMI728" s="168"/>
      <c r="AMJ728" s="168"/>
      <c r="AMK728" s="168"/>
      <c r="AML728" s="168"/>
      <c r="AMM728" s="168"/>
      <c r="AMN728" s="168"/>
      <c r="AMO728" s="168"/>
      <c r="AMP728" s="168"/>
      <c r="AMQ728" s="168"/>
      <c r="AMR728" s="168"/>
      <c r="AMS728" s="168"/>
      <c r="AMT728" s="168"/>
      <c r="AMU728" s="168"/>
      <c r="AMV728" s="168"/>
      <c r="AMW728" s="168"/>
      <c r="AMX728" s="168"/>
      <c r="AMY728" s="168"/>
      <c r="AMZ728" s="168"/>
      <c r="ANA728" s="508"/>
      <c r="ANB728" s="508"/>
      <c r="ANC728" s="508"/>
      <c r="AND728" s="508"/>
      <c r="ANE728" s="508"/>
      <c r="ANF728" s="508"/>
      <c r="ANG728" s="508"/>
      <c r="ANH728" s="508"/>
      <c r="ANI728" s="508"/>
      <c r="ANJ728" s="508"/>
      <c r="ANK728" s="508"/>
      <c r="ANL728" s="508"/>
      <c r="ANM728" s="508"/>
      <c r="ANN728" s="508"/>
      <c r="ANO728" s="508"/>
      <c r="ANP728" s="508"/>
      <c r="ANQ728" s="508"/>
      <c r="ANR728" s="508"/>
      <c r="ANS728" s="508"/>
      <c r="ANT728" s="508"/>
      <c r="ANU728" s="508"/>
      <c r="ANV728" s="508"/>
      <c r="ANW728" s="508"/>
      <c r="ANX728" s="508"/>
      <c r="ANY728" s="89"/>
      <c r="ANZ728" s="89"/>
      <c r="AOA728" s="89"/>
      <c r="AOB728" s="89"/>
      <c r="AOC728" s="89"/>
      <c r="AOD728" s="508"/>
      <c r="AOE728" s="508"/>
      <c r="AOF728" s="89"/>
      <c r="AOG728" s="89"/>
      <c r="AOH728" s="508"/>
      <c r="AOI728" s="508"/>
      <c r="AOJ728" s="89"/>
      <c r="AOK728" s="89"/>
      <c r="AOL728" s="508"/>
      <c r="AOM728" s="508"/>
      <c r="AON728" s="508"/>
      <c r="AOO728" s="508"/>
      <c r="AOP728" s="508"/>
      <c r="AOQ728" s="508"/>
      <c r="AOR728" s="508"/>
      <c r="AOS728" s="89"/>
      <c r="AOT728" s="89"/>
      <c r="AOU728" s="508"/>
      <c r="AOV728" s="508"/>
      <c r="AOW728" s="89"/>
      <c r="AOX728" s="89"/>
      <c r="AOY728" s="508"/>
      <c r="AOZ728" s="508"/>
      <c r="APA728" s="508"/>
      <c r="APB728" s="508"/>
      <c r="APC728" s="508"/>
      <c r="APD728" s="203"/>
      <c r="APE728" s="107"/>
      <c r="APF728" s="508"/>
      <c r="APG728" s="508"/>
      <c r="APH728" s="508"/>
      <c r="API728" s="508"/>
      <c r="APJ728" s="508"/>
      <c r="APK728" s="508"/>
      <c r="APL728" s="508"/>
      <c r="APM728" s="168"/>
      <c r="APN728" s="168"/>
      <c r="APO728" s="168"/>
      <c r="APP728" s="168"/>
      <c r="APQ728" s="168"/>
      <c r="APR728" s="168"/>
      <c r="APS728" s="168"/>
      <c r="APT728" s="168"/>
      <c r="APU728" s="168"/>
      <c r="APV728" s="168"/>
      <c r="APW728" s="168"/>
      <c r="APX728" s="168"/>
      <c r="APY728" s="168"/>
      <c r="APZ728" s="168"/>
      <c r="AQA728" s="168"/>
      <c r="AQB728" s="168"/>
      <c r="AQC728" s="168"/>
      <c r="AQD728" s="168"/>
      <c r="AQE728" s="168"/>
      <c r="AQF728" s="168"/>
      <c r="AQG728" s="168"/>
      <c r="AQH728" s="168"/>
      <c r="AQI728" s="168"/>
      <c r="AQJ728" s="168"/>
      <c r="AQK728" s="168"/>
      <c r="AQL728" s="168"/>
      <c r="AQM728" s="168"/>
      <c r="AQN728" s="168"/>
      <c r="AQO728" s="168"/>
      <c r="AQP728" s="168"/>
      <c r="AQQ728" s="168"/>
      <c r="AQR728" s="168"/>
      <c r="AQS728" s="168"/>
      <c r="AQT728" s="168"/>
      <c r="AQU728" s="168"/>
      <c r="AQV728" s="168"/>
      <c r="AQW728" s="168"/>
      <c r="AQX728" s="168"/>
      <c r="AQY728" s="168"/>
      <c r="AQZ728" s="168"/>
      <c r="ARA728" s="168"/>
      <c r="ARB728" s="168"/>
      <c r="ARC728" s="168"/>
      <c r="ARD728" s="168"/>
      <c r="ARE728" s="508"/>
      <c r="ARF728" s="508"/>
      <c r="ARG728" s="508"/>
      <c r="ARH728" s="508"/>
      <c r="ARI728" s="508"/>
      <c r="ARJ728" s="508"/>
      <c r="ARK728" s="508"/>
      <c r="ARL728" s="508"/>
      <c r="ARM728" s="508"/>
      <c r="ARN728" s="508"/>
      <c r="ARO728" s="508"/>
      <c r="ARP728" s="508"/>
      <c r="ARQ728" s="508"/>
      <c r="ARR728" s="508"/>
      <c r="ARS728" s="508"/>
      <c r="ART728" s="508"/>
      <c r="ARU728" s="508"/>
      <c r="ARV728" s="508"/>
      <c r="ARW728" s="508"/>
      <c r="ARX728" s="508"/>
      <c r="ARY728" s="508"/>
      <c r="ARZ728" s="508"/>
      <c r="ASA728" s="508"/>
      <c r="ASB728" s="508"/>
      <c r="ASC728" s="89"/>
      <c r="ASD728" s="89"/>
      <c r="ASE728" s="89"/>
      <c r="ASF728" s="89"/>
      <c r="ASG728" s="89"/>
      <c r="ASH728" s="508"/>
      <c r="ASI728" s="508"/>
      <c r="ASJ728" s="89"/>
      <c r="ASK728" s="89"/>
      <c r="ASL728" s="508"/>
      <c r="ASM728" s="508"/>
      <c r="ASN728" s="89"/>
      <c r="ASO728" s="89"/>
      <c r="ASP728" s="508"/>
      <c r="ASQ728" s="508"/>
      <c r="ASR728" s="508"/>
      <c r="ASS728" s="508"/>
      <c r="AST728" s="508"/>
      <c r="ASU728" s="508"/>
      <c r="ASV728" s="508"/>
      <c r="ASW728" s="89"/>
      <c r="ASX728" s="89"/>
      <c r="ASY728" s="508"/>
      <c r="ASZ728" s="508"/>
      <c r="ATA728" s="89"/>
      <c r="ATB728" s="89"/>
      <c r="ATC728" s="508"/>
      <c r="ATD728" s="508"/>
      <c r="ATE728" s="508"/>
      <c r="ATF728" s="508"/>
      <c r="ATG728" s="508"/>
      <c r="ATH728" s="203"/>
      <c r="ATI728" s="107"/>
      <c r="ATJ728" s="508"/>
      <c r="ATK728" s="508"/>
      <c r="ATL728" s="508"/>
      <c r="ATM728" s="508"/>
      <c r="ATN728" s="508"/>
      <c r="ATO728" s="508"/>
      <c r="ATP728" s="508"/>
      <c r="ATQ728" s="168"/>
      <c r="ATR728" s="168"/>
      <c r="ATS728" s="168"/>
      <c r="ATT728" s="168"/>
      <c r="ATU728" s="168"/>
      <c r="ATV728" s="168"/>
      <c r="ATW728" s="168"/>
      <c r="ATX728" s="168"/>
      <c r="ATY728" s="168"/>
      <c r="ATZ728" s="168"/>
      <c r="AUA728" s="168"/>
      <c r="AUB728" s="168"/>
      <c r="AUC728" s="168"/>
      <c r="AUD728" s="168"/>
      <c r="AUE728" s="168"/>
      <c r="AUF728" s="168"/>
      <c r="AUG728" s="168"/>
      <c r="AUH728" s="168"/>
      <c r="AUI728" s="168"/>
      <c r="AUJ728" s="168"/>
      <c r="AUK728" s="168"/>
      <c r="AUL728" s="168"/>
      <c r="AUM728" s="168"/>
      <c r="AUN728" s="168"/>
      <c r="AUO728" s="168"/>
      <c r="AUP728" s="168"/>
      <c r="AUQ728" s="168"/>
      <c r="AUR728" s="168"/>
      <c r="AUS728" s="168"/>
      <c r="AUT728" s="168"/>
      <c r="AUU728" s="168"/>
      <c r="AUV728" s="168"/>
      <c r="AUW728" s="168"/>
      <c r="AUX728" s="168"/>
      <c r="AUY728" s="168"/>
      <c r="AUZ728" s="168"/>
      <c r="AVA728" s="168"/>
      <c r="AVB728" s="168"/>
      <c r="AVC728" s="168"/>
      <c r="AVD728" s="168"/>
      <c r="AVE728" s="168"/>
      <c r="AVF728" s="168"/>
      <c r="AVG728" s="168"/>
      <c r="AVH728" s="168"/>
      <c r="AVI728" s="508"/>
      <c r="AVJ728" s="508"/>
      <c r="AVK728" s="508"/>
      <c r="AVL728" s="508"/>
      <c r="AVM728" s="508"/>
      <c r="AVN728" s="508"/>
      <c r="AVO728" s="508"/>
      <c r="AVP728" s="508"/>
      <c r="AVQ728" s="508"/>
      <c r="AVR728" s="508"/>
      <c r="AVS728" s="508"/>
      <c r="AVT728" s="508"/>
      <c r="AVU728" s="508"/>
      <c r="AVV728" s="508"/>
      <c r="AVW728" s="508"/>
      <c r="AVX728" s="508"/>
      <c r="AVY728" s="508"/>
      <c r="AVZ728" s="508"/>
      <c r="AWA728" s="508"/>
      <c r="AWB728" s="508"/>
      <c r="AWC728" s="508"/>
      <c r="AWD728" s="508"/>
      <c r="AWE728" s="508"/>
      <c r="AWF728" s="508"/>
      <c r="AWG728" s="89"/>
      <c r="AWH728" s="89"/>
      <c r="AWI728" s="89"/>
      <c r="AWJ728" s="89"/>
      <c r="AWK728" s="89"/>
      <c r="AWL728" s="508"/>
      <c r="AWM728" s="508"/>
      <c r="AWN728" s="89"/>
      <c r="AWO728" s="89"/>
      <c r="AWP728" s="508"/>
      <c r="AWQ728" s="508"/>
      <c r="AWR728" s="89"/>
      <c r="AWS728" s="89"/>
      <c r="AWT728" s="508"/>
      <c r="AWU728" s="508"/>
      <c r="AWV728" s="508"/>
      <c r="AWW728" s="508"/>
      <c r="AWX728" s="508"/>
      <c r="AWY728" s="508"/>
      <c r="AWZ728" s="508"/>
      <c r="AXA728" s="89"/>
      <c r="AXB728" s="89"/>
      <c r="AXC728" s="508"/>
      <c r="AXD728" s="508"/>
      <c r="AXE728" s="89"/>
      <c r="AXF728" s="89"/>
      <c r="AXG728" s="508"/>
      <c r="AXH728" s="508"/>
      <c r="AXI728" s="508"/>
      <c r="AXJ728" s="508"/>
      <c r="AXK728" s="508"/>
      <c r="AXL728" s="203"/>
      <c r="AXM728" s="107"/>
      <c r="AXN728" s="508"/>
      <c r="AXO728" s="508"/>
      <c r="AXP728" s="508"/>
      <c r="AXQ728" s="508"/>
      <c r="AXR728" s="508"/>
      <c r="AXS728" s="508"/>
      <c r="AXT728" s="508"/>
      <c r="AXU728" s="168"/>
      <c r="AXV728" s="168"/>
      <c r="AXW728" s="168"/>
      <c r="AXX728" s="168"/>
      <c r="AXY728" s="168"/>
      <c r="AXZ728" s="168"/>
      <c r="AYA728" s="168"/>
      <c r="AYB728" s="168"/>
      <c r="AYC728" s="168"/>
      <c r="AYD728" s="168"/>
      <c r="AYE728" s="168"/>
      <c r="AYF728" s="168"/>
      <c r="AYG728" s="168"/>
      <c r="AYH728" s="168"/>
      <c r="AYI728" s="168"/>
      <c r="AYJ728" s="168"/>
      <c r="AYK728" s="168"/>
      <c r="AYL728" s="168"/>
      <c r="AYM728" s="168"/>
      <c r="AYN728" s="168"/>
      <c r="AYO728" s="168"/>
      <c r="AYP728" s="168"/>
      <c r="AYQ728" s="168"/>
      <c r="AYR728" s="168"/>
      <c r="AYS728" s="168"/>
      <c r="AYT728" s="168"/>
      <c r="AYU728" s="168"/>
      <c r="AYV728" s="168"/>
      <c r="AYW728" s="168"/>
      <c r="AYX728" s="168"/>
      <c r="AYY728" s="168"/>
      <c r="AYZ728" s="168"/>
      <c r="AZA728" s="168"/>
      <c r="AZB728" s="168"/>
      <c r="AZC728" s="168"/>
      <c r="AZD728" s="168"/>
      <c r="AZE728" s="168"/>
      <c r="AZF728" s="168"/>
      <c r="AZG728" s="168"/>
      <c r="AZH728" s="168"/>
      <c r="AZI728" s="168"/>
      <c r="AZJ728" s="168"/>
      <c r="AZK728" s="168"/>
      <c r="AZL728" s="168"/>
      <c r="AZM728" s="508"/>
      <c r="AZN728" s="508"/>
      <c r="AZO728" s="508"/>
      <c r="AZP728" s="508"/>
      <c r="AZQ728" s="508"/>
      <c r="AZR728" s="508"/>
      <c r="AZS728" s="508"/>
      <c r="AZT728" s="508"/>
      <c r="AZU728" s="508"/>
      <c r="AZV728" s="508"/>
      <c r="AZW728" s="508"/>
      <c r="AZX728" s="508"/>
      <c r="AZY728" s="508"/>
      <c r="AZZ728" s="508"/>
      <c r="BAA728" s="508"/>
      <c r="BAB728" s="508"/>
      <c r="BAC728" s="508"/>
      <c r="BAD728" s="508"/>
      <c r="BAE728" s="508"/>
      <c r="BAF728" s="508"/>
      <c r="BAG728" s="508"/>
      <c r="BAH728" s="508"/>
      <c r="BAI728" s="508"/>
      <c r="BAJ728" s="508"/>
      <c r="BAK728" s="89"/>
      <c r="BAL728" s="89"/>
      <c r="BAM728" s="89"/>
      <c r="BAN728" s="89"/>
      <c r="BAO728" s="89"/>
      <c r="BAP728" s="508"/>
      <c r="BAQ728" s="508"/>
      <c r="BAR728" s="89"/>
      <c r="BAS728" s="89"/>
      <c r="BAT728" s="508"/>
      <c r="BAU728" s="508"/>
      <c r="BAV728" s="89"/>
      <c r="BAW728" s="89"/>
      <c r="BAX728" s="508"/>
      <c r="BAY728" s="508"/>
      <c r="BAZ728" s="508"/>
      <c r="BBA728" s="508"/>
      <c r="BBB728" s="508"/>
      <c r="BBC728" s="508"/>
      <c r="BBD728" s="508"/>
      <c r="BBE728" s="89"/>
      <c r="BBF728" s="89"/>
      <c r="BBG728" s="508"/>
      <c r="BBH728" s="508"/>
      <c r="BBI728" s="89"/>
      <c r="BBJ728" s="89"/>
      <c r="BBK728" s="508"/>
      <c r="BBL728" s="508"/>
      <c r="BBM728" s="508"/>
      <c r="BBN728" s="508"/>
      <c r="BBO728" s="508"/>
      <c r="BBP728" s="203"/>
      <c r="BBQ728" s="107"/>
      <c r="BBR728" s="508"/>
      <c r="BBS728" s="508"/>
      <c r="BBT728" s="508"/>
      <c r="BBU728" s="508"/>
      <c r="BBV728" s="508"/>
      <c r="BBW728" s="508"/>
      <c r="BBX728" s="508"/>
      <c r="BBY728" s="168"/>
      <c r="BBZ728" s="168"/>
      <c r="BCA728" s="168"/>
      <c r="BCB728" s="168"/>
      <c r="BCC728" s="168"/>
      <c r="BCD728" s="168"/>
      <c r="BCE728" s="168"/>
      <c r="BCF728" s="168"/>
      <c r="BCG728" s="168"/>
      <c r="BCH728" s="168"/>
      <c r="BCI728" s="168"/>
      <c r="BCJ728" s="168"/>
      <c r="BCK728" s="168"/>
      <c r="BCL728" s="168"/>
      <c r="BCM728" s="168"/>
      <c r="BCN728" s="168"/>
      <c r="BCO728" s="168"/>
      <c r="BCP728" s="168"/>
      <c r="BCQ728" s="168"/>
      <c r="BCR728" s="168"/>
      <c r="BCS728" s="168"/>
      <c r="BCT728" s="168"/>
      <c r="BCU728" s="168"/>
      <c r="BCV728" s="168"/>
      <c r="BCW728" s="168"/>
      <c r="BCX728" s="168"/>
      <c r="BCY728" s="168"/>
      <c r="BCZ728" s="168"/>
      <c r="BDA728" s="168"/>
      <c r="BDB728" s="168"/>
      <c r="BDC728" s="168"/>
      <c r="BDD728" s="168"/>
      <c r="BDE728" s="168"/>
      <c r="BDF728" s="168"/>
      <c r="BDG728" s="168"/>
      <c r="BDH728" s="168"/>
      <c r="BDI728" s="168"/>
      <c r="BDJ728" s="168"/>
      <c r="BDK728" s="168"/>
      <c r="BDL728" s="168"/>
      <c r="BDM728" s="168"/>
      <c r="BDN728" s="168"/>
      <c r="BDO728" s="168"/>
      <c r="BDP728" s="168"/>
      <c r="BDQ728" s="508"/>
      <c r="BDR728" s="508"/>
      <c r="BDS728" s="508"/>
      <c r="BDT728" s="508"/>
      <c r="BDU728" s="508"/>
      <c r="BDV728" s="508"/>
      <c r="BDW728" s="508"/>
      <c r="BDX728" s="508"/>
      <c r="BDY728" s="508"/>
      <c r="BDZ728" s="508"/>
      <c r="BEA728" s="508"/>
      <c r="BEB728" s="508"/>
      <c r="BEC728" s="508"/>
      <c r="BED728" s="508"/>
      <c r="BEE728" s="508"/>
      <c r="BEF728" s="508"/>
      <c r="BEG728" s="508"/>
      <c r="BEH728" s="508"/>
      <c r="BEI728" s="508"/>
      <c r="BEJ728" s="508"/>
      <c r="BEK728" s="508"/>
      <c r="BEL728" s="508"/>
      <c r="BEM728" s="508"/>
      <c r="BEN728" s="508"/>
      <c r="BEO728" s="89"/>
      <c r="BEP728" s="89"/>
      <c r="BEQ728" s="89"/>
      <c r="BER728" s="89"/>
      <c r="BES728" s="89"/>
      <c r="BET728" s="508"/>
      <c r="BEU728" s="508"/>
      <c r="BEV728" s="89"/>
      <c r="BEW728" s="89"/>
      <c r="BEX728" s="508"/>
      <c r="BEY728" s="508"/>
      <c r="BEZ728" s="89"/>
      <c r="BFA728" s="89"/>
      <c r="BFB728" s="508"/>
      <c r="BFC728" s="508"/>
      <c r="BFD728" s="508"/>
      <c r="BFE728" s="508"/>
      <c r="BFF728" s="508"/>
      <c r="BFG728" s="508"/>
      <c r="BFH728" s="508"/>
      <c r="BFI728" s="89"/>
      <c r="BFJ728" s="89"/>
      <c r="BFK728" s="508"/>
      <c r="BFL728" s="508"/>
      <c r="BFM728" s="89"/>
      <c r="BFN728" s="89"/>
      <c r="BFO728" s="508"/>
      <c r="BFP728" s="508"/>
      <c r="BFQ728" s="508"/>
      <c r="BFR728" s="508"/>
      <c r="BFS728" s="508"/>
      <c r="BFT728" s="203"/>
      <c r="BFU728" s="107"/>
      <c r="BFV728" s="508"/>
      <c r="BFW728" s="508"/>
      <c r="BFX728" s="508"/>
      <c r="BFY728" s="508"/>
      <c r="BFZ728" s="508"/>
      <c r="BGA728" s="508"/>
      <c r="BGB728" s="508"/>
      <c r="BGC728" s="168"/>
      <c r="BGD728" s="168"/>
      <c r="BGE728" s="168"/>
      <c r="BGF728" s="168"/>
      <c r="BGG728" s="168"/>
      <c r="BGH728" s="168"/>
      <c r="BGI728" s="168"/>
      <c r="BGJ728" s="168"/>
      <c r="BGK728" s="168"/>
      <c r="BGL728" s="168"/>
      <c r="BGM728" s="168"/>
      <c r="BGN728" s="168"/>
      <c r="BGO728" s="168"/>
      <c r="BGP728" s="168"/>
      <c r="BGQ728" s="168"/>
      <c r="BGR728" s="168"/>
      <c r="BGS728" s="168"/>
      <c r="BGT728" s="168"/>
      <c r="BGU728" s="168"/>
      <c r="BGV728" s="168"/>
      <c r="BGW728" s="168"/>
      <c r="BGX728" s="168"/>
      <c r="BGY728" s="168"/>
      <c r="BGZ728" s="168"/>
      <c r="BHA728" s="168"/>
      <c r="BHB728" s="168"/>
      <c r="BHC728" s="168"/>
      <c r="BHD728" s="168"/>
      <c r="BHE728" s="168"/>
      <c r="BHF728" s="168"/>
      <c r="BHG728" s="168"/>
      <c r="BHH728" s="168"/>
      <c r="BHI728" s="168"/>
      <c r="BHJ728" s="168"/>
      <c r="BHK728" s="168"/>
      <c r="BHL728" s="168"/>
      <c r="BHM728" s="168"/>
      <c r="BHN728" s="168"/>
      <c r="BHO728" s="168"/>
      <c r="BHP728" s="168"/>
      <c r="BHQ728" s="168"/>
      <c r="BHR728" s="168"/>
      <c r="BHS728" s="168"/>
      <c r="BHT728" s="168"/>
      <c r="BHU728" s="508"/>
      <c r="BHV728" s="508"/>
      <c r="BHW728" s="508"/>
      <c r="BHX728" s="508"/>
      <c r="BHY728" s="508"/>
      <c r="BHZ728" s="508"/>
      <c r="BIA728" s="508"/>
      <c r="BIB728" s="508"/>
      <c r="BIC728" s="508"/>
      <c r="BID728" s="508"/>
      <c r="BIE728" s="508"/>
      <c r="BIF728" s="508"/>
      <c r="BIG728" s="508"/>
      <c r="BIH728" s="508"/>
      <c r="BII728" s="508"/>
      <c r="BIJ728" s="508"/>
      <c r="BIK728" s="508"/>
      <c r="BIL728" s="508"/>
      <c r="BIM728" s="508"/>
      <c r="BIN728" s="508"/>
      <c r="BIO728" s="508"/>
      <c r="BIP728" s="508"/>
      <c r="BIQ728" s="508"/>
      <c r="BIR728" s="508"/>
      <c r="BIS728" s="89"/>
      <c r="BIT728" s="89"/>
      <c r="BIU728" s="89"/>
      <c r="BIV728" s="89"/>
      <c r="BIW728" s="89"/>
      <c r="BIX728" s="508"/>
      <c r="BIY728" s="508"/>
      <c r="BIZ728" s="89"/>
      <c r="BJA728" s="89"/>
      <c r="BJB728" s="508"/>
      <c r="BJC728" s="508"/>
      <c r="BJD728" s="89"/>
      <c r="BJE728" s="89"/>
      <c r="BJF728" s="508"/>
      <c r="BJG728" s="508"/>
      <c r="BJH728" s="508"/>
      <c r="BJI728" s="508"/>
      <c r="BJJ728" s="508"/>
      <c r="BJK728" s="508"/>
      <c r="BJL728" s="508"/>
      <c r="BJM728" s="89"/>
      <c r="BJN728" s="89"/>
      <c r="BJO728" s="508"/>
      <c r="BJP728" s="508"/>
      <c r="BJQ728" s="89"/>
      <c r="BJR728" s="89"/>
      <c r="BJS728" s="508"/>
      <c r="BJT728" s="508"/>
      <c r="BJU728" s="508"/>
      <c r="BJV728" s="508"/>
      <c r="BJW728" s="508"/>
      <c r="BJX728" s="203"/>
      <c r="BJY728" s="107"/>
      <c r="BJZ728" s="508"/>
      <c r="BKA728" s="508"/>
      <c r="BKB728" s="508"/>
      <c r="BKC728" s="508"/>
      <c r="BKD728" s="508"/>
      <c r="BKE728" s="508"/>
      <c r="BKF728" s="508"/>
      <c r="BKG728" s="168"/>
      <c r="BKH728" s="168"/>
      <c r="BKI728" s="168"/>
      <c r="BKJ728" s="168"/>
      <c r="BKK728" s="168"/>
      <c r="BKL728" s="168"/>
      <c r="BKM728" s="168"/>
      <c r="BKN728" s="168"/>
      <c r="BKO728" s="168"/>
      <c r="BKP728" s="168"/>
      <c r="BKQ728" s="168"/>
      <c r="BKR728" s="168"/>
      <c r="BKS728" s="168"/>
      <c r="BKT728" s="168"/>
      <c r="BKU728" s="168"/>
      <c r="BKV728" s="168"/>
      <c r="BKW728" s="168"/>
      <c r="BKX728" s="168"/>
      <c r="BKY728" s="168"/>
      <c r="BKZ728" s="168"/>
      <c r="BLA728" s="168"/>
      <c r="BLB728" s="168"/>
      <c r="BLC728" s="168"/>
      <c r="BLD728" s="168"/>
      <c r="BLE728" s="168"/>
      <c r="BLF728" s="168"/>
      <c r="BLG728" s="168"/>
      <c r="BLH728" s="168"/>
      <c r="BLI728" s="168"/>
      <c r="BLJ728" s="168"/>
      <c r="BLK728" s="168"/>
      <c r="BLL728" s="168"/>
      <c r="BLM728" s="168"/>
      <c r="BLN728" s="168"/>
      <c r="BLO728" s="168"/>
      <c r="BLP728" s="168"/>
      <c r="BLQ728" s="168"/>
      <c r="BLR728" s="168"/>
      <c r="BLS728" s="168"/>
      <c r="BLT728" s="168"/>
      <c r="BLU728" s="168"/>
      <c r="BLV728" s="168"/>
      <c r="BLW728" s="168"/>
      <c r="BLX728" s="168"/>
      <c r="BLY728" s="508"/>
      <c r="BLZ728" s="508"/>
      <c r="BMA728" s="508"/>
      <c r="BMB728" s="508"/>
      <c r="BMC728" s="508"/>
      <c r="BMD728" s="508"/>
      <c r="BME728" s="508"/>
      <c r="BMF728" s="508"/>
      <c r="BMG728" s="508"/>
      <c r="BMH728" s="508"/>
      <c r="BMI728" s="508"/>
      <c r="BMJ728" s="508"/>
      <c r="BMK728" s="508"/>
      <c r="BML728" s="508"/>
      <c r="BMM728" s="508"/>
      <c r="BMN728" s="508"/>
      <c r="BMO728" s="508"/>
      <c r="BMP728" s="508"/>
      <c r="BMQ728" s="508"/>
      <c r="BMR728" s="508"/>
      <c r="BMS728" s="508"/>
      <c r="BMT728" s="508"/>
      <c r="BMU728" s="508"/>
      <c r="BMV728" s="508"/>
      <c r="BMW728" s="89"/>
      <c r="BMX728" s="89"/>
      <c r="BMY728" s="89"/>
      <c r="BMZ728" s="89"/>
      <c r="BNA728" s="89"/>
      <c r="BNB728" s="508"/>
      <c r="BNC728" s="508"/>
      <c r="BND728" s="89"/>
      <c r="BNE728" s="89"/>
      <c r="BNF728" s="508"/>
      <c r="BNG728" s="508"/>
      <c r="BNH728" s="89"/>
      <c r="BNI728" s="89"/>
      <c r="BNJ728" s="508"/>
      <c r="BNK728" s="508"/>
      <c r="BNL728" s="508"/>
      <c r="BNM728" s="508"/>
      <c r="BNN728" s="508"/>
      <c r="BNO728" s="508"/>
      <c r="BNP728" s="508"/>
      <c r="BNQ728" s="89"/>
      <c r="BNR728" s="89"/>
      <c r="BNS728" s="508"/>
      <c r="BNT728" s="508"/>
      <c r="BNU728" s="89"/>
      <c r="BNV728" s="89"/>
      <c r="BNW728" s="508"/>
      <c r="BNX728" s="508"/>
      <c r="BNY728" s="508"/>
      <c r="BNZ728" s="508"/>
      <c r="BOA728" s="508"/>
      <c r="BOB728" s="203"/>
      <c r="BOC728" s="107"/>
      <c r="BOD728" s="508"/>
      <c r="BOE728" s="508"/>
      <c r="BOF728" s="508"/>
      <c r="BOG728" s="508"/>
      <c r="BOH728" s="508"/>
      <c r="BOI728" s="508"/>
      <c r="BOJ728" s="508"/>
      <c r="BOK728" s="168"/>
      <c r="BOL728" s="168"/>
      <c r="BOM728" s="168"/>
      <c r="BON728" s="168"/>
      <c r="BOO728" s="168"/>
      <c r="BOP728" s="168"/>
      <c r="BOQ728" s="168"/>
      <c r="BOR728" s="168"/>
      <c r="BOS728" s="168"/>
      <c r="BOT728" s="168"/>
      <c r="BOU728" s="168"/>
      <c r="BOV728" s="168"/>
      <c r="BOW728" s="168"/>
      <c r="BOX728" s="168"/>
      <c r="BOY728" s="168"/>
      <c r="BOZ728" s="168"/>
      <c r="BPA728" s="168"/>
      <c r="BPB728" s="168"/>
      <c r="BPC728" s="168"/>
      <c r="BPD728" s="168"/>
      <c r="BPE728" s="168"/>
      <c r="BPF728" s="168"/>
      <c r="BPG728" s="168"/>
      <c r="BPH728" s="168"/>
      <c r="BPI728" s="168"/>
      <c r="BPJ728" s="168"/>
      <c r="BPK728" s="168"/>
      <c r="BPL728" s="168"/>
      <c r="BPM728" s="168"/>
      <c r="BPN728" s="168"/>
      <c r="BPO728" s="168"/>
      <c r="BPP728" s="168"/>
      <c r="BPQ728" s="168"/>
      <c r="BPR728" s="168"/>
      <c r="BPS728" s="168"/>
      <c r="BPT728" s="168"/>
      <c r="BPU728" s="168"/>
      <c r="BPV728" s="168"/>
      <c r="BPW728" s="168"/>
      <c r="BPX728" s="168"/>
      <c r="BPY728" s="168"/>
      <c r="BPZ728" s="168"/>
      <c r="BQA728" s="168"/>
      <c r="BQB728" s="168"/>
      <c r="BQC728" s="508"/>
      <c r="BQD728" s="508"/>
      <c r="BQE728" s="508"/>
      <c r="BQF728" s="508"/>
      <c r="BQG728" s="508"/>
      <c r="BQH728" s="508"/>
      <c r="BQI728" s="508"/>
      <c r="BQJ728" s="508"/>
      <c r="BQK728" s="508"/>
      <c r="BQL728" s="508"/>
      <c r="BQM728" s="508"/>
      <c r="BQN728" s="508"/>
      <c r="BQO728" s="508"/>
      <c r="BQP728" s="508"/>
      <c r="BQQ728" s="508"/>
      <c r="BQR728" s="508"/>
      <c r="BQS728" s="508"/>
      <c r="BQT728" s="508"/>
      <c r="BQU728" s="508"/>
      <c r="BQV728" s="508"/>
      <c r="BQW728" s="508"/>
      <c r="BQX728" s="508"/>
      <c r="BQY728" s="508"/>
      <c r="BQZ728" s="508"/>
      <c r="BRA728" s="89"/>
      <c r="BRB728" s="89"/>
      <c r="BRC728" s="89"/>
      <c r="BRD728" s="89"/>
      <c r="BRE728" s="89"/>
      <c r="BRF728" s="508"/>
      <c r="BRG728" s="508"/>
      <c r="BRH728" s="89"/>
      <c r="BRI728" s="89"/>
      <c r="BRJ728" s="508"/>
      <c r="BRK728" s="508"/>
      <c r="BRL728" s="89"/>
      <c r="BRM728" s="89"/>
      <c r="BRN728" s="508"/>
      <c r="BRO728" s="508"/>
      <c r="BRP728" s="508"/>
      <c r="BRQ728" s="508"/>
      <c r="BRR728" s="508"/>
      <c r="BRS728" s="508"/>
      <c r="BRT728" s="508"/>
      <c r="BRU728" s="89"/>
      <c r="BRV728" s="89"/>
      <c r="BRW728" s="508"/>
      <c r="BRX728" s="508"/>
      <c r="BRY728" s="89"/>
      <c r="BRZ728" s="89"/>
      <c r="BSA728" s="508"/>
      <c r="BSB728" s="508"/>
      <c r="BSC728" s="508"/>
      <c r="BSD728" s="508"/>
      <c r="BSE728" s="508"/>
      <c r="BSF728" s="203"/>
      <c r="BSG728" s="107"/>
      <c r="BSH728" s="508"/>
      <c r="BSI728" s="508"/>
      <c r="BSJ728" s="508"/>
      <c r="BSK728" s="508"/>
      <c r="BSL728" s="508"/>
      <c r="BSM728" s="508"/>
      <c r="BSN728" s="508"/>
      <c r="BSO728" s="168"/>
      <c r="BSP728" s="168"/>
      <c r="BSQ728" s="168"/>
      <c r="BSR728" s="168"/>
      <c r="BSS728" s="168"/>
      <c r="BST728" s="168"/>
      <c r="BSU728" s="168"/>
      <c r="BSV728" s="168"/>
      <c r="BSW728" s="168"/>
      <c r="BSX728" s="168"/>
      <c r="BSY728" s="168"/>
      <c r="BSZ728" s="168"/>
      <c r="BTA728" s="168"/>
      <c r="BTB728" s="168"/>
      <c r="BTC728" s="168"/>
      <c r="BTD728" s="168"/>
      <c r="BTE728" s="168"/>
      <c r="BTF728" s="168"/>
      <c r="BTG728" s="168"/>
      <c r="BTH728" s="168"/>
      <c r="BTI728" s="168"/>
      <c r="BTJ728" s="168"/>
      <c r="BTK728" s="168"/>
      <c r="BTL728" s="168"/>
      <c r="BTM728" s="168"/>
      <c r="BTN728" s="168"/>
      <c r="BTO728" s="168"/>
      <c r="BTP728" s="168"/>
      <c r="BTQ728" s="168"/>
      <c r="BTR728" s="168"/>
      <c r="BTS728" s="168"/>
      <c r="BTT728" s="168"/>
      <c r="BTU728" s="168"/>
      <c r="BTV728" s="168"/>
      <c r="BTW728" s="168"/>
      <c r="BTX728" s="168"/>
      <c r="BTY728" s="168"/>
      <c r="BTZ728" s="168"/>
      <c r="BUA728" s="168"/>
      <c r="BUB728" s="168"/>
      <c r="BUC728" s="168"/>
      <c r="BUD728" s="168"/>
      <c r="BUE728" s="168"/>
      <c r="BUF728" s="168"/>
      <c r="BUG728" s="508"/>
      <c r="BUH728" s="508"/>
      <c r="BUI728" s="508"/>
      <c r="BUJ728" s="508"/>
      <c r="BUK728" s="508"/>
      <c r="BUL728" s="508"/>
      <c r="BUM728" s="508"/>
      <c r="BUN728" s="508"/>
      <c r="BUO728" s="508"/>
      <c r="BUP728" s="508"/>
      <c r="BUQ728" s="508"/>
      <c r="BUR728" s="508"/>
      <c r="BUS728" s="508"/>
      <c r="BUT728" s="508"/>
      <c r="BUU728" s="508"/>
      <c r="BUV728" s="508"/>
      <c r="BUW728" s="508"/>
      <c r="BUX728" s="508"/>
      <c r="BUY728" s="508"/>
      <c r="BUZ728" s="508"/>
      <c r="BVA728" s="508"/>
      <c r="BVB728" s="508"/>
      <c r="BVC728" s="508"/>
      <c r="BVD728" s="508"/>
      <c r="BVE728" s="89"/>
      <c r="BVF728" s="89"/>
      <c r="BVG728" s="89"/>
      <c r="BVH728" s="89"/>
      <c r="BVI728" s="89"/>
      <c r="BVJ728" s="508"/>
      <c r="BVK728" s="508"/>
      <c r="BVL728" s="89"/>
      <c r="BVM728" s="89"/>
      <c r="BVN728" s="508"/>
      <c r="BVO728" s="508"/>
      <c r="BVP728" s="89"/>
      <c r="BVQ728" s="89"/>
      <c r="BVR728" s="508"/>
      <c r="BVS728" s="508"/>
      <c r="BVT728" s="508"/>
      <c r="BVU728" s="508"/>
      <c r="BVV728" s="508"/>
      <c r="BVW728" s="508"/>
      <c r="BVX728" s="508"/>
      <c r="BVY728" s="89"/>
      <c r="BVZ728" s="89"/>
      <c r="BWA728" s="508"/>
      <c r="BWB728" s="508"/>
      <c r="BWC728" s="89"/>
      <c r="BWD728" s="89"/>
      <c r="BWE728" s="508"/>
      <c r="BWF728" s="508"/>
      <c r="BWG728" s="508"/>
      <c r="BWH728" s="508"/>
      <c r="BWI728" s="508"/>
      <c r="BWJ728" s="203"/>
      <c r="BWK728" s="107"/>
      <c r="BWL728" s="508"/>
      <c r="BWM728" s="508"/>
      <c r="BWN728" s="508"/>
      <c r="BWO728" s="508"/>
      <c r="BWP728" s="508"/>
      <c r="BWQ728" s="508"/>
      <c r="BWR728" s="508"/>
      <c r="BWS728" s="168"/>
      <c r="BWT728" s="168"/>
      <c r="BWU728" s="168"/>
      <c r="BWV728" s="168"/>
      <c r="BWW728" s="168"/>
      <c r="BWX728" s="168"/>
      <c r="BWY728" s="168"/>
      <c r="BWZ728" s="168"/>
      <c r="BXA728" s="168"/>
      <c r="BXB728" s="168"/>
      <c r="BXC728" s="168"/>
      <c r="BXD728" s="168"/>
      <c r="BXE728" s="168"/>
      <c r="BXF728" s="168"/>
      <c r="BXG728" s="168"/>
      <c r="BXH728" s="168"/>
      <c r="BXI728" s="168"/>
      <c r="BXJ728" s="168"/>
      <c r="BXK728" s="168"/>
      <c r="BXL728" s="168"/>
      <c r="BXM728" s="168"/>
      <c r="BXN728" s="168"/>
      <c r="BXO728" s="168"/>
      <c r="BXP728" s="168"/>
      <c r="BXQ728" s="168"/>
      <c r="BXR728" s="168"/>
      <c r="BXS728" s="168"/>
      <c r="BXT728" s="168"/>
      <c r="BXU728" s="168"/>
      <c r="BXV728" s="168"/>
      <c r="BXW728" s="168"/>
      <c r="BXX728" s="168"/>
      <c r="BXY728" s="168"/>
      <c r="BXZ728" s="168"/>
      <c r="BYA728" s="168"/>
      <c r="BYB728" s="168"/>
      <c r="BYC728" s="168"/>
      <c r="BYD728" s="168"/>
      <c r="BYE728" s="168"/>
      <c r="BYF728" s="168"/>
      <c r="BYG728" s="168"/>
      <c r="BYH728" s="168"/>
      <c r="BYI728" s="168"/>
      <c r="BYJ728" s="168"/>
      <c r="BYK728" s="508"/>
      <c r="BYL728" s="508"/>
      <c r="BYM728" s="508"/>
      <c r="BYN728" s="508"/>
      <c r="BYO728" s="508"/>
      <c r="BYP728" s="508"/>
      <c r="BYQ728" s="508"/>
      <c r="BYR728" s="508"/>
      <c r="BYS728" s="508"/>
      <c r="BYT728" s="508"/>
      <c r="BYU728" s="508"/>
      <c r="BYV728" s="508"/>
      <c r="BYW728" s="508"/>
      <c r="BYX728" s="508"/>
      <c r="BYY728" s="508"/>
      <c r="BYZ728" s="508"/>
      <c r="BZA728" s="508"/>
      <c r="BZB728" s="508"/>
      <c r="BZC728" s="508"/>
      <c r="BZD728" s="508"/>
      <c r="BZE728" s="508"/>
      <c r="BZF728" s="508"/>
      <c r="BZG728" s="508"/>
      <c r="BZH728" s="508"/>
      <c r="BZI728" s="89"/>
      <c r="BZJ728" s="89"/>
      <c r="BZK728" s="89"/>
      <c r="BZL728" s="89"/>
      <c r="BZM728" s="89"/>
      <c r="BZN728" s="508"/>
      <c r="BZO728" s="508"/>
      <c r="BZP728" s="89"/>
      <c r="BZQ728" s="89"/>
      <c r="BZR728" s="508"/>
      <c r="BZS728" s="508"/>
      <c r="BZT728" s="89"/>
      <c r="BZU728" s="89"/>
      <c r="BZV728" s="508"/>
      <c r="BZW728" s="508"/>
      <c r="BZX728" s="508"/>
      <c r="BZY728" s="508"/>
      <c r="BZZ728" s="508"/>
      <c r="CAA728" s="508"/>
      <c r="CAB728" s="508"/>
      <c r="CAC728" s="89"/>
      <c r="CAD728" s="89"/>
      <c r="CAE728" s="508"/>
      <c r="CAF728" s="508"/>
      <c r="CAG728" s="89"/>
      <c r="CAH728" s="89"/>
      <c r="CAI728" s="508"/>
      <c r="CAJ728" s="508"/>
      <c r="CAK728" s="508"/>
      <c r="CAL728" s="508"/>
      <c r="CAM728" s="508"/>
      <c r="CAN728" s="203"/>
      <c r="CAO728" s="107"/>
      <c r="CAP728" s="508"/>
      <c r="CAQ728" s="508"/>
      <c r="CAR728" s="508"/>
      <c r="CAS728" s="508"/>
      <c r="CAT728" s="508"/>
      <c r="CAU728" s="508"/>
      <c r="CAV728" s="508"/>
      <c r="CAW728" s="168"/>
      <c r="CAX728" s="168"/>
      <c r="CAY728" s="168"/>
      <c r="CAZ728" s="168"/>
      <c r="CBA728" s="168"/>
      <c r="CBB728" s="168"/>
      <c r="CBC728" s="168"/>
      <c r="CBD728" s="168"/>
      <c r="CBE728" s="168"/>
      <c r="CBF728" s="168"/>
      <c r="CBG728" s="168"/>
      <c r="CBH728" s="168"/>
      <c r="CBI728" s="168"/>
      <c r="CBJ728" s="168"/>
      <c r="CBK728" s="168"/>
      <c r="CBL728" s="168"/>
      <c r="CBM728" s="168"/>
      <c r="CBN728" s="168"/>
      <c r="CBO728" s="168"/>
      <c r="CBP728" s="168"/>
      <c r="CBQ728" s="168"/>
      <c r="CBR728" s="168"/>
      <c r="CBS728" s="168"/>
      <c r="CBT728" s="168"/>
      <c r="CBU728" s="168"/>
      <c r="CBV728" s="168"/>
      <c r="CBW728" s="168"/>
      <c r="CBX728" s="168"/>
      <c r="CBY728" s="168"/>
      <c r="CBZ728" s="168"/>
      <c r="CCA728" s="168"/>
      <c r="CCB728" s="168"/>
      <c r="CCC728" s="168"/>
      <c r="CCD728" s="168"/>
      <c r="CCE728" s="168"/>
      <c r="CCF728" s="168"/>
      <c r="CCG728" s="168"/>
      <c r="CCH728" s="168"/>
      <c r="CCI728" s="168"/>
      <c r="CCJ728" s="168"/>
      <c r="CCK728" s="168"/>
      <c r="CCL728" s="168"/>
      <c r="CCM728" s="168"/>
      <c r="CCN728" s="168"/>
      <c r="CCO728" s="508"/>
      <c r="CCP728" s="508"/>
      <c r="CCQ728" s="508"/>
      <c r="CCR728" s="508"/>
      <c r="CCS728" s="508"/>
      <c r="CCT728" s="508"/>
      <c r="CCU728" s="508"/>
      <c r="CCV728" s="508"/>
      <c r="CCW728" s="508"/>
      <c r="CCX728" s="508"/>
      <c r="CCY728" s="508"/>
      <c r="CCZ728" s="508"/>
      <c r="CDA728" s="508"/>
      <c r="CDB728" s="508"/>
      <c r="CDC728" s="508"/>
      <c r="CDD728" s="508"/>
      <c r="CDE728" s="508"/>
      <c r="CDF728" s="508"/>
      <c r="CDG728" s="508"/>
      <c r="CDH728" s="508"/>
      <c r="CDI728" s="508"/>
      <c r="CDJ728" s="508"/>
      <c r="CDK728" s="508"/>
      <c r="CDL728" s="508"/>
      <c r="CDM728" s="89"/>
      <c r="CDN728" s="89"/>
      <c r="CDO728" s="89"/>
      <c r="CDP728" s="89"/>
      <c r="CDQ728" s="89"/>
      <c r="CDR728" s="508"/>
      <c r="CDS728" s="508"/>
      <c r="CDT728" s="89"/>
      <c r="CDU728" s="89"/>
      <c r="CDV728" s="508"/>
      <c r="CDW728" s="508"/>
      <c r="CDX728" s="89"/>
      <c r="CDY728" s="89"/>
      <c r="CDZ728" s="508"/>
      <c r="CEA728" s="508"/>
      <c r="CEB728" s="508"/>
      <c r="CEC728" s="508"/>
      <c r="CED728" s="508"/>
      <c r="CEE728" s="508"/>
      <c r="CEF728" s="508"/>
      <c r="CEG728" s="89"/>
      <c r="CEH728" s="89"/>
      <c r="CEI728" s="508"/>
      <c r="CEJ728" s="508"/>
      <c r="CEK728" s="89"/>
      <c r="CEL728" s="89"/>
      <c r="CEM728" s="508"/>
      <c r="CEN728" s="508"/>
      <c r="CEO728" s="508"/>
      <c r="CEP728" s="508"/>
      <c r="CEQ728" s="508"/>
      <c r="CER728" s="203"/>
      <c r="CES728" s="107"/>
      <c r="CET728" s="508"/>
      <c r="CEU728" s="508"/>
      <c r="CEV728" s="508"/>
      <c r="CEW728" s="508"/>
      <c r="CEX728" s="508"/>
      <c r="CEY728" s="508"/>
      <c r="CEZ728" s="508"/>
      <c r="CFA728" s="168"/>
      <c r="CFB728" s="168"/>
      <c r="CFC728" s="168"/>
      <c r="CFD728" s="168"/>
      <c r="CFE728" s="168"/>
      <c r="CFF728" s="168"/>
      <c r="CFG728" s="168"/>
      <c r="CFH728" s="168"/>
      <c r="CFI728" s="168"/>
      <c r="CFJ728" s="168"/>
      <c r="CFK728" s="168"/>
      <c r="CFL728" s="168"/>
      <c r="CFM728" s="168"/>
      <c r="CFN728" s="168"/>
      <c r="CFO728" s="168"/>
      <c r="CFP728" s="168"/>
      <c r="CFQ728" s="168"/>
      <c r="CFR728" s="168"/>
      <c r="CFS728" s="168"/>
      <c r="CFT728" s="168"/>
      <c r="CFU728" s="168"/>
      <c r="CFV728" s="168"/>
      <c r="CFW728" s="168"/>
      <c r="CFX728" s="168"/>
      <c r="CFY728" s="168"/>
      <c r="CFZ728" s="168"/>
      <c r="CGA728" s="168"/>
      <c r="CGB728" s="168"/>
      <c r="CGC728" s="168"/>
      <c r="CGD728" s="168"/>
      <c r="CGE728" s="168"/>
      <c r="CGF728" s="168"/>
      <c r="CGG728" s="168"/>
      <c r="CGH728" s="168"/>
      <c r="CGI728" s="168"/>
      <c r="CGJ728" s="168"/>
      <c r="CGK728" s="168"/>
      <c r="CGL728" s="168"/>
      <c r="CGM728" s="168"/>
      <c r="CGN728" s="168"/>
      <c r="CGO728" s="168"/>
      <c r="CGP728" s="168"/>
      <c r="CGQ728" s="168"/>
      <c r="CGR728" s="168"/>
      <c r="CGS728" s="508"/>
      <c r="CGT728" s="508"/>
      <c r="CGU728" s="508"/>
      <c r="CGV728" s="508"/>
      <c r="CGW728" s="508"/>
      <c r="CGX728" s="508"/>
      <c r="CGY728" s="508"/>
      <c r="CGZ728" s="508"/>
      <c r="CHA728" s="508"/>
      <c r="CHB728" s="508"/>
      <c r="CHC728" s="508"/>
      <c r="CHD728" s="508"/>
      <c r="CHE728" s="508"/>
      <c r="CHF728" s="508"/>
      <c r="CHG728" s="508"/>
      <c r="CHH728" s="508"/>
      <c r="CHI728" s="508"/>
      <c r="CHJ728" s="508"/>
      <c r="CHK728" s="508"/>
      <c r="CHL728" s="508"/>
      <c r="CHM728" s="508"/>
      <c r="CHN728" s="508"/>
      <c r="CHO728" s="508"/>
      <c r="CHP728" s="508"/>
      <c r="CHQ728" s="89"/>
      <c r="CHR728" s="89"/>
      <c r="CHS728" s="89"/>
      <c r="CHT728" s="89"/>
      <c r="CHU728" s="89"/>
      <c r="CHV728" s="508"/>
      <c r="CHW728" s="508"/>
      <c r="CHX728" s="89"/>
      <c r="CHY728" s="89"/>
      <c r="CHZ728" s="508"/>
      <c r="CIA728" s="508"/>
      <c r="CIB728" s="89"/>
      <c r="CIC728" s="89"/>
      <c r="CID728" s="508"/>
      <c r="CIE728" s="508"/>
      <c r="CIF728" s="508"/>
      <c r="CIG728" s="508"/>
      <c r="CIH728" s="508"/>
      <c r="CII728" s="508"/>
      <c r="CIJ728" s="508"/>
      <c r="CIK728" s="89"/>
      <c r="CIL728" s="89"/>
      <c r="CIM728" s="508"/>
      <c r="CIN728" s="508"/>
      <c r="CIO728" s="89"/>
      <c r="CIP728" s="89"/>
      <c r="CIQ728" s="508"/>
      <c r="CIR728" s="508"/>
      <c r="CIS728" s="508"/>
      <c r="CIT728" s="508"/>
      <c r="CIU728" s="508"/>
      <c r="CIV728" s="203"/>
      <c r="CIW728" s="107"/>
      <c r="CIX728" s="508"/>
      <c r="CIY728" s="508"/>
      <c r="CIZ728" s="508"/>
      <c r="CJA728" s="508"/>
      <c r="CJB728" s="508"/>
      <c r="CJC728" s="508"/>
      <c r="CJD728" s="508"/>
      <c r="CJE728" s="168"/>
      <c r="CJF728" s="168"/>
      <c r="CJG728" s="168"/>
      <c r="CJH728" s="168"/>
      <c r="CJI728" s="168"/>
      <c r="CJJ728" s="168"/>
      <c r="CJK728" s="168"/>
      <c r="CJL728" s="168"/>
      <c r="CJM728" s="168"/>
      <c r="CJN728" s="168"/>
      <c r="CJO728" s="168"/>
      <c r="CJP728" s="168"/>
      <c r="CJQ728" s="168"/>
      <c r="CJR728" s="168"/>
      <c r="CJS728" s="168"/>
      <c r="CJT728" s="168"/>
      <c r="CJU728" s="168"/>
      <c r="CJV728" s="168"/>
      <c r="CJW728" s="168"/>
      <c r="CJX728" s="168"/>
      <c r="CJY728" s="168"/>
      <c r="CJZ728" s="168"/>
      <c r="CKA728" s="168"/>
      <c r="CKB728" s="168"/>
      <c r="CKC728" s="168"/>
      <c r="CKD728" s="168"/>
      <c r="CKE728" s="168"/>
      <c r="CKF728" s="168"/>
      <c r="CKG728" s="168"/>
      <c r="CKH728" s="168"/>
      <c r="CKI728" s="168"/>
      <c r="CKJ728" s="168"/>
      <c r="CKK728" s="168"/>
      <c r="CKL728" s="168"/>
      <c r="CKM728" s="168"/>
      <c r="CKN728" s="168"/>
      <c r="CKO728" s="168"/>
      <c r="CKP728" s="168"/>
      <c r="CKQ728" s="168"/>
      <c r="CKR728" s="168"/>
      <c r="CKS728" s="168"/>
      <c r="CKT728" s="168"/>
      <c r="CKU728" s="168"/>
      <c r="CKV728" s="168"/>
      <c r="CKW728" s="508"/>
      <c r="CKX728" s="508"/>
      <c r="CKY728" s="508"/>
      <c r="CKZ728" s="508"/>
      <c r="CLA728" s="508"/>
      <c r="CLB728" s="508"/>
      <c r="CLC728" s="508"/>
      <c r="CLD728" s="508"/>
      <c r="CLE728" s="508"/>
      <c r="CLF728" s="508"/>
      <c r="CLG728" s="508"/>
      <c r="CLH728" s="508"/>
      <c r="CLI728" s="508"/>
      <c r="CLJ728" s="508"/>
      <c r="CLK728" s="508"/>
      <c r="CLL728" s="508"/>
      <c r="CLM728" s="508"/>
      <c r="CLN728" s="508"/>
      <c r="CLO728" s="508"/>
      <c r="CLP728" s="508"/>
      <c r="CLQ728" s="508"/>
      <c r="CLR728" s="508"/>
      <c r="CLS728" s="508"/>
      <c r="CLT728" s="508"/>
      <c r="CLU728" s="89"/>
      <c r="CLV728" s="89"/>
      <c r="CLW728" s="89"/>
      <c r="CLX728" s="89"/>
      <c r="CLY728" s="89"/>
      <c r="CLZ728" s="508"/>
      <c r="CMA728" s="508"/>
      <c r="CMB728" s="89"/>
      <c r="CMC728" s="89"/>
      <c r="CMD728" s="508"/>
      <c r="CME728" s="508"/>
      <c r="CMF728" s="89"/>
      <c r="CMG728" s="89"/>
      <c r="CMH728" s="508"/>
      <c r="CMI728" s="508"/>
      <c r="CMJ728" s="508"/>
      <c r="CMK728" s="508"/>
      <c r="CML728" s="508"/>
      <c r="CMM728" s="508"/>
      <c r="CMN728" s="508"/>
      <c r="CMO728" s="89"/>
      <c r="CMP728" s="89"/>
      <c r="CMQ728" s="508"/>
      <c r="CMR728" s="508"/>
      <c r="CMS728" s="89"/>
      <c r="CMT728" s="89"/>
      <c r="CMU728" s="508"/>
      <c r="CMV728" s="508"/>
      <c r="CMW728" s="508"/>
      <c r="CMX728" s="508"/>
      <c r="CMY728" s="508"/>
      <c r="CMZ728" s="203"/>
      <c r="CNA728" s="107"/>
      <c r="CNB728" s="508"/>
      <c r="CNC728" s="508"/>
      <c r="CND728" s="508"/>
      <c r="CNE728" s="508"/>
      <c r="CNF728" s="508"/>
      <c r="CNG728" s="508"/>
      <c r="CNH728" s="508"/>
      <c r="CNI728" s="168"/>
      <c r="CNJ728" s="168"/>
      <c r="CNK728" s="168"/>
      <c r="CNL728" s="168"/>
      <c r="CNM728" s="168"/>
      <c r="CNN728" s="168"/>
      <c r="CNO728" s="168"/>
      <c r="CNP728" s="168"/>
      <c r="CNQ728" s="168"/>
      <c r="CNR728" s="168"/>
      <c r="CNS728" s="168"/>
      <c r="CNT728" s="168"/>
      <c r="CNU728" s="168"/>
      <c r="CNV728" s="168"/>
      <c r="CNW728" s="168"/>
      <c r="CNX728" s="168"/>
      <c r="CNY728" s="168"/>
      <c r="CNZ728" s="168"/>
      <c r="COA728" s="168"/>
      <c r="COB728" s="168"/>
      <c r="COC728" s="168"/>
      <c r="COD728" s="168"/>
      <c r="COE728" s="168"/>
      <c r="COF728" s="168"/>
      <c r="COG728" s="168"/>
      <c r="COH728" s="168"/>
      <c r="COI728" s="168"/>
      <c r="COJ728" s="168"/>
      <c r="COK728" s="168"/>
      <c r="COL728" s="168"/>
      <c r="COM728" s="168"/>
      <c r="CON728" s="168"/>
      <c r="COO728" s="168"/>
      <c r="COP728" s="168"/>
      <c r="COQ728" s="168"/>
      <c r="COR728" s="168"/>
      <c r="COS728" s="168"/>
      <c r="COT728" s="168"/>
      <c r="COU728" s="168"/>
      <c r="COV728" s="168"/>
      <c r="COW728" s="168"/>
      <c r="COX728" s="168"/>
      <c r="COY728" s="168"/>
      <c r="COZ728" s="168"/>
      <c r="CPA728" s="508"/>
      <c r="CPB728" s="508"/>
      <c r="CPC728" s="508"/>
      <c r="CPD728" s="508"/>
      <c r="CPE728" s="508"/>
      <c r="CPF728" s="508"/>
      <c r="CPG728" s="508"/>
      <c r="CPH728" s="508"/>
      <c r="CPI728" s="508"/>
      <c r="CPJ728" s="508"/>
      <c r="CPK728" s="508"/>
      <c r="CPL728" s="508"/>
      <c r="CPM728" s="508"/>
      <c r="CPN728" s="508"/>
      <c r="CPO728" s="508"/>
      <c r="CPP728" s="508"/>
      <c r="CPQ728" s="508"/>
      <c r="CPR728" s="508"/>
      <c r="CPS728" s="508"/>
      <c r="CPT728" s="508"/>
      <c r="CPU728" s="508"/>
      <c r="CPV728" s="508"/>
      <c r="CPW728" s="508"/>
      <c r="CPX728" s="508"/>
      <c r="CPY728" s="89"/>
      <c r="CPZ728" s="89"/>
      <c r="CQA728" s="89"/>
      <c r="CQB728" s="89"/>
      <c r="CQC728" s="89"/>
      <c r="CQD728" s="508"/>
      <c r="CQE728" s="508"/>
      <c r="CQF728" s="89"/>
      <c r="CQG728" s="89"/>
      <c r="CQH728" s="508"/>
      <c r="CQI728" s="508"/>
      <c r="CQJ728" s="89"/>
      <c r="CQK728" s="89"/>
      <c r="CQL728" s="508"/>
      <c r="CQM728" s="508"/>
      <c r="CQN728" s="508"/>
      <c r="CQO728" s="508"/>
      <c r="CQP728" s="508"/>
      <c r="CQQ728" s="508"/>
      <c r="CQR728" s="508"/>
      <c r="CQS728" s="89"/>
      <c r="CQT728" s="89"/>
      <c r="CQU728" s="508"/>
      <c r="CQV728" s="508"/>
      <c r="CQW728" s="89"/>
      <c r="CQX728" s="89"/>
      <c r="CQY728" s="508"/>
      <c r="CQZ728" s="508"/>
      <c r="CRA728" s="508"/>
      <c r="CRB728" s="508"/>
      <c r="CRC728" s="508"/>
      <c r="CRD728" s="203"/>
      <c r="CRE728" s="107"/>
      <c r="CRF728" s="508"/>
      <c r="CRG728" s="508"/>
      <c r="CRH728" s="508"/>
      <c r="CRI728" s="508"/>
      <c r="CRJ728" s="508"/>
      <c r="CRK728" s="508"/>
      <c r="CRL728" s="508"/>
      <c r="CRM728" s="168"/>
      <c r="CRN728" s="168"/>
      <c r="CRO728" s="168"/>
      <c r="CRP728" s="168"/>
      <c r="CRQ728" s="168"/>
      <c r="CRR728" s="168"/>
      <c r="CRS728" s="168"/>
      <c r="CRT728" s="168"/>
      <c r="CRU728" s="168"/>
      <c r="CRV728" s="168"/>
      <c r="CRW728" s="168"/>
      <c r="CRX728" s="168"/>
      <c r="CRY728" s="168"/>
      <c r="CRZ728" s="168"/>
      <c r="CSA728" s="168"/>
      <c r="CSB728" s="168"/>
      <c r="CSC728" s="168"/>
      <c r="CSD728" s="168"/>
      <c r="CSE728" s="168"/>
      <c r="CSF728" s="168"/>
      <c r="CSG728" s="168"/>
      <c r="CSH728" s="168"/>
      <c r="CSI728" s="168"/>
      <c r="CSJ728" s="168"/>
      <c r="CSK728" s="168"/>
      <c r="CSL728" s="168"/>
      <c r="CSM728" s="168"/>
      <c r="CSN728" s="168"/>
      <c r="CSO728" s="168"/>
      <c r="CSP728" s="168"/>
      <c r="CSQ728" s="168"/>
      <c r="CSR728" s="168"/>
      <c r="CSS728" s="168"/>
      <c r="CST728" s="168"/>
      <c r="CSU728" s="168"/>
      <c r="CSV728" s="168"/>
      <c r="CSW728" s="168"/>
      <c r="CSX728" s="168"/>
      <c r="CSY728" s="168"/>
      <c r="CSZ728" s="168"/>
      <c r="CTA728" s="168"/>
      <c r="CTB728" s="168"/>
      <c r="CTC728" s="168"/>
      <c r="CTD728" s="168"/>
      <c r="CTE728" s="508"/>
      <c r="CTF728" s="508"/>
      <c r="CTG728" s="508"/>
      <c r="CTH728" s="508"/>
      <c r="CTI728" s="508"/>
      <c r="CTJ728" s="508"/>
      <c r="CTK728" s="508"/>
      <c r="CTL728" s="508"/>
      <c r="CTM728" s="508"/>
      <c r="CTN728" s="508"/>
      <c r="CTO728" s="508"/>
      <c r="CTP728" s="508"/>
      <c r="CTQ728" s="508"/>
      <c r="CTR728" s="508"/>
      <c r="CTS728" s="508"/>
      <c r="CTT728" s="508"/>
      <c r="CTU728" s="508"/>
      <c r="CTV728" s="508"/>
      <c r="CTW728" s="508"/>
      <c r="CTX728" s="508"/>
      <c r="CTY728" s="508"/>
      <c r="CTZ728" s="508"/>
      <c r="CUA728" s="508"/>
      <c r="CUB728" s="508"/>
      <c r="CUC728" s="89"/>
      <c r="CUD728" s="89"/>
      <c r="CUE728" s="89"/>
      <c r="CUF728" s="89"/>
      <c r="CUG728" s="89"/>
      <c r="CUH728" s="508"/>
      <c r="CUI728" s="508"/>
      <c r="CUJ728" s="89"/>
      <c r="CUK728" s="89"/>
      <c r="CUL728" s="508"/>
      <c r="CUM728" s="508"/>
      <c r="CUN728" s="89"/>
      <c r="CUO728" s="89"/>
      <c r="CUP728" s="508"/>
      <c r="CUQ728" s="508"/>
      <c r="CUR728" s="508"/>
      <c r="CUS728" s="508"/>
      <c r="CUT728" s="508"/>
      <c r="CUU728" s="508"/>
      <c r="CUV728" s="508"/>
      <c r="CUW728" s="89"/>
      <c r="CUX728" s="89"/>
      <c r="CUY728" s="508"/>
      <c r="CUZ728" s="508"/>
      <c r="CVA728" s="89"/>
      <c r="CVB728" s="89"/>
      <c r="CVC728" s="508"/>
      <c r="CVD728" s="508"/>
      <c r="CVE728" s="508"/>
      <c r="CVF728" s="508"/>
      <c r="CVG728" s="508"/>
      <c r="CVH728" s="203"/>
      <c r="CVI728" s="107"/>
      <c r="CVJ728" s="508"/>
      <c r="CVK728" s="508"/>
      <c r="CVL728" s="508"/>
      <c r="CVM728" s="508"/>
      <c r="CVN728" s="508"/>
      <c r="CVO728" s="508"/>
      <c r="CVP728" s="508"/>
      <c r="CVQ728" s="168"/>
      <c r="CVR728" s="168"/>
      <c r="CVS728" s="168"/>
      <c r="CVT728" s="168"/>
      <c r="CVU728" s="168"/>
      <c r="CVV728" s="168"/>
      <c r="CVW728" s="168"/>
      <c r="CVX728" s="168"/>
      <c r="CVY728" s="168"/>
      <c r="CVZ728" s="168"/>
      <c r="CWA728" s="168"/>
      <c r="CWB728" s="168"/>
      <c r="CWC728" s="168"/>
      <c r="CWD728" s="168"/>
      <c r="CWE728" s="168"/>
      <c r="CWF728" s="168"/>
      <c r="CWG728" s="168"/>
      <c r="CWH728" s="168"/>
      <c r="CWI728" s="168"/>
      <c r="CWJ728" s="168"/>
      <c r="CWK728" s="168"/>
      <c r="CWL728" s="168"/>
      <c r="CWM728" s="168"/>
      <c r="CWN728" s="168"/>
      <c r="CWO728" s="168"/>
      <c r="CWP728" s="168"/>
      <c r="CWQ728" s="168"/>
      <c r="CWR728" s="168"/>
      <c r="CWS728" s="168"/>
      <c r="CWT728" s="168"/>
      <c r="CWU728" s="168"/>
      <c r="CWV728" s="168"/>
      <c r="CWW728" s="168"/>
      <c r="CWX728" s="168"/>
      <c r="CWY728" s="168"/>
      <c r="CWZ728" s="168"/>
      <c r="CXA728" s="168"/>
      <c r="CXB728" s="168"/>
      <c r="CXC728" s="168"/>
      <c r="CXD728" s="168"/>
      <c r="CXE728" s="168"/>
      <c r="CXF728" s="168"/>
      <c r="CXG728" s="168"/>
      <c r="CXH728" s="168"/>
      <c r="CXI728" s="508"/>
      <c r="CXJ728" s="508"/>
      <c r="CXK728" s="508"/>
      <c r="CXL728" s="508"/>
      <c r="CXM728" s="508"/>
      <c r="CXN728" s="508"/>
      <c r="CXO728" s="508"/>
      <c r="CXP728" s="508"/>
      <c r="CXQ728" s="508"/>
      <c r="CXR728" s="508"/>
      <c r="CXS728" s="508"/>
      <c r="CXT728" s="508"/>
      <c r="CXU728" s="508"/>
      <c r="CXV728" s="508"/>
      <c r="CXW728" s="508"/>
      <c r="CXX728" s="508"/>
      <c r="CXY728" s="508"/>
      <c r="CXZ728" s="508"/>
      <c r="CYA728" s="508"/>
      <c r="CYB728" s="508"/>
      <c r="CYC728" s="508"/>
      <c r="CYD728" s="508"/>
      <c r="CYE728" s="508"/>
      <c r="CYF728" s="508"/>
      <c r="CYG728" s="89"/>
      <c r="CYH728" s="89"/>
      <c r="CYI728" s="89"/>
      <c r="CYJ728" s="89"/>
      <c r="CYK728" s="89"/>
      <c r="CYL728" s="508"/>
      <c r="CYM728" s="508"/>
      <c r="CYN728" s="89"/>
      <c r="CYO728" s="89"/>
      <c r="CYP728" s="508"/>
      <c r="CYQ728" s="508"/>
      <c r="CYR728" s="89"/>
      <c r="CYS728" s="89"/>
      <c r="CYT728" s="508"/>
      <c r="CYU728" s="508"/>
      <c r="CYV728" s="508"/>
      <c r="CYW728" s="508"/>
      <c r="CYX728" s="508"/>
      <c r="CYY728" s="508"/>
      <c r="CYZ728" s="508"/>
      <c r="CZA728" s="89"/>
      <c r="CZB728" s="89"/>
      <c r="CZC728" s="508"/>
      <c r="CZD728" s="508"/>
      <c r="CZE728" s="89"/>
      <c r="CZF728" s="89"/>
      <c r="CZG728" s="508"/>
      <c r="CZH728" s="508"/>
      <c r="CZI728" s="508"/>
      <c r="CZJ728" s="508"/>
      <c r="CZK728" s="508"/>
      <c r="CZL728" s="203"/>
      <c r="CZM728" s="107"/>
      <c r="CZN728" s="508"/>
      <c r="CZO728" s="508"/>
      <c r="CZP728" s="508"/>
      <c r="CZQ728" s="508"/>
      <c r="CZR728" s="508"/>
      <c r="CZS728" s="508"/>
      <c r="CZT728" s="508"/>
      <c r="CZU728" s="168"/>
      <c r="CZV728" s="168"/>
      <c r="CZW728" s="168"/>
      <c r="CZX728" s="168"/>
      <c r="CZY728" s="168"/>
      <c r="CZZ728" s="168"/>
      <c r="DAA728" s="168"/>
      <c r="DAB728" s="168"/>
      <c r="DAC728" s="168"/>
      <c r="DAD728" s="168"/>
      <c r="DAE728" s="168"/>
      <c r="DAF728" s="168"/>
      <c r="DAG728" s="168"/>
      <c r="DAH728" s="168"/>
      <c r="DAI728" s="168"/>
      <c r="DAJ728" s="168"/>
      <c r="DAK728" s="168"/>
      <c r="DAL728" s="168"/>
      <c r="DAM728" s="168"/>
      <c r="DAN728" s="168"/>
      <c r="DAO728" s="168"/>
      <c r="DAP728" s="168"/>
      <c r="DAQ728" s="168"/>
      <c r="DAR728" s="168"/>
      <c r="DAS728" s="168"/>
      <c r="DAT728" s="168"/>
      <c r="DAU728" s="168"/>
      <c r="DAV728" s="168"/>
      <c r="DAW728" s="168"/>
      <c r="DAX728" s="168"/>
      <c r="DAY728" s="168"/>
      <c r="DAZ728" s="168"/>
      <c r="DBA728" s="168"/>
      <c r="DBB728" s="168"/>
      <c r="DBC728" s="168"/>
      <c r="DBD728" s="168"/>
      <c r="DBE728" s="168"/>
      <c r="DBF728" s="168"/>
      <c r="DBG728" s="168"/>
      <c r="DBH728" s="168"/>
      <c r="DBI728" s="168"/>
      <c r="DBJ728" s="168"/>
      <c r="DBK728" s="168"/>
      <c r="DBL728" s="168"/>
      <c r="DBM728" s="508"/>
      <c r="DBN728" s="508"/>
      <c r="DBO728" s="508"/>
      <c r="DBP728" s="508"/>
      <c r="DBQ728" s="508"/>
      <c r="DBR728" s="508"/>
      <c r="DBS728" s="508"/>
      <c r="DBT728" s="508"/>
      <c r="DBU728" s="508"/>
      <c r="DBV728" s="508"/>
      <c r="DBW728" s="508"/>
      <c r="DBX728" s="508"/>
      <c r="DBY728" s="508"/>
      <c r="DBZ728" s="508"/>
      <c r="DCA728" s="508"/>
      <c r="DCB728" s="508"/>
      <c r="DCC728" s="508"/>
      <c r="DCD728" s="508"/>
      <c r="DCE728" s="508"/>
      <c r="DCF728" s="508"/>
      <c r="DCG728" s="508"/>
      <c r="DCH728" s="508"/>
      <c r="DCI728" s="508"/>
      <c r="DCJ728" s="508"/>
      <c r="DCK728" s="89"/>
      <c r="DCL728" s="89"/>
      <c r="DCM728" s="89"/>
      <c r="DCN728" s="89"/>
      <c r="DCO728" s="89"/>
      <c r="DCP728" s="508"/>
      <c r="DCQ728" s="508"/>
      <c r="DCR728" s="89"/>
      <c r="DCS728" s="89"/>
      <c r="DCT728" s="508"/>
      <c r="DCU728" s="508"/>
      <c r="DCV728" s="89"/>
      <c r="DCW728" s="89"/>
      <c r="DCX728" s="508"/>
      <c r="DCY728" s="508"/>
      <c r="DCZ728" s="508"/>
      <c r="DDA728" s="508"/>
      <c r="DDB728" s="508"/>
      <c r="DDC728" s="508"/>
      <c r="DDD728" s="508"/>
      <c r="DDE728" s="89"/>
      <c r="DDF728" s="89"/>
      <c r="DDG728" s="508"/>
      <c r="DDH728" s="508"/>
      <c r="DDI728" s="89"/>
      <c r="DDJ728" s="89"/>
      <c r="DDK728" s="508"/>
      <c r="DDL728" s="508"/>
      <c r="DDM728" s="508"/>
      <c r="DDN728" s="508"/>
      <c r="DDO728" s="508"/>
      <c r="DDP728" s="203"/>
      <c r="DDQ728" s="107"/>
      <c r="DDR728" s="508"/>
      <c r="DDS728" s="508"/>
      <c r="DDT728" s="508"/>
      <c r="DDU728" s="508"/>
      <c r="DDV728" s="508"/>
      <c r="DDW728" s="508"/>
      <c r="DDX728" s="508"/>
      <c r="DDY728" s="168"/>
      <c r="DDZ728" s="168"/>
      <c r="DEA728" s="168"/>
      <c r="DEB728" s="168"/>
      <c r="DEC728" s="168"/>
      <c r="DED728" s="168"/>
      <c r="DEE728" s="168"/>
      <c r="DEF728" s="168"/>
      <c r="DEG728" s="168"/>
      <c r="DEH728" s="168"/>
      <c r="DEI728" s="168"/>
      <c r="DEJ728" s="168"/>
      <c r="DEK728" s="168"/>
      <c r="DEL728" s="168"/>
      <c r="DEM728" s="168"/>
      <c r="DEN728" s="168"/>
      <c r="DEO728" s="168"/>
      <c r="DEP728" s="168"/>
      <c r="DEQ728" s="168"/>
      <c r="DER728" s="168"/>
      <c r="DES728" s="168"/>
      <c r="DET728" s="168"/>
      <c r="DEU728" s="168"/>
      <c r="DEV728" s="168"/>
      <c r="DEW728" s="168"/>
      <c r="DEX728" s="168"/>
      <c r="DEY728" s="168"/>
      <c r="DEZ728" s="168"/>
      <c r="DFA728" s="168"/>
      <c r="DFB728" s="168"/>
      <c r="DFC728" s="168"/>
      <c r="DFD728" s="168"/>
      <c r="DFE728" s="168"/>
      <c r="DFF728" s="168"/>
      <c r="DFG728" s="168"/>
      <c r="DFH728" s="168"/>
      <c r="DFI728" s="168"/>
      <c r="DFJ728" s="168"/>
      <c r="DFK728" s="168"/>
      <c r="DFL728" s="168"/>
      <c r="DFM728" s="168"/>
      <c r="DFN728" s="168"/>
      <c r="DFO728" s="168"/>
      <c r="DFP728" s="168"/>
      <c r="DFQ728" s="508"/>
      <c r="DFR728" s="508"/>
      <c r="DFS728" s="508"/>
      <c r="DFT728" s="508"/>
      <c r="DFU728" s="508"/>
      <c r="DFV728" s="508"/>
      <c r="DFW728" s="508"/>
      <c r="DFX728" s="508"/>
      <c r="DFY728" s="508"/>
      <c r="DFZ728" s="508"/>
      <c r="DGA728" s="508"/>
      <c r="DGB728" s="508"/>
      <c r="DGC728" s="508"/>
      <c r="DGD728" s="508"/>
      <c r="DGE728" s="508"/>
      <c r="DGF728" s="508"/>
      <c r="DGG728" s="508"/>
      <c r="DGH728" s="508"/>
      <c r="DGI728" s="508"/>
      <c r="DGJ728" s="508"/>
      <c r="DGK728" s="508"/>
      <c r="DGL728" s="508"/>
      <c r="DGM728" s="508"/>
      <c r="DGN728" s="508"/>
      <c r="DGO728" s="89"/>
      <c r="DGP728" s="89"/>
      <c r="DGQ728" s="89"/>
      <c r="DGR728" s="89"/>
      <c r="DGS728" s="89"/>
      <c r="DGT728" s="508"/>
      <c r="DGU728" s="508"/>
      <c r="DGV728" s="89"/>
      <c r="DGW728" s="89"/>
      <c r="DGX728" s="508"/>
      <c r="DGY728" s="508"/>
      <c r="DGZ728" s="89"/>
      <c r="DHA728" s="89"/>
      <c r="DHB728" s="508"/>
      <c r="DHC728" s="508"/>
      <c r="DHD728" s="508"/>
      <c r="DHE728" s="508"/>
      <c r="DHF728" s="508"/>
      <c r="DHG728" s="508"/>
      <c r="DHH728" s="508"/>
      <c r="DHI728" s="89"/>
      <c r="DHJ728" s="89"/>
      <c r="DHK728" s="508"/>
      <c r="DHL728" s="508"/>
      <c r="DHM728" s="89"/>
      <c r="DHN728" s="89"/>
      <c r="DHO728" s="508"/>
      <c r="DHP728" s="508"/>
      <c r="DHQ728" s="508"/>
      <c r="DHR728" s="508"/>
      <c r="DHS728" s="508"/>
      <c r="DHT728" s="203"/>
      <c r="DHU728" s="107"/>
      <c r="DHV728" s="508"/>
      <c r="DHW728" s="508"/>
      <c r="DHX728" s="508"/>
      <c r="DHY728" s="508"/>
      <c r="DHZ728" s="508"/>
      <c r="DIA728" s="508"/>
      <c r="DIB728" s="508"/>
      <c r="DIC728" s="168"/>
      <c r="DID728" s="168"/>
      <c r="DIE728" s="168"/>
      <c r="DIF728" s="168"/>
      <c r="DIG728" s="168"/>
      <c r="DIH728" s="168"/>
      <c r="DII728" s="168"/>
      <c r="DIJ728" s="168"/>
      <c r="DIK728" s="168"/>
      <c r="DIL728" s="168"/>
      <c r="DIM728" s="168"/>
      <c r="DIN728" s="168"/>
      <c r="DIO728" s="168"/>
      <c r="DIP728" s="168"/>
      <c r="DIQ728" s="168"/>
      <c r="DIR728" s="168"/>
      <c r="DIS728" s="168"/>
      <c r="DIT728" s="168"/>
      <c r="DIU728" s="168"/>
      <c r="DIV728" s="168"/>
      <c r="DIW728" s="168"/>
      <c r="DIX728" s="168"/>
      <c r="DIY728" s="168"/>
      <c r="DIZ728" s="168"/>
      <c r="DJA728" s="168"/>
      <c r="DJB728" s="168"/>
      <c r="DJC728" s="168"/>
      <c r="DJD728" s="168"/>
      <c r="DJE728" s="168"/>
      <c r="DJF728" s="168"/>
      <c r="DJG728" s="168"/>
      <c r="DJH728" s="168"/>
      <c r="DJI728" s="168"/>
      <c r="DJJ728" s="168"/>
      <c r="DJK728" s="168"/>
      <c r="DJL728" s="168"/>
      <c r="DJM728" s="168"/>
      <c r="DJN728" s="168"/>
      <c r="DJO728" s="168"/>
      <c r="DJP728" s="168"/>
      <c r="DJQ728" s="168"/>
      <c r="DJR728" s="168"/>
      <c r="DJS728" s="168"/>
      <c r="DJT728" s="168"/>
      <c r="DJU728" s="508"/>
      <c r="DJV728" s="508"/>
      <c r="DJW728" s="508"/>
      <c r="DJX728" s="508"/>
      <c r="DJY728" s="508"/>
      <c r="DJZ728" s="508"/>
      <c r="DKA728" s="508"/>
      <c r="DKB728" s="508"/>
      <c r="DKC728" s="508"/>
      <c r="DKD728" s="508"/>
      <c r="DKE728" s="508"/>
      <c r="DKF728" s="508"/>
      <c r="DKG728" s="508"/>
      <c r="DKH728" s="508"/>
      <c r="DKI728" s="508"/>
      <c r="DKJ728" s="508"/>
      <c r="DKK728" s="508"/>
      <c r="DKL728" s="508"/>
      <c r="DKM728" s="508"/>
      <c r="DKN728" s="508"/>
      <c r="DKO728" s="508"/>
      <c r="DKP728" s="508"/>
      <c r="DKQ728" s="508"/>
      <c r="DKR728" s="508"/>
      <c r="DKS728" s="89"/>
      <c r="DKT728" s="89"/>
      <c r="DKU728" s="89"/>
      <c r="DKV728" s="89"/>
      <c r="DKW728" s="89"/>
      <c r="DKX728" s="508"/>
      <c r="DKY728" s="508"/>
      <c r="DKZ728" s="89"/>
      <c r="DLA728" s="89"/>
      <c r="DLB728" s="508"/>
      <c r="DLC728" s="508"/>
      <c r="DLD728" s="89"/>
      <c r="DLE728" s="89"/>
      <c r="DLF728" s="508"/>
      <c r="DLG728" s="508"/>
      <c r="DLH728" s="508"/>
      <c r="DLI728" s="508"/>
      <c r="DLJ728" s="508"/>
      <c r="DLK728" s="508"/>
      <c r="DLL728" s="508"/>
      <c r="DLM728" s="89"/>
      <c r="DLN728" s="89"/>
      <c r="DLO728" s="508"/>
      <c r="DLP728" s="508"/>
      <c r="DLQ728" s="89"/>
      <c r="DLR728" s="89"/>
      <c r="DLS728" s="508"/>
      <c r="DLT728" s="508"/>
      <c r="DLU728" s="508"/>
      <c r="DLV728" s="508"/>
      <c r="DLW728" s="508"/>
      <c r="DLX728" s="203"/>
      <c r="DLY728" s="107"/>
      <c r="DLZ728" s="508"/>
      <c r="DMA728" s="508"/>
      <c r="DMB728" s="508"/>
      <c r="DMC728" s="508"/>
      <c r="DMD728" s="508"/>
      <c r="DME728" s="508"/>
      <c r="DMF728" s="508"/>
      <c r="DMG728" s="168"/>
      <c r="DMH728" s="168"/>
      <c r="DMI728" s="168"/>
      <c r="DMJ728" s="168"/>
      <c r="DMK728" s="168"/>
      <c r="DML728" s="168"/>
      <c r="DMM728" s="168"/>
      <c r="DMN728" s="168"/>
      <c r="DMO728" s="168"/>
      <c r="DMP728" s="168"/>
      <c r="DMQ728" s="168"/>
      <c r="DMR728" s="168"/>
      <c r="DMS728" s="168"/>
      <c r="DMT728" s="168"/>
      <c r="DMU728" s="168"/>
      <c r="DMV728" s="168"/>
      <c r="DMW728" s="168"/>
      <c r="DMX728" s="168"/>
      <c r="DMY728" s="168"/>
      <c r="DMZ728" s="168"/>
      <c r="DNA728" s="168"/>
      <c r="DNB728" s="168"/>
      <c r="DNC728" s="168"/>
      <c r="DND728" s="168"/>
      <c r="DNE728" s="168"/>
      <c r="DNF728" s="168"/>
      <c r="DNG728" s="168"/>
      <c r="DNH728" s="168"/>
      <c r="DNI728" s="168"/>
      <c r="DNJ728" s="168"/>
      <c r="DNK728" s="168"/>
      <c r="DNL728" s="168"/>
      <c r="DNM728" s="168"/>
      <c r="DNN728" s="168"/>
      <c r="DNO728" s="168"/>
      <c r="DNP728" s="168"/>
      <c r="DNQ728" s="168"/>
      <c r="DNR728" s="168"/>
      <c r="DNS728" s="168"/>
      <c r="DNT728" s="168"/>
      <c r="DNU728" s="168"/>
      <c r="DNV728" s="168"/>
      <c r="DNW728" s="168"/>
      <c r="DNX728" s="168"/>
      <c r="DNY728" s="508"/>
      <c r="DNZ728" s="508"/>
      <c r="DOA728" s="508"/>
      <c r="DOB728" s="508"/>
      <c r="DOC728" s="508"/>
      <c r="DOD728" s="508"/>
      <c r="DOE728" s="508"/>
      <c r="DOF728" s="508"/>
      <c r="DOG728" s="508"/>
      <c r="DOH728" s="508"/>
      <c r="DOI728" s="508"/>
      <c r="DOJ728" s="508"/>
      <c r="DOK728" s="508"/>
      <c r="DOL728" s="508"/>
      <c r="DOM728" s="508"/>
      <c r="DON728" s="508"/>
      <c r="DOO728" s="508"/>
      <c r="DOP728" s="508"/>
      <c r="DOQ728" s="508"/>
      <c r="DOR728" s="508"/>
      <c r="DOS728" s="508"/>
      <c r="DOT728" s="508"/>
      <c r="DOU728" s="508"/>
      <c r="DOV728" s="508"/>
      <c r="DOW728" s="89"/>
      <c r="DOX728" s="89"/>
      <c r="DOY728" s="89"/>
      <c r="DOZ728" s="89"/>
      <c r="DPA728" s="89"/>
      <c r="DPB728" s="508"/>
      <c r="DPC728" s="508"/>
      <c r="DPD728" s="89"/>
      <c r="DPE728" s="89"/>
      <c r="DPF728" s="508"/>
      <c r="DPG728" s="508"/>
      <c r="DPH728" s="89"/>
      <c r="DPI728" s="89"/>
      <c r="DPJ728" s="508"/>
      <c r="DPK728" s="508"/>
      <c r="DPL728" s="508"/>
      <c r="DPM728" s="508"/>
      <c r="DPN728" s="508"/>
      <c r="DPO728" s="508"/>
      <c r="DPP728" s="508"/>
      <c r="DPQ728" s="89"/>
      <c r="DPR728" s="89"/>
      <c r="DPS728" s="508"/>
      <c r="DPT728" s="508"/>
      <c r="DPU728" s="89"/>
      <c r="DPV728" s="89"/>
      <c r="DPW728" s="508"/>
      <c r="DPX728" s="508"/>
      <c r="DPY728" s="508"/>
      <c r="DPZ728" s="508"/>
      <c r="DQA728" s="508"/>
      <c r="DQB728" s="203"/>
      <c r="DQC728" s="107"/>
      <c r="DQD728" s="508"/>
      <c r="DQE728" s="508"/>
      <c r="DQF728" s="508"/>
      <c r="DQG728" s="508"/>
      <c r="DQH728" s="508"/>
      <c r="DQI728" s="508"/>
      <c r="DQJ728" s="508"/>
      <c r="DQK728" s="168"/>
      <c r="DQL728" s="168"/>
      <c r="DQM728" s="168"/>
      <c r="DQN728" s="168"/>
      <c r="DQO728" s="168"/>
      <c r="DQP728" s="168"/>
      <c r="DQQ728" s="168"/>
      <c r="DQR728" s="168"/>
      <c r="DQS728" s="168"/>
      <c r="DQT728" s="168"/>
      <c r="DQU728" s="168"/>
      <c r="DQV728" s="168"/>
      <c r="DQW728" s="168"/>
      <c r="DQX728" s="168"/>
      <c r="DQY728" s="168"/>
      <c r="DQZ728" s="168"/>
      <c r="DRA728" s="168"/>
      <c r="DRB728" s="168"/>
      <c r="DRC728" s="168"/>
      <c r="DRD728" s="168"/>
      <c r="DRE728" s="168"/>
      <c r="DRF728" s="168"/>
      <c r="DRG728" s="168"/>
      <c r="DRH728" s="168"/>
      <c r="DRI728" s="168"/>
      <c r="DRJ728" s="168"/>
      <c r="DRK728" s="168"/>
      <c r="DRL728" s="168"/>
      <c r="DRM728" s="168"/>
      <c r="DRN728" s="168"/>
      <c r="DRO728" s="168"/>
      <c r="DRP728" s="168"/>
      <c r="DRQ728" s="168"/>
      <c r="DRR728" s="168"/>
      <c r="DRS728" s="168"/>
      <c r="DRT728" s="168"/>
      <c r="DRU728" s="168"/>
      <c r="DRV728" s="168"/>
      <c r="DRW728" s="168"/>
      <c r="DRX728" s="168"/>
      <c r="DRY728" s="168"/>
      <c r="DRZ728" s="168"/>
      <c r="DSA728" s="168"/>
      <c r="DSB728" s="168"/>
      <c r="DSC728" s="508"/>
      <c r="DSD728" s="508"/>
      <c r="DSE728" s="508"/>
      <c r="DSF728" s="508"/>
      <c r="DSG728" s="508"/>
      <c r="DSH728" s="508"/>
      <c r="DSI728" s="508"/>
      <c r="DSJ728" s="508"/>
      <c r="DSK728" s="508"/>
      <c r="DSL728" s="508"/>
      <c r="DSM728" s="508"/>
      <c r="DSN728" s="508"/>
      <c r="DSO728" s="508"/>
      <c r="DSP728" s="508"/>
      <c r="DSQ728" s="508"/>
      <c r="DSR728" s="508"/>
      <c r="DSS728" s="508"/>
      <c r="DST728" s="508"/>
      <c r="DSU728" s="508"/>
      <c r="DSV728" s="508"/>
      <c r="DSW728" s="508"/>
      <c r="DSX728" s="508"/>
      <c r="DSY728" s="508"/>
      <c r="DSZ728" s="508"/>
      <c r="DTA728" s="89"/>
      <c r="DTB728" s="89"/>
      <c r="DTC728" s="89"/>
      <c r="DTD728" s="89"/>
      <c r="DTE728" s="89"/>
      <c r="DTF728" s="508"/>
      <c r="DTG728" s="508"/>
      <c r="DTH728" s="89"/>
      <c r="DTI728" s="89"/>
      <c r="DTJ728" s="508"/>
      <c r="DTK728" s="508"/>
      <c r="DTL728" s="89"/>
      <c r="DTM728" s="89"/>
      <c r="DTN728" s="508"/>
      <c r="DTO728" s="508"/>
      <c r="DTP728" s="508"/>
      <c r="DTQ728" s="508"/>
      <c r="DTR728" s="508"/>
      <c r="DTS728" s="508"/>
      <c r="DTT728" s="508"/>
      <c r="DTU728" s="89"/>
      <c r="DTV728" s="89"/>
      <c r="DTW728" s="508"/>
      <c r="DTX728" s="508"/>
      <c r="DTY728" s="89"/>
      <c r="DTZ728" s="89"/>
      <c r="DUA728" s="508"/>
      <c r="DUB728" s="508"/>
      <c r="DUC728" s="508"/>
      <c r="DUD728" s="508"/>
      <c r="DUE728" s="508"/>
      <c r="DUF728" s="203"/>
      <c r="DUG728" s="107"/>
      <c r="DUH728" s="508"/>
      <c r="DUI728" s="508"/>
      <c r="DUJ728" s="508"/>
      <c r="DUK728" s="508"/>
      <c r="DUL728" s="508"/>
      <c r="DUM728" s="508"/>
      <c r="DUN728" s="508"/>
      <c r="DUO728" s="168"/>
      <c r="DUP728" s="168"/>
      <c r="DUQ728" s="168"/>
      <c r="DUR728" s="168"/>
      <c r="DUS728" s="168"/>
      <c r="DUT728" s="168"/>
      <c r="DUU728" s="168"/>
      <c r="DUV728" s="168"/>
      <c r="DUW728" s="168"/>
      <c r="DUX728" s="168"/>
      <c r="DUY728" s="168"/>
      <c r="DUZ728" s="168"/>
      <c r="DVA728" s="168"/>
      <c r="DVB728" s="168"/>
      <c r="DVC728" s="168"/>
      <c r="DVD728" s="168"/>
      <c r="DVE728" s="168"/>
      <c r="DVF728" s="168"/>
      <c r="DVG728" s="168"/>
      <c r="DVH728" s="168"/>
      <c r="DVI728" s="168"/>
      <c r="DVJ728" s="168"/>
      <c r="DVK728" s="168"/>
      <c r="DVL728" s="168"/>
      <c r="DVM728" s="168"/>
      <c r="DVN728" s="168"/>
      <c r="DVO728" s="168"/>
      <c r="DVP728" s="168"/>
      <c r="DVQ728" s="168"/>
      <c r="DVR728" s="168"/>
      <c r="DVS728" s="168"/>
      <c r="DVT728" s="168"/>
      <c r="DVU728" s="168"/>
      <c r="DVV728" s="168"/>
      <c r="DVW728" s="168"/>
      <c r="DVX728" s="168"/>
      <c r="DVY728" s="168"/>
      <c r="DVZ728" s="168"/>
      <c r="DWA728" s="168"/>
      <c r="DWB728" s="168"/>
      <c r="DWC728" s="168"/>
      <c r="DWD728" s="168"/>
      <c r="DWE728" s="168"/>
      <c r="DWF728" s="168"/>
      <c r="DWG728" s="508"/>
      <c r="DWH728" s="508"/>
      <c r="DWI728" s="508"/>
      <c r="DWJ728" s="508"/>
      <c r="DWK728" s="508"/>
      <c r="DWL728" s="508"/>
      <c r="DWM728" s="508"/>
      <c r="DWN728" s="508"/>
      <c r="DWO728" s="508"/>
      <c r="DWP728" s="508"/>
      <c r="DWQ728" s="508"/>
      <c r="DWR728" s="508"/>
      <c r="DWS728" s="508"/>
      <c r="DWT728" s="508"/>
      <c r="DWU728" s="508"/>
      <c r="DWV728" s="508"/>
      <c r="DWW728" s="508"/>
      <c r="DWX728" s="508"/>
      <c r="DWY728" s="508"/>
      <c r="DWZ728" s="508"/>
      <c r="DXA728" s="508"/>
      <c r="DXB728" s="508"/>
      <c r="DXC728" s="508"/>
      <c r="DXD728" s="508"/>
      <c r="DXE728" s="89"/>
      <c r="DXF728" s="89"/>
      <c r="DXG728" s="89"/>
      <c r="DXH728" s="89"/>
      <c r="DXI728" s="89"/>
      <c r="DXJ728" s="508"/>
      <c r="DXK728" s="508"/>
      <c r="DXL728" s="89"/>
      <c r="DXM728" s="89"/>
      <c r="DXN728" s="508"/>
      <c r="DXO728" s="508"/>
      <c r="DXP728" s="89"/>
      <c r="DXQ728" s="89"/>
      <c r="DXR728" s="508"/>
      <c r="DXS728" s="508"/>
      <c r="DXT728" s="508"/>
      <c r="DXU728" s="508"/>
      <c r="DXV728" s="508"/>
      <c r="DXW728" s="508"/>
      <c r="DXX728" s="508"/>
      <c r="DXY728" s="89"/>
      <c r="DXZ728" s="89"/>
      <c r="DYA728" s="508"/>
      <c r="DYB728" s="508"/>
      <c r="DYC728" s="89"/>
      <c r="DYD728" s="89"/>
      <c r="DYE728" s="508"/>
      <c r="DYF728" s="508"/>
      <c r="DYG728" s="508"/>
      <c r="DYH728" s="508"/>
      <c r="DYI728" s="508"/>
      <c r="DYJ728" s="203"/>
      <c r="DYK728" s="107"/>
      <c r="DYL728" s="508"/>
      <c r="DYM728" s="508"/>
      <c r="DYN728" s="508"/>
      <c r="DYO728" s="508"/>
      <c r="DYP728" s="508"/>
      <c r="DYQ728" s="508"/>
      <c r="DYR728" s="508"/>
      <c r="DYS728" s="168"/>
      <c r="DYT728" s="168"/>
      <c r="DYU728" s="168"/>
      <c r="DYV728" s="168"/>
      <c r="DYW728" s="168"/>
      <c r="DYX728" s="168"/>
      <c r="DYY728" s="168"/>
      <c r="DYZ728" s="168"/>
      <c r="DZA728" s="168"/>
      <c r="DZB728" s="168"/>
      <c r="DZC728" s="168"/>
      <c r="DZD728" s="168"/>
      <c r="DZE728" s="168"/>
      <c r="DZF728" s="168"/>
      <c r="DZG728" s="168"/>
      <c r="DZH728" s="168"/>
      <c r="DZI728" s="168"/>
      <c r="DZJ728" s="168"/>
      <c r="DZK728" s="168"/>
      <c r="DZL728" s="168"/>
      <c r="DZM728" s="168"/>
      <c r="DZN728" s="168"/>
      <c r="DZO728" s="168"/>
      <c r="DZP728" s="168"/>
      <c r="DZQ728" s="168"/>
      <c r="DZR728" s="168"/>
      <c r="DZS728" s="168"/>
      <c r="DZT728" s="168"/>
      <c r="DZU728" s="168"/>
      <c r="DZV728" s="168"/>
      <c r="DZW728" s="168"/>
      <c r="DZX728" s="168"/>
      <c r="DZY728" s="168"/>
      <c r="DZZ728" s="168"/>
      <c r="EAA728" s="168"/>
      <c r="EAB728" s="168"/>
      <c r="EAC728" s="168"/>
      <c r="EAD728" s="168"/>
      <c r="EAE728" s="168"/>
      <c r="EAF728" s="168"/>
      <c r="EAG728" s="168"/>
      <c r="EAH728" s="168"/>
      <c r="EAI728" s="168"/>
      <c r="EAJ728" s="168"/>
      <c r="EAK728" s="508"/>
      <c r="EAL728" s="508"/>
      <c r="EAM728" s="508"/>
      <c r="EAN728" s="508"/>
      <c r="EAO728" s="508"/>
      <c r="EAP728" s="508"/>
      <c r="EAQ728" s="508"/>
      <c r="EAR728" s="508"/>
      <c r="EAS728" s="508"/>
      <c r="EAT728" s="508"/>
      <c r="EAU728" s="508"/>
      <c r="EAV728" s="508"/>
      <c r="EAW728" s="508"/>
      <c r="EAX728" s="508"/>
      <c r="EAY728" s="508"/>
      <c r="EAZ728" s="508"/>
      <c r="EBA728" s="508"/>
      <c r="EBB728" s="508"/>
      <c r="EBC728" s="508"/>
      <c r="EBD728" s="508"/>
      <c r="EBE728" s="508"/>
      <c r="EBF728" s="508"/>
      <c r="EBG728" s="508"/>
      <c r="EBH728" s="508"/>
      <c r="EBI728" s="89"/>
      <c r="EBJ728" s="89"/>
      <c r="EBK728" s="89"/>
      <c r="EBL728" s="89"/>
      <c r="EBM728" s="89"/>
      <c r="EBN728" s="508"/>
      <c r="EBO728" s="508"/>
      <c r="EBP728" s="89"/>
      <c r="EBQ728" s="89"/>
      <c r="EBR728" s="508"/>
      <c r="EBS728" s="508"/>
      <c r="EBT728" s="89"/>
      <c r="EBU728" s="89"/>
      <c r="EBV728" s="508"/>
      <c r="EBW728" s="508"/>
      <c r="EBX728" s="508"/>
      <c r="EBY728" s="508"/>
      <c r="EBZ728" s="508"/>
      <c r="ECA728" s="508"/>
      <c r="ECB728" s="508"/>
      <c r="ECC728" s="89"/>
      <c r="ECD728" s="89"/>
      <c r="ECE728" s="508"/>
      <c r="ECF728" s="508"/>
      <c r="ECG728" s="89"/>
      <c r="ECH728" s="89"/>
      <c r="ECI728" s="508"/>
      <c r="ECJ728" s="508"/>
      <c r="ECK728" s="508"/>
      <c r="ECL728" s="508"/>
      <c r="ECM728" s="508"/>
      <c r="ECN728" s="203"/>
      <c r="ECO728" s="107"/>
      <c r="ECP728" s="508"/>
      <c r="ECQ728" s="508"/>
      <c r="ECR728" s="508"/>
      <c r="ECS728" s="508"/>
      <c r="ECT728" s="508"/>
      <c r="ECU728" s="508"/>
      <c r="ECV728" s="508"/>
      <c r="ECW728" s="168"/>
      <c r="ECX728" s="168"/>
      <c r="ECY728" s="168"/>
      <c r="ECZ728" s="168"/>
      <c r="EDA728" s="168"/>
      <c r="EDB728" s="168"/>
      <c r="EDC728" s="168"/>
      <c r="EDD728" s="168"/>
      <c r="EDE728" s="168"/>
      <c r="EDF728" s="168"/>
      <c r="EDG728" s="168"/>
      <c r="EDH728" s="168"/>
      <c r="EDI728" s="168"/>
      <c r="EDJ728" s="168"/>
      <c r="EDK728" s="168"/>
      <c r="EDL728" s="168"/>
      <c r="EDM728" s="168"/>
      <c r="EDN728" s="168"/>
      <c r="EDO728" s="168"/>
      <c r="EDP728" s="168"/>
      <c r="EDQ728" s="168"/>
      <c r="EDR728" s="168"/>
      <c r="EDS728" s="168"/>
      <c r="EDT728" s="168"/>
      <c r="EDU728" s="168"/>
      <c r="EDV728" s="168"/>
      <c r="EDW728" s="168"/>
      <c r="EDX728" s="168"/>
      <c r="EDY728" s="168"/>
      <c r="EDZ728" s="168"/>
      <c r="EEA728" s="168"/>
      <c r="EEB728" s="168"/>
      <c r="EEC728" s="168"/>
      <c r="EED728" s="168"/>
      <c r="EEE728" s="168"/>
      <c r="EEF728" s="168"/>
      <c r="EEG728" s="168"/>
      <c r="EEH728" s="168"/>
      <c r="EEI728" s="168"/>
      <c r="EEJ728" s="168"/>
      <c r="EEK728" s="168"/>
      <c r="EEL728" s="168"/>
      <c r="EEM728" s="168"/>
      <c r="EEN728" s="168"/>
      <c r="EEO728" s="508"/>
      <c r="EEP728" s="508"/>
      <c r="EEQ728" s="508"/>
      <c r="EER728" s="508"/>
      <c r="EES728" s="508"/>
      <c r="EET728" s="508"/>
      <c r="EEU728" s="508"/>
      <c r="EEV728" s="508"/>
      <c r="EEW728" s="508"/>
      <c r="EEX728" s="508"/>
      <c r="EEY728" s="508"/>
      <c r="EEZ728" s="508"/>
      <c r="EFA728" s="508"/>
      <c r="EFB728" s="508"/>
      <c r="EFC728" s="508"/>
      <c r="EFD728" s="508"/>
      <c r="EFE728" s="508"/>
      <c r="EFF728" s="508"/>
      <c r="EFG728" s="508"/>
      <c r="EFH728" s="508"/>
      <c r="EFI728" s="508"/>
      <c r="EFJ728" s="508"/>
      <c r="EFK728" s="508"/>
      <c r="EFL728" s="508"/>
      <c r="EFM728" s="89"/>
      <c r="EFN728" s="89"/>
      <c r="EFO728" s="89"/>
      <c r="EFP728" s="89"/>
      <c r="EFQ728" s="89"/>
      <c r="EFR728" s="508"/>
      <c r="EFS728" s="508"/>
      <c r="EFT728" s="89"/>
      <c r="EFU728" s="89"/>
      <c r="EFV728" s="508"/>
      <c r="EFW728" s="508"/>
      <c r="EFX728" s="89"/>
      <c r="EFY728" s="89"/>
      <c r="EFZ728" s="508"/>
      <c r="EGA728" s="508"/>
      <c r="EGB728" s="508"/>
      <c r="EGC728" s="508"/>
      <c r="EGD728" s="508"/>
      <c r="EGE728" s="508"/>
      <c r="EGF728" s="508"/>
      <c r="EGG728" s="89"/>
      <c r="EGH728" s="89"/>
      <c r="EGI728" s="508"/>
      <c r="EGJ728" s="508"/>
      <c r="EGK728" s="89"/>
      <c r="EGL728" s="89"/>
      <c r="EGM728" s="508"/>
      <c r="EGN728" s="508"/>
      <c r="EGO728" s="508"/>
      <c r="EGP728" s="508"/>
      <c r="EGQ728" s="508"/>
      <c r="EGR728" s="203"/>
      <c r="EGS728" s="107"/>
      <c r="EGT728" s="508"/>
      <c r="EGU728" s="508"/>
      <c r="EGV728" s="508"/>
      <c r="EGW728" s="508"/>
      <c r="EGX728" s="508"/>
      <c r="EGY728" s="508"/>
      <c r="EGZ728" s="508"/>
      <c r="EHA728" s="168"/>
      <c r="EHB728" s="168"/>
      <c r="EHC728" s="168"/>
      <c r="EHD728" s="168"/>
      <c r="EHE728" s="168"/>
      <c r="EHF728" s="168"/>
      <c r="EHG728" s="168"/>
      <c r="EHH728" s="168"/>
      <c r="EHI728" s="168"/>
      <c r="EHJ728" s="168"/>
      <c r="EHK728" s="168"/>
      <c r="EHL728" s="168"/>
      <c r="EHM728" s="168"/>
      <c r="EHN728" s="168"/>
      <c r="EHO728" s="168"/>
      <c r="EHP728" s="168"/>
      <c r="EHQ728" s="168"/>
      <c r="EHR728" s="168"/>
      <c r="EHS728" s="168"/>
      <c r="EHT728" s="168"/>
      <c r="EHU728" s="168"/>
      <c r="EHV728" s="168"/>
      <c r="EHW728" s="168"/>
      <c r="EHX728" s="168"/>
      <c r="EHY728" s="168"/>
      <c r="EHZ728" s="168"/>
      <c r="EIA728" s="168"/>
      <c r="EIB728" s="168"/>
      <c r="EIC728" s="168"/>
      <c r="EID728" s="168"/>
      <c r="EIE728" s="168"/>
      <c r="EIF728" s="168"/>
      <c r="EIG728" s="168"/>
      <c r="EIH728" s="168"/>
      <c r="EII728" s="168"/>
      <c r="EIJ728" s="168"/>
      <c r="EIK728" s="168"/>
      <c r="EIL728" s="168"/>
      <c r="EIM728" s="168"/>
      <c r="EIN728" s="168"/>
      <c r="EIO728" s="168"/>
      <c r="EIP728" s="168"/>
      <c r="EIQ728" s="168"/>
      <c r="EIR728" s="168"/>
      <c r="EIS728" s="508"/>
      <c r="EIT728" s="508"/>
      <c r="EIU728" s="508"/>
      <c r="EIV728" s="508"/>
      <c r="EIW728" s="508"/>
      <c r="EIX728" s="508"/>
      <c r="EIY728" s="508"/>
      <c r="EIZ728" s="508"/>
      <c r="EJA728" s="508"/>
      <c r="EJB728" s="508"/>
      <c r="EJC728" s="508"/>
      <c r="EJD728" s="508"/>
      <c r="EJE728" s="508"/>
      <c r="EJF728" s="508"/>
      <c r="EJG728" s="508"/>
      <c r="EJH728" s="508"/>
      <c r="EJI728" s="508"/>
      <c r="EJJ728" s="508"/>
      <c r="EJK728" s="508"/>
      <c r="EJL728" s="508"/>
      <c r="EJM728" s="508"/>
      <c r="EJN728" s="508"/>
      <c r="EJO728" s="508"/>
      <c r="EJP728" s="508"/>
      <c r="EJQ728" s="89"/>
      <c r="EJR728" s="89"/>
      <c r="EJS728" s="89"/>
      <c r="EJT728" s="89"/>
      <c r="EJU728" s="89"/>
      <c r="EJV728" s="508"/>
      <c r="EJW728" s="508"/>
      <c r="EJX728" s="89"/>
      <c r="EJY728" s="89"/>
      <c r="EJZ728" s="508"/>
      <c r="EKA728" s="508"/>
      <c r="EKB728" s="89"/>
      <c r="EKC728" s="89"/>
      <c r="EKD728" s="508"/>
      <c r="EKE728" s="508"/>
      <c r="EKF728" s="508"/>
      <c r="EKG728" s="508"/>
      <c r="EKH728" s="508"/>
      <c r="EKI728" s="508"/>
      <c r="EKJ728" s="508"/>
      <c r="EKK728" s="89"/>
      <c r="EKL728" s="89"/>
      <c r="EKM728" s="508"/>
      <c r="EKN728" s="508"/>
      <c r="EKO728" s="89"/>
      <c r="EKP728" s="89"/>
      <c r="EKQ728" s="508"/>
      <c r="EKR728" s="508"/>
      <c r="EKS728" s="508"/>
      <c r="EKT728" s="508"/>
      <c r="EKU728" s="508"/>
      <c r="EKV728" s="203"/>
      <c r="EKW728" s="107"/>
      <c r="EKX728" s="508"/>
      <c r="EKY728" s="508"/>
      <c r="EKZ728" s="508"/>
      <c r="ELA728" s="508"/>
      <c r="ELB728" s="508"/>
      <c r="ELC728" s="508"/>
      <c r="ELD728" s="508"/>
      <c r="ELE728" s="168"/>
      <c r="ELF728" s="168"/>
      <c r="ELG728" s="168"/>
      <c r="ELH728" s="168"/>
      <c r="ELI728" s="168"/>
      <c r="ELJ728" s="168"/>
      <c r="ELK728" s="168"/>
      <c r="ELL728" s="168"/>
      <c r="ELM728" s="168"/>
      <c r="ELN728" s="168"/>
      <c r="ELO728" s="168"/>
      <c r="ELP728" s="168"/>
      <c r="ELQ728" s="168"/>
      <c r="ELR728" s="168"/>
      <c r="ELS728" s="168"/>
      <c r="ELT728" s="168"/>
      <c r="ELU728" s="168"/>
      <c r="ELV728" s="168"/>
      <c r="ELW728" s="168"/>
      <c r="ELX728" s="168"/>
      <c r="ELY728" s="168"/>
      <c r="ELZ728" s="168"/>
      <c r="EMA728" s="168"/>
      <c r="EMB728" s="168"/>
      <c r="EMC728" s="168"/>
      <c r="EMD728" s="168"/>
      <c r="EME728" s="168"/>
      <c r="EMF728" s="168"/>
      <c r="EMG728" s="168"/>
      <c r="EMH728" s="168"/>
      <c r="EMI728" s="168"/>
      <c r="EMJ728" s="168"/>
      <c r="EMK728" s="168"/>
      <c r="EML728" s="168"/>
      <c r="EMM728" s="168"/>
      <c r="EMN728" s="168"/>
      <c r="EMO728" s="168"/>
      <c r="EMP728" s="168"/>
      <c r="EMQ728" s="168"/>
      <c r="EMR728" s="168"/>
      <c r="EMS728" s="168"/>
      <c r="EMT728" s="168"/>
      <c r="EMU728" s="168"/>
      <c r="EMV728" s="168"/>
      <c r="EMW728" s="508"/>
      <c r="EMX728" s="508"/>
      <c r="EMY728" s="508"/>
      <c r="EMZ728" s="508"/>
      <c r="ENA728" s="508"/>
      <c r="ENB728" s="508"/>
      <c r="ENC728" s="508"/>
      <c r="END728" s="508"/>
      <c r="ENE728" s="508"/>
      <c r="ENF728" s="508"/>
      <c r="ENG728" s="508"/>
      <c r="ENH728" s="508"/>
      <c r="ENI728" s="508"/>
      <c r="ENJ728" s="508"/>
      <c r="ENK728" s="508"/>
      <c r="ENL728" s="508"/>
      <c r="ENM728" s="508"/>
      <c r="ENN728" s="508"/>
      <c r="ENO728" s="508"/>
      <c r="ENP728" s="508"/>
      <c r="ENQ728" s="508"/>
      <c r="ENR728" s="508"/>
      <c r="ENS728" s="508"/>
      <c r="ENT728" s="508"/>
      <c r="ENU728" s="89"/>
      <c r="ENV728" s="89"/>
      <c r="ENW728" s="89"/>
      <c r="ENX728" s="89"/>
      <c r="ENY728" s="89"/>
      <c r="ENZ728" s="508"/>
      <c r="EOA728" s="508"/>
      <c r="EOB728" s="89"/>
      <c r="EOC728" s="89"/>
      <c r="EOD728" s="508"/>
      <c r="EOE728" s="508"/>
      <c r="EOF728" s="89"/>
      <c r="EOG728" s="89"/>
      <c r="EOH728" s="508"/>
      <c r="EOI728" s="508"/>
      <c r="EOJ728" s="508"/>
      <c r="EOK728" s="508"/>
      <c r="EOL728" s="508"/>
      <c r="EOM728" s="508"/>
      <c r="EON728" s="508"/>
      <c r="EOO728" s="89"/>
      <c r="EOP728" s="89"/>
      <c r="EOQ728" s="508"/>
      <c r="EOR728" s="508"/>
      <c r="EOS728" s="89"/>
      <c r="EOT728" s="89"/>
      <c r="EOU728" s="508"/>
      <c r="EOV728" s="508"/>
      <c r="EOW728" s="508"/>
      <c r="EOX728" s="508"/>
      <c r="EOY728" s="508"/>
      <c r="EOZ728" s="203"/>
      <c r="EPA728" s="107"/>
      <c r="EPB728" s="508"/>
      <c r="EPC728" s="508"/>
      <c r="EPD728" s="508"/>
      <c r="EPE728" s="508"/>
      <c r="EPF728" s="508"/>
      <c r="EPG728" s="508"/>
      <c r="EPH728" s="508"/>
      <c r="EPI728" s="168"/>
      <c r="EPJ728" s="168"/>
      <c r="EPK728" s="168"/>
      <c r="EPL728" s="168"/>
      <c r="EPM728" s="168"/>
      <c r="EPN728" s="168"/>
      <c r="EPO728" s="168"/>
      <c r="EPP728" s="168"/>
      <c r="EPQ728" s="168"/>
      <c r="EPR728" s="168"/>
      <c r="EPS728" s="168"/>
      <c r="EPT728" s="168"/>
      <c r="EPU728" s="168"/>
      <c r="EPV728" s="168"/>
      <c r="EPW728" s="168"/>
      <c r="EPX728" s="168"/>
      <c r="EPY728" s="168"/>
      <c r="EPZ728" s="168"/>
      <c r="EQA728" s="168"/>
      <c r="EQB728" s="168"/>
      <c r="EQC728" s="168"/>
      <c r="EQD728" s="168"/>
      <c r="EQE728" s="168"/>
      <c r="EQF728" s="168"/>
      <c r="EQG728" s="168"/>
      <c r="EQH728" s="168"/>
      <c r="EQI728" s="168"/>
      <c r="EQJ728" s="168"/>
      <c r="EQK728" s="168"/>
      <c r="EQL728" s="168"/>
      <c r="EQM728" s="168"/>
      <c r="EQN728" s="168"/>
      <c r="EQO728" s="168"/>
      <c r="EQP728" s="168"/>
      <c r="EQQ728" s="168"/>
      <c r="EQR728" s="168"/>
      <c r="EQS728" s="168"/>
      <c r="EQT728" s="168"/>
      <c r="EQU728" s="168"/>
      <c r="EQV728" s="168"/>
      <c r="EQW728" s="168"/>
      <c r="EQX728" s="168"/>
      <c r="EQY728" s="168"/>
      <c r="EQZ728" s="168"/>
      <c r="ERA728" s="508"/>
      <c r="ERB728" s="508"/>
      <c r="ERC728" s="508"/>
      <c r="ERD728" s="508"/>
      <c r="ERE728" s="508"/>
      <c r="ERF728" s="508"/>
      <c r="ERG728" s="508"/>
      <c r="ERH728" s="508"/>
      <c r="ERI728" s="508"/>
      <c r="ERJ728" s="508"/>
      <c r="ERK728" s="508"/>
      <c r="ERL728" s="508"/>
      <c r="ERM728" s="508"/>
      <c r="ERN728" s="508"/>
      <c r="ERO728" s="508"/>
      <c r="ERP728" s="508"/>
      <c r="ERQ728" s="508"/>
      <c r="ERR728" s="508"/>
      <c r="ERS728" s="508"/>
      <c r="ERT728" s="508"/>
      <c r="ERU728" s="508"/>
      <c r="ERV728" s="508"/>
      <c r="ERW728" s="508"/>
      <c r="ERX728" s="508"/>
      <c r="ERY728" s="89"/>
      <c r="ERZ728" s="89"/>
      <c r="ESA728" s="89"/>
      <c r="ESB728" s="89"/>
      <c r="ESC728" s="89"/>
      <c r="ESD728" s="508"/>
      <c r="ESE728" s="508"/>
      <c r="ESF728" s="89"/>
      <c r="ESG728" s="89"/>
      <c r="ESH728" s="508"/>
      <c r="ESI728" s="508"/>
      <c r="ESJ728" s="89"/>
      <c r="ESK728" s="89"/>
      <c r="ESL728" s="508"/>
      <c r="ESM728" s="508"/>
      <c r="ESN728" s="508"/>
      <c r="ESO728" s="508"/>
      <c r="ESP728" s="508"/>
      <c r="ESQ728" s="508"/>
      <c r="ESR728" s="508"/>
      <c r="ESS728" s="89"/>
      <c r="EST728" s="89"/>
      <c r="ESU728" s="508"/>
      <c r="ESV728" s="508"/>
      <c r="ESW728" s="89"/>
      <c r="ESX728" s="89"/>
      <c r="ESY728" s="508"/>
      <c r="ESZ728" s="508"/>
      <c r="ETA728" s="508"/>
      <c r="ETB728" s="508"/>
      <c r="ETC728" s="508"/>
      <c r="ETD728" s="203"/>
      <c r="ETE728" s="107"/>
      <c r="ETF728" s="508"/>
      <c r="ETG728" s="508"/>
      <c r="ETH728" s="508"/>
      <c r="ETI728" s="508"/>
      <c r="ETJ728" s="508"/>
      <c r="ETK728" s="508"/>
      <c r="ETL728" s="508"/>
      <c r="ETM728" s="168"/>
      <c r="ETN728" s="168"/>
      <c r="ETO728" s="168"/>
      <c r="ETP728" s="168"/>
      <c r="ETQ728" s="168"/>
      <c r="ETR728" s="168"/>
      <c r="ETS728" s="168"/>
      <c r="ETT728" s="168"/>
      <c r="ETU728" s="168"/>
      <c r="ETV728" s="168"/>
      <c r="ETW728" s="168"/>
      <c r="ETX728" s="168"/>
      <c r="ETY728" s="168"/>
      <c r="ETZ728" s="168"/>
      <c r="EUA728" s="168"/>
      <c r="EUB728" s="168"/>
      <c r="EUC728" s="168"/>
      <c r="EUD728" s="168"/>
      <c r="EUE728" s="168"/>
      <c r="EUF728" s="168"/>
      <c r="EUG728" s="168"/>
      <c r="EUH728" s="168"/>
      <c r="EUI728" s="168"/>
      <c r="EUJ728" s="168"/>
      <c r="EUK728" s="168"/>
      <c r="EUL728" s="168"/>
      <c r="EUM728" s="168"/>
      <c r="EUN728" s="168"/>
      <c r="EUO728" s="168"/>
      <c r="EUP728" s="168"/>
      <c r="EUQ728" s="168"/>
      <c r="EUR728" s="168"/>
      <c r="EUS728" s="168"/>
      <c r="EUT728" s="168"/>
      <c r="EUU728" s="168"/>
      <c r="EUV728" s="168"/>
      <c r="EUW728" s="168"/>
      <c r="EUX728" s="168"/>
      <c r="EUY728" s="168"/>
      <c r="EUZ728" s="168"/>
      <c r="EVA728" s="168"/>
      <c r="EVB728" s="168"/>
      <c r="EVC728" s="168"/>
      <c r="EVD728" s="168"/>
      <c r="EVE728" s="508"/>
      <c r="EVF728" s="508"/>
      <c r="EVG728" s="508"/>
      <c r="EVH728" s="508"/>
      <c r="EVI728" s="508"/>
      <c r="EVJ728" s="508"/>
      <c r="EVK728" s="508"/>
      <c r="EVL728" s="508"/>
      <c r="EVM728" s="508"/>
      <c r="EVN728" s="508"/>
      <c r="EVO728" s="508"/>
      <c r="EVP728" s="508"/>
      <c r="EVQ728" s="508"/>
      <c r="EVR728" s="508"/>
      <c r="EVS728" s="508"/>
      <c r="EVT728" s="508"/>
      <c r="EVU728" s="508"/>
      <c r="EVV728" s="508"/>
      <c r="EVW728" s="508"/>
      <c r="EVX728" s="508"/>
      <c r="EVY728" s="508"/>
      <c r="EVZ728" s="508"/>
      <c r="EWA728" s="508"/>
      <c r="EWB728" s="508"/>
      <c r="EWC728" s="89"/>
      <c r="EWD728" s="89"/>
      <c r="EWE728" s="89"/>
      <c r="EWF728" s="89"/>
      <c r="EWG728" s="89"/>
      <c r="EWH728" s="508"/>
      <c r="EWI728" s="508"/>
      <c r="EWJ728" s="89"/>
      <c r="EWK728" s="89"/>
      <c r="EWL728" s="508"/>
      <c r="EWM728" s="508"/>
      <c r="EWN728" s="89"/>
      <c r="EWO728" s="89"/>
      <c r="EWP728" s="508"/>
      <c r="EWQ728" s="508"/>
      <c r="EWR728" s="508"/>
      <c r="EWS728" s="508"/>
      <c r="EWT728" s="508"/>
      <c r="EWU728" s="508"/>
      <c r="EWV728" s="508"/>
      <c r="EWW728" s="89"/>
      <c r="EWX728" s="89"/>
      <c r="EWY728" s="508"/>
      <c r="EWZ728" s="508"/>
      <c r="EXA728" s="89"/>
      <c r="EXB728" s="89"/>
      <c r="EXC728" s="508"/>
      <c r="EXD728" s="508"/>
      <c r="EXE728" s="508"/>
      <c r="EXF728" s="508"/>
      <c r="EXG728" s="508"/>
      <c r="EXH728" s="203"/>
      <c r="EXI728" s="107"/>
      <c r="EXJ728" s="508"/>
      <c r="EXK728" s="508"/>
      <c r="EXL728" s="508"/>
      <c r="EXM728" s="508"/>
      <c r="EXN728" s="508"/>
      <c r="EXO728" s="508"/>
      <c r="EXP728" s="508"/>
      <c r="EXQ728" s="168"/>
      <c r="EXR728" s="168"/>
      <c r="EXS728" s="168"/>
      <c r="EXT728" s="168"/>
      <c r="EXU728" s="168"/>
      <c r="EXV728" s="168"/>
      <c r="EXW728" s="168"/>
      <c r="EXX728" s="168"/>
      <c r="EXY728" s="168"/>
      <c r="EXZ728" s="168"/>
      <c r="EYA728" s="168"/>
      <c r="EYB728" s="168"/>
      <c r="EYC728" s="168"/>
      <c r="EYD728" s="168"/>
      <c r="EYE728" s="168"/>
      <c r="EYF728" s="168"/>
      <c r="EYG728" s="168"/>
      <c r="EYH728" s="168"/>
      <c r="EYI728" s="168"/>
      <c r="EYJ728" s="168"/>
      <c r="EYK728" s="168"/>
      <c r="EYL728" s="168"/>
      <c r="EYM728" s="168"/>
      <c r="EYN728" s="168"/>
      <c r="EYO728" s="168"/>
      <c r="EYP728" s="168"/>
      <c r="EYQ728" s="168"/>
      <c r="EYR728" s="168"/>
      <c r="EYS728" s="168"/>
      <c r="EYT728" s="168"/>
      <c r="EYU728" s="168"/>
      <c r="EYV728" s="168"/>
      <c r="EYW728" s="168"/>
      <c r="EYX728" s="168"/>
      <c r="EYY728" s="168"/>
      <c r="EYZ728" s="168"/>
      <c r="EZA728" s="168"/>
      <c r="EZB728" s="168"/>
      <c r="EZC728" s="168"/>
      <c r="EZD728" s="168"/>
      <c r="EZE728" s="168"/>
      <c r="EZF728" s="168"/>
      <c r="EZG728" s="168"/>
      <c r="EZH728" s="168"/>
      <c r="EZI728" s="508"/>
      <c r="EZJ728" s="508"/>
      <c r="EZK728" s="508"/>
      <c r="EZL728" s="508"/>
      <c r="EZM728" s="508"/>
      <c r="EZN728" s="508"/>
      <c r="EZO728" s="508"/>
      <c r="EZP728" s="508"/>
      <c r="EZQ728" s="508"/>
      <c r="EZR728" s="508"/>
      <c r="EZS728" s="508"/>
      <c r="EZT728" s="508"/>
      <c r="EZU728" s="508"/>
      <c r="EZV728" s="508"/>
      <c r="EZW728" s="508"/>
      <c r="EZX728" s="508"/>
      <c r="EZY728" s="508"/>
      <c r="EZZ728" s="508"/>
      <c r="FAA728" s="508"/>
      <c r="FAB728" s="508"/>
      <c r="FAC728" s="508"/>
      <c r="FAD728" s="508"/>
      <c r="FAE728" s="508"/>
      <c r="FAF728" s="508"/>
      <c r="FAG728" s="89"/>
      <c r="FAH728" s="89"/>
      <c r="FAI728" s="89"/>
      <c r="FAJ728" s="89"/>
      <c r="FAK728" s="89"/>
      <c r="FAL728" s="508"/>
      <c r="FAM728" s="508"/>
      <c r="FAN728" s="89"/>
      <c r="FAO728" s="89"/>
      <c r="FAP728" s="508"/>
      <c r="FAQ728" s="508"/>
      <c r="FAR728" s="89"/>
      <c r="FAS728" s="89"/>
      <c r="FAT728" s="508"/>
      <c r="FAU728" s="508"/>
      <c r="FAV728" s="508"/>
      <c r="FAW728" s="508"/>
      <c r="FAX728" s="508"/>
      <c r="FAY728" s="508"/>
      <c r="FAZ728" s="508"/>
      <c r="FBA728" s="89"/>
      <c r="FBB728" s="89"/>
      <c r="FBC728" s="508"/>
      <c r="FBD728" s="508"/>
      <c r="FBE728" s="89"/>
      <c r="FBF728" s="89"/>
      <c r="FBG728" s="508"/>
      <c r="FBH728" s="508"/>
      <c r="FBI728" s="508"/>
      <c r="FBJ728" s="508"/>
      <c r="FBK728" s="508"/>
      <c r="FBL728" s="203"/>
      <c r="FBM728" s="107"/>
      <c r="FBN728" s="508"/>
      <c r="FBO728" s="508"/>
      <c r="FBP728" s="508"/>
      <c r="FBQ728" s="508"/>
      <c r="FBR728" s="508"/>
      <c r="FBS728" s="508"/>
      <c r="FBT728" s="508"/>
      <c r="FBU728" s="168"/>
      <c r="FBV728" s="168"/>
      <c r="FBW728" s="168"/>
      <c r="FBX728" s="168"/>
      <c r="FBY728" s="168"/>
      <c r="FBZ728" s="168"/>
      <c r="FCA728" s="168"/>
      <c r="FCB728" s="168"/>
      <c r="FCC728" s="168"/>
      <c r="FCD728" s="168"/>
      <c r="FCE728" s="168"/>
      <c r="FCF728" s="168"/>
      <c r="FCG728" s="168"/>
      <c r="FCH728" s="168"/>
      <c r="FCI728" s="168"/>
      <c r="FCJ728" s="168"/>
      <c r="FCK728" s="168"/>
      <c r="FCL728" s="168"/>
      <c r="FCM728" s="168"/>
      <c r="FCN728" s="168"/>
      <c r="FCO728" s="168"/>
      <c r="FCP728" s="168"/>
      <c r="FCQ728" s="168"/>
      <c r="FCR728" s="168"/>
      <c r="FCS728" s="168"/>
      <c r="FCT728" s="168"/>
      <c r="FCU728" s="168"/>
      <c r="FCV728" s="168"/>
      <c r="FCW728" s="168"/>
      <c r="FCX728" s="168"/>
      <c r="FCY728" s="168"/>
      <c r="FCZ728" s="168"/>
      <c r="FDA728" s="168"/>
      <c r="FDB728" s="168"/>
      <c r="FDC728" s="168"/>
      <c r="FDD728" s="168"/>
      <c r="FDE728" s="168"/>
      <c r="FDF728" s="168"/>
      <c r="FDG728" s="168"/>
      <c r="FDH728" s="168"/>
      <c r="FDI728" s="168"/>
      <c r="FDJ728" s="168"/>
      <c r="FDK728" s="168"/>
      <c r="FDL728" s="168"/>
      <c r="FDM728" s="508"/>
      <c r="FDN728" s="508"/>
      <c r="FDO728" s="508"/>
      <c r="FDP728" s="508"/>
      <c r="FDQ728" s="508"/>
      <c r="FDR728" s="508"/>
      <c r="FDS728" s="508"/>
      <c r="FDT728" s="508"/>
      <c r="FDU728" s="508"/>
      <c r="FDV728" s="508"/>
      <c r="FDW728" s="508"/>
      <c r="FDX728" s="508"/>
      <c r="FDY728" s="508"/>
      <c r="FDZ728" s="508"/>
      <c r="FEA728" s="508"/>
      <c r="FEB728" s="508"/>
      <c r="FEC728" s="508"/>
      <c r="FED728" s="508"/>
      <c r="FEE728" s="508"/>
      <c r="FEF728" s="508"/>
      <c r="FEG728" s="508"/>
      <c r="FEH728" s="508"/>
      <c r="FEI728" s="508"/>
      <c r="FEJ728" s="508"/>
      <c r="FEK728" s="89"/>
      <c r="FEL728" s="89"/>
      <c r="FEM728" s="89"/>
      <c r="FEN728" s="89"/>
      <c r="FEO728" s="89"/>
      <c r="FEP728" s="508"/>
      <c r="FEQ728" s="508"/>
      <c r="FER728" s="89"/>
      <c r="FES728" s="89"/>
      <c r="FET728" s="508"/>
      <c r="FEU728" s="508"/>
      <c r="FEV728" s="89"/>
      <c r="FEW728" s="89"/>
      <c r="FEX728" s="508"/>
      <c r="FEY728" s="508"/>
      <c r="FEZ728" s="508"/>
      <c r="FFA728" s="508"/>
      <c r="FFB728" s="508"/>
      <c r="FFC728" s="508"/>
      <c r="FFD728" s="508"/>
      <c r="FFE728" s="89"/>
      <c r="FFF728" s="89"/>
      <c r="FFG728" s="508"/>
      <c r="FFH728" s="508"/>
      <c r="FFI728" s="89"/>
      <c r="FFJ728" s="89"/>
      <c r="FFK728" s="508"/>
      <c r="FFL728" s="508"/>
      <c r="FFM728" s="508"/>
      <c r="FFN728" s="508"/>
      <c r="FFO728" s="508"/>
      <c r="FFP728" s="203"/>
      <c r="FFQ728" s="107"/>
      <c r="FFR728" s="508"/>
      <c r="FFS728" s="508"/>
      <c r="FFT728" s="508"/>
      <c r="FFU728" s="508"/>
      <c r="FFV728" s="508"/>
      <c r="FFW728" s="508"/>
      <c r="FFX728" s="508"/>
      <c r="FFY728" s="168"/>
      <c r="FFZ728" s="168"/>
      <c r="FGA728" s="168"/>
      <c r="FGB728" s="168"/>
      <c r="FGC728" s="168"/>
      <c r="FGD728" s="168"/>
      <c r="FGE728" s="168"/>
      <c r="FGF728" s="168"/>
      <c r="FGG728" s="168"/>
      <c r="FGH728" s="168"/>
      <c r="FGI728" s="168"/>
      <c r="FGJ728" s="168"/>
      <c r="FGK728" s="168"/>
      <c r="FGL728" s="168"/>
      <c r="FGM728" s="168"/>
      <c r="FGN728" s="168"/>
      <c r="FGO728" s="168"/>
      <c r="FGP728" s="168"/>
      <c r="FGQ728" s="168"/>
      <c r="FGR728" s="168"/>
      <c r="FGS728" s="168"/>
      <c r="FGT728" s="168"/>
      <c r="FGU728" s="168"/>
      <c r="FGV728" s="168"/>
      <c r="FGW728" s="168"/>
      <c r="FGX728" s="168"/>
      <c r="FGY728" s="168"/>
      <c r="FGZ728" s="168"/>
      <c r="FHA728" s="168"/>
      <c r="FHB728" s="168"/>
      <c r="FHC728" s="168"/>
      <c r="FHD728" s="168"/>
      <c r="FHE728" s="168"/>
      <c r="FHF728" s="168"/>
      <c r="FHG728" s="168"/>
      <c r="FHH728" s="168"/>
      <c r="FHI728" s="168"/>
      <c r="FHJ728" s="168"/>
      <c r="FHK728" s="168"/>
      <c r="FHL728" s="168"/>
      <c r="FHM728" s="168"/>
      <c r="FHN728" s="168"/>
      <c r="FHO728" s="168"/>
      <c r="FHP728" s="168"/>
      <c r="FHQ728" s="508"/>
      <c r="FHR728" s="508"/>
      <c r="FHS728" s="508"/>
      <c r="FHT728" s="508"/>
      <c r="FHU728" s="508"/>
      <c r="FHV728" s="508"/>
      <c r="FHW728" s="508"/>
      <c r="FHX728" s="508"/>
      <c r="FHY728" s="508"/>
      <c r="FHZ728" s="508"/>
      <c r="FIA728" s="508"/>
      <c r="FIB728" s="508"/>
      <c r="FIC728" s="508"/>
      <c r="FID728" s="508"/>
      <c r="FIE728" s="508"/>
      <c r="FIF728" s="508"/>
      <c r="FIG728" s="508"/>
      <c r="FIH728" s="508"/>
      <c r="FII728" s="508"/>
      <c r="FIJ728" s="508"/>
      <c r="FIK728" s="508"/>
      <c r="FIL728" s="508"/>
      <c r="FIM728" s="508"/>
      <c r="FIN728" s="508"/>
      <c r="FIO728" s="89"/>
      <c r="FIP728" s="89"/>
      <c r="FIQ728" s="89"/>
      <c r="FIR728" s="89"/>
      <c r="FIS728" s="89"/>
      <c r="FIT728" s="508"/>
      <c r="FIU728" s="508"/>
      <c r="FIV728" s="89"/>
      <c r="FIW728" s="89"/>
      <c r="FIX728" s="508"/>
      <c r="FIY728" s="508"/>
      <c r="FIZ728" s="89"/>
      <c r="FJA728" s="89"/>
      <c r="FJB728" s="508"/>
      <c r="FJC728" s="508"/>
      <c r="FJD728" s="508"/>
      <c r="FJE728" s="508"/>
      <c r="FJF728" s="508"/>
      <c r="FJG728" s="508"/>
      <c r="FJH728" s="508"/>
      <c r="FJI728" s="89"/>
      <c r="FJJ728" s="89"/>
      <c r="FJK728" s="508"/>
      <c r="FJL728" s="508"/>
      <c r="FJM728" s="89"/>
      <c r="FJN728" s="89"/>
      <c r="FJO728" s="508"/>
      <c r="FJP728" s="508"/>
      <c r="FJQ728" s="508"/>
      <c r="FJR728" s="508"/>
      <c r="FJS728" s="508"/>
      <c r="FJT728" s="203"/>
      <c r="FJU728" s="107"/>
      <c r="FJV728" s="508"/>
      <c r="FJW728" s="508"/>
      <c r="FJX728" s="508"/>
      <c r="FJY728" s="508"/>
      <c r="FJZ728" s="508"/>
      <c r="FKA728" s="508"/>
      <c r="FKB728" s="508"/>
      <c r="FKC728" s="168"/>
      <c r="FKD728" s="168"/>
      <c r="FKE728" s="168"/>
      <c r="FKF728" s="168"/>
      <c r="FKG728" s="168"/>
      <c r="FKH728" s="168"/>
      <c r="FKI728" s="168"/>
      <c r="FKJ728" s="168"/>
      <c r="FKK728" s="168"/>
      <c r="FKL728" s="168"/>
      <c r="FKM728" s="168"/>
      <c r="FKN728" s="168"/>
      <c r="FKO728" s="168"/>
      <c r="FKP728" s="168"/>
      <c r="FKQ728" s="168"/>
      <c r="FKR728" s="168"/>
      <c r="FKS728" s="168"/>
      <c r="FKT728" s="168"/>
      <c r="FKU728" s="168"/>
      <c r="FKV728" s="168"/>
      <c r="FKW728" s="168"/>
      <c r="FKX728" s="168"/>
      <c r="FKY728" s="168"/>
      <c r="FKZ728" s="168"/>
      <c r="FLA728" s="168"/>
      <c r="FLB728" s="168"/>
      <c r="FLC728" s="168"/>
      <c r="FLD728" s="168"/>
      <c r="FLE728" s="168"/>
      <c r="FLF728" s="168"/>
      <c r="FLG728" s="168"/>
      <c r="FLH728" s="168"/>
      <c r="FLI728" s="168"/>
      <c r="FLJ728" s="168"/>
      <c r="FLK728" s="168"/>
      <c r="FLL728" s="168"/>
      <c r="FLM728" s="168"/>
      <c r="FLN728" s="168"/>
      <c r="FLO728" s="168"/>
      <c r="FLP728" s="168"/>
      <c r="FLQ728" s="168"/>
      <c r="FLR728" s="168"/>
      <c r="FLS728" s="168"/>
      <c r="FLT728" s="168"/>
      <c r="FLU728" s="508"/>
      <c r="FLV728" s="508"/>
      <c r="FLW728" s="508"/>
      <c r="FLX728" s="508"/>
      <c r="FLY728" s="508"/>
      <c r="FLZ728" s="508"/>
      <c r="FMA728" s="508"/>
      <c r="FMB728" s="508"/>
      <c r="FMC728" s="508"/>
      <c r="FMD728" s="508"/>
      <c r="FME728" s="508"/>
      <c r="FMF728" s="508"/>
      <c r="FMG728" s="508"/>
      <c r="FMH728" s="508"/>
      <c r="FMI728" s="508"/>
      <c r="FMJ728" s="508"/>
      <c r="FMK728" s="508"/>
      <c r="FML728" s="508"/>
      <c r="FMM728" s="508"/>
      <c r="FMN728" s="508"/>
      <c r="FMO728" s="508"/>
      <c r="FMP728" s="508"/>
      <c r="FMQ728" s="508"/>
      <c r="FMR728" s="508"/>
      <c r="FMS728" s="89"/>
      <c r="FMT728" s="89"/>
      <c r="FMU728" s="89"/>
      <c r="FMV728" s="89"/>
      <c r="FMW728" s="89"/>
      <c r="FMX728" s="508"/>
      <c r="FMY728" s="508"/>
      <c r="FMZ728" s="89"/>
      <c r="FNA728" s="89"/>
      <c r="FNB728" s="508"/>
      <c r="FNC728" s="508"/>
      <c r="FND728" s="89"/>
      <c r="FNE728" s="89"/>
      <c r="FNF728" s="508"/>
      <c r="FNG728" s="508"/>
      <c r="FNH728" s="508"/>
      <c r="FNI728" s="508"/>
      <c r="FNJ728" s="508"/>
      <c r="FNK728" s="508"/>
      <c r="FNL728" s="508"/>
      <c r="FNM728" s="89"/>
      <c r="FNN728" s="89"/>
      <c r="FNO728" s="508"/>
      <c r="FNP728" s="508"/>
      <c r="FNQ728" s="89"/>
      <c r="FNR728" s="89"/>
      <c r="FNS728" s="508"/>
      <c r="FNT728" s="508"/>
      <c r="FNU728" s="508"/>
      <c r="FNV728" s="508"/>
      <c r="FNW728" s="508"/>
      <c r="FNX728" s="203"/>
      <c r="FNY728" s="107"/>
      <c r="FNZ728" s="508"/>
      <c r="FOA728" s="508"/>
      <c r="FOB728" s="508"/>
      <c r="FOC728" s="508"/>
      <c r="FOD728" s="508"/>
      <c r="FOE728" s="508"/>
      <c r="FOF728" s="508"/>
      <c r="FOG728" s="168"/>
      <c r="FOH728" s="168"/>
      <c r="FOI728" s="168"/>
      <c r="FOJ728" s="168"/>
      <c r="FOK728" s="168"/>
      <c r="FOL728" s="168"/>
      <c r="FOM728" s="168"/>
      <c r="FON728" s="168"/>
      <c r="FOO728" s="168"/>
      <c r="FOP728" s="168"/>
      <c r="FOQ728" s="168"/>
      <c r="FOR728" s="168"/>
      <c r="FOS728" s="168"/>
      <c r="FOT728" s="168"/>
      <c r="FOU728" s="168"/>
      <c r="FOV728" s="168"/>
      <c r="FOW728" s="168"/>
      <c r="FOX728" s="168"/>
      <c r="FOY728" s="168"/>
      <c r="FOZ728" s="168"/>
      <c r="FPA728" s="168"/>
      <c r="FPB728" s="168"/>
      <c r="FPC728" s="168"/>
      <c r="FPD728" s="168"/>
      <c r="FPE728" s="168"/>
      <c r="FPF728" s="168"/>
      <c r="FPG728" s="168"/>
      <c r="FPH728" s="168"/>
      <c r="FPI728" s="168"/>
      <c r="FPJ728" s="168"/>
      <c r="FPK728" s="168"/>
      <c r="FPL728" s="168"/>
      <c r="FPM728" s="168"/>
      <c r="FPN728" s="168"/>
      <c r="FPO728" s="168"/>
      <c r="FPP728" s="168"/>
      <c r="FPQ728" s="168"/>
      <c r="FPR728" s="168"/>
      <c r="FPS728" s="168"/>
      <c r="FPT728" s="168"/>
      <c r="FPU728" s="168"/>
      <c r="FPV728" s="168"/>
      <c r="FPW728" s="168"/>
      <c r="FPX728" s="168"/>
      <c r="FPY728" s="508"/>
      <c r="FPZ728" s="508"/>
      <c r="FQA728" s="508"/>
      <c r="FQB728" s="508"/>
      <c r="FQC728" s="508"/>
      <c r="FQD728" s="508"/>
      <c r="FQE728" s="508"/>
      <c r="FQF728" s="508"/>
      <c r="FQG728" s="508"/>
      <c r="FQH728" s="508"/>
      <c r="FQI728" s="508"/>
      <c r="FQJ728" s="508"/>
      <c r="FQK728" s="508"/>
      <c r="FQL728" s="508"/>
      <c r="FQM728" s="508"/>
      <c r="FQN728" s="508"/>
      <c r="FQO728" s="508"/>
      <c r="FQP728" s="508"/>
      <c r="FQQ728" s="508"/>
      <c r="FQR728" s="508"/>
      <c r="FQS728" s="508"/>
      <c r="FQT728" s="508"/>
      <c r="FQU728" s="508"/>
      <c r="FQV728" s="508"/>
      <c r="FQW728" s="89"/>
      <c r="FQX728" s="89"/>
      <c r="FQY728" s="89"/>
      <c r="FQZ728" s="89"/>
      <c r="FRA728" s="89"/>
      <c r="FRB728" s="508"/>
      <c r="FRC728" s="508"/>
      <c r="FRD728" s="89"/>
      <c r="FRE728" s="89"/>
      <c r="FRF728" s="508"/>
      <c r="FRG728" s="508"/>
      <c r="FRH728" s="89"/>
      <c r="FRI728" s="89"/>
      <c r="FRJ728" s="508"/>
      <c r="FRK728" s="508"/>
      <c r="FRL728" s="508"/>
      <c r="FRM728" s="508"/>
      <c r="FRN728" s="508"/>
      <c r="FRO728" s="508"/>
      <c r="FRP728" s="508"/>
      <c r="FRQ728" s="89"/>
      <c r="FRR728" s="89"/>
      <c r="FRS728" s="508"/>
      <c r="FRT728" s="508"/>
      <c r="FRU728" s="89"/>
      <c r="FRV728" s="89"/>
      <c r="FRW728" s="508"/>
      <c r="FRX728" s="508"/>
      <c r="FRY728" s="508"/>
      <c r="FRZ728" s="508"/>
      <c r="FSA728" s="508"/>
      <c r="FSB728" s="203"/>
      <c r="FSC728" s="107"/>
      <c r="FSD728" s="508"/>
      <c r="FSE728" s="508"/>
      <c r="FSF728" s="508"/>
      <c r="FSG728" s="508"/>
      <c r="FSH728" s="508"/>
      <c r="FSI728" s="508"/>
      <c r="FSJ728" s="508"/>
      <c r="FSK728" s="168"/>
      <c r="FSL728" s="168"/>
      <c r="FSM728" s="168"/>
      <c r="FSN728" s="168"/>
      <c r="FSO728" s="168"/>
      <c r="FSP728" s="168"/>
      <c r="FSQ728" s="168"/>
      <c r="FSR728" s="168"/>
      <c r="FSS728" s="168"/>
      <c r="FST728" s="168"/>
      <c r="FSU728" s="168"/>
      <c r="FSV728" s="168"/>
      <c r="FSW728" s="168"/>
      <c r="FSX728" s="168"/>
      <c r="FSY728" s="168"/>
      <c r="FSZ728" s="168"/>
      <c r="FTA728" s="168"/>
      <c r="FTB728" s="168"/>
      <c r="FTC728" s="168"/>
      <c r="FTD728" s="168"/>
      <c r="FTE728" s="168"/>
      <c r="FTF728" s="168"/>
      <c r="FTG728" s="168"/>
      <c r="FTH728" s="168"/>
      <c r="FTI728" s="168"/>
      <c r="FTJ728" s="168"/>
      <c r="FTK728" s="168"/>
      <c r="FTL728" s="168"/>
      <c r="FTM728" s="168"/>
      <c r="FTN728" s="168"/>
      <c r="FTO728" s="168"/>
      <c r="FTP728" s="168"/>
      <c r="FTQ728" s="168"/>
      <c r="FTR728" s="168"/>
      <c r="FTS728" s="168"/>
      <c r="FTT728" s="168"/>
      <c r="FTU728" s="168"/>
      <c r="FTV728" s="168"/>
      <c r="FTW728" s="168"/>
      <c r="FTX728" s="168"/>
      <c r="FTY728" s="168"/>
      <c r="FTZ728" s="168"/>
      <c r="FUA728" s="168"/>
      <c r="FUB728" s="168"/>
      <c r="FUC728" s="508"/>
      <c r="FUD728" s="508"/>
      <c r="FUE728" s="508"/>
      <c r="FUF728" s="508"/>
      <c r="FUG728" s="508"/>
      <c r="FUH728" s="508"/>
      <c r="FUI728" s="508"/>
      <c r="FUJ728" s="508"/>
      <c r="FUK728" s="508"/>
      <c r="FUL728" s="508"/>
      <c r="FUM728" s="508"/>
      <c r="FUN728" s="508"/>
      <c r="FUO728" s="508"/>
      <c r="FUP728" s="508"/>
      <c r="FUQ728" s="508"/>
      <c r="FUR728" s="508"/>
      <c r="FUS728" s="508"/>
      <c r="FUT728" s="508"/>
      <c r="FUU728" s="508"/>
      <c r="FUV728" s="508"/>
      <c r="FUW728" s="508"/>
      <c r="FUX728" s="508"/>
      <c r="FUY728" s="508"/>
      <c r="FUZ728" s="508"/>
      <c r="FVA728" s="89"/>
      <c r="FVB728" s="89"/>
      <c r="FVC728" s="89"/>
      <c r="FVD728" s="89"/>
      <c r="FVE728" s="89"/>
      <c r="FVF728" s="508"/>
      <c r="FVG728" s="508"/>
      <c r="FVH728" s="89"/>
      <c r="FVI728" s="89"/>
      <c r="FVJ728" s="508"/>
      <c r="FVK728" s="508"/>
      <c r="FVL728" s="89"/>
      <c r="FVM728" s="89"/>
      <c r="FVN728" s="508"/>
      <c r="FVO728" s="508"/>
      <c r="FVP728" s="508"/>
      <c r="FVQ728" s="508"/>
      <c r="FVR728" s="508"/>
      <c r="FVS728" s="508"/>
      <c r="FVT728" s="508"/>
      <c r="FVU728" s="89"/>
      <c r="FVV728" s="89"/>
      <c r="FVW728" s="508"/>
      <c r="FVX728" s="508"/>
      <c r="FVY728" s="89"/>
      <c r="FVZ728" s="89"/>
      <c r="FWA728" s="508"/>
      <c r="FWB728" s="508"/>
      <c r="FWC728" s="508"/>
      <c r="FWD728" s="508"/>
      <c r="FWE728" s="508"/>
      <c r="FWF728" s="203"/>
      <c r="FWG728" s="107"/>
      <c r="FWH728" s="508"/>
      <c r="FWI728" s="508"/>
      <c r="FWJ728" s="508"/>
      <c r="FWK728" s="508"/>
      <c r="FWL728" s="508"/>
      <c r="FWM728" s="508"/>
      <c r="FWN728" s="508"/>
      <c r="FWO728" s="168"/>
      <c r="FWP728" s="168"/>
      <c r="FWQ728" s="168"/>
      <c r="FWR728" s="168"/>
      <c r="FWS728" s="168"/>
      <c r="FWT728" s="168"/>
      <c r="FWU728" s="168"/>
      <c r="FWV728" s="168"/>
      <c r="FWW728" s="168"/>
      <c r="FWX728" s="168"/>
      <c r="FWY728" s="168"/>
      <c r="FWZ728" s="168"/>
      <c r="FXA728" s="168"/>
      <c r="FXB728" s="168"/>
      <c r="FXC728" s="168"/>
      <c r="FXD728" s="168"/>
      <c r="FXE728" s="168"/>
      <c r="FXF728" s="168"/>
      <c r="FXG728" s="168"/>
      <c r="FXH728" s="168"/>
      <c r="FXI728" s="168"/>
      <c r="FXJ728" s="168"/>
      <c r="FXK728" s="168"/>
      <c r="FXL728" s="168"/>
      <c r="FXM728" s="168"/>
      <c r="FXN728" s="168"/>
      <c r="FXO728" s="168"/>
      <c r="FXP728" s="168"/>
      <c r="FXQ728" s="168"/>
      <c r="FXR728" s="168"/>
      <c r="FXS728" s="168"/>
      <c r="FXT728" s="168"/>
      <c r="FXU728" s="168"/>
      <c r="FXV728" s="168"/>
      <c r="FXW728" s="168"/>
      <c r="FXX728" s="168"/>
      <c r="FXY728" s="168"/>
      <c r="FXZ728" s="168"/>
      <c r="FYA728" s="168"/>
      <c r="FYB728" s="168"/>
      <c r="FYC728" s="168"/>
      <c r="FYD728" s="168"/>
      <c r="FYE728" s="168"/>
      <c r="FYF728" s="168"/>
      <c r="FYG728" s="508"/>
      <c r="FYH728" s="508"/>
      <c r="FYI728" s="508"/>
      <c r="FYJ728" s="508"/>
      <c r="FYK728" s="508"/>
      <c r="FYL728" s="508"/>
      <c r="FYM728" s="508"/>
      <c r="FYN728" s="508"/>
      <c r="FYO728" s="508"/>
      <c r="FYP728" s="508"/>
      <c r="FYQ728" s="508"/>
      <c r="FYR728" s="508"/>
      <c r="FYS728" s="508"/>
      <c r="FYT728" s="508"/>
      <c r="FYU728" s="508"/>
      <c r="FYV728" s="508"/>
      <c r="FYW728" s="508"/>
      <c r="FYX728" s="508"/>
      <c r="FYY728" s="508"/>
      <c r="FYZ728" s="508"/>
      <c r="FZA728" s="508"/>
      <c r="FZB728" s="508"/>
      <c r="FZC728" s="508"/>
      <c r="FZD728" s="508"/>
      <c r="FZE728" s="89"/>
      <c r="FZF728" s="89"/>
      <c r="FZG728" s="89"/>
      <c r="FZH728" s="89"/>
      <c r="FZI728" s="89"/>
      <c r="FZJ728" s="508"/>
      <c r="FZK728" s="508"/>
      <c r="FZL728" s="89"/>
      <c r="FZM728" s="89"/>
      <c r="FZN728" s="508"/>
      <c r="FZO728" s="508"/>
      <c r="FZP728" s="89"/>
      <c r="FZQ728" s="89"/>
      <c r="FZR728" s="508"/>
      <c r="FZS728" s="508"/>
      <c r="FZT728" s="508"/>
      <c r="FZU728" s="508"/>
      <c r="FZV728" s="508"/>
      <c r="FZW728" s="508"/>
      <c r="FZX728" s="508"/>
      <c r="FZY728" s="89"/>
      <c r="FZZ728" s="89"/>
      <c r="GAA728" s="508"/>
      <c r="GAB728" s="508"/>
      <c r="GAC728" s="89"/>
      <c r="GAD728" s="89"/>
      <c r="GAE728" s="508"/>
      <c r="GAF728" s="508"/>
      <c r="GAG728" s="508"/>
      <c r="GAH728" s="508"/>
      <c r="GAI728" s="508"/>
      <c r="GAJ728" s="203"/>
      <c r="GAK728" s="107"/>
      <c r="GAL728" s="508"/>
      <c r="GAM728" s="508"/>
      <c r="GAN728" s="508"/>
      <c r="GAO728" s="508"/>
      <c r="GAP728" s="508"/>
      <c r="GAQ728" s="508"/>
      <c r="GAR728" s="508"/>
      <c r="GAS728" s="168"/>
      <c r="GAT728" s="168"/>
      <c r="GAU728" s="168"/>
      <c r="GAV728" s="168"/>
      <c r="GAW728" s="168"/>
      <c r="GAX728" s="168"/>
      <c r="GAY728" s="168"/>
      <c r="GAZ728" s="168"/>
      <c r="GBA728" s="168"/>
      <c r="GBB728" s="168"/>
      <c r="GBC728" s="168"/>
      <c r="GBD728" s="168"/>
      <c r="GBE728" s="168"/>
      <c r="GBF728" s="168"/>
      <c r="GBG728" s="168"/>
      <c r="GBH728" s="168"/>
      <c r="GBI728" s="168"/>
      <c r="GBJ728" s="168"/>
      <c r="GBK728" s="168"/>
      <c r="GBL728" s="168"/>
      <c r="GBM728" s="168"/>
      <c r="GBN728" s="168"/>
      <c r="GBO728" s="168"/>
      <c r="GBP728" s="168"/>
      <c r="GBQ728" s="168"/>
      <c r="GBR728" s="168"/>
      <c r="GBS728" s="168"/>
      <c r="GBT728" s="168"/>
      <c r="GBU728" s="168"/>
      <c r="GBV728" s="168"/>
      <c r="GBW728" s="168"/>
      <c r="GBX728" s="168"/>
      <c r="GBY728" s="168"/>
      <c r="GBZ728" s="168"/>
      <c r="GCA728" s="168"/>
      <c r="GCB728" s="168"/>
      <c r="GCC728" s="168"/>
      <c r="GCD728" s="168"/>
      <c r="GCE728" s="168"/>
      <c r="GCF728" s="168"/>
      <c r="GCG728" s="168"/>
      <c r="GCH728" s="168"/>
      <c r="GCI728" s="168"/>
      <c r="GCJ728" s="168"/>
      <c r="GCK728" s="508"/>
      <c r="GCL728" s="508"/>
      <c r="GCM728" s="508"/>
      <c r="GCN728" s="508"/>
      <c r="GCO728" s="508"/>
      <c r="GCP728" s="508"/>
      <c r="GCQ728" s="508"/>
      <c r="GCR728" s="508"/>
      <c r="GCS728" s="508"/>
      <c r="GCT728" s="508"/>
      <c r="GCU728" s="508"/>
      <c r="GCV728" s="508"/>
      <c r="GCW728" s="508"/>
      <c r="GCX728" s="508"/>
      <c r="GCY728" s="508"/>
      <c r="GCZ728" s="508"/>
      <c r="GDA728" s="508"/>
      <c r="GDB728" s="508"/>
      <c r="GDC728" s="508"/>
      <c r="GDD728" s="508"/>
      <c r="GDE728" s="508"/>
      <c r="GDF728" s="508"/>
      <c r="GDG728" s="508"/>
      <c r="GDH728" s="508"/>
      <c r="GDI728" s="89"/>
      <c r="GDJ728" s="89"/>
      <c r="GDK728" s="89"/>
      <c r="GDL728" s="89"/>
      <c r="GDM728" s="89"/>
      <c r="GDN728" s="508"/>
      <c r="GDO728" s="508"/>
      <c r="GDP728" s="89"/>
      <c r="GDQ728" s="89"/>
      <c r="GDR728" s="508"/>
      <c r="GDS728" s="508"/>
      <c r="GDT728" s="89"/>
      <c r="GDU728" s="89"/>
      <c r="GDV728" s="508"/>
      <c r="GDW728" s="508"/>
      <c r="GDX728" s="508"/>
      <c r="GDY728" s="508"/>
      <c r="GDZ728" s="508"/>
      <c r="GEA728" s="508"/>
      <c r="GEB728" s="508"/>
      <c r="GEC728" s="89"/>
      <c r="GED728" s="89"/>
      <c r="GEE728" s="508"/>
      <c r="GEF728" s="508"/>
      <c r="GEG728" s="89"/>
      <c r="GEH728" s="89"/>
      <c r="GEI728" s="508"/>
      <c r="GEJ728" s="508"/>
      <c r="GEK728" s="508"/>
      <c r="GEL728" s="508"/>
      <c r="GEM728" s="508"/>
      <c r="GEN728" s="203"/>
      <c r="GEO728" s="107"/>
      <c r="GEP728" s="508"/>
      <c r="GEQ728" s="508"/>
      <c r="GER728" s="508"/>
      <c r="GES728" s="508"/>
      <c r="GET728" s="508"/>
      <c r="GEU728" s="508"/>
      <c r="GEV728" s="508"/>
      <c r="GEW728" s="168"/>
      <c r="GEX728" s="168"/>
      <c r="GEY728" s="168"/>
      <c r="GEZ728" s="168"/>
      <c r="GFA728" s="168"/>
      <c r="GFB728" s="168"/>
      <c r="GFC728" s="168"/>
      <c r="GFD728" s="168"/>
      <c r="GFE728" s="168"/>
      <c r="GFF728" s="168"/>
      <c r="GFG728" s="168"/>
      <c r="GFH728" s="168"/>
      <c r="GFI728" s="168"/>
      <c r="GFJ728" s="168"/>
      <c r="GFK728" s="168"/>
      <c r="GFL728" s="168"/>
      <c r="GFM728" s="168"/>
      <c r="GFN728" s="168"/>
      <c r="GFO728" s="168"/>
      <c r="GFP728" s="168"/>
      <c r="GFQ728" s="168"/>
      <c r="GFR728" s="168"/>
      <c r="GFS728" s="168"/>
      <c r="GFT728" s="168"/>
      <c r="GFU728" s="168"/>
      <c r="GFV728" s="168"/>
      <c r="GFW728" s="168"/>
      <c r="GFX728" s="168"/>
      <c r="GFY728" s="168"/>
      <c r="GFZ728" s="168"/>
      <c r="GGA728" s="168"/>
      <c r="GGB728" s="168"/>
      <c r="GGC728" s="168"/>
      <c r="GGD728" s="168"/>
      <c r="GGE728" s="168"/>
      <c r="GGF728" s="168"/>
      <c r="GGG728" s="168"/>
      <c r="GGH728" s="168"/>
      <c r="GGI728" s="168"/>
      <c r="GGJ728" s="168"/>
      <c r="GGK728" s="168"/>
      <c r="GGL728" s="168"/>
      <c r="GGM728" s="168"/>
      <c r="GGN728" s="168"/>
      <c r="GGO728" s="508"/>
      <c r="GGP728" s="508"/>
      <c r="GGQ728" s="508"/>
      <c r="GGR728" s="508"/>
      <c r="GGS728" s="508"/>
      <c r="GGT728" s="508"/>
      <c r="GGU728" s="508"/>
      <c r="GGV728" s="508"/>
      <c r="GGW728" s="508"/>
      <c r="GGX728" s="508"/>
      <c r="GGY728" s="508"/>
      <c r="GGZ728" s="508"/>
      <c r="GHA728" s="508"/>
      <c r="GHB728" s="508"/>
      <c r="GHC728" s="508"/>
      <c r="GHD728" s="508"/>
      <c r="GHE728" s="508"/>
      <c r="GHF728" s="508"/>
      <c r="GHG728" s="508"/>
      <c r="GHH728" s="508"/>
      <c r="GHI728" s="508"/>
      <c r="GHJ728" s="508"/>
      <c r="GHK728" s="508"/>
      <c r="GHL728" s="508"/>
      <c r="GHM728" s="89"/>
      <c r="GHN728" s="89"/>
      <c r="GHO728" s="89"/>
      <c r="GHP728" s="89"/>
      <c r="GHQ728" s="89"/>
      <c r="GHR728" s="508"/>
      <c r="GHS728" s="508"/>
      <c r="GHT728" s="89"/>
      <c r="GHU728" s="89"/>
      <c r="GHV728" s="508"/>
      <c r="GHW728" s="508"/>
      <c r="GHX728" s="89"/>
      <c r="GHY728" s="89"/>
      <c r="GHZ728" s="508"/>
      <c r="GIA728" s="508"/>
      <c r="GIB728" s="508"/>
      <c r="GIC728" s="508"/>
      <c r="GID728" s="508"/>
      <c r="GIE728" s="508"/>
      <c r="GIF728" s="508"/>
      <c r="GIG728" s="89"/>
      <c r="GIH728" s="89"/>
      <c r="GII728" s="508"/>
      <c r="GIJ728" s="508"/>
      <c r="GIK728" s="89"/>
      <c r="GIL728" s="89"/>
      <c r="GIM728" s="508"/>
      <c r="GIN728" s="508"/>
      <c r="GIO728" s="508"/>
      <c r="GIP728" s="508"/>
      <c r="GIQ728" s="508"/>
      <c r="GIR728" s="203"/>
      <c r="GIS728" s="107"/>
      <c r="GIT728" s="508"/>
      <c r="GIU728" s="508"/>
      <c r="GIV728" s="508"/>
      <c r="GIW728" s="508"/>
      <c r="GIX728" s="508"/>
      <c r="GIY728" s="508"/>
      <c r="GIZ728" s="508"/>
      <c r="GJA728" s="168"/>
      <c r="GJB728" s="168"/>
      <c r="GJC728" s="168"/>
      <c r="GJD728" s="168"/>
      <c r="GJE728" s="168"/>
      <c r="GJF728" s="168"/>
      <c r="GJG728" s="168"/>
      <c r="GJH728" s="168"/>
      <c r="GJI728" s="168"/>
      <c r="GJJ728" s="168"/>
      <c r="GJK728" s="168"/>
      <c r="GJL728" s="168"/>
      <c r="GJM728" s="168"/>
      <c r="GJN728" s="168"/>
      <c r="GJO728" s="168"/>
      <c r="GJP728" s="168"/>
      <c r="GJQ728" s="168"/>
      <c r="GJR728" s="168"/>
      <c r="GJS728" s="168"/>
      <c r="GJT728" s="168"/>
      <c r="GJU728" s="168"/>
      <c r="GJV728" s="168"/>
      <c r="GJW728" s="168"/>
      <c r="GJX728" s="168"/>
      <c r="GJY728" s="168"/>
      <c r="GJZ728" s="168"/>
      <c r="GKA728" s="168"/>
      <c r="GKB728" s="168"/>
      <c r="GKC728" s="168"/>
      <c r="GKD728" s="168"/>
      <c r="GKE728" s="168"/>
      <c r="GKF728" s="168"/>
      <c r="GKG728" s="168"/>
      <c r="GKH728" s="168"/>
      <c r="GKI728" s="168"/>
      <c r="GKJ728" s="168"/>
      <c r="GKK728" s="168"/>
      <c r="GKL728" s="168"/>
      <c r="GKM728" s="168"/>
      <c r="GKN728" s="168"/>
      <c r="GKO728" s="168"/>
      <c r="GKP728" s="168"/>
      <c r="GKQ728" s="168"/>
      <c r="GKR728" s="168"/>
      <c r="GKS728" s="508"/>
      <c r="GKT728" s="508"/>
      <c r="GKU728" s="508"/>
      <c r="GKV728" s="508"/>
      <c r="GKW728" s="508"/>
      <c r="GKX728" s="508"/>
      <c r="GKY728" s="508"/>
      <c r="GKZ728" s="508"/>
      <c r="GLA728" s="508"/>
      <c r="GLB728" s="508"/>
      <c r="GLC728" s="508"/>
      <c r="GLD728" s="508"/>
      <c r="GLE728" s="508"/>
      <c r="GLF728" s="508"/>
      <c r="GLG728" s="508"/>
      <c r="GLH728" s="508"/>
      <c r="GLI728" s="508"/>
      <c r="GLJ728" s="508"/>
      <c r="GLK728" s="508"/>
      <c r="GLL728" s="508"/>
      <c r="GLM728" s="508"/>
      <c r="GLN728" s="508"/>
      <c r="GLO728" s="508"/>
      <c r="GLP728" s="508"/>
      <c r="GLQ728" s="89"/>
      <c r="GLR728" s="89"/>
      <c r="GLS728" s="89"/>
      <c r="GLT728" s="89"/>
      <c r="GLU728" s="89"/>
      <c r="GLV728" s="508"/>
      <c r="GLW728" s="508"/>
      <c r="GLX728" s="89"/>
      <c r="GLY728" s="89"/>
      <c r="GLZ728" s="508"/>
      <c r="GMA728" s="508"/>
      <c r="GMB728" s="89"/>
      <c r="GMC728" s="89"/>
      <c r="GMD728" s="508"/>
      <c r="GME728" s="508"/>
      <c r="GMF728" s="508"/>
      <c r="GMG728" s="508"/>
      <c r="GMH728" s="508"/>
      <c r="GMI728" s="508"/>
      <c r="GMJ728" s="508"/>
      <c r="GMK728" s="89"/>
      <c r="GML728" s="89"/>
      <c r="GMM728" s="508"/>
      <c r="GMN728" s="508"/>
      <c r="GMO728" s="89"/>
      <c r="GMP728" s="89"/>
      <c r="GMQ728" s="508"/>
      <c r="GMR728" s="508"/>
      <c r="GMS728" s="508"/>
      <c r="GMT728" s="508"/>
      <c r="GMU728" s="508"/>
      <c r="GMV728" s="203"/>
      <c r="GMW728" s="107"/>
      <c r="GMX728" s="508"/>
      <c r="GMY728" s="508"/>
      <c r="GMZ728" s="508"/>
      <c r="GNA728" s="508"/>
      <c r="GNB728" s="508"/>
      <c r="GNC728" s="508"/>
      <c r="GND728" s="508"/>
      <c r="GNE728" s="168"/>
      <c r="GNF728" s="168"/>
      <c r="GNG728" s="168"/>
      <c r="GNH728" s="168"/>
      <c r="GNI728" s="168"/>
      <c r="GNJ728" s="168"/>
      <c r="GNK728" s="168"/>
      <c r="GNL728" s="168"/>
      <c r="GNM728" s="168"/>
      <c r="GNN728" s="168"/>
      <c r="GNO728" s="168"/>
      <c r="GNP728" s="168"/>
      <c r="GNQ728" s="168"/>
      <c r="GNR728" s="168"/>
      <c r="GNS728" s="168"/>
      <c r="GNT728" s="168"/>
      <c r="GNU728" s="168"/>
      <c r="GNV728" s="168"/>
      <c r="GNW728" s="168"/>
      <c r="GNX728" s="168"/>
      <c r="GNY728" s="168"/>
      <c r="GNZ728" s="168"/>
      <c r="GOA728" s="168"/>
      <c r="GOB728" s="168"/>
      <c r="GOC728" s="168"/>
      <c r="GOD728" s="168"/>
      <c r="GOE728" s="168"/>
      <c r="GOF728" s="168"/>
      <c r="GOG728" s="168"/>
      <c r="GOH728" s="168"/>
      <c r="GOI728" s="168"/>
      <c r="GOJ728" s="168"/>
      <c r="GOK728" s="168"/>
      <c r="GOL728" s="168"/>
      <c r="GOM728" s="168"/>
      <c r="GON728" s="168"/>
      <c r="GOO728" s="168"/>
      <c r="GOP728" s="168"/>
      <c r="GOQ728" s="168"/>
      <c r="GOR728" s="168"/>
      <c r="GOS728" s="168"/>
      <c r="GOT728" s="168"/>
      <c r="GOU728" s="168"/>
      <c r="GOV728" s="168"/>
      <c r="GOW728" s="508"/>
      <c r="GOX728" s="508"/>
      <c r="GOY728" s="508"/>
      <c r="GOZ728" s="508"/>
      <c r="GPA728" s="508"/>
      <c r="GPB728" s="508"/>
      <c r="GPC728" s="508"/>
      <c r="GPD728" s="508"/>
      <c r="GPE728" s="508"/>
      <c r="GPF728" s="508"/>
      <c r="GPG728" s="508"/>
      <c r="GPH728" s="508"/>
      <c r="GPI728" s="508"/>
      <c r="GPJ728" s="508"/>
      <c r="GPK728" s="508"/>
      <c r="GPL728" s="508"/>
      <c r="GPM728" s="508"/>
      <c r="GPN728" s="508"/>
      <c r="GPO728" s="508"/>
      <c r="GPP728" s="508"/>
      <c r="GPQ728" s="508"/>
      <c r="GPR728" s="508"/>
      <c r="GPS728" s="508"/>
      <c r="GPT728" s="508"/>
      <c r="GPU728" s="89"/>
      <c r="GPV728" s="89"/>
      <c r="GPW728" s="89"/>
      <c r="GPX728" s="89"/>
      <c r="GPY728" s="89"/>
      <c r="GPZ728" s="508"/>
      <c r="GQA728" s="508"/>
      <c r="GQB728" s="89"/>
      <c r="GQC728" s="89"/>
      <c r="GQD728" s="508"/>
      <c r="GQE728" s="508"/>
      <c r="GQF728" s="89"/>
      <c r="GQG728" s="89"/>
      <c r="GQH728" s="508"/>
      <c r="GQI728" s="508"/>
      <c r="GQJ728" s="508"/>
      <c r="GQK728" s="508"/>
      <c r="GQL728" s="508"/>
      <c r="GQM728" s="508"/>
      <c r="GQN728" s="508"/>
      <c r="GQO728" s="89"/>
      <c r="GQP728" s="89"/>
      <c r="GQQ728" s="508"/>
      <c r="GQR728" s="508"/>
      <c r="GQS728" s="89"/>
      <c r="GQT728" s="89"/>
      <c r="GQU728" s="508"/>
      <c r="GQV728" s="508"/>
      <c r="GQW728" s="508"/>
      <c r="GQX728" s="508"/>
      <c r="GQY728" s="508"/>
      <c r="GQZ728" s="203"/>
      <c r="GRA728" s="107"/>
      <c r="GRB728" s="508"/>
      <c r="GRC728" s="508"/>
      <c r="GRD728" s="508"/>
      <c r="GRE728" s="508"/>
      <c r="GRF728" s="508"/>
      <c r="GRG728" s="508"/>
      <c r="GRH728" s="508"/>
      <c r="GRI728" s="168"/>
      <c r="GRJ728" s="168"/>
      <c r="GRK728" s="168"/>
      <c r="GRL728" s="168"/>
      <c r="GRM728" s="168"/>
      <c r="GRN728" s="168"/>
      <c r="GRO728" s="168"/>
      <c r="GRP728" s="168"/>
      <c r="GRQ728" s="168"/>
      <c r="GRR728" s="168"/>
      <c r="GRS728" s="168"/>
      <c r="GRT728" s="168"/>
      <c r="GRU728" s="168"/>
      <c r="GRV728" s="168"/>
      <c r="GRW728" s="168"/>
      <c r="GRX728" s="168"/>
      <c r="GRY728" s="168"/>
      <c r="GRZ728" s="168"/>
      <c r="GSA728" s="168"/>
      <c r="GSB728" s="168"/>
      <c r="GSC728" s="168"/>
      <c r="GSD728" s="168"/>
      <c r="GSE728" s="168"/>
      <c r="GSF728" s="168"/>
      <c r="GSG728" s="168"/>
      <c r="GSH728" s="168"/>
      <c r="GSI728" s="168"/>
      <c r="GSJ728" s="168"/>
      <c r="GSK728" s="168"/>
      <c r="GSL728" s="168"/>
      <c r="GSM728" s="168"/>
      <c r="GSN728" s="168"/>
      <c r="GSO728" s="168"/>
      <c r="GSP728" s="168"/>
      <c r="GSQ728" s="168"/>
      <c r="GSR728" s="168"/>
      <c r="GSS728" s="168"/>
      <c r="GST728" s="168"/>
      <c r="GSU728" s="168"/>
      <c r="GSV728" s="168"/>
      <c r="GSW728" s="168"/>
      <c r="GSX728" s="168"/>
      <c r="GSY728" s="168"/>
      <c r="GSZ728" s="168"/>
      <c r="GTA728" s="508"/>
      <c r="GTB728" s="508"/>
      <c r="GTC728" s="508"/>
      <c r="GTD728" s="508"/>
      <c r="GTE728" s="508"/>
      <c r="GTF728" s="508"/>
      <c r="GTG728" s="508"/>
      <c r="GTH728" s="508"/>
      <c r="GTI728" s="508"/>
      <c r="GTJ728" s="508"/>
      <c r="GTK728" s="508"/>
      <c r="GTL728" s="508"/>
      <c r="GTM728" s="508"/>
      <c r="GTN728" s="508"/>
      <c r="GTO728" s="508"/>
      <c r="GTP728" s="508"/>
      <c r="GTQ728" s="508"/>
      <c r="GTR728" s="508"/>
      <c r="GTS728" s="508"/>
      <c r="GTT728" s="508"/>
      <c r="GTU728" s="508"/>
      <c r="GTV728" s="508"/>
      <c r="GTW728" s="508"/>
      <c r="GTX728" s="508"/>
      <c r="GTY728" s="89"/>
      <c r="GTZ728" s="89"/>
      <c r="GUA728" s="89"/>
      <c r="GUB728" s="89"/>
      <c r="GUC728" s="89"/>
      <c r="GUD728" s="508"/>
      <c r="GUE728" s="508"/>
      <c r="GUF728" s="89"/>
      <c r="GUG728" s="89"/>
      <c r="GUH728" s="508"/>
      <c r="GUI728" s="508"/>
      <c r="GUJ728" s="89"/>
      <c r="GUK728" s="89"/>
      <c r="GUL728" s="508"/>
      <c r="GUM728" s="508"/>
      <c r="GUN728" s="508"/>
      <c r="GUO728" s="508"/>
      <c r="GUP728" s="508"/>
      <c r="GUQ728" s="508"/>
      <c r="GUR728" s="508"/>
      <c r="GUS728" s="89"/>
      <c r="GUT728" s="89"/>
      <c r="GUU728" s="508"/>
      <c r="GUV728" s="508"/>
      <c r="GUW728" s="89"/>
      <c r="GUX728" s="89"/>
      <c r="GUY728" s="508"/>
      <c r="GUZ728" s="508"/>
      <c r="GVA728" s="508"/>
      <c r="GVB728" s="508"/>
      <c r="GVC728" s="508"/>
      <c r="GVD728" s="203"/>
      <c r="GVE728" s="107"/>
      <c r="GVF728" s="508"/>
      <c r="GVG728" s="508"/>
      <c r="GVH728" s="508"/>
      <c r="GVI728" s="508"/>
      <c r="GVJ728" s="508"/>
      <c r="GVK728" s="508"/>
      <c r="GVL728" s="508"/>
      <c r="GVM728" s="168"/>
      <c r="GVN728" s="168"/>
      <c r="GVO728" s="168"/>
      <c r="GVP728" s="168"/>
      <c r="GVQ728" s="168"/>
      <c r="GVR728" s="168"/>
      <c r="GVS728" s="168"/>
      <c r="GVT728" s="168"/>
      <c r="GVU728" s="168"/>
      <c r="GVV728" s="168"/>
      <c r="GVW728" s="168"/>
      <c r="GVX728" s="168"/>
      <c r="GVY728" s="168"/>
      <c r="GVZ728" s="168"/>
      <c r="GWA728" s="168"/>
      <c r="GWB728" s="168"/>
      <c r="GWC728" s="168"/>
      <c r="GWD728" s="168"/>
      <c r="GWE728" s="168"/>
      <c r="GWF728" s="168"/>
      <c r="GWG728" s="168"/>
      <c r="GWH728" s="168"/>
      <c r="GWI728" s="168"/>
      <c r="GWJ728" s="168"/>
      <c r="GWK728" s="168"/>
      <c r="GWL728" s="168"/>
      <c r="GWM728" s="168"/>
      <c r="GWN728" s="168"/>
      <c r="GWO728" s="168"/>
      <c r="GWP728" s="168"/>
      <c r="GWQ728" s="168"/>
      <c r="GWR728" s="168"/>
      <c r="GWS728" s="168"/>
      <c r="GWT728" s="168"/>
      <c r="GWU728" s="168"/>
      <c r="GWV728" s="168"/>
      <c r="GWW728" s="168"/>
      <c r="GWX728" s="168"/>
      <c r="GWY728" s="168"/>
      <c r="GWZ728" s="168"/>
      <c r="GXA728" s="168"/>
      <c r="GXB728" s="168"/>
      <c r="GXC728" s="168"/>
      <c r="GXD728" s="168"/>
      <c r="GXE728" s="508"/>
      <c r="GXF728" s="508"/>
      <c r="GXG728" s="508"/>
      <c r="GXH728" s="508"/>
      <c r="GXI728" s="508"/>
      <c r="GXJ728" s="508"/>
      <c r="GXK728" s="508"/>
      <c r="GXL728" s="508"/>
      <c r="GXM728" s="508"/>
      <c r="GXN728" s="508"/>
      <c r="GXO728" s="508"/>
      <c r="GXP728" s="508"/>
      <c r="GXQ728" s="508"/>
      <c r="GXR728" s="508"/>
      <c r="GXS728" s="508"/>
      <c r="GXT728" s="508"/>
      <c r="GXU728" s="508"/>
      <c r="GXV728" s="508"/>
      <c r="GXW728" s="508"/>
      <c r="GXX728" s="508"/>
      <c r="GXY728" s="508"/>
      <c r="GXZ728" s="508"/>
      <c r="GYA728" s="508"/>
      <c r="GYB728" s="508"/>
      <c r="GYC728" s="89"/>
      <c r="GYD728" s="89"/>
      <c r="GYE728" s="89"/>
      <c r="GYF728" s="89"/>
      <c r="GYG728" s="89"/>
      <c r="GYH728" s="508"/>
      <c r="GYI728" s="508"/>
      <c r="GYJ728" s="89"/>
      <c r="GYK728" s="89"/>
      <c r="GYL728" s="508"/>
      <c r="GYM728" s="508"/>
      <c r="GYN728" s="89"/>
      <c r="GYO728" s="89"/>
      <c r="GYP728" s="508"/>
      <c r="GYQ728" s="508"/>
      <c r="GYR728" s="508"/>
      <c r="GYS728" s="508"/>
      <c r="GYT728" s="508"/>
      <c r="GYU728" s="508"/>
      <c r="GYV728" s="508"/>
      <c r="GYW728" s="89"/>
      <c r="GYX728" s="89"/>
      <c r="GYY728" s="508"/>
      <c r="GYZ728" s="508"/>
      <c r="GZA728" s="89"/>
      <c r="GZB728" s="89"/>
      <c r="GZC728" s="508"/>
      <c r="GZD728" s="508"/>
      <c r="GZE728" s="508"/>
      <c r="GZF728" s="508"/>
      <c r="GZG728" s="508"/>
      <c r="GZH728" s="203"/>
      <c r="GZI728" s="107"/>
      <c r="GZJ728" s="508"/>
      <c r="GZK728" s="508"/>
      <c r="GZL728" s="508"/>
      <c r="GZM728" s="508"/>
      <c r="GZN728" s="508"/>
      <c r="GZO728" s="508"/>
      <c r="GZP728" s="508"/>
      <c r="GZQ728" s="168"/>
      <c r="GZR728" s="168"/>
      <c r="GZS728" s="168"/>
      <c r="GZT728" s="168"/>
      <c r="GZU728" s="168"/>
      <c r="GZV728" s="168"/>
      <c r="GZW728" s="168"/>
      <c r="GZX728" s="168"/>
      <c r="GZY728" s="168"/>
      <c r="GZZ728" s="168"/>
      <c r="HAA728" s="168"/>
      <c r="HAB728" s="168"/>
      <c r="HAC728" s="168"/>
      <c r="HAD728" s="168"/>
      <c r="HAE728" s="168"/>
      <c r="HAF728" s="168"/>
      <c r="HAG728" s="168"/>
      <c r="HAH728" s="168"/>
      <c r="HAI728" s="168"/>
      <c r="HAJ728" s="168"/>
      <c r="HAK728" s="168"/>
      <c r="HAL728" s="168"/>
      <c r="HAM728" s="168"/>
      <c r="HAN728" s="168"/>
      <c r="HAO728" s="168"/>
      <c r="HAP728" s="168"/>
      <c r="HAQ728" s="168"/>
      <c r="HAR728" s="168"/>
      <c r="HAS728" s="168"/>
      <c r="HAT728" s="168"/>
      <c r="HAU728" s="168"/>
      <c r="HAV728" s="168"/>
      <c r="HAW728" s="168"/>
      <c r="HAX728" s="168"/>
      <c r="HAY728" s="168"/>
      <c r="HAZ728" s="168"/>
      <c r="HBA728" s="168"/>
      <c r="HBB728" s="168"/>
      <c r="HBC728" s="168"/>
      <c r="HBD728" s="168"/>
      <c r="HBE728" s="168"/>
      <c r="HBF728" s="168"/>
      <c r="HBG728" s="168"/>
      <c r="HBH728" s="168"/>
      <c r="HBI728" s="508"/>
      <c r="HBJ728" s="508"/>
      <c r="HBK728" s="508"/>
      <c r="HBL728" s="508"/>
      <c r="HBM728" s="508"/>
      <c r="HBN728" s="508"/>
      <c r="HBO728" s="508"/>
      <c r="HBP728" s="508"/>
      <c r="HBQ728" s="508"/>
      <c r="HBR728" s="508"/>
      <c r="HBS728" s="508"/>
      <c r="HBT728" s="508"/>
      <c r="HBU728" s="508"/>
      <c r="HBV728" s="508"/>
      <c r="HBW728" s="508"/>
      <c r="HBX728" s="508"/>
      <c r="HBY728" s="508"/>
      <c r="HBZ728" s="508"/>
      <c r="HCA728" s="508"/>
      <c r="HCB728" s="508"/>
      <c r="HCC728" s="508"/>
      <c r="HCD728" s="508"/>
      <c r="HCE728" s="508"/>
      <c r="HCF728" s="508"/>
      <c r="HCG728" s="89"/>
      <c r="HCH728" s="89"/>
      <c r="HCI728" s="89"/>
      <c r="HCJ728" s="89"/>
      <c r="HCK728" s="89"/>
      <c r="HCL728" s="508"/>
      <c r="HCM728" s="508"/>
      <c r="HCN728" s="89"/>
      <c r="HCO728" s="89"/>
      <c r="HCP728" s="508"/>
      <c r="HCQ728" s="508"/>
      <c r="HCR728" s="89"/>
      <c r="HCS728" s="89"/>
      <c r="HCT728" s="508"/>
      <c r="HCU728" s="508"/>
      <c r="HCV728" s="508"/>
      <c r="HCW728" s="508"/>
      <c r="HCX728" s="508"/>
      <c r="HCY728" s="508"/>
      <c r="HCZ728" s="508"/>
      <c r="HDA728" s="89"/>
      <c r="HDB728" s="89"/>
      <c r="HDC728" s="508"/>
      <c r="HDD728" s="508"/>
      <c r="HDE728" s="89"/>
      <c r="HDF728" s="89"/>
      <c r="HDG728" s="508"/>
      <c r="HDH728" s="508"/>
      <c r="HDI728" s="508"/>
      <c r="HDJ728" s="508"/>
      <c r="HDK728" s="508"/>
      <c r="HDL728" s="203"/>
      <c r="HDM728" s="107"/>
      <c r="HDN728" s="508"/>
      <c r="HDO728" s="508"/>
      <c r="HDP728" s="508"/>
      <c r="HDQ728" s="508"/>
      <c r="HDR728" s="508"/>
      <c r="HDS728" s="508"/>
      <c r="HDT728" s="508"/>
      <c r="HDU728" s="168"/>
      <c r="HDV728" s="168"/>
      <c r="HDW728" s="168"/>
      <c r="HDX728" s="168"/>
      <c r="HDY728" s="168"/>
      <c r="HDZ728" s="168"/>
      <c r="HEA728" s="168"/>
      <c r="HEB728" s="168"/>
      <c r="HEC728" s="168"/>
      <c r="HED728" s="168"/>
      <c r="HEE728" s="168"/>
      <c r="HEF728" s="168"/>
      <c r="HEG728" s="168"/>
      <c r="HEH728" s="168"/>
      <c r="HEI728" s="168"/>
      <c r="HEJ728" s="168"/>
      <c r="HEK728" s="168"/>
      <c r="HEL728" s="168"/>
      <c r="HEM728" s="168"/>
      <c r="HEN728" s="168"/>
      <c r="HEO728" s="168"/>
      <c r="HEP728" s="168"/>
      <c r="HEQ728" s="168"/>
      <c r="HER728" s="168"/>
      <c r="HES728" s="168"/>
      <c r="HET728" s="168"/>
      <c r="HEU728" s="168"/>
      <c r="HEV728" s="168"/>
      <c r="HEW728" s="168"/>
      <c r="HEX728" s="168"/>
      <c r="HEY728" s="168"/>
      <c r="HEZ728" s="168"/>
      <c r="HFA728" s="168"/>
      <c r="HFB728" s="168"/>
      <c r="HFC728" s="168"/>
      <c r="HFD728" s="168"/>
      <c r="HFE728" s="168"/>
      <c r="HFF728" s="168"/>
      <c r="HFG728" s="168"/>
      <c r="HFH728" s="168"/>
      <c r="HFI728" s="168"/>
      <c r="HFJ728" s="168"/>
      <c r="HFK728" s="168"/>
      <c r="HFL728" s="168"/>
      <c r="HFM728" s="508"/>
      <c r="HFN728" s="508"/>
      <c r="HFO728" s="508"/>
      <c r="HFP728" s="508"/>
      <c r="HFQ728" s="508"/>
      <c r="HFR728" s="508"/>
      <c r="HFS728" s="508"/>
      <c r="HFT728" s="508"/>
      <c r="HFU728" s="508"/>
      <c r="HFV728" s="508"/>
      <c r="HFW728" s="508"/>
      <c r="HFX728" s="508"/>
      <c r="HFY728" s="508"/>
      <c r="HFZ728" s="508"/>
      <c r="HGA728" s="508"/>
      <c r="HGB728" s="508"/>
      <c r="HGC728" s="508"/>
      <c r="HGD728" s="508"/>
      <c r="HGE728" s="508"/>
      <c r="HGF728" s="508"/>
      <c r="HGG728" s="508"/>
      <c r="HGH728" s="508"/>
      <c r="HGI728" s="508"/>
      <c r="HGJ728" s="508"/>
      <c r="HGK728" s="89"/>
      <c r="HGL728" s="89"/>
      <c r="HGM728" s="89"/>
      <c r="HGN728" s="89"/>
      <c r="HGO728" s="89"/>
      <c r="HGP728" s="508"/>
      <c r="HGQ728" s="508"/>
      <c r="HGR728" s="89"/>
      <c r="HGS728" s="89"/>
      <c r="HGT728" s="508"/>
      <c r="HGU728" s="508"/>
      <c r="HGV728" s="89"/>
      <c r="HGW728" s="89"/>
      <c r="HGX728" s="508"/>
      <c r="HGY728" s="508"/>
      <c r="HGZ728" s="508"/>
      <c r="HHA728" s="508"/>
      <c r="HHB728" s="508"/>
      <c r="HHC728" s="508"/>
      <c r="HHD728" s="508"/>
      <c r="HHE728" s="89"/>
      <c r="HHF728" s="89"/>
      <c r="HHG728" s="508"/>
      <c r="HHH728" s="508"/>
      <c r="HHI728" s="89"/>
      <c r="HHJ728" s="89"/>
      <c r="HHK728" s="508"/>
      <c r="HHL728" s="508"/>
      <c r="HHM728" s="508"/>
      <c r="HHN728" s="508"/>
      <c r="HHO728" s="508"/>
      <c r="HHP728" s="203"/>
      <c r="HHQ728" s="107"/>
      <c r="HHR728" s="508"/>
      <c r="HHS728" s="508"/>
      <c r="HHT728" s="508"/>
      <c r="HHU728" s="508"/>
      <c r="HHV728" s="508"/>
      <c r="HHW728" s="508"/>
      <c r="HHX728" s="508"/>
      <c r="HHY728" s="168"/>
      <c r="HHZ728" s="168"/>
      <c r="HIA728" s="168"/>
      <c r="HIB728" s="168"/>
      <c r="HIC728" s="168"/>
      <c r="HID728" s="168"/>
      <c r="HIE728" s="168"/>
      <c r="HIF728" s="168"/>
      <c r="HIG728" s="168"/>
      <c r="HIH728" s="168"/>
      <c r="HII728" s="168"/>
      <c r="HIJ728" s="168"/>
      <c r="HIK728" s="168"/>
      <c r="HIL728" s="168"/>
      <c r="HIM728" s="168"/>
      <c r="HIN728" s="168"/>
      <c r="HIO728" s="168"/>
      <c r="HIP728" s="168"/>
      <c r="HIQ728" s="168"/>
      <c r="HIR728" s="168"/>
      <c r="HIS728" s="168"/>
      <c r="HIT728" s="168"/>
      <c r="HIU728" s="168"/>
      <c r="HIV728" s="168"/>
      <c r="HIW728" s="168"/>
      <c r="HIX728" s="168"/>
      <c r="HIY728" s="168"/>
      <c r="HIZ728" s="168"/>
      <c r="HJA728" s="168"/>
      <c r="HJB728" s="168"/>
      <c r="HJC728" s="168"/>
      <c r="HJD728" s="168"/>
      <c r="HJE728" s="168"/>
      <c r="HJF728" s="168"/>
      <c r="HJG728" s="168"/>
      <c r="HJH728" s="168"/>
      <c r="HJI728" s="168"/>
      <c r="HJJ728" s="168"/>
      <c r="HJK728" s="168"/>
      <c r="HJL728" s="168"/>
      <c r="HJM728" s="168"/>
      <c r="HJN728" s="168"/>
      <c r="HJO728" s="168"/>
      <c r="HJP728" s="168"/>
      <c r="HJQ728" s="508"/>
      <c r="HJR728" s="508"/>
      <c r="HJS728" s="508"/>
      <c r="HJT728" s="508"/>
      <c r="HJU728" s="508"/>
      <c r="HJV728" s="508"/>
      <c r="HJW728" s="508"/>
      <c r="HJX728" s="508"/>
      <c r="HJY728" s="508"/>
      <c r="HJZ728" s="508"/>
      <c r="HKA728" s="508"/>
      <c r="HKB728" s="508"/>
      <c r="HKC728" s="508"/>
      <c r="HKD728" s="508"/>
      <c r="HKE728" s="508"/>
      <c r="HKF728" s="508"/>
      <c r="HKG728" s="508"/>
      <c r="HKH728" s="508"/>
      <c r="HKI728" s="508"/>
      <c r="HKJ728" s="508"/>
      <c r="HKK728" s="508"/>
      <c r="HKL728" s="508"/>
      <c r="HKM728" s="508"/>
      <c r="HKN728" s="508"/>
      <c r="HKO728" s="89"/>
      <c r="HKP728" s="89"/>
      <c r="HKQ728" s="89"/>
      <c r="HKR728" s="89"/>
      <c r="HKS728" s="89"/>
      <c r="HKT728" s="508"/>
      <c r="HKU728" s="508"/>
      <c r="HKV728" s="89"/>
      <c r="HKW728" s="89"/>
      <c r="HKX728" s="508"/>
      <c r="HKY728" s="508"/>
      <c r="HKZ728" s="89"/>
      <c r="HLA728" s="89"/>
      <c r="HLB728" s="508"/>
      <c r="HLC728" s="508"/>
      <c r="HLD728" s="508"/>
      <c r="HLE728" s="508"/>
      <c r="HLF728" s="508"/>
      <c r="HLG728" s="508"/>
      <c r="HLH728" s="508"/>
      <c r="HLI728" s="89"/>
      <c r="HLJ728" s="89"/>
      <c r="HLK728" s="508"/>
      <c r="HLL728" s="508"/>
      <c r="HLM728" s="89"/>
      <c r="HLN728" s="89"/>
      <c r="HLO728" s="508"/>
      <c r="HLP728" s="508"/>
      <c r="HLQ728" s="508"/>
      <c r="HLR728" s="508"/>
      <c r="HLS728" s="508"/>
      <c r="HLT728" s="203"/>
      <c r="HLU728" s="107"/>
      <c r="HLV728" s="508"/>
      <c r="HLW728" s="508"/>
      <c r="HLX728" s="508"/>
      <c r="HLY728" s="508"/>
      <c r="HLZ728" s="508"/>
      <c r="HMA728" s="508"/>
      <c r="HMB728" s="508"/>
      <c r="HMC728" s="168"/>
      <c r="HMD728" s="168"/>
      <c r="HME728" s="168"/>
      <c r="HMF728" s="168"/>
      <c r="HMG728" s="168"/>
      <c r="HMH728" s="168"/>
      <c r="HMI728" s="168"/>
      <c r="HMJ728" s="168"/>
      <c r="HMK728" s="168"/>
      <c r="HML728" s="168"/>
      <c r="HMM728" s="168"/>
      <c r="HMN728" s="168"/>
      <c r="HMO728" s="168"/>
      <c r="HMP728" s="168"/>
      <c r="HMQ728" s="168"/>
      <c r="HMR728" s="168"/>
      <c r="HMS728" s="168"/>
      <c r="HMT728" s="168"/>
      <c r="HMU728" s="168"/>
      <c r="HMV728" s="168"/>
      <c r="HMW728" s="168"/>
      <c r="HMX728" s="168"/>
      <c r="HMY728" s="168"/>
      <c r="HMZ728" s="168"/>
      <c r="HNA728" s="168"/>
      <c r="HNB728" s="168"/>
      <c r="HNC728" s="168"/>
      <c r="HND728" s="168"/>
      <c r="HNE728" s="168"/>
      <c r="HNF728" s="168"/>
      <c r="HNG728" s="168"/>
      <c r="HNH728" s="168"/>
      <c r="HNI728" s="168"/>
      <c r="HNJ728" s="168"/>
      <c r="HNK728" s="168"/>
      <c r="HNL728" s="168"/>
      <c r="HNM728" s="168"/>
      <c r="HNN728" s="168"/>
      <c r="HNO728" s="168"/>
      <c r="HNP728" s="168"/>
      <c r="HNQ728" s="168"/>
      <c r="HNR728" s="168"/>
      <c r="HNS728" s="168"/>
      <c r="HNT728" s="168"/>
      <c r="HNU728" s="508"/>
      <c r="HNV728" s="508"/>
      <c r="HNW728" s="508"/>
      <c r="HNX728" s="508"/>
      <c r="HNY728" s="508"/>
      <c r="HNZ728" s="508"/>
      <c r="HOA728" s="508"/>
      <c r="HOB728" s="508"/>
      <c r="HOC728" s="508"/>
      <c r="HOD728" s="508"/>
      <c r="HOE728" s="508"/>
      <c r="HOF728" s="508"/>
      <c r="HOG728" s="508"/>
      <c r="HOH728" s="508"/>
      <c r="HOI728" s="508"/>
      <c r="HOJ728" s="508"/>
      <c r="HOK728" s="508"/>
      <c r="HOL728" s="508"/>
      <c r="HOM728" s="508"/>
      <c r="HON728" s="508"/>
      <c r="HOO728" s="508"/>
      <c r="HOP728" s="508"/>
      <c r="HOQ728" s="508"/>
      <c r="HOR728" s="508"/>
      <c r="HOS728" s="89"/>
      <c r="HOT728" s="89"/>
      <c r="HOU728" s="89"/>
      <c r="HOV728" s="89"/>
      <c r="HOW728" s="89"/>
      <c r="HOX728" s="508"/>
      <c r="HOY728" s="508"/>
      <c r="HOZ728" s="89"/>
      <c r="HPA728" s="89"/>
      <c r="HPB728" s="508"/>
      <c r="HPC728" s="508"/>
      <c r="HPD728" s="89"/>
      <c r="HPE728" s="89"/>
      <c r="HPF728" s="508"/>
      <c r="HPG728" s="508"/>
      <c r="HPH728" s="508"/>
      <c r="HPI728" s="508"/>
      <c r="HPJ728" s="508"/>
      <c r="HPK728" s="508"/>
      <c r="HPL728" s="508"/>
      <c r="HPM728" s="89"/>
      <c r="HPN728" s="89"/>
      <c r="HPO728" s="508"/>
      <c r="HPP728" s="508"/>
      <c r="HPQ728" s="89"/>
      <c r="HPR728" s="89"/>
      <c r="HPS728" s="508"/>
      <c r="HPT728" s="508"/>
      <c r="HPU728" s="508"/>
      <c r="HPV728" s="508"/>
      <c r="HPW728" s="508"/>
      <c r="HPX728" s="203"/>
      <c r="HPY728" s="107"/>
      <c r="HPZ728" s="508"/>
      <c r="HQA728" s="508"/>
      <c r="HQB728" s="508"/>
      <c r="HQC728" s="508"/>
      <c r="HQD728" s="508"/>
      <c r="HQE728" s="508"/>
      <c r="HQF728" s="508"/>
      <c r="HQG728" s="168"/>
      <c r="HQH728" s="168"/>
      <c r="HQI728" s="168"/>
      <c r="HQJ728" s="168"/>
      <c r="HQK728" s="168"/>
      <c r="HQL728" s="168"/>
      <c r="HQM728" s="168"/>
      <c r="HQN728" s="168"/>
      <c r="HQO728" s="168"/>
      <c r="HQP728" s="168"/>
      <c r="HQQ728" s="168"/>
      <c r="HQR728" s="168"/>
      <c r="HQS728" s="168"/>
      <c r="HQT728" s="168"/>
      <c r="HQU728" s="168"/>
      <c r="HQV728" s="168"/>
      <c r="HQW728" s="168"/>
      <c r="HQX728" s="168"/>
      <c r="HQY728" s="168"/>
      <c r="HQZ728" s="168"/>
      <c r="HRA728" s="168"/>
      <c r="HRB728" s="168"/>
      <c r="HRC728" s="168"/>
      <c r="HRD728" s="168"/>
      <c r="HRE728" s="168"/>
      <c r="HRF728" s="168"/>
      <c r="HRG728" s="168"/>
      <c r="HRH728" s="168"/>
      <c r="HRI728" s="168"/>
      <c r="HRJ728" s="168"/>
      <c r="HRK728" s="168"/>
      <c r="HRL728" s="168"/>
      <c r="HRM728" s="168"/>
      <c r="HRN728" s="168"/>
      <c r="HRO728" s="168"/>
      <c r="HRP728" s="168"/>
      <c r="HRQ728" s="168"/>
      <c r="HRR728" s="168"/>
      <c r="HRS728" s="168"/>
      <c r="HRT728" s="168"/>
      <c r="HRU728" s="168"/>
      <c r="HRV728" s="168"/>
      <c r="HRW728" s="168"/>
      <c r="HRX728" s="168"/>
      <c r="HRY728" s="508"/>
      <c r="HRZ728" s="508"/>
      <c r="HSA728" s="508"/>
      <c r="HSB728" s="508"/>
      <c r="HSC728" s="508"/>
      <c r="HSD728" s="508"/>
      <c r="HSE728" s="508"/>
      <c r="HSF728" s="508"/>
      <c r="HSG728" s="508"/>
      <c r="HSH728" s="508"/>
      <c r="HSI728" s="508"/>
      <c r="HSJ728" s="508"/>
      <c r="HSK728" s="508"/>
      <c r="HSL728" s="508"/>
      <c r="HSM728" s="508"/>
      <c r="HSN728" s="508"/>
      <c r="HSO728" s="508"/>
      <c r="HSP728" s="508"/>
      <c r="HSQ728" s="508"/>
      <c r="HSR728" s="508"/>
      <c r="HSS728" s="508"/>
      <c r="HST728" s="508"/>
      <c r="HSU728" s="508"/>
      <c r="HSV728" s="508"/>
      <c r="HSW728" s="89"/>
      <c r="HSX728" s="89"/>
      <c r="HSY728" s="89"/>
      <c r="HSZ728" s="89"/>
      <c r="HTA728" s="89"/>
      <c r="HTB728" s="508"/>
      <c r="HTC728" s="508"/>
      <c r="HTD728" s="89"/>
      <c r="HTE728" s="89"/>
      <c r="HTF728" s="508"/>
      <c r="HTG728" s="508"/>
      <c r="HTH728" s="89"/>
      <c r="HTI728" s="89"/>
      <c r="HTJ728" s="508"/>
      <c r="HTK728" s="508"/>
      <c r="HTL728" s="508"/>
      <c r="HTM728" s="508"/>
      <c r="HTN728" s="508"/>
      <c r="HTO728" s="508"/>
      <c r="HTP728" s="508"/>
      <c r="HTQ728" s="89"/>
      <c r="HTR728" s="89"/>
      <c r="HTS728" s="508"/>
      <c r="HTT728" s="508"/>
      <c r="HTU728" s="89"/>
      <c r="HTV728" s="89"/>
      <c r="HTW728" s="508"/>
      <c r="HTX728" s="508"/>
      <c r="HTY728" s="508"/>
      <c r="HTZ728" s="508"/>
      <c r="HUA728" s="508"/>
      <c r="HUB728" s="203"/>
      <c r="HUC728" s="107"/>
      <c r="HUD728" s="508"/>
      <c r="HUE728" s="508"/>
      <c r="HUF728" s="508"/>
      <c r="HUG728" s="508"/>
      <c r="HUH728" s="508"/>
      <c r="HUI728" s="508"/>
      <c r="HUJ728" s="508"/>
      <c r="HUK728" s="168"/>
      <c r="HUL728" s="168"/>
      <c r="HUM728" s="168"/>
      <c r="HUN728" s="168"/>
      <c r="HUO728" s="168"/>
      <c r="HUP728" s="168"/>
      <c r="HUQ728" s="168"/>
      <c r="HUR728" s="168"/>
      <c r="HUS728" s="168"/>
      <c r="HUT728" s="168"/>
      <c r="HUU728" s="168"/>
      <c r="HUV728" s="168"/>
      <c r="HUW728" s="168"/>
      <c r="HUX728" s="168"/>
      <c r="HUY728" s="168"/>
      <c r="HUZ728" s="168"/>
      <c r="HVA728" s="168"/>
      <c r="HVB728" s="168"/>
      <c r="HVC728" s="168"/>
      <c r="HVD728" s="168"/>
      <c r="HVE728" s="168"/>
      <c r="HVF728" s="168"/>
      <c r="HVG728" s="168"/>
      <c r="HVH728" s="168"/>
      <c r="HVI728" s="168"/>
      <c r="HVJ728" s="168"/>
      <c r="HVK728" s="168"/>
      <c r="HVL728" s="168"/>
      <c r="HVM728" s="168"/>
      <c r="HVN728" s="168"/>
      <c r="HVO728" s="168"/>
      <c r="HVP728" s="168"/>
      <c r="HVQ728" s="168"/>
      <c r="HVR728" s="168"/>
      <c r="HVS728" s="168"/>
      <c r="HVT728" s="168"/>
      <c r="HVU728" s="168"/>
      <c r="HVV728" s="168"/>
      <c r="HVW728" s="168"/>
      <c r="HVX728" s="168"/>
      <c r="HVY728" s="168"/>
      <c r="HVZ728" s="168"/>
      <c r="HWA728" s="168"/>
      <c r="HWB728" s="168"/>
      <c r="HWC728" s="508"/>
      <c r="HWD728" s="508"/>
      <c r="HWE728" s="508"/>
      <c r="HWF728" s="508"/>
      <c r="HWG728" s="508"/>
      <c r="HWH728" s="508"/>
      <c r="HWI728" s="508"/>
      <c r="HWJ728" s="508"/>
      <c r="HWK728" s="508"/>
      <c r="HWL728" s="508"/>
      <c r="HWM728" s="508"/>
      <c r="HWN728" s="508"/>
      <c r="HWO728" s="508"/>
      <c r="HWP728" s="508"/>
      <c r="HWQ728" s="508"/>
      <c r="HWR728" s="508"/>
      <c r="HWS728" s="508"/>
      <c r="HWT728" s="508"/>
      <c r="HWU728" s="508"/>
      <c r="HWV728" s="508"/>
      <c r="HWW728" s="508"/>
      <c r="HWX728" s="508"/>
      <c r="HWY728" s="508"/>
      <c r="HWZ728" s="508"/>
      <c r="HXA728" s="89"/>
      <c r="HXB728" s="89"/>
      <c r="HXC728" s="89"/>
      <c r="HXD728" s="89"/>
      <c r="HXE728" s="89"/>
      <c r="HXF728" s="508"/>
      <c r="HXG728" s="508"/>
      <c r="HXH728" s="89"/>
      <c r="HXI728" s="89"/>
      <c r="HXJ728" s="508"/>
      <c r="HXK728" s="508"/>
      <c r="HXL728" s="89"/>
      <c r="HXM728" s="89"/>
      <c r="HXN728" s="508"/>
      <c r="HXO728" s="508"/>
      <c r="HXP728" s="508"/>
      <c r="HXQ728" s="508"/>
      <c r="HXR728" s="508"/>
      <c r="HXS728" s="508"/>
      <c r="HXT728" s="508"/>
      <c r="HXU728" s="89"/>
      <c r="HXV728" s="89"/>
      <c r="HXW728" s="508"/>
      <c r="HXX728" s="508"/>
      <c r="HXY728" s="89"/>
      <c r="HXZ728" s="89"/>
      <c r="HYA728" s="508"/>
      <c r="HYB728" s="508"/>
      <c r="HYC728" s="508"/>
      <c r="HYD728" s="508"/>
      <c r="HYE728" s="508"/>
      <c r="HYF728" s="203"/>
      <c r="HYG728" s="107"/>
      <c r="HYH728" s="508"/>
      <c r="HYI728" s="508"/>
      <c r="HYJ728" s="508"/>
      <c r="HYK728" s="508"/>
      <c r="HYL728" s="508"/>
      <c r="HYM728" s="508"/>
      <c r="HYN728" s="508"/>
      <c r="HYO728" s="168"/>
      <c r="HYP728" s="168"/>
      <c r="HYQ728" s="168"/>
      <c r="HYR728" s="168"/>
      <c r="HYS728" s="168"/>
      <c r="HYT728" s="168"/>
      <c r="HYU728" s="168"/>
      <c r="HYV728" s="168"/>
      <c r="HYW728" s="168"/>
      <c r="HYX728" s="168"/>
      <c r="HYY728" s="168"/>
      <c r="HYZ728" s="168"/>
      <c r="HZA728" s="168"/>
      <c r="HZB728" s="168"/>
      <c r="HZC728" s="168"/>
      <c r="HZD728" s="168"/>
      <c r="HZE728" s="168"/>
      <c r="HZF728" s="168"/>
      <c r="HZG728" s="168"/>
      <c r="HZH728" s="168"/>
      <c r="HZI728" s="168"/>
      <c r="HZJ728" s="168"/>
      <c r="HZK728" s="168"/>
      <c r="HZL728" s="168"/>
      <c r="HZM728" s="168"/>
      <c r="HZN728" s="168"/>
      <c r="HZO728" s="168"/>
      <c r="HZP728" s="168"/>
      <c r="HZQ728" s="168"/>
      <c r="HZR728" s="168"/>
      <c r="HZS728" s="168"/>
      <c r="HZT728" s="168"/>
      <c r="HZU728" s="168"/>
      <c r="HZV728" s="168"/>
      <c r="HZW728" s="168"/>
      <c r="HZX728" s="168"/>
      <c r="HZY728" s="168"/>
      <c r="HZZ728" s="168"/>
      <c r="IAA728" s="168"/>
      <c r="IAB728" s="168"/>
      <c r="IAC728" s="168"/>
      <c r="IAD728" s="168"/>
      <c r="IAE728" s="168"/>
      <c r="IAF728" s="168"/>
      <c r="IAG728" s="508"/>
      <c r="IAH728" s="508"/>
      <c r="IAI728" s="508"/>
      <c r="IAJ728" s="508"/>
      <c r="IAK728" s="508"/>
      <c r="IAL728" s="508"/>
      <c r="IAM728" s="508"/>
      <c r="IAN728" s="508"/>
      <c r="IAO728" s="508"/>
      <c r="IAP728" s="508"/>
      <c r="IAQ728" s="508"/>
      <c r="IAR728" s="508"/>
      <c r="IAS728" s="508"/>
      <c r="IAT728" s="508"/>
      <c r="IAU728" s="508"/>
      <c r="IAV728" s="508"/>
      <c r="IAW728" s="508"/>
      <c r="IAX728" s="508"/>
      <c r="IAY728" s="508"/>
      <c r="IAZ728" s="508"/>
      <c r="IBA728" s="508"/>
      <c r="IBB728" s="508"/>
      <c r="IBC728" s="508"/>
      <c r="IBD728" s="508"/>
      <c r="IBE728" s="89"/>
      <c r="IBF728" s="89"/>
      <c r="IBG728" s="89"/>
      <c r="IBH728" s="89"/>
      <c r="IBI728" s="89"/>
      <c r="IBJ728" s="508"/>
      <c r="IBK728" s="508"/>
      <c r="IBL728" s="89"/>
      <c r="IBM728" s="89"/>
      <c r="IBN728" s="508"/>
      <c r="IBO728" s="508"/>
      <c r="IBP728" s="89"/>
      <c r="IBQ728" s="89"/>
      <c r="IBR728" s="508"/>
      <c r="IBS728" s="508"/>
      <c r="IBT728" s="508"/>
      <c r="IBU728" s="508"/>
      <c r="IBV728" s="508"/>
      <c r="IBW728" s="508"/>
      <c r="IBX728" s="508"/>
      <c r="IBY728" s="89"/>
      <c r="IBZ728" s="89"/>
      <c r="ICA728" s="508"/>
      <c r="ICB728" s="508"/>
      <c r="ICC728" s="89"/>
      <c r="ICD728" s="89"/>
      <c r="ICE728" s="508"/>
      <c r="ICF728" s="508"/>
      <c r="ICG728" s="508"/>
      <c r="ICH728" s="508"/>
      <c r="ICI728" s="508"/>
      <c r="ICJ728" s="203"/>
      <c r="ICK728" s="107"/>
      <c r="ICL728" s="508"/>
      <c r="ICM728" s="508"/>
      <c r="ICN728" s="508"/>
      <c r="ICO728" s="508"/>
      <c r="ICP728" s="508"/>
      <c r="ICQ728" s="508"/>
      <c r="ICR728" s="508"/>
      <c r="ICS728" s="168"/>
      <c r="ICT728" s="168"/>
      <c r="ICU728" s="168"/>
      <c r="ICV728" s="168"/>
      <c r="ICW728" s="168"/>
      <c r="ICX728" s="168"/>
      <c r="ICY728" s="168"/>
      <c r="ICZ728" s="168"/>
      <c r="IDA728" s="168"/>
      <c r="IDB728" s="168"/>
      <c r="IDC728" s="168"/>
      <c r="IDD728" s="168"/>
      <c r="IDE728" s="168"/>
      <c r="IDF728" s="168"/>
      <c r="IDG728" s="168"/>
      <c r="IDH728" s="168"/>
      <c r="IDI728" s="168"/>
      <c r="IDJ728" s="168"/>
      <c r="IDK728" s="168"/>
      <c r="IDL728" s="168"/>
      <c r="IDM728" s="168"/>
      <c r="IDN728" s="168"/>
      <c r="IDO728" s="168"/>
      <c r="IDP728" s="168"/>
      <c r="IDQ728" s="168"/>
      <c r="IDR728" s="168"/>
      <c r="IDS728" s="168"/>
      <c r="IDT728" s="168"/>
      <c r="IDU728" s="168"/>
      <c r="IDV728" s="168"/>
      <c r="IDW728" s="168"/>
      <c r="IDX728" s="168"/>
      <c r="IDY728" s="168"/>
      <c r="IDZ728" s="168"/>
      <c r="IEA728" s="168"/>
      <c r="IEB728" s="168"/>
      <c r="IEC728" s="168"/>
      <c r="IED728" s="168"/>
      <c r="IEE728" s="168"/>
      <c r="IEF728" s="168"/>
      <c r="IEG728" s="168"/>
      <c r="IEH728" s="168"/>
      <c r="IEI728" s="168"/>
      <c r="IEJ728" s="168"/>
      <c r="IEK728" s="508"/>
      <c r="IEL728" s="508"/>
      <c r="IEM728" s="508"/>
      <c r="IEN728" s="508"/>
      <c r="IEO728" s="508"/>
      <c r="IEP728" s="508"/>
      <c r="IEQ728" s="508"/>
      <c r="IER728" s="508"/>
      <c r="IES728" s="508"/>
      <c r="IET728" s="508"/>
      <c r="IEU728" s="508"/>
      <c r="IEV728" s="508"/>
      <c r="IEW728" s="508"/>
      <c r="IEX728" s="508"/>
      <c r="IEY728" s="508"/>
      <c r="IEZ728" s="508"/>
      <c r="IFA728" s="508"/>
      <c r="IFB728" s="508"/>
      <c r="IFC728" s="508"/>
      <c r="IFD728" s="508"/>
      <c r="IFE728" s="508"/>
      <c r="IFF728" s="508"/>
      <c r="IFG728" s="508"/>
      <c r="IFH728" s="508"/>
      <c r="IFI728" s="89"/>
      <c r="IFJ728" s="89"/>
      <c r="IFK728" s="89"/>
      <c r="IFL728" s="89"/>
      <c r="IFM728" s="89"/>
      <c r="IFN728" s="508"/>
      <c r="IFO728" s="508"/>
      <c r="IFP728" s="89"/>
      <c r="IFQ728" s="89"/>
      <c r="IFR728" s="508"/>
      <c r="IFS728" s="508"/>
      <c r="IFT728" s="89"/>
      <c r="IFU728" s="89"/>
      <c r="IFV728" s="508"/>
      <c r="IFW728" s="508"/>
      <c r="IFX728" s="508"/>
      <c r="IFY728" s="508"/>
      <c r="IFZ728" s="508"/>
      <c r="IGA728" s="508"/>
      <c r="IGB728" s="508"/>
      <c r="IGC728" s="89"/>
      <c r="IGD728" s="89"/>
      <c r="IGE728" s="508"/>
      <c r="IGF728" s="508"/>
      <c r="IGG728" s="89"/>
      <c r="IGH728" s="89"/>
      <c r="IGI728" s="508"/>
      <c r="IGJ728" s="508"/>
      <c r="IGK728" s="508"/>
      <c r="IGL728" s="508"/>
      <c r="IGM728" s="508"/>
      <c r="IGN728" s="203"/>
      <c r="IGO728" s="107"/>
      <c r="IGP728" s="508"/>
      <c r="IGQ728" s="508"/>
      <c r="IGR728" s="508"/>
      <c r="IGS728" s="508"/>
      <c r="IGT728" s="508"/>
      <c r="IGU728" s="508"/>
      <c r="IGV728" s="508"/>
      <c r="IGW728" s="168"/>
      <c r="IGX728" s="168"/>
      <c r="IGY728" s="168"/>
      <c r="IGZ728" s="168"/>
      <c r="IHA728" s="168"/>
      <c r="IHB728" s="168"/>
      <c r="IHC728" s="168"/>
      <c r="IHD728" s="168"/>
      <c r="IHE728" s="168"/>
      <c r="IHF728" s="168"/>
      <c r="IHG728" s="168"/>
      <c r="IHH728" s="168"/>
      <c r="IHI728" s="168"/>
      <c r="IHJ728" s="168"/>
      <c r="IHK728" s="168"/>
      <c r="IHL728" s="168"/>
      <c r="IHM728" s="168"/>
      <c r="IHN728" s="168"/>
      <c r="IHO728" s="168"/>
      <c r="IHP728" s="168"/>
      <c r="IHQ728" s="168"/>
      <c r="IHR728" s="168"/>
      <c r="IHS728" s="168"/>
      <c r="IHT728" s="168"/>
      <c r="IHU728" s="168"/>
      <c r="IHV728" s="168"/>
      <c r="IHW728" s="168"/>
      <c r="IHX728" s="168"/>
      <c r="IHY728" s="168"/>
      <c r="IHZ728" s="168"/>
      <c r="IIA728" s="168"/>
      <c r="IIB728" s="168"/>
      <c r="IIC728" s="168"/>
      <c r="IID728" s="168"/>
      <c r="IIE728" s="168"/>
      <c r="IIF728" s="168"/>
      <c r="IIG728" s="168"/>
      <c r="IIH728" s="168"/>
      <c r="III728" s="168"/>
      <c r="IIJ728" s="168"/>
      <c r="IIK728" s="168"/>
      <c r="IIL728" s="168"/>
      <c r="IIM728" s="168"/>
      <c r="IIN728" s="168"/>
      <c r="IIO728" s="508"/>
      <c r="IIP728" s="508"/>
      <c r="IIQ728" s="508"/>
      <c r="IIR728" s="508"/>
      <c r="IIS728" s="508"/>
      <c r="IIT728" s="508"/>
      <c r="IIU728" s="508"/>
      <c r="IIV728" s="508"/>
      <c r="IIW728" s="508"/>
      <c r="IIX728" s="508"/>
      <c r="IIY728" s="508"/>
      <c r="IIZ728" s="508"/>
      <c r="IJA728" s="508"/>
      <c r="IJB728" s="508"/>
      <c r="IJC728" s="508"/>
      <c r="IJD728" s="508"/>
      <c r="IJE728" s="508"/>
      <c r="IJF728" s="508"/>
      <c r="IJG728" s="508"/>
      <c r="IJH728" s="508"/>
      <c r="IJI728" s="508"/>
      <c r="IJJ728" s="508"/>
      <c r="IJK728" s="508"/>
      <c r="IJL728" s="508"/>
      <c r="IJM728" s="89"/>
      <c r="IJN728" s="89"/>
      <c r="IJO728" s="89"/>
      <c r="IJP728" s="89"/>
      <c r="IJQ728" s="89"/>
      <c r="IJR728" s="508"/>
      <c r="IJS728" s="508"/>
      <c r="IJT728" s="89"/>
      <c r="IJU728" s="89"/>
      <c r="IJV728" s="508"/>
      <c r="IJW728" s="508"/>
      <c r="IJX728" s="89"/>
      <c r="IJY728" s="89"/>
      <c r="IJZ728" s="508"/>
      <c r="IKA728" s="508"/>
      <c r="IKB728" s="508"/>
      <c r="IKC728" s="508"/>
      <c r="IKD728" s="508"/>
      <c r="IKE728" s="508"/>
      <c r="IKF728" s="508"/>
      <c r="IKG728" s="89"/>
      <c r="IKH728" s="89"/>
      <c r="IKI728" s="508"/>
      <c r="IKJ728" s="508"/>
      <c r="IKK728" s="89"/>
      <c r="IKL728" s="89"/>
      <c r="IKM728" s="508"/>
      <c r="IKN728" s="508"/>
      <c r="IKO728" s="508"/>
      <c r="IKP728" s="508"/>
      <c r="IKQ728" s="508"/>
      <c r="IKR728" s="203"/>
      <c r="IKS728" s="107"/>
      <c r="IKT728" s="508"/>
      <c r="IKU728" s="508"/>
      <c r="IKV728" s="508"/>
      <c r="IKW728" s="508"/>
      <c r="IKX728" s="508"/>
      <c r="IKY728" s="508"/>
      <c r="IKZ728" s="508"/>
      <c r="ILA728" s="168"/>
      <c r="ILB728" s="168"/>
      <c r="ILC728" s="168"/>
      <c r="ILD728" s="168"/>
      <c r="ILE728" s="168"/>
      <c r="ILF728" s="168"/>
      <c r="ILG728" s="168"/>
      <c r="ILH728" s="168"/>
      <c r="ILI728" s="168"/>
      <c r="ILJ728" s="168"/>
      <c r="ILK728" s="168"/>
      <c r="ILL728" s="168"/>
      <c r="ILM728" s="168"/>
      <c r="ILN728" s="168"/>
      <c r="ILO728" s="168"/>
      <c r="ILP728" s="168"/>
      <c r="ILQ728" s="168"/>
      <c r="ILR728" s="168"/>
      <c r="ILS728" s="168"/>
      <c r="ILT728" s="168"/>
      <c r="ILU728" s="168"/>
      <c r="ILV728" s="168"/>
      <c r="ILW728" s="168"/>
      <c r="ILX728" s="168"/>
      <c r="ILY728" s="168"/>
      <c r="ILZ728" s="168"/>
      <c r="IMA728" s="168"/>
      <c r="IMB728" s="168"/>
      <c r="IMC728" s="168"/>
      <c r="IMD728" s="168"/>
      <c r="IME728" s="168"/>
      <c r="IMF728" s="168"/>
      <c r="IMG728" s="168"/>
      <c r="IMH728" s="168"/>
      <c r="IMI728" s="168"/>
      <c r="IMJ728" s="168"/>
      <c r="IMK728" s="168"/>
      <c r="IML728" s="168"/>
      <c r="IMM728" s="168"/>
      <c r="IMN728" s="168"/>
      <c r="IMO728" s="168"/>
      <c r="IMP728" s="168"/>
      <c r="IMQ728" s="168"/>
      <c r="IMR728" s="168"/>
      <c r="IMS728" s="508"/>
      <c r="IMT728" s="508"/>
      <c r="IMU728" s="508"/>
      <c r="IMV728" s="508"/>
      <c r="IMW728" s="508"/>
      <c r="IMX728" s="508"/>
      <c r="IMY728" s="508"/>
      <c r="IMZ728" s="508"/>
      <c r="INA728" s="508"/>
      <c r="INB728" s="508"/>
      <c r="INC728" s="508"/>
      <c r="IND728" s="508"/>
      <c r="INE728" s="508"/>
      <c r="INF728" s="508"/>
      <c r="ING728" s="508"/>
      <c r="INH728" s="508"/>
      <c r="INI728" s="508"/>
      <c r="INJ728" s="508"/>
      <c r="INK728" s="508"/>
      <c r="INL728" s="508"/>
      <c r="INM728" s="508"/>
      <c r="INN728" s="508"/>
      <c r="INO728" s="508"/>
      <c r="INP728" s="508"/>
      <c r="INQ728" s="89"/>
      <c r="INR728" s="89"/>
      <c r="INS728" s="89"/>
      <c r="INT728" s="89"/>
      <c r="INU728" s="89"/>
      <c r="INV728" s="508"/>
      <c r="INW728" s="508"/>
      <c r="INX728" s="89"/>
      <c r="INY728" s="89"/>
      <c r="INZ728" s="508"/>
      <c r="IOA728" s="508"/>
      <c r="IOB728" s="89"/>
      <c r="IOC728" s="89"/>
      <c r="IOD728" s="508"/>
      <c r="IOE728" s="508"/>
      <c r="IOF728" s="508"/>
      <c r="IOG728" s="508"/>
      <c r="IOH728" s="508"/>
      <c r="IOI728" s="508"/>
      <c r="IOJ728" s="508"/>
      <c r="IOK728" s="89"/>
      <c r="IOL728" s="89"/>
      <c r="IOM728" s="508"/>
      <c r="ION728" s="508"/>
      <c r="IOO728" s="89"/>
      <c r="IOP728" s="89"/>
      <c r="IOQ728" s="508"/>
      <c r="IOR728" s="508"/>
      <c r="IOS728" s="508"/>
      <c r="IOT728" s="508"/>
      <c r="IOU728" s="508"/>
      <c r="IOV728" s="203"/>
      <c r="IOW728" s="107"/>
      <c r="IOX728" s="508"/>
      <c r="IOY728" s="508"/>
      <c r="IOZ728" s="508"/>
      <c r="IPA728" s="508"/>
      <c r="IPB728" s="508"/>
      <c r="IPC728" s="508"/>
      <c r="IPD728" s="508"/>
      <c r="IPE728" s="168"/>
      <c r="IPF728" s="168"/>
      <c r="IPG728" s="168"/>
      <c r="IPH728" s="168"/>
      <c r="IPI728" s="168"/>
      <c r="IPJ728" s="168"/>
      <c r="IPK728" s="168"/>
      <c r="IPL728" s="168"/>
      <c r="IPM728" s="168"/>
      <c r="IPN728" s="168"/>
      <c r="IPO728" s="168"/>
      <c r="IPP728" s="168"/>
      <c r="IPQ728" s="168"/>
      <c r="IPR728" s="168"/>
      <c r="IPS728" s="168"/>
      <c r="IPT728" s="168"/>
      <c r="IPU728" s="168"/>
      <c r="IPV728" s="168"/>
      <c r="IPW728" s="168"/>
      <c r="IPX728" s="168"/>
      <c r="IPY728" s="168"/>
      <c r="IPZ728" s="168"/>
      <c r="IQA728" s="168"/>
      <c r="IQB728" s="168"/>
      <c r="IQC728" s="168"/>
      <c r="IQD728" s="168"/>
      <c r="IQE728" s="168"/>
      <c r="IQF728" s="168"/>
      <c r="IQG728" s="168"/>
      <c r="IQH728" s="168"/>
      <c r="IQI728" s="168"/>
      <c r="IQJ728" s="168"/>
      <c r="IQK728" s="168"/>
      <c r="IQL728" s="168"/>
      <c r="IQM728" s="168"/>
      <c r="IQN728" s="168"/>
      <c r="IQO728" s="168"/>
      <c r="IQP728" s="168"/>
      <c r="IQQ728" s="168"/>
      <c r="IQR728" s="168"/>
      <c r="IQS728" s="168"/>
      <c r="IQT728" s="168"/>
      <c r="IQU728" s="168"/>
      <c r="IQV728" s="168"/>
      <c r="IQW728" s="508"/>
      <c r="IQX728" s="508"/>
      <c r="IQY728" s="508"/>
      <c r="IQZ728" s="508"/>
      <c r="IRA728" s="508"/>
      <c r="IRB728" s="508"/>
      <c r="IRC728" s="508"/>
      <c r="IRD728" s="508"/>
      <c r="IRE728" s="508"/>
      <c r="IRF728" s="508"/>
      <c r="IRG728" s="508"/>
      <c r="IRH728" s="508"/>
      <c r="IRI728" s="508"/>
      <c r="IRJ728" s="508"/>
      <c r="IRK728" s="508"/>
      <c r="IRL728" s="508"/>
      <c r="IRM728" s="508"/>
      <c r="IRN728" s="508"/>
      <c r="IRO728" s="508"/>
      <c r="IRP728" s="508"/>
      <c r="IRQ728" s="508"/>
      <c r="IRR728" s="508"/>
      <c r="IRS728" s="508"/>
      <c r="IRT728" s="508"/>
      <c r="IRU728" s="89"/>
      <c r="IRV728" s="89"/>
      <c r="IRW728" s="89"/>
      <c r="IRX728" s="89"/>
      <c r="IRY728" s="89"/>
      <c r="IRZ728" s="508"/>
      <c r="ISA728" s="508"/>
      <c r="ISB728" s="89"/>
      <c r="ISC728" s="89"/>
      <c r="ISD728" s="508"/>
      <c r="ISE728" s="508"/>
      <c r="ISF728" s="89"/>
      <c r="ISG728" s="89"/>
      <c r="ISH728" s="508"/>
      <c r="ISI728" s="508"/>
      <c r="ISJ728" s="508"/>
      <c r="ISK728" s="508"/>
      <c r="ISL728" s="508"/>
      <c r="ISM728" s="508"/>
      <c r="ISN728" s="508"/>
      <c r="ISO728" s="89"/>
      <c r="ISP728" s="89"/>
      <c r="ISQ728" s="508"/>
      <c r="ISR728" s="508"/>
      <c r="ISS728" s="89"/>
      <c r="IST728" s="89"/>
      <c r="ISU728" s="508"/>
      <c r="ISV728" s="508"/>
      <c r="ISW728" s="508"/>
      <c r="ISX728" s="508"/>
      <c r="ISY728" s="508"/>
      <c r="ISZ728" s="203"/>
      <c r="ITA728" s="107"/>
      <c r="ITB728" s="508"/>
      <c r="ITC728" s="508"/>
      <c r="ITD728" s="508"/>
      <c r="ITE728" s="508"/>
      <c r="ITF728" s="508"/>
      <c r="ITG728" s="508"/>
      <c r="ITH728" s="508"/>
      <c r="ITI728" s="168"/>
      <c r="ITJ728" s="168"/>
      <c r="ITK728" s="168"/>
      <c r="ITL728" s="168"/>
      <c r="ITM728" s="168"/>
      <c r="ITN728" s="168"/>
      <c r="ITO728" s="168"/>
      <c r="ITP728" s="168"/>
      <c r="ITQ728" s="168"/>
      <c r="ITR728" s="168"/>
      <c r="ITS728" s="168"/>
      <c r="ITT728" s="168"/>
      <c r="ITU728" s="168"/>
      <c r="ITV728" s="168"/>
      <c r="ITW728" s="168"/>
      <c r="ITX728" s="168"/>
      <c r="ITY728" s="168"/>
      <c r="ITZ728" s="168"/>
      <c r="IUA728" s="168"/>
      <c r="IUB728" s="168"/>
      <c r="IUC728" s="168"/>
      <c r="IUD728" s="168"/>
      <c r="IUE728" s="168"/>
      <c r="IUF728" s="168"/>
      <c r="IUG728" s="168"/>
      <c r="IUH728" s="168"/>
      <c r="IUI728" s="168"/>
      <c r="IUJ728" s="168"/>
      <c r="IUK728" s="168"/>
      <c r="IUL728" s="168"/>
      <c r="IUM728" s="168"/>
      <c r="IUN728" s="168"/>
      <c r="IUO728" s="168"/>
      <c r="IUP728" s="168"/>
      <c r="IUQ728" s="168"/>
      <c r="IUR728" s="168"/>
      <c r="IUS728" s="168"/>
      <c r="IUT728" s="168"/>
      <c r="IUU728" s="168"/>
      <c r="IUV728" s="168"/>
      <c r="IUW728" s="168"/>
      <c r="IUX728" s="168"/>
      <c r="IUY728" s="168"/>
      <c r="IUZ728" s="168"/>
      <c r="IVA728" s="508"/>
      <c r="IVB728" s="508"/>
      <c r="IVC728" s="508"/>
      <c r="IVD728" s="508"/>
      <c r="IVE728" s="508"/>
      <c r="IVF728" s="508"/>
      <c r="IVG728" s="508"/>
      <c r="IVH728" s="508"/>
      <c r="IVI728" s="508"/>
      <c r="IVJ728" s="508"/>
      <c r="IVK728" s="508"/>
      <c r="IVL728" s="508"/>
      <c r="IVM728" s="508"/>
      <c r="IVN728" s="508"/>
      <c r="IVO728" s="508"/>
      <c r="IVP728" s="508"/>
      <c r="IVQ728" s="508"/>
      <c r="IVR728" s="508"/>
      <c r="IVS728" s="508"/>
      <c r="IVT728" s="508"/>
      <c r="IVU728" s="508"/>
      <c r="IVV728" s="508"/>
      <c r="IVW728" s="508"/>
      <c r="IVX728" s="508"/>
      <c r="IVY728" s="89"/>
      <c r="IVZ728" s="89"/>
      <c r="IWA728" s="89"/>
      <c r="IWB728" s="89"/>
      <c r="IWC728" s="89"/>
      <c r="IWD728" s="508"/>
      <c r="IWE728" s="508"/>
      <c r="IWF728" s="89"/>
      <c r="IWG728" s="89"/>
      <c r="IWH728" s="508"/>
      <c r="IWI728" s="508"/>
      <c r="IWJ728" s="89"/>
      <c r="IWK728" s="89"/>
      <c r="IWL728" s="508"/>
      <c r="IWM728" s="508"/>
      <c r="IWN728" s="508"/>
      <c r="IWO728" s="508"/>
      <c r="IWP728" s="508"/>
      <c r="IWQ728" s="508"/>
      <c r="IWR728" s="508"/>
      <c r="IWS728" s="89"/>
      <c r="IWT728" s="89"/>
      <c r="IWU728" s="508"/>
      <c r="IWV728" s="508"/>
      <c r="IWW728" s="89"/>
      <c r="IWX728" s="89"/>
      <c r="IWY728" s="508"/>
      <c r="IWZ728" s="508"/>
      <c r="IXA728" s="508"/>
      <c r="IXB728" s="508"/>
      <c r="IXC728" s="508"/>
      <c r="IXD728" s="203"/>
      <c r="IXE728" s="107"/>
      <c r="IXF728" s="508"/>
      <c r="IXG728" s="508"/>
      <c r="IXH728" s="508"/>
      <c r="IXI728" s="508"/>
      <c r="IXJ728" s="508"/>
      <c r="IXK728" s="508"/>
      <c r="IXL728" s="508"/>
      <c r="IXM728" s="168"/>
      <c r="IXN728" s="168"/>
      <c r="IXO728" s="168"/>
      <c r="IXP728" s="168"/>
      <c r="IXQ728" s="168"/>
      <c r="IXR728" s="168"/>
      <c r="IXS728" s="168"/>
      <c r="IXT728" s="168"/>
      <c r="IXU728" s="168"/>
      <c r="IXV728" s="168"/>
      <c r="IXW728" s="168"/>
      <c r="IXX728" s="168"/>
      <c r="IXY728" s="168"/>
      <c r="IXZ728" s="168"/>
      <c r="IYA728" s="168"/>
      <c r="IYB728" s="168"/>
      <c r="IYC728" s="168"/>
      <c r="IYD728" s="168"/>
      <c r="IYE728" s="168"/>
      <c r="IYF728" s="168"/>
      <c r="IYG728" s="168"/>
      <c r="IYH728" s="168"/>
      <c r="IYI728" s="168"/>
      <c r="IYJ728" s="168"/>
      <c r="IYK728" s="168"/>
      <c r="IYL728" s="168"/>
      <c r="IYM728" s="168"/>
      <c r="IYN728" s="168"/>
      <c r="IYO728" s="168"/>
      <c r="IYP728" s="168"/>
      <c r="IYQ728" s="168"/>
      <c r="IYR728" s="168"/>
      <c r="IYS728" s="168"/>
      <c r="IYT728" s="168"/>
      <c r="IYU728" s="168"/>
      <c r="IYV728" s="168"/>
      <c r="IYW728" s="168"/>
      <c r="IYX728" s="168"/>
      <c r="IYY728" s="168"/>
      <c r="IYZ728" s="168"/>
      <c r="IZA728" s="168"/>
      <c r="IZB728" s="168"/>
      <c r="IZC728" s="168"/>
      <c r="IZD728" s="168"/>
      <c r="IZE728" s="508"/>
      <c r="IZF728" s="508"/>
      <c r="IZG728" s="508"/>
      <c r="IZH728" s="508"/>
      <c r="IZI728" s="508"/>
      <c r="IZJ728" s="508"/>
      <c r="IZK728" s="508"/>
      <c r="IZL728" s="508"/>
      <c r="IZM728" s="508"/>
      <c r="IZN728" s="508"/>
      <c r="IZO728" s="508"/>
      <c r="IZP728" s="508"/>
      <c r="IZQ728" s="508"/>
      <c r="IZR728" s="508"/>
      <c r="IZS728" s="508"/>
      <c r="IZT728" s="508"/>
      <c r="IZU728" s="508"/>
      <c r="IZV728" s="508"/>
      <c r="IZW728" s="508"/>
      <c r="IZX728" s="508"/>
      <c r="IZY728" s="508"/>
      <c r="IZZ728" s="508"/>
      <c r="JAA728" s="508"/>
      <c r="JAB728" s="508"/>
      <c r="JAC728" s="89"/>
      <c r="JAD728" s="89"/>
      <c r="JAE728" s="89"/>
      <c r="JAF728" s="89"/>
      <c r="JAG728" s="89"/>
      <c r="JAH728" s="508"/>
      <c r="JAI728" s="508"/>
      <c r="JAJ728" s="89"/>
      <c r="JAK728" s="89"/>
      <c r="JAL728" s="508"/>
      <c r="JAM728" s="508"/>
      <c r="JAN728" s="89"/>
      <c r="JAO728" s="89"/>
      <c r="JAP728" s="508"/>
      <c r="JAQ728" s="508"/>
      <c r="JAR728" s="508"/>
      <c r="JAS728" s="508"/>
      <c r="JAT728" s="508"/>
      <c r="JAU728" s="508"/>
      <c r="JAV728" s="508"/>
      <c r="JAW728" s="89"/>
      <c r="JAX728" s="89"/>
      <c r="JAY728" s="508"/>
      <c r="JAZ728" s="508"/>
      <c r="JBA728" s="89"/>
      <c r="JBB728" s="89"/>
      <c r="JBC728" s="508"/>
      <c r="JBD728" s="508"/>
      <c r="JBE728" s="508"/>
      <c r="JBF728" s="508"/>
      <c r="JBG728" s="508"/>
      <c r="JBH728" s="203"/>
      <c r="JBI728" s="107"/>
      <c r="JBJ728" s="508"/>
      <c r="JBK728" s="508"/>
      <c r="JBL728" s="508"/>
      <c r="JBM728" s="508"/>
      <c r="JBN728" s="508"/>
      <c r="JBO728" s="508"/>
      <c r="JBP728" s="508"/>
      <c r="JBQ728" s="168"/>
      <c r="JBR728" s="168"/>
      <c r="JBS728" s="168"/>
      <c r="JBT728" s="168"/>
      <c r="JBU728" s="168"/>
      <c r="JBV728" s="168"/>
      <c r="JBW728" s="168"/>
      <c r="JBX728" s="168"/>
      <c r="JBY728" s="168"/>
      <c r="JBZ728" s="168"/>
      <c r="JCA728" s="168"/>
      <c r="JCB728" s="168"/>
      <c r="JCC728" s="168"/>
      <c r="JCD728" s="168"/>
      <c r="JCE728" s="168"/>
      <c r="JCF728" s="168"/>
      <c r="JCG728" s="168"/>
      <c r="JCH728" s="168"/>
      <c r="JCI728" s="168"/>
      <c r="JCJ728" s="168"/>
      <c r="JCK728" s="168"/>
      <c r="JCL728" s="168"/>
      <c r="JCM728" s="168"/>
      <c r="JCN728" s="168"/>
      <c r="JCO728" s="168"/>
      <c r="JCP728" s="168"/>
      <c r="JCQ728" s="168"/>
      <c r="JCR728" s="168"/>
      <c r="JCS728" s="168"/>
      <c r="JCT728" s="168"/>
      <c r="JCU728" s="168"/>
      <c r="JCV728" s="168"/>
      <c r="JCW728" s="168"/>
      <c r="JCX728" s="168"/>
      <c r="JCY728" s="168"/>
      <c r="JCZ728" s="168"/>
      <c r="JDA728" s="168"/>
      <c r="JDB728" s="168"/>
      <c r="JDC728" s="168"/>
      <c r="JDD728" s="168"/>
      <c r="JDE728" s="168"/>
      <c r="JDF728" s="168"/>
      <c r="JDG728" s="168"/>
      <c r="JDH728" s="168"/>
      <c r="JDI728" s="508"/>
      <c r="JDJ728" s="508"/>
      <c r="JDK728" s="508"/>
      <c r="JDL728" s="508"/>
      <c r="JDM728" s="508"/>
      <c r="JDN728" s="508"/>
      <c r="JDO728" s="508"/>
      <c r="JDP728" s="508"/>
      <c r="JDQ728" s="508"/>
      <c r="JDR728" s="508"/>
      <c r="JDS728" s="508"/>
      <c r="JDT728" s="508"/>
      <c r="JDU728" s="508"/>
      <c r="JDV728" s="508"/>
      <c r="JDW728" s="508"/>
      <c r="JDX728" s="508"/>
      <c r="JDY728" s="508"/>
      <c r="JDZ728" s="508"/>
      <c r="JEA728" s="508"/>
      <c r="JEB728" s="508"/>
      <c r="JEC728" s="508"/>
      <c r="JED728" s="508"/>
      <c r="JEE728" s="508"/>
      <c r="JEF728" s="508"/>
      <c r="JEG728" s="89"/>
      <c r="JEH728" s="89"/>
      <c r="JEI728" s="89"/>
      <c r="JEJ728" s="89"/>
      <c r="JEK728" s="89"/>
      <c r="JEL728" s="508"/>
      <c r="JEM728" s="508"/>
      <c r="JEN728" s="89"/>
      <c r="JEO728" s="89"/>
      <c r="JEP728" s="508"/>
      <c r="JEQ728" s="508"/>
      <c r="JER728" s="89"/>
      <c r="JES728" s="89"/>
      <c r="JET728" s="508"/>
      <c r="JEU728" s="508"/>
      <c r="JEV728" s="508"/>
      <c r="JEW728" s="508"/>
      <c r="JEX728" s="508"/>
      <c r="JEY728" s="508"/>
      <c r="JEZ728" s="508"/>
      <c r="JFA728" s="89"/>
      <c r="JFB728" s="89"/>
      <c r="JFC728" s="508"/>
      <c r="JFD728" s="508"/>
      <c r="JFE728" s="89"/>
      <c r="JFF728" s="89"/>
      <c r="JFG728" s="508"/>
      <c r="JFH728" s="508"/>
      <c r="JFI728" s="508"/>
      <c r="JFJ728" s="508"/>
      <c r="JFK728" s="508"/>
      <c r="JFL728" s="203"/>
      <c r="JFM728" s="107"/>
      <c r="JFN728" s="508"/>
      <c r="JFO728" s="508"/>
      <c r="JFP728" s="508"/>
      <c r="JFQ728" s="508"/>
      <c r="JFR728" s="508"/>
      <c r="JFS728" s="508"/>
      <c r="JFT728" s="508"/>
      <c r="JFU728" s="168"/>
      <c r="JFV728" s="168"/>
      <c r="JFW728" s="168"/>
      <c r="JFX728" s="168"/>
      <c r="JFY728" s="168"/>
      <c r="JFZ728" s="168"/>
      <c r="JGA728" s="168"/>
      <c r="JGB728" s="168"/>
      <c r="JGC728" s="168"/>
      <c r="JGD728" s="168"/>
      <c r="JGE728" s="168"/>
      <c r="JGF728" s="168"/>
      <c r="JGG728" s="168"/>
      <c r="JGH728" s="168"/>
      <c r="JGI728" s="168"/>
      <c r="JGJ728" s="168"/>
      <c r="JGK728" s="168"/>
      <c r="JGL728" s="168"/>
      <c r="JGM728" s="168"/>
      <c r="JGN728" s="168"/>
      <c r="JGO728" s="168"/>
      <c r="JGP728" s="168"/>
      <c r="JGQ728" s="168"/>
      <c r="JGR728" s="168"/>
      <c r="JGS728" s="168"/>
      <c r="JGT728" s="168"/>
      <c r="JGU728" s="168"/>
      <c r="JGV728" s="168"/>
      <c r="JGW728" s="168"/>
      <c r="JGX728" s="168"/>
      <c r="JGY728" s="168"/>
      <c r="JGZ728" s="168"/>
      <c r="JHA728" s="168"/>
      <c r="JHB728" s="168"/>
      <c r="JHC728" s="168"/>
      <c r="JHD728" s="168"/>
      <c r="JHE728" s="168"/>
      <c r="JHF728" s="168"/>
      <c r="JHG728" s="168"/>
      <c r="JHH728" s="168"/>
      <c r="JHI728" s="168"/>
      <c r="JHJ728" s="168"/>
      <c r="JHK728" s="168"/>
      <c r="JHL728" s="168"/>
      <c r="JHM728" s="508"/>
      <c r="JHN728" s="508"/>
      <c r="JHO728" s="508"/>
      <c r="JHP728" s="508"/>
      <c r="JHQ728" s="508"/>
      <c r="JHR728" s="508"/>
      <c r="JHS728" s="508"/>
      <c r="JHT728" s="508"/>
      <c r="JHU728" s="508"/>
      <c r="JHV728" s="508"/>
      <c r="JHW728" s="508"/>
      <c r="JHX728" s="508"/>
      <c r="JHY728" s="508"/>
      <c r="JHZ728" s="508"/>
      <c r="JIA728" s="508"/>
      <c r="JIB728" s="508"/>
      <c r="JIC728" s="508"/>
      <c r="JID728" s="508"/>
      <c r="JIE728" s="508"/>
      <c r="JIF728" s="508"/>
      <c r="JIG728" s="508"/>
      <c r="JIH728" s="508"/>
      <c r="JII728" s="508"/>
      <c r="JIJ728" s="508"/>
      <c r="JIK728" s="89"/>
      <c r="JIL728" s="89"/>
      <c r="JIM728" s="89"/>
      <c r="JIN728" s="89"/>
      <c r="JIO728" s="89"/>
      <c r="JIP728" s="508"/>
      <c r="JIQ728" s="508"/>
      <c r="JIR728" s="89"/>
      <c r="JIS728" s="89"/>
      <c r="JIT728" s="508"/>
      <c r="JIU728" s="508"/>
      <c r="JIV728" s="89"/>
      <c r="JIW728" s="89"/>
      <c r="JIX728" s="508"/>
      <c r="JIY728" s="508"/>
      <c r="JIZ728" s="508"/>
      <c r="JJA728" s="508"/>
      <c r="JJB728" s="508"/>
      <c r="JJC728" s="508"/>
      <c r="JJD728" s="508"/>
      <c r="JJE728" s="89"/>
      <c r="JJF728" s="89"/>
      <c r="JJG728" s="508"/>
      <c r="JJH728" s="508"/>
      <c r="JJI728" s="89"/>
      <c r="JJJ728" s="89"/>
      <c r="JJK728" s="508"/>
      <c r="JJL728" s="508"/>
      <c r="JJM728" s="508"/>
      <c r="JJN728" s="508"/>
      <c r="JJO728" s="508"/>
      <c r="JJP728" s="203"/>
      <c r="JJQ728" s="107"/>
      <c r="JJR728" s="508"/>
      <c r="JJS728" s="508"/>
      <c r="JJT728" s="508"/>
      <c r="JJU728" s="508"/>
      <c r="JJV728" s="508"/>
      <c r="JJW728" s="508"/>
      <c r="JJX728" s="508"/>
      <c r="JJY728" s="168"/>
      <c r="JJZ728" s="168"/>
      <c r="JKA728" s="168"/>
      <c r="JKB728" s="168"/>
      <c r="JKC728" s="168"/>
      <c r="JKD728" s="168"/>
      <c r="JKE728" s="168"/>
      <c r="JKF728" s="168"/>
      <c r="JKG728" s="168"/>
      <c r="JKH728" s="168"/>
      <c r="JKI728" s="168"/>
      <c r="JKJ728" s="168"/>
      <c r="JKK728" s="168"/>
      <c r="JKL728" s="168"/>
      <c r="JKM728" s="168"/>
      <c r="JKN728" s="168"/>
      <c r="JKO728" s="168"/>
      <c r="JKP728" s="168"/>
      <c r="JKQ728" s="168"/>
      <c r="JKR728" s="168"/>
      <c r="JKS728" s="168"/>
      <c r="JKT728" s="168"/>
      <c r="JKU728" s="168"/>
      <c r="JKV728" s="168"/>
      <c r="JKW728" s="168"/>
      <c r="JKX728" s="168"/>
      <c r="JKY728" s="168"/>
      <c r="JKZ728" s="168"/>
      <c r="JLA728" s="168"/>
      <c r="JLB728" s="168"/>
      <c r="JLC728" s="168"/>
      <c r="JLD728" s="168"/>
      <c r="JLE728" s="168"/>
      <c r="JLF728" s="168"/>
      <c r="JLG728" s="168"/>
      <c r="JLH728" s="168"/>
      <c r="JLI728" s="168"/>
      <c r="JLJ728" s="168"/>
      <c r="JLK728" s="168"/>
      <c r="JLL728" s="168"/>
      <c r="JLM728" s="168"/>
      <c r="JLN728" s="168"/>
      <c r="JLO728" s="168"/>
      <c r="JLP728" s="168"/>
      <c r="JLQ728" s="508"/>
      <c r="JLR728" s="508"/>
      <c r="JLS728" s="508"/>
      <c r="JLT728" s="508"/>
      <c r="JLU728" s="508"/>
      <c r="JLV728" s="508"/>
      <c r="JLW728" s="508"/>
      <c r="JLX728" s="508"/>
      <c r="JLY728" s="508"/>
      <c r="JLZ728" s="508"/>
      <c r="JMA728" s="508"/>
      <c r="JMB728" s="508"/>
      <c r="JMC728" s="508"/>
      <c r="JMD728" s="508"/>
      <c r="JME728" s="508"/>
      <c r="JMF728" s="508"/>
      <c r="JMG728" s="508"/>
      <c r="JMH728" s="508"/>
      <c r="JMI728" s="508"/>
      <c r="JMJ728" s="508"/>
      <c r="JMK728" s="508"/>
      <c r="JML728" s="508"/>
      <c r="JMM728" s="508"/>
      <c r="JMN728" s="508"/>
      <c r="JMO728" s="89"/>
      <c r="JMP728" s="89"/>
      <c r="JMQ728" s="89"/>
      <c r="JMR728" s="89"/>
      <c r="JMS728" s="89"/>
      <c r="JMT728" s="508"/>
      <c r="JMU728" s="508"/>
      <c r="JMV728" s="89"/>
      <c r="JMW728" s="89"/>
      <c r="JMX728" s="508"/>
      <c r="JMY728" s="508"/>
      <c r="JMZ728" s="89"/>
      <c r="JNA728" s="89"/>
      <c r="JNB728" s="508"/>
      <c r="JNC728" s="508"/>
      <c r="JND728" s="508"/>
      <c r="JNE728" s="508"/>
      <c r="JNF728" s="508"/>
      <c r="JNG728" s="508"/>
      <c r="JNH728" s="508"/>
      <c r="JNI728" s="89"/>
      <c r="JNJ728" s="89"/>
      <c r="JNK728" s="508"/>
      <c r="JNL728" s="508"/>
      <c r="JNM728" s="89"/>
      <c r="JNN728" s="89"/>
      <c r="JNO728" s="508"/>
      <c r="JNP728" s="508"/>
      <c r="JNQ728" s="508"/>
      <c r="JNR728" s="508"/>
      <c r="JNS728" s="508"/>
      <c r="JNT728" s="203"/>
      <c r="JNU728" s="107"/>
      <c r="JNV728" s="508"/>
      <c r="JNW728" s="508"/>
      <c r="JNX728" s="508"/>
      <c r="JNY728" s="508"/>
      <c r="JNZ728" s="508"/>
      <c r="JOA728" s="508"/>
      <c r="JOB728" s="508"/>
      <c r="JOC728" s="168"/>
      <c r="JOD728" s="168"/>
      <c r="JOE728" s="168"/>
      <c r="JOF728" s="168"/>
      <c r="JOG728" s="168"/>
      <c r="JOH728" s="168"/>
      <c r="JOI728" s="168"/>
      <c r="JOJ728" s="168"/>
      <c r="JOK728" s="168"/>
      <c r="JOL728" s="168"/>
      <c r="JOM728" s="168"/>
      <c r="JON728" s="168"/>
      <c r="JOO728" s="168"/>
      <c r="JOP728" s="168"/>
      <c r="JOQ728" s="168"/>
      <c r="JOR728" s="168"/>
      <c r="JOS728" s="168"/>
      <c r="JOT728" s="168"/>
      <c r="JOU728" s="168"/>
      <c r="JOV728" s="168"/>
      <c r="JOW728" s="168"/>
      <c r="JOX728" s="168"/>
      <c r="JOY728" s="168"/>
      <c r="JOZ728" s="168"/>
      <c r="JPA728" s="168"/>
      <c r="JPB728" s="168"/>
      <c r="JPC728" s="168"/>
      <c r="JPD728" s="168"/>
      <c r="JPE728" s="168"/>
      <c r="JPF728" s="168"/>
      <c r="JPG728" s="168"/>
      <c r="JPH728" s="168"/>
      <c r="JPI728" s="168"/>
      <c r="JPJ728" s="168"/>
      <c r="JPK728" s="168"/>
      <c r="JPL728" s="168"/>
      <c r="JPM728" s="168"/>
      <c r="JPN728" s="168"/>
      <c r="JPO728" s="168"/>
      <c r="JPP728" s="168"/>
      <c r="JPQ728" s="168"/>
      <c r="JPR728" s="168"/>
      <c r="JPS728" s="168"/>
      <c r="JPT728" s="168"/>
      <c r="JPU728" s="508"/>
      <c r="JPV728" s="508"/>
      <c r="JPW728" s="508"/>
      <c r="JPX728" s="508"/>
      <c r="JPY728" s="508"/>
      <c r="JPZ728" s="508"/>
      <c r="JQA728" s="508"/>
      <c r="JQB728" s="508"/>
      <c r="JQC728" s="508"/>
      <c r="JQD728" s="508"/>
      <c r="JQE728" s="508"/>
      <c r="JQF728" s="508"/>
      <c r="JQG728" s="508"/>
      <c r="JQH728" s="508"/>
      <c r="JQI728" s="508"/>
      <c r="JQJ728" s="508"/>
      <c r="JQK728" s="508"/>
      <c r="JQL728" s="508"/>
      <c r="JQM728" s="508"/>
      <c r="JQN728" s="508"/>
      <c r="JQO728" s="508"/>
      <c r="JQP728" s="508"/>
      <c r="JQQ728" s="508"/>
      <c r="JQR728" s="508"/>
      <c r="JQS728" s="89"/>
      <c r="JQT728" s="89"/>
      <c r="JQU728" s="89"/>
      <c r="JQV728" s="89"/>
      <c r="JQW728" s="89"/>
      <c r="JQX728" s="508"/>
      <c r="JQY728" s="508"/>
      <c r="JQZ728" s="89"/>
      <c r="JRA728" s="89"/>
      <c r="JRB728" s="508"/>
      <c r="JRC728" s="508"/>
      <c r="JRD728" s="89"/>
      <c r="JRE728" s="89"/>
      <c r="JRF728" s="508"/>
      <c r="JRG728" s="508"/>
      <c r="JRH728" s="508"/>
      <c r="JRI728" s="508"/>
      <c r="JRJ728" s="508"/>
      <c r="JRK728" s="508"/>
      <c r="JRL728" s="508"/>
      <c r="JRM728" s="89"/>
      <c r="JRN728" s="89"/>
      <c r="JRO728" s="508"/>
      <c r="JRP728" s="508"/>
      <c r="JRQ728" s="89"/>
      <c r="JRR728" s="89"/>
      <c r="JRS728" s="508"/>
      <c r="JRT728" s="508"/>
      <c r="JRU728" s="508"/>
      <c r="JRV728" s="508"/>
      <c r="JRW728" s="508"/>
      <c r="JRX728" s="203"/>
      <c r="JRY728" s="107"/>
      <c r="JRZ728" s="508"/>
      <c r="JSA728" s="508"/>
      <c r="JSB728" s="508"/>
      <c r="JSC728" s="508"/>
      <c r="JSD728" s="508"/>
      <c r="JSE728" s="508"/>
      <c r="JSF728" s="508"/>
      <c r="JSG728" s="168"/>
      <c r="JSH728" s="168"/>
      <c r="JSI728" s="168"/>
      <c r="JSJ728" s="168"/>
      <c r="JSK728" s="168"/>
      <c r="JSL728" s="168"/>
      <c r="JSM728" s="168"/>
      <c r="JSN728" s="168"/>
      <c r="JSO728" s="168"/>
      <c r="JSP728" s="168"/>
      <c r="JSQ728" s="168"/>
      <c r="JSR728" s="168"/>
      <c r="JSS728" s="168"/>
      <c r="JST728" s="168"/>
      <c r="JSU728" s="168"/>
      <c r="JSV728" s="168"/>
      <c r="JSW728" s="168"/>
      <c r="JSX728" s="168"/>
      <c r="JSY728" s="168"/>
      <c r="JSZ728" s="168"/>
      <c r="JTA728" s="168"/>
      <c r="JTB728" s="168"/>
      <c r="JTC728" s="168"/>
      <c r="JTD728" s="168"/>
      <c r="JTE728" s="168"/>
      <c r="JTF728" s="168"/>
      <c r="JTG728" s="168"/>
      <c r="JTH728" s="168"/>
      <c r="JTI728" s="168"/>
      <c r="JTJ728" s="168"/>
      <c r="JTK728" s="168"/>
      <c r="JTL728" s="168"/>
      <c r="JTM728" s="168"/>
      <c r="JTN728" s="168"/>
      <c r="JTO728" s="168"/>
      <c r="JTP728" s="168"/>
      <c r="JTQ728" s="168"/>
      <c r="JTR728" s="168"/>
      <c r="JTS728" s="168"/>
      <c r="JTT728" s="168"/>
      <c r="JTU728" s="168"/>
      <c r="JTV728" s="168"/>
      <c r="JTW728" s="168"/>
      <c r="JTX728" s="168"/>
      <c r="JTY728" s="508"/>
      <c r="JTZ728" s="508"/>
      <c r="JUA728" s="508"/>
      <c r="JUB728" s="508"/>
      <c r="JUC728" s="508"/>
      <c r="JUD728" s="508"/>
      <c r="JUE728" s="508"/>
      <c r="JUF728" s="508"/>
      <c r="JUG728" s="508"/>
      <c r="JUH728" s="508"/>
      <c r="JUI728" s="508"/>
      <c r="JUJ728" s="508"/>
      <c r="JUK728" s="508"/>
      <c r="JUL728" s="508"/>
      <c r="JUM728" s="508"/>
      <c r="JUN728" s="508"/>
      <c r="JUO728" s="508"/>
      <c r="JUP728" s="508"/>
      <c r="JUQ728" s="508"/>
      <c r="JUR728" s="508"/>
      <c r="JUS728" s="508"/>
      <c r="JUT728" s="508"/>
      <c r="JUU728" s="508"/>
      <c r="JUV728" s="508"/>
      <c r="JUW728" s="89"/>
      <c r="JUX728" s="89"/>
      <c r="JUY728" s="89"/>
      <c r="JUZ728" s="89"/>
      <c r="JVA728" s="89"/>
      <c r="JVB728" s="508"/>
      <c r="JVC728" s="508"/>
      <c r="JVD728" s="89"/>
      <c r="JVE728" s="89"/>
      <c r="JVF728" s="508"/>
      <c r="JVG728" s="508"/>
      <c r="JVH728" s="89"/>
      <c r="JVI728" s="89"/>
      <c r="JVJ728" s="508"/>
      <c r="JVK728" s="508"/>
      <c r="JVL728" s="508"/>
      <c r="JVM728" s="508"/>
      <c r="JVN728" s="508"/>
      <c r="JVO728" s="508"/>
      <c r="JVP728" s="508"/>
      <c r="JVQ728" s="89"/>
      <c r="JVR728" s="89"/>
      <c r="JVS728" s="508"/>
      <c r="JVT728" s="508"/>
      <c r="JVU728" s="89"/>
      <c r="JVV728" s="89"/>
      <c r="JVW728" s="508"/>
      <c r="JVX728" s="508"/>
      <c r="JVY728" s="508"/>
      <c r="JVZ728" s="508"/>
      <c r="JWA728" s="508"/>
      <c r="JWB728" s="203"/>
      <c r="JWC728" s="107"/>
      <c r="JWD728" s="508"/>
      <c r="JWE728" s="508"/>
      <c r="JWF728" s="508"/>
      <c r="JWG728" s="508"/>
      <c r="JWH728" s="508"/>
      <c r="JWI728" s="508"/>
      <c r="JWJ728" s="508"/>
      <c r="JWK728" s="168"/>
      <c r="JWL728" s="168"/>
      <c r="JWM728" s="168"/>
      <c r="JWN728" s="168"/>
      <c r="JWO728" s="168"/>
      <c r="JWP728" s="168"/>
      <c r="JWQ728" s="168"/>
      <c r="JWR728" s="168"/>
      <c r="JWS728" s="168"/>
      <c r="JWT728" s="168"/>
      <c r="JWU728" s="168"/>
      <c r="JWV728" s="168"/>
      <c r="JWW728" s="168"/>
      <c r="JWX728" s="168"/>
      <c r="JWY728" s="168"/>
      <c r="JWZ728" s="168"/>
      <c r="JXA728" s="168"/>
      <c r="JXB728" s="168"/>
      <c r="JXC728" s="168"/>
      <c r="JXD728" s="168"/>
      <c r="JXE728" s="168"/>
      <c r="JXF728" s="168"/>
      <c r="JXG728" s="168"/>
      <c r="JXH728" s="168"/>
      <c r="JXI728" s="168"/>
      <c r="JXJ728" s="168"/>
      <c r="JXK728" s="168"/>
      <c r="JXL728" s="168"/>
      <c r="JXM728" s="168"/>
      <c r="JXN728" s="168"/>
      <c r="JXO728" s="168"/>
      <c r="JXP728" s="168"/>
      <c r="JXQ728" s="168"/>
      <c r="JXR728" s="168"/>
      <c r="JXS728" s="168"/>
      <c r="JXT728" s="168"/>
      <c r="JXU728" s="168"/>
      <c r="JXV728" s="168"/>
      <c r="JXW728" s="168"/>
      <c r="JXX728" s="168"/>
      <c r="JXY728" s="168"/>
      <c r="JXZ728" s="168"/>
      <c r="JYA728" s="168"/>
      <c r="JYB728" s="168"/>
      <c r="JYC728" s="508"/>
      <c r="JYD728" s="508"/>
      <c r="JYE728" s="508"/>
      <c r="JYF728" s="508"/>
      <c r="JYG728" s="508"/>
      <c r="JYH728" s="508"/>
      <c r="JYI728" s="508"/>
      <c r="JYJ728" s="508"/>
      <c r="JYK728" s="508"/>
      <c r="JYL728" s="508"/>
      <c r="JYM728" s="508"/>
      <c r="JYN728" s="508"/>
      <c r="JYO728" s="508"/>
      <c r="JYP728" s="508"/>
      <c r="JYQ728" s="508"/>
      <c r="JYR728" s="508"/>
      <c r="JYS728" s="508"/>
      <c r="JYT728" s="508"/>
      <c r="JYU728" s="508"/>
      <c r="JYV728" s="508"/>
      <c r="JYW728" s="508"/>
      <c r="JYX728" s="508"/>
      <c r="JYY728" s="508"/>
      <c r="JYZ728" s="508"/>
      <c r="JZA728" s="89"/>
      <c r="JZB728" s="89"/>
      <c r="JZC728" s="89"/>
      <c r="JZD728" s="89"/>
      <c r="JZE728" s="89"/>
      <c r="JZF728" s="508"/>
      <c r="JZG728" s="508"/>
      <c r="JZH728" s="89"/>
      <c r="JZI728" s="89"/>
      <c r="JZJ728" s="508"/>
      <c r="JZK728" s="508"/>
      <c r="JZL728" s="89"/>
      <c r="JZM728" s="89"/>
      <c r="JZN728" s="508"/>
      <c r="JZO728" s="508"/>
      <c r="JZP728" s="508"/>
      <c r="JZQ728" s="508"/>
      <c r="JZR728" s="508"/>
      <c r="JZS728" s="508"/>
      <c r="JZT728" s="508"/>
      <c r="JZU728" s="89"/>
      <c r="JZV728" s="89"/>
      <c r="JZW728" s="508"/>
      <c r="JZX728" s="508"/>
      <c r="JZY728" s="89"/>
      <c r="JZZ728" s="89"/>
      <c r="KAA728" s="508"/>
      <c r="KAB728" s="508"/>
      <c r="KAC728" s="508"/>
      <c r="KAD728" s="508"/>
      <c r="KAE728" s="508"/>
      <c r="KAF728" s="203"/>
      <c r="KAG728" s="107"/>
      <c r="KAH728" s="508"/>
      <c r="KAI728" s="508"/>
      <c r="KAJ728" s="508"/>
      <c r="KAK728" s="508"/>
      <c r="KAL728" s="508"/>
      <c r="KAM728" s="508"/>
      <c r="KAN728" s="508"/>
      <c r="KAO728" s="168"/>
      <c r="KAP728" s="168"/>
      <c r="KAQ728" s="168"/>
      <c r="KAR728" s="168"/>
      <c r="KAS728" s="168"/>
      <c r="KAT728" s="168"/>
      <c r="KAU728" s="168"/>
      <c r="KAV728" s="168"/>
      <c r="KAW728" s="168"/>
      <c r="KAX728" s="168"/>
      <c r="KAY728" s="168"/>
      <c r="KAZ728" s="168"/>
      <c r="KBA728" s="168"/>
      <c r="KBB728" s="168"/>
      <c r="KBC728" s="168"/>
      <c r="KBD728" s="168"/>
      <c r="KBE728" s="168"/>
      <c r="KBF728" s="168"/>
      <c r="KBG728" s="168"/>
      <c r="KBH728" s="168"/>
      <c r="KBI728" s="168"/>
      <c r="KBJ728" s="168"/>
      <c r="KBK728" s="168"/>
      <c r="KBL728" s="168"/>
      <c r="KBM728" s="168"/>
      <c r="KBN728" s="168"/>
      <c r="KBO728" s="168"/>
      <c r="KBP728" s="168"/>
      <c r="KBQ728" s="168"/>
      <c r="KBR728" s="168"/>
      <c r="KBS728" s="168"/>
      <c r="KBT728" s="168"/>
      <c r="KBU728" s="168"/>
      <c r="KBV728" s="168"/>
      <c r="KBW728" s="168"/>
      <c r="KBX728" s="168"/>
      <c r="KBY728" s="168"/>
      <c r="KBZ728" s="168"/>
      <c r="KCA728" s="168"/>
      <c r="KCB728" s="168"/>
      <c r="KCC728" s="168"/>
      <c r="KCD728" s="168"/>
      <c r="KCE728" s="168"/>
      <c r="KCF728" s="168"/>
      <c r="KCG728" s="508"/>
      <c r="KCH728" s="508"/>
      <c r="KCI728" s="508"/>
      <c r="KCJ728" s="508"/>
      <c r="KCK728" s="508"/>
      <c r="KCL728" s="508"/>
      <c r="KCM728" s="508"/>
      <c r="KCN728" s="508"/>
      <c r="KCO728" s="508"/>
      <c r="KCP728" s="508"/>
      <c r="KCQ728" s="508"/>
      <c r="KCR728" s="508"/>
      <c r="KCS728" s="508"/>
      <c r="KCT728" s="508"/>
      <c r="KCU728" s="508"/>
      <c r="KCV728" s="508"/>
      <c r="KCW728" s="508"/>
      <c r="KCX728" s="508"/>
      <c r="KCY728" s="508"/>
      <c r="KCZ728" s="508"/>
      <c r="KDA728" s="508"/>
      <c r="KDB728" s="508"/>
      <c r="KDC728" s="508"/>
      <c r="KDD728" s="508"/>
      <c r="KDE728" s="89"/>
      <c r="KDF728" s="89"/>
      <c r="KDG728" s="89"/>
      <c r="KDH728" s="89"/>
      <c r="KDI728" s="89"/>
      <c r="KDJ728" s="508"/>
      <c r="KDK728" s="508"/>
      <c r="KDL728" s="89"/>
      <c r="KDM728" s="89"/>
      <c r="KDN728" s="508"/>
      <c r="KDO728" s="508"/>
      <c r="KDP728" s="89"/>
      <c r="KDQ728" s="89"/>
      <c r="KDR728" s="508"/>
      <c r="KDS728" s="508"/>
      <c r="KDT728" s="508"/>
      <c r="KDU728" s="508"/>
      <c r="KDV728" s="508"/>
      <c r="KDW728" s="508"/>
      <c r="KDX728" s="508"/>
      <c r="KDY728" s="89"/>
      <c r="KDZ728" s="89"/>
      <c r="KEA728" s="508"/>
      <c r="KEB728" s="508"/>
      <c r="KEC728" s="89"/>
      <c r="KED728" s="89"/>
      <c r="KEE728" s="508"/>
      <c r="KEF728" s="508"/>
      <c r="KEG728" s="508"/>
      <c r="KEH728" s="508"/>
      <c r="KEI728" s="508"/>
      <c r="KEJ728" s="203"/>
      <c r="KEK728" s="107"/>
      <c r="KEL728" s="508"/>
      <c r="KEM728" s="508"/>
      <c r="KEN728" s="508"/>
      <c r="KEO728" s="508"/>
      <c r="KEP728" s="508"/>
      <c r="KEQ728" s="508"/>
      <c r="KER728" s="508"/>
      <c r="KES728" s="168"/>
      <c r="KET728" s="168"/>
      <c r="KEU728" s="168"/>
      <c r="KEV728" s="168"/>
      <c r="KEW728" s="168"/>
      <c r="KEX728" s="168"/>
      <c r="KEY728" s="168"/>
      <c r="KEZ728" s="168"/>
      <c r="KFA728" s="168"/>
      <c r="KFB728" s="168"/>
      <c r="KFC728" s="168"/>
      <c r="KFD728" s="168"/>
      <c r="KFE728" s="168"/>
      <c r="KFF728" s="168"/>
      <c r="KFG728" s="168"/>
      <c r="KFH728" s="168"/>
      <c r="KFI728" s="168"/>
      <c r="KFJ728" s="168"/>
      <c r="KFK728" s="168"/>
      <c r="KFL728" s="168"/>
      <c r="KFM728" s="168"/>
      <c r="KFN728" s="168"/>
      <c r="KFO728" s="168"/>
      <c r="KFP728" s="168"/>
      <c r="KFQ728" s="168"/>
      <c r="KFR728" s="168"/>
      <c r="KFS728" s="168"/>
      <c r="KFT728" s="168"/>
      <c r="KFU728" s="168"/>
      <c r="KFV728" s="168"/>
      <c r="KFW728" s="168"/>
      <c r="KFX728" s="168"/>
      <c r="KFY728" s="168"/>
      <c r="KFZ728" s="168"/>
      <c r="KGA728" s="168"/>
      <c r="KGB728" s="168"/>
      <c r="KGC728" s="168"/>
      <c r="KGD728" s="168"/>
      <c r="KGE728" s="168"/>
      <c r="KGF728" s="168"/>
      <c r="KGG728" s="168"/>
      <c r="KGH728" s="168"/>
      <c r="KGI728" s="168"/>
      <c r="KGJ728" s="168"/>
      <c r="KGK728" s="508"/>
      <c r="KGL728" s="508"/>
      <c r="KGM728" s="508"/>
      <c r="KGN728" s="508"/>
      <c r="KGO728" s="508"/>
      <c r="KGP728" s="508"/>
      <c r="KGQ728" s="508"/>
      <c r="KGR728" s="508"/>
      <c r="KGS728" s="508"/>
      <c r="KGT728" s="508"/>
      <c r="KGU728" s="508"/>
      <c r="KGV728" s="508"/>
      <c r="KGW728" s="508"/>
      <c r="KGX728" s="508"/>
      <c r="KGY728" s="508"/>
      <c r="KGZ728" s="508"/>
      <c r="KHA728" s="508"/>
      <c r="KHB728" s="508"/>
      <c r="KHC728" s="508"/>
      <c r="KHD728" s="508"/>
      <c r="KHE728" s="508"/>
      <c r="KHF728" s="508"/>
      <c r="KHG728" s="508"/>
      <c r="KHH728" s="508"/>
      <c r="KHI728" s="89"/>
      <c r="KHJ728" s="89"/>
      <c r="KHK728" s="89"/>
      <c r="KHL728" s="89"/>
      <c r="KHM728" s="89"/>
      <c r="KHN728" s="508"/>
      <c r="KHO728" s="508"/>
      <c r="KHP728" s="89"/>
      <c r="KHQ728" s="89"/>
      <c r="KHR728" s="508"/>
      <c r="KHS728" s="508"/>
      <c r="KHT728" s="89"/>
      <c r="KHU728" s="89"/>
      <c r="KHV728" s="508"/>
      <c r="KHW728" s="508"/>
      <c r="KHX728" s="508"/>
      <c r="KHY728" s="508"/>
      <c r="KHZ728" s="508"/>
      <c r="KIA728" s="508"/>
      <c r="KIB728" s="508"/>
      <c r="KIC728" s="89"/>
      <c r="KID728" s="89"/>
      <c r="KIE728" s="508"/>
      <c r="KIF728" s="508"/>
      <c r="KIG728" s="89"/>
      <c r="KIH728" s="89"/>
      <c r="KII728" s="508"/>
      <c r="KIJ728" s="508"/>
      <c r="KIK728" s="508"/>
      <c r="KIL728" s="508"/>
      <c r="KIM728" s="508"/>
      <c r="KIN728" s="203"/>
      <c r="KIO728" s="107"/>
      <c r="KIP728" s="508"/>
      <c r="KIQ728" s="508"/>
      <c r="KIR728" s="508"/>
      <c r="KIS728" s="508"/>
      <c r="KIT728" s="508"/>
      <c r="KIU728" s="508"/>
      <c r="KIV728" s="508"/>
      <c r="KIW728" s="168"/>
      <c r="KIX728" s="168"/>
      <c r="KIY728" s="168"/>
      <c r="KIZ728" s="168"/>
      <c r="KJA728" s="168"/>
      <c r="KJB728" s="168"/>
      <c r="KJC728" s="168"/>
      <c r="KJD728" s="168"/>
      <c r="KJE728" s="168"/>
      <c r="KJF728" s="168"/>
      <c r="KJG728" s="168"/>
      <c r="KJH728" s="168"/>
      <c r="KJI728" s="168"/>
      <c r="KJJ728" s="168"/>
      <c r="KJK728" s="168"/>
      <c r="KJL728" s="168"/>
      <c r="KJM728" s="168"/>
      <c r="KJN728" s="168"/>
      <c r="KJO728" s="168"/>
      <c r="KJP728" s="168"/>
      <c r="KJQ728" s="168"/>
      <c r="KJR728" s="168"/>
      <c r="KJS728" s="168"/>
      <c r="KJT728" s="168"/>
      <c r="KJU728" s="168"/>
      <c r="KJV728" s="168"/>
      <c r="KJW728" s="168"/>
      <c r="KJX728" s="168"/>
      <c r="KJY728" s="168"/>
      <c r="KJZ728" s="168"/>
      <c r="KKA728" s="168"/>
      <c r="KKB728" s="168"/>
      <c r="KKC728" s="168"/>
      <c r="KKD728" s="168"/>
      <c r="KKE728" s="168"/>
      <c r="KKF728" s="168"/>
      <c r="KKG728" s="168"/>
      <c r="KKH728" s="168"/>
      <c r="KKI728" s="168"/>
      <c r="KKJ728" s="168"/>
      <c r="KKK728" s="168"/>
      <c r="KKL728" s="168"/>
      <c r="KKM728" s="168"/>
      <c r="KKN728" s="168"/>
      <c r="KKO728" s="508"/>
      <c r="KKP728" s="508"/>
      <c r="KKQ728" s="508"/>
      <c r="KKR728" s="508"/>
      <c r="KKS728" s="508"/>
      <c r="KKT728" s="508"/>
      <c r="KKU728" s="508"/>
      <c r="KKV728" s="508"/>
      <c r="KKW728" s="508"/>
      <c r="KKX728" s="508"/>
      <c r="KKY728" s="508"/>
      <c r="KKZ728" s="508"/>
      <c r="KLA728" s="508"/>
      <c r="KLB728" s="508"/>
      <c r="KLC728" s="508"/>
      <c r="KLD728" s="508"/>
      <c r="KLE728" s="508"/>
      <c r="KLF728" s="508"/>
      <c r="KLG728" s="508"/>
      <c r="KLH728" s="508"/>
      <c r="KLI728" s="508"/>
      <c r="KLJ728" s="508"/>
      <c r="KLK728" s="508"/>
      <c r="KLL728" s="508"/>
      <c r="KLM728" s="89"/>
      <c r="KLN728" s="89"/>
      <c r="KLO728" s="89"/>
      <c r="KLP728" s="89"/>
      <c r="KLQ728" s="89"/>
      <c r="KLR728" s="508"/>
      <c r="KLS728" s="508"/>
      <c r="KLT728" s="89"/>
      <c r="KLU728" s="89"/>
      <c r="KLV728" s="508"/>
      <c r="KLW728" s="508"/>
      <c r="KLX728" s="89"/>
      <c r="KLY728" s="89"/>
      <c r="KLZ728" s="508"/>
      <c r="KMA728" s="508"/>
      <c r="KMB728" s="508"/>
      <c r="KMC728" s="508"/>
      <c r="KMD728" s="508"/>
      <c r="KME728" s="508"/>
      <c r="KMF728" s="508"/>
      <c r="KMG728" s="89"/>
      <c r="KMH728" s="89"/>
      <c r="KMI728" s="508"/>
      <c r="KMJ728" s="508"/>
      <c r="KMK728" s="89"/>
      <c r="KML728" s="89"/>
      <c r="KMM728" s="508"/>
      <c r="KMN728" s="508"/>
      <c r="KMO728" s="508"/>
      <c r="KMP728" s="508"/>
      <c r="KMQ728" s="508"/>
      <c r="KMR728" s="203"/>
      <c r="KMS728" s="107"/>
      <c r="KMT728" s="508"/>
      <c r="KMU728" s="508"/>
      <c r="KMV728" s="508"/>
      <c r="KMW728" s="508"/>
      <c r="KMX728" s="508"/>
      <c r="KMY728" s="508"/>
      <c r="KMZ728" s="508"/>
      <c r="KNA728" s="168"/>
      <c r="KNB728" s="168"/>
      <c r="KNC728" s="168"/>
      <c r="KND728" s="168"/>
      <c r="KNE728" s="168"/>
      <c r="KNF728" s="168"/>
      <c r="KNG728" s="168"/>
      <c r="KNH728" s="168"/>
      <c r="KNI728" s="168"/>
      <c r="KNJ728" s="168"/>
      <c r="KNK728" s="168"/>
      <c r="KNL728" s="168"/>
      <c r="KNM728" s="168"/>
      <c r="KNN728" s="168"/>
      <c r="KNO728" s="168"/>
      <c r="KNP728" s="168"/>
      <c r="KNQ728" s="168"/>
      <c r="KNR728" s="168"/>
      <c r="KNS728" s="168"/>
      <c r="KNT728" s="168"/>
      <c r="KNU728" s="168"/>
      <c r="KNV728" s="168"/>
      <c r="KNW728" s="168"/>
      <c r="KNX728" s="168"/>
      <c r="KNY728" s="168"/>
      <c r="KNZ728" s="168"/>
      <c r="KOA728" s="168"/>
      <c r="KOB728" s="168"/>
      <c r="KOC728" s="168"/>
      <c r="KOD728" s="168"/>
      <c r="KOE728" s="168"/>
      <c r="KOF728" s="168"/>
      <c r="KOG728" s="168"/>
      <c r="KOH728" s="168"/>
      <c r="KOI728" s="168"/>
      <c r="KOJ728" s="168"/>
      <c r="KOK728" s="168"/>
      <c r="KOL728" s="168"/>
      <c r="KOM728" s="168"/>
      <c r="KON728" s="168"/>
      <c r="KOO728" s="168"/>
      <c r="KOP728" s="168"/>
      <c r="KOQ728" s="168"/>
      <c r="KOR728" s="168"/>
      <c r="KOS728" s="508"/>
      <c r="KOT728" s="508"/>
      <c r="KOU728" s="508"/>
      <c r="KOV728" s="508"/>
      <c r="KOW728" s="508"/>
      <c r="KOX728" s="508"/>
      <c r="KOY728" s="508"/>
      <c r="KOZ728" s="508"/>
      <c r="KPA728" s="508"/>
      <c r="KPB728" s="508"/>
      <c r="KPC728" s="508"/>
      <c r="KPD728" s="508"/>
      <c r="KPE728" s="508"/>
      <c r="KPF728" s="508"/>
      <c r="KPG728" s="508"/>
      <c r="KPH728" s="508"/>
      <c r="KPI728" s="508"/>
      <c r="KPJ728" s="508"/>
      <c r="KPK728" s="508"/>
      <c r="KPL728" s="508"/>
      <c r="KPM728" s="508"/>
      <c r="KPN728" s="508"/>
      <c r="KPO728" s="508"/>
      <c r="KPP728" s="508"/>
      <c r="KPQ728" s="89"/>
      <c r="KPR728" s="89"/>
      <c r="KPS728" s="89"/>
      <c r="KPT728" s="89"/>
      <c r="KPU728" s="89"/>
      <c r="KPV728" s="508"/>
      <c r="KPW728" s="508"/>
      <c r="KPX728" s="89"/>
      <c r="KPY728" s="89"/>
      <c r="KPZ728" s="508"/>
      <c r="KQA728" s="508"/>
      <c r="KQB728" s="89"/>
      <c r="KQC728" s="89"/>
      <c r="KQD728" s="508"/>
      <c r="KQE728" s="508"/>
      <c r="KQF728" s="508"/>
      <c r="KQG728" s="508"/>
      <c r="KQH728" s="508"/>
      <c r="KQI728" s="508"/>
      <c r="KQJ728" s="508"/>
      <c r="KQK728" s="89"/>
      <c r="KQL728" s="89"/>
      <c r="KQM728" s="508"/>
      <c r="KQN728" s="508"/>
      <c r="KQO728" s="89"/>
      <c r="KQP728" s="89"/>
      <c r="KQQ728" s="508"/>
      <c r="KQR728" s="508"/>
      <c r="KQS728" s="508"/>
      <c r="KQT728" s="508"/>
      <c r="KQU728" s="508"/>
      <c r="KQV728" s="203"/>
      <c r="KQW728" s="107"/>
      <c r="KQX728" s="508"/>
      <c r="KQY728" s="508"/>
      <c r="KQZ728" s="508"/>
      <c r="KRA728" s="508"/>
      <c r="KRB728" s="508"/>
      <c r="KRC728" s="508"/>
      <c r="KRD728" s="508"/>
      <c r="KRE728" s="168"/>
      <c r="KRF728" s="168"/>
      <c r="KRG728" s="168"/>
      <c r="KRH728" s="168"/>
      <c r="KRI728" s="168"/>
      <c r="KRJ728" s="168"/>
      <c r="KRK728" s="168"/>
      <c r="KRL728" s="168"/>
      <c r="KRM728" s="168"/>
      <c r="KRN728" s="168"/>
      <c r="KRO728" s="168"/>
      <c r="KRP728" s="168"/>
      <c r="KRQ728" s="168"/>
      <c r="KRR728" s="168"/>
      <c r="KRS728" s="168"/>
      <c r="KRT728" s="168"/>
      <c r="KRU728" s="168"/>
      <c r="KRV728" s="168"/>
      <c r="KRW728" s="168"/>
      <c r="KRX728" s="168"/>
      <c r="KRY728" s="168"/>
      <c r="KRZ728" s="168"/>
      <c r="KSA728" s="168"/>
      <c r="KSB728" s="168"/>
      <c r="KSC728" s="168"/>
      <c r="KSD728" s="168"/>
      <c r="KSE728" s="168"/>
      <c r="KSF728" s="168"/>
      <c r="KSG728" s="168"/>
      <c r="KSH728" s="168"/>
      <c r="KSI728" s="168"/>
      <c r="KSJ728" s="168"/>
      <c r="KSK728" s="168"/>
      <c r="KSL728" s="168"/>
      <c r="KSM728" s="168"/>
      <c r="KSN728" s="168"/>
      <c r="KSO728" s="168"/>
      <c r="KSP728" s="168"/>
      <c r="KSQ728" s="168"/>
      <c r="KSR728" s="168"/>
      <c r="KSS728" s="168"/>
      <c r="KST728" s="168"/>
      <c r="KSU728" s="168"/>
      <c r="KSV728" s="168"/>
      <c r="KSW728" s="508"/>
      <c r="KSX728" s="508"/>
      <c r="KSY728" s="508"/>
      <c r="KSZ728" s="508"/>
      <c r="KTA728" s="508"/>
      <c r="KTB728" s="508"/>
      <c r="KTC728" s="508"/>
      <c r="KTD728" s="508"/>
      <c r="KTE728" s="508"/>
      <c r="KTF728" s="508"/>
      <c r="KTG728" s="508"/>
      <c r="KTH728" s="508"/>
      <c r="KTI728" s="508"/>
      <c r="KTJ728" s="508"/>
      <c r="KTK728" s="508"/>
      <c r="KTL728" s="508"/>
      <c r="KTM728" s="508"/>
      <c r="KTN728" s="508"/>
      <c r="KTO728" s="508"/>
      <c r="KTP728" s="508"/>
      <c r="KTQ728" s="508"/>
      <c r="KTR728" s="508"/>
      <c r="KTS728" s="508"/>
      <c r="KTT728" s="508"/>
      <c r="KTU728" s="89"/>
      <c r="KTV728" s="89"/>
      <c r="KTW728" s="89"/>
      <c r="KTX728" s="89"/>
      <c r="KTY728" s="89"/>
      <c r="KTZ728" s="508"/>
      <c r="KUA728" s="508"/>
      <c r="KUB728" s="89"/>
      <c r="KUC728" s="89"/>
      <c r="KUD728" s="508"/>
      <c r="KUE728" s="508"/>
      <c r="KUF728" s="89"/>
      <c r="KUG728" s="89"/>
      <c r="KUH728" s="508"/>
      <c r="KUI728" s="508"/>
      <c r="KUJ728" s="508"/>
      <c r="KUK728" s="508"/>
      <c r="KUL728" s="508"/>
      <c r="KUM728" s="508"/>
      <c r="KUN728" s="508"/>
      <c r="KUO728" s="89"/>
      <c r="KUP728" s="89"/>
      <c r="KUQ728" s="508"/>
      <c r="KUR728" s="508"/>
      <c r="KUS728" s="89"/>
      <c r="KUT728" s="89"/>
      <c r="KUU728" s="508"/>
      <c r="KUV728" s="508"/>
      <c r="KUW728" s="508"/>
      <c r="KUX728" s="508"/>
      <c r="KUY728" s="508"/>
      <c r="KUZ728" s="203"/>
      <c r="KVA728" s="107"/>
      <c r="KVB728" s="508"/>
      <c r="KVC728" s="508"/>
      <c r="KVD728" s="508"/>
      <c r="KVE728" s="508"/>
      <c r="KVF728" s="508"/>
      <c r="KVG728" s="508"/>
      <c r="KVH728" s="508"/>
      <c r="KVI728" s="168"/>
      <c r="KVJ728" s="168"/>
      <c r="KVK728" s="168"/>
      <c r="KVL728" s="168"/>
      <c r="KVM728" s="168"/>
      <c r="KVN728" s="168"/>
      <c r="KVO728" s="168"/>
      <c r="KVP728" s="168"/>
      <c r="KVQ728" s="168"/>
      <c r="KVR728" s="168"/>
      <c r="KVS728" s="168"/>
      <c r="KVT728" s="168"/>
      <c r="KVU728" s="168"/>
      <c r="KVV728" s="168"/>
      <c r="KVW728" s="168"/>
      <c r="KVX728" s="168"/>
      <c r="KVY728" s="168"/>
      <c r="KVZ728" s="168"/>
      <c r="KWA728" s="168"/>
      <c r="KWB728" s="168"/>
      <c r="KWC728" s="168"/>
      <c r="KWD728" s="168"/>
      <c r="KWE728" s="168"/>
      <c r="KWF728" s="168"/>
      <c r="KWG728" s="168"/>
      <c r="KWH728" s="168"/>
      <c r="KWI728" s="168"/>
      <c r="KWJ728" s="168"/>
      <c r="KWK728" s="168"/>
      <c r="KWL728" s="168"/>
      <c r="KWM728" s="168"/>
      <c r="KWN728" s="168"/>
      <c r="KWO728" s="168"/>
      <c r="KWP728" s="168"/>
      <c r="KWQ728" s="168"/>
      <c r="KWR728" s="168"/>
      <c r="KWS728" s="168"/>
      <c r="KWT728" s="168"/>
      <c r="KWU728" s="168"/>
      <c r="KWV728" s="168"/>
      <c r="KWW728" s="168"/>
      <c r="KWX728" s="168"/>
      <c r="KWY728" s="168"/>
      <c r="KWZ728" s="168"/>
      <c r="KXA728" s="508"/>
      <c r="KXB728" s="508"/>
      <c r="KXC728" s="508"/>
      <c r="KXD728" s="508"/>
      <c r="KXE728" s="508"/>
      <c r="KXF728" s="508"/>
      <c r="KXG728" s="508"/>
      <c r="KXH728" s="508"/>
      <c r="KXI728" s="508"/>
      <c r="KXJ728" s="508"/>
      <c r="KXK728" s="508"/>
      <c r="KXL728" s="508"/>
      <c r="KXM728" s="508"/>
      <c r="KXN728" s="508"/>
      <c r="KXO728" s="508"/>
      <c r="KXP728" s="508"/>
      <c r="KXQ728" s="508"/>
      <c r="KXR728" s="508"/>
      <c r="KXS728" s="508"/>
      <c r="KXT728" s="508"/>
      <c r="KXU728" s="508"/>
      <c r="KXV728" s="508"/>
      <c r="KXW728" s="508"/>
      <c r="KXX728" s="508"/>
      <c r="KXY728" s="89"/>
      <c r="KXZ728" s="89"/>
      <c r="KYA728" s="89"/>
      <c r="KYB728" s="89"/>
      <c r="KYC728" s="89"/>
      <c r="KYD728" s="508"/>
      <c r="KYE728" s="508"/>
      <c r="KYF728" s="89"/>
      <c r="KYG728" s="89"/>
      <c r="KYH728" s="508"/>
      <c r="KYI728" s="508"/>
      <c r="KYJ728" s="89"/>
      <c r="KYK728" s="89"/>
      <c r="KYL728" s="508"/>
      <c r="KYM728" s="508"/>
      <c r="KYN728" s="508"/>
      <c r="KYO728" s="508"/>
      <c r="KYP728" s="508"/>
      <c r="KYQ728" s="508"/>
      <c r="KYR728" s="508"/>
      <c r="KYS728" s="89"/>
      <c r="KYT728" s="89"/>
      <c r="KYU728" s="508"/>
      <c r="KYV728" s="508"/>
      <c r="KYW728" s="89"/>
      <c r="KYX728" s="89"/>
      <c r="KYY728" s="508"/>
      <c r="KYZ728" s="508"/>
      <c r="KZA728" s="508"/>
      <c r="KZB728" s="508"/>
      <c r="KZC728" s="508"/>
      <c r="KZD728" s="203"/>
      <c r="KZE728" s="107"/>
      <c r="KZF728" s="508"/>
      <c r="KZG728" s="508"/>
      <c r="KZH728" s="508"/>
      <c r="KZI728" s="508"/>
      <c r="KZJ728" s="508"/>
      <c r="KZK728" s="508"/>
      <c r="KZL728" s="508"/>
      <c r="KZM728" s="168"/>
      <c r="KZN728" s="168"/>
      <c r="KZO728" s="168"/>
      <c r="KZP728" s="168"/>
      <c r="KZQ728" s="168"/>
      <c r="KZR728" s="168"/>
      <c r="KZS728" s="168"/>
      <c r="KZT728" s="168"/>
      <c r="KZU728" s="168"/>
      <c r="KZV728" s="168"/>
      <c r="KZW728" s="168"/>
      <c r="KZX728" s="168"/>
      <c r="KZY728" s="168"/>
      <c r="KZZ728" s="168"/>
      <c r="LAA728" s="168"/>
      <c r="LAB728" s="168"/>
      <c r="LAC728" s="168"/>
      <c r="LAD728" s="168"/>
      <c r="LAE728" s="168"/>
      <c r="LAF728" s="168"/>
      <c r="LAG728" s="168"/>
      <c r="LAH728" s="168"/>
      <c r="LAI728" s="168"/>
      <c r="LAJ728" s="168"/>
      <c r="LAK728" s="168"/>
      <c r="LAL728" s="168"/>
      <c r="LAM728" s="168"/>
      <c r="LAN728" s="168"/>
      <c r="LAO728" s="168"/>
      <c r="LAP728" s="168"/>
      <c r="LAQ728" s="168"/>
      <c r="LAR728" s="168"/>
      <c r="LAS728" s="168"/>
      <c r="LAT728" s="168"/>
      <c r="LAU728" s="168"/>
      <c r="LAV728" s="168"/>
      <c r="LAW728" s="168"/>
      <c r="LAX728" s="168"/>
      <c r="LAY728" s="168"/>
      <c r="LAZ728" s="168"/>
      <c r="LBA728" s="168"/>
      <c r="LBB728" s="168"/>
      <c r="LBC728" s="168"/>
      <c r="LBD728" s="168"/>
      <c r="LBE728" s="508"/>
      <c r="LBF728" s="508"/>
      <c r="LBG728" s="508"/>
      <c r="LBH728" s="508"/>
      <c r="LBI728" s="508"/>
      <c r="LBJ728" s="508"/>
      <c r="LBK728" s="508"/>
      <c r="LBL728" s="508"/>
      <c r="LBM728" s="508"/>
      <c r="LBN728" s="508"/>
      <c r="LBO728" s="508"/>
      <c r="LBP728" s="508"/>
      <c r="LBQ728" s="508"/>
      <c r="LBR728" s="508"/>
      <c r="LBS728" s="508"/>
      <c r="LBT728" s="508"/>
      <c r="LBU728" s="508"/>
      <c r="LBV728" s="508"/>
      <c r="LBW728" s="508"/>
      <c r="LBX728" s="508"/>
      <c r="LBY728" s="508"/>
      <c r="LBZ728" s="508"/>
      <c r="LCA728" s="508"/>
      <c r="LCB728" s="508"/>
      <c r="LCC728" s="89"/>
      <c r="LCD728" s="89"/>
      <c r="LCE728" s="89"/>
      <c r="LCF728" s="89"/>
      <c r="LCG728" s="89"/>
      <c r="LCH728" s="508"/>
      <c r="LCI728" s="508"/>
      <c r="LCJ728" s="89"/>
      <c r="LCK728" s="89"/>
      <c r="LCL728" s="508"/>
      <c r="LCM728" s="508"/>
      <c r="LCN728" s="89"/>
      <c r="LCO728" s="89"/>
      <c r="LCP728" s="508"/>
      <c r="LCQ728" s="508"/>
      <c r="LCR728" s="508"/>
      <c r="LCS728" s="508"/>
      <c r="LCT728" s="508"/>
      <c r="LCU728" s="508"/>
      <c r="LCV728" s="508"/>
      <c r="LCW728" s="89"/>
      <c r="LCX728" s="89"/>
      <c r="LCY728" s="508"/>
      <c r="LCZ728" s="508"/>
      <c r="LDA728" s="89"/>
      <c r="LDB728" s="89"/>
      <c r="LDC728" s="508"/>
      <c r="LDD728" s="508"/>
      <c r="LDE728" s="508"/>
      <c r="LDF728" s="508"/>
      <c r="LDG728" s="508"/>
      <c r="LDH728" s="203"/>
      <c r="LDI728" s="107"/>
      <c r="LDJ728" s="508"/>
      <c r="LDK728" s="508"/>
      <c r="LDL728" s="508"/>
      <c r="LDM728" s="508"/>
      <c r="LDN728" s="508"/>
      <c r="LDO728" s="508"/>
      <c r="LDP728" s="508"/>
      <c r="LDQ728" s="168"/>
      <c r="LDR728" s="168"/>
      <c r="LDS728" s="168"/>
      <c r="LDT728" s="168"/>
      <c r="LDU728" s="168"/>
      <c r="LDV728" s="168"/>
      <c r="LDW728" s="168"/>
      <c r="LDX728" s="168"/>
      <c r="LDY728" s="168"/>
      <c r="LDZ728" s="168"/>
      <c r="LEA728" s="168"/>
      <c r="LEB728" s="168"/>
      <c r="LEC728" s="168"/>
      <c r="LED728" s="168"/>
      <c r="LEE728" s="168"/>
      <c r="LEF728" s="168"/>
      <c r="LEG728" s="168"/>
      <c r="LEH728" s="168"/>
      <c r="LEI728" s="168"/>
      <c r="LEJ728" s="168"/>
      <c r="LEK728" s="168"/>
      <c r="LEL728" s="168"/>
      <c r="LEM728" s="168"/>
      <c r="LEN728" s="168"/>
      <c r="LEO728" s="168"/>
      <c r="LEP728" s="168"/>
      <c r="LEQ728" s="168"/>
      <c r="LER728" s="168"/>
      <c r="LES728" s="168"/>
      <c r="LET728" s="168"/>
      <c r="LEU728" s="168"/>
      <c r="LEV728" s="168"/>
      <c r="LEW728" s="168"/>
      <c r="LEX728" s="168"/>
      <c r="LEY728" s="168"/>
      <c r="LEZ728" s="168"/>
      <c r="LFA728" s="168"/>
      <c r="LFB728" s="168"/>
      <c r="LFC728" s="168"/>
      <c r="LFD728" s="168"/>
      <c r="LFE728" s="168"/>
      <c r="LFF728" s="168"/>
      <c r="LFG728" s="168"/>
      <c r="LFH728" s="168"/>
      <c r="LFI728" s="508"/>
      <c r="LFJ728" s="508"/>
      <c r="LFK728" s="508"/>
      <c r="LFL728" s="508"/>
      <c r="LFM728" s="508"/>
      <c r="LFN728" s="508"/>
      <c r="LFO728" s="508"/>
      <c r="LFP728" s="508"/>
      <c r="LFQ728" s="508"/>
      <c r="LFR728" s="508"/>
      <c r="LFS728" s="508"/>
      <c r="LFT728" s="508"/>
      <c r="LFU728" s="508"/>
      <c r="LFV728" s="508"/>
      <c r="LFW728" s="508"/>
      <c r="LFX728" s="508"/>
      <c r="LFY728" s="508"/>
      <c r="LFZ728" s="508"/>
      <c r="LGA728" s="508"/>
      <c r="LGB728" s="508"/>
      <c r="LGC728" s="508"/>
      <c r="LGD728" s="508"/>
      <c r="LGE728" s="508"/>
      <c r="LGF728" s="508"/>
      <c r="LGG728" s="89"/>
      <c r="LGH728" s="89"/>
      <c r="LGI728" s="89"/>
      <c r="LGJ728" s="89"/>
      <c r="LGK728" s="89"/>
      <c r="LGL728" s="508"/>
      <c r="LGM728" s="508"/>
      <c r="LGN728" s="89"/>
      <c r="LGO728" s="89"/>
      <c r="LGP728" s="508"/>
      <c r="LGQ728" s="508"/>
      <c r="LGR728" s="89"/>
      <c r="LGS728" s="89"/>
      <c r="LGT728" s="508"/>
      <c r="LGU728" s="508"/>
      <c r="LGV728" s="508"/>
      <c r="LGW728" s="508"/>
      <c r="LGX728" s="508"/>
      <c r="LGY728" s="508"/>
      <c r="LGZ728" s="508"/>
      <c r="LHA728" s="89"/>
      <c r="LHB728" s="89"/>
      <c r="LHC728" s="508"/>
      <c r="LHD728" s="508"/>
      <c r="LHE728" s="89"/>
      <c r="LHF728" s="89"/>
      <c r="LHG728" s="508"/>
      <c r="LHH728" s="508"/>
      <c r="LHI728" s="508"/>
      <c r="LHJ728" s="508"/>
      <c r="LHK728" s="508"/>
      <c r="LHL728" s="203"/>
      <c r="LHM728" s="107"/>
      <c r="LHN728" s="508"/>
      <c r="LHO728" s="508"/>
      <c r="LHP728" s="508"/>
      <c r="LHQ728" s="508"/>
      <c r="LHR728" s="508"/>
      <c r="LHS728" s="508"/>
      <c r="LHT728" s="508"/>
      <c r="LHU728" s="168"/>
      <c r="LHV728" s="168"/>
      <c r="LHW728" s="168"/>
      <c r="LHX728" s="168"/>
      <c r="LHY728" s="168"/>
      <c r="LHZ728" s="168"/>
      <c r="LIA728" s="168"/>
      <c r="LIB728" s="168"/>
      <c r="LIC728" s="168"/>
      <c r="LID728" s="168"/>
      <c r="LIE728" s="168"/>
      <c r="LIF728" s="168"/>
      <c r="LIG728" s="168"/>
      <c r="LIH728" s="168"/>
      <c r="LII728" s="168"/>
      <c r="LIJ728" s="168"/>
      <c r="LIK728" s="168"/>
      <c r="LIL728" s="168"/>
      <c r="LIM728" s="168"/>
      <c r="LIN728" s="168"/>
      <c r="LIO728" s="168"/>
      <c r="LIP728" s="168"/>
      <c r="LIQ728" s="168"/>
      <c r="LIR728" s="168"/>
      <c r="LIS728" s="168"/>
      <c r="LIT728" s="168"/>
      <c r="LIU728" s="168"/>
      <c r="LIV728" s="168"/>
      <c r="LIW728" s="168"/>
      <c r="LIX728" s="168"/>
      <c r="LIY728" s="168"/>
      <c r="LIZ728" s="168"/>
      <c r="LJA728" s="168"/>
      <c r="LJB728" s="168"/>
      <c r="LJC728" s="168"/>
      <c r="LJD728" s="168"/>
      <c r="LJE728" s="168"/>
      <c r="LJF728" s="168"/>
      <c r="LJG728" s="168"/>
      <c r="LJH728" s="168"/>
      <c r="LJI728" s="168"/>
      <c r="LJJ728" s="168"/>
      <c r="LJK728" s="168"/>
      <c r="LJL728" s="168"/>
      <c r="LJM728" s="508"/>
      <c r="LJN728" s="508"/>
      <c r="LJO728" s="508"/>
      <c r="LJP728" s="508"/>
      <c r="LJQ728" s="508"/>
      <c r="LJR728" s="508"/>
      <c r="LJS728" s="508"/>
      <c r="LJT728" s="508"/>
      <c r="LJU728" s="508"/>
      <c r="LJV728" s="508"/>
      <c r="LJW728" s="508"/>
      <c r="LJX728" s="508"/>
      <c r="LJY728" s="508"/>
      <c r="LJZ728" s="508"/>
      <c r="LKA728" s="508"/>
      <c r="LKB728" s="508"/>
      <c r="LKC728" s="508"/>
      <c r="LKD728" s="508"/>
      <c r="LKE728" s="508"/>
      <c r="LKF728" s="508"/>
      <c r="LKG728" s="508"/>
      <c r="LKH728" s="508"/>
      <c r="LKI728" s="508"/>
      <c r="LKJ728" s="508"/>
      <c r="LKK728" s="89"/>
      <c r="LKL728" s="89"/>
      <c r="LKM728" s="89"/>
      <c r="LKN728" s="89"/>
      <c r="LKO728" s="89"/>
      <c r="LKP728" s="508"/>
      <c r="LKQ728" s="508"/>
      <c r="LKR728" s="89"/>
      <c r="LKS728" s="89"/>
      <c r="LKT728" s="508"/>
      <c r="LKU728" s="508"/>
      <c r="LKV728" s="89"/>
      <c r="LKW728" s="89"/>
      <c r="LKX728" s="508"/>
      <c r="LKY728" s="508"/>
      <c r="LKZ728" s="508"/>
      <c r="LLA728" s="508"/>
      <c r="LLB728" s="508"/>
      <c r="LLC728" s="508"/>
      <c r="LLD728" s="508"/>
      <c r="LLE728" s="89"/>
      <c r="LLF728" s="89"/>
      <c r="LLG728" s="508"/>
      <c r="LLH728" s="508"/>
      <c r="LLI728" s="89"/>
      <c r="LLJ728" s="89"/>
      <c r="LLK728" s="508"/>
      <c r="LLL728" s="508"/>
      <c r="LLM728" s="508"/>
      <c r="LLN728" s="508"/>
      <c r="LLO728" s="508"/>
      <c r="LLP728" s="203"/>
      <c r="LLQ728" s="107"/>
      <c r="LLR728" s="508"/>
      <c r="LLS728" s="508"/>
      <c r="LLT728" s="508"/>
      <c r="LLU728" s="508"/>
      <c r="LLV728" s="508"/>
      <c r="LLW728" s="508"/>
      <c r="LLX728" s="508"/>
      <c r="LLY728" s="168"/>
      <c r="LLZ728" s="168"/>
      <c r="LMA728" s="168"/>
      <c r="LMB728" s="168"/>
      <c r="LMC728" s="168"/>
      <c r="LMD728" s="168"/>
      <c r="LME728" s="168"/>
      <c r="LMF728" s="168"/>
      <c r="LMG728" s="168"/>
      <c r="LMH728" s="168"/>
      <c r="LMI728" s="168"/>
      <c r="LMJ728" s="168"/>
      <c r="LMK728" s="168"/>
      <c r="LML728" s="168"/>
      <c r="LMM728" s="168"/>
      <c r="LMN728" s="168"/>
      <c r="LMO728" s="168"/>
      <c r="LMP728" s="168"/>
      <c r="LMQ728" s="168"/>
      <c r="LMR728" s="168"/>
      <c r="LMS728" s="168"/>
      <c r="LMT728" s="168"/>
      <c r="LMU728" s="168"/>
      <c r="LMV728" s="168"/>
      <c r="LMW728" s="168"/>
      <c r="LMX728" s="168"/>
      <c r="LMY728" s="168"/>
      <c r="LMZ728" s="168"/>
      <c r="LNA728" s="168"/>
      <c r="LNB728" s="168"/>
      <c r="LNC728" s="168"/>
      <c r="LND728" s="168"/>
      <c r="LNE728" s="168"/>
      <c r="LNF728" s="168"/>
      <c r="LNG728" s="168"/>
      <c r="LNH728" s="168"/>
      <c r="LNI728" s="168"/>
      <c r="LNJ728" s="168"/>
      <c r="LNK728" s="168"/>
      <c r="LNL728" s="168"/>
      <c r="LNM728" s="168"/>
      <c r="LNN728" s="168"/>
      <c r="LNO728" s="168"/>
      <c r="LNP728" s="168"/>
      <c r="LNQ728" s="508"/>
      <c r="LNR728" s="508"/>
      <c r="LNS728" s="508"/>
      <c r="LNT728" s="508"/>
      <c r="LNU728" s="508"/>
      <c r="LNV728" s="508"/>
      <c r="LNW728" s="508"/>
      <c r="LNX728" s="508"/>
      <c r="LNY728" s="508"/>
      <c r="LNZ728" s="508"/>
      <c r="LOA728" s="508"/>
      <c r="LOB728" s="508"/>
      <c r="LOC728" s="508"/>
      <c r="LOD728" s="508"/>
      <c r="LOE728" s="508"/>
      <c r="LOF728" s="508"/>
      <c r="LOG728" s="508"/>
      <c r="LOH728" s="508"/>
      <c r="LOI728" s="508"/>
      <c r="LOJ728" s="508"/>
      <c r="LOK728" s="508"/>
      <c r="LOL728" s="508"/>
      <c r="LOM728" s="508"/>
      <c r="LON728" s="508"/>
      <c r="LOO728" s="89"/>
      <c r="LOP728" s="89"/>
      <c r="LOQ728" s="89"/>
      <c r="LOR728" s="89"/>
      <c r="LOS728" s="89"/>
      <c r="LOT728" s="508"/>
      <c r="LOU728" s="508"/>
      <c r="LOV728" s="89"/>
      <c r="LOW728" s="89"/>
      <c r="LOX728" s="508"/>
      <c r="LOY728" s="508"/>
      <c r="LOZ728" s="89"/>
      <c r="LPA728" s="89"/>
      <c r="LPB728" s="508"/>
      <c r="LPC728" s="508"/>
      <c r="LPD728" s="508"/>
      <c r="LPE728" s="508"/>
      <c r="LPF728" s="508"/>
      <c r="LPG728" s="508"/>
      <c r="LPH728" s="508"/>
      <c r="LPI728" s="89"/>
      <c r="LPJ728" s="89"/>
      <c r="LPK728" s="508"/>
      <c r="LPL728" s="508"/>
      <c r="LPM728" s="89"/>
      <c r="LPN728" s="89"/>
      <c r="LPO728" s="508"/>
      <c r="LPP728" s="508"/>
      <c r="LPQ728" s="508"/>
      <c r="LPR728" s="508"/>
      <c r="LPS728" s="508"/>
      <c r="LPT728" s="203"/>
      <c r="LPU728" s="107"/>
      <c r="LPV728" s="508"/>
      <c r="LPW728" s="508"/>
      <c r="LPX728" s="508"/>
      <c r="LPY728" s="508"/>
      <c r="LPZ728" s="508"/>
      <c r="LQA728" s="508"/>
      <c r="LQB728" s="508"/>
      <c r="LQC728" s="168"/>
      <c r="LQD728" s="168"/>
      <c r="LQE728" s="168"/>
      <c r="LQF728" s="168"/>
      <c r="LQG728" s="168"/>
      <c r="LQH728" s="168"/>
      <c r="LQI728" s="168"/>
      <c r="LQJ728" s="168"/>
      <c r="LQK728" s="168"/>
      <c r="LQL728" s="168"/>
      <c r="LQM728" s="168"/>
      <c r="LQN728" s="168"/>
      <c r="LQO728" s="168"/>
      <c r="LQP728" s="168"/>
      <c r="LQQ728" s="168"/>
      <c r="LQR728" s="168"/>
      <c r="LQS728" s="168"/>
      <c r="LQT728" s="168"/>
      <c r="LQU728" s="168"/>
      <c r="LQV728" s="168"/>
      <c r="LQW728" s="168"/>
      <c r="LQX728" s="168"/>
      <c r="LQY728" s="168"/>
      <c r="LQZ728" s="168"/>
      <c r="LRA728" s="168"/>
      <c r="LRB728" s="168"/>
      <c r="LRC728" s="168"/>
      <c r="LRD728" s="168"/>
      <c r="LRE728" s="168"/>
      <c r="LRF728" s="168"/>
      <c r="LRG728" s="168"/>
      <c r="LRH728" s="168"/>
      <c r="LRI728" s="168"/>
      <c r="LRJ728" s="168"/>
      <c r="LRK728" s="168"/>
      <c r="LRL728" s="168"/>
      <c r="LRM728" s="168"/>
      <c r="LRN728" s="168"/>
      <c r="LRO728" s="168"/>
      <c r="LRP728" s="168"/>
      <c r="LRQ728" s="168"/>
      <c r="LRR728" s="168"/>
      <c r="LRS728" s="168"/>
      <c r="LRT728" s="168"/>
      <c r="LRU728" s="508"/>
      <c r="LRV728" s="508"/>
      <c r="LRW728" s="508"/>
      <c r="LRX728" s="508"/>
      <c r="LRY728" s="508"/>
      <c r="LRZ728" s="508"/>
      <c r="LSA728" s="508"/>
      <c r="LSB728" s="508"/>
      <c r="LSC728" s="508"/>
      <c r="LSD728" s="508"/>
      <c r="LSE728" s="508"/>
      <c r="LSF728" s="508"/>
      <c r="LSG728" s="508"/>
      <c r="LSH728" s="508"/>
      <c r="LSI728" s="508"/>
      <c r="LSJ728" s="508"/>
      <c r="LSK728" s="508"/>
      <c r="LSL728" s="508"/>
      <c r="LSM728" s="508"/>
      <c r="LSN728" s="508"/>
      <c r="LSO728" s="508"/>
      <c r="LSP728" s="508"/>
      <c r="LSQ728" s="508"/>
      <c r="LSR728" s="508"/>
      <c r="LSS728" s="89"/>
      <c r="LST728" s="89"/>
      <c r="LSU728" s="89"/>
      <c r="LSV728" s="89"/>
      <c r="LSW728" s="89"/>
      <c r="LSX728" s="508"/>
      <c r="LSY728" s="508"/>
      <c r="LSZ728" s="89"/>
      <c r="LTA728" s="89"/>
      <c r="LTB728" s="508"/>
      <c r="LTC728" s="508"/>
      <c r="LTD728" s="89"/>
      <c r="LTE728" s="89"/>
      <c r="LTF728" s="508"/>
      <c r="LTG728" s="508"/>
      <c r="LTH728" s="508"/>
      <c r="LTI728" s="508"/>
      <c r="LTJ728" s="508"/>
      <c r="LTK728" s="508"/>
      <c r="LTL728" s="508"/>
      <c r="LTM728" s="89"/>
      <c r="LTN728" s="89"/>
      <c r="LTO728" s="508"/>
      <c r="LTP728" s="508"/>
      <c r="LTQ728" s="89"/>
      <c r="LTR728" s="89"/>
      <c r="LTS728" s="508"/>
      <c r="LTT728" s="508"/>
      <c r="LTU728" s="508"/>
      <c r="LTV728" s="508"/>
      <c r="LTW728" s="508"/>
      <c r="LTX728" s="203"/>
      <c r="LTY728" s="107"/>
      <c r="LTZ728" s="508"/>
      <c r="LUA728" s="508"/>
      <c r="LUB728" s="508"/>
      <c r="LUC728" s="508"/>
      <c r="LUD728" s="508"/>
      <c r="LUE728" s="508"/>
      <c r="LUF728" s="508"/>
      <c r="LUG728" s="168"/>
      <c r="LUH728" s="168"/>
      <c r="LUI728" s="168"/>
      <c r="LUJ728" s="168"/>
      <c r="LUK728" s="168"/>
      <c r="LUL728" s="168"/>
      <c r="LUM728" s="168"/>
      <c r="LUN728" s="168"/>
      <c r="LUO728" s="168"/>
      <c r="LUP728" s="168"/>
      <c r="LUQ728" s="168"/>
      <c r="LUR728" s="168"/>
      <c r="LUS728" s="168"/>
      <c r="LUT728" s="168"/>
      <c r="LUU728" s="168"/>
      <c r="LUV728" s="168"/>
      <c r="LUW728" s="168"/>
      <c r="LUX728" s="168"/>
      <c r="LUY728" s="168"/>
      <c r="LUZ728" s="168"/>
      <c r="LVA728" s="168"/>
      <c r="LVB728" s="168"/>
      <c r="LVC728" s="168"/>
      <c r="LVD728" s="168"/>
      <c r="LVE728" s="168"/>
      <c r="LVF728" s="168"/>
      <c r="LVG728" s="168"/>
      <c r="LVH728" s="168"/>
      <c r="LVI728" s="168"/>
      <c r="LVJ728" s="168"/>
      <c r="LVK728" s="168"/>
      <c r="LVL728" s="168"/>
      <c r="LVM728" s="168"/>
      <c r="LVN728" s="168"/>
      <c r="LVO728" s="168"/>
      <c r="LVP728" s="168"/>
      <c r="LVQ728" s="168"/>
      <c r="LVR728" s="168"/>
      <c r="LVS728" s="168"/>
      <c r="LVT728" s="168"/>
      <c r="LVU728" s="168"/>
      <c r="LVV728" s="168"/>
      <c r="LVW728" s="168"/>
      <c r="LVX728" s="168"/>
      <c r="LVY728" s="508"/>
      <c r="LVZ728" s="508"/>
      <c r="LWA728" s="508"/>
      <c r="LWB728" s="508"/>
      <c r="LWC728" s="508"/>
      <c r="LWD728" s="508"/>
      <c r="LWE728" s="508"/>
      <c r="LWF728" s="508"/>
      <c r="LWG728" s="508"/>
      <c r="LWH728" s="508"/>
      <c r="LWI728" s="508"/>
      <c r="LWJ728" s="508"/>
      <c r="LWK728" s="508"/>
      <c r="LWL728" s="508"/>
      <c r="LWM728" s="508"/>
      <c r="LWN728" s="508"/>
      <c r="LWO728" s="508"/>
      <c r="LWP728" s="508"/>
      <c r="LWQ728" s="508"/>
      <c r="LWR728" s="508"/>
      <c r="LWS728" s="508"/>
      <c r="LWT728" s="508"/>
      <c r="LWU728" s="508"/>
      <c r="LWV728" s="508"/>
      <c r="LWW728" s="89"/>
      <c r="LWX728" s="89"/>
      <c r="LWY728" s="89"/>
      <c r="LWZ728" s="89"/>
      <c r="LXA728" s="89"/>
      <c r="LXB728" s="508"/>
      <c r="LXC728" s="508"/>
      <c r="LXD728" s="89"/>
      <c r="LXE728" s="89"/>
      <c r="LXF728" s="508"/>
      <c r="LXG728" s="508"/>
      <c r="LXH728" s="89"/>
      <c r="LXI728" s="89"/>
      <c r="LXJ728" s="508"/>
      <c r="LXK728" s="508"/>
      <c r="LXL728" s="508"/>
      <c r="LXM728" s="508"/>
      <c r="LXN728" s="508"/>
      <c r="LXO728" s="508"/>
      <c r="LXP728" s="508"/>
      <c r="LXQ728" s="89"/>
      <c r="LXR728" s="89"/>
      <c r="LXS728" s="508"/>
      <c r="LXT728" s="508"/>
      <c r="LXU728" s="89"/>
      <c r="LXV728" s="89"/>
      <c r="LXW728" s="508"/>
      <c r="LXX728" s="508"/>
      <c r="LXY728" s="508"/>
      <c r="LXZ728" s="508"/>
      <c r="LYA728" s="508"/>
      <c r="LYB728" s="203"/>
      <c r="LYC728" s="107"/>
      <c r="LYD728" s="508"/>
      <c r="LYE728" s="508"/>
      <c r="LYF728" s="508"/>
      <c r="LYG728" s="508"/>
      <c r="LYH728" s="508"/>
      <c r="LYI728" s="508"/>
      <c r="LYJ728" s="508"/>
      <c r="LYK728" s="168"/>
      <c r="LYL728" s="168"/>
      <c r="LYM728" s="168"/>
      <c r="LYN728" s="168"/>
      <c r="LYO728" s="168"/>
      <c r="LYP728" s="168"/>
      <c r="LYQ728" s="168"/>
      <c r="LYR728" s="168"/>
      <c r="LYS728" s="168"/>
      <c r="LYT728" s="168"/>
      <c r="LYU728" s="168"/>
      <c r="LYV728" s="168"/>
      <c r="LYW728" s="168"/>
      <c r="LYX728" s="168"/>
      <c r="LYY728" s="168"/>
      <c r="LYZ728" s="168"/>
      <c r="LZA728" s="168"/>
      <c r="LZB728" s="168"/>
      <c r="LZC728" s="168"/>
      <c r="LZD728" s="168"/>
      <c r="LZE728" s="168"/>
      <c r="LZF728" s="168"/>
      <c r="LZG728" s="168"/>
      <c r="LZH728" s="168"/>
      <c r="LZI728" s="168"/>
      <c r="LZJ728" s="168"/>
      <c r="LZK728" s="168"/>
      <c r="LZL728" s="168"/>
      <c r="LZM728" s="168"/>
      <c r="LZN728" s="168"/>
      <c r="LZO728" s="168"/>
      <c r="LZP728" s="168"/>
      <c r="LZQ728" s="168"/>
      <c r="LZR728" s="168"/>
      <c r="LZS728" s="168"/>
      <c r="LZT728" s="168"/>
      <c r="LZU728" s="168"/>
      <c r="LZV728" s="168"/>
      <c r="LZW728" s="168"/>
      <c r="LZX728" s="168"/>
      <c r="LZY728" s="168"/>
      <c r="LZZ728" s="168"/>
      <c r="MAA728" s="168"/>
      <c r="MAB728" s="168"/>
      <c r="MAC728" s="508"/>
      <c r="MAD728" s="508"/>
      <c r="MAE728" s="508"/>
      <c r="MAF728" s="508"/>
      <c r="MAG728" s="508"/>
      <c r="MAH728" s="508"/>
      <c r="MAI728" s="508"/>
      <c r="MAJ728" s="508"/>
      <c r="MAK728" s="508"/>
      <c r="MAL728" s="508"/>
      <c r="MAM728" s="508"/>
      <c r="MAN728" s="508"/>
      <c r="MAO728" s="508"/>
      <c r="MAP728" s="508"/>
      <c r="MAQ728" s="508"/>
      <c r="MAR728" s="508"/>
      <c r="MAS728" s="508"/>
      <c r="MAT728" s="508"/>
      <c r="MAU728" s="508"/>
      <c r="MAV728" s="508"/>
      <c r="MAW728" s="508"/>
      <c r="MAX728" s="508"/>
      <c r="MAY728" s="508"/>
      <c r="MAZ728" s="508"/>
      <c r="MBA728" s="89"/>
      <c r="MBB728" s="89"/>
      <c r="MBC728" s="89"/>
      <c r="MBD728" s="89"/>
      <c r="MBE728" s="89"/>
      <c r="MBF728" s="508"/>
      <c r="MBG728" s="508"/>
      <c r="MBH728" s="89"/>
      <c r="MBI728" s="89"/>
      <c r="MBJ728" s="508"/>
      <c r="MBK728" s="508"/>
      <c r="MBL728" s="89"/>
      <c r="MBM728" s="89"/>
      <c r="MBN728" s="508"/>
      <c r="MBO728" s="508"/>
      <c r="MBP728" s="508"/>
      <c r="MBQ728" s="508"/>
      <c r="MBR728" s="508"/>
      <c r="MBS728" s="508"/>
      <c r="MBT728" s="508"/>
      <c r="MBU728" s="89"/>
      <c r="MBV728" s="89"/>
      <c r="MBW728" s="508"/>
      <c r="MBX728" s="508"/>
      <c r="MBY728" s="89"/>
      <c r="MBZ728" s="89"/>
      <c r="MCA728" s="508"/>
      <c r="MCB728" s="508"/>
      <c r="MCC728" s="508"/>
      <c r="MCD728" s="508"/>
      <c r="MCE728" s="508"/>
      <c r="MCF728" s="203"/>
      <c r="MCG728" s="107"/>
      <c r="MCH728" s="508"/>
      <c r="MCI728" s="508"/>
      <c r="MCJ728" s="508"/>
      <c r="MCK728" s="508"/>
      <c r="MCL728" s="508"/>
      <c r="MCM728" s="508"/>
      <c r="MCN728" s="508"/>
      <c r="MCO728" s="168"/>
      <c r="MCP728" s="168"/>
      <c r="MCQ728" s="168"/>
      <c r="MCR728" s="168"/>
      <c r="MCS728" s="168"/>
      <c r="MCT728" s="168"/>
      <c r="MCU728" s="168"/>
      <c r="MCV728" s="168"/>
      <c r="MCW728" s="168"/>
      <c r="MCX728" s="168"/>
      <c r="MCY728" s="168"/>
      <c r="MCZ728" s="168"/>
      <c r="MDA728" s="168"/>
      <c r="MDB728" s="168"/>
      <c r="MDC728" s="168"/>
      <c r="MDD728" s="168"/>
      <c r="MDE728" s="168"/>
      <c r="MDF728" s="168"/>
      <c r="MDG728" s="168"/>
      <c r="MDH728" s="168"/>
      <c r="MDI728" s="168"/>
      <c r="MDJ728" s="168"/>
      <c r="MDK728" s="168"/>
      <c r="MDL728" s="168"/>
      <c r="MDM728" s="168"/>
      <c r="MDN728" s="168"/>
      <c r="MDO728" s="168"/>
      <c r="MDP728" s="168"/>
      <c r="MDQ728" s="168"/>
      <c r="MDR728" s="168"/>
      <c r="MDS728" s="168"/>
      <c r="MDT728" s="168"/>
      <c r="MDU728" s="168"/>
      <c r="MDV728" s="168"/>
      <c r="MDW728" s="168"/>
      <c r="MDX728" s="168"/>
      <c r="MDY728" s="168"/>
      <c r="MDZ728" s="168"/>
      <c r="MEA728" s="168"/>
      <c r="MEB728" s="168"/>
      <c r="MEC728" s="168"/>
      <c r="MED728" s="168"/>
      <c r="MEE728" s="168"/>
      <c r="MEF728" s="168"/>
      <c r="MEG728" s="508"/>
      <c r="MEH728" s="508"/>
      <c r="MEI728" s="508"/>
      <c r="MEJ728" s="508"/>
      <c r="MEK728" s="508"/>
      <c r="MEL728" s="508"/>
      <c r="MEM728" s="508"/>
      <c r="MEN728" s="508"/>
      <c r="MEO728" s="508"/>
      <c r="MEP728" s="508"/>
      <c r="MEQ728" s="508"/>
      <c r="MER728" s="508"/>
      <c r="MES728" s="508"/>
      <c r="MET728" s="508"/>
      <c r="MEU728" s="508"/>
      <c r="MEV728" s="508"/>
      <c r="MEW728" s="508"/>
      <c r="MEX728" s="508"/>
      <c r="MEY728" s="508"/>
      <c r="MEZ728" s="508"/>
      <c r="MFA728" s="508"/>
      <c r="MFB728" s="508"/>
      <c r="MFC728" s="508"/>
      <c r="MFD728" s="508"/>
      <c r="MFE728" s="89"/>
      <c r="MFF728" s="89"/>
      <c r="MFG728" s="89"/>
      <c r="MFH728" s="89"/>
      <c r="MFI728" s="89"/>
      <c r="MFJ728" s="508"/>
      <c r="MFK728" s="508"/>
      <c r="MFL728" s="89"/>
      <c r="MFM728" s="89"/>
      <c r="MFN728" s="508"/>
      <c r="MFO728" s="508"/>
      <c r="MFP728" s="89"/>
      <c r="MFQ728" s="89"/>
      <c r="MFR728" s="508"/>
      <c r="MFS728" s="508"/>
      <c r="MFT728" s="508"/>
      <c r="MFU728" s="508"/>
      <c r="MFV728" s="508"/>
      <c r="MFW728" s="508"/>
      <c r="MFX728" s="508"/>
      <c r="MFY728" s="89"/>
      <c r="MFZ728" s="89"/>
      <c r="MGA728" s="508"/>
      <c r="MGB728" s="508"/>
      <c r="MGC728" s="89"/>
      <c r="MGD728" s="89"/>
      <c r="MGE728" s="508"/>
      <c r="MGF728" s="508"/>
      <c r="MGG728" s="508"/>
      <c r="MGH728" s="508"/>
      <c r="MGI728" s="508"/>
      <c r="MGJ728" s="203"/>
      <c r="MGK728" s="107"/>
      <c r="MGL728" s="508"/>
      <c r="MGM728" s="508"/>
      <c r="MGN728" s="508"/>
      <c r="MGO728" s="508"/>
      <c r="MGP728" s="508"/>
      <c r="MGQ728" s="508"/>
      <c r="MGR728" s="508"/>
      <c r="MGS728" s="168"/>
      <c r="MGT728" s="168"/>
      <c r="MGU728" s="168"/>
      <c r="MGV728" s="168"/>
      <c r="MGW728" s="168"/>
      <c r="MGX728" s="168"/>
      <c r="MGY728" s="168"/>
      <c r="MGZ728" s="168"/>
      <c r="MHA728" s="168"/>
      <c r="MHB728" s="168"/>
      <c r="MHC728" s="168"/>
      <c r="MHD728" s="168"/>
      <c r="MHE728" s="168"/>
      <c r="MHF728" s="168"/>
      <c r="MHG728" s="168"/>
      <c r="MHH728" s="168"/>
      <c r="MHI728" s="168"/>
      <c r="MHJ728" s="168"/>
      <c r="MHK728" s="168"/>
      <c r="MHL728" s="168"/>
      <c r="MHM728" s="168"/>
      <c r="MHN728" s="168"/>
      <c r="MHO728" s="168"/>
      <c r="MHP728" s="168"/>
      <c r="MHQ728" s="168"/>
      <c r="MHR728" s="168"/>
      <c r="MHS728" s="168"/>
      <c r="MHT728" s="168"/>
      <c r="MHU728" s="168"/>
      <c r="MHV728" s="168"/>
      <c r="MHW728" s="168"/>
      <c r="MHX728" s="168"/>
      <c r="MHY728" s="168"/>
      <c r="MHZ728" s="168"/>
      <c r="MIA728" s="168"/>
      <c r="MIB728" s="168"/>
      <c r="MIC728" s="168"/>
      <c r="MID728" s="168"/>
      <c r="MIE728" s="168"/>
      <c r="MIF728" s="168"/>
      <c r="MIG728" s="168"/>
      <c r="MIH728" s="168"/>
      <c r="MII728" s="168"/>
      <c r="MIJ728" s="168"/>
      <c r="MIK728" s="508"/>
      <c r="MIL728" s="508"/>
      <c r="MIM728" s="508"/>
      <c r="MIN728" s="508"/>
      <c r="MIO728" s="508"/>
      <c r="MIP728" s="508"/>
      <c r="MIQ728" s="508"/>
      <c r="MIR728" s="508"/>
      <c r="MIS728" s="508"/>
      <c r="MIT728" s="508"/>
      <c r="MIU728" s="508"/>
      <c r="MIV728" s="508"/>
      <c r="MIW728" s="508"/>
      <c r="MIX728" s="508"/>
      <c r="MIY728" s="508"/>
      <c r="MIZ728" s="508"/>
      <c r="MJA728" s="508"/>
      <c r="MJB728" s="508"/>
      <c r="MJC728" s="508"/>
      <c r="MJD728" s="508"/>
      <c r="MJE728" s="508"/>
      <c r="MJF728" s="508"/>
      <c r="MJG728" s="508"/>
      <c r="MJH728" s="508"/>
      <c r="MJI728" s="89"/>
      <c r="MJJ728" s="89"/>
      <c r="MJK728" s="89"/>
      <c r="MJL728" s="89"/>
      <c r="MJM728" s="89"/>
      <c r="MJN728" s="508"/>
      <c r="MJO728" s="508"/>
      <c r="MJP728" s="89"/>
      <c r="MJQ728" s="89"/>
      <c r="MJR728" s="508"/>
      <c r="MJS728" s="508"/>
      <c r="MJT728" s="89"/>
      <c r="MJU728" s="89"/>
      <c r="MJV728" s="508"/>
      <c r="MJW728" s="508"/>
      <c r="MJX728" s="508"/>
      <c r="MJY728" s="508"/>
      <c r="MJZ728" s="508"/>
      <c r="MKA728" s="508"/>
      <c r="MKB728" s="508"/>
      <c r="MKC728" s="89"/>
      <c r="MKD728" s="89"/>
      <c r="MKE728" s="508"/>
      <c r="MKF728" s="508"/>
      <c r="MKG728" s="89"/>
      <c r="MKH728" s="89"/>
      <c r="MKI728" s="508"/>
      <c r="MKJ728" s="508"/>
      <c r="MKK728" s="508"/>
      <c r="MKL728" s="508"/>
      <c r="MKM728" s="508"/>
      <c r="MKN728" s="203"/>
      <c r="MKO728" s="107"/>
      <c r="MKP728" s="508"/>
      <c r="MKQ728" s="508"/>
      <c r="MKR728" s="508"/>
      <c r="MKS728" s="508"/>
      <c r="MKT728" s="508"/>
      <c r="MKU728" s="508"/>
      <c r="MKV728" s="508"/>
      <c r="MKW728" s="168"/>
      <c r="MKX728" s="168"/>
      <c r="MKY728" s="168"/>
      <c r="MKZ728" s="168"/>
      <c r="MLA728" s="168"/>
      <c r="MLB728" s="168"/>
      <c r="MLC728" s="168"/>
      <c r="MLD728" s="168"/>
      <c r="MLE728" s="168"/>
      <c r="MLF728" s="168"/>
      <c r="MLG728" s="168"/>
      <c r="MLH728" s="168"/>
      <c r="MLI728" s="168"/>
      <c r="MLJ728" s="168"/>
      <c r="MLK728" s="168"/>
      <c r="MLL728" s="168"/>
      <c r="MLM728" s="168"/>
      <c r="MLN728" s="168"/>
      <c r="MLO728" s="168"/>
      <c r="MLP728" s="168"/>
      <c r="MLQ728" s="168"/>
      <c r="MLR728" s="168"/>
      <c r="MLS728" s="168"/>
      <c r="MLT728" s="168"/>
      <c r="MLU728" s="168"/>
      <c r="MLV728" s="168"/>
      <c r="MLW728" s="168"/>
      <c r="MLX728" s="168"/>
      <c r="MLY728" s="168"/>
      <c r="MLZ728" s="168"/>
      <c r="MMA728" s="168"/>
      <c r="MMB728" s="168"/>
      <c r="MMC728" s="168"/>
      <c r="MMD728" s="168"/>
      <c r="MME728" s="168"/>
      <c r="MMF728" s="168"/>
      <c r="MMG728" s="168"/>
      <c r="MMH728" s="168"/>
      <c r="MMI728" s="168"/>
      <c r="MMJ728" s="168"/>
      <c r="MMK728" s="168"/>
      <c r="MML728" s="168"/>
      <c r="MMM728" s="168"/>
      <c r="MMN728" s="168"/>
      <c r="MMO728" s="508"/>
      <c r="MMP728" s="508"/>
      <c r="MMQ728" s="508"/>
      <c r="MMR728" s="508"/>
      <c r="MMS728" s="508"/>
      <c r="MMT728" s="508"/>
      <c r="MMU728" s="508"/>
      <c r="MMV728" s="508"/>
      <c r="MMW728" s="508"/>
      <c r="MMX728" s="508"/>
      <c r="MMY728" s="508"/>
      <c r="MMZ728" s="508"/>
      <c r="MNA728" s="508"/>
      <c r="MNB728" s="508"/>
      <c r="MNC728" s="508"/>
      <c r="MND728" s="508"/>
      <c r="MNE728" s="508"/>
      <c r="MNF728" s="508"/>
      <c r="MNG728" s="508"/>
      <c r="MNH728" s="508"/>
      <c r="MNI728" s="508"/>
      <c r="MNJ728" s="508"/>
      <c r="MNK728" s="508"/>
      <c r="MNL728" s="508"/>
      <c r="MNM728" s="89"/>
      <c r="MNN728" s="89"/>
      <c r="MNO728" s="89"/>
      <c r="MNP728" s="89"/>
      <c r="MNQ728" s="89"/>
      <c r="MNR728" s="508"/>
      <c r="MNS728" s="508"/>
      <c r="MNT728" s="89"/>
      <c r="MNU728" s="89"/>
      <c r="MNV728" s="508"/>
      <c r="MNW728" s="508"/>
      <c r="MNX728" s="89"/>
      <c r="MNY728" s="89"/>
      <c r="MNZ728" s="508"/>
      <c r="MOA728" s="508"/>
      <c r="MOB728" s="508"/>
      <c r="MOC728" s="508"/>
      <c r="MOD728" s="508"/>
      <c r="MOE728" s="508"/>
      <c r="MOF728" s="508"/>
      <c r="MOG728" s="89"/>
      <c r="MOH728" s="89"/>
      <c r="MOI728" s="508"/>
      <c r="MOJ728" s="508"/>
      <c r="MOK728" s="89"/>
      <c r="MOL728" s="89"/>
      <c r="MOM728" s="508"/>
      <c r="MON728" s="508"/>
      <c r="MOO728" s="508"/>
      <c r="MOP728" s="508"/>
      <c r="MOQ728" s="508"/>
      <c r="MOR728" s="203"/>
      <c r="MOS728" s="107"/>
      <c r="MOT728" s="508"/>
      <c r="MOU728" s="508"/>
      <c r="MOV728" s="508"/>
      <c r="MOW728" s="508"/>
      <c r="MOX728" s="508"/>
      <c r="MOY728" s="508"/>
      <c r="MOZ728" s="508"/>
      <c r="MPA728" s="168"/>
      <c r="MPB728" s="168"/>
      <c r="MPC728" s="168"/>
      <c r="MPD728" s="168"/>
      <c r="MPE728" s="168"/>
      <c r="MPF728" s="168"/>
      <c r="MPG728" s="168"/>
      <c r="MPH728" s="168"/>
      <c r="MPI728" s="168"/>
      <c r="MPJ728" s="168"/>
      <c r="MPK728" s="168"/>
      <c r="MPL728" s="168"/>
      <c r="MPM728" s="168"/>
      <c r="MPN728" s="168"/>
      <c r="MPO728" s="168"/>
      <c r="MPP728" s="168"/>
      <c r="MPQ728" s="168"/>
      <c r="MPR728" s="168"/>
      <c r="MPS728" s="168"/>
      <c r="MPT728" s="168"/>
      <c r="MPU728" s="168"/>
      <c r="MPV728" s="168"/>
      <c r="MPW728" s="168"/>
      <c r="MPX728" s="168"/>
      <c r="MPY728" s="168"/>
      <c r="MPZ728" s="168"/>
      <c r="MQA728" s="168"/>
      <c r="MQB728" s="168"/>
      <c r="MQC728" s="168"/>
      <c r="MQD728" s="168"/>
      <c r="MQE728" s="168"/>
      <c r="MQF728" s="168"/>
      <c r="MQG728" s="168"/>
      <c r="MQH728" s="168"/>
      <c r="MQI728" s="168"/>
      <c r="MQJ728" s="168"/>
      <c r="MQK728" s="168"/>
      <c r="MQL728" s="168"/>
      <c r="MQM728" s="168"/>
      <c r="MQN728" s="168"/>
      <c r="MQO728" s="168"/>
      <c r="MQP728" s="168"/>
      <c r="MQQ728" s="168"/>
      <c r="MQR728" s="168"/>
      <c r="MQS728" s="508"/>
      <c r="MQT728" s="508"/>
      <c r="MQU728" s="508"/>
      <c r="MQV728" s="508"/>
      <c r="MQW728" s="508"/>
      <c r="MQX728" s="508"/>
      <c r="MQY728" s="508"/>
      <c r="MQZ728" s="508"/>
      <c r="MRA728" s="508"/>
      <c r="MRB728" s="508"/>
      <c r="MRC728" s="508"/>
      <c r="MRD728" s="508"/>
      <c r="MRE728" s="508"/>
      <c r="MRF728" s="508"/>
      <c r="MRG728" s="508"/>
      <c r="MRH728" s="508"/>
      <c r="MRI728" s="508"/>
      <c r="MRJ728" s="508"/>
      <c r="MRK728" s="508"/>
      <c r="MRL728" s="508"/>
      <c r="MRM728" s="508"/>
      <c r="MRN728" s="508"/>
      <c r="MRO728" s="508"/>
      <c r="MRP728" s="508"/>
      <c r="MRQ728" s="89"/>
      <c r="MRR728" s="89"/>
      <c r="MRS728" s="89"/>
      <c r="MRT728" s="89"/>
      <c r="MRU728" s="89"/>
      <c r="MRV728" s="508"/>
      <c r="MRW728" s="508"/>
      <c r="MRX728" s="89"/>
      <c r="MRY728" s="89"/>
      <c r="MRZ728" s="508"/>
      <c r="MSA728" s="508"/>
      <c r="MSB728" s="89"/>
      <c r="MSC728" s="89"/>
      <c r="MSD728" s="508"/>
      <c r="MSE728" s="508"/>
      <c r="MSF728" s="508"/>
      <c r="MSG728" s="508"/>
      <c r="MSH728" s="508"/>
      <c r="MSI728" s="508"/>
      <c r="MSJ728" s="508"/>
      <c r="MSK728" s="89"/>
      <c r="MSL728" s="89"/>
      <c r="MSM728" s="508"/>
      <c r="MSN728" s="508"/>
      <c r="MSO728" s="89"/>
      <c r="MSP728" s="89"/>
      <c r="MSQ728" s="508"/>
      <c r="MSR728" s="508"/>
      <c r="MSS728" s="508"/>
      <c r="MST728" s="508"/>
      <c r="MSU728" s="508"/>
      <c r="MSV728" s="203"/>
      <c r="MSW728" s="107"/>
      <c r="MSX728" s="508"/>
      <c r="MSY728" s="508"/>
      <c r="MSZ728" s="508"/>
      <c r="MTA728" s="508"/>
      <c r="MTB728" s="508"/>
      <c r="MTC728" s="508"/>
      <c r="MTD728" s="508"/>
      <c r="MTE728" s="168"/>
      <c r="MTF728" s="168"/>
      <c r="MTG728" s="168"/>
      <c r="MTH728" s="168"/>
      <c r="MTI728" s="168"/>
      <c r="MTJ728" s="168"/>
      <c r="MTK728" s="168"/>
      <c r="MTL728" s="168"/>
      <c r="MTM728" s="168"/>
      <c r="MTN728" s="168"/>
      <c r="MTO728" s="168"/>
      <c r="MTP728" s="168"/>
      <c r="MTQ728" s="168"/>
      <c r="MTR728" s="168"/>
      <c r="MTS728" s="168"/>
      <c r="MTT728" s="168"/>
      <c r="MTU728" s="168"/>
      <c r="MTV728" s="168"/>
      <c r="MTW728" s="168"/>
      <c r="MTX728" s="168"/>
      <c r="MTY728" s="168"/>
      <c r="MTZ728" s="168"/>
      <c r="MUA728" s="168"/>
      <c r="MUB728" s="168"/>
      <c r="MUC728" s="168"/>
      <c r="MUD728" s="168"/>
      <c r="MUE728" s="168"/>
      <c r="MUF728" s="168"/>
      <c r="MUG728" s="168"/>
      <c r="MUH728" s="168"/>
      <c r="MUI728" s="168"/>
      <c r="MUJ728" s="168"/>
      <c r="MUK728" s="168"/>
      <c r="MUL728" s="168"/>
      <c r="MUM728" s="168"/>
      <c r="MUN728" s="168"/>
      <c r="MUO728" s="168"/>
      <c r="MUP728" s="168"/>
      <c r="MUQ728" s="168"/>
      <c r="MUR728" s="168"/>
      <c r="MUS728" s="168"/>
      <c r="MUT728" s="168"/>
      <c r="MUU728" s="168"/>
      <c r="MUV728" s="168"/>
      <c r="MUW728" s="508"/>
      <c r="MUX728" s="508"/>
      <c r="MUY728" s="508"/>
      <c r="MUZ728" s="508"/>
      <c r="MVA728" s="508"/>
      <c r="MVB728" s="508"/>
      <c r="MVC728" s="508"/>
      <c r="MVD728" s="508"/>
      <c r="MVE728" s="508"/>
      <c r="MVF728" s="508"/>
      <c r="MVG728" s="508"/>
      <c r="MVH728" s="508"/>
      <c r="MVI728" s="508"/>
      <c r="MVJ728" s="508"/>
      <c r="MVK728" s="508"/>
      <c r="MVL728" s="508"/>
      <c r="MVM728" s="508"/>
      <c r="MVN728" s="508"/>
      <c r="MVO728" s="508"/>
      <c r="MVP728" s="508"/>
      <c r="MVQ728" s="508"/>
      <c r="MVR728" s="508"/>
      <c r="MVS728" s="508"/>
      <c r="MVT728" s="508"/>
      <c r="MVU728" s="89"/>
      <c r="MVV728" s="89"/>
      <c r="MVW728" s="89"/>
      <c r="MVX728" s="89"/>
      <c r="MVY728" s="89"/>
      <c r="MVZ728" s="508"/>
      <c r="MWA728" s="508"/>
      <c r="MWB728" s="89"/>
      <c r="MWC728" s="89"/>
      <c r="MWD728" s="508"/>
      <c r="MWE728" s="508"/>
      <c r="MWF728" s="89"/>
      <c r="MWG728" s="89"/>
      <c r="MWH728" s="508"/>
      <c r="MWI728" s="508"/>
      <c r="MWJ728" s="508"/>
      <c r="MWK728" s="508"/>
      <c r="MWL728" s="508"/>
      <c r="MWM728" s="508"/>
      <c r="MWN728" s="508"/>
      <c r="MWO728" s="89"/>
      <c r="MWP728" s="89"/>
      <c r="MWQ728" s="508"/>
      <c r="MWR728" s="508"/>
      <c r="MWS728" s="89"/>
      <c r="MWT728" s="89"/>
      <c r="MWU728" s="508"/>
      <c r="MWV728" s="508"/>
      <c r="MWW728" s="508"/>
      <c r="MWX728" s="508"/>
      <c r="MWY728" s="508"/>
      <c r="MWZ728" s="203"/>
      <c r="MXA728" s="107"/>
      <c r="MXB728" s="508"/>
      <c r="MXC728" s="508"/>
      <c r="MXD728" s="508"/>
      <c r="MXE728" s="508"/>
      <c r="MXF728" s="508"/>
      <c r="MXG728" s="508"/>
      <c r="MXH728" s="508"/>
      <c r="MXI728" s="168"/>
      <c r="MXJ728" s="168"/>
      <c r="MXK728" s="168"/>
      <c r="MXL728" s="168"/>
      <c r="MXM728" s="168"/>
      <c r="MXN728" s="168"/>
      <c r="MXO728" s="168"/>
      <c r="MXP728" s="168"/>
      <c r="MXQ728" s="168"/>
      <c r="MXR728" s="168"/>
      <c r="MXS728" s="168"/>
      <c r="MXT728" s="168"/>
      <c r="MXU728" s="168"/>
      <c r="MXV728" s="168"/>
      <c r="MXW728" s="168"/>
      <c r="MXX728" s="168"/>
      <c r="MXY728" s="168"/>
      <c r="MXZ728" s="168"/>
      <c r="MYA728" s="168"/>
      <c r="MYB728" s="168"/>
      <c r="MYC728" s="168"/>
      <c r="MYD728" s="168"/>
      <c r="MYE728" s="168"/>
      <c r="MYF728" s="168"/>
      <c r="MYG728" s="168"/>
      <c r="MYH728" s="168"/>
      <c r="MYI728" s="168"/>
      <c r="MYJ728" s="168"/>
      <c r="MYK728" s="168"/>
      <c r="MYL728" s="168"/>
      <c r="MYM728" s="168"/>
      <c r="MYN728" s="168"/>
      <c r="MYO728" s="168"/>
      <c r="MYP728" s="168"/>
      <c r="MYQ728" s="168"/>
      <c r="MYR728" s="168"/>
      <c r="MYS728" s="168"/>
      <c r="MYT728" s="168"/>
      <c r="MYU728" s="168"/>
      <c r="MYV728" s="168"/>
      <c r="MYW728" s="168"/>
      <c r="MYX728" s="168"/>
      <c r="MYY728" s="168"/>
      <c r="MYZ728" s="168"/>
      <c r="MZA728" s="508"/>
      <c r="MZB728" s="508"/>
      <c r="MZC728" s="508"/>
      <c r="MZD728" s="508"/>
      <c r="MZE728" s="508"/>
      <c r="MZF728" s="508"/>
      <c r="MZG728" s="508"/>
      <c r="MZH728" s="508"/>
      <c r="MZI728" s="508"/>
      <c r="MZJ728" s="508"/>
      <c r="MZK728" s="508"/>
      <c r="MZL728" s="508"/>
      <c r="MZM728" s="508"/>
      <c r="MZN728" s="508"/>
      <c r="MZO728" s="508"/>
      <c r="MZP728" s="508"/>
      <c r="MZQ728" s="508"/>
      <c r="MZR728" s="508"/>
      <c r="MZS728" s="508"/>
      <c r="MZT728" s="508"/>
      <c r="MZU728" s="508"/>
      <c r="MZV728" s="508"/>
      <c r="MZW728" s="508"/>
      <c r="MZX728" s="508"/>
      <c r="MZY728" s="89"/>
      <c r="MZZ728" s="89"/>
      <c r="NAA728" s="89"/>
      <c r="NAB728" s="89"/>
      <c r="NAC728" s="89"/>
      <c r="NAD728" s="508"/>
      <c r="NAE728" s="508"/>
      <c r="NAF728" s="89"/>
      <c r="NAG728" s="89"/>
      <c r="NAH728" s="508"/>
      <c r="NAI728" s="508"/>
      <c r="NAJ728" s="89"/>
      <c r="NAK728" s="89"/>
      <c r="NAL728" s="508"/>
      <c r="NAM728" s="508"/>
      <c r="NAN728" s="508"/>
      <c r="NAO728" s="508"/>
      <c r="NAP728" s="508"/>
      <c r="NAQ728" s="508"/>
      <c r="NAR728" s="508"/>
      <c r="NAS728" s="89"/>
      <c r="NAT728" s="89"/>
      <c r="NAU728" s="508"/>
      <c r="NAV728" s="508"/>
      <c r="NAW728" s="89"/>
      <c r="NAX728" s="89"/>
      <c r="NAY728" s="508"/>
      <c r="NAZ728" s="508"/>
      <c r="NBA728" s="508"/>
      <c r="NBB728" s="508"/>
      <c r="NBC728" s="508"/>
      <c r="NBD728" s="203"/>
      <c r="NBE728" s="107"/>
      <c r="NBF728" s="508"/>
      <c r="NBG728" s="508"/>
      <c r="NBH728" s="508"/>
      <c r="NBI728" s="508"/>
      <c r="NBJ728" s="508"/>
      <c r="NBK728" s="508"/>
      <c r="NBL728" s="508"/>
      <c r="NBM728" s="168"/>
      <c r="NBN728" s="168"/>
      <c r="NBO728" s="168"/>
      <c r="NBP728" s="168"/>
      <c r="NBQ728" s="168"/>
      <c r="NBR728" s="168"/>
      <c r="NBS728" s="168"/>
      <c r="NBT728" s="168"/>
      <c r="NBU728" s="168"/>
      <c r="NBV728" s="168"/>
      <c r="NBW728" s="168"/>
      <c r="NBX728" s="168"/>
      <c r="NBY728" s="168"/>
      <c r="NBZ728" s="168"/>
      <c r="NCA728" s="168"/>
      <c r="NCB728" s="168"/>
      <c r="NCC728" s="168"/>
      <c r="NCD728" s="168"/>
      <c r="NCE728" s="168"/>
      <c r="NCF728" s="168"/>
      <c r="NCG728" s="168"/>
      <c r="NCH728" s="168"/>
      <c r="NCI728" s="168"/>
      <c r="NCJ728" s="168"/>
      <c r="NCK728" s="168"/>
      <c r="NCL728" s="168"/>
      <c r="NCM728" s="168"/>
      <c r="NCN728" s="168"/>
      <c r="NCO728" s="168"/>
      <c r="NCP728" s="168"/>
      <c r="NCQ728" s="168"/>
      <c r="NCR728" s="168"/>
      <c r="NCS728" s="168"/>
      <c r="NCT728" s="168"/>
      <c r="NCU728" s="168"/>
      <c r="NCV728" s="168"/>
      <c r="NCW728" s="168"/>
      <c r="NCX728" s="168"/>
      <c r="NCY728" s="168"/>
      <c r="NCZ728" s="168"/>
      <c r="NDA728" s="168"/>
      <c r="NDB728" s="168"/>
      <c r="NDC728" s="168"/>
      <c r="NDD728" s="168"/>
      <c r="NDE728" s="508"/>
      <c r="NDF728" s="508"/>
      <c r="NDG728" s="508"/>
      <c r="NDH728" s="508"/>
      <c r="NDI728" s="508"/>
      <c r="NDJ728" s="508"/>
      <c r="NDK728" s="508"/>
      <c r="NDL728" s="508"/>
      <c r="NDM728" s="508"/>
      <c r="NDN728" s="508"/>
      <c r="NDO728" s="508"/>
      <c r="NDP728" s="508"/>
      <c r="NDQ728" s="508"/>
      <c r="NDR728" s="508"/>
      <c r="NDS728" s="508"/>
      <c r="NDT728" s="508"/>
      <c r="NDU728" s="508"/>
      <c r="NDV728" s="508"/>
      <c r="NDW728" s="508"/>
      <c r="NDX728" s="508"/>
      <c r="NDY728" s="508"/>
      <c r="NDZ728" s="508"/>
      <c r="NEA728" s="508"/>
      <c r="NEB728" s="508"/>
      <c r="NEC728" s="89"/>
      <c r="NED728" s="89"/>
      <c r="NEE728" s="89"/>
      <c r="NEF728" s="89"/>
      <c r="NEG728" s="89"/>
      <c r="NEH728" s="508"/>
      <c r="NEI728" s="508"/>
      <c r="NEJ728" s="89"/>
      <c r="NEK728" s="89"/>
      <c r="NEL728" s="508"/>
      <c r="NEM728" s="508"/>
      <c r="NEN728" s="89"/>
      <c r="NEO728" s="89"/>
      <c r="NEP728" s="508"/>
      <c r="NEQ728" s="508"/>
      <c r="NER728" s="508"/>
      <c r="NES728" s="508"/>
      <c r="NET728" s="508"/>
      <c r="NEU728" s="508"/>
      <c r="NEV728" s="508"/>
      <c r="NEW728" s="89"/>
      <c r="NEX728" s="89"/>
      <c r="NEY728" s="508"/>
      <c r="NEZ728" s="508"/>
      <c r="NFA728" s="89"/>
      <c r="NFB728" s="89"/>
      <c r="NFC728" s="508"/>
      <c r="NFD728" s="508"/>
      <c r="NFE728" s="508"/>
      <c r="NFF728" s="508"/>
      <c r="NFG728" s="508"/>
      <c r="NFH728" s="203"/>
      <c r="NFI728" s="107"/>
      <c r="NFJ728" s="508"/>
      <c r="NFK728" s="508"/>
      <c r="NFL728" s="508"/>
      <c r="NFM728" s="508"/>
      <c r="NFN728" s="508"/>
      <c r="NFO728" s="508"/>
      <c r="NFP728" s="508"/>
      <c r="NFQ728" s="168"/>
      <c r="NFR728" s="168"/>
      <c r="NFS728" s="168"/>
      <c r="NFT728" s="168"/>
      <c r="NFU728" s="168"/>
      <c r="NFV728" s="168"/>
      <c r="NFW728" s="168"/>
      <c r="NFX728" s="168"/>
      <c r="NFY728" s="168"/>
      <c r="NFZ728" s="168"/>
      <c r="NGA728" s="168"/>
      <c r="NGB728" s="168"/>
      <c r="NGC728" s="168"/>
      <c r="NGD728" s="168"/>
      <c r="NGE728" s="168"/>
      <c r="NGF728" s="168"/>
      <c r="NGG728" s="168"/>
      <c r="NGH728" s="168"/>
      <c r="NGI728" s="168"/>
      <c r="NGJ728" s="168"/>
      <c r="NGK728" s="168"/>
      <c r="NGL728" s="168"/>
      <c r="NGM728" s="168"/>
      <c r="NGN728" s="168"/>
      <c r="NGO728" s="168"/>
      <c r="NGP728" s="168"/>
      <c r="NGQ728" s="168"/>
      <c r="NGR728" s="168"/>
      <c r="NGS728" s="168"/>
      <c r="NGT728" s="168"/>
      <c r="NGU728" s="168"/>
      <c r="NGV728" s="168"/>
      <c r="NGW728" s="168"/>
      <c r="NGX728" s="168"/>
      <c r="NGY728" s="168"/>
      <c r="NGZ728" s="168"/>
      <c r="NHA728" s="168"/>
      <c r="NHB728" s="168"/>
      <c r="NHC728" s="168"/>
      <c r="NHD728" s="168"/>
      <c r="NHE728" s="168"/>
      <c r="NHF728" s="168"/>
      <c r="NHG728" s="168"/>
      <c r="NHH728" s="168"/>
      <c r="NHI728" s="508"/>
      <c r="NHJ728" s="508"/>
      <c r="NHK728" s="508"/>
      <c r="NHL728" s="508"/>
      <c r="NHM728" s="508"/>
      <c r="NHN728" s="508"/>
      <c r="NHO728" s="508"/>
      <c r="NHP728" s="508"/>
      <c r="NHQ728" s="508"/>
      <c r="NHR728" s="508"/>
      <c r="NHS728" s="508"/>
      <c r="NHT728" s="508"/>
      <c r="NHU728" s="508"/>
      <c r="NHV728" s="508"/>
      <c r="NHW728" s="508"/>
      <c r="NHX728" s="508"/>
      <c r="NHY728" s="508"/>
      <c r="NHZ728" s="508"/>
      <c r="NIA728" s="508"/>
      <c r="NIB728" s="508"/>
      <c r="NIC728" s="508"/>
      <c r="NID728" s="508"/>
      <c r="NIE728" s="508"/>
      <c r="NIF728" s="508"/>
      <c r="NIG728" s="89"/>
      <c r="NIH728" s="89"/>
      <c r="NII728" s="89"/>
      <c r="NIJ728" s="89"/>
      <c r="NIK728" s="89"/>
      <c r="NIL728" s="508"/>
      <c r="NIM728" s="508"/>
      <c r="NIN728" s="89"/>
      <c r="NIO728" s="89"/>
      <c r="NIP728" s="508"/>
      <c r="NIQ728" s="508"/>
      <c r="NIR728" s="89"/>
      <c r="NIS728" s="89"/>
      <c r="NIT728" s="508"/>
      <c r="NIU728" s="508"/>
      <c r="NIV728" s="508"/>
      <c r="NIW728" s="508"/>
      <c r="NIX728" s="508"/>
      <c r="NIY728" s="508"/>
      <c r="NIZ728" s="508"/>
      <c r="NJA728" s="89"/>
      <c r="NJB728" s="89"/>
      <c r="NJC728" s="508"/>
      <c r="NJD728" s="508"/>
      <c r="NJE728" s="89"/>
      <c r="NJF728" s="89"/>
      <c r="NJG728" s="508"/>
      <c r="NJH728" s="508"/>
      <c r="NJI728" s="508"/>
      <c r="NJJ728" s="508"/>
      <c r="NJK728" s="508"/>
      <c r="NJL728" s="203"/>
      <c r="NJM728" s="107"/>
      <c r="NJN728" s="508"/>
      <c r="NJO728" s="508"/>
      <c r="NJP728" s="508"/>
      <c r="NJQ728" s="508"/>
      <c r="NJR728" s="508"/>
      <c r="NJS728" s="508"/>
      <c r="NJT728" s="508"/>
      <c r="NJU728" s="168"/>
      <c r="NJV728" s="168"/>
      <c r="NJW728" s="168"/>
      <c r="NJX728" s="168"/>
      <c r="NJY728" s="168"/>
      <c r="NJZ728" s="168"/>
      <c r="NKA728" s="168"/>
      <c r="NKB728" s="168"/>
      <c r="NKC728" s="168"/>
      <c r="NKD728" s="168"/>
      <c r="NKE728" s="168"/>
      <c r="NKF728" s="168"/>
      <c r="NKG728" s="168"/>
      <c r="NKH728" s="168"/>
      <c r="NKI728" s="168"/>
      <c r="NKJ728" s="168"/>
      <c r="NKK728" s="168"/>
      <c r="NKL728" s="168"/>
      <c r="NKM728" s="168"/>
      <c r="NKN728" s="168"/>
      <c r="NKO728" s="168"/>
      <c r="NKP728" s="168"/>
      <c r="NKQ728" s="168"/>
      <c r="NKR728" s="168"/>
      <c r="NKS728" s="168"/>
      <c r="NKT728" s="168"/>
      <c r="NKU728" s="168"/>
      <c r="NKV728" s="168"/>
      <c r="NKW728" s="168"/>
      <c r="NKX728" s="168"/>
      <c r="NKY728" s="168"/>
      <c r="NKZ728" s="168"/>
      <c r="NLA728" s="168"/>
      <c r="NLB728" s="168"/>
      <c r="NLC728" s="168"/>
      <c r="NLD728" s="168"/>
      <c r="NLE728" s="168"/>
      <c r="NLF728" s="168"/>
      <c r="NLG728" s="168"/>
      <c r="NLH728" s="168"/>
      <c r="NLI728" s="168"/>
      <c r="NLJ728" s="168"/>
      <c r="NLK728" s="168"/>
      <c r="NLL728" s="168"/>
      <c r="NLM728" s="508"/>
      <c r="NLN728" s="508"/>
      <c r="NLO728" s="508"/>
      <c r="NLP728" s="508"/>
      <c r="NLQ728" s="508"/>
      <c r="NLR728" s="508"/>
      <c r="NLS728" s="508"/>
      <c r="NLT728" s="508"/>
      <c r="NLU728" s="508"/>
      <c r="NLV728" s="508"/>
      <c r="NLW728" s="508"/>
      <c r="NLX728" s="508"/>
      <c r="NLY728" s="508"/>
      <c r="NLZ728" s="508"/>
      <c r="NMA728" s="508"/>
      <c r="NMB728" s="508"/>
      <c r="NMC728" s="508"/>
      <c r="NMD728" s="508"/>
      <c r="NME728" s="508"/>
      <c r="NMF728" s="508"/>
      <c r="NMG728" s="508"/>
      <c r="NMH728" s="508"/>
      <c r="NMI728" s="508"/>
      <c r="NMJ728" s="508"/>
      <c r="NMK728" s="89"/>
      <c r="NML728" s="89"/>
      <c r="NMM728" s="89"/>
      <c r="NMN728" s="89"/>
      <c r="NMO728" s="89"/>
      <c r="NMP728" s="508"/>
      <c r="NMQ728" s="508"/>
      <c r="NMR728" s="89"/>
      <c r="NMS728" s="89"/>
      <c r="NMT728" s="508"/>
      <c r="NMU728" s="508"/>
      <c r="NMV728" s="89"/>
      <c r="NMW728" s="89"/>
      <c r="NMX728" s="508"/>
      <c r="NMY728" s="508"/>
      <c r="NMZ728" s="508"/>
      <c r="NNA728" s="508"/>
      <c r="NNB728" s="508"/>
      <c r="NNC728" s="508"/>
      <c r="NND728" s="508"/>
      <c r="NNE728" s="89"/>
      <c r="NNF728" s="89"/>
      <c r="NNG728" s="508"/>
      <c r="NNH728" s="508"/>
      <c r="NNI728" s="89"/>
      <c r="NNJ728" s="89"/>
      <c r="NNK728" s="508"/>
      <c r="NNL728" s="508"/>
      <c r="NNM728" s="508"/>
      <c r="NNN728" s="508"/>
      <c r="NNO728" s="508"/>
      <c r="NNP728" s="203"/>
      <c r="NNQ728" s="107"/>
      <c r="NNR728" s="508"/>
      <c r="NNS728" s="508"/>
      <c r="NNT728" s="508"/>
      <c r="NNU728" s="508"/>
      <c r="NNV728" s="508"/>
      <c r="NNW728" s="508"/>
      <c r="NNX728" s="508"/>
      <c r="NNY728" s="168"/>
      <c r="NNZ728" s="168"/>
      <c r="NOA728" s="168"/>
      <c r="NOB728" s="168"/>
      <c r="NOC728" s="168"/>
      <c r="NOD728" s="168"/>
      <c r="NOE728" s="168"/>
      <c r="NOF728" s="168"/>
      <c r="NOG728" s="168"/>
      <c r="NOH728" s="168"/>
      <c r="NOI728" s="168"/>
      <c r="NOJ728" s="168"/>
      <c r="NOK728" s="168"/>
      <c r="NOL728" s="168"/>
      <c r="NOM728" s="168"/>
      <c r="NON728" s="168"/>
      <c r="NOO728" s="168"/>
      <c r="NOP728" s="168"/>
      <c r="NOQ728" s="168"/>
      <c r="NOR728" s="168"/>
      <c r="NOS728" s="168"/>
      <c r="NOT728" s="168"/>
      <c r="NOU728" s="168"/>
      <c r="NOV728" s="168"/>
      <c r="NOW728" s="168"/>
      <c r="NOX728" s="168"/>
      <c r="NOY728" s="168"/>
      <c r="NOZ728" s="168"/>
      <c r="NPA728" s="168"/>
      <c r="NPB728" s="168"/>
      <c r="NPC728" s="168"/>
      <c r="NPD728" s="168"/>
      <c r="NPE728" s="168"/>
      <c r="NPF728" s="168"/>
      <c r="NPG728" s="168"/>
      <c r="NPH728" s="168"/>
      <c r="NPI728" s="168"/>
      <c r="NPJ728" s="168"/>
      <c r="NPK728" s="168"/>
      <c r="NPL728" s="168"/>
      <c r="NPM728" s="168"/>
      <c r="NPN728" s="168"/>
      <c r="NPO728" s="168"/>
      <c r="NPP728" s="168"/>
      <c r="NPQ728" s="508"/>
      <c r="NPR728" s="508"/>
      <c r="NPS728" s="508"/>
      <c r="NPT728" s="508"/>
      <c r="NPU728" s="508"/>
      <c r="NPV728" s="508"/>
      <c r="NPW728" s="508"/>
      <c r="NPX728" s="508"/>
      <c r="NPY728" s="508"/>
      <c r="NPZ728" s="508"/>
      <c r="NQA728" s="508"/>
      <c r="NQB728" s="508"/>
      <c r="NQC728" s="508"/>
      <c r="NQD728" s="508"/>
      <c r="NQE728" s="508"/>
      <c r="NQF728" s="508"/>
      <c r="NQG728" s="508"/>
      <c r="NQH728" s="508"/>
      <c r="NQI728" s="508"/>
      <c r="NQJ728" s="508"/>
      <c r="NQK728" s="508"/>
      <c r="NQL728" s="508"/>
      <c r="NQM728" s="508"/>
      <c r="NQN728" s="508"/>
      <c r="NQO728" s="89"/>
      <c r="NQP728" s="89"/>
      <c r="NQQ728" s="89"/>
      <c r="NQR728" s="89"/>
      <c r="NQS728" s="89"/>
      <c r="NQT728" s="508"/>
      <c r="NQU728" s="508"/>
      <c r="NQV728" s="89"/>
      <c r="NQW728" s="89"/>
      <c r="NQX728" s="508"/>
      <c r="NQY728" s="508"/>
      <c r="NQZ728" s="89"/>
      <c r="NRA728" s="89"/>
      <c r="NRB728" s="508"/>
      <c r="NRC728" s="508"/>
      <c r="NRD728" s="508"/>
      <c r="NRE728" s="508"/>
      <c r="NRF728" s="508"/>
      <c r="NRG728" s="508"/>
      <c r="NRH728" s="508"/>
      <c r="NRI728" s="89"/>
      <c r="NRJ728" s="89"/>
      <c r="NRK728" s="508"/>
      <c r="NRL728" s="508"/>
      <c r="NRM728" s="89"/>
      <c r="NRN728" s="89"/>
      <c r="NRO728" s="508"/>
      <c r="NRP728" s="508"/>
      <c r="NRQ728" s="508"/>
      <c r="NRR728" s="508"/>
      <c r="NRS728" s="508"/>
      <c r="NRT728" s="203"/>
      <c r="NRU728" s="107"/>
      <c r="NRV728" s="508"/>
      <c r="NRW728" s="508"/>
      <c r="NRX728" s="508"/>
      <c r="NRY728" s="508"/>
      <c r="NRZ728" s="508"/>
      <c r="NSA728" s="508"/>
      <c r="NSB728" s="508"/>
      <c r="NSC728" s="168"/>
      <c r="NSD728" s="168"/>
      <c r="NSE728" s="168"/>
      <c r="NSF728" s="168"/>
      <c r="NSG728" s="168"/>
      <c r="NSH728" s="168"/>
      <c r="NSI728" s="168"/>
      <c r="NSJ728" s="168"/>
      <c r="NSK728" s="168"/>
      <c r="NSL728" s="168"/>
      <c r="NSM728" s="168"/>
      <c r="NSN728" s="168"/>
      <c r="NSO728" s="168"/>
      <c r="NSP728" s="168"/>
      <c r="NSQ728" s="168"/>
      <c r="NSR728" s="168"/>
      <c r="NSS728" s="168"/>
      <c r="NST728" s="168"/>
      <c r="NSU728" s="168"/>
      <c r="NSV728" s="168"/>
      <c r="NSW728" s="168"/>
      <c r="NSX728" s="168"/>
      <c r="NSY728" s="168"/>
      <c r="NSZ728" s="168"/>
      <c r="NTA728" s="168"/>
      <c r="NTB728" s="168"/>
      <c r="NTC728" s="168"/>
      <c r="NTD728" s="168"/>
      <c r="NTE728" s="168"/>
      <c r="NTF728" s="168"/>
      <c r="NTG728" s="168"/>
      <c r="NTH728" s="168"/>
      <c r="NTI728" s="168"/>
      <c r="NTJ728" s="168"/>
      <c r="NTK728" s="168"/>
      <c r="NTL728" s="168"/>
      <c r="NTM728" s="168"/>
      <c r="NTN728" s="168"/>
      <c r="NTO728" s="168"/>
      <c r="NTP728" s="168"/>
      <c r="NTQ728" s="168"/>
      <c r="NTR728" s="168"/>
      <c r="NTS728" s="168"/>
      <c r="NTT728" s="168"/>
      <c r="NTU728" s="508"/>
      <c r="NTV728" s="508"/>
      <c r="NTW728" s="508"/>
      <c r="NTX728" s="508"/>
      <c r="NTY728" s="508"/>
      <c r="NTZ728" s="508"/>
      <c r="NUA728" s="508"/>
      <c r="NUB728" s="508"/>
      <c r="NUC728" s="508"/>
      <c r="NUD728" s="508"/>
      <c r="NUE728" s="508"/>
      <c r="NUF728" s="508"/>
      <c r="NUG728" s="508"/>
      <c r="NUH728" s="508"/>
      <c r="NUI728" s="508"/>
      <c r="NUJ728" s="508"/>
      <c r="NUK728" s="508"/>
      <c r="NUL728" s="508"/>
      <c r="NUM728" s="508"/>
      <c r="NUN728" s="508"/>
      <c r="NUO728" s="508"/>
      <c r="NUP728" s="508"/>
      <c r="NUQ728" s="508"/>
      <c r="NUR728" s="508"/>
      <c r="NUS728" s="89"/>
      <c r="NUT728" s="89"/>
      <c r="NUU728" s="89"/>
      <c r="NUV728" s="89"/>
      <c r="NUW728" s="89"/>
      <c r="NUX728" s="508"/>
      <c r="NUY728" s="508"/>
      <c r="NUZ728" s="89"/>
      <c r="NVA728" s="89"/>
      <c r="NVB728" s="508"/>
      <c r="NVC728" s="508"/>
      <c r="NVD728" s="89"/>
      <c r="NVE728" s="89"/>
      <c r="NVF728" s="508"/>
      <c r="NVG728" s="508"/>
      <c r="NVH728" s="508"/>
      <c r="NVI728" s="508"/>
      <c r="NVJ728" s="508"/>
      <c r="NVK728" s="508"/>
      <c r="NVL728" s="508"/>
      <c r="NVM728" s="89"/>
      <c r="NVN728" s="89"/>
      <c r="NVO728" s="508"/>
      <c r="NVP728" s="508"/>
      <c r="NVQ728" s="89"/>
      <c r="NVR728" s="89"/>
      <c r="NVS728" s="508"/>
      <c r="NVT728" s="508"/>
      <c r="NVU728" s="508"/>
      <c r="NVV728" s="508"/>
      <c r="NVW728" s="508"/>
      <c r="NVX728" s="203"/>
      <c r="NVY728" s="107"/>
      <c r="NVZ728" s="508"/>
      <c r="NWA728" s="508"/>
      <c r="NWB728" s="508"/>
      <c r="NWC728" s="508"/>
      <c r="NWD728" s="508"/>
      <c r="NWE728" s="508"/>
      <c r="NWF728" s="508"/>
      <c r="NWG728" s="168"/>
      <c r="NWH728" s="168"/>
      <c r="NWI728" s="168"/>
      <c r="NWJ728" s="168"/>
      <c r="NWK728" s="168"/>
      <c r="NWL728" s="168"/>
      <c r="NWM728" s="168"/>
      <c r="NWN728" s="168"/>
      <c r="NWO728" s="168"/>
      <c r="NWP728" s="168"/>
      <c r="NWQ728" s="168"/>
      <c r="NWR728" s="168"/>
      <c r="NWS728" s="168"/>
      <c r="NWT728" s="168"/>
      <c r="NWU728" s="168"/>
      <c r="NWV728" s="168"/>
      <c r="NWW728" s="168"/>
      <c r="NWX728" s="168"/>
      <c r="NWY728" s="168"/>
      <c r="NWZ728" s="168"/>
      <c r="NXA728" s="168"/>
      <c r="NXB728" s="168"/>
      <c r="NXC728" s="168"/>
      <c r="NXD728" s="168"/>
      <c r="NXE728" s="168"/>
      <c r="NXF728" s="168"/>
      <c r="NXG728" s="168"/>
      <c r="NXH728" s="168"/>
      <c r="NXI728" s="168"/>
      <c r="NXJ728" s="168"/>
      <c r="NXK728" s="168"/>
      <c r="NXL728" s="168"/>
      <c r="NXM728" s="168"/>
      <c r="NXN728" s="168"/>
      <c r="NXO728" s="168"/>
      <c r="NXP728" s="168"/>
      <c r="NXQ728" s="168"/>
      <c r="NXR728" s="168"/>
      <c r="NXS728" s="168"/>
      <c r="NXT728" s="168"/>
      <c r="NXU728" s="168"/>
      <c r="NXV728" s="168"/>
      <c r="NXW728" s="168"/>
      <c r="NXX728" s="168"/>
      <c r="NXY728" s="508"/>
      <c r="NXZ728" s="508"/>
      <c r="NYA728" s="508"/>
      <c r="NYB728" s="508"/>
      <c r="NYC728" s="508"/>
      <c r="NYD728" s="508"/>
      <c r="NYE728" s="508"/>
      <c r="NYF728" s="508"/>
      <c r="NYG728" s="508"/>
      <c r="NYH728" s="508"/>
      <c r="NYI728" s="508"/>
      <c r="NYJ728" s="508"/>
      <c r="NYK728" s="508"/>
      <c r="NYL728" s="508"/>
      <c r="NYM728" s="508"/>
      <c r="NYN728" s="508"/>
      <c r="NYO728" s="508"/>
      <c r="NYP728" s="508"/>
      <c r="NYQ728" s="508"/>
      <c r="NYR728" s="508"/>
      <c r="NYS728" s="508"/>
      <c r="NYT728" s="508"/>
      <c r="NYU728" s="508"/>
      <c r="NYV728" s="508"/>
      <c r="NYW728" s="89"/>
      <c r="NYX728" s="89"/>
      <c r="NYY728" s="89"/>
      <c r="NYZ728" s="89"/>
      <c r="NZA728" s="89"/>
      <c r="NZB728" s="508"/>
      <c r="NZC728" s="508"/>
      <c r="NZD728" s="89"/>
      <c r="NZE728" s="89"/>
      <c r="NZF728" s="508"/>
      <c r="NZG728" s="508"/>
      <c r="NZH728" s="89"/>
      <c r="NZI728" s="89"/>
      <c r="NZJ728" s="508"/>
      <c r="NZK728" s="508"/>
      <c r="NZL728" s="508"/>
      <c r="NZM728" s="508"/>
      <c r="NZN728" s="508"/>
      <c r="NZO728" s="508"/>
      <c r="NZP728" s="508"/>
      <c r="NZQ728" s="89"/>
      <c r="NZR728" s="89"/>
      <c r="NZS728" s="508"/>
      <c r="NZT728" s="508"/>
      <c r="NZU728" s="89"/>
      <c r="NZV728" s="89"/>
      <c r="NZW728" s="508"/>
      <c r="NZX728" s="508"/>
      <c r="NZY728" s="508"/>
      <c r="NZZ728" s="508"/>
      <c r="OAA728" s="508"/>
      <c r="OAB728" s="203"/>
      <c r="OAC728" s="107"/>
      <c r="OAD728" s="508"/>
      <c r="OAE728" s="508"/>
      <c r="OAF728" s="508"/>
      <c r="OAG728" s="508"/>
      <c r="OAH728" s="508"/>
      <c r="OAI728" s="508"/>
      <c r="OAJ728" s="508"/>
      <c r="OAK728" s="168"/>
      <c r="OAL728" s="168"/>
      <c r="OAM728" s="168"/>
      <c r="OAN728" s="168"/>
      <c r="OAO728" s="168"/>
      <c r="OAP728" s="168"/>
      <c r="OAQ728" s="168"/>
      <c r="OAR728" s="168"/>
      <c r="OAS728" s="168"/>
      <c r="OAT728" s="168"/>
      <c r="OAU728" s="168"/>
      <c r="OAV728" s="168"/>
      <c r="OAW728" s="168"/>
      <c r="OAX728" s="168"/>
      <c r="OAY728" s="168"/>
      <c r="OAZ728" s="168"/>
      <c r="OBA728" s="168"/>
      <c r="OBB728" s="168"/>
      <c r="OBC728" s="168"/>
      <c r="OBD728" s="168"/>
      <c r="OBE728" s="168"/>
      <c r="OBF728" s="168"/>
      <c r="OBG728" s="168"/>
      <c r="OBH728" s="168"/>
      <c r="OBI728" s="168"/>
      <c r="OBJ728" s="168"/>
      <c r="OBK728" s="168"/>
      <c r="OBL728" s="168"/>
      <c r="OBM728" s="168"/>
      <c r="OBN728" s="168"/>
      <c r="OBO728" s="168"/>
      <c r="OBP728" s="168"/>
      <c r="OBQ728" s="168"/>
      <c r="OBR728" s="168"/>
      <c r="OBS728" s="168"/>
      <c r="OBT728" s="168"/>
      <c r="OBU728" s="168"/>
      <c r="OBV728" s="168"/>
      <c r="OBW728" s="168"/>
      <c r="OBX728" s="168"/>
      <c r="OBY728" s="168"/>
      <c r="OBZ728" s="168"/>
      <c r="OCA728" s="168"/>
      <c r="OCB728" s="168"/>
      <c r="OCC728" s="508"/>
      <c r="OCD728" s="508"/>
      <c r="OCE728" s="508"/>
      <c r="OCF728" s="508"/>
      <c r="OCG728" s="508"/>
      <c r="OCH728" s="508"/>
      <c r="OCI728" s="508"/>
      <c r="OCJ728" s="508"/>
      <c r="OCK728" s="508"/>
      <c r="OCL728" s="508"/>
      <c r="OCM728" s="508"/>
      <c r="OCN728" s="508"/>
      <c r="OCO728" s="508"/>
      <c r="OCP728" s="508"/>
      <c r="OCQ728" s="508"/>
      <c r="OCR728" s="508"/>
      <c r="OCS728" s="508"/>
      <c r="OCT728" s="508"/>
      <c r="OCU728" s="508"/>
      <c r="OCV728" s="508"/>
      <c r="OCW728" s="508"/>
      <c r="OCX728" s="508"/>
      <c r="OCY728" s="508"/>
      <c r="OCZ728" s="508"/>
      <c r="ODA728" s="89"/>
      <c r="ODB728" s="89"/>
      <c r="ODC728" s="89"/>
      <c r="ODD728" s="89"/>
      <c r="ODE728" s="89"/>
      <c r="ODF728" s="508"/>
      <c r="ODG728" s="508"/>
      <c r="ODH728" s="89"/>
      <c r="ODI728" s="89"/>
      <c r="ODJ728" s="508"/>
      <c r="ODK728" s="508"/>
      <c r="ODL728" s="89"/>
      <c r="ODM728" s="89"/>
      <c r="ODN728" s="508"/>
      <c r="ODO728" s="508"/>
      <c r="ODP728" s="508"/>
      <c r="ODQ728" s="508"/>
      <c r="ODR728" s="508"/>
      <c r="ODS728" s="508"/>
      <c r="ODT728" s="508"/>
      <c r="ODU728" s="89"/>
      <c r="ODV728" s="89"/>
      <c r="ODW728" s="508"/>
      <c r="ODX728" s="508"/>
      <c r="ODY728" s="89"/>
      <c r="ODZ728" s="89"/>
      <c r="OEA728" s="508"/>
      <c r="OEB728" s="508"/>
      <c r="OEC728" s="508"/>
      <c r="OED728" s="508"/>
      <c r="OEE728" s="508"/>
      <c r="OEF728" s="203"/>
      <c r="OEG728" s="107"/>
      <c r="OEH728" s="508"/>
      <c r="OEI728" s="508"/>
      <c r="OEJ728" s="508"/>
      <c r="OEK728" s="508"/>
      <c r="OEL728" s="508"/>
      <c r="OEM728" s="508"/>
      <c r="OEN728" s="508"/>
      <c r="OEO728" s="168"/>
      <c r="OEP728" s="168"/>
      <c r="OEQ728" s="168"/>
      <c r="OER728" s="168"/>
      <c r="OES728" s="168"/>
      <c r="OET728" s="168"/>
      <c r="OEU728" s="168"/>
      <c r="OEV728" s="168"/>
      <c r="OEW728" s="168"/>
      <c r="OEX728" s="168"/>
      <c r="OEY728" s="168"/>
      <c r="OEZ728" s="168"/>
      <c r="OFA728" s="168"/>
      <c r="OFB728" s="168"/>
      <c r="OFC728" s="168"/>
      <c r="OFD728" s="168"/>
      <c r="OFE728" s="168"/>
      <c r="OFF728" s="168"/>
      <c r="OFG728" s="168"/>
      <c r="OFH728" s="168"/>
      <c r="OFI728" s="168"/>
      <c r="OFJ728" s="168"/>
      <c r="OFK728" s="168"/>
      <c r="OFL728" s="168"/>
      <c r="OFM728" s="168"/>
      <c r="OFN728" s="168"/>
      <c r="OFO728" s="168"/>
      <c r="OFP728" s="168"/>
      <c r="OFQ728" s="168"/>
      <c r="OFR728" s="168"/>
      <c r="OFS728" s="168"/>
      <c r="OFT728" s="168"/>
      <c r="OFU728" s="168"/>
      <c r="OFV728" s="168"/>
      <c r="OFW728" s="168"/>
      <c r="OFX728" s="168"/>
      <c r="OFY728" s="168"/>
      <c r="OFZ728" s="168"/>
      <c r="OGA728" s="168"/>
      <c r="OGB728" s="168"/>
      <c r="OGC728" s="168"/>
      <c r="OGD728" s="168"/>
      <c r="OGE728" s="168"/>
      <c r="OGF728" s="168"/>
      <c r="OGG728" s="508"/>
      <c r="OGH728" s="508"/>
      <c r="OGI728" s="508"/>
      <c r="OGJ728" s="508"/>
      <c r="OGK728" s="508"/>
      <c r="OGL728" s="508"/>
      <c r="OGM728" s="508"/>
      <c r="OGN728" s="508"/>
      <c r="OGO728" s="508"/>
      <c r="OGP728" s="508"/>
      <c r="OGQ728" s="508"/>
      <c r="OGR728" s="508"/>
      <c r="OGS728" s="508"/>
      <c r="OGT728" s="508"/>
      <c r="OGU728" s="508"/>
      <c r="OGV728" s="508"/>
      <c r="OGW728" s="508"/>
      <c r="OGX728" s="508"/>
      <c r="OGY728" s="508"/>
      <c r="OGZ728" s="508"/>
      <c r="OHA728" s="508"/>
      <c r="OHB728" s="508"/>
      <c r="OHC728" s="508"/>
      <c r="OHD728" s="508"/>
      <c r="OHE728" s="89"/>
      <c r="OHF728" s="89"/>
      <c r="OHG728" s="89"/>
      <c r="OHH728" s="89"/>
      <c r="OHI728" s="89"/>
      <c r="OHJ728" s="508"/>
      <c r="OHK728" s="508"/>
      <c r="OHL728" s="89"/>
      <c r="OHM728" s="89"/>
      <c r="OHN728" s="508"/>
      <c r="OHO728" s="508"/>
      <c r="OHP728" s="89"/>
      <c r="OHQ728" s="89"/>
      <c r="OHR728" s="508"/>
      <c r="OHS728" s="508"/>
      <c r="OHT728" s="508"/>
      <c r="OHU728" s="508"/>
      <c r="OHV728" s="508"/>
      <c r="OHW728" s="508"/>
      <c r="OHX728" s="508"/>
      <c r="OHY728" s="89"/>
      <c r="OHZ728" s="89"/>
      <c r="OIA728" s="508"/>
      <c r="OIB728" s="508"/>
      <c r="OIC728" s="89"/>
      <c r="OID728" s="89"/>
      <c r="OIE728" s="508"/>
      <c r="OIF728" s="508"/>
      <c r="OIG728" s="508"/>
      <c r="OIH728" s="508"/>
      <c r="OII728" s="508"/>
      <c r="OIJ728" s="203"/>
      <c r="OIK728" s="107"/>
      <c r="OIL728" s="508"/>
      <c r="OIM728" s="508"/>
      <c r="OIN728" s="508"/>
      <c r="OIO728" s="508"/>
      <c r="OIP728" s="508"/>
      <c r="OIQ728" s="508"/>
      <c r="OIR728" s="508"/>
      <c r="OIS728" s="168"/>
      <c r="OIT728" s="168"/>
      <c r="OIU728" s="168"/>
      <c r="OIV728" s="168"/>
      <c r="OIW728" s="168"/>
      <c r="OIX728" s="168"/>
      <c r="OIY728" s="168"/>
      <c r="OIZ728" s="168"/>
      <c r="OJA728" s="168"/>
      <c r="OJB728" s="168"/>
      <c r="OJC728" s="168"/>
      <c r="OJD728" s="168"/>
      <c r="OJE728" s="168"/>
      <c r="OJF728" s="168"/>
      <c r="OJG728" s="168"/>
      <c r="OJH728" s="168"/>
      <c r="OJI728" s="168"/>
      <c r="OJJ728" s="168"/>
      <c r="OJK728" s="168"/>
      <c r="OJL728" s="168"/>
      <c r="OJM728" s="168"/>
      <c r="OJN728" s="168"/>
      <c r="OJO728" s="168"/>
      <c r="OJP728" s="168"/>
      <c r="OJQ728" s="168"/>
      <c r="OJR728" s="168"/>
      <c r="OJS728" s="168"/>
      <c r="OJT728" s="168"/>
      <c r="OJU728" s="168"/>
      <c r="OJV728" s="168"/>
      <c r="OJW728" s="168"/>
      <c r="OJX728" s="168"/>
      <c r="OJY728" s="168"/>
      <c r="OJZ728" s="168"/>
      <c r="OKA728" s="168"/>
      <c r="OKB728" s="168"/>
      <c r="OKC728" s="168"/>
      <c r="OKD728" s="168"/>
      <c r="OKE728" s="168"/>
      <c r="OKF728" s="168"/>
      <c r="OKG728" s="168"/>
      <c r="OKH728" s="168"/>
      <c r="OKI728" s="168"/>
      <c r="OKJ728" s="168"/>
      <c r="OKK728" s="508"/>
      <c r="OKL728" s="508"/>
      <c r="OKM728" s="508"/>
      <c r="OKN728" s="508"/>
      <c r="OKO728" s="508"/>
      <c r="OKP728" s="508"/>
      <c r="OKQ728" s="508"/>
      <c r="OKR728" s="508"/>
      <c r="OKS728" s="508"/>
      <c r="OKT728" s="508"/>
      <c r="OKU728" s="508"/>
      <c r="OKV728" s="508"/>
      <c r="OKW728" s="508"/>
      <c r="OKX728" s="508"/>
      <c r="OKY728" s="508"/>
      <c r="OKZ728" s="508"/>
      <c r="OLA728" s="508"/>
      <c r="OLB728" s="508"/>
      <c r="OLC728" s="508"/>
      <c r="OLD728" s="508"/>
      <c r="OLE728" s="508"/>
      <c r="OLF728" s="508"/>
      <c r="OLG728" s="508"/>
      <c r="OLH728" s="508"/>
      <c r="OLI728" s="89"/>
      <c r="OLJ728" s="89"/>
      <c r="OLK728" s="89"/>
      <c r="OLL728" s="89"/>
      <c r="OLM728" s="89"/>
      <c r="OLN728" s="508"/>
      <c r="OLO728" s="508"/>
      <c r="OLP728" s="89"/>
      <c r="OLQ728" s="89"/>
      <c r="OLR728" s="508"/>
      <c r="OLS728" s="508"/>
      <c r="OLT728" s="89"/>
      <c r="OLU728" s="89"/>
      <c r="OLV728" s="508"/>
      <c r="OLW728" s="508"/>
      <c r="OLX728" s="508"/>
      <c r="OLY728" s="508"/>
      <c r="OLZ728" s="508"/>
      <c r="OMA728" s="508"/>
      <c r="OMB728" s="508"/>
      <c r="OMC728" s="89"/>
      <c r="OMD728" s="89"/>
      <c r="OME728" s="508"/>
      <c r="OMF728" s="508"/>
      <c r="OMG728" s="89"/>
      <c r="OMH728" s="89"/>
      <c r="OMI728" s="508"/>
      <c r="OMJ728" s="508"/>
      <c r="OMK728" s="508"/>
      <c r="OML728" s="508"/>
      <c r="OMM728" s="508"/>
      <c r="OMN728" s="203"/>
      <c r="OMO728" s="107"/>
      <c r="OMP728" s="508"/>
      <c r="OMQ728" s="508"/>
      <c r="OMR728" s="508"/>
      <c r="OMS728" s="508"/>
      <c r="OMT728" s="508"/>
      <c r="OMU728" s="508"/>
      <c r="OMV728" s="508"/>
      <c r="OMW728" s="168"/>
      <c r="OMX728" s="168"/>
      <c r="OMY728" s="168"/>
      <c r="OMZ728" s="168"/>
      <c r="ONA728" s="168"/>
      <c r="ONB728" s="168"/>
      <c r="ONC728" s="168"/>
      <c r="OND728" s="168"/>
      <c r="ONE728" s="168"/>
      <c r="ONF728" s="168"/>
      <c r="ONG728" s="168"/>
      <c r="ONH728" s="168"/>
      <c r="ONI728" s="168"/>
      <c r="ONJ728" s="168"/>
      <c r="ONK728" s="168"/>
      <c r="ONL728" s="168"/>
      <c r="ONM728" s="168"/>
      <c r="ONN728" s="168"/>
      <c r="ONO728" s="168"/>
      <c r="ONP728" s="168"/>
      <c r="ONQ728" s="168"/>
      <c r="ONR728" s="168"/>
      <c r="ONS728" s="168"/>
      <c r="ONT728" s="168"/>
      <c r="ONU728" s="168"/>
      <c r="ONV728" s="168"/>
      <c r="ONW728" s="168"/>
      <c r="ONX728" s="168"/>
      <c r="ONY728" s="168"/>
      <c r="ONZ728" s="168"/>
      <c r="OOA728" s="168"/>
      <c r="OOB728" s="168"/>
      <c r="OOC728" s="168"/>
      <c r="OOD728" s="168"/>
      <c r="OOE728" s="168"/>
      <c r="OOF728" s="168"/>
      <c r="OOG728" s="168"/>
      <c r="OOH728" s="168"/>
      <c r="OOI728" s="168"/>
      <c r="OOJ728" s="168"/>
      <c r="OOK728" s="168"/>
      <c r="OOL728" s="168"/>
      <c r="OOM728" s="168"/>
      <c r="OON728" s="168"/>
      <c r="OOO728" s="508"/>
      <c r="OOP728" s="508"/>
      <c r="OOQ728" s="508"/>
      <c r="OOR728" s="508"/>
      <c r="OOS728" s="508"/>
      <c r="OOT728" s="508"/>
      <c r="OOU728" s="508"/>
      <c r="OOV728" s="508"/>
      <c r="OOW728" s="508"/>
      <c r="OOX728" s="508"/>
      <c r="OOY728" s="508"/>
      <c r="OOZ728" s="508"/>
      <c r="OPA728" s="508"/>
      <c r="OPB728" s="508"/>
      <c r="OPC728" s="508"/>
      <c r="OPD728" s="508"/>
      <c r="OPE728" s="508"/>
      <c r="OPF728" s="508"/>
      <c r="OPG728" s="508"/>
      <c r="OPH728" s="508"/>
      <c r="OPI728" s="508"/>
      <c r="OPJ728" s="508"/>
      <c r="OPK728" s="508"/>
      <c r="OPL728" s="508"/>
      <c r="OPM728" s="89"/>
      <c r="OPN728" s="89"/>
      <c r="OPO728" s="89"/>
      <c r="OPP728" s="89"/>
      <c r="OPQ728" s="89"/>
      <c r="OPR728" s="508"/>
      <c r="OPS728" s="508"/>
      <c r="OPT728" s="89"/>
      <c r="OPU728" s="89"/>
      <c r="OPV728" s="508"/>
      <c r="OPW728" s="508"/>
      <c r="OPX728" s="89"/>
      <c r="OPY728" s="89"/>
      <c r="OPZ728" s="508"/>
      <c r="OQA728" s="508"/>
      <c r="OQB728" s="508"/>
      <c r="OQC728" s="508"/>
      <c r="OQD728" s="508"/>
      <c r="OQE728" s="508"/>
      <c r="OQF728" s="508"/>
      <c r="OQG728" s="89"/>
      <c r="OQH728" s="89"/>
      <c r="OQI728" s="508"/>
      <c r="OQJ728" s="508"/>
      <c r="OQK728" s="89"/>
      <c r="OQL728" s="89"/>
      <c r="OQM728" s="508"/>
      <c r="OQN728" s="508"/>
      <c r="OQO728" s="508"/>
      <c r="OQP728" s="508"/>
      <c r="OQQ728" s="508"/>
      <c r="OQR728" s="203"/>
      <c r="OQS728" s="107"/>
      <c r="OQT728" s="508"/>
      <c r="OQU728" s="508"/>
      <c r="OQV728" s="508"/>
      <c r="OQW728" s="508"/>
      <c r="OQX728" s="508"/>
      <c r="OQY728" s="508"/>
      <c r="OQZ728" s="508"/>
      <c r="ORA728" s="168"/>
      <c r="ORB728" s="168"/>
      <c r="ORC728" s="168"/>
      <c r="ORD728" s="168"/>
      <c r="ORE728" s="168"/>
      <c r="ORF728" s="168"/>
      <c r="ORG728" s="168"/>
      <c r="ORH728" s="168"/>
      <c r="ORI728" s="168"/>
      <c r="ORJ728" s="168"/>
      <c r="ORK728" s="168"/>
      <c r="ORL728" s="168"/>
      <c r="ORM728" s="168"/>
      <c r="ORN728" s="168"/>
      <c r="ORO728" s="168"/>
      <c r="ORP728" s="168"/>
      <c r="ORQ728" s="168"/>
      <c r="ORR728" s="168"/>
      <c r="ORS728" s="168"/>
      <c r="ORT728" s="168"/>
      <c r="ORU728" s="168"/>
      <c r="ORV728" s="168"/>
      <c r="ORW728" s="168"/>
      <c r="ORX728" s="168"/>
      <c r="ORY728" s="168"/>
      <c r="ORZ728" s="168"/>
      <c r="OSA728" s="168"/>
      <c r="OSB728" s="168"/>
      <c r="OSC728" s="168"/>
      <c r="OSD728" s="168"/>
      <c r="OSE728" s="168"/>
      <c r="OSF728" s="168"/>
      <c r="OSG728" s="168"/>
      <c r="OSH728" s="168"/>
      <c r="OSI728" s="168"/>
      <c r="OSJ728" s="168"/>
      <c r="OSK728" s="168"/>
      <c r="OSL728" s="168"/>
      <c r="OSM728" s="168"/>
      <c r="OSN728" s="168"/>
      <c r="OSO728" s="168"/>
      <c r="OSP728" s="168"/>
      <c r="OSQ728" s="168"/>
      <c r="OSR728" s="168"/>
      <c r="OSS728" s="508"/>
      <c r="OST728" s="508"/>
      <c r="OSU728" s="508"/>
      <c r="OSV728" s="508"/>
      <c r="OSW728" s="508"/>
      <c r="OSX728" s="508"/>
      <c r="OSY728" s="508"/>
      <c r="OSZ728" s="508"/>
      <c r="OTA728" s="508"/>
      <c r="OTB728" s="508"/>
      <c r="OTC728" s="508"/>
      <c r="OTD728" s="508"/>
      <c r="OTE728" s="508"/>
      <c r="OTF728" s="508"/>
      <c r="OTG728" s="508"/>
      <c r="OTH728" s="508"/>
      <c r="OTI728" s="508"/>
      <c r="OTJ728" s="508"/>
      <c r="OTK728" s="508"/>
      <c r="OTL728" s="508"/>
      <c r="OTM728" s="508"/>
      <c r="OTN728" s="508"/>
      <c r="OTO728" s="508"/>
      <c r="OTP728" s="508"/>
      <c r="OTQ728" s="89"/>
      <c r="OTR728" s="89"/>
      <c r="OTS728" s="89"/>
      <c r="OTT728" s="89"/>
      <c r="OTU728" s="89"/>
      <c r="OTV728" s="508"/>
      <c r="OTW728" s="508"/>
      <c r="OTX728" s="89"/>
      <c r="OTY728" s="89"/>
      <c r="OTZ728" s="508"/>
      <c r="OUA728" s="508"/>
      <c r="OUB728" s="89"/>
      <c r="OUC728" s="89"/>
      <c r="OUD728" s="508"/>
      <c r="OUE728" s="508"/>
      <c r="OUF728" s="508"/>
      <c r="OUG728" s="508"/>
      <c r="OUH728" s="508"/>
      <c r="OUI728" s="508"/>
      <c r="OUJ728" s="508"/>
      <c r="OUK728" s="89"/>
      <c r="OUL728" s="89"/>
      <c r="OUM728" s="508"/>
      <c r="OUN728" s="508"/>
      <c r="OUO728" s="89"/>
      <c r="OUP728" s="89"/>
      <c r="OUQ728" s="508"/>
      <c r="OUR728" s="508"/>
      <c r="OUS728" s="508"/>
      <c r="OUT728" s="508"/>
      <c r="OUU728" s="508"/>
      <c r="OUV728" s="203"/>
      <c r="OUW728" s="107"/>
      <c r="OUX728" s="508"/>
      <c r="OUY728" s="508"/>
      <c r="OUZ728" s="508"/>
      <c r="OVA728" s="508"/>
      <c r="OVB728" s="508"/>
      <c r="OVC728" s="508"/>
      <c r="OVD728" s="508"/>
      <c r="OVE728" s="168"/>
      <c r="OVF728" s="168"/>
      <c r="OVG728" s="168"/>
      <c r="OVH728" s="168"/>
      <c r="OVI728" s="168"/>
      <c r="OVJ728" s="168"/>
      <c r="OVK728" s="168"/>
      <c r="OVL728" s="168"/>
      <c r="OVM728" s="168"/>
      <c r="OVN728" s="168"/>
      <c r="OVO728" s="168"/>
      <c r="OVP728" s="168"/>
      <c r="OVQ728" s="168"/>
      <c r="OVR728" s="168"/>
      <c r="OVS728" s="168"/>
      <c r="OVT728" s="168"/>
      <c r="OVU728" s="168"/>
      <c r="OVV728" s="168"/>
      <c r="OVW728" s="168"/>
      <c r="OVX728" s="168"/>
      <c r="OVY728" s="168"/>
      <c r="OVZ728" s="168"/>
      <c r="OWA728" s="168"/>
      <c r="OWB728" s="168"/>
      <c r="OWC728" s="168"/>
      <c r="OWD728" s="168"/>
      <c r="OWE728" s="168"/>
      <c r="OWF728" s="168"/>
      <c r="OWG728" s="168"/>
      <c r="OWH728" s="168"/>
      <c r="OWI728" s="168"/>
      <c r="OWJ728" s="168"/>
      <c r="OWK728" s="168"/>
      <c r="OWL728" s="168"/>
      <c r="OWM728" s="168"/>
      <c r="OWN728" s="168"/>
      <c r="OWO728" s="168"/>
      <c r="OWP728" s="168"/>
      <c r="OWQ728" s="168"/>
      <c r="OWR728" s="168"/>
      <c r="OWS728" s="168"/>
      <c r="OWT728" s="168"/>
      <c r="OWU728" s="168"/>
      <c r="OWV728" s="168"/>
      <c r="OWW728" s="508"/>
      <c r="OWX728" s="508"/>
      <c r="OWY728" s="508"/>
      <c r="OWZ728" s="508"/>
      <c r="OXA728" s="508"/>
      <c r="OXB728" s="508"/>
      <c r="OXC728" s="508"/>
      <c r="OXD728" s="508"/>
      <c r="OXE728" s="508"/>
      <c r="OXF728" s="508"/>
      <c r="OXG728" s="508"/>
      <c r="OXH728" s="508"/>
      <c r="OXI728" s="508"/>
      <c r="OXJ728" s="508"/>
      <c r="OXK728" s="508"/>
      <c r="OXL728" s="508"/>
      <c r="OXM728" s="508"/>
      <c r="OXN728" s="508"/>
      <c r="OXO728" s="508"/>
      <c r="OXP728" s="508"/>
      <c r="OXQ728" s="508"/>
      <c r="OXR728" s="508"/>
      <c r="OXS728" s="508"/>
      <c r="OXT728" s="508"/>
      <c r="OXU728" s="89"/>
      <c r="OXV728" s="89"/>
      <c r="OXW728" s="89"/>
      <c r="OXX728" s="89"/>
      <c r="OXY728" s="89"/>
      <c r="OXZ728" s="508"/>
      <c r="OYA728" s="508"/>
      <c r="OYB728" s="89"/>
      <c r="OYC728" s="89"/>
      <c r="OYD728" s="508"/>
      <c r="OYE728" s="508"/>
      <c r="OYF728" s="89"/>
      <c r="OYG728" s="89"/>
      <c r="OYH728" s="508"/>
      <c r="OYI728" s="508"/>
      <c r="OYJ728" s="508"/>
      <c r="OYK728" s="508"/>
      <c r="OYL728" s="508"/>
      <c r="OYM728" s="508"/>
      <c r="OYN728" s="508"/>
      <c r="OYO728" s="89"/>
      <c r="OYP728" s="89"/>
      <c r="OYQ728" s="508"/>
      <c r="OYR728" s="508"/>
      <c r="OYS728" s="89"/>
      <c r="OYT728" s="89"/>
      <c r="OYU728" s="508"/>
      <c r="OYV728" s="508"/>
      <c r="OYW728" s="508"/>
      <c r="OYX728" s="508"/>
      <c r="OYY728" s="508"/>
      <c r="OYZ728" s="203"/>
      <c r="OZA728" s="107"/>
      <c r="OZB728" s="508"/>
      <c r="OZC728" s="508"/>
      <c r="OZD728" s="508"/>
      <c r="OZE728" s="508"/>
      <c r="OZF728" s="508"/>
      <c r="OZG728" s="508"/>
      <c r="OZH728" s="508"/>
      <c r="OZI728" s="168"/>
      <c r="OZJ728" s="168"/>
      <c r="OZK728" s="168"/>
      <c r="OZL728" s="168"/>
      <c r="OZM728" s="168"/>
      <c r="OZN728" s="168"/>
      <c r="OZO728" s="168"/>
      <c r="OZP728" s="168"/>
      <c r="OZQ728" s="168"/>
      <c r="OZR728" s="168"/>
      <c r="OZS728" s="168"/>
      <c r="OZT728" s="168"/>
      <c r="OZU728" s="168"/>
      <c r="OZV728" s="168"/>
      <c r="OZW728" s="168"/>
      <c r="OZX728" s="168"/>
      <c r="OZY728" s="168"/>
      <c r="OZZ728" s="168"/>
      <c r="PAA728" s="168"/>
      <c r="PAB728" s="168"/>
      <c r="PAC728" s="168"/>
      <c r="PAD728" s="168"/>
      <c r="PAE728" s="168"/>
      <c r="PAF728" s="168"/>
      <c r="PAG728" s="168"/>
      <c r="PAH728" s="168"/>
      <c r="PAI728" s="168"/>
      <c r="PAJ728" s="168"/>
      <c r="PAK728" s="168"/>
      <c r="PAL728" s="168"/>
      <c r="PAM728" s="168"/>
      <c r="PAN728" s="168"/>
      <c r="PAO728" s="168"/>
      <c r="PAP728" s="168"/>
      <c r="PAQ728" s="168"/>
      <c r="PAR728" s="168"/>
      <c r="PAS728" s="168"/>
      <c r="PAT728" s="168"/>
      <c r="PAU728" s="168"/>
      <c r="PAV728" s="168"/>
      <c r="PAW728" s="168"/>
      <c r="PAX728" s="168"/>
      <c r="PAY728" s="168"/>
      <c r="PAZ728" s="168"/>
      <c r="PBA728" s="508"/>
      <c r="PBB728" s="508"/>
      <c r="PBC728" s="508"/>
      <c r="PBD728" s="508"/>
      <c r="PBE728" s="508"/>
      <c r="PBF728" s="508"/>
      <c r="PBG728" s="508"/>
      <c r="PBH728" s="508"/>
      <c r="PBI728" s="508"/>
      <c r="PBJ728" s="508"/>
      <c r="PBK728" s="508"/>
      <c r="PBL728" s="508"/>
      <c r="PBM728" s="508"/>
      <c r="PBN728" s="508"/>
      <c r="PBO728" s="508"/>
      <c r="PBP728" s="508"/>
      <c r="PBQ728" s="508"/>
      <c r="PBR728" s="508"/>
      <c r="PBS728" s="508"/>
      <c r="PBT728" s="508"/>
      <c r="PBU728" s="508"/>
      <c r="PBV728" s="508"/>
      <c r="PBW728" s="508"/>
      <c r="PBX728" s="508"/>
      <c r="PBY728" s="89"/>
      <c r="PBZ728" s="89"/>
      <c r="PCA728" s="89"/>
      <c r="PCB728" s="89"/>
      <c r="PCC728" s="89"/>
      <c r="PCD728" s="508"/>
      <c r="PCE728" s="508"/>
      <c r="PCF728" s="89"/>
      <c r="PCG728" s="89"/>
      <c r="PCH728" s="508"/>
      <c r="PCI728" s="508"/>
      <c r="PCJ728" s="89"/>
      <c r="PCK728" s="89"/>
      <c r="PCL728" s="508"/>
      <c r="PCM728" s="508"/>
      <c r="PCN728" s="508"/>
      <c r="PCO728" s="508"/>
      <c r="PCP728" s="508"/>
      <c r="PCQ728" s="508"/>
      <c r="PCR728" s="508"/>
      <c r="PCS728" s="89"/>
      <c r="PCT728" s="89"/>
      <c r="PCU728" s="508"/>
      <c r="PCV728" s="508"/>
      <c r="PCW728" s="89"/>
      <c r="PCX728" s="89"/>
      <c r="PCY728" s="508"/>
      <c r="PCZ728" s="508"/>
      <c r="PDA728" s="508"/>
      <c r="PDB728" s="508"/>
      <c r="PDC728" s="508"/>
      <c r="PDD728" s="203"/>
      <c r="PDE728" s="107"/>
      <c r="PDF728" s="508"/>
      <c r="PDG728" s="508"/>
      <c r="PDH728" s="508"/>
      <c r="PDI728" s="508"/>
      <c r="PDJ728" s="508"/>
      <c r="PDK728" s="508"/>
      <c r="PDL728" s="508"/>
      <c r="PDM728" s="168"/>
      <c r="PDN728" s="168"/>
      <c r="PDO728" s="168"/>
      <c r="PDP728" s="168"/>
      <c r="PDQ728" s="168"/>
      <c r="PDR728" s="168"/>
      <c r="PDS728" s="168"/>
      <c r="PDT728" s="168"/>
      <c r="PDU728" s="168"/>
      <c r="PDV728" s="168"/>
      <c r="PDW728" s="168"/>
      <c r="PDX728" s="168"/>
      <c r="PDY728" s="168"/>
      <c r="PDZ728" s="168"/>
      <c r="PEA728" s="168"/>
      <c r="PEB728" s="168"/>
      <c r="PEC728" s="168"/>
      <c r="PED728" s="168"/>
      <c r="PEE728" s="168"/>
      <c r="PEF728" s="168"/>
      <c r="PEG728" s="168"/>
      <c r="PEH728" s="168"/>
      <c r="PEI728" s="168"/>
      <c r="PEJ728" s="168"/>
      <c r="PEK728" s="168"/>
      <c r="PEL728" s="168"/>
      <c r="PEM728" s="168"/>
      <c r="PEN728" s="168"/>
      <c r="PEO728" s="168"/>
      <c r="PEP728" s="168"/>
      <c r="PEQ728" s="168"/>
      <c r="PER728" s="168"/>
      <c r="PES728" s="168"/>
      <c r="PET728" s="168"/>
      <c r="PEU728" s="168"/>
      <c r="PEV728" s="168"/>
      <c r="PEW728" s="168"/>
      <c r="PEX728" s="168"/>
      <c r="PEY728" s="168"/>
      <c r="PEZ728" s="168"/>
      <c r="PFA728" s="168"/>
      <c r="PFB728" s="168"/>
      <c r="PFC728" s="168"/>
      <c r="PFD728" s="168"/>
      <c r="PFE728" s="508"/>
      <c r="PFF728" s="508"/>
      <c r="PFG728" s="508"/>
      <c r="PFH728" s="508"/>
      <c r="PFI728" s="508"/>
      <c r="PFJ728" s="508"/>
      <c r="PFK728" s="508"/>
      <c r="PFL728" s="508"/>
      <c r="PFM728" s="508"/>
      <c r="PFN728" s="508"/>
      <c r="PFO728" s="508"/>
      <c r="PFP728" s="508"/>
      <c r="PFQ728" s="508"/>
      <c r="PFR728" s="508"/>
      <c r="PFS728" s="508"/>
      <c r="PFT728" s="508"/>
      <c r="PFU728" s="508"/>
      <c r="PFV728" s="508"/>
      <c r="PFW728" s="508"/>
      <c r="PFX728" s="508"/>
      <c r="PFY728" s="508"/>
      <c r="PFZ728" s="508"/>
      <c r="PGA728" s="508"/>
      <c r="PGB728" s="508"/>
      <c r="PGC728" s="89"/>
      <c r="PGD728" s="89"/>
      <c r="PGE728" s="89"/>
      <c r="PGF728" s="89"/>
      <c r="PGG728" s="89"/>
      <c r="PGH728" s="508"/>
      <c r="PGI728" s="508"/>
      <c r="PGJ728" s="89"/>
      <c r="PGK728" s="89"/>
      <c r="PGL728" s="508"/>
      <c r="PGM728" s="508"/>
      <c r="PGN728" s="89"/>
      <c r="PGO728" s="89"/>
      <c r="PGP728" s="508"/>
      <c r="PGQ728" s="508"/>
      <c r="PGR728" s="508"/>
      <c r="PGS728" s="508"/>
      <c r="PGT728" s="508"/>
      <c r="PGU728" s="508"/>
      <c r="PGV728" s="508"/>
      <c r="PGW728" s="89"/>
      <c r="PGX728" s="89"/>
      <c r="PGY728" s="508"/>
      <c r="PGZ728" s="508"/>
      <c r="PHA728" s="89"/>
      <c r="PHB728" s="89"/>
      <c r="PHC728" s="508"/>
      <c r="PHD728" s="508"/>
      <c r="PHE728" s="508"/>
      <c r="PHF728" s="508"/>
      <c r="PHG728" s="508"/>
      <c r="PHH728" s="203"/>
      <c r="PHI728" s="107"/>
      <c r="PHJ728" s="508"/>
      <c r="PHK728" s="508"/>
      <c r="PHL728" s="508"/>
      <c r="PHM728" s="508"/>
      <c r="PHN728" s="508"/>
      <c r="PHO728" s="508"/>
      <c r="PHP728" s="508"/>
      <c r="PHQ728" s="168"/>
      <c r="PHR728" s="168"/>
      <c r="PHS728" s="168"/>
      <c r="PHT728" s="168"/>
      <c r="PHU728" s="168"/>
      <c r="PHV728" s="168"/>
      <c r="PHW728" s="168"/>
      <c r="PHX728" s="168"/>
      <c r="PHY728" s="168"/>
      <c r="PHZ728" s="168"/>
      <c r="PIA728" s="168"/>
      <c r="PIB728" s="168"/>
      <c r="PIC728" s="168"/>
      <c r="PID728" s="168"/>
      <c r="PIE728" s="168"/>
      <c r="PIF728" s="168"/>
      <c r="PIG728" s="168"/>
      <c r="PIH728" s="168"/>
      <c r="PII728" s="168"/>
      <c r="PIJ728" s="168"/>
      <c r="PIK728" s="168"/>
      <c r="PIL728" s="168"/>
      <c r="PIM728" s="168"/>
      <c r="PIN728" s="168"/>
      <c r="PIO728" s="168"/>
      <c r="PIP728" s="168"/>
      <c r="PIQ728" s="168"/>
      <c r="PIR728" s="168"/>
      <c r="PIS728" s="168"/>
      <c r="PIT728" s="168"/>
      <c r="PIU728" s="168"/>
      <c r="PIV728" s="168"/>
      <c r="PIW728" s="168"/>
      <c r="PIX728" s="168"/>
      <c r="PIY728" s="168"/>
      <c r="PIZ728" s="168"/>
      <c r="PJA728" s="168"/>
      <c r="PJB728" s="168"/>
      <c r="PJC728" s="168"/>
      <c r="PJD728" s="168"/>
      <c r="PJE728" s="168"/>
      <c r="PJF728" s="168"/>
      <c r="PJG728" s="168"/>
      <c r="PJH728" s="168"/>
      <c r="PJI728" s="508"/>
      <c r="PJJ728" s="508"/>
      <c r="PJK728" s="508"/>
      <c r="PJL728" s="508"/>
      <c r="PJM728" s="508"/>
      <c r="PJN728" s="508"/>
      <c r="PJO728" s="508"/>
      <c r="PJP728" s="508"/>
      <c r="PJQ728" s="508"/>
      <c r="PJR728" s="508"/>
      <c r="PJS728" s="508"/>
      <c r="PJT728" s="508"/>
      <c r="PJU728" s="508"/>
      <c r="PJV728" s="508"/>
      <c r="PJW728" s="508"/>
      <c r="PJX728" s="508"/>
      <c r="PJY728" s="508"/>
      <c r="PJZ728" s="508"/>
      <c r="PKA728" s="508"/>
      <c r="PKB728" s="508"/>
      <c r="PKC728" s="508"/>
      <c r="PKD728" s="508"/>
      <c r="PKE728" s="508"/>
      <c r="PKF728" s="508"/>
      <c r="PKG728" s="89"/>
      <c r="PKH728" s="89"/>
      <c r="PKI728" s="89"/>
      <c r="PKJ728" s="89"/>
      <c r="PKK728" s="89"/>
      <c r="PKL728" s="508"/>
      <c r="PKM728" s="508"/>
      <c r="PKN728" s="89"/>
      <c r="PKO728" s="89"/>
      <c r="PKP728" s="508"/>
      <c r="PKQ728" s="508"/>
      <c r="PKR728" s="89"/>
      <c r="PKS728" s="89"/>
      <c r="PKT728" s="508"/>
      <c r="PKU728" s="508"/>
      <c r="PKV728" s="508"/>
      <c r="PKW728" s="508"/>
      <c r="PKX728" s="508"/>
      <c r="PKY728" s="508"/>
      <c r="PKZ728" s="508"/>
      <c r="PLA728" s="89"/>
      <c r="PLB728" s="89"/>
      <c r="PLC728" s="508"/>
      <c r="PLD728" s="508"/>
      <c r="PLE728" s="89"/>
      <c r="PLF728" s="89"/>
      <c r="PLG728" s="508"/>
      <c r="PLH728" s="508"/>
      <c r="PLI728" s="508"/>
      <c r="PLJ728" s="508"/>
      <c r="PLK728" s="508"/>
      <c r="PLL728" s="203"/>
      <c r="PLM728" s="107"/>
      <c r="PLN728" s="508"/>
      <c r="PLO728" s="508"/>
      <c r="PLP728" s="508"/>
      <c r="PLQ728" s="508"/>
      <c r="PLR728" s="508"/>
      <c r="PLS728" s="508"/>
      <c r="PLT728" s="508"/>
      <c r="PLU728" s="168"/>
      <c r="PLV728" s="168"/>
      <c r="PLW728" s="168"/>
      <c r="PLX728" s="168"/>
      <c r="PLY728" s="168"/>
      <c r="PLZ728" s="168"/>
      <c r="PMA728" s="168"/>
      <c r="PMB728" s="168"/>
      <c r="PMC728" s="168"/>
      <c r="PMD728" s="168"/>
      <c r="PME728" s="168"/>
      <c r="PMF728" s="168"/>
      <c r="PMG728" s="168"/>
      <c r="PMH728" s="168"/>
      <c r="PMI728" s="168"/>
      <c r="PMJ728" s="168"/>
      <c r="PMK728" s="168"/>
      <c r="PML728" s="168"/>
      <c r="PMM728" s="168"/>
      <c r="PMN728" s="168"/>
      <c r="PMO728" s="168"/>
      <c r="PMP728" s="168"/>
      <c r="PMQ728" s="168"/>
      <c r="PMR728" s="168"/>
      <c r="PMS728" s="168"/>
      <c r="PMT728" s="168"/>
      <c r="PMU728" s="168"/>
      <c r="PMV728" s="168"/>
      <c r="PMW728" s="168"/>
      <c r="PMX728" s="168"/>
      <c r="PMY728" s="168"/>
      <c r="PMZ728" s="168"/>
      <c r="PNA728" s="168"/>
      <c r="PNB728" s="168"/>
      <c r="PNC728" s="168"/>
      <c r="PND728" s="168"/>
      <c r="PNE728" s="168"/>
      <c r="PNF728" s="168"/>
      <c r="PNG728" s="168"/>
      <c r="PNH728" s="168"/>
      <c r="PNI728" s="168"/>
      <c r="PNJ728" s="168"/>
      <c r="PNK728" s="168"/>
      <c r="PNL728" s="168"/>
      <c r="PNM728" s="508"/>
      <c r="PNN728" s="508"/>
      <c r="PNO728" s="508"/>
      <c r="PNP728" s="508"/>
      <c r="PNQ728" s="508"/>
      <c r="PNR728" s="508"/>
      <c r="PNS728" s="508"/>
      <c r="PNT728" s="508"/>
      <c r="PNU728" s="508"/>
      <c r="PNV728" s="508"/>
      <c r="PNW728" s="508"/>
      <c r="PNX728" s="508"/>
      <c r="PNY728" s="508"/>
      <c r="PNZ728" s="508"/>
      <c r="POA728" s="508"/>
      <c r="POB728" s="508"/>
      <c r="POC728" s="508"/>
      <c r="POD728" s="508"/>
      <c r="POE728" s="508"/>
      <c r="POF728" s="508"/>
      <c r="POG728" s="508"/>
      <c r="POH728" s="508"/>
      <c r="POI728" s="508"/>
      <c r="POJ728" s="508"/>
      <c r="POK728" s="89"/>
      <c r="POL728" s="89"/>
      <c r="POM728" s="89"/>
      <c r="PON728" s="89"/>
      <c r="POO728" s="89"/>
      <c r="POP728" s="508"/>
      <c r="POQ728" s="508"/>
      <c r="POR728" s="89"/>
      <c r="POS728" s="89"/>
      <c r="POT728" s="508"/>
      <c r="POU728" s="508"/>
      <c r="POV728" s="89"/>
      <c r="POW728" s="89"/>
      <c r="POX728" s="508"/>
      <c r="POY728" s="508"/>
      <c r="POZ728" s="508"/>
      <c r="PPA728" s="508"/>
      <c r="PPB728" s="508"/>
      <c r="PPC728" s="508"/>
      <c r="PPD728" s="508"/>
      <c r="PPE728" s="89"/>
      <c r="PPF728" s="89"/>
      <c r="PPG728" s="508"/>
      <c r="PPH728" s="508"/>
      <c r="PPI728" s="89"/>
      <c r="PPJ728" s="89"/>
      <c r="PPK728" s="508"/>
      <c r="PPL728" s="508"/>
      <c r="PPM728" s="508"/>
      <c r="PPN728" s="508"/>
      <c r="PPO728" s="508"/>
      <c r="PPP728" s="203"/>
      <c r="PPQ728" s="107"/>
      <c r="PPR728" s="508"/>
      <c r="PPS728" s="508"/>
      <c r="PPT728" s="508"/>
      <c r="PPU728" s="508"/>
      <c r="PPV728" s="508"/>
      <c r="PPW728" s="508"/>
      <c r="PPX728" s="508"/>
      <c r="PPY728" s="168"/>
      <c r="PPZ728" s="168"/>
      <c r="PQA728" s="168"/>
      <c r="PQB728" s="168"/>
      <c r="PQC728" s="168"/>
      <c r="PQD728" s="168"/>
      <c r="PQE728" s="168"/>
      <c r="PQF728" s="168"/>
      <c r="PQG728" s="168"/>
      <c r="PQH728" s="168"/>
      <c r="PQI728" s="168"/>
      <c r="PQJ728" s="168"/>
      <c r="PQK728" s="168"/>
      <c r="PQL728" s="168"/>
      <c r="PQM728" s="168"/>
      <c r="PQN728" s="168"/>
      <c r="PQO728" s="168"/>
      <c r="PQP728" s="168"/>
      <c r="PQQ728" s="168"/>
      <c r="PQR728" s="168"/>
      <c r="PQS728" s="168"/>
      <c r="PQT728" s="168"/>
      <c r="PQU728" s="168"/>
      <c r="PQV728" s="168"/>
      <c r="PQW728" s="168"/>
      <c r="PQX728" s="168"/>
      <c r="PQY728" s="168"/>
      <c r="PQZ728" s="168"/>
      <c r="PRA728" s="168"/>
      <c r="PRB728" s="168"/>
      <c r="PRC728" s="168"/>
      <c r="PRD728" s="168"/>
      <c r="PRE728" s="168"/>
      <c r="PRF728" s="168"/>
      <c r="PRG728" s="168"/>
      <c r="PRH728" s="168"/>
      <c r="PRI728" s="168"/>
      <c r="PRJ728" s="168"/>
      <c r="PRK728" s="168"/>
      <c r="PRL728" s="168"/>
      <c r="PRM728" s="168"/>
      <c r="PRN728" s="168"/>
      <c r="PRO728" s="168"/>
      <c r="PRP728" s="168"/>
      <c r="PRQ728" s="508"/>
      <c r="PRR728" s="508"/>
      <c r="PRS728" s="508"/>
      <c r="PRT728" s="508"/>
      <c r="PRU728" s="508"/>
      <c r="PRV728" s="508"/>
      <c r="PRW728" s="508"/>
      <c r="PRX728" s="508"/>
      <c r="PRY728" s="508"/>
      <c r="PRZ728" s="508"/>
      <c r="PSA728" s="508"/>
      <c r="PSB728" s="508"/>
      <c r="PSC728" s="508"/>
      <c r="PSD728" s="508"/>
      <c r="PSE728" s="508"/>
      <c r="PSF728" s="508"/>
      <c r="PSG728" s="508"/>
      <c r="PSH728" s="508"/>
      <c r="PSI728" s="508"/>
      <c r="PSJ728" s="508"/>
      <c r="PSK728" s="508"/>
      <c r="PSL728" s="508"/>
      <c r="PSM728" s="508"/>
      <c r="PSN728" s="508"/>
      <c r="PSO728" s="89"/>
      <c r="PSP728" s="89"/>
      <c r="PSQ728" s="89"/>
      <c r="PSR728" s="89"/>
      <c r="PSS728" s="89"/>
      <c r="PST728" s="508"/>
      <c r="PSU728" s="508"/>
      <c r="PSV728" s="89"/>
      <c r="PSW728" s="89"/>
      <c r="PSX728" s="508"/>
      <c r="PSY728" s="508"/>
      <c r="PSZ728" s="89"/>
      <c r="PTA728" s="89"/>
      <c r="PTB728" s="508"/>
      <c r="PTC728" s="508"/>
      <c r="PTD728" s="508"/>
      <c r="PTE728" s="508"/>
      <c r="PTF728" s="508"/>
      <c r="PTG728" s="508"/>
      <c r="PTH728" s="508"/>
      <c r="PTI728" s="89"/>
      <c r="PTJ728" s="89"/>
      <c r="PTK728" s="508"/>
      <c r="PTL728" s="508"/>
      <c r="PTM728" s="89"/>
      <c r="PTN728" s="89"/>
      <c r="PTO728" s="508"/>
      <c r="PTP728" s="508"/>
      <c r="PTQ728" s="508"/>
      <c r="PTR728" s="508"/>
      <c r="PTS728" s="508"/>
      <c r="PTT728" s="203"/>
      <c r="PTU728" s="107"/>
      <c r="PTV728" s="508"/>
      <c r="PTW728" s="508"/>
      <c r="PTX728" s="508"/>
      <c r="PTY728" s="508"/>
      <c r="PTZ728" s="508"/>
      <c r="PUA728" s="508"/>
      <c r="PUB728" s="508"/>
      <c r="PUC728" s="168"/>
      <c r="PUD728" s="168"/>
      <c r="PUE728" s="168"/>
      <c r="PUF728" s="168"/>
      <c r="PUG728" s="168"/>
      <c r="PUH728" s="168"/>
      <c r="PUI728" s="168"/>
      <c r="PUJ728" s="168"/>
      <c r="PUK728" s="168"/>
      <c r="PUL728" s="168"/>
      <c r="PUM728" s="168"/>
      <c r="PUN728" s="168"/>
      <c r="PUO728" s="168"/>
      <c r="PUP728" s="168"/>
      <c r="PUQ728" s="168"/>
      <c r="PUR728" s="168"/>
      <c r="PUS728" s="168"/>
      <c r="PUT728" s="168"/>
      <c r="PUU728" s="168"/>
      <c r="PUV728" s="168"/>
      <c r="PUW728" s="168"/>
      <c r="PUX728" s="168"/>
      <c r="PUY728" s="168"/>
      <c r="PUZ728" s="168"/>
      <c r="PVA728" s="168"/>
      <c r="PVB728" s="168"/>
      <c r="PVC728" s="168"/>
      <c r="PVD728" s="168"/>
      <c r="PVE728" s="168"/>
      <c r="PVF728" s="168"/>
      <c r="PVG728" s="168"/>
      <c r="PVH728" s="168"/>
      <c r="PVI728" s="168"/>
      <c r="PVJ728" s="168"/>
      <c r="PVK728" s="168"/>
      <c r="PVL728" s="168"/>
      <c r="PVM728" s="168"/>
      <c r="PVN728" s="168"/>
      <c r="PVO728" s="168"/>
      <c r="PVP728" s="168"/>
      <c r="PVQ728" s="168"/>
      <c r="PVR728" s="168"/>
      <c r="PVS728" s="168"/>
      <c r="PVT728" s="168"/>
      <c r="PVU728" s="508"/>
      <c r="PVV728" s="508"/>
      <c r="PVW728" s="508"/>
      <c r="PVX728" s="508"/>
      <c r="PVY728" s="508"/>
      <c r="PVZ728" s="508"/>
      <c r="PWA728" s="508"/>
      <c r="PWB728" s="508"/>
      <c r="PWC728" s="508"/>
      <c r="PWD728" s="508"/>
      <c r="PWE728" s="508"/>
      <c r="PWF728" s="508"/>
      <c r="PWG728" s="508"/>
      <c r="PWH728" s="508"/>
      <c r="PWI728" s="508"/>
      <c r="PWJ728" s="508"/>
      <c r="PWK728" s="508"/>
      <c r="PWL728" s="508"/>
      <c r="PWM728" s="508"/>
      <c r="PWN728" s="508"/>
      <c r="PWO728" s="508"/>
      <c r="PWP728" s="508"/>
      <c r="PWQ728" s="508"/>
      <c r="PWR728" s="508"/>
      <c r="PWS728" s="89"/>
      <c r="PWT728" s="89"/>
      <c r="PWU728" s="89"/>
      <c r="PWV728" s="89"/>
      <c r="PWW728" s="89"/>
      <c r="PWX728" s="508"/>
      <c r="PWY728" s="508"/>
      <c r="PWZ728" s="89"/>
      <c r="PXA728" s="89"/>
      <c r="PXB728" s="508"/>
      <c r="PXC728" s="508"/>
      <c r="PXD728" s="89"/>
      <c r="PXE728" s="89"/>
      <c r="PXF728" s="508"/>
      <c r="PXG728" s="508"/>
      <c r="PXH728" s="508"/>
      <c r="PXI728" s="508"/>
      <c r="PXJ728" s="508"/>
      <c r="PXK728" s="508"/>
      <c r="PXL728" s="508"/>
      <c r="PXM728" s="89"/>
      <c r="PXN728" s="89"/>
      <c r="PXO728" s="508"/>
      <c r="PXP728" s="508"/>
      <c r="PXQ728" s="89"/>
      <c r="PXR728" s="89"/>
      <c r="PXS728" s="508"/>
      <c r="PXT728" s="508"/>
      <c r="PXU728" s="508"/>
      <c r="PXV728" s="508"/>
      <c r="PXW728" s="508"/>
      <c r="PXX728" s="203"/>
      <c r="PXY728" s="107"/>
      <c r="PXZ728" s="508"/>
      <c r="PYA728" s="508"/>
      <c r="PYB728" s="508"/>
      <c r="PYC728" s="508"/>
      <c r="PYD728" s="508"/>
      <c r="PYE728" s="508"/>
      <c r="PYF728" s="508"/>
      <c r="PYG728" s="168"/>
      <c r="PYH728" s="168"/>
      <c r="PYI728" s="168"/>
      <c r="PYJ728" s="168"/>
      <c r="PYK728" s="168"/>
      <c r="PYL728" s="168"/>
      <c r="PYM728" s="168"/>
      <c r="PYN728" s="168"/>
      <c r="PYO728" s="168"/>
      <c r="PYP728" s="168"/>
      <c r="PYQ728" s="168"/>
      <c r="PYR728" s="168"/>
      <c r="PYS728" s="168"/>
      <c r="PYT728" s="168"/>
      <c r="PYU728" s="168"/>
      <c r="PYV728" s="168"/>
      <c r="PYW728" s="168"/>
      <c r="PYX728" s="168"/>
      <c r="PYY728" s="168"/>
      <c r="PYZ728" s="168"/>
      <c r="PZA728" s="168"/>
      <c r="PZB728" s="168"/>
      <c r="PZC728" s="168"/>
      <c r="PZD728" s="168"/>
      <c r="PZE728" s="168"/>
      <c r="PZF728" s="168"/>
      <c r="PZG728" s="168"/>
      <c r="PZH728" s="168"/>
      <c r="PZI728" s="168"/>
      <c r="PZJ728" s="168"/>
      <c r="PZK728" s="168"/>
      <c r="PZL728" s="168"/>
      <c r="PZM728" s="168"/>
      <c r="PZN728" s="168"/>
      <c r="PZO728" s="168"/>
      <c r="PZP728" s="168"/>
      <c r="PZQ728" s="168"/>
      <c r="PZR728" s="168"/>
      <c r="PZS728" s="168"/>
      <c r="PZT728" s="168"/>
      <c r="PZU728" s="168"/>
      <c r="PZV728" s="168"/>
      <c r="PZW728" s="168"/>
      <c r="PZX728" s="168"/>
      <c r="PZY728" s="508"/>
      <c r="PZZ728" s="508"/>
      <c r="QAA728" s="508"/>
      <c r="QAB728" s="508"/>
      <c r="QAC728" s="508"/>
      <c r="QAD728" s="508"/>
      <c r="QAE728" s="508"/>
      <c r="QAF728" s="508"/>
      <c r="QAG728" s="508"/>
      <c r="QAH728" s="508"/>
      <c r="QAI728" s="508"/>
      <c r="QAJ728" s="508"/>
      <c r="QAK728" s="508"/>
      <c r="QAL728" s="508"/>
      <c r="QAM728" s="508"/>
      <c r="QAN728" s="508"/>
      <c r="QAO728" s="508"/>
      <c r="QAP728" s="508"/>
      <c r="QAQ728" s="508"/>
      <c r="QAR728" s="508"/>
      <c r="QAS728" s="508"/>
      <c r="QAT728" s="508"/>
      <c r="QAU728" s="508"/>
      <c r="QAV728" s="508"/>
      <c r="QAW728" s="89"/>
      <c r="QAX728" s="89"/>
      <c r="QAY728" s="89"/>
      <c r="QAZ728" s="89"/>
      <c r="QBA728" s="89"/>
      <c r="QBB728" s="508"/>
      <c r="QBC728" s="508"/>
      <c r="QBD728" s="89"/>
      <c r="QBE728" s="89"/>
      <c r="QBF728" s="508"/>
      <c r="QBG728" s="508"/>
      <c r="QBH728" s="89"/>
      <c r="QBI728" s="89"/>
      <c r="QBJ728" s="508"/>
      <c r="QBK728" s="508"/>
      <c r="QBL728" s="508"/>
      <c r="QBM728" s="508"/>
      <c r="QBN728" s="508"/>
      <c r="QBO728" s="508"/>
      <c r="QBP728" s="508"/>
      <c r="QBQ728" s="89"/>
      <c r="QBR728" s="89"/>
      <c r="QBS728" s="508"/>
      <c r="QBT728" s="508"/>
      <c r="QBU728" s="89"/>
      <c r="QBV728" s="89"/>
      <c r="QBW728" s="508"/>
      <c r="QBX728" s="508"/>
      <c r="QBY728" s="508"/>
      <c r="QBZ728" s="508"/>
      <c r="QCA728" s="508"/>
      <c r="QCB728" s="203"/>
      <c r="QCC728" s="107"/>
      <c r="QCD728" s="508"/>
      <c r="QCE728" s="508"/>
      <c r="QCF728" s="508"/>
      <c r="QCG728" s="508"/>
      <c r="QCH728" s="508"/>
      <c r="QCI728" s="508"/>
      <c r="QCJ728" s="508"/>
      <c r="QCK728" s="168"/>
      <c r="QCL728" s="168"/>
      <c r="QCM728" s="168"/>
      <c r="QCN728" s="168"/>
      <c r="QCO728" s="168"/>
      <c r="QCP728" s="168"/>
      <c r="QCQ728" s="168"/>
      <c r="QCR728" s="168"/>
      <c r="QCS728" s="168"/>
      <c r="QCT728" s="168"/>
      <c r="QCU728" s="168"/>
      <c r="QCV728" s="168"/>
      <c r="QCW728" s="168"/>
      <c r="QCX728" s="168"/>
      <c r="QCY728" s="168"/>
      <c r="QCZ728" s="168"/>
      <c r="QDA728" s="168"/>
      <c r="QDB728" s="168"/>
      <c r="QDC728" s="168"/>
      <c r="QDD728" s="168"/>
      <c r="QDE728" s="168"/>
      <c r="QDF728" s="168"/>
      <c r="QDG728" s="168"/>
      <c r="QDH728" s="168"/>
      <c r="QDI728" s="168"/>
      <c r="QDJ728" s="168"/>
      <c r="QDK728" s="168"/>
      <c r="QDL728" s="168"/>
      <c r="QDM728" s="168"/>
      <c r="QDN728" s="168"/>
      <c r="QDO728" s="168"/>
      <c r="QDP728" s="168"/>
      <c r="QDQ728" s="168"/>
      <c r="QDR728" s="168"/>
      <c r="QDS728" s="168"/>
      <c r="QDT728" s="168"/>
      <c r="QDU728" s="168"/>
      <c r="QDV728" s="168"/>
      <c r="QDW728" s="168"/>
      <c r="QDX728" s="168"/>
      <c r="QDY728" s="168"/>
      <c r="QDZ728" s="168"/>
      <c r="QEA728" s="168"/>
      <c r="QEB728" s="168"/>
      <c r="QEC728" s="508"/>
      <c r="QED728" s="508"/>
      <c r="QEE728" s="508"/>
      <c r="QEF728" s="508"/>
      <c r="QEG728" s="508"/>
      <c r="QEH728" s="508"/>
      <c r="QEI728" s="508"/>
      <c r="QEJ728" s="508"/>
      <c r="QEK728" s="508"/>
      <c r="QEL728" s="508"/>
      <c r="QEM728" s="508"/>
      <c r="QEN728" s="508"/>
      <c r="QEO728" s="508"/>
      <c r="QEP728" s="508"/>
      <c r="QEQ728" s="508"/>
      <c r="QER728" s="508"/>
      <c r="QES728" s="508"/>
      <c r="QET728" s="508"/>
      <c r="QEU728" s="508"/>
      <c r="QEV728" s="508"/>
      <c r="QEW728" s="508"/>
      <c r="QEX728" s="508"/>
      <c r="QEY728" s="508"/>
      <c r="QEZ728" s="508"/>
      <c r="QFA728" s="89"/>
      <c r="QFB728" s="89"/>
      <c r="QFC728" s="89"/>
      <c r="QFD728" s="89"/>
      <c r="QFE728" s="89"/>
      <c r="QFF728" s="508"/>
      <c r="QFG728" s="508"/>
      <c r="QFH728" s="89"/>
      <c r="QFI728" s="89"/>
      <c r="QFJ728" s="508"/>
      <c r="QFK728" s="508"/>
      <c r="QFL728" s="89"/>
      <c r="QFM728" s="89"/>
      <c r="QFN728" s="508"/>
      <c r="QFO728" s="508"/>
      <c r="QFP728" s="508"/>
      <c r="QFQ728" s="508"/>
      <c r="QFR728" s="508"/>
      <c r="QFS728" s="508"/>
      <c r="QFT728" s="508"/>
      <c r="QFU728" s="89"/>
      <c r="QFV728" s="89"/>
      <c r="QFW728" s="508"/>
      <c r="QFX728" s="508"/>
      <c r="QFY728" s="89"/>
      <c r="QFZ728" s="89"/>
      <c r="QGA728" s="508"/>
      <c r="QGB728" s="508"/>
      <c r="QGC728" s="508"/>
      <c r="QGD728" s="508"/>
      <c r="QGE728" s="508"/>
      <c r="QGF728" s="203"/>
      <c r="QGG728" s="107"/>
      <c r="QGH728" s="508"/>
      <c r="QGI728" s="508"/>
      <c r="QGJ728" s="508"/>
      <c r="QGK728" s="508"/>
      <c r="QGL728" s="508"/>
      <c r="QGM728" s="508"/>
      <c r="QGN728" s="508"/>
      <c r="QGO728" s="168"/>
      <c r="QGP728" s="168"/>
      <c r="QGQ728" s="168"/>
      <c r="QGR728" s="168"/>
      <c r="QGS728" s="168"/>
      <c r="QGT728" s="168"/>
      <c r="QGU728" s="168"/>
      <c r="QGV728" s="168"/>
      <c r="QGW728" s="168"/>
      <c r="QGX728" s="168"/>
      <c r="QGY728" s="168"/>
      <c r="QGZ728" s="168"/>
      <c r="QHA728" s="168"/>
      <c r="QHB728" s="168"/>
      <c r="QHC728" s="168"/>
      <c r="QHD728" s="168"/>
      <c r="QHE728" s="168"/>
      <c r="QHF728" s="168"/>
      <c r="QHG728" s="168"/>
      <c r="QHH728" s="168"/>
      <c r="QHI728" s="168"/>
      <c r="QHJ728" s="168"/>
      <c r="QHK728" s="168"/>
      <c r="QHL728" s="168"/>
      <c r="QHM728" s="168"/>
      <c r="QHN728" s="168"/>
      <c r="QHO728" s="168"/>
      <c r="QHP728" s="168"/>
      <c r="QHQ728" s="168"/>
      <c r="QHR728" s="168"/>
      <c r="QHS728" s="168"/>
      <c r="QHT728" s="168"/>
      <c r="QHU728" s="168"/>
      <c r="QHV728" s="168"/>
      <c r="QHW728" s="168"/>
      <c r="QHX728" s="168"/>
      <c r="QHY728" s="168"/>
      <c r="QHZ728" s="168"/>
      <c r="QIA728" s="168"/>
      <c r="QIB728" s="168"/>
      <c r="QIC728" s="168"/>
      <c r="QID728" s="168"/>
      <c r="QIE728" s="168"/>
      <c r="QIF728" s="168"/>
      <c r="QIG728" s="508"/>
      <c r="QIH728" s="508"/>
      <c r="QII728" s="508"/>
      <c r="QIJ728" s="508"/>
      <c r="QIK728" s="508"/>
      <c r="QIL728" s="508"/>
      <c r="QIM728" s="508"/>
      <c r="QIN728" s="508"/>
      <c r="QIO728" s="508"/>
      <c r="QIP728" s="508"/>
      <c r="QIQ728" s="508"/>
      <c r="QIR728" s="508"/>
      <c r="QIS728" s="508"/>
      <c r="QIT728" s="508"/>
      <c r="QIU728" s="508"/>
      <c r="QIV728" s="508"/>
      <c r="QIW728" s="508"/>
      <c r="QIX728" s="508"/>
      <c r="QIY728" s="508"/>
      <c r="QIZ728" s="508"/>
      <c r="QJA728" s="508"/>
      <c r="QJB728" s="508"/>
      <c r="QJC728" s="508"/>
      <c r="QJD728" s="508"/>
      <c r="QJE728" s="89"/>
      <c r="QJF728" s="89"/>
      <c r="QJG728" s="89"/>
      <c r="QJH728" s="89"/>
      <c r="QJI728" s="89"/>
      <c r="QJJ728" s="508"/>
      <c r="QJK728" s="508"/>
      <c r="QJL728" s="89"/>
      <c r="QJM728" s="89"/>
      <c r="QJN728" s="508"/>
      <c r="QJO728" s="508"/>
      <c r="QJP728" s="89"/>
      <c r="QJQ728" s="89"/>
      <c r="QJR728" s="508"/>
      <c r="QJS728" s="508"/>
      <c r="QJT728" s="508"/>
      <c r="QJU728" s="508"/>
      <c r="QJV728" s="508"/>
      <c r="QJW728" s="508"/>
      <c r="QJX728" s="508"/>
      <c r="QJY728" s="89"/>
      <c r="QJZ728" s="89"/>
      <c r="QKA728" s="508"/>
      <c r="QKB728" s="508"/>
      <c r="QKC728" s="89"/>
      <c r="QKD728" s="89"/>
      <c r="QKE728" s="508"/>
      <c r="QKF728" s="508"/>
      <c r="QKG728" s="508"/>
      <c r="QKH728" s="508"/>
      <c r="QKI728" s="508"/>
      <c r="QKJ728" s="203"/>
      <c r="QKK728" s="107"/>
      <c r="QKL728" s="508"/>
      <c r="QKM728" s="508"/>
      <c r="QKN728" s="508"/>
      <c r="QKO728" s="508"/>
      <c r="QKP728" s="508"/>
      <c r="QKQ728" s="508"/>
      <c r="QKR728" s="508"/>
      <c r="QKS728" s="168"/>
      <c r="QKT728" s="168"/>
      <c r="QKU728" s="168"/>
      <c r="QKV728" s="168"/>
      <c r="QKW728" s="168"/>
      <c r="QKX728" s="168"/>
      <c r="QKY728" s="168"/>
      <c r="QKZ728" s="168"/>
      <c r="QLA728" s="168"/>
      <c r="QLB728" s="168"/>
      <c r="QLC728" s="168"/>
      <c r="QLD728" s="168"/>
      <c r="QLE728" s="168"/>
      <c r="QLF728" s="168"/>
      <c r="QLG728" s="168"/>
      <c r="QLH728" s="168"/>
      <c r="QLI728" s="168"/>
      <c r="QLJ728" s="168"/>
      <c r="QLK728" s="168"/>
      <c r="QLL728" s="168"/>
      <c r="QLM728" s="168"/>
      <c r="QLN728" s="168"/>
      <c r="QLO728" s="168"/>
      <c r="QLP728" s="168"/>
      <c r="QLQ728" s="168"/>
      <c r="QLR728" s="168"/>
      <c r="QLS728" s="168"/>
      <c r="QLT728" s="168"/>
      <c r="QLU728" s="168"/>
      <c r="QLV728" s="168"/>
      <c r="QLW728" s="168"/>
      <c r="QLX728" s="168"/>
      <c r="QLY728" s="168"/>
      <c r="QLZ728" s="168"/>
      <c r="QMA728" s="168"/>
      <c r="QMB728" s="168"/>
      <c r="QMC728" s="168"/>
      <c r="QMD728" s="168"/>
      <c r="QME728" s="168"/>
      <c r="QMF728" s="168"/>
      <c r="QMG728" s="168"/>
      <c r="QMH728" s="168"/>
      <c r="QMI728" s="168"/>
      <c r="QMJ728" s="168"/>
      <c r="QMK728" s="508"/>
      <c r="QML728" s="508"/>
      <c r="QMM728" s="508"/>
      <c r="QMN728" s="508"/>
      <c r="QMO728" s="508"/>
      <c r="QMP728" s="508"/>
      <c r="QMQ728" s="508"/>
      <c r="QMR728" s="508"/>
      <c r="QMS728" s="508"/>
      <c r="QMT728" s="508"/>
      <c r="QMU728" s="508"/>
      <c r="QMV728" s="508"/>
      <c r="QMW728" s="508"/>
      <c r="QMX728" s="508"/>
      <c r="QMY728" s="508"/>
      <c r="QMZ728" s="508"/>
      <c r="QNA728" s="508"/>
      <c r="QNB728" s="508"/>
      <c r="QNC728" s="508"/>
      <c r="QND728" s="508"/>
      <c r="QNE728" s="508"/>
      <c r="QNF728" s="508"/>
      <c r="QNG728" s="508"/>
      <c r="QNH728" s="508"/>
      <c r="QNI728" s="89"/>
      <c r="QNJ728" s="89"/>
      <c r="QNK728" s="89"/>
      <c r="QNL728" s="89"/>
      <c r="QNM728" s="89"/>
      <c r="QNN728" s="508"/>
      <c r="QNO728" s="508"/>
      <c r="QNP728" s="89"/>
      <c r="QNQ728" s="89"/>
      <c r="QNR728" s="508"/>
      <c r="QNS728" s="508"/>
      <c r="QNT728" s="89"/>
      <c r="QNU728" s="89"/>
      <c r="QNV728" s="508"/>
      <c r="QNW728" s="508"/>
      <c r="QNX728" s="508"/>
      <c r="QNY728" s="508"/>
      <c r="QNZ728" s="508"/>
      <c r="QOA728" s="508"/>
      <c r="QOB728" s="508"/>
      <c r="QOC728" s="89"/>
      <c r="QOD728" s="89"/>
      <c r="QOE728" s="508"/>
      <c r="QOF728" s="508"/>
      <c r="QOG728" s="89"/>
      <c r="QOH728" s="89"/>
      <c r="QOI728" s="508"/>
      <c r="QOJ728" s="508"/>
      <c r="QOK728" s="508"/>
      <c r="QOL728" s="508"/>
      <c r="QOM728" s="508"/>
      <c r="QON728" s="203"/>
      <c r="QOO728" s="107"/>
      <c r="QOP728" s="508"/>
      <c r="QOQ728" s="508"/>
      <c r="QOR728" s="508"/>
      <c r="QOS728" s="508"/>
      <c r="QOT728" s="508"/>
      <c r="QOU728" s="508"/>
      <c r="QOV728" s="508"/>
      <c r="QOW728" s="168"/>
      <c r="QOX728" s="168"/>
      <c r="QOY728" s="168"/>
      <c r="QOZ728" s="168"/>
      <c r="QPA728" s="168"/>
      <c r="QPB728" s="168"/>
      <c r="QPC728" s="168"/>
      <c r="QPD728" s="168"/>
      <c r="QPE728" s="168"/>
      <c r="QPF728" s="168"/>
      <c r="QPG728" s="168"/>
      <c r="QPH728" s="168"/>
      <c r="QPI728" s="168"/>
      <c r="QPJ728" s="168"/>
      <c r="QPK728" s="168"/>
      <c r="QPL728" s="168"/>
      <c r="QPM728" s="168"/>
      <c r="QPN728" s="168"/>
      <c r="QPO728" s="168"/>
      <c r="QPP728" s="168"/>
      <c r="QPQ728" s="168"/>
      <c r="QPR728" s="168"/>
      <c r="QPS728" s="168"/>
      <c r="QPT728" s="168"/>
      <c r="QPU728" s="168"/>
      <c r="QPV728" s="168"/>
      <c r="QPW728" s="168"/>
      <c r="QPX728" s="168"/>
      <c r="QPY728" s="168"/>
      <c r="QPZ728" s="168"/>
      <c r="QQA728" s="168"/>
      <c r="QQB728" s="168"/>
      <c r="QQC728" s="168"/>
      <c r="QQD728" s="168"/>
      <c r="QQE728" s="168"/>
      <c r="QQF728" s="168"/>
      <c r="QQG728" s="168"/>
      <c r="QQH728" s="168"/>
      <c r="QQI728" s="168"/>
      <c r="QQJ728" s="168"/>
      <c r="QQK728" s="168"/>
      <c r="QQL728" s="168"/>
      <c r="QQM728" s="168"/>
      <c r="QQN728" s="168"/>
      <c r="QQO728" s="508"/>
      <c r="QQP728" s="508"/>
      <c r="QQQ728" s="508"/>
      <c r="QQR728" s="508"/>
      <c r="QQS728" s="508"/>
      <c r="QQT728" s="508"/>
      <c r="QQU728" s="508"/>
      <c r="QQV728" s="508"/>
      <c r="QQW728" s="508"/>
      <c r="QQX728" s="508"/>
      <c r="QQY728" s="508"/>
      <c r="QQZ728" s="508"/>
      <c r="QRA728" s="508"/>
      <c r="QRB728" s="508"/>
      <c r="QRC728" s="508"/>
      <c r="QRD728" s="508"/>
      <c r="QRE728" s="508"/>
      <c r="QRF728" s="508"/>
      <c r="QRG728" s="508"/>
      <c r="QRH728" s="508"/>
      <c r="QRI728" s="508"/>
      <c r="QRJ728" s="508"/>
      <c r="QRK728" s="508"/>
      <c r="QRL728" s="508"/>
      <c r="QRM728" s="89"/>
      <c r="QRN728" s="89"/>
      <c r="QRO728" s="89"/>
      <c r="QRP728" s="89"/>
      <c r="QRQ728" s="89"/>
      <c r="QRR728" s="508"/>
      <c r="QRS728" s="508"/>
      <c r="QRT728" s="89"/>
      <c r="QRU728" s="89"/>
      <c r="QRV728" s="508"/>
      <c r="QRW728" s="508"/>
      <c r="QRX728" s="89"/>
      <c r="QRY728" s="89"/>
      <c r="QRZ728" s="508"/>
      <c r="QSA728" s="508"/>
      <c r="QSB728" s="508"/>
      <c r="QSC728" s="508"/>
      <c r="QSD728" s="508"/>
      <c r="QSE728" s="508"/>
      <c r="QSF728" s="508"/>
      <c r="QSG728" s="89"/>
      <c r="QSH728" s="89"/>
      <c r="QSI728" s="508"/>
      <c r="QSJ728" s="508"/>
      <c r="QSK728" s="89"/>
      <c r="QSL728" s="89"/>
      <c r="QSM728" s="508"/>
      <c r="QSN728" s="508"/>
      <c r="QSO728" s="508"/>
      <c r="QSP728" s="508"/>
      <c r="QSQ728" s="508"/>
      <c r="QSR728" s="203"/>
      <c r="QSS728" s="107"/>
      <c r="QST728" s="508"/>
      <c r="QSU728" s="508"/>
      <c r="QSV728" s="508"/>
      <c r="QSW728" s="508"/>
      <c r="QSX728" s="508"/>
      <c r="QSY728" s="508"/>
      <c r="QSZ728" s="508"/>
      <c r="QTA728" s="168"/>
      <c r="QTB728" s="168"/>
      <c r="QTC728" s="168"/>
      <c r="QTD728" s="168"/>
      <c r="QTE728" s="168"/>
      <c r="QTF728" s="168"/>
      <c r="QTG728" s="168"/>
      <c r="QTH728" s="168"/>
      <c r="QTI728" s="168"/>
      <c r="QTJ728" s="168"/>
      <c r="QTK728" s="168"/>
      <c r="QTL728" s="168"/>
      <c r="QTM728" s="168"/>
      <c r="QTN728" s="168"/>
      <c r="QTO728" s="168"/>
      <c r="QTP728" s="168"/>
      <c r="QTQ728" s="168"/>
      <c r="QTR728" s="168"/>
      <c r="QTS728" s="168"/>
      <c r="QTT728" s="168"/>
      <c r="QTU728" s="168"/>
      <c r="QTV728" s="168"/>
      <c r="QTW728" s="168"/>
      <c r="QTX728" s="168"/>
      <c r="QTY728" s="168"/>
      <c r="QTZ728" s="168"/>
      <c r="QUA728" s="168"/>
      <c r="QUB728" s="168"/>
      <c r="QUC728" s="168"/>
      <c r="QUD728" s="168"/>
      <c r="QUE728" s="168"/>
      <c r="QUF728" s="168"/>
      <c r="QUG728" s="168"/>
      <c r="QUH728" s="168"/>
      <c r="QUI728" s="168"/>
      <c r="QUJ728" s="168"/>
      <c r="QUK728" s="168"/>
      <c r="QUL728" s="168"/>
      <c r="QUM728" s="168"/>
      <c r="QUN728" s="168"/>
      <c r="QUO728" s="168"/>
      <c r="QUP728" s="168"/>
      <c r="QUQ728" s="168"/>
      <c r="QUR728" s="168"/>
      <c r="QUS728" s="508"/>
      <c r="QUT728" s="508"/>
      <c r="QUU728" s="508"/>
      <c r="QUV728" s="508"/>
      <c r="QUW728" s="508"/>
      <c r="QUX728" s="508"/>
      <c r="QUY728" s="508"/>
      <c r="QUZ728" s="508"/>
      <c r="QVA728" s="508"/>
      <c r="QVB728" s="508"/>
      <c r="QVC728" s="508"/>
      <c r="QVD728" s="508"/>
      <c r="QVE728" s="508"/>
      <c r="QVF728" s="508"/>
      <c r="QVG728" s="508"/>
      <c r="QVH728" s="508"/>
      <c r="QVI728" s="508"/>
      <c r="QVJ728" s="508"/>
      <c r="QVK728" s="508"/>
      <c r="QVL728" s="508"/>
      <c r="QVM728" s="508"/>
      <c r="QVN728" s="508"/>
      <c r="QVO728" s="508"/>
      <c r="QVP728" s="508"/>
      <c r="QVQ728" s="89"/>
      <c r="QVR728" s="89"/>
      <c r="QVS728" s="89"/>
      <c r="QVT728" s="89"/>
      <c r="QVU728" s="89"/>
      <c r="QVV728" s="508"/>
      <c r="QVW728" s="508"/>
      <c r="QVX728" s="89"/>
      <c r="QVY728" s="89"/>
      <c r="QVZ728" s="508"/>
      <c r="QWA728" s="508"/>
      <c r="QWB728" s="89"/>
      <c r="QWC728" s="89"/>
      <c r="QWD728" s="508"/>
      <c r="QWE728" s="508"/>
      <c r="QWF728" s="508"/>
      <c r="QWG728" s="508"/>
      <c r="QWH728" s="508"/>
      <c r="QWI728" s="508"/>
      <c r="QWJ728" s="508"/>
      <c r="QWK728" s="89"/>
      <c r="QWL728" s="89"/>
      <c r="QWM728" s="508"/>
      <c r="QWN728" s="508"/>
      <c r="QWO728" s="89"/>
      <c r="QWP728" s="89"/>
      <c r="QWQ728" s="508"/>
      <c r="QWR728" s="508"/>
      <c r="QWS728" s="508"/>
      <c r="QWT728" s="508"/>
      <c r="QWU728" s="508"/>
      <c r="QWV728" s="203"/>
      <c r="QWW728" s="107"/>
      <c r="QWX728" s="508"/>
      <c r="QWY728" s="508"/>
      <c r="QWZ728" s="508"/>
      <c r="QXA728" s="508"/>
      <c r="QXB728" s="508"/>
      <c r="QXC728" s="508"/>
      <c r="QXD728" s="508"/>
      <c r="QXE728" s="168"/>
      <c r="QXF728" s="168"/>
      <c r="QXG728" s="168"/>
      <c r="QXH728" s="168"/>
      <c r="QXI728" s="168"/>
      <c r="QXJ728" s="168"/>
      <c r="QXK728" s="168"/>
      <c r="QXL728" s="168"/>
      <c r="QXM728" s="168"/>
      <c r="QXN728" s="168"/>
      <c r="QXO728" s="168"/>
      <c r="QXP728" s="168"/>
      <c r="QXQ728" s="168"/>
      <c r="QXR728" s="168"/>
      <c r="QXS728" s="168"/>
      <c r="QXT728" s="168"/>
      <c r="QXU728" s="168"/>
      <c r="QXV728" s="168"/>
      <c r="QXW728" s="168"/>
      <c r="QXX728" s="168"/>
      <c r="QXY728" s="168"/>
      <c r="QXZ728" s="168"/>
      <c r="QYA728" s="168"/>
      <c r="QYB728" s="168"/>
      <c r="QYC728" s="168"/>
      <c r="QYD728" s="168"/>
      <c r="QYE728" s="168"/>
      <c r="QYF728" s="168"/>
      <c r="QYG728" s="168"/>
      <c r="QYH728" s="168"/>
      <c r="QYI728" s="168"/>
      <c r="QYJ728" s="168"/>
      <c r="QYK728" s="168"/>
      <c r="QYL728" s="168"/>
      <c r="QYM728" s="168"/>
      <c r="QYN728" s="168"/>
      <c r="QYO728" s="168"/>
      <c r="QYP728" s="168"/>
      <c r="QYQ728" s="168"/>
      <c r="QYR728" s="168"/>
      <c r="QYS728" s="168"/>
      <c r="QYT728" s="168"/>
      <c r="QYU728" s="168"/>
      <c r="QYV728" s="168"/>
      <c r="QYW728" s="508"/>
      <c r="QYX728" s="508"/>
      <c r="QYY728" s="508"/>
      <c r="QYZ728" s="508"/>
      <c r="QZA728" s="508"/>
      <c r="QZB728" s="508"/>
      <c r="QZC728" s="508"/>
      <c r="QZD728" s="508"/>
      <c r="QZE728" s="508"/>
      <c r="QZF728" s="508"/>
      <c r="QZG728" s="508"/>
      <c r="QZH728" s="508"/>
      <c r="QZI728" s="508"/>
      <c r="QZJ728" s="508"/>
      <c r="QZK728" s="508"/>
      <c r="QZL728" s="508"/>
      <c r="QZM728" s="508"/>
      <c r="QZN728" s="508"/>
      <c r="QZO728" s="508"/>
      <c r="QZP728" s="508"/>
      <c r="QZQ728" s="508"/>
      <c r="QZR728" s="508"/>
      <c r="QZS728" s="508"/>
      <c r="QZT728" s="508"/>
      <c r="QZU728" s="89"/>
      <c r="QZV728" s="89"/>
      <c r="QZW728" s="89"/>
      <c r="QZX728" s="89"/>
      <c r="QZY728" s="89"/>
      <c r="QZZ728" s="508"/>
      <c r="RAA728" s="508"/>
      <c r="RAB728" s="89"/>
      <c r="RAC728" s="89"/>
      <c r="RAD728" s="508"/>
      <c r="RAE728" s="508"/>
      <c r="RAF728" s="89"/>
      <c r="RAG728" s="89"/>
      <c r="RAH728" s="508"/>
      <c r="RAI728" s="508"/>
      <c r="RAJ728" s="508"/>
      <c r="RAK728" s="508"/>
      <c r="RAL728" s="508"/>
      <c r="RAM728" s="508"/>
      <c r="RAN728" s="508"/>
      <c r="RAO728" s="89"/>
      <c r="RAP728" s="89"/>
      <c r="RAQ728" s="508"/>
      <c r="RAR728" s="508"/>
      <c r="RAS728" s="89"/>
      <c r="RAT728" s="89"/>
      <c r="RAU728" s="508"/>
      <c r="RAV728" s="508"/>
      <c r="RAW728" s="508"/>
      <c r="RAX728" s="508"/>
      <c r="RAY728" s="508"/>
      <c r="RAZ728" s="203"/>
      <c r="RBA728" s="107"/>
      <c r="RBB728" s="508"/>
      <c r="RBC728" s="508"/>
      <c r="RBD728" s="508"/>
      <c r="RBE728" s="508"/>
      <c r="RBF728" s="508"/>
      <c r="RBG728" s="508"/>
      <c r="RBH728" s="508"/>
      <c r="RBI728" s="168"/>
      <c r="RBJ728" s="168"/>
      <c r="RBK728" s="168"/>
      <c r="RBL728" s="168"/>
      <c r="RBM728" s="168"/>
      <c r="RBN728" s="168"/>
      <c r="RBO728" s="168"/>
      <c r="RBP728" s="168"/>
      <c r="RBQ728" s="168"/>
      <c r="RBR728" s="168"/>
      <c r="RBS728" s="168"/>
      <c r="RBT728" s="168"/>
      <c r="RBU728" s="168"/>
      <c r="RBV728" s="168"/>
      <c r="RBW728" s="168"/>
      <c r="RBX728" s="168"/>
      <c r="RBY728" s="168"/>
      <c r="RBZ728" s="168"/>
      <c r="RCA728" s="168"/>
      <c r="RCB728" s="168"/>
      <c r="RCC728" s="168"/>
      <c r="RCD728" s="168"/>
      <c r="RCE728" s="168"/>
      <c r="RCF728" s="168"/>
      <c r="RCG728" s="168"/>
      <c r="RCH728" s="168"/>
      <c r="RCI728" s="168"/>
      <c r="RCJ728" s="168"/>
      <c r="RCK728" s="168"/>
      <c r="RCL728" s="168"/>
      <c r="RCM728" s="168"/>
      <c r="RCN728" s="168"/>
      <c r="RCO728" s="168"/>
      <c r="RCP728" s="168"/>
      <c r="RCQ728" s="168"/>
      <c r="RCR728" s="168"/>
      <c r="RCS728" s="168"/>
      <c r="RCT728" s="168"/>
      <c r="RCU728" s="168"/>
      <c r="RCV728" s="168"/>
      <c r="RCW728" s="168"/>
      <c r="RCX728" s="168"/>
      <c r="RCY728" s="168"/>
      <c r="RCZ728" s="168"/>
      <c r="RDA728" s="508"/>
      <c r="RDB728" s="508"/>
      <c r="RDC728" s="508"/>
      <c r="RDD728" s="508"/>
      <c r="RDE728" s="508"/>
      <c r="RDF728" s="508"/>
      <c r="RDG728" s="508"/>
      <c r="RDH728" s="508"/>
      <c r="RDI728" s="508"/>
      <c r="RDJ728" s="508"/>
      <c r="RDK728" s="508"/>
      <c r="RDL728" s="508"/>
      <c r="RDM728" s="508"/>
      <c r="RDN728" s="508"/>
      <c r="RDO728" s="508"/>
      <c r="RDP728" s="508"/>
      <c r="RDQ728" s="508"/>
      <c r="RDR728" s="508"/>
      <c r="RDS728" s="508"/>
      <c r="RDT728" s="508"/>
      <c r="RDU728" s="508"/>
      <c r="RDV728" s="508"/>
      <c r="RDW728" s="508"/>
    </row>
    <row r="729" spans="1:12295" s="60" customFormat="1" ht="28.5" hidden="1" customHeight="1" x14ac:dyDescent="0.25">
      <c r="A729" s="144"/>
      <c r="B729" s="526" t="s">
        <v>175</v>
      </c>
      <c r="C729" s="117" t="s">
        <v>102</v>
      </c>
      <c r="D729" s="168">
        <f t="shared" si="1392"/>
        <v>0</v>
      </c>
      <c r="E729" s="240"/>
      <c r="F729" s="240"/>
      <c r="G729" s="240"/>
      <c r="H729" s="241"/>
      <c r="I729" s="241"/>
      <c r="J729" s="240">
        <f t="shared" ref="J729" si="1398">K729</f>
        <v>0</v>
      </c>
      <c r="K729" s="168">
        <f t="shared" ref="K729:K746" si="1399">M729+Q729</f>
        <v>0</v>
      </c>
      <c r="L729" s="695" t="e">
        <f t="shared" si="1359"/>
        <v>#DIV/0!</v>
      </c>
      <c r="M729" s="240"/>
      <c r="N729" s="114"/>
      <c r="O729" s="111"/>
      <c r="P729" s="114"/>
      <c r="Q729" s="240"/>
      <c r="R729" s="741" t="e">
        <f t="shared" si="1393"/>
        <v>#DIV/0!</v>
      </c>
      <c r="S729" s="43"/>
      <c r="T729" s="41"/>
      <c r="U729" s="43"/>
      <c r="V729" s="43">
        <f t="shared" ref="V729:V791" si="1400">W729+X729+Y729</f>
        <v>0</v>
      </c>
      <c r="W729" s="43"/>
      <c r="X729" s="43"/>
      <c r="Y729" s="43"/>
      <c r="Z729" s="43">
        <f t="shared" ref="Z729:Z789" si="1401">AA729+AB729+AC729</f>
        <v>0</v>
      </c>
      <c r="AA729" s="43">
        <f>E729</f>
        <v>0</v>
      </c>
      <c r="AB729" s="43"/>
      <c r="AC729" s="43"/>
      <c r="AD729" s="41"/>
      <c r="AE729" s="168">
        <f t="shared" ref="AE729:AE736" si="1402">AG729+AK729+AM729+AO729</f>
        <v>0</v>
      </c>
      <c r="AF729" s="695" t="e">
        <f t="shared" ref="AF729:AF738" si="1403">AE729/D729</f>
        <v>#DIV/0!</v>
      </c>
      <c r="AG729" s="240"/>
      <c r="AH729" s="695"/>
      <c r="AI729" s="111"/>
      <c r="AJ729" s="114"/>
      <c r="AK729" s="111"/>
      <c r="AL729" s="695" t="e">
        <f t="shared" ref="AL729:AL732" si="1404">AK729/D729</f>
        <v>#DIV/0!</v>
      </c>
      <c r="AM729" s="43"/>
      <c r="AN729" s="41"/>
      <c r="AO729" s="43"/>
      <c r="AP729" s="628"/>
      <c r="AQ729" s="683"/>
      <c r="AR729" s="168">
        <f t="shared" si="1397"/>
        <v>0</v>
      </c>
      <c r="AS729" s="695" t="e">
        <f t="shared" si="1362"/>
        <v>#DIV/0!</v>
      </c>
      <c r="AT729" s="240"/>
      <c r="AU729" s="695"/>
      <c r="AV729" s="111"/>
      <c r="AW729" s="695"/>
      <c r="AX729" s="240"/>
      <c r="AY729" s="695" t="e">
        <f t="shared" si="1390"/>
        <v>#DIV/0!</v>
      </c>
      <c r="AZ729" s="43"/>
      <c r="BA729" s="695"/>
      <c r="BB729" s="43"/>
      <c r="BC729" s="43"/>
      <c r="BD729" s="43"/>
      <c r="BE729" s="111"/>
      <c r="BF729" s="111"/>
      <c r="BG729" s="111"/>
      <c r="BH729" s="43"/>
      <c r="BI729" s="43"/>
      <c r="BJ729" s="628"/>
      <c r="BK729" s="43"/>
      <c r="BL729" s="43"/>
      <c r="BM729" s="43"/>
      <c r="BN729" s="628"/>
      <c r="BO729" s="111"/>
      <c r="BP729" s="111"/>
      <c r="BQ729" s="111"/>
      <c r="BR729" s="43"/>
      <c r="BS729" s="43"/>
      <c r="BT729" s="628"/>
      <c r="BU729" s="628"/>
      <c r="BV729" s="111"/>
      <c r="BW729" s="111"/>
      <c r="BX729" s="111"/>
      <c r="BY729" s="43"/>
      <c r="BZ729" s="43"/>
      <c r="CE729" s="695"/>
    </row>
    <row r="730" spans="1:12295" s="37" customFormat="1" ht="42" hidden="1" customHeight="1" x14ac:dyDescent="0.25">
      <c r="A730" s="149"/>
      <c r="B730" s="602"/>
      <c r="C730" s="115" t="s">
        <v>103</v>
      </c>
      <c r="D730" s="109">
        <f t="shared" si="1392"/>
        <v>31462.580569999998</v>
      </c>
      <c r="E730" s="171"/>
      <c r="F730" s="171"/>
      <c r="G730" s="171">
        <v>31462.580569999998</v>
      </c>
      <c r="H730" s="172"/>
      <c r="I730" s="172"/>
      <c r="J730" s="171">
        <f>K730-D730</f>
        <v>-31364.604219999997</v>
      </c>
      <c r="K730" s="109">
        <f t="shared" si="1399"/>
        <v>97.976349999999996</v>
      </c>
      <c r="L730" s="695">
        <f t="shared" si="1359"/>
        <v>3.1140595661571951E-3</v>
      </c>
      <c r="M730" s="171"/>
      <c r="N730" s="116"/>
      <c r="O730" s="116"/>
      <c r="P730" s="116"/>
      <c r="Q730" s="171">
        <v>97.976349999999996</v>
      </c>
      <c r="R730" s="741">
        <f>Q730/G730</f>
        <v>3.1140595661571951E-3</v>
      </c>
      <c r="S730" s="35"/>
      <c r="T730" s="35"/>
      <c r="U730" s="35"/>
      <c r="V730" s="116">
        <f t="shared" si="1400"/>
        <v>125000</v>
      </c>
      <c r="W730" s="116">
        <f>AA730-E730</f>
        <v>125000</v>
      </c>
      <c r="X730" s="35"/>
      <c r="Y730" s="35"/>
      <c r="Z730" s="116">
        <f t="shared" si="1401"/>
        <v>125000</v>
      </c>
      <c r="AA730" s="116">
        <f>E730+125000</f>
        <v>125000</v>
      </c>
      <c r="AB730" s="35"/>
      <c r="AC730" s="35"/>
      <c r="AD730" s="35"/>
      <c r="AE730" s="168">
        <f t="shared" si="1402"/>
        <v>97.976349999999996</v>
      </c>
      <c r="AF730" s="695">
        <f t="shared" si="1403"/>
        <v>3.1140595661571951E-3</v>
      </c>
      <c r="AG730" s="171"/>
      <c r="AH730" s="695"/>
      <c r="AI730" s="116"/>
      <c r="AJ730" s="116"/>
      <c r="AK730" s="116">
        <f>'[8]2 вариант'!$D$459</f>
        <v>97.976349999999996</v>
      </c>
      <c r="AL730" s="695">
        <f t="shared" si="1404"/>
        <v>3.1140595661571951E-3</v>
      </c>
      <c r="AM730" s="35"/>
      <c r="AN730" s="35"/>
      <c r="AO730" s="35"/>
      <c r="AP730" s="106">
        <f>AR730-AE730</f>
        <v>28998.60052</v>
      </c>
      <c r="AQ730" s="106"/>
      <c r="AR730" s="109">
        <f t="shared" si="1397"/>
        <v>29096.576870000001</v>
      </c>
      <c r="AS730" s="695">
        <f t="shared" si="1362"/>
        <v>0.92479943929786823</v>
      </c>
      <c r="AT730" s="171"/>
      <c r="AU730" s="695">
        <f>AT730/D730</f>
        <v>0</v>
      </c>
      <c r="AV730" s="116"/>
      <c r="AW730" s="695"/>
      <c r="AX730" s="171">
        <f>'[8]2 вариант'!$I$459</f>
        <v>29096.576870000001</v>
      </c>
      <c r="AY730" s="695">
        <f t="shared" si="1390"/>
        <v>0.92479943929786823</v>
      </c>
      <c r="AZ730" s="35"/>
      <c r="BA730" s="695"/>
      <c r="BB730" s="35"/>
      <c r="BC730" s="35"/>
      <c r="BD730" s="35"/>
      <c r="BE730" s="116"/>
      <c r="BF730" s="116"/>
      <c r="BG730" s="116"/>
      <c r="BH730" s="35"/>
      <c r="BI730" s="35"/>
      <c r="BJ730" s="106"/>
      <c r="BK730" s="35"/>
      <c r="BL730" s="35"/>
      <c r="BM730" s="35"/>
      <c r="BN730" s="106"/>
      <c r="BO730" s="116"/>
      <c r="BP730" s="116"/>
      <c r="BQ730" s="116"/>
      <c r="BR730" s="35"/>
      <c r="BS730" s="35"/>
      <c r="BT730" s="106"/>
      <c r="BU730" s="106"/>
      <c r="BV730" s="116"/>
      <c r="BW730" s="116"/>
      <c r="BX730" s="116"/>
      <c r="BY730" s="35"/>
      <c r="BZ730" s="35"/>
      <c r="CE730" s="695"/>
    </row>
    <row r="731" spans="1:12295" s="37" customFormat="1" ht="31.5" hidden="1" customHeight="1" x14ac:dyDescent="0.25">
      <c r="A731" s="149"/>
      <c r="B731" s="602"/>
      <c r="C731" s="115" t="s">
        <v>104</v>
      </c>
      <c r="D731" s="109">
        <f t="shared" si="1392"/>
        <v>0</v>
      </c>
      <c r="E731" s="171"/>
      <c r="F731" s="171"/>
      <c r="G731" s="171"/>
      <c r="H731" s="172"/>
      <c r="I731" s="172"/>
      <c r="J731" s="171">
        <f t="shared" ref="J731:J732" si="1405">K731-D731</f>
        <v>0</v>
      </c>
      <c r="K731" s="109">
        <f t="shared" si="1399"/>
        <v>0</v>
      </c>
      <c r="L731" s="695" t="e">
        <f t="shared" si="1359"/>
        <v>#DIV/0!</v>
      </c>
      <c r="M731" s="171"/>
      <c r="N731" s="116"/>
      <c r="O731" s="116"/>
      <c r="P731" s="116"/>
      <c r="Q731" s="171"/>
      <c r="R731" s="741" t="e">
        <f t="shared" ref="R731:R733" si="1406">Q731/G731</f>
        <v>#DIV/0!</v>
      </c>
      <c r="S731" s="35"/>
      <c r="T731" s="35"/>
      <c r="U731" s="35"/>
      <c r="V731" s="35">
        <f t="shared" si="1400"/>
        <v>0</v>
      </c>
      <c r="W731" s="116">
        <f>AA731-E731</f>
        <v>0</v>
      </c>
      <c r="X731" s="35"/>
      <c r="Y731" s="35"/>
      <c r="Z731" s="116">
        <f t="shared" si="1401"/>
        <v>0</v>
      </c>
      <c r="AA731" s="116">
        <f>E731</f>
        <v>0</v>
      </c>
      <c r="AB731" s="35"/>
      <c r="AC731" s="35"/>
      <c r="AD731" s="35"/>
      <c r="AE731" s="168">
        <f t="shared" si="1402"/>
        <v>0</v>
      </c>
      <c r="AF731" s="695" t="e">
        <f t="shared" si="1403"/>
        <v>#DIV/0!</v>
      </c>
      <c r="AG731" s="171"/>
      <c r="AH731" s="695"/>
      <c r="AI731" s="116"/>
      <c r="AJ731" s="116"/>
      <c r="AK731" s="116"/>
      <c r="AL731" s="695" t="e">
        <f t="shared" si="1404"/>
        <v>#DIV/0!</v>
      </c>
      <c r="AM731" s="35"/>
      <c r="AN731" s="35"/>
      <c r="AO731" s="35"/>
      <c r="AP731" s="106">
        <f t="shared" ref="AP731:AP732" si="1407">AR731-AE731</f>
        <v>0</v>
      </c>
      <c r="AQ731" s="106"/>
      <c r="AR731" s="109">
        <f t="shared" si="1397"/>
        <v>0</v>
      </c>
      <c r="AS731" s="695" t="e">
        <f t="shared" si="1362"/>
        <v>#DIV/0!</v>
      </c>
      <c r="AT731" s="171"/>
      <c r="AU731" s="695" t="e">
        <f t="shared" ref="AU731:AU732" si="1408">AT731/D731</f>
        <v>#DIV/0!</v>
      </c>
      <c r="AV731" s="116"/>
      <c r="AW731" s="695"/>
      <c r="AX731" s="171"/>
      <c r="AY731" s="695" t="e">
        <f t="shared" si="1390"/>
        <v>#DIV/0!</v>
      </c>
      <c r="AZ731" s="35"/>
      <c r="BA731" s="695"/>
      <c r="BB731" s="35"/>
      <c r="BC731" s="35"/>
      <c r="BD731" s="35"/>
      <c r="BE731" s="116"/>
      <c r="BF731" s="116"/>
      <c r="BG731" s="116"/>
      <c r="BH731" s="35"/>
      <c r="BI731" s="35"/>
      <c r="BJ731" s="106"/>
      <c r="BK731" s="35"/>
      <c r="BL731" s="35"/>
      <c r="BM731" s="35"/>
      <c r="BN731" s="106"/>
      <c r="BO731" s="116"/>
      <c r="BP731" s="116"/>
      <c r="BQ731" s="116"/>
      <c r="BR731" s="35"/>
      <c r="BS731" s="35"/>
      <c r="BT731" s="106"/>
      <c r="BU731" s="106"/>
      <c r="BV731" s="116"/>
      <c r="BW731" s="116"/>
      <c r="BX731" s="116"/>
      <c r="BY731" s="35"/>
      <c r="BZ731" s="35"/>
      <c r="CE731" s="695"/>
    </row>
    <row r="732" spans="1:12295" s="37" customFormat="1" ht="43.5" hidden="1" customHeight="1" x14ac:dyDescent="0.25">
      <c r="A732" s="149"/>
      <c r="B732" s="602"/>
      <c r="C732" s="115" t="s">
        <v>47</v>
      </c>
      <c r="D732" s="109">
        <f t="shared" si="1392"/>
        <v>189377.03909000001</v>
      </c>
      <c r="E732" s="171"/>
      <c r="F732" s="171"/>
      <c r="G732" s="171">
        <v>189377.03909000001</v>
      </c>
      <c r="H732" s="172"/>
      <c r="I732" s="172"/>
      <c r="J732" s="171">
        <f t="shared" si="1405"/>
        <v>-140917.56012000001</v>
      </c>
      <c r="K732" s="109">
        <f t="shared" si="1399"/>
        <v>48459.478969999996</v>
      </c>
      <c r="L732" s="695">
        <f t="shared" si="1359"/>
        <v>0.25588888284904482</v>
      </c>
      <c r="M732" s="171"/>
      <c r="N732" s="116"/>
      <c r="O732" s="116"/>
      <c r="P732" s="116"/>
      <c r="Q732" s="171">
        <v>48459.478969999996</v>
      </c>
      <c r="R732" s="741">
        <f t="shared" si="1406"/>
        <v>0.25588888284904482</v>
      </c>
      <c r="S732" s="35"/>
      <c r="T732" s="35"/>
      <c r="U732" s="35"/>
      <c r="V732" s="116">
        <f t="shared" si="1400"/>
        <v>5000</v>
      </c>
      <c r="W732" s="116">
        <f>AA732-E732</f>
        <v>5000</v>
      </c>
      <c r="X732" s="35"/>
      <c r="Y732" s="35"/>
      <c r="Z732" s="116">
        <f t="shared" si="1401"/>
        <v>5000</v>
      </c>
      <c r="AA732" s="116">
        <f>E732+5000</f>
        <v>5000</v>
      </c>
      <c r="AB732" s="35"/>
      <c r="AC732" s="35"/>
      <c r="AD732" s="35"/>
      <c r="AE732" s="168">
        <f t="shared" si="1402"/>
        <v>48459.478969999996</v>
      </c>
      <c r="AF732" s="695">
        <f t="shared" si="1403"/>
        <v>0.25588888284904482</v>
      </c>
      <c r="AG732" s="171"/>
      <c r="AH732" s="695"/>
      <c r="AI732" s="116"/>
      <c r="AJ732" s="116"/>
      <c r="AK732" s="116">
        <f>'[8]2 вариант'!$D$460</f>
        <v>48459.478969999996</v>
      </c>
      <c r="AL732" s="695">
        <f t="shared" si="1404"/>
        <v>0.25588888284904482</v>
      </c>
      <c r="AM732" s="35"/>
      <c r="AN732" s="35"/>
      <c r="AO732" s="35"/>
      <c r="AP732" s="106">
        <f t="shared" si="1407"/>
        <v>132197.07486000002</v>
      </c>
      <c r="AQ732" s="106"/>
      <c r="AR732" s="109">
        <f t="shared" si="1397"/>
        <v>180656.55383000002</v>
      </c>
      <c r="AS732" s="695">
        <f t="shared" si="1362"/>
        <v>0.95395172877396373</v>
      </c>
      <c r="AT732" s="171"/>
      <c r="AU732" s="695">
        <f t="shared" si="1408"/>
        <v>0</v>
      </c>
      <c r="AV732" s="116"/>
      <c r="AW732" s="695"/>
      <c r="AX732" s="171">
        <f>'[8]2 вариант'!$I$460</f>
        <v>180656.55383000002</v>
      </c>
      <c r="AY732" s="695">
        <f t="shared" si="1390"/>
        <v>0.95395172877396373</v>
      </c>
      <c r="AZ732" s="35"/>
      <c r="BA732" s="695"/>
      <c r="BB732" s="35"/>
      <c r="BC732" s="35"/>
      <c r="BD732" s="35"/>
      <c r="BE732" s="116"/>
      <c r="BF732" s="116"/>
      <c r="BG732" s="116"/>
      <c r="BH732" s="35"/>
      <c r="BI732" s="35"/>
      <c r="BJ732" s="116"/>
      <c r="BK732" s="116"/>
      <c r="BL732" s="35"/>
      <c r="BM732" s="35"/>
      <c r="BN732" s="106"/>
      <c r="BO732" s="116"/>
      <c r="BP732" s="116"/>
      <c r="BQ732" s="116"/>
      <c r="BR732" s="35"/>
      <c r="BS732" s="35"/>
      <c r="BT732" s="106"/>
      <c r="BU732" s="106"/>
      <c r="BV732" s="116"/>
      <c r="BW732" s="116"/>
      <c r="BX732" s="116"/>
      <c r="BY732" s="35"/>
      <c r="BZ732" s="35"/>
      <c r="CE732" s="695"/>
    </row>
    <row r="733" spans="1:12295" s="60" customFormat="1" ht="54" hidden="1" customHeight="1" x14ac:dyDescent="0.25">
      <c r="B733" s="526" t="s">
        <v>175</v>
      </c>
      <c r="C733" s="117" t="s">
        <v>105</v>
      </c>
      <c r="D733" s="168">
        <f t="shared" si="1392"/>
        <v>0</v>
      </c>
      <c r="E733" s="241"/>
      <c r="F733" s="241"/>
      <c r="G733" s="241"/>
      <c r="H733" s="241"/>
      <c r="I733" s="241"/>
      <c r="J733" s="171">
        <f t="shared" ref="J733:J737" si="1409">K733-D733</f>
        <v>0</v>
      </c>
      <c r="K733" s="168">
        <f t="shared" si="1399"/>
        <v>0</v>
      </c>
      <c r="L733" s="695" t="e">
        <f t="shared" si="1359"/>
        <v>#DIV/0!</v>
      </c>
      <c r="M733" s="241"/>
      <c r="N733" s="41"/>
      <c r="O733" s="43"/>
      <c r="P733" s="41"/>
      <c r="Q733" s="241"/>
      <c r="R733" s="741" t="e">
        <f t="shared" si="1406"/>
        <v>#DIV/0!</v>
      </c>
      <c r="S733" s="43"/>
      <c r="T733" s="41"/>
      <c r="U733" s="43"/>
      <c r="V733" s="43">
        <f t="shared" si="1400"/>
        <v>0</v>
      </c>
      <c r="W733" s="43"/>
      <c r="X733" s="43"/>
      <c r="Y733" s="43"/>
      <c r="Z733" s="43">
        <f t="shared" si="1401"/>
        <v>0</v>
      </c>
      <c r="AA733" s="43">
        <f>E733</f>
        <v>0</v>
      </c>
      <c r="AB733" s="43"/>
      <c r="AC733" s="43"/>
      <c r="AD733" s="41"/>
      <c r="AE733" s="168">
        <f t="shared" si="1402"/>
        <v>0</v>
      </c>
      <c r="AF733" s="695" t="e">
        <f t="shared" si="1403"/>
        <v>#DIV/0!</v>
      </c>
      <c r="AG733" s="241"/>
      <c r="AH733" s="695" t="e">
        <f t="shared" si="1370"/>
        <v>#DIV/0!</v>
      </c>
      <c r="AI733" s="43"/>
      <c r="AJ733" s="41"/>
      <c r="AK733" s="43"/>
      <c r="AL733" s="41"/>
      <c r="AM733" s="43"/>
      <c r="AN733" s="41"/>
      <c r="AO733" s="43"/>
      <c r="AP733" s="628"/>
      <c r="AQ733" s="683"/>
      <c r="AR733" s="168">
        <f t="shared" si="1397"/>
        <v>0</v>
      </c>
      <c r="AS733" s="695" t="e">
        <f t="shared" si="1362"/>
        <v>#DIV/0!</v>
      </c>
      <c r="AT733" s="241">
        <f>U733+W733</f>
        <v>0</v>
      </c>
      <c r="AU733" s="695" t="e">
        <f t="shared" si="1375"/>
        <v>#DIV/0!</v>
      </c>
      <c r="AV733" s="43"/>
      <c r="AW733" s="695" t="e">
        <f t="shared" ref="AW733:AW774" si="1410">AV733/F733</f>
        <v>#DIV/0!</v>
      </c>
      <c r="AX733" s="241"/>
      <c r="AY733" s="695" t="e">
        <f t="shared" si="1390"/>
        <v>#DIV/0!</v>
      </c>
      <c r="AZ733" s="43"/>
      <c r="BA733" s="695" t="e">
        <f t="shared" si="1391"/>
        <v>#DIV/0!</v>
      </c>
      <c r="BB733" s="43"/>
      <c r="BC733" s="43">
        <f t="shared" ref="BC733:BC770" si="1411">AM733</f>
        <v>0</v>
      </c>
      <c r="BD733" s="43">
        <f t="shared" ref="BD733:BD770" si="1412">AO733</f>
        <v>0</v>
      </c>
      <c r="BE733" s="111">
        <f t="shared" ref="BE733:BE740" si="1413">BF733+BG733+BH733+BI733</f>
        <v>0</v>
      </c>
      <c r="BF733" s="43">
        <f>V733+AC733</f>
        <v>0</v>
      </c>
      <c r="BG733" s="43"/>
      <c r="BH733" s="43"/>
      <c r="BI733" s="43"/>
      <c r="BJ733" s="628">
        <f t="shared" ref="BJ733:BJ770" si="1414">BK733+BL733+BM733</f>
        <v>0</v>
      </c>
      <c r="BK733" s="43"/>
      <c r="BL733" s="43"/>
      <c r="BM733" s="43"/>
      <c r="BN733" s="628">
        <f t="shared" ref="BN733:BN746" si="1415">BO733+BQ733</f>
        <v>0</v>
      </c>
      <c r="BO733" s="43">
        <f t="shared" ref="BO733:BO735" si="1416">BF733</f>
        <v>0</v>
      </c>
      <c r="BP733" s="43"/>
      <c r="BQ733" s="43"/>
      <c r="BR733" s="43">
        <f t="shared" ref="BR733:BR770" si="1417">BH733</f>
        <v>0</v>
      </c>
      <c r="BS733" s="43">
        <f t="shared" ref="BS733:BS744" si="1418">BI733</f>
        <v>0</v>
      </c>
      <c r="BT733" s="628"/>
      <c r="BU733" s="628">
        <f t="shared" ref="BU733:BU746" si="1419">BV733+BX733+BY733+BZ733</f>
        <v>0</v>
      </c>
      <c r="BV733" s="43">
        <f>BF733+BM733</f>
        <v>0</v>
      </c>
      <c r="BW733" s="43"/>
      <c r="BX733" s="43"/>
      <c r="BY733" s="43"/>
      <c r="BZ733" s="43"/>
      <c r="CE733" s="695" t="e">
        <f t="shared" si="1365"/>
        <v>#DIV/0!</v>
      </c>
    </row>
    <row r="734" spans="1:12295" s="60" customFormat="1" ht="24.75" hidden="1" customHeight="1" x14ac:dyDescent="0.25">
      <c r="B734" s="526" t="s">
        <v>175</v>
      </c>
      <c r="C734" s="143" t="s">
        <v>106</v>
      </c>
      <c r="D734" s="168">
        <f t="shared" si="1392"/>
        <v>0</v>
      </c>
      <c r="E734" s="246">
        <v>0</v>
      </c>
      <c r="F734" s="246"/>
      <c r="G734" s="246"/>
      <c r="H734" s="246"/>
      <c r="I734" s="246"/>
      <c r="J734" s="171">
        <f t="shared" si="1409"/>
        <v>0</v>
      </c>
      <c r="K734" s="168">
        <f t="shared" si="1399"/>
        <v>0</v>
      </c>
      <c r="L734" s="695" t="e">
        <f t="shared" si="1359"/>
        <v>#DIV/0!</v>
      </c>
      <c r="M734" s="246">
        <v>0</v>
      </c>
      <c r="N734" s="35"/>
      <c r="O734" s="303"/>
      <c r="P734" s="35"/>
      <c r="Q734" s="246"/>
      <c r="R734" s="35"/>
      <c r="S734" s="303"/>
      <c r="T734" s="35"/>
      <c r="U734" s="303"/>
      <c r="V734" s="43">
        <f t="shared" si="1400"/>
        <v>0</v>
      </c>
      <c r="W734" s="303"/>
      <c r="X734" s="303"/>
      <c r="Y734" s="303"/>
      <c r="Z734" s="43">
        <f t="shared" si="1401"/>
        <v>0</v>
      </c>
      <c r="AA734" s="43">
        <f>E734</f>
        <v>0</v>
      </c>
      <c r="AB734" s="303"/>
      <c r="AC734" s="303"/>
      <c r="AD734" s="35"/>
      <c r="AE734" s="168">
        <f t="shared" si="1402"/>
        <v>0</v>
      </c>
      <c r="AF734" s="695" t="e">
        <f t="shared" si="1403"/>
        <v>#DIV/0!</v>
      </c>
      <c r="AG734" s="246"/>
      <c r="AH734" s="695" t="e">
        <f t="shared" si="1370"/>
        <v>#DIV/0!</v>
      </c>
      <c r="AI734" s="303"/>
      <c r="AJ734" s="35"/>
      <c r="AK734" s="303"/>
      <c r="AL734" s="35"/>
      <c r="AM734" s="303"/>
      <c r="AN734" s="35"/>
      <c r="AO734" s="303"/>
      <c r="AP734" s="628"/>
      <c r="AQ734" s="683"/>
      <c r="AR734" s="168">
        <f t="shared" si="1397"/>
        <v>0</v>
      </c>
      <c r="AS734" s="695" t="e">
        <f t="shared" si="1362"/>
        <v>#DIV/0!</v>
      </c>
      <c r="AT734" s="246">
        <v>0</v>
      </c>
      <c r="AU734" s="695" t="e">
        <f t="shared" si="1375"/>
        <v>#DIV/0!</v>
      </c>
      <c r="AV734" s="303"/>
      <c r="AW734" s="695" t="e">
        <f t="shared" si="1410"/>
        <v>#DIV/0!</v>
      </c>
      <c r="AX734" s="246"/>
      <c r="AY734" s="695" t="e">
        <f t="shared" si="1390"/>
        <v>#DIV/0!</v>
      </c>
      <c r="AZ734" s="303"/>
      <c r="BA734" s="695" t="e">
        <f t="shared" si="1391"/>
        <v>#DIV/0!</v>
      </c>
      <c r="BB734" s="303"/>
      <c r="BC734" s="303">
        <f t="shared" si="1411"/>
        <v>0</v>
      </c>
      <c r="BD734" s="303">
        <f t="shared" si="1412"/>
        <v>0</v>
      </c>
      <c r="BE734" s="111">
        <f t="shared" si="1413"/>
        <v>0</v>
      </c>
      <c r="BF734" s="303">
        <v>0</v>
      </c>
      <c r="BG734" s="303"/>
      <c r="BH734" s="303"/>
      <c r="BI734" s="303"/>
      <c r="BJ734" s="628">
        <f t="shared" si="1414"/>
        <v>0</v>
      </c>
      <c r="BK734" s="303"/>
      <c r="BL734" s="303"/>
      <c r="BM734" s="303"/>
      <c r="BN734" s="628">
        <f t="shared" si="1415"/>
        <v>0</v>
      </c>
      <c r="BO734" s="303">
        <f t="shared" si="1416"/>
        <v>0</v>
      </c>
      <c r="BP734" s="303"/>
      <c r="BQ734" s="303"/>
      <c r="BR734" s="303">
        <f t="shared" si="1417"/>
        <v>0</v>
      </c>
      <c r="BS734" s="303">
        <f t="shared" si="1418"/>
        <v>0</v>
      </c>
      <c r="BT734" s="628"/>
      <c r="BU734" s="628">
        <f t="shared" si="1419"/>
        <v>0</v>
      </c>
      <c r="BV734" s="303">
        <v>0</v>
      </c>
      <c r="BW734" s="303"/>
      <c r="BX734" s="303"/>
      <c r="BY734" s="303"/>
      <c r="BZ734" s="303"/>
      <c r="CE734" s="695" t="e">
        <f t="shared" si="1365"/>
        <v>#DIV/0!</v>
      </c>
    </row>
    <row r="735" spans="1:12295" s="60" customFormat="1" ht="25.5" hidden="1" customHeight="1" x14ac:dyDescent="0.25">
      <c r="B735" s="526" t="s">
        <v>175</v>
      </c>
      <c r="C735" s="143" t="s">
        <v>107</v>
      </c>
      <c r="D735" s="168">
        <f t="shared" si="1392"/>
        <v>0</v>
      </c>
      <c r="E735" s="241"/>
      <c r="F735" s="241"/>
      <c r="G735" s="241"/>
      <c r="H735" s="241"/>
      <c r="I735" s="241"/>
      <c r="J735" s="171">
        <f t="shared" si="1409"/>
        <v>0</v>
      </c>
      <c r="K735" s="168">
        <f t="shared" si="1399"/>
        <v>0</v>
      </c>
      <c r="L735" s="695" t="e">
        <f t="shared" si="1359"/>
        <v>#DIV/0!</v>
      </c>
      <c r="M735" s="241"/>
      <c r="N735" s="41"/>
      <c r="O735" s="43"/>
      <c r="P735" s="41"/>
      <c r="Q735" s="241"/>
      <c r="R735" s="41"/>
      <c r="S735" s="43"/>
      <c r="T735" s="41"/>
      <c r="U735" s="43"/>
      <c r="V735" s="43">
        <f t="shared" si="1400"/>
        <v>0</v>
      </c>
      <c r="W735" s="43"/>
      <c r="X735" s="43"/>
      <c r="Y735" s="43"/>
      <c r="Z735" s="43">
        <f t="shared" si="1401"/>
        <v>0</v>
      </c>
      <c r="AA735" s="43">
        <f>E735</f>
        <v>0</v>
      </c>
      <c r="AB735" s="43"/>
      <c r="AC735" s="43"/>
      <c r="AD735" s="41"/>
      <c r="AE735" s="168">
        <f t="shared" si="1402"/>
        <v>0</v>
      </c>
      <c r="AF735" s="695" t="e">
        <f t="shared" si="1403"/>
        <v>#DIV/0!</v>
      </c>
      <c r="AG735" s="241"/>
      <c r="AH735" s="695" t="e">
        <f t="shared" si="1370"/>
        <v>#DIV/0!</v>
      </c>
      <c r="AI735" s="43"/>
      <c r="AJ735" s="41"/>
      <c r="AK735" s="43"/>
      <c r="AL735" s="41"/>
      <c r="AM735" s="43"/>
      <c r="AN735" s="41"/>
      <c r="AO735" s="43"/>
      <c r="AP735" s="628"/>
      <c r="AQ735" s="683"/>
      <c r="AR735" s="168">
        <f t="shared" si="1397"/>
        <v>0</v>
      </c>
      <c r="AS735" s="695" t="e">
        <f t="shared" si="1362"/>
        <v>#DIV/0!</v>
      </c>
      <c r="AT735" s="241"/>
      <c r="AU735" s="695" t="e">
        <f t="shared" si="1375"/>
        <v>#DIV/0!</v>
      </c>
      <c r="AV735" s="43"/>
      <c r="AW735" s="695" t="e">
        <f t="shared" si="1410"/>
        <v>#DIV/0!</v>
      </c>
      <c r="AX735" s="241"/>
      <c r="AY735" s="695" t="e">
        <f t="shared" si="1390"/>
        <v>#DIV/0!</v>
      </c>
      <c r="AZ735" s="43"/>
      <c r="BA735" s="695" t="e">
        <f t="shared" si="1391"/>
        <v>#DIV/0!</v>
      </c>
      <c r="BB735" s="43"/>
      <c r="BC735" s="43">
        <f t="shared" si="1411"/>
        <v>0</v>
      </c>
      <c r="BD735" s="43">
        <f t="shared" si="1412"/>
        <v>0</v>
      </c>
      <c r="BE735" s="111">
        <f t="shared" si="1413"/>
        <v>0</v>
      </c>
      <c r="BF735" s="43"/>
      <c r="BG735" s="43"/>
      <c r="BH735" s="43"/>
      <c r="BI735" s="43"/>
      <c r="BJ735" s="628">
        <f t="shared" si="1414"/>
        <v>0</v>
      </c>
      <c r="BK735" s="43"/>
      <c r="BL735" s="43"/>
      <c r="BM735" s="43"/>
      <c r="BN735" s="628">
        <f t="shared" si="1415"/>
        <v>0</v>
      </c>
      <c r="BO735" s="43">
        <f t="shared" si="1416"/>
        <v>0</v>
      </c>
      <c r="BP735" s="43"/>
      <c r="BQ735" s="43"/>
      <c r="BR735" s="43">
        <f t="shared" si="1417"/>
        <v>0</v>
      </c>
      <c r="BS735" s="43">
        <f t="shared" si="1418"/>
        <v>0</v>
      </c>
      <c r="BT735" s="628"/>
      <c r="BU735" s="628">
        <f t="shared" si="1419"/>
        <v>0</v>
      </c>
      <c r="BV735" s="43"/>
      <c r="BW735" s="43"/>
      <c r="BX735" s="43"/>
      <c r="BY735" s="43"/>
      <c r="BZ735" s="43"/>
      <c r="CE735" s="695" t="e">
        <f t="shared" si="1365"/>
        <v>#DIV/0!</v>
      </c>
    </row>
    <row r="736" spans="1:12295" s="60" customFormat="1" ht="177.75" customHeight="1" x14ac:dyDescent="0.25">
      <c r="B736" s="526" t="s">
        <v>13</v>
      </c>
      <c r="C736" s="99" t="s">
        <v>493</v>
      </c>
      <c r="D736" s="168">
        <f>G736</f>
        <v>6150.61924</v>
      </c>
      <c r="E736" s="168"/>
      <c r="F736" s="168"/>
      <c r="G736" s="168">
        <f>G737+G738</f>
        <v>6150.61924</v>
      </c>
      <c r="H736" s="241"/>
      <c r="I736" s="241"/>
      <c r="J736" s="171">
        <f t="shared" si="1409"/>
        <v>-6150.61924</v>
      </c>
      <c r="K736" s="168">
        <f>Q736</f>
        <v>0</v>
      </c>
      <c r="L736" s="695">
        <f t="shared" si="1359"/>
        <v>0</v>
      </c>
      <c r="M736" s="241"/>
      <c r="N736" s="41"/>
      <c r="O736" s="43"/>
      <c r="P736" s="41"/>
      <c r="Q736" s="168">
        <f>Q737+Q738</f>
        <v>0</v>
      </c>
      <c r="R736" s="741">
        <f t="shared" ref="R736:R737" si="1420">Q736/G736</f>
        <v>0</v>
      </c>
      <c r="S736" s="43"/>
      <c r="T736" s="41"/>
      <c r="U736" s="43"/>
      <c r="V736" s="43"/>
      <c r="W736" s="43"/>
      <c r="X736" s="43"/>
      <c r="Y736" s="43"/>
      <c r="Z736" s="43"/>
      <c r="AA736" s="43"/>
      <c r="AB736" s="43"/>
      <c r="AC736" s="43"/>
      <c r="AD736" s="41"/>
      <c r="AE736" s="168">
        <f t="shared" si="1402"/>
        <v>0</v>
      </c>
      <c r="AF736" s="695">
        <f t="shared" si="1403"/>
        <v>0</v>
      </c>
      <c r="AG736" s="241"/>
      <c r="AH736" s="695"/>
      <c r="AI736" s="43"/>
      <c r="AJ736" s="41"/>
      <c r="AK736" s="168">
        <f>AK737+AK738</f>
        <v>0</v>
      </c>
      <c r="AL736" s="692">
        <v>0</v>
      </c>
      <c r="AM736" s="43"/>
      <c r="AN736" s="41"/>
      <c r="AO736" s="43"/>
      <c r="AP736" s="686"/>
      <c r="AQ736" s="683"/>
      <c r="AR736" s="168">
        <f>AX736</f>
        <v>6150.6192399999991</v>
      </c>
      <c r="AS736" s="695">
        <f t="shared" si="1362"/>
        <v>0.99999999999999989</v>
      </c>
      <c r="AT736" s="241"/>
      <c r="AU736" s="695"/>
      <c r="AV736" s="43"/>
      <c r="AW736" s="695"/>
      <c r="AX736" s="168">
        <f>AX737+AX738</f>
        <v>6150.6192399999991</v>
      </c>
      <c r="AY736" s="695">
        <f>AX736/D736</f>
        <v>0.99999999999999989</v>
      </c>
      <c r="AZ736" s="43"/>
      <c r="BA736" s="695"/>
      <c r="BB736" s="43"/>
      <c r="BC736" s="43"/>
      <c r="BD736" s="43"/>
      <c r="BE736" s="111"/>
      <c r="BF736" s="43"/>
      <c r="BG736" s="43"/>
      <c r="BH736" s="43"/>
      <c r="BI736" s="43"/>
      <c r="BJ736" s="686"/>
      <c r="BK736" s="43"/>
      <c r="BL736" s="43"/>
      <c r="BM736" s="43"/>
      <c r="BN736" s="686"/>
      <c r="BO736" s="43"/>
      <c r="BP736" s="43"/>
      <c r="BQ736" s="43"/>
      <c r="BR736" s="43"/>
      <c r="BS736" s="43"/>
      <c r="BT736" s="686"/>
      <c r="BU736" s="686"/>
      <c r="BV736" s="43"/>
      <c r="BW736" s="43"/>
      <c r="BX736" s="43"/>
      <c r="BY736" s="43"/>
      <c r="BZ736" s="43"/>
      <c r="CE736" s="695"/>
    </row>
    <row r="737" spans="1:12295" s="37" customFormat="1" ht="25.5" hidden="1" customHeight="1" x14ac:dyDescent="0.25">
      <c r="B737" s="742"/>
      <c r="C737" s="115" t="s">
        <v>103</v>
      </c>
      <c r="D737" s="109">
        <f t="shared" ref="D737:D738" si="1421">G737</f>
        <v>0</v>
      </c>
      <c r="E737" s="109"/>
      <c r="F737" s="109"/>
      <c r="G737" s="109">
        <v>0</v>
      </c>
      <c r="H737" s="258"/>
      <c r="I737" s="258"/>
      <c r="J737" s="171">
        <f t="shared" si="1409"/>
        <v>0</v>
      </c>
      <c r="K737" s="166">
        <f>Q737</f>
        <v>0</v>
      </c>
      <c r="L737" s="695" t="e">
        <f t="shared" si="1359"/>
        <v>#DIV/0!</v>
      </c>
      <c r="M737" s="258"/>
      <c r="N737" s="41"/>
      <c r="O737" s="41"/>
      <c r="P737" s="41"/>
      <c r="Q737" s="111"/>
      <c r="R737" s="741" t="e">
        <f t="shared" si="1420"/>
        <v>#DIV/0!</v>
      </c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166">
        <f>AK737</f>
        <v>0</v>
      </c>
      <c r="AF737" s="695" t="e">
        <f t="shared" si="1403"/>
        <v>#DIV/0!</v>
      </c>
      <c r="AG737" s="258"/>
      <c r="AH737" s="695"/>
      <c r="AI737" s="41"/>
      <c r="AJ737" s="41"/>
      <c r="AK737" s="166"/>
      <c r="AL737" s="692">
        <v>0</v>
      </c>
      <c r="AM737" s="41"/>
      <c r="AN737" s="41"/>
      <c r="AO737" s="41"/>
      <c r="AP737" s="683"/>
      <c r="AQ737" s="683"/>
      <c r="AR737" s="166">
        <f>AX737</f>
        <v>0</v>
      </c>
      <c r="AS737" s="695" t="e">
        <f t="shared" si="1362"/>
        <v>#DIV/0!</v>
      </c>
      <c r="AT737" s="258"/>
      <c r="AU737" s="695"/>
      <c r="AV737" s="41"/>
      <c r="AW737" s="695"/>
      <c r="AX737" s="166"/>
      <c r="AY737" s="695" t="e">
        <f>AX737/D737</f>
        <v>#DIV/0!</v>
      </c>
      <c r="AZ737" s="41"/>
      <c r="BA737" s="695"/>
      <c r="BB737" s="41"/>
      <c r="BC737" s="41"/>
      <c r="BD737" s="41"/>
      <c r="BE737" s="114"/>
      <c r="BF737" s="41"/>
      <c r="BG737" s="41"/>
      <c r="BH737" s="41"/>
      <c r="BI737" s="41"/>
      <c r="BJ737" s="683"/>
      <c r="BK737" s="41"/>
      <c r="BL737" s="41"/>
      <c r="BM737" s="41"/>
      <c r="BN737" s="683"/>
      <c r="BO737" s="41"/>
      <c r="BP737" s="41"/>
      <c r="BQ737" s="41"/>
      <c r="BR737" s="41"/>
      <c r="BS737" s="41"/>
      <c r="BT737" s="683"/>
      <c r="BU737" s="683"/>
      <c r="BV737" s="41"/>
      <c r="BW737" s="41"/>
      <c r="BX737" s="41"/>
      <c r="BY737" s="41"/>
      <c r="BZ737" s="41"/>
      <c r="CE737" s="695"/>
    </row>
    <row r="738" spans="1:12295" s="37" customFormat="1" ht="25.5" hidden="1" customHeight="1" x14ac:dyDescent="0.25">
      <c r="B738" s="742"/>
      <c r="C738" s="115" t="s">
        <v>492</v>
      </c>
      <c r="D738" s="109">
        <f t="shared" si="1421"/>
        <v>6150.61924</v>
      </c>
      <c r="E738" s="109"/>
      <c r="F738" s="109"/>
      <c r="G738" s="109">
        <v>6150.61924</v>
      </c>
      <c r="H738" s="258"/>
      <c r="I738" s="258"/>
      <c r="J738" s="171"/>
      <c r="K738" s="166">
        <f>Q738</f>
        <v>0</v>
      </c>
      <c r="L738" s="695">
        <f t="shared" si="1359"/>
        <v>0</v>
      </c>
      <c r="M738" s="258"/>
      <c r="N738" s="41"/>
      <c r="O738" s="41"/>
      <c r="P738" s="41"/>
      <c r="Q738" s="116"/>
      <c r="R738" s="741">
        <f>Q738/G738</f>
        <v>0</v>
      </c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166">
        <f>AK738</f>
        <v>0</v>
      </c>
      <c r="AF738" s="695">
        <f t="shared" si="1403"/>
        <v>0</v>
      </c>
      <c r="AG738" s="258"/>
      <c r="AH738" s="695"/>
      <c r="AI738" s="41"/>
      <c r="AJ738" s="41"/>
      <c r="AK738" s="166"/>
      <c r="AL738" s="692">
        <v>0</v>
      </c>
      <c r="AM738" s="41"/>
      <c r="AN738" s="41"/>
      <c r="AO738" s="41"/>
      <c r="AP738" s="683"/>
      <c r="AQ738" s="683"/>
      <c r="AR738" s="166">
        <f>AX738</f>
        <v>6150.6192399999991</v>
      </c>
      <c r="AS738" s="695">
        <f t="shared" si="1362"/>
        <v>0.99999999999999989</v>
      </c>
      <c r="AT738" s="258"/>
      <c r="AU738" s="695"/>
      <c r="AV738" s="41"/>
      <c r="AW738" s="695"/>
      <c r="AX738" s="166">
        <f>'[8]2 вариант'!$I$591</f>
        <v>6150.6192399999991</v>
      </c>
      <c r="AY738" s="695">
        <f>AX738/D738</f>
        <v>0.99999999999999989</v>
      </c>
      <c r="AZ738" s="41"/>
      <c r="BA738" s="695"/>
      <c r="BB738" s="41"/>
      <c r="BC738" s="41"/>
      <c r="BD738" s="41"/>
      <c r="BE738" s="114"/>
      <c r="BF738" s="41"/>
      <c r="BG738" s="41"/>
      <c r="BH738" s="41"/>
      <c r="BI738" s="41"/>
      <c r="BJ738" s="683"/>
      <c r="BK738" s="41"/>
      <c r="BL738" s="41"/>
      <c r="BM738" s="41"/>
      <c r="BN738" s="683"/>
      <c r="BO738" s="41"/>
      <c r="BP738" s="41"/>
      <c r="BQ738" s="41"/>
      <c r="BR738" s="41"/>
      <c r="BS738" s="41"/>
      <c r="BT738" s="683"/>
      <c r="BU738" s="683"/>
      <c r="BV738" s="41"/>
      <c r="BW738" s="41"/>
      <c r="BX738" s="41"/>
      <c r="BY738" s="41"/>
      <c r="BZ738" s="41"/>
      <c r="CE738" s="695"/>
    </row>
    <row r="739" spans="1:12295" s="60" customFormat="1" ht="25.5" hidden="1" customHeight="1" x14ac:dyDescent="0.25">
      <c r="B739" s="526"/>
      <c r="C739" s="143"/>
      <c r="D739" s="168"/>
      <c r="E739" s="241"/>
      <c r="F739" s="241"/>
      <c r="G739" s="241"/>
      <c r="H739" s="241"/>
      <c r="I739" s="241"/>
      <c r="J739" s="171"/>
      <c r="K739" s="168"/>
      <c r="L739" s="695"/>
      <c r="M739" s="241"/>
      <c r="N739" s="41"/>
      <c r="O739" s="43"/>
      <c r="P739" s="41"/>
      <c r="Q739" s="43"/>
      <c r="R739" s="41"/>
      <c r="S739" s="43"/>
      <c r="T739" s="41"/>
      <c r="U739" s="43"/>
      <c r="V739" s="43"/>
      <c r="W739" s="43"/>
      <c r="X739" s="43"/>
      <c r="Y739" s="43"/>
      <c r="Z739" s="43"/>
      <c r="AA739" s="43"/>
      <c r="AB739" s="43"/>
      <c r="AC739" s="43"/>
      <c r="AD739" s="41"/>
      <c r="AE739" s="168"/>
      <c r="AF739" s="695"/>
      <c r="AG739" s="241"/>
      <c r="AH739" s="695"/>
      <c r="AI739" s="43"/>
      <c r="AJ739" s="41"/>
      <c r="AK739" s="43"/>
      <c r="AL739" s="41"/>
      <c r="AM739" s="43"/>
      <c r="AN739" s="41"/>
      <c r="AO739" s="43"/>
      <c r="AP739" s="686"/>
      <c r="AQ739" s="683"/>
      <c r="AR739" s="168"/>
      <c r="AS739" s="695"/>
      <c r="AT739" s="241"/>
      <c r="AU739" s="695"/>
      <c r="AV739" s="43"/>
      <c r="AW739" s="695"/>
      <c r="AX739" s="241"/>
      <c r="AY739" s="695"/>
      <c r="AZ739" s="43"/>
      <c r="BA739" s="695"/>
      <c r="BB739" s="43"/>
      <c r="BC739" s="43"/>
      <c r="BD739" s="43"/>
      <c r="BE739" s="111"/>
      <c r="BF739" s="43"/>
      <c r="BG739" s="43"/>
      <c r="BH739" s="43"/>
      <c r="BI739" s="43"/>
      <c r="BJ739" s="686"/>
      <c r="BK739" s="43"/>
      <c r="BL739" s="43"/>
      <c r="BM739" s="43"/>
      <c r="BN739" s="686"/>
      <c r="BO739" s="43"/>
      <c r="BP739" s="43"/>
      <c r="BQ739" s="43"/>
      <c r="BR739" s="43"/>
      <c r="BS739" s="43"/>
      <c r="BT739" s="686"/>
      <c r="BU739" s="686"/>
      <c r="BV739" s="43"/>
      <c r="BW739" s="43"/>
      <c r="BX739" s="43"/>
      <c r="BY739" s="43"/>
      <c r="BZ739" s="43"/>
      <c r="CE739" s="695"/>
    </row>
    <row r="740" spans="1:12295" s="64" customFormat="1" ht="114" hidden="1" customHeight="1" x14ac:dyDescent="0.2">
      <c r="B740" s="526" t="s">
        <v>6</v>
      </c>
      <c r="C740" s="117" t="s">
        <v>110</v>
      </c>
      <c r="D740" s="168">
        <f t="shared" si="1392"/>
        <v>0</v>
      </c>
      <c r="E740" s="168">
        <f>SUM(E743:E744)</f>
        <v>0</v>
      </c>
      <c r="F740" s="168"/>
      <c r="G740" s="168"/>
      <c r="H740" s="241"/>
      <c r="I740" s="33"/>
      <c r="J740" s="240">
        <f>K740</f>
        <v>0</v>
      </c>
      <c r="K740" s="168">
        <f t="shared" si="1399"/>
        <v>0</v>
      </c>
      <c r="L740" s="695" t="e">
        <f t="shared" si="1359"/>
        <v>#DIV/0!</v>
      </c>
      <c r="M740" s="168">
        <f>SUM(M743:M744)</f>
        <v>0</v>
      </c>
      <c r="N740" s="683"/>
      <c r="O740" s="628"/>
      <c r="P740" s="683"/>
      <c r="Q740" s="628"/>
      <c r="R740" s="683"/>
      <c r="S740" s="43"/>
      <c r="T740" s="41"/>
      <c r="U740" s="89"/>
      <c r="V740" s="628">
        <f t="shared" si="1400"/>
        <v>0</v>
      </c>
      <c r="W740" s="628"/>
      <c r="X740" s="89"/>
      <c r="Y740" s="89"/>
      <c r="Z740" s="628">
        <f t="shared" si="1401"/>
        <v>34418.638050000001</v>
      </c>
      <c r="AA740" s="628">
        <f>AA744</f>
        <v>34418.638050000001</v>
      </c>
      <c r="AB740" s="89"/>
      <c r="AC740" s="89"/>
      <c r="AD740" s="19"/>
      <c r="AE740" s="168">
        <f t="shared" si="1396"/>
        <v>0</v>
      </c>
      <c r="AF740" s="695" t="e">
        <f t="shared" si="1360"/>
        <v>#DIV/0!</v>
      </c>
      <c r="AG740" s="168">
        <f>SUM(AG743:AG744)</f>
        <v>0</v>
      </c>
      <c r="AH740" s="695" t="e">
        <f t="shared" si="1370"/>
        <v>#DIV/0!</v>
      </c>
      <c r="AI740" s="628"/>
      <c r="AJ740" s="683"/>
      <c r="AK740" s="628"/>
      <c r="AL740" s="683"/>
      <c r="AM740" s="43"/>
      <c r="AN740" s="41"/>
      <c r="AO740" s="89"/>
      <c r="AP740" s="628"/>
      <c r="AQ740" s="683"/>
      <c r="AR740" s="168">
        <f t="shared" si="1397"/>
        <v>0</v>
      </c>
      <c r="AS740" s="695" t="e">
        <f t="shared" si="1362"/>
        <v>#DIV/0!</v>
      </c>
      <c r="AT740" s="168">
        <f>SUM(AT743:AT744)</f>
        <v>0</v>
      </c>
      <c r="AU740" s="695" t="e">
        <f t="shared" si="1375"/>
        <v>#DIV/0!</v>
      </c>
      <c r="AV740" s="628"/>
      <c r="AW740" s="695" t="e">
        <f t="shared" si="1410"/>
        <v>#DIV/0!</v>
      </c>
      <c r="AX740" s="168"/>
      <c r="AY740" s="695" t="e">
        <f t="shared" si="1390"/>
        <v>#DIV/0!</v>
      </c>
      <c r="AZ740" s="43"/>
      <c r="BA740" s="695" t="e">
        <f t="shared" si="1391"/>
        <v>#DIV/0!</v>
      </c>
      <c r="BB740" s="89"/>
      <c r="BC740" s="43">
        <f t="shared" si="1411"/>
        <v>0</v>
      </c>
      <c r="BD740" s="89">
        <f t="shared" si="1412"/>
        <v>0</v>
      </c>
      <c r="BE740" s="111">
        <f t="shared" si="1413"/>
        <v>0</v>
      </c>
      <c r="BF740" s="628">
        <f>SUM(BF743:BF744)</f>
        <v>0</v>
      </c>
      <c r="BG740" s="628"/>
      <c r="BH740" s="43"/>
      <c r="BI740" s="89"/>
      <c r="BJ740" s="628">
        <f t="shared" si="1414"/>
        <v>0</v>
      </c>
      <c r="BK740" s="628">
        <f>BK744</f>
        <v>0</v>
      </c>
      <c r="BL740" s="89"/>
      <c r="BM740" s="89"/>
      <c r="BN740" s="628">
        <f t="shared" si="1415"/>
        <v>35000</v>
      </c>
      <c r="BO740" s="628">
        <f>BO744</f>
        <v>35000</v>
      </c>
      <c r="BP740" s="628"/>
      <c r="BQ740" s="628"/>
      <c r="BR740" s="43">
        <f t="shared" si="1417"/>
        <v>0</v>
      </c>
      <c r="BS740" s="89">
        <f t="shared" si="1418"/>
        <v>0</v>
      </c>
      <c r="BT740" s="628"/>
      <c r="BU740" s="628">
        <f t="shared" si="1419"/>
        <v>0</v>
      </c>
      <c r="BV740" s="508">
        <f>SUM(BV743:BV744)</f>
        <v>0</v>
      </c>
      <c r="BW740" s="512"/>
      <c r="BX740" s="508"/>
      <c r="BY740" s="43"/>
      <c r="BZ740" s="89"/>
      <c r="CE740" s="695" t="e">
        <f t="shared" si="1365"/>
        <v>#DIV/0!</v>
      </c>
    </row>
    <row r="741" spans="1:12295" s="37" customFormat="1" ht="36" hidden="1" customHeight="1" x14ac:dyDescent="0.25">
      <c r="B741" s="526"/>
      <c r="C741" s="115" t="s">
        <v>219</v>
      </c>
      <c r="D741" s="168">
        <f t="shared" si="1392"/>
        <v>0</v>
      </c>
      <c r="E741" s="171">
        <v>0</v>
      </c>
      <c r="F741" s="171"/>
      <c r="G741" s="171"/>
      <c r="H741" s="172"/>
      <c r="I741" s="172"/>
      <c r="J741" s="171">
        <f>K741</f>
        <v>0</v>
      </c>
      <c r="K741" s="168">
        <f t="shared" si="1399"/>
        <v>0</v>
      </c>
      <c r="L741" s="695" t="e">
        <f t="shared" si="1359"/>
        <v>#DIV/0!</v>
      </c>
      <c r="M741" s="171">
        <v>0</v>
      </c>
      <c r="N741" s="116"/>
      <c r="O741" s="116"/>
      <c r="P741" s="116"/>
      <c r="Q741" s="116"/>
      <c r="R741" s="116"/>
      <c r="S741" s="35"/>
      <c r="T741" s="35"/>
      <c r="U741" s="35"/>
      <c r="V741" s="43">
        <f t="shared" si="1400"/>
        <v>0</v>
      </c>
      <c r="W741" s="35"/>
      <c r="X741" s="35"/>
      <c r="Y741" s="35"/>
      <c r="Z741" s="116">
        <f t="shared" si="1401"/>
        <v>0</v>
      </c>
      <c r="AA741" s="116">
        <f>E741</f>
        <v>0</v>
      </c>
      <c r="AB741" s="35"/>
      <c r="AC741" s="35"/>
      <c r="AD741" s="35"/>
      <c r="AE741" s="168">
        <f t="shared" si="1396"/>
        <v>0</v>
      </c>
      <c r="AF741" s="695" t="e">
        <f t="shared" si="1360"/>
        <v>#DIV/0!</v>
      </c>
      <c r="AG741" s="171">
        <v>0</v>
      </c>
      <c r="AH741" s="695" t="e">
        <f t="shared" si="1370"/>
        <v>#DIV/0!</v>
      </c>
      <c r="AI741" s="116"/>
      <c r="AJ741" s="116"/>
      <c r="AK741" s="116"/>
      <c r="AL741" s="116"/>
      <c r="AM741" s="35"/>
      <c r="AN741" s="35"/>
      <c r="AO741" s="35"/>
      <c r="AP741" s="116"/>
      <c r="AQ741" s="116"/>
      <c r="AR741" s="168">
        <f t="shared" si="1397"/>
        <v>0</v>
      </c>
      <c r="AS741" s="695" t="e">
        <f t="shared" si="1362"/>
        <v>#DIV/0!</v>
      </c>
      <c r="AT741" s="171">
        <v>0</v>
      </c>
      <c r="AU741" s="695" t="e">
        <f t="shared" si="1375"/>
        <v>#DIV/0!</v>
      </c>
      <c r="AV741" s="116"/>
      <c r="AW741" s="695" t="e">
        <f t="shared" si="1410"/>
        <v>#DIV/0!</v>
      </c>
      <c r="AX741" s="171"/>
      <c r="AY741" s="695" t="e">
        <f t="shared" si="1390"/>
        <v>#DIV/0!</v>
      </c>
      <c r="AZ741" s="35"/>
      <c r="BA741" s="695" t="e">
        <f t="shared" si="1391"/>
        <v>#DIV/0!</v>
      </c>
      <c r="BB741" s="35"/>
      <c r="BC741" s="35">
        <f t="shared" si="1411"/>
        <v>0</v>
      </c>
      <c r="BD741" s="35">
        <f t="shared" si="1412"/>
        <v>0</v>
      </c>
      <c r="BE741" s="116">
        <f>BF741</f>
        <v>0</v>
      </c>
      <c r="BF741" s="116">
        <v>0</v>
      </c>
      <c r="BG741" s="116"/>
      <c r="BH741" s="35"/>
      <c r="BI741" s="35"/>
      <c r="BJ741" s="116">
        <f t="shared" si="1414"/>
        <v>0</v>
      </c>
      <c r="BK741" s="35"/>
      <c r="BL741" s="35"/>
      <c r="BM741" s="35"/>
      <c r="BN741" s="628">
        <f t="shared" si="1415"/>
        <v>0</v>
      </c>
      <c r="BO741" s="116">
        <f t="shared" ref="BO741:BO743" si="1422">BF741</f>
        <v>0</v>
      </c>
      <c r="BP741" s="116"/>
      <c r="BQ741" s="116"/>
      <c r="BR741" s="35">
        <f t="shared" si="1417"/>
        <v>0</v>
      </c>
      <c r="BS741" s="35">
        <f t="shared" si="1418"/>
        <v>0</v>
      </c>
      <c r="BT741" s="116"/>
      <c r="BU741" s="628">
        <f t="shared" si="1419"/>
        <v>0</v>
      </c>
      <c r="BV741" s="116">
        <v>0</v>
      </c>
      <c r="BW741" s="116"/>
      <c r="BX741" s="116"/>
      <c r="BY741" s="35"/>
      <c r="BZ741" s="35"/>
      <c r="CE741" s="695" t="e">
        <f t="shared" si="1365"/>
        <v>#DIV/0!</v>
      </c>
    </row>
    <row r="742" spans="1:12295" s="37" customFormat="1" ht="52.5" hidden="1" customHeight="1" x14ac:dyDescent="0.25">
      <c r="B742" s="526"/>
      <c r="C742" s="115" t="s">
        <v>229</v>
      </c>
      <c r="D742" s="168">
        <f t="shared" si="1392"/>
        <v>0</v>
      </c>
      <c r="E742" s="171">
        <v>0</v>
      </c>
      <c r="F742" s="171"/>
      <c r="G742" s="171"/>
      <c r="H742" s="258"/>
      <c r="I742" s="172"/>
      <c r="J742" s="834">
        <f t="shared" ref="J742" si="1423">K742</f>
        <v>0</v>
      </c>
      <c r="K742" s="168">
        <f t="shared" si="1399"/>
        <v>0</v>
      </c>
      <c r="L742" s="695" t="e">
        <f t="shared" si="1359"/>
        <v>#DIV/0!</v>
      </c>
      <c r="M742" s="171">
        <v>0</v>
      </c>
      <c r="N742" s="116"/>
      <c r="O742" s="116"/>
      <c r="P742" s="116"/>
      <c r="Q742" s="116"/>
      <c r="R742" s="116"/>
      <c r="S742" s="41"/>
      <c r="T742" s="41"/>
      <c r="U742" s="35"/>
      <c r="V742" s="43">
        <f t="shared" si="1400"/>
        <v>0</v>
      </c>
      <c r="W742" s="35"/>
      <c r="X742" s="35"/>
      <c r="Y742" s="35"/>
      <c r="Z742" s="116">
        <f t="shared" si="1401"/>
        <v>0</v>
      </c>
      <c r="AA742" s="116">
        <f>E742</f>
        <v>0</v>
      </c>
      <c r="AB742" s="35"/>
      <c r="AC742" s="35"/>
      <c r="AD742" s="35"/>
      <c r="AE742" s="168">
        <f t="shared" si="1396"/>
        <v>0</v>
      </c>
      <c r="AF742" s="695" t="e">
        <f t="shared" si="1360"/>
        <v>#DIV/0!</v>
      </c>
      <c r="AG742" s="171">
        <f>K742</f>
        <v>0</v>
      </c>
      <c r="AH742" s="695" t="e">
        <f t="shared" si="1370"/>
        <v>#DIV/0!</v>
      </c>
      <c r="AI742" s="116"/>
      <c r="AJ742" s="116"/>
      <c r="AK742" s="116"/>
      <c r="AL742" s="116"/>
      <c r="AM742" s="41"/>
      <c r="AN742" s="41"/>
      <c r="AO742" s="35"/>
      <c r="AP742" s="116"/>
      <c r="AQ742" s="116"/>
      <c r="AR742" s="168" t="e">
        <f t="shared" si="1397"/>
        <v>#REF!</v>
      </c>
      <c r="AS742" s="695" t="e">
        <f t="shared" si="1362"/>
        <v>#REF!</v>
      </c>
      <c r="AT742" s="171" t="e">
        <f>#REF!</f>
        <v>#REF!</v>
      </c>
      <c r="AU742" s="695" t="e">
        <f t="shared" si="1375"/>
        <v>#REF!</v>
      </c>
      <c r="AV742" s="116"/>
      <c r="AW742" s="695" t="e">
        <f t="shared" si="1410"/>
        <v>#DIV/0!</v>
      </c>
      <c r="AX742" s="171"/>
      <c r="AY742" s="695" t="e">
        <f t="shared" si="1390"/>
        <v>#DIV/0!</v>
      </c>
      <c r="AZ742" s="41"/>
      <c r="BA742" s="695" t="e">
        <f t="shared" si="1391"/>
        <v>#DIV/0!</v>
      </c>
      <c r="BB742" s="35"/>
      <c r="BC742" s="41">
        <f t="shared" si="1411"/>
        <v>0</v>
      </c>
      <c r="BD742" s="35">
        <f t="shared" si="1412"/>
        <v>0</v>
      </c>
      <c r="BE742" s="116">
        <f t="shared" ref="BE742" si="1424">BF742</f>
        <v>0</v>
      </c>
      <c r="BF742" s="116">
        <f>X742</f>
        <v>0</v>
      </c>
      <c r="BG742" s="116"/>
      <c r="BH742" s="41"/>
      <c r="BI742" s="35"/>
      <c r="BJ742" s="116">
        <f t="shared" si="1414"/>
        <v>0</v>
      </c>
      <c r="BK742" s="35"/>
      <c r="BL742" s="35"/>
      <c r="BM742" s="35"/>
      <c r="BN742" s="628">
        <f t="shared" si="1415"/>
        <v>0</v>
      </c>
      <c r="BO742" s="116">
        <f t="shared" si="1422"/>
        <v>0</v>
      </c>
      <c r="BP742" s="116"/>
      <c r="BQ742" s="116"/>
      <c r="BR742" s="41">
        <f t="shared" si="1417"/>
        <v>0</v>
      </c>
      <c r="BS742" s="35">
        <f t="shared" si="1418"/>
        <v>0</v>
      </c>
      <c r="BT742" s="116"/>
      <c r="BU742" s="628">
        <f t="shared" si="1419"/>
        <v>0</v>
      </c>
      <c r="BV742" s="116">
        <f>BH742</f>
        <v>0</v>
      </c>
      <c r="BW742" s="116"/>
      <c r="BX742" s="116"/>
      <c r="BY742" s="41"/>
      <c r="BZ742" s="35"/>
      <c r="CE742" s="695" t="e">
        <f t="shared" si="1365"/>
        <v>#DIV/0!</v>
      </c>
    </row>
    <row r="743" spans="1:12295" s="37" customFormat="1" ht="52.5" hidden="1" customHeight="1" x14ac:dyDescent="0.25">
      <c r="B743" s="526"/>
      <c r="C743" s="115" t="s">
        <v>103</v>
      </c>
      <c r="D743" s="168">
        <f t="shared" si="1392"/>
        <v>0</v>
      </c>
      <c r="E743" s="171"/>
      <c r="F743" s="171"/>
      <c r="G743" s="171"/>
      <c r="H743" s="258"/>
      <c r="I743" s="172"/>
      <c r="J743" s="834"/>
      <c r="K743" s="168">
        <f t="shared" si="1399"/>
        <v>0</v>
      </c>
      <c r="L743" s="695" t="e">
        <f t="shared" si="1359"/>
        <v>#DIV/0!</v>
      </c>
      <c r="M743" s="171"/>
      <c r="N743" s="116"/>
      <c r="O743" s="116"/>
      <c r="P743" s="116"/>
      <c r="Q743" s="116"/>
      <c r="R743" s="116"/>
      <c r="S743" s="41"/>
      <c r="T743" s="41"/>
      <c r="U743" s="35"/>
      <c r="V743" s="43">
        <f t="shared" si="1400"/>
        <v>0</v>
      </c>
      <c r="W743" s="35"/>
      <c r="X743" s="35"/>
      <c r="Y743" s="35"/>
      <c r="Z743" s="116">
        <f t="shared" si="1401"/>
        <v>0</v>
      </c>
      <c r="AA743" s="116">
        <f>E743</f>
        <v>0</v>
      </c>
      <c r="AB743" s="35"/>
      <c r="AC743" s="35"/>
      <c r="AD743" s="35"/>
      <c r="AE743" s="168">
        <f t="shared" si="1396"/>
        <v>0</v>
      </c>
      <c r="AF743" s="695" t="e">
        <f t="shared" si="1360"/>
        <v>#DIV/0!</v>
      </c>
      <c r="AG743" s="171"/>
      <c r="AH743" s="695" t="e">
        <f t="shared" si="1370"/>
        <v>#DIV/0!</v>
      </c>
      <c r="AI743" s="116"/>
      <c r="AJ743" s="116"/>
      <c r="AK743" s="116"/>
      <c r="AL743" s="116"/>
      <c r="AM743" s="41"/>
      <c r="AN743" s="41"/>
      <c r="AO743" s="35"/>
      <c r="AP743" s="116"/>
      <c r="AQ743" s="116"/>
      <c r="AR743" s="168">
        <f t="shared" si="1397"/>
        <v>0</v>
      </c>
      <c r="AS743" s="695" t="e">
        <f t="shared" si="1362"/>
        <v>#DIV/0!</v>
      </c>
      <c r="AT743" s="171"/>
      <c r="AU743" s="695" t="e">
        <f t="shared" si="1375"/>
        <v>#DIV/0!</v>
      </c>
      <c r="AV743" s="116"/>
      <c r="AW743" s="695" t="e">
        <f t="shared" si="1410"/>
        <v>#DIV/0!</v>
      </c>
      <c r="AX743" s="171"/>
      <c r="AY743" s="695" t="e">
        <f t="shared" si="1390"/>
        <v>#DIV/0!</v>
      </c>
      <c r="AZ743" s="41"/>
      <c r="BA743" s="695" t="e">
        <f t="shared" si="1391"/>
        <v>#DIV/0!</v>
      </c>
      <c r="BB743" s="35"/>
      <c r="BC743" s="41">
        <f t="shared" si="1411"/>
        <v>0</v>
      </c>
      <c r="BD743" s="35">
        <f t="shared" si="1412"/>
        <v>0</v>
      </c>
      <c r="BE743" s="116">
        <f>BF743</f>
        <v>0</v>
      </c>
      <c r="BF743" s="116"/>
      <c r="BG743" s="116"/>
      <c r="BH743" s="41"/>
      <c r="BI743" s="35"/>
      <c r="BJ743" s="116">
        <f t="shared" si="1414"/>
        <v>0</v>
      </c>
      <c r="BK743" s="35"/>
      <c r="BL743" s="35"/>
      <c r="BM743" s="35"/>
      <c r="BN743" s="628">
        <f t="shared" si="1415"/>
        <v>0</v>
      </c>
      <c r="BO743" s="116">
        <f t="shared" si="1422"/>
        <v>0</v>
      </c>
      <c r="BP743" s="116"/>
      <c r="BQ743" s="116"/>
      <c r="BR743" s="41">
        <f t="shared" si="1417"/>
        <v>0</v>
      </c>
      <c r="BS743" s="35">
        <f t="shared" si="1418"/>
        <v>0</v>
      </c>
      <c r="BT743" s="116"/>
      <c r="BU743" s="628">
        <f t="shared" si="1419"/>
        <v>0</v>
      </c>
      <c r="BV743" s="116"/>
      <c r="BW743" s="116"/>
      <c r="BX743" s="116"/>
      <c r="BY743" s="41"/>
      <c r="BZ743" s="35"/>
      <c r="CE743" s="695" t="e">
        <f t="shared" si="1365"/>
        <v>#DIV/0!</v>
      </c>
    </row>
    <row r="744" spans="1:12295" s="37" customFormat="1" ht="45.75" hidden="1" customHeight="1" x14ac:dyDescent="0.25">
      <c r="B744" s="526"/>
      <c r="C744" s="119" t="s">
        <v>109</v>
      </c>
      <c r="D744" s="168">
        <f t="shared" si="1392"/>
        <v>0</v>
      </c>
      <c r="E744" s="171"/>
      <c r="F744" s="171"/>
      <c r="G744" s="171"/>
      <c r="H744" s="172"/>
      <c r="I744" s="172"/>
      <c r="J744" s="171">
        <f t="shared" ref="J744" si="1425">K744</f>
        <v>0</v>
      </c>
      <c r="K744" s="168">
        <f t="shared" si="1399"/>
        <v>0</v>
      </c>
      <c r="L744" s="695" t="e">
        <f t="shared" si="1359"/>
        <v>#DIV/0!</v>
      </c>
      <c r="M744" s="171"/>
      <c r="N744" s="116"/>
      <c r="O744" s="116"/>
      <c r="P744" s="116"/>
      <c r="Q744" s="116"/>
      <c r="R744" s="116"/>
      <c r="S744" s="35"/>
      <c r="T744" s="35"/>
      <c r="U744" s="35"/>
      <c r="V744" s="116">
        <f t="shared" ref="V744" si="1426">W744+X744+Y744</f>
        <v>34418.638050000001</v>
      </c>
      <c r="W744" s="116">
        <f>AA744-E744</f>
        <v>34418.638050000001</v>
      </c>
      <c r="X744" s="35"/>
      <c r="Y744" s="35"/>
      <c r="Z744" s="116">
        <f t="shared" si="1401"/>
        <v>34418.638050000001</v>
      </c>
      <c r="AA744" s="116">
        <v>34418.638050000001</v>
      </c>
      <c r="AB744" s="35"/>
      <c r="AC744" s="35"/>
      <c r="AD744" s="35"/>
      <c r="AE744" s="168">
        <f t="shared" si="1396"/>
        <v>0</v>
      </c>
      <c r="AF744" s="695" t="e">
        <f t="shared" si="1360"/>
        <v>#DIV/0!</v>
      </c>
      <c r="AG744" s="171"/>
      <c r="AH744" s="695" t="e">
        <f t="shared" si="1370"/>
        <v>#DIV/0!</v>
      </c>
      <c r="AI744" s="116"/>
      <c r="AJ744" s="116"/>
      <c r="AK744" s="116"/>
      <c r="AL744" s="116"/>
      <c r="AM744" s="35"/>
      <c r="AN744" s="35"/>
      <c r="AO744" s="35"/>
      <c r="AP744" s="116"/>
      <c r="AQ744" s="116"/>
      <c r="AR744" s="168">
        <f t="shared" si="1397"/>
        <v>0</v>
      </c>
      <c r="AS744" s="695" t="e">
        <f t="shared" si="1362"/>
        <v>#DIV/0!</v>
      </c>
      <c r="AT744" s="171"/>
      <c r="AU744" s="695" t="e">
        <f t="shared" si="1375"/>
        <v>#DIV/0!</v>
      </c>
      <c r="AV744" s="116"/>
      <c r="AW744" s="695" t="e">
        <f t="shared" si="1410"/>
        <v>#DIV/0!</v>
      </c>
      <c r="AX744" s="171"/>
      <c r="AY744" s="695" t="e">
        <f t="shared" si="1390"/>
        <v>#DIV/0!</v>
      </c>
      <c r="AZ744" s="35"/>
      <c r="BA744" s="695" t="e">
        <f t="shared" si="1391"/>
        <v>#DIV/0!</v>
      </c>
      <c r="BB744" s="35"/>
      <c r="BC744" s="35">
        <f t="shared" si="1411"/>
        <v>0</v>
      </c>
      <c r="BD744" s="35">
        <f t="shared" si="1412"/>
        <v>0</v>
      </c>
      <c r="BE744" s="116">
        <f t="shared" ref="BE744" si="1427">BF744</f>
        <v>0</v>
      </c>
      <c r="BF744" s="116"/>
      <c r="BG744" s="116"/>
      <c r="BH744" s="35"/>
      <c r="BI744" s="35"/>
      <c r="BJ744" s="116">
        <f t="shared" si="1414"/>
        <v>0</v>
      </c>
      <c r="BK744" s="116"/>
      <c r="BL744" s="35"/>
      <c r="BM744" s="35"/>
      <c r="BN744" s="628">
        <f t="shared" si="1415"/>
        <v>35000</v>
      </c>
      <c r="BO744" s="116">
        <v>35000</v>
      </c>
      <c r="BP744" s="116"/>
      <c r="BQ744" s="116"/>
      <c r="BR744" s="35">
        <f t="shared" si="1417"/>
        <v>0</v>
      </c>
      <c r="BS744" s="35">
        <f t="shared" si="1418"/>
        <v>0</v>
      </c>
      <c r="BT744" s="116"/>
      <c r="BU744" s="628">
        <f t="shared" si="1419"/>
        <v>0</v>
      </c>
      <c r="BV744" s="116"/>
      <c r="BW744" s="116"/>
      <c r="BX744" s="116"/>
      <c r="BY744" s="35"/>
      <c r="BZ744" s="35"/>
      <c r="CE744" s="695" t="e">
        <f t="shared" si="1365"/>
        <v>#DIV/0!</v>
      </c>
    </row>
    <row r="745" spans="1:12295" s="259" customFormat="1" ht="144.75" hidden="1" customHeight="1" x14ac:dyDescent="0.25">
      <c r="B745" s="526" t="s">
        <v>8</v>
      </c>
      <c r="C745" s="260" t="s">
        <v>342</v>
      </c>
      <c r="D745" s="168">
        <f t="shared" si="1392"/>
        <v>846410.2262700001</v>
      </c>
      <c r="E745" s="171"/>
      <c r="F745" s="171"/>
      <c r="G745" s="235"/>
      <c r="H745" s="235"/>
      <c r="I745" s="235">
        <f>I746</f>
        <v>846410.2262700001</v>
      </c>
      <c r="J745" s="883"/>
      <c r="K745" s="168">
        <f t="shared" si="1399"/>
        <v>0</v>
      </c>
      <c r="L745" s="695">
        <f t="shared" si="1359"/>
        <v>0</v>
      </c>
      <c r="M745" s="171"/>
      <c r="N745" s="116"/>
      <c r="O745" s="116"/>
      <c r="P745" s="116"/>
      <c r="Q745" s="194"/>
      <c r="R745" s="114"/>
      <c r="S745" s="194"/>
      <c r="T745" s="114"/>
      <c r="U745" s="194">
        <f>U746</f>
        <v>0</v>
      </c>
      <c r="V745" s="527"/>
      <c r="W745" s="527"/>
      <c r="X745" s="528"/>
      <c r="Y745" s="528"/>
      <c r="Z745" s="527"/>
      <c r="AA745" s="527"/>
      <c r="AB745" s="528"/>
      <c r="AC745" s="528"/>
      <c r="AD745" s="35"/>
      <c r="AE745" s="168">
        <f t="shared" si="1396"/>
        <v>0</v>
      </c>
      <c r="AF745" s="695">
        <f t="shared" si="1360"/>
        <v>0</v>
      </c>
      <c r="AG745" s="235"/>
      <c r="AH745" s="695" t="e">
        <f t="shared" si="1370"/>
        <v>#DIV/0!</v>
      </c>
      <c r="AI745" s="194"/>
      <c r="AJ745" s="114"/>
      <c r="AK745" s="194"/>
      <c r="AL745" s="114"/>
      <c r="AM745" s="194"/>
      <c r="AN745" s="114"/>
      <c r="AO745" s="194">
        <f>AO746</f>
        <v>0</v>
      </c>
      <c r="AP745" s="527"/>
      <c r="AQ745" s="116"/>
      <c r="AR745" s="168">
        <f t="shared" si="1397"/>
        <v>733076.26066999999</v>
      </c>
      <c r="AS745" s="695">
        <f t="shared" si="1362"/>
        <v>0.86610042969418566</v>
      </c>
      <c r="AT745" s="235"/>
      <c r="AU745" s="695" t="e">
        <f t="shared" si="1375"/>
        <v>#DIV/0!</v>
      </c>
      <c r="AV745" s="194"/>
      <c r="AW745" s="695" t="e">
        <f t="shared" si="1410"/>
        <v>#DIV/0!</v>
      </c>
      <c r="AX745" s="235"/>
      <c r="AY745" s="695" t="e">
        <f t="shared" si="1390"/>
        <v>#DIV/0!</v>
      </c>
      <c r="AZ745" s="194"/>
      <c r="BA745" s="695" t="e">
        <f t="shared" si="1391"/>
        <v>#DIV/0!</v>
      </c>
      <c r="BB745" s="194">
        <f>BB746</f>
        <v>733076.26066999999</v>
      </c>
      <c r="BC745" s="528"/>
      <c r="BD745" s="528"/>
      <c r="BE745" s="194">
        <f>BI745</f>
        <v>0</v>
      </c>
      <c r="BF745" s="194"/>
      <c r="BG745" s="194"/>
      <c r="BH745" s="194"/>
      <c r="BI745" s="194">
        <f>BI746</f>
        <v>0</v>
      </c>
      <c r="BJ745" s="527"/>
      <c r="BK745" s="527"/>
      <c r="BL745" s="528"/>
      <c r="BM745" s="528"/>
      <c r="BN745" s="628">
        <f t="shared" si="1415"/>
        <v>0</v>
      </c>
      <c r="BO745" s="527"/>
      <c r="BP745" s="527"/>
      <c r="BQ745" s="527"/>
      <c r="BR745" s="528"/>
      <c r="BS745" s="528"/>
      <c r="BT745" s="527"/>
      <c r="BU745" s="628">
        <f t="shared" si="1419"/>
        <v>0</v>
      </c>
      <c r="BV745" s="194"/>
      <c r="BW745" s="194"/>
      <c r="BX745" s="194"/>
      <c r="BY745" s="194"/>
      <c r="BZ745" s="194">
        <f>BZ746</f>
        <v>0</v>
      </c>
      <c r="CE745" s="695">
        <f t="shared" si="1365"/>
        <v>0.86610042969418566</v>
      </c>
    </row>
    <row r="746" spans="1:12295" s="45" customFormat="1" ht="54" hidden="1" customHeight="1" x14ac:dyDescent="0.25">
      <c r="B746" s="526"/>
      <c r="C746" s="97" t="s">
        <v>31</v>
      </c>
      <c r="D746" s="168">
        <f t="shared" si="1392"/>
        <v>846410.2262700001</v>
      </c>
      <c r="E746" s="166">
        <f>E750+E760+E769</f>
        <v>0</v>
      </c>
      <c r="F746" s="166"/>
      <c r="G746" s="166"/>
      <c r="H746" s="166">
        <f>H468+H673+H683</f>
        <v>0</v>
      </c>
      <c r="I746" s="166">
        <f>I750</f>
        <v>846410.2262700001</v>
      </c>
      <c r="J746" s="166">
        <f>K746+M746+Q746</f>
        <v>0</v>
      </c>
      <c r="K746" s="168">
        <f t="shared" si="1399"/>
        <v>0</v>
      </c>
      <c r="L746" s="695">
        <f t="shared" si="1359"/>
        <v>0</v>
      </c>
      <c r="M746" s="166">
        <f>M750+M760+M769</f>
        <v>0</v>
      </c>
      <c r="N746" s="683"/>
      <c r="O746" s="622"/>
      <c r="P746" s="683"/>
      <c r="Q746" s="622"/>
      <c r="R746" s="683"/>
      <c r="S746" s="622">
        <f>S468+S673+S683</f>
        <v>0</v>
      </c>
      <c r="T746" s="683"/>
      <c r="U746" s="622">
        <f>U750</f>
        <v>0</v>
      </c>
      <c r="V746" s="622">
        <f t="shared" ref="V746" si="1428">W746+X746+Y746</f>
        <v>0</v>
      </c>
      <c r="W746" s="622">
        <f>W468+W673+W685</f>
        <v>0</v>
      </c>
      <c r="X746" s="622"/>
      <c r="Y746" s="622"/>
      <c r="Z746" s="622">
        <f t="shared" ref="Z746" si="1429">AA746+AB746</f>
        <v>0</v>
      </c>
      <c r="AA746" s="622">
        <f>AA468+AA673+AA685</f>
        <v>0</v>
      </c>
      <c r="AB746" s="622">
        <f>H746</f>
        <v>0</v>
      </c>
      <c r="AC746" s="622"/>
      <c r="AD746" s="683"/>
      <c r="AE746" s="168">
        <f t="shared" si="1396"/>
        <v>0</v>
      </c>
      <c r="AF746" s="695">
        <f t="shared" si="1360"/>
        <v>0</v>
      </c>
      <c r="AG746" s="166">
        <f>AG750+AG760+AG769</f>
        <v>0</v>
      </c>
      <c r="AH746" s="695" t="e">
        <f t="shared" si="1370"/>
        <v>#DIV/0!</v>
      </c>
      <c r="AI746" s="622"/>
      <c r="AJ746" s="683"/>
      <c r="AK746" s="622"/>
      <c r="AL746" s="683"/>
      <c r="AM746" s="622">
        <f>AM468+AM673+AM683</f>
        <v>0</v>
      </c>
      <c r="AN746" s="683"/>
      <c r="AO746" s="622">
        <f>AO750</f>
        <v>0</v>
      </c>
      <c r="AP746" s="622"/>
      <c r="AQ746" s="683"/>
      <c r="AR746" s="168">
        <f t="shared" si="1397"/>
        <v>733076.26066999999</v>
      </c>
      <c r="AS746" s="695">
        <f t="shared" si="1362"/>
        <v>0.86610042969418566</v>
      </c>
      <c r="AT746" s="166">
        <f>AT750+AT760+AT769</f>
        <v>0</v>
      </c>
      <c r="AU746" s="695" t="e">
        <f t="shared" si="1375"/>
        <v>#DIV/0!</v>
      </c>
      <c r="AV746" s="622"/>
      <c r="AW746" s="695" t="e">
        <f t="shared" si="1410"/>
        <v>#DIV/0!</v>
      </c>
      <c r="AX746" s="166"/>
      <c r="AY746" s="695" t="e">
        <f t="shared" si="1390"/>
        <v>#DIV/0!</v>
      </c>
      <c r="AZ746" s="622">
        <f>AZ468+AZ673+AZ683</f>
        <v>0</v>
      </c>
      <c r="BA746" s="695" t="e">
        <f t="shared" si="1391"/>
        <v>#DIV/0!</v>
      </c>
      <c r="BB746" s="622">
        <f>BB750</f>
        <v>733076.26066999999</v>
      </c>
      <c r="BC746" s="622"/>
      <c r="BD746" s="622"/>
      <c r="BE746" s="622">
        <f>BF746</f>
        <v>0</v>
      </c>
      <c r="BF746" s="622">
        <f>BF750+BF760+BF769</f>
        <v>0</v>
      </c>
      <c r="BG746" s="622"/>
      <c r="BH746" s="622">
        <f>BH468+BH673+BH683</f>
        <v>0</v>
      </c>
      <c r="BI746" s="622">
        <f>BI750</f>
        <v>0</v>
      </c>
      <c r="BJ746" s="622">
        <f t="shared" ref="BJ746" si="1430">BK746+BL746+BM746</f>
        <v>0</v>
      </c>
      <c r="BK746" s="622">
        <f>BK468+BK673+BK685</f>
        <v>0</v>
      </c>
      <c r="BL746" s="622"/>
      <c r="BM746" s="622"/>
      <c r="BN746" s="628">
        <f t="shared" si="1415"/>
        <v>0</v>
      </c>
      <c r="BO746" s="622">
        <f>BO468+BO673+BO685</f>
        <v>0</v>
      </c>
      <c r="BP746" s="622"/>
      <c r="BQ746" s="622"/>
      <c r="BR746" s="622"/>
      <c r="BS746" s="622"/>
      <c r="BT746" s="622"/>
      <c r="BU746" s="628">
        <f t="shared" si="1419"/>
        <v>0</v>
      </c>
      <c r="BV746" s="504">
        <f>BV750+BV760+BV769</f>
        <v>0</v>
      </c>
      <c r="BW746" s="519"/>
      <c r="BX746" s="504"/>
      <c r="BY746" s="504">
        <f>BY468+BY673+BY683</f>
        <v>0</v>
      </c>
      <c r="BZ746" s="504">
        <f>BZ750</f>
        <v>0</v>
      </c>
      <c r="CE746" s="695">
        <f t="shared" si="1365"/>
        <v>0.86610042969418566</v>
      </c>
    </row>
    <row r="747" spans="1:12295" s="52" customFormat="1" ht="156.75" customHeight="1" x14ac:dyDescent="0.25">
      <c r="B747" s="526" t="s">
        <v>14</v>
      </c>
      <c r="C747" s="99" t="s">
        <v>495</v>
      </c>
      <c r="D747" s="168">
        <f>E747+F747+G747+H747+I747</f>
        <v>6324013.2950800005</v>
      </c>
      <c r="E747" s="168">
        <v>2552786.9148400002</v>
      </c>
      <c r="F747" s="168">
        <v>3771226.3802399999</v>
      </c>
      <c r="G747" s="168"/>
      <c r="H747" s="168"/>
      <c r="I747" s="168">
        <v>0</v>
      </c>
      <c r="J747" s="168">
        <f>K747-D747</f>
        <v>-5088074.7079300005</v>
      </c>
      <c r="K747" s="168">
        <f>M747+O747</f>
        <v>1235938.58715</v>
      </c>
      <c r="L747" s="692">
        <f t="shared" si="1359"/>
        <v>0.19543579835791047</v>
      </c>
      <c r="M747" s="168">
        <v>271823</v>
      </c>
      <c r="N747" s="692">
        <f>M747/E747</f>
        <v>0.10648088111852333</v>
      </c>
      <c r="O747" s="168">
        <v>964115.58715000004</v>
      </c>
      <c r="P747" s="692">
        <f>O747/F747</f>
        <v>0.25565041446508019</v>
      </c>
      <c r="Q747" s="825"/>
      <c r="R747" s="825"/>
      <c r="S747" s="825"/>
      <c r="T747" s="825"/>
      <c r="U747" s="825"/>
      <c r="V747" s="825"/>
      <c r="W747" s="825"/>
      <c r="X747" s="825"/>
      <c r="Y747" s="825"/>
      <c r="Z747" s="825"/>
      <c r="AA747" s="825"/>
      <c r="AB747" s="825"/>
      <c r="AC747" s="825"/>
      <c r="AD747" s="825"/>
      <c r="AE747" s="168">
        <f>AG747+AI747</f>
        <v>1127081.5908299999</v>
      </c>
      <c r="AF747" s="692">
        <f t="shared" si="1360"/>
        <v>0.17822252076965978</v>
      </c>
      <c r="AG747" s="168">
        <f>'[6]1 квартал'!$H$718</f>
        <v>312118.50912</v>
      </c>
      <c r="AH747" s="692">
        <f t="shared" si="1370"/>
        <v>0.12226579010789175</v>
      </c>
      <c r="AI747" s="168">
        <f>773788.41366+41174.66805</f>
        <v>814963.08170999994</v>
      </c>
      <c r="AJ747" s="692">
        <f>AI747/F747</f>
        <v>0.21610028132496673</v>
      </c>
      <c r="AK747" s="825"/>
      <c r="AL747" s="825"/>
      <c r="AM747" s="825"/>
      <c r="AN747" s="825"/>
      <c r="AO747" s="825"/>
      <c r="AP747" s="825">
        <f>AR747-AE747</f>
        <v>5196931.7042500004</v>
      </c>
      <c r="AQ747" s="825"/>
      <c r="AR747" s="168">
        <f>AT747+AV747</f>
        <v>6324013.2950800005</v>
      </c>
      <c r="AS747" s="692">
        <f t="shared" si="1362"/>
        <v>1</v>
      </c>
      <c r="AT747" s="168">
        <f>E747</f>
        <v>2552786.9148400002</v>
      </c>
      <c r="AU747" s="692">
        <f t="shared" si="1375"/>
        <v>1</v>
      </c>
      <c r="AV747" s="825">
        <f>F747</f>
        <v>3771226.3802399999</v>
      </c>
      <c r="AW747" s="692">
        <f t="shared" si="1410"/>
        <v>1</v>
      </c>
      <c r="AX747" s="168"/>
      <c r="AY747" s="692"/>
      <c r="AZ747" s="825"/>
      <c r="BA747" s="692"/>
      <c r="BB747" s="825"/>
      <c r="BC747" s="825"/>
      <c r="BD747" s="825"/>
      <c r="BE747" s="825"/>
      <c r="BF747" s="825"/>
      <c r="BG747" s="825"/>
      <c r="BH747" s="825"/>
      <c r="BI747" s="825"/>
      <c r="BJ747" s="825"/>
      <c r="BK747" s="825"/>
      <c r="BL747" s="825"/>
      <c r="BM747" s="825"/>
      <c r="BN747" s="825"/>
      <c r="BO747" s="825"/>
      <c r="BP747" s="825"/>
      <c r="BQ747" s="825"/>
      <c r="BR747" s="825"/>
      <c r="BS747" s="825"/>
      <c r="BT747" s="825"/>
      <c r="BU747" s="825"/>
      <c r="BV747" s="825"/>
      <c r="BW747" s="825"/>
      <c r="BX747" s="825"/>
      <c r="BY747" s="825"/>
      <c r="BZ747" s="825"/>
      <c r="CE747" s="692"/>
    </row>
    <row r="748" spans="1:12295" s="45" customFormat="1" ht="106.5" hidden="1" customHeight="1" x14ac:dyDescent="0.25">
      <c r="B748" s="526" t="s">
        <v>14</v>
      </c>
      <c r="C748" s="99" t="s">
        <v>495</v>
      </c>
      <c r="D748" s="168">
        <f t="shared" ref="D748:D749" si="1431">E748+F748</f>
        <v>0</v>
      </c>
      <c r="E748" s="168"/>
      <c r="F748" s="168"/>
      <c r="G748" s="168"/>
      <c r="H748" s="168"/>
      <c r="I748" s="168">
        <v>0</v>
      </c>
      <c r="J748" s="168">
        <v>0</v>
      </c>
      <c r="K748" s="168">
        <f t="shared" ref="K748:K749" si="1432">M748+O748</f>
        <v>971439.17405000003</v>
      </c>
      <c r="L748" s="695" t="e">
        <f t="shared" si="1359"/>
        <v>#DIV/0!</v>
      </c>
      <c r="M748" s="168">
        <v>971439.17405000003</v>
      </c>
      <c r="N748" s="692" t="e">
        <f t="shared" ref="N748:N749" si="1433">M748/E748</f>
        <v>#DIV/0!</v>
      </c>
      <c r="O748" s="661"/>
      <c r="P748" s="683"/>
      <c r="Q748" s="661"/>
      <c r="R748" s="683"/>
      <c r="S748" s="661"/>
      <c r="T748" s="683"/>
      <c r="U748" s="661">
        <v>0</v>
      </c>
      <c r="V748" s="661"/>
      <c r="W748" s="661"/>
      <c r="X748" s="661"/>
      <c r="Y748" s="661"/>
      <c r="Z748" s="661"/>
      <c r="AA748" s="661"/>
      <c r="AB748" s="661"/>
      <c r="AC748" s="661"/>
      <c r="AD748" s="683"/>
      <c r="AE748" s="168">
        <f t="shared" ref="AE748:AE749" si="1434">AG748</f>
        <v>0</v>
      </c>
      <c r="AF748" s="695" t="e">
        <f t="shared" si="1360"/>
        <v>#DIV/0!</v>
      </c>
      <c r="AG748" s="168"/>
      <c r="AH748" s="695" t="e">
        <f t="shared" si="1370"/>
        <v>#DIV/0!</v>
      </c>
      <c r="AI748" s="990"/>
      <c r="AJ748" s="683"/>
      <c r="AK748" s="661"/>
      <c r="AL748" s="683"/>
      <c r="AM748" s="661"/>
      <c r="AN748" s="683"/>
      <c r="AO748" s="661"/>
      <c r="AP748" s="661">
        <v>0</v>
      </c>
      <c r="AQ748" s="683"/>
      <c r="AR748" s="756">
        <f t="shared" ref="AR748:AR749" si="1435">AT748</f>
        <v>0</v>
      </c>
      <c r="AS748" s="695" t="e">
        <f t="shared" si="1362"/>
        <v>#DIV/0!</v>
      </c>
      <c r="AT748" s="988">
        <f t="shared" ref="AT748" si="1436">E748</f>
        <v>0</v>
      </c>
      <c r="AU748" s="695" t="e">
        <f t="shared" si="1375"/>
        <v>#DIV/0!</v>
      </c>
      <c r="AV748" s="622"/>
      <c r="AW748" s="695" t="e">
        <f t="shared" si="1410"/>
        <v>#DIV/0!</v>
      </c>
      <c r="AX748" s="166"/>
      <c r="AY748" s="695" t="e">
        <f t="shared" si="1390"/>
        <v>#DIV/0!</v>
      </c>
      <c r="AZ748" s="622"/>
      <c r="BA748" s="695" t="e">
        <f t="shared" si="1391"/>
        <v>#DIV/0!</v>
      </c>
      <c r="BB748" s="622"/>
      <c r="BC748" s="622"/>
      <c r="BD748" s="622"/>
      <c r="BE748" s="622"/>
      <c r="BF748" s="622"/>
      <c r="BG748" s="622"/>
      <c r="BH748" s="622"/>
      <c r="BI748" s="622"/>
      <c r="BJ748" s="622"/>
      <c r="BK748" s="622"/>
      <c r="BL748" s="622"/>
      <c r="BM748" s="622"/>
      <c r="BN748" s="628">
        <f t="shared" ref="BN748" si="1437">BO748+BR748+BS748</f>
        <v>800000</v>
      </c>
      <c r="BO748" s="628">
        <f t="shared" ref="BO748" si="1438">BF748</f>
        <v>0</v>
      </c>
      <c r="BP748" s="628"/>
      <c r="BQ748" s="628"/>
      <c r="BR748" s="628">
        <f t="shared" ref="BR748" si="1439">BH748</f>
        <v>0</v>
      </c>
      <c r="BS748" s="628">
        <v>800000</v>
      </c>
      <c r="BT748" s="661">
        <v>0</v>
      </c>
      <c r="BU748" s="628">
        <f t="shared" ref="BU748" si="1440">BV748+BY748+BZ748</f>
        <v>800000</v>
      </c>
      <c r="BV748" s="538">
        <f t="shared" ref="BV748" si="1441">BM748</f>
        <v>0</v>
      </c>
      <c r="BW748" s="538"/>
      <c r="BX748" s="538"/>
      <c r="BY748" s="538">
        <f t="shared" ref="BY748" si="1442">BO748</f>
        <v>0</v>
      </c>
      <c r="BZ748" s="538">
        <v>800000</v>
      </c>
      <c r="CE748" s="695" t="e">
        <f t="shared" si="1365"/>
        <v>#DIV/0!</v>
      </c>
    </row>
    <row r="749" spans="1:12295" s="52" customFormat="1" ht="172.5" hidden="1" customHeight="1" x14ac:dyDescent="0.25">
      <c r="B749" s="526" t="s">
        <v>349</v>
      </c>
      <c r="C749" s="99" t="s">
        <v>496</v>
      </c>
      <c r="D749" s="168">
        <f t="shared" si="1431"/>
        <v>0</v>
      </c>
      <c r="E749" s="168">
        <v>0</v>
      </c>
      <c r="F749" s="168"/>
      <c r="G749" s="168"/>
      <c r="H749" s="168"/>
      <c r="I749" s="168"/>
      <c r="J749" s="168"/>
      <c r="K749" s="168">
        <f t="shared" si="1432"/>
        <v>0</v>
      </c>
      <c r="L749" s="692" t="e">
        <f t="shared" si="1359"/>
        <v>#DIV/0!</v>
      </c>
      <c r="M749" s="168">
        <f>E749</f>
        <v>0</v>
      </c>
      <c r="N749" s="692" t="e">
        <f t="shared" si="1433"/>
        <v>#DIV/0!</v>
      </c>
      <c r="O749" s="825"/>
      <c r="P749" s="825"/>
      <c r="Q749" s="825"/>
      <c r="R749" s="825"/>
      <c r="S749" s="825"/>
      <c r="T749" s="825"/>
      <c r="U749" s="825"/>
      <c r="V749" s="825"/>
      <c r="W749" s="825"/>
      <c r="X749" s="825"/>
      <c r="Y749" s="825"/>
      <c r="Z749" s="825"/>
      <c r="AA749" s="825"/>
      <c r="AB749" s="825"/>
      <c r="AC749" s="825"/>
      <c r="AD749" s="825"/>
      <c r="AE749" s="168">
        <f t="shared" si="1434"/>
        <v>0</v>
      </c>
      <c r="AF749" s="692" t="e">
        <f t="shared" si="1360"/>
        <v>#DIV/0!</v>
      </c>
      <c r="AG749" s="168">
        <v>0</v>
      </c>
      <c r="AH749" s="692" t="e">
        <f t="shared" si="1370"/>
        <v>#DIV/0!</v>
      </c>
      <c r="AI749" s="168"/>
      <c r="AJ749" s="825"/>
      <c r="AK749" s="825"/>
      <c r="AL749" s="825"/>
      <c r="AM749" s="825"/>
      <c r="AN749" s="825"/>
      <c r="AO749" s="825"/>
      <c r="AP749" s="825"/>
      <c r="AQ749" s="825"/>
      <c r="AR749" s="168">
        <f t="shared" si="1435"/>
        <v>0</v>
      </c>
      <c r="AS749" s="692" t="e">
        <f t="shared" si="1362"/>
        <v>#DIV/0!</v>
      </c>
      <c r="AT749" s="168">
        <f>D749</f>
        <v>0</v>
      </c>
      <c r="AU749" s="692" t="e">
        <f t="shared" si="1375"/>
        <v>#DIV/0!</v>
      </c>
      <c r="AV749" s="825"/>
      <c r="AW749" s="692"/>
      <c r="AX749" s="168"/>
      <c r="AY749" s="692"/>
      <c r="AZ749" s="825"/>
      <c r="BA749" s="692"/>
      <c r="BB749" s="825"/>
      <c r="BC749" s="825"/>
      <c r="BD749" s="825"/>
      <c r="BE749" s="825"/>
      <c r="BF749" s="825"/>
      <c r="BG749" s="825"/>
      <c r="BH749" s="825"/>
      <c r="BI749" s="825"/>
      <c r="BJ749" s="825"/>
      <c r="BK749" s="825"/>
      <c r="BL749" s="825"/>
      <c r="BM749" s="825"/>
      <c r="BN749" s="825"/>
      <c r="BO749" s="825"/>
      <c r="BP749" s="825"/>
      <c r="BQ749" s="825"/>
      <c r="BR749" s="825"/>
      <c r="BS749" s="825"/>
      <c r="BT749" s="825"/>
      <c r="BU749" s="825"/>
      <c r="BV749" s="825"/>
      <c r="BW749" s="825"/>
      <c r="BX749" s="825"/>
      <c r="BY749" s="825"/>
      <c r="BZ749" s="825"/>
      <c r="CE749" s="692"/>
    </row>
    <row r="750" spans="1:12295" s="175" customFormat="1" ht="127.5" customHeight="1" x14ac:dyDescent="0.3">
      <c r="A750" s="203"/>
      <c r="B750" s="526" t="s">
        <v>282</v>
      </c>
      <c r="C750" s="99" t="s">
        <v>111</v>
      </c>
      <c r="D750" s="168">
        <f>I750</f>
        <v>846410.2262700001</v>
      </c>
      <c r="E750" s="168"/>
      <c r="F750" s="168"/>
      <c r="G750" s="168"/>
      <c r="H750" s="168"/>
      <c r="I750" s="168">
        <f>'[10]2026_2028'!$AK$740</f>
        <v>846410.2262700001</v>
      </c>
      <c r="J750" s="168">
        <f>U750-I750</f>
        <v>-846410.2262700001</v>
      </c>
      <c r="K750" s="168">
        <f>U750</f>
        <v>0</v>
      </c>
      <c r="L750" s="692">
        <f t="shared" si="1359"/>
        <v>0</v>
      </c>
      <c r="M750" s="168"/>
      <c r="N750" s="825"/>
      <c r="O750" s="825"/>
      <c r="P750" s="825"/>
      <c r="Q750" s="825"/>
      <c r="R750" s="825"/>
      <c r="S750" s="825"/>
      <c r="T750" s="825"/>
      <c r="U750" s="825">
        <v>0</v>
      </c>
      <c r="V750" s="825">
        <f t="shared" si="1400"/>
        <v>-215742.56034000008</v>
      </c>
      <c r="W750" s="825"/>
      <c r="X750" s="825"/>
      <c r="Y750" s="825">
        <f>AC750-I750</f>
        <v>-215742.56034000008</v>
      </c>
      <c r="Z750" s="825">
        <f t="shared" si="1401"/>
        <v>630667.66593000002</v>
      </c>
      <c r="AA750" s="825">
        <f>E750</f>
        <v>0</v>
      </c>
      <c r="AB750" s="825"/>
      <c r="AC750" s="825">
        <v>630667.66593000002</v>
      </c>
      <c r="AD750" s="692">
        <f>U750/I750</f>
        <v>0</v>
      </c>
      <c r="AE750" s="168">
        <f>AO750</f>
        <v>0</v>
      </c>
      <c r="AF750" s="692">
        <f t="shared" si="1360"/>
        <v>0</v>
      </c>
      <c r="AG750" s="168"/>
      <c r="AH750" s="692"/>
      <c r="AI750" s="825"/>
      <c r="AJ750" s="825"/>
      <c r="AK750" s="825"/>
      <c r="AL750" s="825"/>
      <c r="AM750" s="825"/>
      <c r="AN750" s="825"/>
      <c r="AO750" s="825"/>
      <c r="AP750" s="825">
        <f>AR750-AO750</f>
        <v>733076.26066999999</v>
      </c>
      <c r="AQ750" s="692">
        <f>AO750/D750</f>
        <v>0</v>
      </c>
      <c r="AR750" s="168">
        <f>BB750</f>
        <v>733076.26066999999</v>
      </c>
      <c r="AS750" s="692">
        <f t="shared" si="1362"/>
        <v>0.86610042969418566</v>
      </c>
      <c r="AT750" s="168"/>
      <c r="AU750" s="692"/>
      <c r="AV750" s="825"/>
      <c r="AW750" s="692"/>
      <c r="AX750" s="168"/>
      <c r="AY750" s="692"/>
      <c r="AZ750" s="825"/>
      <c r="BA750" s="692"/>
      <c r="BB750" s="825">
        <v>733076.26066999999</v>
      </c>
      <c r="BC750" s="825"/>
      <c r="BD750" s="825"/>
      <c r="BE750" s="825"/>
      <c r="BF750" s="825"/>
      <c r="BG750" s="825"/>
      <c r="BH750" s="825"/>
      <c r="BI750" s="825"/>
      <c r="BJ750" s="825"/>
      <c r="BK750" s="825"/>
      <c r="BL750" s="825"/>
      <c r="BM750" s="825"/>
      <c r="BN750" s="825"/>
      <c r="BO750" s="825"/>
      <c r="BP750" s="825"/>
      <c r="BQ750" s="825"/>
      <c r="BR750" s="825"/>
      <c r="BS750" s="825"/>
      <c r="BT750" s="825"/>
      <c r="BU750" s="825"/>
      <c r="BV750" s="825"/>
      <c r="BW750" s="825"/>
      <c r="BX750" s="825"/>
      <c r="BY750" s="825"/>
      <c r="BZ750" s="825"/>
      <c r="CA750" s="825"/>
      <c r="CB750" s="825"/>
      <c r="CC750" s="825"/>
      <c r="CD750" s="825"/>
      <c r="CE750" s="692">
        <f>BB750/D750</f>
        <v>0.86610042969418566</v>
      </c>
      <c r="CF750" s="825"/>
      <c r="CG750" s="825"/>
      <c r="CH750" s="825"/>
      <c r="CI750" s="825"/>
      <c r="CJ750" s="825"/>
      <c r="CK750" s="825"/>
      <c r="CL750" s="825"/>
      <c r="CM750" s="825"/>
      <c r="CN750" s="825"/>
      <c r="CO750" s="89"/>
      <c r="CP750" s="89"/>
      <c r="CQ750" s="89"/>
      <c r="CR750" s="89"/>
      <c r="CS750" s="89"/>
      <c r="CT750" s="825"/>
      <c r="CU750" s="825"/>
      <c r="CV750" s="89"/>
      <c r="CW750" s="89"/>
      <c r="CX750" s="825"/>
      <c r="CY750" s="825"/>
      <c r="CZ750" s="89"/>
      <c r="DA750" s="89"/>
      <c r="DB750" s="825"/>
      <c r="DC750" s="825"/>
      <c r="DD750" s="825"/>
      <c r="DE750" s="825"/>
      <c r="DF750" s="825"/>
      <c r="DG750" s="825"/>
      <c r="DH750" s="825"/>
      <c r="DI750" s="89"/>
      <c r="DJ750" s="89"/>
      <c r="DK750" s="825"/>
      <c r="DL750" s="825"/>
      <c r="DM750" s="89"/>
      <c r="DN750" s="89"/>
      <c r="DO750" s="825"/>
      <c r="DP750" s="825"/>
      <c r="DQ750" s="825"/>
      <c r="DR750" s="825"/>
      <c r="DS750" s="825"/>
      <c r="DT750" s="203"/>
      <c r="DU750" s="107"/>
      <c r="DV750" s="825"/>
      <c r="DW750" s="825"/>
      <c r="DX750" s="825"/>
      <c r="DY750" s="825"/>
      <c r="DZ750" s="825"/>
      <c r="EA750" s="825"/>
      <c r="EB750" s="825"/>
      <c r="EC750" s="168"/>
      <c r="ED750" s="168"/>
      <c r="EE750" s="168"/>
      <c r="EF750" s="168"/>
      <c r="EG750" s="168"/>
      <c r="EH750" s="168"/>
      <c r="EI750" s="168"/>
      <c r="EJ750" s="168"/>
      <c r="EK750" s="168"/>
      <c r="EL750" s="168"/>
      <c r="EM750" s="168"/>
      <c r="EN750" s="168"/>
      <c r="EO750" s="168"/>
      <c r="EP750" s="168"/>
      <c r="EQ750" s="168"/>
      <c r="ER750" s="168"/>
      <c r="ES750" s="168"/>
      <c r="ET750" s="168"/>
      <c r="EU750" s="168"/>
      <c r="EV750" s="168"/>
      <c r="EW750" s="168"/>
      <c r="EX750" s="168"/>
      <c r="EY750" s="168"/>
      <c r="EZ750" s="168"/>
      <c r="FA750" s="168"/>
      <c r="FB750" s="168"/>
      <c r="FC750" s="168"/>
      <c r="FD750" s="168"/>
      <c r="FE750" s="168"/>
      <c r="FF750" s="168"/>
      <c r="FG750" s="168"/>
      <c r="FH750" s="168"/>
      <c r="FI750" s="168"/>
      <c r="FJ750" s="168"/>
      <c r="FK750" s="168"/>
      <c r="FL750" s="168"/>
      <c r="FM750" s="168"/>
      <c r="FN750" s="168"/>
      <c r="FO750" s="168"/>
      <c r="FP750" s="168"/>
      <c r="FQ750" s="168"/>
      <c r="FR750" s="168"/>
      <c r="FS750" s="168"/>
      <c r="FT750" s="168"/>
      <c r="FU750" s="825"/>
      <c r="FV750" s="825"/>
      <c r="FW750" s="825"/>
      <c r="FX750" s="825"/>
      <c r="FY750" s="825"/>
      <c r="FZ750" s="825"/>
      <c r="GA750" s="825"/>
      <c r="GB750" s="825"/>
      <c r="GC750" s="825"/>
      <c r="GD750" s="825"/>
      <c r="GE750" s="825"/>
      <c r="GF750" s="825"/>
      <c r="GG750" s="825"/>
      <c r="GH750" s="825"/>
      <c r="GI750" s="825"/>
      <c r="GJ750" s="825"/>
      <c r="GK750" s="825"/>
      <c r="GL750" s="825"/>
      <c r="GM750" s="825"/>
      <c r="GN750" s="825"/>
      <c r="GO750" s="825"/>
      <c r="GP750" s="825"/>
      <c r="GQ750" s="825"/>
      <c r="GR750" s="825"/>
      <c r="GS750" s="89"/>
      <c r="GT750" s="89"/>
      <c r="GU750" s="89"/>
      <c r="GV750" s="89"/>
      <c r="GW750" s="89"/>
      <c r="GX750" s="825"/>
      <c r="GY750" s="825"/>
      <c r="GZ750" s="89"/>
      <c r="HA750" s="89"/>
      <c r="HB750" s="825"/>
      <c r="HC750" s="825"/>
      <c r="HD750" s="89"/>
      <c r="HE750" s="89"/>
      <c r="HF750" s="825"/>
      <c r="HG750" s="825"/>
      <c r="HH750" s="825"/>
      <c r="HI750" s="825"/>
      <c r="HJ750" s="825"/>
      <c r="HK750" s="825"/>
      <c r="HL750" s="825"/>
      <c r="HM750" s="89"/>
      <c r="HN750" s="89"/>
      <c r="HO750" s="825"/>
      <c r="HP750" s="825"/>
      <c r="HQ750" s="89"/>
      <c r="HR750" s="89"/>
      <c r="HS750" s="825"/>
      <c r="HT750" s="825"/>
      <c r="HU750" s="825"/>
      <c r="HV750" s="825"/>
      <c r="HW750" s="825"/>
      <c r="HX750" s="203"/>
      <c r="HY750" s="107"/>
      <c r="HZ750" s="825"/>
      <c r="IA750" s="825"/>
      <c r="IB750" s="825"/>
      <c r="IC750" s="825"/>
      <c r="ID750" s="825"/>
      <c r="IE750" s="825"/>
      <c r="IF750" s="825"/>
      <c r="IG750" s="168"/>
      <c r="IH750" s="168"/>
      <c r="II750" s="168"/>
      <c r="IJ750" s="168"/>
      <c r="IK750" s="168"/>
      <c r="IL750" s="168"/>
      <c r="IM750" s="168"/>
      <c r="IN750" s="168"/>
      <c r="IO750" s="168"/>
      <c r="IP750" s="168"/>
      <c r="IQ750" s="168"/>
      <c r="IR750" s="168"/>
      <c r="IS750" s="168"/>
      <c r="IT750" s="168"/>
      <c r="IU750" s="168"/>
      <c r="IV750" s="168"/>
      <c r="IW750" s="168"/>
      <c r="IX750" s="168"/>
      <c r="IY750" s="168"/>
      <c r="IZ750" s="168"/>
      <c r="JA750" s="168"/>
      <c r="JB750" s="168"/>
      <c r="JC750" s="168"/>
      <c r="JD750" s="168"/>
      <c r="JE750" s="168"/>
      <c r="JF750" s="168"/>
      <c r="JG750" s="168"/>
      <c r="JH750" s="168"/>
      <c r="JI750" s="168"/>
      <c r="JJ750" s="168"/>
      <c r="JK750" s="168"/>
      <c r="JL750" s="168"/>
      <c r="JM750" s="168"/>
      <c r="JN750" s="168"/>
      <c r="JO750" s="168"/>
      <c r="JP750" s="168"/>
      <c r="JQ750" s="168"/>
      <c r="JR750" s="168"/>
      <c r="JS750" s="168"/>
      <c r="JT750" s="168"/>
      <c r="JU750" s="168"/>
      <c r="JV750" s="168"/>
      <c r="JW750" s="168"/>
      <c r="JX750" s="168"/>
      <c r="JY750" s="825"/>
      <c r="JZ750" s="825"/>
      <c r="KA750" s="825"/>
      <c r="KB750" s="825"/>
      <c r="KC750" s="825"/>
      <c r="KD750" s="825"/>
      <c r="KE750" s="825"/>
      <c r="KF750" s="825"/>
      <c r="KG750" s="825"/>
      <c r="KH750" s="825"/>
      <c r="KI750" s="825"/>
      <c r="KJ750" s="825"/>
      <c r="KK750" s="825"/>
      <c r="KL750" s="825"/>
      <c r="KM750" s="825"/>
      <c r="KN750" s="825"/>
      <c r="KO750" s="825"/>
      <c r="KP750" s="825"/>
      <c r="KQ750" s="825"/>
      <c r="KR750" s="825"/>
      <c r="KS750" s="825"/>
      <c r="KT750" s="825"/>
      <c r="KU750" s="825"/>
      <c r="KV750" s="825"/>
      <c r="KW750" s="89"/>
      <c r="KX750" s="89"/>
      <c r="KY750" s="89"/>
      <c r="KZ750" s="89"/>
      <c r="LA750" s="89"/>
      <c r="LB750" s="825"/>
      <c r="LC750" s="825"/>
      <c r="LD750" s="89"/>
      <c r="LE750" s="89"/>
      <c r="LF750" s="825"/>
      <c r="LG750" s="825"/>
      <c r="LH750" s="89"/>
      <c r="LI750" s="89"/>
      <c r="LJ750" s="825"/>
      <c r="LK750" s="825"/>
      <c r="LL750" s="825"/>
      <c r="LM750" s="825"/>
      <c r="LN750" s="825"/>
      <c r="LO750" s="825"/>
      <c r="LP750" s="825"/>
      <c r="LQ750" s="89"/>
      <c r="LR750" s="89"/>
      <c r="LS750" s="825"/>
      <c r="LT750" s="825"/>
      <c r="LU750" s="89"/>
      <c r="LV750" s="89"/>
      <c r="LW750" s="825"/>
      <c r="LX750" s="825"/>
      <c r="LY750" s="825"/>
      <c r="LZ750" s="825"/>
      <c r="MA750" s="825"/>
      <c r="MB750" s="203"/>
      <c r="MC750" s="107"/>
      <c r="MD750" s="825"/>
      <c r="ME750" s="825"/>
      <c r="MF750" s="825"/>
      <c r="MG750" s="825"/>
      <c r="MH750" s="825"/>
      <c r="MI750" s="825"/>
      <c r="MJ750" s="825"/>
      <c r="MK750" s="168"/>
      <c r="ML750" s="168"/>
      <c r="MM750" s="168"/>
      <c r="MN750" s="168"/>
      <c r="MO750" s="168"/>
      <c r="MP750" s="168"/>
      <c r="MQ750" s="168"/>
      <c r="MR750" s="168"/>
      <c r="MS750" s="168"/>
      <c r="MT750" s="168"/>
      <c r="MU750" s="168"/>
      <c r="MV750" s="168"/>
      <c r="MW750" s="168"/>
      <c r="MX750" s="168"/>
      <c r="MY750" s="168"/>
      <c r="MZ750" s="168"/>
      <c r="NA750" s="168"/>
      <c r="NB750" s="168"/>
      <c r="NC750" s="168"/>
      <c r="ND750" s="168"/>
      <c r="NE750" s="168"/>
      <c r="NF750" s="168"/>
      <c r="NG750" s="168"/>
      <c r="NH750" s="168"/>
      <c r="NI750" s="168"/>
      <c r="NJ750" s="168"/>
      <c r="NK750" s="168"/>
      <c r="NL750" s="168"/>
      <c r="NM750" s="168"/>
      <c r="NN750" s="168"/>
      <c r="NO750" s="168"/>
      <c r="NP750" s="168"/>
      <c r="NQ750" s="168"/>
      <c r="NR750" s="168"/>
      <c r="NS750" s="168"/>
      <c r="NT750" s="168"/>
      <c r="NU750" s="168"/>
      <c r="NV750" s="168"/>
      <c r="NW750" s="168"/>
      <c r="NX750" s="168"/>
      <c r="NY750" s="168"/>
      <c r="NZ750" s="168"/>
      <c r="OA750" s="168"/>
      <c r="OB750" s="168"/>
      <c r="OC750" s="825"/>
      <c r="OD750" s="825"/>
      <c r="OE750" s="825"/>
      <c r="OF750" s="825"/>
      <c r="OG750" s="825"/>
      <c r="OH750" s="825"/>
      <c r="OI750" s="825"/>
      <c r="OJ750" s="825"/>
      <c r="OK750" s="825"/>
      <c r="OL750" s="825"/>
      <c r="OM750" s="825"/>
      <c r="ON750" s="825"/>
      <c r="OO750" s="825"/>
      <c r="OP750" s="825"/>
      <c r="OQ750" s="825"/>
      <c r="OR750" s="825"/>
      <c r="OS750" s="825"/>
      <c r="OT750" s="825"/>
      <c r="OU750" s="825"/>
      <c r="OV750" s="825"/>
      <c r="OW750" s="825"/>
      <c r="OX750" s="825"/>
      <c r="OY750" s="825"/>
      <c r="OZ750" s="825"/>
      <c r="PA750" s="89"/>
      <c r="PB750" s="89"/>
      <c r="PC750" s="89"/>
      <c r="PD750" s="89"/>
      <c r="PE750" s="89"/>
      <c r="PF750" s="825"/>
      <c r="PG750" s="825"/>
      <c r="PH750" s="89"/>
      <c r="PI750" s="89"/>
      <c r="PJ750" s="825"/>
      <c r="PK750" s="825"/>
      <c r="PL750" s="89"/>
      <c r="PM750" s="89"/>
      <c r="PN750" s="825"/>
      <c r="PO750" s="825"/>
      <c r="PP750" s="825"/>
      <c r="PQ750" s="825"/>
      <c r="PR750" s="825"/>
      <c r="PS750" s="825"/>
      <c r="PT750" s="825"/>
      <c r="PU750" s="89"/>
      <c r="PV750" s="89"/>
      <c r="PW750" s="825"/>
      <c r="PX750" s="825"/>
      <c r="PY750" s="89"/>
      <c r="PZ750" s="89"/>
      <c r="QA750" s="825"/>
      <c r="QB750" s="825"/>
      <c r="QC750" s="825"/>
      <c r="QD750" s="825"/>
      <c r="QE750" s="825"/>
      <c r="QF750" s="203"/>
      <c r="QG750" s="107"/>
      <c r="QH750" s="825"/>
      <c r="QI750" s="825"/>
      <c r="QJ750" s="825"/>
      <c r="QK750" s="825"/>
      <c r="QL750" s="825"/>
      <c r="QM750" s="825"/>
      <c r="QN750" s="825"/>
      <c r="QO750" s="168"/>
      <c r="QP750" s="168"/>
      <c r="QQ750" s="168"/>
      <c r="QR750" s="168"/>
      <c r="QS750" s="168"/>
      <c r="QT750" s="168"/>
      <c r="QU750" s="168"/>
      <c r="QV750" s="168"/>
      <c r="QW750" s="168"/>
      <c r="QX750" s="168"/>
      <c r="QY750" s="168"/>
      <c r="QZ750" s="168"/>
      <c r="RA750" s="168"/>
      <c r="RB750" s="168"/>
      <c r="RC750" s="168"/>
      <c r="RD750" s="168"/>
      <c r="RE750" s="168"/>
      <c r="RF750" s="168"/>
      <c r="RG750" s="168"/>
      <c r="RH750" s="168"/>
      <c r="RI750" s="168"/>
      <c r="RJ750" s="168"/>
      <c r="RK750" s="168"/>
      <c r="RL750" s="168"/>
      <c r="RM750" s="168"/>
      <c r="RN750" s="168"/>
      <c r="RO750" s="168"/>
      <c r="RP750" s="168"/>
      <c r="RQ750" s="168"/>
      <c r="RR750" s="168"/>
      <c r="RS750" s="168"/>
      <c r="RT750" s="168"/>
      <c r="RU750" s="168"/>
      <c r="RV750" s="168"/>
      <c r="RW750" s="168"/>
      <c r="RX750" s="168"/>
      <c r="RY750" s="168"/>
      <c r="RZ750" s="168"/>
      <c r="SA750" s="168"/>
      <c r="SB750" s="168"/>
      <c r="SC750" s="168"/>
      <c r="SD750" s="168"/>
      <c r="SE750" s="168"/>
      <c r="SF750" s="168"/>
      <c r="SG750" s="825"/>
      <c r="SH750" s="825"/>
      <c r="SI750" s="825"/>
      <c r="SJ750" s="825"/>
      <c r="SK750" s="825"/>
      <c r="SL750" s="825"/>
      <c r="SM750" s="825"/>
      <c r="SN750" s="825"/>
      <c r="SO750" s="825"/>
      <c r="SP750" s="825"/>
      <c r="SQ750" s="825"/>
      <c r="SR750" s="825"/>
      <c r="SS750" s="825"/>
      <c r="ST750" s="825"/>
      <c r="SU750" s="825"/>
      <c r="SV750" s="825"/>
      <c r="SW750" s="825"/>
      <c r="SX750" s="825"/>
      <c r="SY750" s="825"/>
      <c r="SZ750" s="825"/>
      <c r="TA750" s="825"/>
      <c r="TB750" s="825"/>
      <c r="TC750" s="825"/>
      <c r="TD750" s="825"/>
      <c r="TE750" s="89"/>
      <c r="TF750" s="89"/>
      <c r="TG750" s="89"/>
      <c r="TH750" s="89"/>
      <c r="TI750" s="89"/>
      <c r="TJ750" s="825"/>
      <c r="TK750" s="825"/>
      <c r="TL750" s="89"/>
      <c r="TM750" s="89"/>
      <c r="TN750" s="825"/>
      <c r="TO750" s="825"/>
      <c r="TP750" s="89"/>
      <c r="TQ750" s="89"/>
      <c r="TR750" s="825"/>
      <c r="TS750" s="825"/>
      <c r="TT750" s="825"/>
      <c r="TU750" s="825"/>
      <c r="TV750" s="825"/>
      <c r="TW750" s="825"/>
      <c r="TX750" s="825"/>
      <c r="TY750" s="89"/>
      <c r="TZ750" s="89"/>
      <c r="UA750" s="825"/>
      <c r="UB750" s="825"/>
      <c r="UC750" s="89"/>
      <c r="UD750" s="89"/>
      <c r="UE750" s="825"/>
      <c r="UF750" s="825"/>
      <c r="UG750" s="825"/>
      <c r="UH750" s="825"/>
      <c r="UI750" s="825"/>
      <c r="UJ750" s="203"/>
      <c r="UK750" s="107"/>
      <c r="UL750" s="825"/>
      <c r="UM750" s="825"/>
      <c r="UN750" s="825"/>
      <c r="UO750" s="825"/>
      <c r="UP750" s="825"/>
      <c r="UQ750" s="825"/>
      <c r="UR750" s="825"/>
      <c r="US750" s="168"/>
      <c r="UT750" s="168"/>
      <c r="UU750" s="168"/>
      <c r="UV750" s="168"/>
      <c r="UW750" s="168"/>
      <c r="UX750" s="168"/>
      <c r="UY750" s="168"/>
      <c r="UZ750" s="168"/>
      <c r="VA750" s="168"/>
      <c r="VB750" s="168"/>
      <c r="VC750" s="168"/>
      <c r="VD750" s="168"/>
      <c r="VE750" s="168"/>
      <c r="VF750" s="168"/>
      <c r="VG750" s="168"/>
      <c r="VH750" s="168"/>
      <c r="VI750" s="168"/>
      <c r="VJ750" s="168"/>
      <c r="VK750" s="168"/>
      <c r="VL750" s="168"/>
      <c r="VM750" s="168"/>
      <c r="VN750" s="168"/>
      <c r="VO750" s="168"/>
      <c r="VP750" s="168"/>
      <c r="VQ750" s="168"/>
      <c r="VR750" s="168"/>
      <c r="VS750" s="168"/>
      <c r="VT750" s="168"/>
      <c r="VU750" s="168"/>
      <c r="VV750" s="168"/>
      <c r="VW750" s="168"/>
      <c r="VX750" s="168"/>
      <c r="VY750" s="168"/>
      <c r="VZ750" s="168"/>
      <c r="WA750" s="168"/>
      <c r="WB750" s="168"/>
      <c r="WC750" s="168"/>
      <c r="WD750" s="168"/>
      <c r="WE750" s="168"/>
      <c r="WF750" s="168"/>
      <c r="WG750" s="168"/>
      <c r="WH750" s="168"/>
      <c r="WI750" s="168"/>
      <c r="WJ750" s="168"/>
      <c r="WK750" s="825"/>
      <c r="WL750" s="825"/>
      <c r="WM750" s="825"/>
      <c r="WN750" s="825"/>
      <c r="WO750" s="825"/>
      <c r="WP750" s="825"/>
      <c r="WQ750" s="825"/>
      <c r="WR750" s="825"/>
      <c r="WS750" s="825"/>
      <c r="WT750" s="825"/>
      <c r="WU750" s="825"/>
      <c r="WV750" s="825"/>
      <c r="WW750" s="825"/>
      <c r="WX750" s="825"/>
      <c r="WY750" s="825"/>
      <c r="WZ750" s="825"/>
      <c r="XA750" s="825"/>
      <c r="XB750" s="825"/>
      <c r="XC750" s="825"/>
      <c r="XD750" s="825"/>
      <c r="XE750" s="825"/>
      <c r="XF750" s="825"/>
      <c r="XG750" s="825"/>
      <c r="XH750" s="825"/>
      <c r="XI750" s="89"/>
      <c r="XJ750" s="89"/>
      <c r="XK750" s="89"/>
      <c r="XL750" s="89"/>
      <c r="XM750" s="89"/>
      <c r="XN750" s="825"/>
      <c r="XO750" s="825"/>
      <c r="XP750" s="89"/>
      <c r="XQ750" s="89"/>
      <c r="XR750" s="825"/>
      <c r="XS750" s="825"/>
      <c r="XT750" s="89"/>
      <c r="XU750" s="89"/>
      <c r="XV750" s="825"/>
      <c r="XW750" s="825"/>
      <c r="XX750" s="825"/>
      <c r="XY750" s="825"/>
      <c r="XZ750" s="825"/>
      <c r="YA750" s="825"/>
      <c r="YB750" s="825"/>
      <c r="YC750" s="89"/>
      <c r="YD750" s="89"/>
      <c r="YE750" s="825"/>
      <c r="YF750" s="825"/>
      <c r="YG750" s="89"/>
      <c r="YH750" s="89"/>
      <c r="YI750" s="825"/>
      <c r="YJ750" s="825"/>
      <c r="YK750" s="825"/>
      <c r="YL750" s="825"/>
      <c r="YM750" s="825"/>
      <c r="YN750" s="203"/>
      <c r="YO750" s="107"/>
      <c r="YP750" s="825"/>
      <c r="YQ750" s="825"/>
      <c r="YR750" s="825"/>
      <c r="YS750" s="825"/>
      <c r="YT750" s="825"/>
      <c r="YU750" s="825"/>
      <c r="YV750" s="825"/>
      <c r="YW750" s="168"/>
      <c r="YX750" s="168"/>
      <c r="YY750" s="168"/>
      <c r="YZ750" s="168"/>
      <c r="ZA750" s="168"/>
      <c r="ZB750" s="168"/>
      <c r="ZC750" s="168"/>
      <c r="ZD750" s="168"/>
      <c r="ZE750" s="168"/>
      <c r="ZF750" s="168"/>
      <c r="ZG750" s="168"/>
      <c r="ZH750" s="168"/>
      <c r="ZI750" s="168"/>
      <c r="ZJ750" s="168"/>
      <c r="ZK750" s="168"/>
      <c r="ZL750" s="168"/>
      <c r="ZM750" s="168"/>
      <c r="ZN750" s="168"/>
      <c r="ZO750" s="168"/>
      <c r="ZP750" s="168"/>
      <c r="ZQ750" s="168"/>
      <c r="ZR750" s="168"/>
      <c r="ZS750" s="168"/>
      <c r="ZT750" s="168"/>
      <c r="ZU750" s="168"/>
      <c r="ZV750" s="168"/>
      <c r="ZW750" s="168"/>
      <c r="ZX750" s="168"/>
      <c r="ZY750" s="168"/>
      <c r="ZZ750" s="168"/>
      <c r="AAA750" s="168"/>
      <c r="AAB750" s="168"/>
      <c r="AAC750" s="168"/>
      <c r="AAD750" s="168"/>
      <c r="AAE750" s="168"/>
      <c r="AAF750" s="168"/>
      <c r="AAG750" s="168"/>
      <c r="AAH750" s="168"/>
      <c r="AAI750" s="168"/>
      <c r="AAJ750" s="168"/>
      <c r="AAK750" s="168"/>
      <c r="AAL750" s="168"/>
      <c r="AAM750" s="168"/>
      <c r="AAN750" s="168"/>
      <c r="AAO750" s="825"/>
      <c r="AAP750" s="825"/>
      <c r="AAQ750" s="825"/>
      <c r="AAR750" s="825"/>
      <c r="AAS750" s="825"/>
      <c r="AAT750" s="825"/>
      <c r="AAU750" s="825"/>
      <c r="AAV750" s="825"/>
      <c r="AAW750" s="825"/>
      <c r="AAX750" s="825"/>
      <c r="AAY750" s="825"/>
      <c r="AAZ750" s="825"/>
      <c r="ABA750" s="825"/>
      <c r="ABB750" s="825"/>
      <c r="ABC750" s="825"/>
      <c r="ABD750" s="825"/>
      <c r="ABE750" s="825"/>
      <c r="ABF750" s="825"/>
      <c r="ABG750" s="825"/>
      <c r="ABH750" s="825"/>
      <c r="ABI750" s="825"/>
      <c r="ABJ750" s="825"/>
      <c r="ABK750" s="825"/>
      <c r="ABL750" s="825"/>
      <c r="ABM750" s="89"/>
      <c r="ABN750" s="89"/>
      <c r="ABO750" s="89"/>
      <c r="ABP750" s="89"/>
      <c r="ABQ750" s="89"/>
      <c r="ABR750" s="825"/>
      <c r="ABS750" s="825"/>
      <c r="ABT750" s="89"/>
      <c r="ABU750" s="89"/>
      <c r="ABV750" s="825"/>
      <c r="ABW750" s="825"/>
      <c r="ABX750" s="89"/>
      <c r="ABY750" s="89"/>
      <c r="ABZ750" s="825"/>
      <c r="ACA750" s="825"/>
      <c r="ACB750" s="825"/>
      <c r="ACC750" s="825"/>
      <c r="ACD750" s="825"/>
      <c r="ACE750" s="825"/>
      <c r="ACF750" s="825"/>
      <c r="ACG750" s="89"/>
      <c r="ACH750" s="89"/>
      <c r="ACI750" s="825"/>
      <c r="ACJ750" s="825"/>
      <c r="ACK750" s="89"/>
      <c r="ACL750" s="89"/>
      <c r="ACM750" s="825"/>
      <c r="ACN750" s="825"/>
      <c r="ACO750" s="825"/>
      <c r="ACP750" s="825"/>
      <c r="ACQ750" s="825"/>
      <c r="ACR750" s="203"/>
      <c r="ACS750" s="107"/>
      <c r="ACT750" s="825"/>
      <c r="ACU750" s="825"/>
      <c r="ACV750" s="825"/>
      <c r="ACW750" s="825"/>
      <c r="ACX750" s="825"/>
      <c r="ACY750" s="825"/>
      <c r="ACZ750" s="825"/>
      <c r="ADA750" s="168"/>
      <c r="ADB750" s="168"/>
      <c r="ADC750" s="168"/>
      <c r="ADD750" s="168"/>
      <c r="ADE750" s="168"/>
      <c r="ADF750" s="168"/>
      <c r="ADG750" s="168"/>
      <c r="ADH750" s="168"/>
      <c r="ADI750" s="168"/>
      <c r="ADJ750" s="168"/>
      <c r="ADK750" s="168"/>
      <c r="ADL750" s="168"/>
      <c r="ADM750" s="168"/>
      <c r="ADN750" s="168"/>
      <c r="ADO750" s="168"/>
      <c r="ADP750" s="168"/>
      <c r="ADQ750" s="168"/>
      <c r="ADR750" s="168"/>
      <c r="ADS750" s="168"/>
      <c r="ADT750" s="168"/>
      <c r="ADU750" s="168"/>
      <c r="ADV750" s="168"/>
      <c r="ADW750" s="168"/>
      <c r="ADX750" s="168"/>
      <c r="ADY750" s="168"/>
      <c r="ADZ750" s="168"/>
      <c r="AEA750" s="168"/>
      <c r="AEB750" s="168"/>
      <c r="AEC750" s="168"/>
      <c r="AED750" s="168"/>
      <c r="AEE750" s="168"/>
      <c r="AEF750" s="168"/>
      <c r="AEG750" s="168"/>
      <c r="AEH750" s="168"/>
      <c r="AEI750" s="168"/>
      <c r="AEJ750" s="168"/>
      <c r="AEK750" s="168"/>
      <c r="AEL750" s="168"/>
      <c r="AEM750" s="168"/>
      <c r="AEN750" s="168"/>
      <c r="AEO750" s="168"/>
      <c r="AEP750" s="168"/>
      <c r="AEQ750" s="168"/>
      <c r="AER750" s="168"/>
      <c r="AES750" s="825"/>
      <c r="AET750" s="825"/>
      <c r="AEU750" s="825"/>
      <c r="AEV750" s="825"/>
      <c r="AEW750" s="825"/>
      <c r="AEX750" s="825"/>
      <c r="AEY750" s="825"/>
      <c r="AEZ750" s="825"/>
      <c r="AFA750" s="825"/>
      <c r="AFB750" s="825"/>
      <c r="AFC750" s="825"/>
      <c r="AFD750" s="825"/>
      <c r="AFE750" s="825"/>
      <c r="AFF750" s="825"/>
      <c r="AFG750" s="825"/>
      <c r="AFH750" s="825"/>
      <c r="AFI750" s="825"/>
      <c r="AFJ750" s="825"/>
      <c r="AFK750" s="825"/>
      <c r="AFL750" s="825"/>
      <c r="AFM750" s="825"/>
      <c r="AFN750" s="825"/>
      <c r="AFO750" s="825"/>
      <c r="AFP750" s="825"/>
      <c r="AFQ750" s="89"/>
      <c r="AFR750" s="89"/>
      <c r="AFS750" s="89"/>
      <c r="AFT750" s="89"/>
      <c r="AFU750" s="89"/>
      <c r="AFV750" s="825"/>
      <c r="AFW750" s="825"/>
      <c r="AFX750" s="89"/>
      <c r="AFY750" s="89"/>
      <c r="AFZ750" s="825"/>
      <c r="AGA750" s="825"/>
      <c r="AGB750" s="89"/>
      <c r="AGC750" s="89"/>
      <c r="AGD750" s="825"/>
      <c r="AGE750" s="825"/>
      <c r="AGF750" s="825"/>
      <c r="AGG750" s="825"/>
      <c r="AGH750" s="825"/>
      <c r="AGI750" s="825"/>
      <c r="AGJ750" s="825"/>
      <c r="AGK750" s="89"/>
      <c r="AGL750" s="89"/>
      <c r="AGM750" s="825"/>
      <c r="AGN750" s="825"/>
      <c r="AGO750" s="89"/>
      <c r="AGP750" s="89"/>
      <c r="AGQ750" s="825"/>
      <c r="AGR750" s="825"/>
      <c r="AGS750" s="825"/>
      <c r="AGT750" s="825"/>
      <c r="AGU750" s="825"/>
      <c r="AGV750" s="203"/>
      <c r="AGW750" s="107"/>
      <c r="AGX750" s="825"/>
      <c r="AGY750" s="825"/>
      <c r="AGZ750" s="825"/>
      <c r="AHA750" s="825"/>
      <c r="AHB750" s="825"/>
      <c r="AHC750" s="825"/>
      <c r="AHD750" s="825"/>
      <c r="AHE750" s="168"/>
      <c r="AHF750" s="168"/>
      <c r="AHG750" s="168"/>
      <c r="AHH750" s="168"/>
      <c r="AHI750" s="168"/>
      <c r="AHJ750" s="168"/>
      <c r="AHK750" s="168"/>
      <c r="AHL750" s="168"/>
      <c r="AHM750" s="168"/>
      <c r="AHN750" s="168"/>
      <c r="AHO750" s="168"/>
      <c r="AHP750" s="168"/>
      <c r="AHQ750" s="168"/>
      <c r="AHR750" s="168"/>
      <c r="AHS750" s="168"/>
      <c r="AHT750" s="168"/>
      <c r="AHU750" s="168"/>
      <c r="AHV750" s="168"/>
      <c r="AHW750" s="168"/>
      <c r="AHX750" s="168"/>
      <c r="AHY750" s="168"/>
      <c r="AHZ750" s="168"/>
      <c r="AIA750" s="168"/>
      <c r="AIB750" s="168"/>
      <c r="AIC750" s="168"/>
      <c r="AID750" s="168"/>
      <c r="AIE750" s="168"/>
      <c r="AIF750" s="168"/>
      <c r="AIG750" s="168"/>
      <c r="AIH750" s="168"/>
      <c r="AII750" s="168"/>
      <c r="AIJ750" s="168"/>
      <c r="AIK750" s="168"/>
      <c r="AIL750" s="168"/>
      <c r="AIM750" s="168"/>
      <c r="AIN750" s="168"/>
      <c r="AIO750" s="168"/>
      <c r="AIP750" s="168"/>
      <c r="AIQ750" s="168"/>
      <c r="AIR750" s="168"/>
      <c r="AIS750" s="168"/>
      <c r="AIT750" s="168"/>
      <c r="AIU750" s="168"/>
      <c r="AIV750" s="168"/>
      <c r="AIW750" s="825"/>
      <c r="AIX750" s="825"/>
      <c r="AIY750" s="825"/>
      <c r="AIZ750" s="825"/>
      <c r="AJA750" s="825"/>
      <c r="AJB750" s="825"/>
      <c r="AJC750" s="825"/>
      <c r="AJD750" s="825"/>
      <c r="AJE750" s="825"/>
      <c r="AJF750" s="825"/>
      <c r="AJG750" s="825"/>
      <c r="AJH750" s="825"/>
      <c r="AJI750" s="825"/>
      <c r="AJJ750" s="825"/>
      <c r="AJK750" s="825"/>
      <c r="AJL750" s="825"/>
      <c r="AJM750" s="825"/>
      <c r="AJN750" s="825"/>
      <c r="AJO750" s="825"/>
      <c r="AJP750" s="825"/>
      <c r="AJQ750" s="825"/>
      <c r="AJR750" s="825"/>
      <c r="AJS750" s="825"/>
      <c r="AJT750" s="825"/>
      <c r="AJU750" s="89"/>
      <c r="AJV750" s="89"/>
      <c r="AJW750" s="89"/>
      <c r="AJX750" s="89"/>
      <c r="AJY750" s="89"/>
      <c r="AJZ750" s="825"/>
      <c r="AKA750" s="825"/>
      <c r="AKB750" s="89"/>
      <c r="AKC750" s="89"/>
      <c r="AKD750" s="825"/>
      <c r="AKE750" s="825"/>
      <c r="AKF750" s="89"/>
      <c r="AKG750" s="89"/>
      <c r="AKH750" s="825"/>
      <c r="AKI750" s="825"/>
      <c r="AKJ750" s="825"/>
      <c r="AKK750" s="825"/>
      <c r="AKL750" s="825"/>
      <c r="AKM750" s="825"/>
      <c r="AKN750" s="825"/>
      <c r="AKO750" s="89"/>
      <c r="AKP750" s="89"/>
      <c r="AKQ750" s="825"/>
      <c r="AKR750" s="825"/>
      <c r="AKS750" s="89"/>
      <c r="AKT750" s="89"/>
      <c r="AKU750" s="825"/>
      <c r="AKV750" s="825"/>
      <c r="AKW750" s="825"/>
      <c r="AKX750" s="825"/>
      <c r="AKY750" s="825"/>
      <c r="AKZ750" s="203"/>
      <c r="ALA750" s="107"/>
      <c r="ALB750" s="825"/>
      <c r="ALC750" s="825"/>
      <c r="ALD750" s="825"/>
      <c r="ALE750" s="825"/>
      <c r="ALF750" s="825"/>
      <c r="ALG750" s="825"/>
      <c r="ALH750" s="825"/>
      <c r="ALI750" s="168"/>
      <c r="ALJ750" s="168"/>
      <c r="ALK750" s="168"/>
      <c r="ALL750" s="168"/>
      <c r="ALM750" s="168"/>
      <c r="ALN750" s="168"/>
      <c r="ALO750" s="168"/>
      <c r="ALP750" s="168"/>
      <c r="ALQ750" s="168"/>
      <c r="ALR750" s="168"/>
      <c r="ALS750" s="168"/>
      <c r="ALT750" s="168"/>
      <c r="ALU750" s="168"/>
      <c r="ALV750" s="168"/>
      <c r="ALW750" s="168"/>
      <c r="ALX750" s="168"/>
      <c r="ALY750" s="168"/>
      <c r="ALZ750" s="168"/>
      <c r="AMA750" s="168"/>
      <c r="AMB750" s="168"/>
      <c r="AMC750" s="168"/>
      <c r="AMD750" s="168"/>
      <c r="AME750" s="168"/>
      <c r="AMF750" s="168"/>
      <c r="AMG750" s="168"/>
      <c r="AMH750" s="168"/>
      <c r="AMI750" s="168"/>
      <c r="AMJ750" s="168"/>
      <c r="AMK750" s="168"/>
      <c r="AML750" s="168"/>
      <c r="AMM750" s="168"/>
      <c r="AMN750" s="168"/>
      <c r="AMO750" s="168"/>
      <c r="AMP750" s="168"/>
      <c r="AMQ750" s="168"/>
      <c r="AMR750" s="168"/>
      <c r="AMS750" s="168"/>
      <c r="AMT750" s="168"/>
      <c r="AMU750" s="168"/>
      <c r="AMV750" s="168"/>
      <c r="AMW750" s="168"/>
      <c r="AMX750" s="168"/>
      <c r="AMY750" s="168"/>
      <c r="AMZ750" s="168"/>
      <c r="ANA750" s="825"/>
      <c r="ANB750" s="825"/>
      <c r="ANC750" s="825"/>
      <c r="AND750" s="825"/>
      <c r="ANE750" s="825"/>
      <c r="ANF750" s="825"/>
      <c r="ANG750" s="825"/>
      <c r="ANH750" s="825"/>
      <c r="ANI750" s="825"/>
      <c r="ANJ750" s="825"/>
      <c r="ANK750" s="825"/>
      <c r="ANL750" s="825"/>
      <c r="ANM750" s="825"/>
      <c r="ANN750" s="825"/>
      <c r="ANO750" s="825"/>
      <c r="ANP750" s="825"/>
      <c r="ANQ750" s="825"/>
      <c r="ANR750" s="825"/>
      <c r="ANS750" s="825"/>
      <c r="ANT750" s="825"/>
      <c r="ANU750" s="825"/>
      <c r="ANV750" s="825"/>
      <c r="ANW750" s="825"/>
      <c r="ANX750" s="825"/>
      <c r="ANY750" s="89"/>
      <c r="ANZ750" s="89"/>
      <c r="AOA750" s="89"/>
      <c r="AOB750" s="89"/>
      <c r="AOC750" s="89"/>
      <c r="AOD750" s="825"/>
      <c r="AOE750" s="825"/>
      <c r="AOF750" s="89"/>
      <c r="AOG750" s="89"/>
      <c r="AOH750" s="825"/>
      <c r="AOI750" s="825"/>
      <c r="AOJ750" s="89"/>
      <c r="AOK750" s="89"/>
      <c r="AOL750" s="825"/>
      <c r="AOM750" s="825"/>
      <c r="AON750" s="825"/>
      <c r="AOO750" s="825"/>
      <c r="AOP750" s="825"/>
      <c r="AOQ750" s="825"/>
      <c r="AOR750" s="825"/>
      <c r="AOS750" s="89"/>
      <c r="AOT750" s="89"/>
      <c r="AOU750" s="825"/>
      <c r="AOV750" s="825"/>
      <c r="AOW750" s="89"/>
      <c r="AOX750" s="89"/>
      <c r="AOY750" s="825"/>
      <c r="AOZ750" s="825"/>
      <c r="APA750" s="825"/>
      <c r="APB750" s="825"/>
      <c r="APC750" s="825"/>
      <c r="APD750" s="203"/>
      <c r="APE750" s="107"/>
      <c r="APF750" s="825"/>
      <c r="APG750" s="825"/>
      <c r="APH750" s="825"/>
      <c r="API750" s="825"/>
      <c r="APJ750" s="825"/>
      <c r="APK750" s="825"/>
      <c r="APL750" s="825"/>
      <c r="APM750" s="168"/>
      <c r="APN750" s="168"/>
      <c r="APO750" s="168"/>
      <c r="APP750" s="168"/>
      <c r="APQ750" s="168"/>
      <c r="APR750" s="168"/>
      <c r="APS750" s="168"/>
      <c r="APT750" s="168"/>
      <c r="APU750" s="168"/>
      <c r="APV750" s="168"/>
      <c r="APW750" s="168"/>
      <c r="APX750" s="168"/>
      <c r="APY750" s="168"/>
      <c r="APZ750" s="168"/>
      <c r="AQA750" s="168"/>
      <c r="AQB750" s="168"/>
      <c r="AQC750" s="168"/>
      <c r="AQD750" s="168"/>
      <c r="AQE750" s="168"/>
      <c r="AQF750" s="168"/>
      <c r="AQG750" s="168"/>
      <c r="AQH750" s="168"/>
      <c r="AQI750" s="168"/>
      <c r="AQJ750" s="168"/>
      <c r="AQK750" s="168"/>
      <c r="AQL750" s="168"/>
      <c r="AQM750" s="168"/>
      <c r="AQN750" s="168"/>
      <c r="AQO750" s="168"/>
      <c r="AQP750" s="168"/>
      <c r="AQQ750" s="168"/>
      <c r="AQR750" s="168"/>
      <c r="AQS750" s="168"/>
      <c r="AQT750" s="168"/>
      <c r="AQU750" s="168"/>
      <c r="AQV750" s="168"/>
      <c r="AQW750" s="168"/>
      <c r="AQX750" s="168"/>
      <c r="AQY750" s="168"/>
      <c r="AQZ750" s="168"/>
      <c r="ARA750" s="168"/>
      <c r="ARB750" s="168"/>
      <c r="ARC750" s="168"/>
      <c r="ARD750" s="168"/>
      <c r="ARE750" s="825"/>
      <c r="ARF750" s="825"/>
      <c r="ARG750" s="825"/>
      <c r="ARH750" s="825"/>
      <c r="ARI750" s="825"/>
      <c r="ARJ750" s="825"/>
      <c r="ARK750" s="825"/>
      <c r="ARL750" s="825"/>
      <c r="ARM750" s="825"/>
      <c r="ARN750" s="825"/>
      <c r="ARO750" s="825"/>
      <c r="ARP750" s="825"/>
      <c r="ARQ750" s="825"/>
      <c r="ARR750" s="825"/>
      <c r="ARS750" s="825"/>
      <c r="ART750" s="825"/>
      <c r="ARU750" s="825"/>
      <c r="ARV750" s="825"/>
      <c r="ARW750" s="825"/>
      <c r="ARX750" s="825"/>
      <c r="ARY750" s="825"/>
      <c r="ARZ750" s="825"/>
      <c r="ASA750" s="825"/>
      <c r="ASB750" s="825"/>
      <c r="ASC750" s="89"/>
      <c r="ASD750" s="89"/>
      <c r="ASE750" s="89"/>
      <c r="ASF750" s="89"/>
      <c r="ASG750" s="89"/>
      <c r="ASH750" s="825"/>
      <c r="ASI750" s="825"/>
      <c r="ASJ750" s="89"/>
      <c r="ASK750" s="89"/>
      <c r="ASL750" s="825"/>
      <c r="ASM750" s="825"/>
      <c r="ASN750" s="89"/>
      <c r="ASO750" s="89"/>
      <c r="ASP750" s="825"/>
      <c r="ASQ750" s="825"/>
      <c r="ASR750" s="825"/>
      <c r="ASS750" s="825"/>
      <c r="AST750" s="825"/>
      <c r="ASU750" s="825"/>
      <c r="ASV750" s="825"/>
      <c r="ASW750" s="89"/>
      <c r="ASX750" s="89"/>
      <c r="ASY750" s="825"/>
      <c r="ASZ750" s="825"/>
      <c r="ATA750" s="89"/>
      <c r="ATB750" s="89"/>
      <c r="ATC750" s="825"/>
      <c r="ATD750" s="825"/>
      <c r="ATE750" s="825"/>
      <c r="ATF750" s="825"/>
      <c r="ATG750" s="825"/>
      <c r="ATH750" s="203"/>
      <c r="ATI750" s="107"/>
      <c r="ATJ750" s="825"/>
      <c r="ATK750" s="825"/>
      <c r="ATL750" s="825"/>
      <c r="ATM750" s="825"/>
      <c r="ATN750" s="825"/>
      <c r="ATO750" s="825"/>
      <c r="ATP750" s="825"/>
      <c r="ATQ750" s="168"/>
      <c r="ATR750" s="168"/>
      <c r="ATS750" s="168"/>
      <c r="ATT750" s="168"/>
      <c r="ATU750" s="168"/>
      <c r="ATV750" s="168"/>
      <c r="ATW750" s="168"/>
      <c r="ATX750" s="168"/>
      <c r="ATY750" s="168"/>
      <c r="ATZ750" s="168"/>
      <c r="AUA750" s="168"/>
      <c r="AUB750" s="168"/>
      <c r="AUC750" s="168"/>
      <c r="AUD750" s="168"/>
      <c r="AUE750" s="168"/>
      <c r="AUF750" s="168"/>
      <c r="AUG750" s="168"/>
      <c r="AUH750" s="168"/>
      <c r="AUI750" s="168"/>
      <c r="AUJ750" s="168"/>
      <c r="AUK750" s="168"/>
      <c r="AUL750" s="168"/>
      <c r="AUM750" s="168"/>
      <c r="AUN750" s="168"/>
      <c r="AUO750" s="168"/>
      <c r="AUP750" s="168"/>
      <c r="AUQ750" s="168"/>
      <c r="AUR750" s="168"/>
      <c r="AUS750" s="168"/>
      <c r="AUT750" s="168"/>
      <c r="AUU750" s="168"/>
      <c r="AUV750" s="168"/>
      <c r="AUW750" s="168"/>
      <c r="AUX750" s="168"/>
      <c r="AUY750" s="168"/>
      <c r="AUZ750" s="168"/>
      <c r="AVA750" s="168"/>
      <c r="AVB750" s="168"/>
      <c r="AVC750" s="168"/>
      <c r="AVD750" s="168"/>
      <c r="AVE750" s="168"/>
      <c r="AVF750" s="168"/>
      <c r="AVG750" s="168"/>
      <c r="AVH750" s="168"/>
      <c r="AVI750" s="825"/>
      <c r="AVJ750" s="825"/>
      <c r="AVK750" s="825"/>
      <c r="AVL750" s="825"/>
      <c r="AVM750" s="825"/>
      <c r="AVN750" s="825"/>
      <c r="AVO750" s="825"/>
      <c r="AVP750" s="825"/>
      <c r="AVQ750" s="825"/>
      <c r="AVR750" s="825"/>
      <c r="AVS750" s="825"/>
      <c r="AVT750" s="825"/>
      <c r="AVU750" s="825"/>
      <c r="AVV750" s="825"/>
      <c r="AVW750" s="825"/>
      <c r="AVX750" s="825"/>
      <c r="AVY750" s="825"/>
      <c r="AVZ750" s="825"/>
      <c r="AWA750" s="825"/>
      <c r="AWB750" s="825"/>
      <c r="AWC750" s="825"/>
      <c r="AWD750" s="825"/>
      <c r="AWE750" s="825"/>
      <c r="AWF750" s="825"/>
      <c r="AWG750" s="89"/>
      <c r="AWH750" s="89"/>
      <c r="AWI750" s="89"/>
      <c r="AWJ750" s="89"/>
      <c r="AWK750" s="89"/>
      <c r="AWL750" s="825"/>
      <c r="AWM750" s="825"/>
      <c r="AWN750" s="89"/>
      <c r="AWO750" s="89"/>
      <c r="AWP750" s="825"/>
      <c r="AWQ750" s="825"/>
      <c r="AWR750" s="89"/>
      <c r="AWS750" s="89"/>
      <c r="AWT750" s="825"/>
      <c r="AWU750" s="825"/>
      <c r="AWV750" s="825"/>
      <c r="AWW750" s="825"/>
      <c r="AWX750" s="825"/>
      <c r="AWY750" s="825"/>
      <c r="AWZ750" s="825"/>
      <c r="AXA750" s="89"/>
      <c r="AXB750" s="89"/>
      <c r="AXC750" s="825"/>
      <c r="AXD750" s="825"/>
      <c r="AXE750" s="89"/>
      <c r="AXF750" s="89"/>
      <c r="AXG750" s="825"/>
      <c r="AXH750" s="825"/>
      <c r="AXI750" s="825"/>
      <c r="AXJ750" s="825"/>
      <c r="AXK750" s="825"/>
      <c r="AXL750" s="203"/>
      <c r="AXM750" s="107"/>
      <c r="AXN750" s="825"/>
      <c r="AXO750" s="825"/>
      <c r="AXP750" s="825"/>
      <c r="AXQ750" s="825"/>
      <c r="AXR750" s="825"/>
      <c r="AXS750" s="825"/>
      <c r="AXT750" s="825"/>
      <c r="AXU750" s="168"/>
      <c r="AXV750" s="168"/>
      <c r="AXW750" s="168"/>
      <c r="AXX750" s="168"/>
      <c r="AXY750" s="168"/>
      <c r="AXZ750" s="168"/>
      <c r="AYA750" s="168"/>
      <c r="AYB750" s="168"/>
      <c r="AYC750" s="168"/>
      <c r="AYD750" s="168"/>
      <c r="AYE750" s="168"/>
      <c r="AYF750" s="168"/>
      <c r="AYG750" s="168"/>
      <c r="AYH750" s="168"/>
      <c r="AYI750" s="168"/>
      <c r="AYJ750" s="168"/>
      <c r="AYK750" s="168"/>
      <c r="AYL750" s="168"/>
      <c r="AYM750" s="168"/>
      <c r="AYN750" s="168"/>
      <c r="AYO750" s="168"/>
      <c r="AYP750" s="168"/>
      <c r="AYQ750" s="168"/>
      <c r="AYR750" s="168"/>
      <c r="AYS750" s="168"/>
      <c r="AYT750" s="168"/>
      <c r="AYU750" s="168"/>
      <c r="AYV750" s="168"/>
      <c r="AYW750" s="168"/>
      <c r="AYX750" s="168"/>
      <c r="AYY750" s="168"/>
      <c r="AYZ750" s="168"/>
      <c r="AZA750" s="168"/>
      <c r="AZB750" s="168"/>
      <c r="AZC750" s="168"/>
      <c r="AZD750" s="168"/>
      <c r="AZE750" s="168"/>
      <c r="AZF750" s="168"/>
      <c r="AZG750" s="168"/>
      <c r="AZH750" s="168"/>
      <c r="AZI750" s="168"/>
      <c r="AZJ750" s="168"/>
      <c r="AZK750" s="168"/>
      <c r="AZL750" s="168"/>
      <c r="AZM750" s="825"/>
      <c r="AZN750" s="825"/>
      <c r="AZO750" s="825"/>
      <c r="AZP750" s="825"/>
      <c r="AZQ750" s="825"/>
      <c r="AZR750" s="825"/>
      <c r="AZS750" s="825"/>
      <c r="AZT750" s="825"/>
      <c r="AZU750" s="825"/>
      <c r="AZV750" s="825"/>
      <c r="AZW750" s="825"/>
      <c r="AZX750" s="825"/>
      <c r="AZY750" s="825"/>
      <c r="AZZ750" s="825"/>
      <c r="BAA750" s="825"/>
      <c r="BAB750" s="825"/>
      <c r="BAC750" s="825"/>
      <c r="BAD750" s="825"/>
      <c r="BAE750" s="825"/>
      <c r="BAF750" s="825"/>
      <c r="BAG750" s="825"/>
      <c r="BAH750" s="825"/>
      <c r="BAI750" s="825"/>
      <c r="BAJ750" s="825"/>
      <c r="BAK750" s="89"/>
      <c r="BAL750" s="89"/>
      <c r="BAM750" s="89"/>
      <c r="BAN750" s="89"/>
      <c r="BAO750" s="89"/>
      <c r="BAP750" s="825"/>
      <c r="BAQ750" s="825"/>
      <c r="BAR750" s="89"/>
      <c r="BAS750" s="89"/>
      <c r="BAT750" s="825"/>
      <c r="BAU750" s="825"/>
      <c r="BAV750" s="89"/>
      <c r="BAW750" s="89"/>
      <c r="BAX750" s="825"/>
      <c r="BAY750" s="825"/>
      <c r="BAZ750" s="825"/>
      <c r="BBA750" s="825"/>
      <c r="BBB750" s="825"/>
      <c r="BBC750" s="825"/>
      <c r="BBD750" s="825"/>
      <c r="BBE750" s="89"/>
      <c r="BBF750" s="89"/>
      <c r="BBG750" s="825"/>
      <c r="BBH750" s="825"/>
      <c r="BBI750" s="89"/>
      <c r="BBJ750" s="89"/>
      <c r="BBK750" s="825"/>
      <c r="BBL750" s="825"/>
      <c r="BBM750" s="825"/>
      <c r="BBN750" s="825"/>
      <c r="BBO750" s="825"/>
      <c r="BBP750" s="203"/>
      <c r="BBQ750" s="107"/>
      <c r="BBR750" s="825"/>
      <c r="BBS750" s="825"/>
      <c r="BBT750" s="825"/>
      <c r="BBU750" s="825"/>
      <c r="BBV750" s="825"/>
      <c r="BBW750" s="825"/>
      <c r="BBX750" s="825"/>
      <c r="BBY750" s="168"/>
      <c r="BBZ750" s="168"/>
      <c r="BCA750" s="168"/>
      <c r="BCB750" s="168"/>
      <c r="BCC750" s="168"/>
      <c r="BCD750" s="168"/>
      <c r="BCE750" s="168"/>
      <c r="BCF750" s="168"/>
      <c r="BCG750" s="168"/>
      <c r="BCH750" s="168"/>
      <c r="BCI750" s="168"/>
      <c r="BCJ750" s="168"/>
      <c r="BCK750" s="168"/>
      <c r="BCL750" s="168"/>
      <c r="BCM750" s="168"/>
      <c r="BCN750" s="168"/>
      <c r="BCO750" s="168"/>
      <c r="BCP750" s="168"/>
      <c r="BCQ750" s="168"/>
      <c r="BCR750" s="168"/>
      <c r="BCS750" s="168"/>
      <c r="BCT750" s="168"/>
      <c r="BCU750" s="168"/>
      <c r="BCV750" s="168"/>
      <c r="BCW750" s="168"/>
      <c r="BCX750" s="168"/>
      <c r="BCY750" s="168"/>
      <c r="BCZ750" s="168"/>
      <c r="BDA750" s="168"/>
      <c r="BDB750" s="168"/>
      <c r="BDC750" s="168"/>
      <c r="BDD750" s="168"/>
      <c r="BDE750" s="168"/>
      <c r="BDF750" s="168"/>
      <c r="BDG750" s="168"/>
      <c r="BDH750" s="168"/>
      <c r="BDI750" s="168"/>
      <c r="BDJ750" s="168"/>
      <c r="BDK750" s="168"/>
      <c r="BDL750" s="168"/>
      <c r="BDM750" s="168"/>
      <c r="BDN750" s="168"/>
      <c r="BDO750" s="168"/>
      <c r="BDP750" s="168"/>
      <c r="BDQ750" s="825"/>
      <c r="BDR750" s="825"/>
      <c r="BDS750" s="825"/>
      <c r="BDT750" s="825"/>
      <c r="BDU750" s="825"/>
      <c r="BDV750" s="825"/>
      <c r="BDW750" s="825"/>
      <c r="BDX750" s="825"/>
      <c r="BDY750" s="825"/>
      <c r="BDZ750" s="825"/>
      <c r="BEA750" s="825"/>
      <c r="BEB750" s="825"/>
      <c r="BEC750" s="825"/>
      <c r="BED750" s="825"/>
      <c r="BEE750" s="825"/>
      <c r="BEF750" s="825"/>
      <c r="BEG750" s="825"/>
      <c r="BEH750" s="825"/>
      <c r="BEI750" s="825"/>
      <c r="BEJ750" s="825"/>
      <c r="BEK750" s="825"/>
      <c r="BEL750" s="825"/>
      <c r="BEM750" s="825"/>
      <c r="BEN750" s="825"/>
      <c r="BEO750" s="89"/>
      <c r="BEP750" s="89"/>
      <c r="BEQ750" s="89"/>
      <c r="BER750" s="89"/>
      <c r="BES750" s="89"/>
      <c r="BET750" s="825"/>
      <c r="BEU750" s="825"/>
      <c r="BEV750" s="89"/>
      <c r="BEW750" s="89"/>
      <c r="BEX750" s="825"/>
      <c r="BEY750" s="825"/>
      <c r="BEZ750" s="89"/>
      <c r="BFA750" s="89"/>
      <c r="BFB750" s="825"/>
      <c r="BFC750" s="825"/>
      <c r="BFD750" s="825"/>
      <c r="BFE750" s="825"/>
      <c r="BFF750" s="825"/>
      <c r="BFG750" s="825"/>
      <c r="BFH750" s="825"/>
      <c r="BFI750" s="89"/>
      <c r="BFJ750" s="89"/>
      <c r="BFK750" s="825"/>
      <c r="BFL750" s="825"/>
      <c r="BFM750" s="89"/>
      <c r="BFN750" s="89"/>
      <c r="BFO750" s="825"/>
      <c r="BFP750" s="825"/>
      <c r="BFQ750" s="825"/>
      <c r="BFR750" s="825"/>
      <c r="BFS750" s="825"/>
      <c r="BFT750" s="203"/>
      <c r="BFU750" s="107"/>
      <c r="BFV750" s="825"/>
      <c r="BFW750" s="825"/>
      <c r="BFX750" s="825"/>
      <c r="BFY750" s="825"/>
      <c r="BFZ750" s="825"/>
      <c r="BGA750" s="825"/>
      <c r="BGB750" s="825"/>
      <c r="BGC750" s="168"/>
      <c r="BGD750" s="168"/>
      <c r="BGE750" s="168"/>
      <c r="BGF750" s="168"/>
      <c r="BGG750" s="168"/>
      <c r="BGH750" s="168"/>
      <c r="BGI750" s="168"/>
      <c r="BGJ750" s="168"/>
      <c r="BGK750" s="168"/>
      <c r="BGL750" s="168"/>
      <c r="BGM750" s="168"/>
      <c r="BGN750" s="168"/>
      <c r="BGO750" s="168"/>
      <c r="BGP750" s="168"/>
      <c r="BGQ750" s="168"/>
      <c r="BGR750" s="168"/>
      <c r="BGS750" s="168"/>
      <c r="BGT750" s="168"/>
      <c r="BGU750" s="168"/>
      <c r="BGV750" s="168"/>
      <c r="BGW750" s="168"/>
      <c r="BGX750" s="168"/>
      <c r="BGY750" s="168"/>
      <c r="BGZ750" s="168"/>
      <c r="BHA750" s="168"/>
      <c r="BHB750" s="168"/>
      <c r="BHC750" s="168"/>
      <c r="BHD750" s="168"/>
      <c r="BHE750" s="168"/>
      <c r="BHF750" s="168"/>
      <c r="BHG750" s="168"/>
      <c r="BHH750" s="168"/>
      <c r="BHI750" s="168"/>
      <c r="BHJ750" s="168"/>
      <c r="BHK750" s="168"/>
      <c r="BHL750" s="168"/>
      <c r="BHM750" s="168"/>
      <c r="BHN750" s="168"/>
      <c r="BHO750" s="168"/>
      <c r="BHP750" s="168"/>
      <c r="BHQ750" s="168"/>
      <c r="BHR750" s="168"/>
      <c r="BHS750" s="168"/>
      <c r="BHT750" s="168"/>
      <c r="BHU750" s="825"/>
      <c r="BHV750" s="825"/>
      <c r="BHW750" s="825"/>
      <c r="BHX750" s="825"/>
      <c r="BHY750" s="825"/>
      <c r="BHZ750" s="825"/>
      <c r="BIA750" s="825"/>
      <c r="BIB750" s="825"/>
      <c r="BIC750" s="825"/>
      <c r="BID750" s="825"/>
      <c r="BIE750" s="825"/>
      <c r="BIF750" s="825"/>
      <c r="BIG750" s="825"/>
      <c r="BIH750" s="825"/>
      <c r="BII750" s="825"/>
      <c r="BIJ750" s="825"/>
      <c r="BIK750" s="825"/>
      <c r="BIL750" s="825"/>
      <c r="BIM750" s="825"/>
      <c r="BIN750" s="825"/>
      <c r="BIO750" s="825"/>
      <c r="BIP750" s="825"/>
      <c r="BIQ750" s="825"/>
      <c r="BIR750" s="825"/>
      <c r="BIS750" s="89"/>
      <c r="BIT750" s="89"/>
      <c r="BIU750" s="89"/>
      <c r="BIV750" s="89"/>
      <c r="BIW750" s="89"/>
      <c r="BIX750" s="825"/>
      <c r="BIY750" s="825"/>
      <c r="BIZ750" s="89"/>
      <c r="BJA750" s="89"/>
      <c r="BJB750" s="825"/>
      <c r="BJC750" s="825"/>
      <c r="BJD750" s="89"/>
      <c r="BJE750" s="89"/>
      <c r="BJF750" s="825"/>
      <c r="BJG750" s="825"/>
      <c r="BJH750" s="825"/>
      <c r="BJI750" s="825"/>
      <c r="BJJ750" s="825"/>
      <c r="BJK750" s="825"/>
      <c r="BJL750" s="825"/>
      <c r="BJM750" s="89"/>
      <c r="BJN750" s="89"/>
      <c r="BJO750" s="825"/>
      <c r="BJP750" s="825"/>
      <c r="BJQ750" s="89"/>
      <c r="BJR750" s="89"/>
      <c r="BJS750" s="825"/>
      <c r="BJT750" s="825"/>
      <c r="BJU750" s="825"/>
      <c r="BJV750" s="825"/>
      <c r="BJW750" s="825"/>
      <c r="BJX750" s="203"/>
      <c r="BJY750" s="107"/>
      <c r="BJZ750" s="825"/>
      <c r="BKA750" s="825"/>
      <c r="BKB750" s="825"/>
      <c r="BKC750" s="825"/>
      <c r="BKD750" s="825"/>
      <c r="BKE750" s="825"/>
      <c r="BKF750" s="825"/>
      <c r="BKG750" s="168"/>
      <c r="BKH750" s="168"/>
      <c r="BKI750" s="168"/>
      <c r="BKJ750" s="168"/>
      <c r="BKK750" s="168"/>
      <c r="BKL750" s="168"/>
      <c r="BKM750" s="168"/>
      <c r="BKN750" s="168"/>
      <c r="BKO750" s="168"/>
      <c r="BKP750" s="168"/>
      <c r="BKQ750" s="168"/>
      <c r="BKR750" s="168"/>
      <c r="BKS750" s="168"/>
      <c r="BKT750" s="168"/>
      <c r="BKU750" s="168"/>
      <c r="BKV750" s="168"/>
      <c r="BKW750" s="168"/>
      <c r="BKX750" s="168"/>
      <c r="BKY750" s="168"/>
      <c r="BKZ750" s="168"/>
      <c r="BLA750" s="168"/>
      <c r="BLB750" s="168"/>
      <c r="BLC750" s="168"/>
      <c r="BLD750" s="168"/>
      <c r="BLE750" s="168"/>
      <c r="BLF750" s="168"/>
      <c r="BLG750" s="168"/>
      <c r="BLH750" s="168"/>
      <c r="BLI750" s="168"/>
      <c r="BLJ750" s="168"/>
      <c r="BLK750" s="168"/>
      <c r="BLL750" s="168"/>
      <c r="BLM750" s="168"/>
      <c r="BLN750" s="168"/>
      <c r="BLO750" s="168"/>
      <c r="BLP750" s="168"/>
      <c r="BLQ750" s="168"/>
      <c r="BLR750" s="168"/>
      <c r="BLS750" s="168"/>
      <c r="BLT750" s="168"/>
      <c r="BLU750" s="168"/>
      <c r="BLV750" s="168"/>
      <c r="BLW750" s="168"/>
      <c r="BLX750" s="168"/>
      <c r="BLY750" s="825"/>
      <c r="BLZ750" s="825"/>
      <c r="BMA750" s="825"/>
      <c r="BMB750" s="825"/>
      <c r="BMC750" s="825"/>
      <c r="BMD750" s="825"/>
      <c r="BME750" s="825"/>
      <c r="BMF750" s="825"/>
      <c r="BMG750" s="825"/>
      <c r="BMH750" s="825"/>
      <c r="BMI750" s="825"/>
      <c r="BMJ750" s="825"/>
      <c r="BMK750" s="825"/>
      <c r="BML750" s="825"/>
      <c r="BMM750" s="825"/>
      <c r="BMN750" s="825"/>
      <c r="BMO750" s="825"/>
      <c r="BMP750" s="825"/>
      <c r="BMQ750" s="825"/>
      <c r="BMR750" s="825"/>
      <c r="BMS750" s="825"/>
      <c r="BMT750" s="825"/>
      <c r="BMU750" s="825"/>
      <c r="BMV750" s="825"/>
      <c r="BMW750" s="89"/>
      <c r="BMX750" s="89"/>
      <c r="BMY750" s="89"/>
      <c r="BMZ750" s="89"/>
      <c r="BNA750" s="89"/>
      <c r="BNB750" s="825"/>
      <c r="BNC750" s="825"/>
      <c r="BND750" s="89"/>
      <c r="BNE750" s="89"/>
      <c r="BNF750" s="825"/>
      <c r="BNG750" s="825"/>
      <c r="BNH750" s="89"/>
      <c r="BNI750" s="89"/>
      <c r="BNJ750" s="825"/>
      <c r="BNK750" s="825"/>
      <c r="BNL750" s="825"/>
      <c r="BNM750" s="825"/>
      <c r="BNN750" s="825"/>
      <c r="BNO750" s="825"/>
      <c r="BNP750" s="825"/>
      <c r="BNQ750" s="89"/>
      <c r="BNR750" s="89"/>
      <c r="BNS750" s="825"/>
      <c r="BNT750" s="825"/>
      <c r="BNU750" s="89"/>
      <c r="BNV750" s="89"/>
      <c r="BNW750" s="825"/>
      <c r="BNX750" s="825"/>
      <c r="BNY750" s="825"/>
      <c r="BNZ750" s="825"/>
      <c r="BOA750" s="825"/>
      <c r="BOB750" s="203"/>
      <c r="BOC750" s="107"/>
      <c r="BOD750" s="825"/>
      <c r="BOE750" s="825"/>
      <c r="BOF750" s="825"/>
      <c r="BOG750" s="825"/>
      <c r="BOH750" s="825"/>
      <c r="BOI750" s="825"/>
      <c r="BOJ750" s="825"/>
      <c r="BOK750" s="168"/>
      <c r="BOL750" s="168"/>
      <c r="BOM750" s="168"/>
      <c r="BON750" s="168"/>
      <c r="BOO750" s="168"/>
      <c r="BOP750" s="168"/>
      <c r="BOQ750" s="168"/>
      <c r="BOR750" s="168"/>
      <c r="BOS750" s="168"/>
      <c r="BOT750" s="168"/>
      <c r="BOU750" s="168"/>
      <c r="BOV750" s="168"/>
      <c r="BOW750" s="168"/>
      <c r="BOX750" s="168"/>
      <c r="BOY750" s="168"/>
      <c r="BOZ750" s="168"/>
      <c r="BPA750" s="168"/>
      <c r="BPB750" s="168"/>
      <c r="BPC750" s="168"/>
      <c r="BPD750" s="168"/>
      <c r="BPE750" s="168"/>
      <c r="BPF750" s="168"/>
      <c r="BPG750" s="168"/>
      <c r="BPH750" s="168"/>
      <c r="BPI750" s="168"/>
      <c r="BPJ750" s="168"/>
      <c r="BPK750" s="168"/>
      <c r="BPL750" s="168"/>
      <c r="BPM750" s="168"/>
      <c r="BPN750" s="168"/>
      <c r="BPO750" s="168"/>
      <c r="BPP750" s="168"/>
      <c r="BPQ750" s="168"/>
      <c r="BPR750" s="168"/>
      <c r="BPS750" s="168"/>
      <c r="BPT750" s="168"/>
      <c r="BPU750" s="168"/>
      <c r="BPV750" s="168"/>
      <c r="BPW750" s="168"/>
      <c r="BPX750" s="168"/>
      <c r="BPY750" s="168"/>
      <c r="BPZ750" s="168"/>
      <c r="BQA750" s="168"/>
      <c r="BQB750" s="168"/>
      <c r="BQC750" s="825"/>
      <c r="BQD750" s="825"/>
      <c r="BQE750" s="825"/>
      <c r="BQF750" s="825"/>
      <c r="BQG750" s="825"/>
      <c r="BQH750" s="825"/>
      <c r="BQI750" s="825"/>
      <c r="BQJ750" s="825"/>
      <c r="BQK750" s="825"/>
      <c r="BQL750" s="825"/>
      <c r="BQM750" s="825"/>
      <c r="BQN750" s="825"/>
      <c r="BQO750" s="825"/>
      <c r="BQP750" s="825"/>
      <c r="BQQ750" s="825"/>
      <c r="BQR750" s="825"/>
      <c r="BQS750" s="825"/>
      <c r="BQT750" s="825"/>
      <c r="BQU750" s="825"/>
      <c r="BQV750" s="825"/>
      <c r="BQW750" s="825"/>
      <c r="BQX750" s="825"/>
      <c r="BQY750" s="825"/>
      <c r="BQZ750" s="825"/>
      <c r="BRA750" s="89"/>
      <c r="BRB750" s="89"/>
      <c r="BRC750" s="89"/>
      <c r="BRD750" s="89"/>
      <c r="BRE750" s="89"/>
      <c r="BRF750" s="825"/>
      <c r="BRG750" s="825"/>
      <c r="BRH750" s="89"/>
      <c r="BRI750" s="89"/>
      <c r="BRJ750" s="825"/>
      <c r="BRK750" s="825"/>
      <c r="BRL750" s="89"/>
      <c r="BRM750" s="89"/>
      <c r="BRN750" s="825"/>
      <c r="BRO750" s="825"/>
      <c r="BRP750" s="825"/>
      <c r="BRQ750" s="825"/>
      <c r="BRR750" s="825"/>
      <c r="BRS750" s="825"/>
      <c r="BRT750" s="825"/>
      <c r="BRU750" s="89"/>
      <c r="BRV750" s="89"/>
      <c r="BRW750" s="825"/>
      <c r="BRX750" s="825"/>
      <c r="BRY750" s="89"/>
      <c r="BRZ750" s="89"/>
      <c r="BSA750" s="825"/>
      <c r="BSB750" s="825"/>
      <c r="BSC750" s="825"/>
      <c r="BSD750" s="825"/>
      <c r="BSE750" s="825"/>
      <c r="BSF750" s="203"/>
      <c r="BSG750" s="107"/>
      <c r="BSH750" s="825"/>
      <c r="BSI750" s="825"/>
      <c r="BSJ750" s="825"/>
      <c r="BSK750" s="825"/>
      <c r="BSL750" s="825"/>
      <c r="BSM750" s="825"/>
      <c r="BSN750" s="825"/>
      <c r="BSO750" s="168"/>
      <c r="BSP750" s="168"/>
      <c r="BSQ750" s="168"/>
      <c r="BSR750" s="168"/>
      <c r="BSS750" s="168"/>
      <c r="BST750" s="168"/>
      <c r="BSU750" s="168"/>
      <c r="BSV750" s="168"/>
      <c r="BSW750" s="168"/>
      <c r="BSX750" s="168"/>
      <c r="BSY750" s="168"/>
      <c r="BSZ750" s="168"/>
      <c r="BTA750" s="168"/>
      <c r="BTB750" s="168"/>
      <c r="BTC750" s="168"/>
      <c r="BTD750" s="168"/>
      <c r="BTE750" s="168"/>
      <c r="BTF750" s="168"/>
      <c r="BTG750" s="168"/>
      <c r="BTH750" s="168"/>
      <c r="BTI750" s="168"/>
      <c r="BTJ750" s="168"/>
      <c r="BTK750" s="168"/>
      <c r="BTL750" s="168"/>
      <c r="BTM750" s="168"/>
      <c r="BTN750" s="168"/>
      <c r="BTO750" s="168"/>
      <c r="BTP750" s="168"/>
      <c r="BTQ750" s="168"/>
      <c r="BTR750" s="168"/>
      <c r="BTS750" s="168"/>
      <c r="BTT750" s="168"/>
      <c r="BTU750" s="168"/>
      <c r="BTV750" s="168"/>
      <c r="BTW750" s="168"/>
      <c r="BTX750" s="168"/>
      <c r="BTY750" s="168"/>
      <c r="BTZ750" s="168"/>
      <c r="BUA750" s="168"/>
      <c r="BUB750" s="168"/>
      <c r="BUC750" s="168"/>
      <c r="BUD750" s="168"/>
      <c r="BUE750" s="168"/>
      <c r="BUF750" s="168"/>
      <c r="BUG750" s="825"/>
      <c r="BUH750" s="825"/>
      <c r="BUI750" s="825"/>
      <c r="BUJ750" s="825"/>
      <c r="BUK750" s="825"/>
      <c r="BUL750" s="825"/>
      <c r="BUM750" s="825"/>
      <c r="BUN750" s="825"/>
      <c r="BUO750" s="825"/>
      <c r="BUP750" s="825"/>
      <c r="BUQ750" s="825"/>
      <c r="BUR750" s="825"/>
      <c r="BUS750" s="825"/>
      <c r="BUT750" s="825"/>
      <c r="BUU750" s="825"/>
      <c r="BUV750" s="825"/>
      <c r="BUW750" s="825"/>
      <c r="BUX750" s="825"/>
      <c r="BUY750" s="825"/>
      <c r="BUZ750" s="825"/>
      <c r="BVA750" s="825"/>
      <c r="BVB750" s="825"/>
      <c r="BVC750" s="825"/>
      <c r="BVD750" s="825"/>
      <c r="BVE750" s="89"/>
      <c r="BVF750" s="89"/>
      <c r="BVG750" s="89"/>
      <c r="BVH750" s="89"/>
      <c r="BVI750" s="89"/>
      <c r="BVJ750" s="825"/>
      <c r="BVK750" s="825"/>
      <c r="BVL750" s="89"/>
      <c r="BVM750" s="89"/>
      <c r="BVN750" s="825"/>
      <c r="BVO750" s="825"/>
      <c r="BVP750" s="89"/>
      <c r="BVQ750" s="89"/>
      <c r="BVR750" s="825"/>
      <c r="BVS750" s="825"/>
      <c r="BVT750" s="825"/>
      <c r="BVU750" s="825"/>
      <c r="BVV750" s="825"/>
      <c r="BVW750" s="825"/>
      <c r="BVX750" s="825"/>
      <c r="BVY750" s="89"/>
      <c r="BVZ750" s="89"/>
      <c r="BWA750" s="825"/>
      <c r="BWB750" s="825"/>
      <c r="BWC750" s="89"/>
      <c r="BWD750" s="89"/>
      <c r="BWE750" s="825"/>
      <c r="BWF750" s="825"/>
      <c r="BWG750" s="825"/>
      <c r="BWH750" s="825"/>
      <c r="BWI750" s="825"/>
      <c r="BWJ750" s="203"/>
      <c r="BWK750" s="107"/>
      <c r="BWL750" s="825"/>
      <c r="BWM750" s="825"/>
      <c r="BWN750" s="825"/>
      <c r="BWO750" s="825"/>
      <c r="BWP750" s="825"/>
      <c r="BWQ750" s="825"/>
      <c r="BWR750" s="825"/>
      <c r="BWS750" s="168"/>
      <c r="BWT750" s="168"/>
      <c r="BWU750" s="168"/>
      <c r="BWV750" s="168"/>
      <c r="BWW750" s="168"/>
      <c r="BWX750" s="168"/>
      <c r="BWY750" s="168"/>
      <c r="BWZ750" s="168"/>
      <c r="BXA750" s="168"/>
      <c r="BXB750" s="168"/>
      <c r="BXC750" s="168"/>
      <c r="BXD750" s="168"/>
      <c r="BXE750" s="168"/>
      <c r="BXF750" s="168"/>
      <c r="BXG750" s="168"/>
      <c r="BXH750" s="168"/>
      <c r="BXI750" s="168"/>
      <c r="BXJ750" s="168"/>
      <c r="BXK750" s="168"/>
      <c r="BXL750" s="168"/>
      <c r="BXM750" s="168"/>
      <c r="BXN750" s="168"/>
      <c r="BXO750" s="168"/>
      <c r="BXP750" s="168"/>
      <c r="BXQ750" s="168"/>
      <c r="BXR750" s="168"/>
      <c r="BXS750" s="168"/>
      <c r="BXT750" s="168"/>
      <c r="BXU750" s="168"/>
      <c r="BXV750" s="168"/>
      <c r="BXW750" s="168"/>
      <c r="BXX750" s="168"/>
      <c r="BXY750" s="168"/>
      <c r="BXZ750" s="168"/>
      <c r="BYA750" s="168"/>
      <c r="BYB750" s="168"/>
      <c r="BYC750" s="168"/>
      <c r="BYD750" s="168"/>
      <c r="BYE750" s="168"/>
      <c r="BYF750" s="168"/>
      <c r="BYG750" s="168"/>
      <c r="BYH750" s="168"/>
      <c r="BYI750" s="168"/>
      <c r="BYJ750" s="168"/>
      <c r="BYK750" s="825"/>
      <c r="BYL750" s="825"/>
      <c r="BYM750" s="825"/>
      <c r="BYN750" s="825"/>
      <c r="BYO750" s="825"/>
      <c r="BYP750" s="825"/>
      <c r="BYQ750" s="825"/>
      <c r="BYR750" s="825"/>
      <c r="BYS750" s="825"/>
      <c r="BYT750" s="825"/>
      <c r="BYU750" s="825"/>
      <c r="BYV750" s="825"/>
      <c r="BYW750" s="825"/>
      <c r="BYX750" s="825"/>
      <c r="BYY750" s="825"/>
      <c r="BYZ750" s="825"/>
      <c r="BZA750" s="825"/>
      <c r="BZB750" s="825"/>
      <c r="BZC750" s="825"/>
      <c r="BZD750" s="825"/>
      <c r="BZE750" s="825"/>
      <c r="BZF750" s="825"/>
      <c r="BZG750" s="825"/>
      <c r="BZH750" s="825"/>
      <c r="BZI750" s="89"/>
      <c r="BZJ750" s="89"/>
      <c r="BZK750" s="89"/>
      <c r="BZL750" s="89"/>
      <c r="BZM750" s="89"/>
      <c r="BZN750" s="825"/>
      <c r="BZO750" s="825"/>
      <c r="BZP750" s="89"/>
      <c r="BZQ750" s="89"/>
      <c r="BZR750" s="825"/>
      <c r="BZS750" s="825"/>
      <c r="BZT750" s="89"/>
      <c r="BZU750" s="89"/>
      <c r="BZV750" s="825"/>
      <c r="BZW750" s="825"/>
      <c r="BZX750" s="825"/>
      <c r="BZY750" s="825"/>
      <c r="BZZ750" s="825"/>
      <c r="CAA750" s="825"/>
      <c r="CAB750" s="825"/>
      <c r="CAC750" s="89"/>
      <c r="CAD750" s="89"/>
      <c r="CAE750" s="825"/>
      <c r="CAF750" s="825"/>
      <c r="CAG750" s="89"/>
      <c r="CAH750" s="89"/>
      <c r="CAI750" s="825"/>
      <c r="CAJ750" s="825"/>
      <c r="CAK750" s="825"/>
      <c r="CAL750" s="825"/>
      <c r="CAM750" s="825"/>
      <c r="CAN750" s="203"/>
      <c r="CAO750" s="107"/>
      <c r="CAP750" s="825"/>
      <c r="CAQ750" s="825"/>
      <c r="CAR750" s="825"/>
      <c r="CAS750" s="825"/>
      <c r="CAT750" s="825"/>
      <c r="CAU750" s="825"/>
      <c r="CAV750" s="825"/>
      <c r="CAW750" s="168"/>
      <c r="CAX750" s="168"/>
      <c r="CAY750" s="168"/>
      <c r="CAZ750" s="168"/>
      <c r="CBA750" s="168"/>
      <c r="CBB750" s="168"/>
      <c r="CBC750" s="168"/>
      <c r="CBD750" s="168"/>
      <c r="CBE750" s="168"/>
      <c r="CBF750" s="168"/>
      <c r="CBG750" s="168"/>
      <c r="CBH750" s="168"/>
      <c r="CBI750" s="168"/>
      <c r="CBJ750" s="168"/>
      <c r="CBK750" s="168"/>
      <c r="CBL750" s="168"/>
      <c r="CBM750" s="168"/>
      <c r="CBN750" s="168"/>
      <c r="CBO750" s="168"/>
      <c r="CBP750" s="168"/>
      <c r="CBQ750" s="168"/>
      <c r="CBR750" s="168"/>
      <c r="CBS750" s="168"/>
      <c r="CBT750" s="168"/>
      <c r="CBU750" s="168"/>
      <c r="CBV750" s="168"/>
      <c r="CBW750" s="168"/>
      <c r="CBX750" s="168"/>
      <c r="CBY750" s="168"/>
      <c r="CBZ750" s="168"/>
      <c r="CCA750" s="168"/>
      <c r="CCB750" s="168"/>
      <c r="CCC750" s="168"/>
      <c r="CCD750" s="168"/>
      <c r="CCE750" s="168"/>
      <c r="CCF750" s="168"/>
      <c r="CCG750" s="168"/>
      <c r="CCH750" s="168"/>
      <c r="CCI750" s="168"/>
      <c r="CCJ750" s="168"/>
      <c r="CCK750" s="168"/>
      <c r="CCL750" s="168"/>
      <c r="CCM750" s="168"/>
      <c r="CCN750" s="168"/>
      <c r="CCO750" s="825"/>
      <c r="CCP750" s="825"/>
      <c r="CCQ750" s="825"/>
      <c r="CCR750" s="825"/>
      <c r="CCS750" s="825"/>
      <c r="CCT750" s="825"/>
      <c r="CCU750" s="825"/>
      <c r="CCV750" s="825"/>
      <c r="CCW750" s="825"/>
      <c r="CCX750" s="825"/>
      <c r="CCY750" s="825"/>
      <c r="CCZ750" s="825"/>
      <c r="CDA750" s="825"/>
      <c r="CDB750" s="825"/>
      <c r="CDC750" s="825"/>
      <c r="CDD750" s="825"/>
      <c r="CDE750" s="825"/>
      <c r="CDF750" s="825"/>
      <c r="CDG750" s="825"/>
      <c r="CDH750" s="825"/>
      <c r="CDI750" s="825"/>
      <c r="CDJ750" s="825"/>
      <c r="CDK750" s="825"/>
      <c r="CDL750" s="825"/>
      <c r="CDM750" s="89"/>
      <c r="CDN750" s="89"/>
      <c r="CDO750" s="89"/>
      <c r="CDP750" s="89"/>
      <c r="CDQ750" s="89"/>
      <c r="CDR750" s="825"/>
      <c r="CDS750" s="825"/>
      <c r="CDT750" s="89"/>
      <c r="CDU750" s="89"/>
      <c r="CDV750" s="825"/>
      <c r="CDW750" s="825"/>
      <c r="CDX750" s="89"/>
      <c r="CDY750" s="89"/>
      <c r="CDZ750" s="825"/>
      <c r="CEA750" s="825"/>
      <c r="CEB750" s="825"/>
      <c r="CEC750" s="825"/>
      <c r="CED750" s="825"/>
      <c r="CEE750" s="825"/>
      <c r="CEF750" s="825"/>
      <c r="CEG750" s="89"/>
      <c r="CEH750" s="89"/>
      <c r="CEI750" s="825"/>
      <c r="CEJ750" s="825"/>
      <c r="CEK750" s="89"/>
      <c r="CEL750" s="89"/>
      <c r="CEM750" s="825"/>
      <c r="CEN750" s="825"/>
      <c r="CEO750" s="825"/>
      <c r="CEP750" s="825"/>
      <c r="CEQ750" s="825"/>
      <c r="CER750" s="203"/>
      <c r="CES750" s="107"/>
      <c r="CET750" s="825"/>
      <c r="CEU750" s="825"/>
      <c r="CEV750" s="825"/>
      <c r="CEW750" s="825"/>
      <c r="CEX750" s="825"/>
      <c r="CEY750" s="825"/>
      <c r="CEZ750" s="825"/>
      <c r="CFA750" s="168"/>
      <c r="CFB750" s="168"/>
      <c r="CFC750" s="168"/>
      <c r="CFD750" s="168"/>
      <c r="CFE750" s="168"/>
      <c r="CFF750" s="168"/>
      <c r="CFG750" s="168"/>
      <c r="CFH750" s="168"/>
      <c r="CFI750" s="168"/>
      <c r="CFJ750" s="168"/>
      <c r="CFK750" s="168"/>
      <c r="CFL750" s="168"/>
      <c r="CFM750" s="168"/>
      <c r="CFN750" s="168"/>
      <c r="CFO750" s="168"/>
      <c r="CFP750" s="168"/>
      <c r="CFQ750" s="168"/>
      <c r="CFR750" s="168"/>
      <c r="CFS750" s="168"/>
      <c r="CFT750" s="168"/>
      <c r="CFU750" s="168"/>
      <c r="CFV750" s="168"/>
      <c r="CFW750" s="168"/>
      <c r="CFX750" s="168"/>
      <c r="CFY750" s="168"/>
      <c r="CFZ750" s="168"/>
      <c r="CGA750" s="168"/>
      <c r="CGB750" s="168"/>
      <c r="CGC750" s="168"/>
      <c r="CGD750" s="168"/>
      <c r="CGE750" s="168"/>
      <c r="CGF750" s="168"/>
      <c r="CGG750" s="168"/>
      <c r="CGH750" s="168"/>
      <c r="CGI750" s="168"/>
      <c r="CGJ750" s="168"/>
      <c r="CGK750" s="168"/>
      <c r="CGL750" s="168"/>
      <c r="CGM750" s="168"/>
      <c r="CGN750" s="168"/>
      <c r="CGO750" s="168"/>
      <c r="CGP750" s="168"/>
      <c r="CGQ750" s="168"/>
      <c r="CGR750" s="168"/>
      <c r="CGS750" s="825"/>
      <c r="CGT750" s="825"/>
      <c r="CGU750" s="825"/>
      <c r="CGV750" s="825"/>
      <c r="CGW750" s="825"/>
      <c r="CGX750" s="825"/>
      <c r="CGY750" s="825"/>
      <c r="CGZ750" s="825"/>
      <c r="CHA750" s="825"/>
      <c r="CHB750" s="825"/>
      <c r="CHC750" s="825"/>
      <c r="CHD750" s="825"/>
      <c r="CHE750" s="825"/>
      <c r="CHF750" s="825"/>
      <c r="CHG750" s="825"/>
      <c r="CHH750" s="825"/>
      <c r="CHI750" s="825"/>
      <c r="CHJ750" s="825"/>
      <c r="CHK750" s="825"/>
      <c r="CHL750" s="825"/>
      <c r="CHM750" s="825"/>
      <c r="CHN750" s="825"/>
      <c r="CHO750" s="825"/>
      <c r="CHP750" s="825"/>
      <c r="CHQ750" s="89"/>
      <c r="CHR750" s="89"/>
      <c r="CHS750" s="89"/>
      <c r="CHT750" s="89"/>
      <c r="CHU750" s="89"/>
      <c r="CHV750" s="825"/>
      <c r="CHW750" s="825"/>
      <c r="CHX750" s="89"/>
      <c r="CHY750" s="89"/>
      <c r="CHZ750" s="825"/>
      <c r="CIA750" s="825"/>
      <c r="CIB750" s="89"/>
      <c r="CIC750" s="89"/>
      <c r="CID750" s="825"/>
      <c r="CIE750" s="825"/>
      <c r="CIF750" s="825"/>
      <c r="CIG750" s="825"/>
      <c r="CIH750" s="825"/>
      <c r="CII750" s="825"/>
      <c r="CIJ750" s="825"/>
      <c r="CIK750" s="89"/>
      <c r="CIL750" s="89"/>
      <c r="CIM750" s="825"/>
      <c r="CIN750" s="825"/>
      <c r="CIO750" s="89"/>
      <c r="CIP750" s="89"/>
      <c r="CIQ750" s="825"/>
      <c r="CIR750" s="825"/>
      <c r="CIS750" s="825"/>
      <c r="CIT750" s="825"/>
      <c r="CIU750" s="825"/>
      <c r="CIV750" s="203"/>
      <c r="CIW750" s="107"/>
      <c r="CIX750" s="825"/>
      <c r="CIY750" s="825"/>
      <c r="CIZ750" s="825"/>
      <c r="CJA750" s="825"/>
      <c r="CJB750" s="825"/>
      <c r="CJC750" s="825"/>
      <c r="CJD750" s="825"/>
      <c r="CJE750" s="168"/>
      <c r="CJF750" s="168"/>
      <c r="CJG750" s="168"/>
      <c r="CJH750" s="168"/>
      <c r="CJI750" s="168"/>
      <c r="CJJ750" s="168"/>
      <c r="CJK750" s="168"/>
      <c r="CJL750" s="168"/>
      <c r="CJM750" s="168"/>
      <c r="CJN750" s="168"/>
      <c r="CJO750" s="168"/>
      <c r="CJP750" s="168"/>
      <c r="CJQ750" s="168"/>
      <c r="CJR750" s="168"/>
      <c r="CJS750" s="168"/>
      <c r="CJT750" s="168"/>
      <c r="CJU750" s="168"/>
      <c r="CJV750" s="168"/>
      <c r="CJW750" s="168"/>
      <c r="CJX750" s="168"/>
      <c r="CJY750" s="168"/>
      <c r="CJZ750" s="168"/>
      <c r="CKA750" s="168"/>
      <c r="CKB750" s="168"/>
      <c r="CKC750" s="168"/>
      <c r="CKD750" s="168"/>
      <c r="CKE750" s="168"/>
      <c r="CKF750" s="168"/>
      <c r="CKG750" s="168"/>
      <c r="CKH750" s="168"/>
      <c r="CKI750" s="168"/>
      <c r="CKJ750" s="168"/>
      <c r="CKK750" s="168"/>
      <c r="CKL750" s="168"/>
      <c r="CKM750" s="168"/>
      <c r="CKN750" s="168"/>
      <c r="CKO750" s="168"/>
      <c r="CKP750" s="168"/>
      <c r="CKQ750" s="168"/>
      <c r="CKR750" s="168"/>
      <c r="CKS750" s="168"/>
      <c r="CKT750" s="168"/>
      <c r="CKU750" s="168"/>
      <c r="CKV750" s="168"/>
      <c r="CKW750" s="825"/>
      <c r="CKX750" s="825"/>
      <c r="CKY750" s="825"/>
      <c r="CKZ750" s="825"/>
      <c r="CLA750" s="825"/>
      <c r="CLB750" s="825"/>
      <c r="CLC750" s="825"/>
      <c r="CLD750" s="825"/>
      <c r="CLE750" s="825"/>
      <c r="CLF750" s="825"/>
      <c r="CLG750" s="825"/>
      <c r="CLH750" s="825"/>
      <c r="CLI750" s="825"/>
      <c r="CLJ750" s="825"/>
      <c r="CLK750" s="825"/>
      <c r="CLL750" s="825"/>
      <c r="CLM750" s="825"/>
      <c r="CLN750" s="825"/>
      <c r="CLO750" s="825"/>
      <c r="CLP750" s="825"/>
      <c r="CLQ750" s="825"/>
      <c r="CLR750" s="825"/>
      <c r="CLS750" s="825"/>
      <c r="CLT750" s="825"/>
      <c r="CLU750" s="89"/>
      <c r="CLV750" s="89"/>
      <c r="CLW750" s="89"/>
      <c r="CLX750" s="89"/>
      <c r="CLY750" s="89"/>
      <c r="CLZ750" s="825"/>
      <c r="CMA750" s="825"/>
      <c r="CMB750" s="89"/>
      <c r="CMC750" s="89"/>
      <c r="CMD750" s="825"/>
      <c r="CME750" s="825"/>
      <c r="CMF750" s="89"/>
      <c r="CMG750" s="89"/>
      <c r="CMH750" s="825"/>
      <c r="CMI750" s="825"/>
      <c r="CMJ750" s="825"/>
      <c r="CMK750" s="825"/>
      <c r="CML750" s="825"/>
      <c r="CMM750" s="825"/>
      <c r="CMN750" s="825"/>
      <c r="CMO750" s="89"/>
      <c r="CMP750" s="89"/>
      <c r="CMQ750" s="825"/>
      <c r="CMR750" s="825"/>
      <c r="CMS750" s="89"/>
      <c r="CMT750" s="89"/>
      <c r="CMU750" s="825"/>
      <c r="CMV750" s="825"/>
      <c r="CMW750" s="825"/>
      <c r="CMX750" s="825"/>
      <c r="CMY750" s="825"/>
      <c r="CMZ750" s="203"/>
      <c r="CNA750" s="107"/>
      <c r="CNB750" s="825"/>
      <c r="CNC750" s="825"/>
      <c r="CND750" s="825"/>
      <c r="CNE750" s="825"/>
      <c r="CNF750" s="825"/>
      <c r="CNG750" s="825"/>
      <c r="CNH750" s="825"/>
      <c r="CNI750" s="168"/>
      <c r="CNJ750" s="168"/>
      <c r="CNK750" s="168"/>
      <c r="CNL750" s="168"/>
      <c r="CNM750" s="168"/>
      <c r="CNN750" s="168"/>
      <c r="CNO750" s="168"/>
      <c r="CNP750" s="168"/>
      <c r="CNQ750" s="168"/>
      <c r="CNR750" s="168"/>
      <c r="CNS750" s="168"/>
      <c r="CNT750" s="168"/>
      <c r="CNU750" s="168"/>
      <c r="CNV750" s="168"/>
      <c r="CNW750" s="168"/>
      <c r="CNX750" s="168"/>
      <c r="CNY750" s="168"/>
      <c r="CNZ750" s="168"/>
      <c r="COA750" s="168"/>
      <c r="COB750" s="168"/>
      <c r="COC750" s="168"/>
      <c r="COD750" s="168"/>
      <c r="COE750" s="168"/>
      <c r="COF750" s="168"/>
      <c r="COG750" s="168"/>
      <c r="COH750" s="168"/>
      <c r="COI750" s="168"/>
      <c r="COJ750" s="168"/>
      <c r="COK750" s="168"/>
      <c r="COL750" s="168"/>
      <c r="COM750" s="168"/>
      <c r="CON750" s="168"/>
      <c r="COO750" s="168"/>
      <c r="COP750" s="168"/>
      <c r="COQ750" s="168"/>
      <c r="COR750" s="168"/>
      <c r="COS750" s="168"/>
      <c r="COT750" s="168"/>
      <c r="COU750" s="168"/>
      <c r="COV750" s="168"/>
      <c r="COW750" s="168"/>
      <c r="COX750" s="168"/>
      <c r="COY750" s="168"/>
      <c r="COZ750" s="168"/>
      <c r="CPA750" s="825"/>
      <c r="CPB750" s="825"/>
      <c r="CPC750" s="825"/>
      <c r="CPD750" s="825"/>
      <c r="CPE750" s="825"/>
      <c r="CPF750" s="825"/>
      <c r="CPG750" s="825"/>
      <c r="CPH750" s="825"/>
      <c r="CPI750" s="825"/>
      <c r="CPJ750" s="825"/>
      <c r="CPK750" s="825"/>
      <c r="CPL750" s="825"/>
      <c r="CPM750" s="825"/>
      <c r="CPN750" s="825"/>
      <c r="CPO750" s="825"/>
      <c r="CPP750" s="825"/>
      <c r="CPQ750" s="825"/>
      <c r="CPR750" s="825"/>
      <c r="CPS750" s="825"/>
      <c r="CPT750" s="825"/>
      <c r="CPU750" s="825"/>
      <c r="CPV750" s="825"/>
      <c r="CPW750" s="825"/>
      <c r="CPX750" s="825"/>
      <c r="CPY750" s="89"/>
      <c r="CPZ750" s="89"/>
      <c r="CQA750" s="89"/>
      <c r="CQB750" s="89"/>
      <c r="CQC750" s="89"/>
      <c r="CQD750" s="825"/>
      <c r="CQE750" s="825"/>
      <c r="CQF750" s="89"/>
      <c r="CQG750" s="89"/>
      <c r="CQH750" s="825"/>
      <c r="CQI750" s="825"/>
      <c r="CQJ750" s="89"/>
      <c r="CQK750" s="89"/>
      <c r="CQL750" s="825"/>
      <c r="CQM750" s="825"/>
      <c r="CQN750" s="825"/>
      <c r="CQO750" s="825"/>
      <c r="CQP750" s="825"/>
      <c r="CQQ750" s="825"/>
      <c r="CQR750" s="825"/>
      <c r="CQS750" s="89"/>
      <c r="CQT750" s="89"/>
      <c r="CQU750" s="825"/>
      <c r="CQV750" s="825"/>
      <c r="CQW750" s="89"/>
      <c r="CQX750" s="89"/>
      <c r="CQY750" s="825"/>
      <c r="CQZ750" s="825"/>
      <c r="CRA750" s="825"/>
      <c r="CRB750" s="825"/>
      <c r="CRC750" s="825"/>
      <c r="CRD750" s="203"/>
      <c r="CRE750" s="107"/>
      <c r="CRF750" s="825"/>
      <c r="CRG750" s="825"/>
      <c r="CRH750" s="825"/>
      <c r="CRI750" s="825"/>
      <c r="CRJ750" s="825"/>
      <c r="CRK750" s="825"/>
      <c r="CRL750" s="825"/>
      <c r="CRM750" s="168"/>
      <c r="CRN750" s="168"/>
      <c r="CRO750" s="168"/>
      <c r="CRP750" s="168"/>
      <c r="CRQ750" s="168"/>
      <c r="CRR750" s="168"/>
      <c r="CRS750" s="168"/>
      <c r="CRT750" s="168"/>
      <c r="CRU750" s="168"/>
      <c r="CRV750" s="168"/>
      <c r="CRW750" s="168"/>
      <c r="CRX750" s="168"/>
      <c r="CRY750" s="168"/>
      <c r="CRZ750" s="168"/>
      <c r="CSA750" s="168"/>
      <c r="CSB750" s="168"/>
      <c r="CSC750" s="168"/>
      <c r="CSD750" s="168"/>
      <c r="CSE750" s="168"/>
      <c r="CSF750" s="168"/>
      <c r="CSG750" s="168"/>
      <c r="CSH750" s="168"/>
      <c r="CSI750" s="168"/>
      <c r="CSJ750" s="168"/>
      <c r="CSK750" s="168"/>
      <c r="CSL750" s="168"/>
      <c r="CSM750" s="168"/>
      <c r="CSN750" s="168"/>
      <c r="CSO750" s="168"/>
      <c r="CSP750" s="168"/>
      <c r="CSQ750" s="168"/>
      <c r="CSR750" s="168"/>
      <c r="CSS750" s="168"/>
      <c r="CST750" s="168"/>
      <c r="CSU750" s="168"/>
      <c r="CSV750" s="168"/>
      <c r="CSW750" s="168"/>
      <c r="CSX750" s="168"/>
      <c r="CSY750" s="168"/>
      <c r="CSZ750" s="168"/>
      <c r="CTA750" s="168"/>
      <c r="CTB750" s="168"/>
      <c r="CTC750" s="168"/>
      <c r="CTD750" s="168"/>
      <c r="CTE750" s="825"/>
      <c r="CTF750" s="825"/>
      <c r="CTG750" s="825"/>
      <c r="CTH750" s="825"/>
      <c r="CTI750" s="825"/>
      <c r="CTJ750" s="825"/>
      <c r="CTK750" s="825"/>
      <c r="CTL750" s="825"/>
      <c r="CTM750" s="825"/>
      <c r="CTN750" s="825"/>
      <c r="CTO750" s="825"/>
      <c r="CTP750" s="825"/>
      <c r="CTQ750" s="825"/>
      <c r="CTR750" s="825"/>
      <c r="CTS750" s="825"/>
      <c r="CTT750" s="825"/>
      <c r="CTU750" s="825"/>
      <c r="CTV750" s="825"/>
      <c r="CTW750" s="825"/>
      <c r="CTX750" s="825"/>
      <c r="CTY750" s="825"/>
      <c r="CTZ750" s="825"/>
      <c r="CUA750" s="825"/>
      <c r="CUB750" s="825"/>
      <c r="CUC750" s="89"/>
      <c r="CUD750" s="89"/>
      <c r="CUE750" s="89"/>
      <c r="CUF750" s="89"/>
      <c r="CUG750" s="89"/>
      <c r="CUH750" s="825"/>
      <c r="CUI750" s="825"/>
      <c r="CUJ750" s="89"/>
      <c r="CUK750" s="89"/>
      <c r="CUL750" s="825"/>
      <c r="CUM750" s="825"/>
      <c r="CUN750" s="89"/>
      <c r="CUO750" s="89"/>
      <c r="CUP750" s="825"/>
      <c r="CUQ750" s="825"/>
      <c r="CUR750" s="825"/>
      <c r="CUS750" s="825"/>
      <c r="CUT750" s="825"/>
      <c r="CUU750" s="825"/>
      <c r="CUV750" s="825"/>
      <c r="CUW750" s="89"/>
      <c r="CUX750" s="89"/>
      <c r="CUY750" s="825"/>
      <c r="CUZ750" s="825"/>
      <c r="CVA750" s="89"/>
      <c r="CVB750" s="89"/>
      <c r="CVC750" s="825"/>
      <c r="CVD750" s="825"/>
      <c r="CVE750" s="825"/>
      <c r="CVF750" s="825"/>
      <c r="CVG750" s="825"/>
      <c r="CVH750" s="203"/>
      <c r="CVI750" s="107"/>
      <c r="CVJ750" s="825"/>
      <c r="CVK750" s="825"/>
      <c r="CVL750" s="825"/>
      <c r="CVM750" s="825"/>
      <c r="CVN750" s="825"/>
      <c r="CVO750" s="825"/>
      <c r="CVP750" s="825"/>
      <c r="CVQ750" s="168"/>
      <c r="CVR750" s="168"/>
      <c r="CVS750" s="168"/>
      <c r="CVT750" s="168"/>
      <c r="CVU750" s="168"/>
      <c r="CVV750" s="168"/>
      <c r="CVW750" s="168"/>
      <c r="CVX750" s="168"/>
      <c r="CVY750" s="168"/>
      <c r="CVZ750" s="168"/>
      <c r="CWA750" s="168"/>
      <c r="CWB750" s="168"/>
      <c r="CWC750" s="168"/>
      <c r="CWD750" s="168"/>
      <c r="CWE750" s="168"/>
      <c r="CWF750" s="168"/>
      <c r="CWG750" s="168"/>
      <c r="CWH750" s="168"/>
      <c r="CWI750" s="168"/>
      <c r="CWJ750" s="168"/>
      <c r="CWK750" s="168"/>
      <c r="CWL750" s="168"/>
      <c r="CWM750" s="168"/>
      <c r="CWN750" s="168"/>
      <c r="CWO750" s="168"/>
      <c r="CWP750" s="168"/>
      <c r="CWQ750" s="168"/>
      <c r="CWR750" s="168"/>
      <c r="CWS750" s="168"/>
      <c r="CWT750" s="168"/>
      <c r="CWU750" s="168"/>
      <c r="CWV750" s="168"/>
      <c r="CWW750" s="168"/>
      <c r="CWX750" s="168"/>
      <c r="CWY750" s="168"/>
      <c r="CWZ750" s="168"/>
      <c r="CXA750" s="168"/>
      <c r="CXB750" s="168"/>
      <c r="CXC750" s="168"/>
      <c r="CXD750" s="168"/>
      <c r="CXE750" s="168"/>
      <c r="CXF750" s="168"/>
      <c r="CXG750" s="168"/>
      <c r="CXH750" s="168"/>
      <c r="CXI750" s="825"/>
      <c r="CXJ750" s="825"/>
      <c r="CXK750" s="825"/>
      <c r="CXL750" s="825"/>
      <c r="CXM750" s="825"/>
      <c r="CXN750" s="825"/>
      <c r="CXO750" s="825"/>
      <c r="CXP750" s="825"/>
      <c r="CXQ750" s="825"/>
      <c r="CXR750" s="825"/>
      <c r="CXS750" s="825"/>
      <c r="CXT750" s="825"/>
      <c r="CXU750" s="825"/>
      <c r="CXV750" s="825"/>
      <c r="CXW750" s="825"/>
      <c r="CXX750" s="825"/>
      <c r="CXY750" s="825"/>
      <c r="CXZ750" s="825"/>
      <c r="CYA750" s="825"/>
      <c r="CYB750" s="825"/>
      <c r="CYC750" s="825"/>
      <c r="CYD750" s="825"/>
      <c r="CYE750" s="825"/>
      <c r="CYF750" s="825"/>
      <c r="CYG750" s="89"/>
      <c r="CYH750" s="89"/>
      <c r="CYI750" s="89"/>
      <c r="CYJ750" s="89"/>
      <c r="CYK750" s="89"/>
      <c r="CYL750" s="825"/>
      <c r="CYM750" s="825"/>
      <c r="CYN750" s="89"/>
      <c r="CYO750" s="89"/>
      <c r="CYP750" s="825"/>
      <c r="CYQ750" s="825"/>
      <c r="CYR750" s="89"/>
      <c r="CYS750" s="89"/>
      <c r="CYT750" s="825"/>
      <c r="CYU750" s="825"/>
      <c r="CYV750" s="825"/>
      <c r="CYW750" s="825"/>
      <c r="CYX750" s="825"/>
      <c r="CYY750" s="825"/>
      <c r="CYZ750" s="825"/>
      <c r="CZA750" s="89"/>
      <c r="CZB750" s="89"/>
      <c r="CZC750" s="825"/>
      <c r="CZD750" s="825"/>
      <c r="CZE750" s="89"/>
      <c r="CZF750" s="89"/>
      <c r="CZG750" s="825"/>
      <c r="CZH750" s="825"/>
      <c r="CZI750" s="825"/>
      <c r="CZJ750" s="825"/>
      <c r="CZK750" s="825"/>
      <c r="CZL750" s="203"/>
      <c r="CZM750" s="107"/>
      <c r="CZN750" s="825"/>
      <c r="CZO750" s="825"/>
      <c r="CZP750" s="825"/>
      <c r="CZQ750" s="825"/>
      <c r="CZR750" s="825"/>
      <c r="CZS750" s="825"/>
      <c r="CZT750" s="825"/>
      <c r="CZU750" s="168"/>
      <c r="CZV750" s="168"/>
      <c r="CZW750" s="168"/>
      <c r="CZX750" s="168"/>
      <c r="CZY750" s="168"/>
      <c r="CZZ750" s="168"/>
      <c r="DAA750" s="168"/>
      <c r="DAB750" s="168"/>
      <c r="DAC750" s="168"/>
      <c r="DAD750" s="168"/>
      <c r="DAE750" s="168"/>
      <c r="DAF750" s="168"/>
      <c r="DAG750" s="168"/>
      <c r="DAH750" s="168"/>
      <c r="DAI750" s="168"/>
      <c r="DAJ750" s="168"/>
      <c r="DAK750" s="168"/>
      <c r="DAL750" s="168"/>
      <c r="DAM750" s="168"/>
      <c r="DAN750" s="168"/>
      <c r="DAO750" s="168"/>
      <c r="DAP750" s="168"/>
      <c r="DAQ750" s="168"/>
      <c r="DAR750" s="168"/>
      <c r="DAS750" s="168"/>
      <c r="DAT750" s="168"/>
      <c r="DAU750" s="168"/>
      <c r="DAV750" s="168"/>
      <c r="DAW750" s="168"/>
      <c r="DAX750" s="168"/>
      <c r="DAY750" s="168"/>
      <c r="DAZ750" s="168"/>
      <c r="DBA750" s="168"/>
      <c r="DBB750" s="168"/>
      <c r="DBC750" s="168"/>
      <c r="DBD750" s="168"/>
      <c r="DBE750" s="168"/>
      <c r="DBF750" s="168"/>
      <c r="DBG750" s="168"/>
      <c r="DBH750" s="168"/>
      <c r="DBI750" s="168"/>
      <c r="DBJ750" s="168"/>
      <c r="DBK750" s="168"/>
      <c r="DBL750" s="168"/>
      <c r="DBM750" s="825"/>
      <c r="DBN750" s="825"/>
      <c r="DBO750" s="825"/>
      <c r="DBP750" s="825"/>
      <c r="DBQ750" s="825"/>
      <c r="DBR750" s="825"/>
      <c r="DBS750" s="825"/>
      <c r="DBT750" s="825"/>
      <c r="DBU750" s="825"/>
      <c r="DBV750" s="825"/>
      <c r="DBW750" s="825"/>
      <c r="DBX750" s="825"/>
      <c r="DBY750" s="825"/>
      <c r="DBZ750" s="825"/>
      <c r="DCA750" s="825"/>
      <c r="DCB750" s="825"/>
      <c r="DCC750" s="825"/>
      <c r="DCD750" s="825"/>
      <c r="DCE750" s="825"/>
      <c r="DCF750" s="825"/>
      <c r="DCG750" s="825"/>
      <c r="DCH750" s="825"/>
      <c r="DCI750" s="825"/>
      <c r="DCJ750" s="825"/>
      <c r="DCK750" s="89"/>
      <c r="DCL750" s="89"/>
      <c r="DCM750" s="89"/>
      <c r="DCN750" s="89"/>
      <c r="DCO750" s="89"/>
      <c r="DCP750" s="825"/>
      <c r="DCQ750" s="825"/>
      <c r="DCR750" s="89"/>
      <c r="DCS750" s="89"/>
      <c r="DCT750" s="825"/>
      <c r="DCU750" s="825"/>
      <c r="DCV750" s="89"/>
      <c r="DCW750" s="89"/>
      <c r="DCX750" s="825"/>
      <c r="DCY750" s="825"/>
      <c r="DCZ750" s="825"/>
      <c r="DDA750" s="825"/>
      <c r="DDB750" s="825"/>
      <c r="DDC750" s="825"/>
      <c r="DDD750" s="825"/>
      <c r="DDE750" s="89"/>
      <c r="DDF750" s="89"/>
      <c r="DDG750" s="825"/>
      <c r="DDH750" s="825"/>
      <c r="DDI750" s="89"/>
      <c r="DDJ750" s="89"/>
      <c r="DDK750" s="825"/>
      <c r="DDL750" s="825"/>
      <c r="DDM750" s="825"/>
      <c r="DDN750" s="825"/>
      <c r="DDO750" s="825"/>
      <c r="DDP750" s="203"/>
      <c r="DDQ750" s="107"/>
      <c r="DDR750" s="825"/>
      <c r="DDS750" s="825"/>
      <c r="DDT750" s="825"/>
      <c r="DDU750" s="825"/>
      <c r="DDV750" s="825"/>
      <c r="DDW750" s="825"/>
      <c r="DDX750" s="825"/>
      <c r="DDY750" s="168"/>
      <c r="DDZ750" s="168"/>
      <c r="DEA750" s="168"/>
      <c r="DEB750" s="168"/>
      <c r="DEC750" s="168"/>
      <c r="DED750" s="168"/>
      <c r="DEE750" s="168"/>
      <c r="DEF750" s="168"/>
      <c r="DEG750" s="168"/>
      <c r="DEH750" s="168"/>
      <c r="DEI750" s="168"/>
      <c r="DEJ750" s="168"/>
      <c r="DEK750" s="168"/>
      <c r="DEL750" s="168"/>
      <c r="DEM750" s="168"/>
      <c r="DEN750" s="168"/>
      <c r="DEO750" s="168"/>
      <c r="DEP750" s="168"/>
      <c r="DEQ750" s="168"/>
      <c r="DER750" s="168"/>
      <c r="DES750" s="168"/>
      <c r="DET750" s="168"/>
      <c r="DEU750" s="168"/>
      <c r="DEV750" s="168"/>
      <c r="DEW750" s="168"/>
      <c r="DEX750" s="168"/>
      <c r="DEY750" s="168"/>
      <c r="DEZ750" s="168"/>
      <c r="DFA750" s="168"/>
      <c r="DFB750" s="168"/>
      <c r="DFC750" s="168"/>
      <c r="DFD750" s="168"/>
      <c r="DFE750" s="168"/>
      <c r="DFF750" s="168"/>
      <c r="DFG750" s="168"/>
      <c r="DFH750" s="168"/>
      <c r="DFI750" s="168"/>
      <c r="DFJ750" s="168"/>
      <c r="DFK750" s="168"/>
      <c r="DFL750" s="168"/>
      <c r="DFM750" s="168"/>
      <c r="DFN750" s="168"/>
      <c r="DFO750" s="168"/>
      <c r="DFP750" s="168"/>
      <c r="DFQ750" s="825"/>
      <c r="DFR750" s="825"/>
      <c r="DFS750" s="825"/>
      <c r="DFT750" s="825"/>
      <c r="DFU750" s="825"/>
      <c r="DFV750" s="825"/>
      <c r="DFW750" s="825"/>
      <c r="DFX750" s="825"/>
      <c r="DFY750" s="825"/>
      <c r="DFZ750" s="825"/>
      <c r="DGA750" s="825"/>
      <c r="DGB750" s="825"/>
      <c r="DGC750" s="825"/>
      <c r="DGD750" s="825"/>
      <c r="DGE750" s="825"/>
      <c r="DGF750" s="825"/>
      <c r="DGG750" s="825"/>
      <c r="DGH750" s="825"/>
      <c r="DGI750" s="825"/>
      <c r="DGJ750" s="825"/>
      <c r="DGK750" s="825"/>
      <c r="DGL750" s="825"/>
      <c r="DGM750" s="825"/>
      <c r="DGN750" s="825"/>
      <c r="DGO750" s="89"/>
      <c r="DGP750" s="89"/>
      <c r="DGQ750" s="89"/>
      <c r="DGR750" s="89"/>
      <c r="DGS750" s="89"/>
      <c r="DGT750" s="825"/>
      <c r="DGU750" s="825"/>
      <c r="DGV750" s="89"/>
      <c r="DGW750" s="89"/>
      <c r="DGX750" s="825"/>
      <c r="DGY750" s="825"/>
      <c r="DGZ750" s="89"/>
      <c r="DHA750" s="89"/>
      <c r="DHB750" s="825"/>
      <c r="DHC750" s="825"/>
      <c r="DHD750" s="825"/>
      <c r="DHE750" s="825"/>
      <c r="DHF750" s="825"/>
      <c r="DHG750" s="825"/>
      <c r="DHH750" s="825"/>
      <c r="DHI750" s="89"/>
      <c r="DHJ750" s="89"/>
      <c r="DHK750" s="825"/>
      <c r="DHL750" s="825"/>
      <c r="DHM750" s="89"/>
      <c r="DHN750" s="89"/>
      <c r="DHO750" s="825"/>
      <c r="DHP750" s="825"/>
      <c r="DHQ750" s="825"/>
      <c r="DHR750" s="825"/>
      <c r="DHS750" s="825"/>
      <c r="DHT750" s="203"/>
      <c r="DHU750" s="107"/>
      <c r="DHV750" s="825"/>
      <c r="DHW750" s="825"/>
      <c r="DHX750" s="825"/>
      <c r="DHY750" s="825"/>
      <c r="DHZ750" s="825"/>
      <c r="DIA750" s="825"/>
      <c r="DIB750" s="825"/>
      <c r="DIC750" s="168"/>
      <c r="DID750" s="168"/>
      <c r="DIE750" s="168"/>
      <c r="DIF750" s="168"/>
      <c r="DIG750" s="168"/>
      <c r="DIH750" s="168"/>
      <c r="DII750" s="168"/>
      <c r="DIJ750" s="168"/>
      <c r="DIK750" s="168"/>
      <c r="DIL750" s="168"/>
      <c r="DIM750" s="168"/>
      <c r="DIN750" s="168"/>
      <c r="DIO750" s="168"/>
      <c r="DIP750" s="168"/>
      <c r="DIQ750" s="168"/>
      <c r="DIR750" s="168"/>
      <c r="DIS750" s="168"/>
      <c r="DIT750" s="168"/>
      <c r="DIU750" s="168"/>
      <c r="DIV750" s="168"/>
      <c r="DIW750" s="168"/>
      <c r="DIX750" s="168"/>
      <c r="DIY750" s="168"/>
      <c r="DIZ750" s="168"/>
      <c r="DJA750" s="168"/>
      <c r="DJB750" s="168"/>
      <c r="DJC750" s="168"/>
      <c r="DJD750" s="168"/>
      <c r="DJE750" s="168"/>
      <c r="DJF750" s="168"/>
      <c r="DJG750" s="168"/>
      <c r="DJH750" s="168"/>
      <c r="DJI750" s="168"/>
      <c r="DJJ750" s="168"/>
      <c r="DJK750" s="168"/>
      <c r="DJL750" s="168"/>
      <c r="DJM750" s="168"/>
      <c r="DJN750" s="168"/>
      <c r="DJO750" s="168"/>
      <c r="DJP750" s="168"/>
      <c r="DJQ750" s="168"/>
      <c r="DJR750" s="168"/>
      <c r="DJS750" s="168"/>
      <c r="DJT750" s="168"/>
      <c r="DJU750" s="825"/>
      <c r="DJV750" s="825"/>
      <c r="DJW750" s="825"/>
      <c r="DJX750" s="825"/>
      <c r="DJY750" s="825"/>
      <c r="DJZ750" s="825"/>
      <c r="DKA750" s="825"/>
      <c r="DKB750" s="825"/>
      <c r="DKC750" s="825"/>
      <c r="DKD750" s="825"/>
      <c r="DKE750" s="825"/>
      <c r="DKF750" s="825"/>
      <c r="DKG750" s="825"/>
      <c r="DKH750" s="825"/>
      <c r="DKI750" s="825"/>
      <c r="DKJ750" s="825"/>
      <c r="DKK750" s="825"/>
      <c r="DKL750" s="825"/>
      <c r="DKM750" s="825"/>
      <c r="DKN750" s="825"/>
      <c r="DKO750" s="825"/>
      <c r="DKP750" s="825"/>
      <c r="DKQ750" s="825"/>
      <c r="DKR750" s="825"/>
      <c r="DKS750" s="89"/>
      <c r="DKT750" s="89"/>
      <c r="DKU750" s="89"/>
      <c r="DKV750" s="89"/>
      <c r="DKW750" s="89"/>
      <c r="DKX750" s="825"/>
      <c r="DKY750" s="825"/>
      <c r="DKZ750" s="89"/>
      <c r="DLA750" s="89"/>
      <c r="DLB750" s="825"/>
      <c r="DLC750" s="825"/>
      <c r="DLD750" s="89"/>
      <c r="DLE750" s="89"/>
      <c r="DLF750" s="825"/>
      <c r="DLG750" s="825"/>
      <c r="DLH750" s="825"/>
      <c r="DLI750" s="825"/>
      <c r="DLJ750" s="825"/>
      <c r="DLK750" s="825"/>
      <c r="DLL750" s="825"/>
      <c r="DLM750" s="89"/>
      <c r="DLN750" s="89"/>
      <c r="DLO750" s="825"/>
      <c r="DLP750" s="825"/>
      <c r="DLQ750" s="89"/>
      <c r="DLR750" s="89"/>
      <c r="DLS750" s="825"/>
      <c r="DLT750" s="825"/>
      <c r="DLU750" s="825"/>
      <c r="DLV750" s="825"/>
      <c r="DLW750" s="825"/>
      <c r="DLX750" s="203"/>
      <c r="DLY750" s="107"/>
      <c r="DLZ750" s="825"/>
      <c r="DMA750" s="825"/>
      <c r="DMB750" s="825"/>
      <c r="DMC750" s="825"/>
      <c r="DMD750" s="825"/>
      <c r="DME750" s="825"/>
      <c r="DMF750" s="825"/>
      <c r="DMG750" s="168"/>
      <c r="DMH750" s="168"/>
      <c r="DMI750" s="168"/>
      <c r="DMJ750" s="168"/>
      <c r="DMK750" s="168"/>
      <c r="DML750" s="168"/>
      <c r="DMM750" s="168"/>
      <c r="DMN750" s="168"/>
      <c r="DMO750" s="168"/>
      <c r="DMP750" s="168"/>
      <c r="DMQ750" s="168"/>
      <c r="DMR750" s="168"/>
      <c r="DMS750" s="168"/>
      <c r="DMT750" s="168"/>
      <c r="DMU750" s="168"/>
      <c r="DMV750" s="168"/>
      <c r="DMW750" s="168"/>
      <c r="DMX750" s="168"/>
      <c r="DMY750" s="168"/>
      <c r="DMZ750" s="168"/>
      <c r="DNA750" s="168"/>
      <c r="DNB750" s="168"/>
      <c r="DNC750" s="168"/>
      <c r="DND750" s="168"/>
      <c r="DNE750" s="168"/>
      <c r="DNF750" s="168"/>
      <c r="DNG750" s="168"/>
      <c r="DNH750" s="168"/>
      <c r="DNI750" s="168"/>
      <c r="DNJ750" s="168"/>
      <c r="DNK750" s="168"/>
      <c r="DNL750" s="168"/>
      <c r="DNM750" s="168"/>
      <c r="DNN750" s="168"/>
      <c r="DNO750" s="168"/>
      <c r="DNP750" s="168"/>
      <c r="DNQ750" s="168"/>
      <c r="DNR750" s="168"/>
      <c r="DNS750" s="168"/>
      <c r="DNT750" s="168"/>
      <c r="DNU750" s="168"/>
      <c r="DNV750" s="168"/>
      <c r="DNW750" s="168"/>
      <c r="DNX750" s="168"/>
      <c r="DNY750" s="825"/>
      <c r="DNZ750" s="825"/>
      <c r="DOA750" s="825"/>
      <c r="DOB750" s="825"/>
      <c r="DOC750" s="825"/>
      <c r="DOD750" s="825"/>
      <c r="DOE750" s="825"/>
      <c r="DOF750" s="825"/>
      <c r="DOG750" s="825"/>
      <c r="DOH750" s="825"/>
      <c r="DOI750" s="825"/>
      <c r="DOJ750" s="825"/>
      <c r="DOK750" s="825"/>
      <c r="DOL750" s="825"/>
      <c r="DOM750" s="825"/>
      <c r="DON750" s="825"/>
      <c r="DOO750" s="825"/>
      <c r="DOP750" s="825"/>
      <c r="DOQ750" s="825"/>
      <c r="DOR750" s="825"/>
      <c r="DOS750" s="825"/>
      <c r="DOT750" s="825"/>
      <c r="DOU750" s="825"/>
      <c r="DOV750" s="825"/>
      <c r="DOW750" s="89"/>
      <c r="DOX750" s="89"/>
      <c r="DOY750" s="89"/>
      <c r="DOZ750" s="89"/>
      <c r="DPA750" s="89"/>
      <c r="DPB750" s="825"/>
      <c r="DPC750" s="825"/>
      <c r="DPD750" s="89"/>
      <c r="DPE750" s="89"/>
      <c r="DPF750" s="825"/>
      <c r="DPG750" s="825"/>
      <c r="DPH750" s="89"/>
      <c r="DPI750" s="89"/>
      <c r="DPJ750" s="825"/>
      <c r="DPK750" s="825"/>
      <c r="DPL750" s="825"/>
      <c r="DPM750" s="825"/>
      <c r="DPN750" s="825"/>
      <c r="DPO750" s="825"/>
      <c r="DPP750" s="825"/>
      <c r="DPQ750" s="89"/>
      <c r="DPR750" s="89"/>
      <c r="DPS750" s="825"/>
      <c r="DPT750" s="825"/>
      <c r="DPU750" s="89"/>
      <c r="DPV750" s="89"/>
      <c r="DPW750" s="825"/>
      <c r="DPX750" s="825"/>
      <c r="DPY750" s="825"/>
      <c r="DPZ750" s="825"/>
      <c r="DQA750" s="825"/>
      <c r="DQB750" s="203"/>
      <c r="DQC750" s="107"/>
      <c r="DQD750" s="825"/>
      <c r="DQE750" s="825"/>
      <c r="DQF750" s="825"/>
      <c r="DQG750" s="825"/>
      <c r="DQH750" s="825"/>
      <c r="DQI750" s="825"/>
      <c r="DQJ750" s="825"/>
      <c r="DQK750" s="168"/>
      <c r="DQL750" s="168"/>
      <c r="DQM750" s="168"/>
      <c r="DQN750" s="168"/>
      <c r="DQO750" s="168"/>
      <c r="DQP750" s="168"/>
      <c r="DQQ750" s="168"/>
      <c r="DQR750" s="168"/>
      <c r="DQS750" s="168"/>
      <c r="DQT750" s="168"/>
      <c r="DQU750" s="168"/>
      <c r="DQV750" s="168"/>
      <c r="DQW750" s="168"/>
      <c r="DQX750" s="168"/>
      <c r="DQY750" s="168"/>
      <c r="DQZ750" s="168"/>
      <c r="DRA750" s="168"/>
      <c r="DRB750" s="168"/>
      <c r="DRC750" s="168"/>
      <c r="DRD750" s="168"/>
      <c r="DRE750" s="168"/>
      <c r="DRF750" s="168"/>
      <c r="DRG750" s="168"/>
      <c r="DRH750" s="168"/>
      <c r="DRI750" s="168"/>
      <c r="DRJ750" s="168"/>
      <c r="DRK750" s="168"/>
      <c r="DRL750" s="168"/>
      <c r="DRM750" s="168"/>
      <c r="DRN750" s="168"/>
      <c r="DRO750" s="168"/>
      <c r="DRP750" s="168"/>
      <c r="DRQ750" s="168"/>
      <c r="DRR750" s="168"/>
      <c r="DRS750" s="168"/>
      <c r="DRT750" s="168"/>
      <c r="DRU750" s="168"/>
      <c r="DRV750" s="168"/>
      <c r="DRW750" s="168"/>
      <c r="DRX750" s="168"/>
      <c r="DRY750" s="168"/>
      <c r="DRZ750" s="168"/>
      <c r="DSA750" s="168"/>
      <c r="DSB750" s="168"/>
      <c r="DSC750" s="825"/>
      <c r="DSD750" s="825"/>
      <c r="DSE750" s="825"/>
      <c r="DSF750" s="825"/>
      <c r="DSG750" s="825"/>
      <c r="DSH750" s="825"/>
      <c r="DSI750" s="825"/>
      <c r="DSJ750" s="825"/>
      <c r="DSK750" s="825"/>
      <c r="DSL750" s="825"/>
      <c r="DSM750" s="825"/>
      <c r="DSN750" s="825"/>
      <c r="DSO750" s="825"/>
      <c r="DSP750" s="825"/>
      <c r="DSQ750" s="825"/>
      <c r="DSR750" s="825"/>
      <c r="DSS750" s="825"/>
      <c r="DST750" s="825"/>
      <c r="DSU750" s="825"/>
      <c r="DSV750" s="825"/>
      <c r="DSW750" s="825"/>
      <c r="DSX750" s="825"/>
      <c r="DSY750" s="825"/>
      <c r="DSZ750" s="825"/>
      <c r="DTA750" s="89"/>
      <c r="DTB750" s="89"/>
      <c r="DTC750" s="89"/>
      <c r="DTD750" s="89"/>
      <c r="DTE750" s="89"/>
      <c r="DTF750" s="825"/>
      <c r="DTG750" s="825"/>
      <c r="DTH750" s="89"/>
      <c r="DTI750" s="89"/>
      <c r="DTJ750" s="825"/>
      <c r="DTK750" s="825"/>
      <c r="DTL750" s="89"/>
      <c r="DTM750" s="89"/>
      <c r="DTN750" s="825"/>
      <c r="DTO750" s="825"/>
      <c r="DTP750" s="825"/>
      <c r="DTQ750" s="825"/>
      <c r="DTR750" s="825"/>
      <c r="DTS750" s="825"/>
      <c r="DTT750" s="825"/>
      <c r="DTU750" s="89"/>
      <c r="DTV750" s="89"/>
      <c r="DTW750" s="825"/>
      <c r="DTX750" s="825"/>
      <c r="DTY750" s="89"/>
      <c r="DTZ750" s="89"/>
      <c r="DUA750" s="825"/>
      <c r="DUB750" s="825"/>
      <c r="DUC750" s="825"/>
      <c r="DUD750" s="825"/>
      <c r="DUE750" s="825"/>
      <c r="DUF750" s="203"/>
      <c r="DUG750" s="107"/>
      <c r="DUH750" s="825"/>
      <c r="DUI750" s="825"/>
      <c r="DUJ750" s="825"/>
      <c r="DUK750" s="825"/>
      <c r="DUL750" s="825"/>
      <c r="DUM750" s="825"/>
      <c r="DUN750" s="825"/>
      <c r="DUO750" s="168"/>
      <c r="DUP750" s="168"/>
      <c r="DUQ750" s="168"/>
      <c r="DUR750" s="168"/>
      <c r="DUS750" s="168"/>
      <c r="DUT750" s="168"/>
      <c r="DUU750" s="168"/>
      <c r="DUV750" s="168"/>
      <c r="DUW750" s="168"/>
      <c r="DUX750" s="168"/>
      <c r="DUY750" s="168"/>
      <c r="DUZ750" s="168"/>
      <c r="DVA750" s="168"/>
      <c r="DVB750" s="168"/>
      <c r="DVC750" s="168"/>
      <c r="DVD750" s="168"/>
      <c r="DVE750" s="168"/>
      <c r="DVF750" s="168"/>
      <c r="DVG750" s="168"/>
      <c r="DVH750" s="168"/>
      <c r="DVI750" s="168"/>
      <c r="DVJ750" s="168"/>
      <c r="DVK750" s="168"/>
      <c r="DVL750" s="168"/>
      <c r="DVM750" s="168"/>
      <c r="DVN750" s="168"/>
      <c r="DVO750" s="168"/>
      <c r="DVP750" s="168"/>
      <c r="DVQ750" s="168"/>
      <c r="DVR750" s="168"/>
      <c r="DVS750" s="168"/>
      <c r="DVT750" s="168"/>
      <c r="DVU750" s="168"/>
      <c r="DVV750" s="168"/>
      <c r="DVW750" s="168"/>
      <c r="DVX750" s="168"/>
      <c r="DVY750" s="168"/>
      <c r="DVZ750" s="168"/>
      <c r="DWA750" s="168"/>
      <c r="DWB750" s="168"/>
      <c r="DWC750" s="168"/>
      <c r="DWD750" s="168"/>
      <c r="DWE750" s="168"/>
      <c r="DWF750" s="168"/>
      <c r="DWG750" s="825"/>
      <c r="DWH750" s="825"/>
      <c r="DWI750" s="825"/>
      <c r="DWJ750" s="825"/>
      <c r="DWK750" s="825"/>
      <c r="DWL750" s="825"/>
      <c r="DWM750" s="825"/>
      <c r="DWN750" s="825"/>
      <c r="DWO750" s="825"/>
      <c r="DWP750" s="825"/>
      <c r="DWQ750" s="825"/>
      <c r="DWR750" s="825"/>
      <c r="DWS750" s="825"/>
      <c r="DWT750" s="825"/>
      <c r="DWU750" s="825"/>
      <c r="DWV750" s="825"/>
      <c r="DWW750" s="825"/>
      <c r="DWX750" s="825"/>
      <c r="DWY750" s="825"/>
      <c r="DWZ750" s="825"/>
      <c r="DXA750" s="825"/>
      <c r="DXB750" s="825"/>
      <c r="DXC750" s="825"/>
      <c r="DXD750" s="825"/>
      <c r="DXE750" s="89"/>
      <c r="DXF750" s="89"/>
      <c r="DXG750" s="89"/>
      <c r="DXH750" s="89"/>
      <c r="DXI750" s="89"/>
      <c r="DXJ750" s="825"/>
      <c r="DXK750" s="825"/>
      <c r="DXL750" s="89"/>
      <c r="DXM750" s="89"/>
      <c r="DXN750" s="825"/>
      <c r="DXO750" s="825"/>
      <c r="DXP750" s="89"/>
      <c r="DXQ750" s="89"/>
      <c r="DXR750" s="825"/>
      <c r="DXS750" s="825"/>
      <c r="DXT750" s="825"/>
      <c r="DXU750" s="825"/>
      <c r="DXV750" s="825"/>
      <c r="DXW750" s="825"/>
      <c r="DXX750" s="825"/>
      <c r="DXY750" s="89"/>
      <c r="DXZ750" s="89"/>
      <c r="DYA750" s="825"/>
      <c r="DYB750" s="825"/>
      <c r="DYC750" s="89"/>
      <c r="DYD750" s="89"/>
      <c r="DYE750" s="825"/>
      <c r="DYF750" s="825"/>
      <c r="DYG750" s="825"/>
      <c r="DYH750" s="825"/>
      <c r="DYI750" s="825"/>
      <c r="DYJ750" s="203"/>
      <c r="DYK750" s="107"/>
      <c r="DYL750" s="825"/>
      <c r="DYM750" s="825"/>
      <c r="DYN750" s="825"/>
      <c r="DYO750" s="825"/>
      <c r="DYP750" s="825"/>
      <c r="DYQ750" s="825"/>
      <c r="DYR750" s="825"/>
      <c r="DYS750" s="168"/>
      <c r="DYT750" s="168"/>
      <c r="DYU750" s="168"/>
      <c r="DYV750" s="168"/>
      <c r="DYW750" s="168"/>
      <c r="DYX750" s="168"/>
      <c r="DYY750" s="168"/>
      <c r="DYZ750" s="168"/>
      <c r="DZA750" s="168"/>
      <c r="DZB750" s="168"/>
      <c r="DZC750" s="168"/>
      <c r="DZD750" s="168"/>
      <c r="DZE750" s="168"/>
      <c r="DZF750" s="168"/>
      <c r="DZG750" s="168"/>
      <c r="DZH750" s="168"/>
      <c r="DZI750" s="168"/>
      <c r="DZJ750" s="168"/>
      <c r="DZK750" s="168"/>
      <c r="DZL750" s="168"/>
      <c r="DZM750" s="168"/>
      <c r="DZN750" s="168"/>
      <c r="DZO750" s="168"/>
      <c r="DZP750" s="168"/>
      <c r="DZQ750" s="168"/>
      <c r="DZR750" s="168"/>
      <c r="DZS750" s="168"/>
      <c r="DZT750" s="168"/>
      <c r="DZU750" s="168"/>
      <c r="DZV750" s="168"/>
      <c r="DZW750" s="168"/>
      <c r="DZX750" s="168"/>
      <c r="DZY750" s="168"/>
      <c r="DZZ750" s="168"/>
      <c r="EAA750" s="168"/>
      <c r="EAB750" s="168"/>
      <c r="EAC750" s="168"/>
      <c r="EAD750" s="168"/>
      <c r="EAE750" s="168"/>
      <c r="EAF750" s="168"/>
      <c r="EAG750" s="168"/>
      <c r="EAH750" s="168"/>
      <c r="EAI750" s="168"/>
      <c r="EAJ750" s="168"/>
      <c r="EAK750" s="825"/>
      <c r="EAL750" s="825"/>
      <c r="EAM750" s="825"/>
      <c r="EAN750" s="825"/>
      <c r="EAO750" s="825"/>
      <c r="EAP750" s="825"/>
      <c r="EAQ750" s="825"/>
      <c r="EAR750" s="825"/>
      <c r="EAS750" s="825"/>
      <c r="EAT750" s="825"/>
      <c r="EAU750" s="825"/>
      <c r="EAV750" s="825"/>
      <c r="EAW750" s="825"/>
      <c r="EAX750" s="825"/>
      <c r="EAY750" s="825"/>
      <c r="EAZ750" s="825"/>
      <c r="EBA750" s="825"/>
      <c r="EBB750" s="825"/>
      <c r="EBC750" s="825"/>
      <c r="EBD750" s="825"/>
      <c r="EBE750" s="825"/>
      <c r="EBF750" s="825"/>
      <c r="EBG750" s="825"/>
      <c r="EBH750" s="825"/>
      <c r="EBI750" s="89"/>
      <c r="EBJ750" s="89"/>
      <c r="EBK750" s="89"/>
      <c r="EBL750" s="89"/>
      <c r="EBM750" s="89"/>
      <c r="EBN750" s="825"/>
      <c r="EBO750" s="825"/>
      <c r="EBP750" s="89"/>
      <c r="EBQ750" s="89"/>
      <c r="EBR750" s="825"/>
      <c r="EBS750" s="825"/>
      <c r="EBT750" s="89"/>
      <c r="EBU750" s="89"/>
      <c r="EBV750" s="825"/>
      <c r="EBW750" s="825"/>
      <c r="EBX750" s="825"/>
      <c r="EBY750" s="825"/>
      <c r="EBZ750" s="825"/>
      <c r="ECA750" s="825"/>
      <c r="ECB750" s="825"/>
      <c r="ECC750" s="89"/>
      <c r="ECD750" s="89"/>
      <c r="ECE750" s="825"/>
      <c r="ECF750" s="825"/>
      <c r="ECG750" s="89"/>
      <c r="ECH750" s="89"/>
      <c r="ECI750" s="825"/>
      <c r="ECJ750" s="825"/>
      <c r="ECK750" s="825"/>
      <c r="ECL750" s="825"/>
      <c r="ECM750" s="825"/>
      <c r="ECN750" s="203"/>
      <c r="ECO750" s="107"/>
      <c r="ECP750" s="825"/>
      <c r="ECQ750" s="825"/>
      <c r="ECR750" s="825"/>
      <c r="ECS750" s="825"/>
      <c r="ECT750" s="825"/>
      <c r="ECU750" s="825"/>
      <c r="ECV750" s="825"/>
      <c r="ECW750" s="168"/>
      <c r="ECX750" s="168"/>
      <c r="ECY750" s="168"/>
      <c r="ECZ750" s="168"/>
      <c r="EDA750" s="168"/>
      <c r="EDB750" s="168"/>
      <c r="EDC750" s="168"/>
      <c r="EDD750" s="168"/>
      <c r="EDE750" s="168"/>
      <c r="EDF750" s="168"/>
      <c r="EDG750" s="168"/>
      <c r="EDH750" s="168"/>
      <c r="EDI750" s="168"/>
      <c r="EDJ750" s="168"/>
      <c r="EDK750" s="168"/>
      <c r="EDL750" s="168"/>
      <c r="EDM750" s="168"/>
      <c r="EDN750" s="168"/>
      <c r="EDO750" s="168"/>
      <c r="EDP750" s="168"/>
      <c r="EDQ750" s="168"/>
      <c r="EDR750" s="168"/>
      <c r="EDS750" s="168"/>
      <c r="EDT750" s="168"/>
      <c r="EDU750" s="168"/>
      <c r="EDV750" s="168"/>
      <c r="EDW750" s="168"/>
      <c r="EDX750" s="168"/>
      <c r="EDY750" s="168"/>
      <c r="EDZ750" s="168"/>
      <c r="EEA750" s="168"/>
      <c r="EEB750" s="168"/>
      <c r="EEC750" s="168"/>
      <c r="EED750" s="168"/>
      <c r="EEE750" s="168"/>
      <c r="EEF750" s="168"/>
      <c r="EEG750" s="168"/>
      <c r="EEH750" s="168"/>
      <c r="EEI750" s="168"/>
      <c r="EEJ750" s="168"/>
      <c r="EEK750" s="168"/>
      <c r="EEL750" s="168"/>
      <c r="EEM750" s="168"/>
      <c r="EEN750" s="168"/>
      <c r="EEO750" s="825"/>
      <c r="EEP750" s="825"/>
      <c r="EEQ750" s="825"/>
      <c r="EER750" s="825"/>
      <c r="EES750" s="825"/>
      <c r="EET750" s="825"/>
      <c r="EEU750" s="825"/>
      <c r="EEV750" s="825"/>
      <c r="EEW750" s="825"/>
      <c r="EEX750" s="825"/>
      <c r="EEY750" s="825"/>
      <c r="EEZ750" s="825"/>
      <c r="EFA750" s="825"/>
      <c r="EFB750" s="825"/>
      <c r="EFC750" s="825"/>
      <c r="EFD750" s="825"/>
      <c r="EFE750" s="825"/>
      <c r="EFF750" s="825"/>
      <c r="EFG750" s="825"/>
      <c r="EFH750" s="825"/>
      <c r="EFI750" s="825"/>
      <c r="EFJ750" s="825"/>
      <c r="EFK750" s="825"/>
      <c r="EFL750" s="825"/>
      <c r="EFM750" s="89"/>
      <c r="EFN750" s="89"/>
      <c r="EFO750" s="89"/>
      <c r="EFP750" s="89"/>
      <c r="EFQ750" s="89"/>
      <c r="EFR750" s="825"/>
      <c r="EFS750" s="825"/>
      <c r="EFT750" s="89"/>
      <c r="EFU750" s="89"/>
      <c r="EFV750" s="825"/>
      <c r="EFW750" s="825"/>
      <c r="EFX750" s="89"/>
      <c r="EFY750" s="89"/>
      <c r="EFZ750" s="825"/>
      <c r="EGA750" s="825"/>
      <c r="EGB750" s="825"/>
      <c r="EGC750" s="825"/>
      <c r="EGD750" s="825"/>
      <c r="EGE750" s="825"/>
      <c r="EGF750" s="825"/>
      <c r="EGG750" s="89"/>
      <c r="EGH750" s="89"/>
      <c r="EGI750" s="825"/>
      <c r="EGJ750" s="825"/>
      <c r="EGK750" s="89"/>
      <c r="EGL750" s="89"/>
      <c r="EGM750" s="825"/>
      <c r="EGN750" s="825"/>
      <c r="EGO750" s="825"/>
      <c r="EGP750" s="825"/>
      <c r="EGQ750" s="825"/>
      <c r="EGR750" s="203"/>
      <c r="EGS750" s="107"/>
      <c r="EGT750" s="825"/>
      <c r="EGU750" s="825"/>
      <c r="EGV750" s="825"/>
      <c r="EGW750" s="825"/>
      <c r="EGX750" s="825"/>
      <c r="EGY750" s="825"/>
      <c r="EGZ750" s="825"/>
      <c r="EHA750" s="168"/>
      <c r="EHB750" s="168"/>
      <c r="EHC750" s="168"/>
      <c r="EHD750" s="168"/>
      <c r="EHE750" s="168"/>
      <c r="EHF750" s="168"/>
      <c r="EHG750" s="168"/>
      <c r="EHH750" s="168"/>
      <c r="EHI750" s="168"/>
      <c r="EHJ750" s="168"/>
      <c r="EHK750" s="168"/>
      <c r="EHL750" s="168"/>
      <c r="EHM750" s="168"/>
      <c r="EHN750" s="168"/>
      <c r="EHO750" s="168"/>
      <c r="EHP750" s="168"/>
      <c r="EHQ750" s="168"/>
      <c r="EHR750" s="168"/>
      <c r="EHS750" s="168"/>
      <c r="EHT750" s="168"/>
      <c r="EHU750" s="168"/>
      <c r="EHV750" s="168"/>
      <c r="EHW750" s="168"/>
      <c r="EHX750" s="168"/>
      <c r="EHY750" s="168"/>
      <c r="EHZ750" s="168"/>
      <c r="EIA750" s="168"/>
      <c r="EIB750" s="168"/>
      <c r="EIC750" s="168"/>
      <c r="EID750" s="168"/>
      <c r="EIE750" s="168"/>
      <c r="EIF750" s="168"/>
      <c r="EIG750" s="168"/>
      <c r="EIH750" s="168"/>
      <c r="EII750" s="168"/>
      <c r="EIJ750" s="168"/>
      <c r="EIK750" s="168"/>
      <c r="EIL750" s="168"/>
      <c r="EIM750" s="168"/>
      <c r="EIN750" s="168"/>
      <c r="EIO750" s="168"/>
      <c r="EIP750" s="168"/>
      <c r="EIQ750" s="168"/>
      <c r="EIR750" s="168"/>
      <c r="EIS750" s="825"/>
      <c r="EIT750" s="825"/>
      <c r="EIU750" s="825"/>
      <c r="EIV750" s="825"/>
      <c r="EIW750" s="825"/>
      <c r="EIX750" s="825"/>
      <c r="EIY750" s="825"/>
      <c r="EIZ750" s="825"/>
      <c r="EJA750" s="825"/>
      <c r="EJB750" s="825"/>
      <c r="EJC750" s="825"/>
      <c r="EJD750" s="825"/>
      <c r="EJE750" s="825"/>
      <c r="EJF750" s="825"/>
      <c r="EJG750" s="825"/>
      <c r="EJH750" s="825"/>
      <c r="EJI750" s="825"/>
      <c r="EJJ750" s="825"/>
      <c r="EJK750" s="825"/>
      <c r="EJL750" s="825"/>
      <c r="EJM750" s="825"/>
      <c r="EJN750" s="825"/>
      <c r="EJO750" s="825"/>
      <c r="EJP750" s="825"/>
      <c r="EJQ750" s="89"/>
      <c r="EJR750" s="89"/>
      <c r="EJS750" s="89"/>
      <c r="EJT750" s="89"/>
      <c r="EJU750" s="89"/>
      <c r="EJV750" s="825"/>
      <c r="EJW750" s="825"/>
      <c r="EJX750" s="89"/>
      <c r="EJY750" s="89"/>
      <c r="EJZ750" s="825"/>
      <c r="EKA750" s="825"/>
      <c r="EKB750" s="89"/>
      <c r="EKC750" s="89"/>
      <c r="EKD750" s="825"/>
      <c r="EKE750" s="825"/>
      <c r="EKF750" s="825"/>
      <c r="EKG750" s="825"/>
      <c r="EKH750" s="825"/>
      <c r="EKI750" s="825"/>
      <c r="EKJ750" s="825"/>
      <c r="EKK750" s="89"/>
      <c r="EKL750" s="89"/>
      <c r="EKM750" s="825"/>
      <c r="EKN750" s="825"/>
      <c r="EKO750" s="89"/>
      <c r="EKP750" s="89"/>
      <c r="EKQ750" s="825"/>
      <c r="EKR750" s="825"/>
      <c r="EKS750" s="825"/>
      <c r="EKT750" s="825"/>
      <c r="EKU750" s="825"/>
      <c r="EKV750" s="203"/>
      <c r="EKW750" s="107"/>
      <c r="EKX750" s="825"/>
      <c r="EKY750" s="825"/>
      <c r="EKZ750" s="825"/>
      <c r="ELA750" s="825"/>
      <c r="ELB750" s="825"/>
      <c r="ELC750" s="825"/>
      <c r="ELD750" s="825"/>
      <c r="ELE750" s="168"/>
      <c r="ELF750" s="168"/>
      <c r="ELG750" s="168"/>
      <c r="ELH750" s="168"/>
      <c r="ELI750" s="168"/>
      <c r="ELJ750" s="168"/>
      <c r="ELK750" s="168"/>
      <c r="ELL750" s="168"/>
      <c r="ELM750" s="168"/>
      <c r="ELN750" s="168"/>
      <c r="ELO750" s="168"/>
      <c r="ELP750" s="168"/>
      <c r="ELQ750" s="168"/>
      <c r="ELR750" s="168"/>
      <c r="ELS750" s="168"/>
      <c r="ELT750" s="168"/>
      <c r="ELU750" s="168"/>
      <c r="ELV750" s="168"/>
      <c r="ELW750" s="168"/>
      <c r="ELX750" s="168"/>
      <c r="ELY750" s="168"/>
      <c r="ELZ750" s="168"/>
      <c r="EMA750" s="168"/>
      <c r="EMB750" s="168"/>
      <c r="EMC750" s="168"/>
      <c r="EMD750" s="168"/>
      <c r="EME750" s="168"/>
      <c r="EMF750" s="168"/>
      <c r="EMG750" s="168"/>
      <c r="EMH750" s="168"/>
      <c r="EMI750" s="168"/>
      <c r="EMJ750" s="168"/>
      <c r="EMK750" s="168"/>
      <c r="EML750" s="168"/>
      <c r="EMM750" s="168"/>
      <c r="EMN750" s="168"/>
      <c r="EMO750" s="168"/>
      <c r="EMP750" s="168"/>
      <c r="EMQ750" s="168"/>
      <c r="EMR750" s="168"/>
      <c r="EMS750" s="168"/>
      <c r="EMT750" s="168"/>
      <c r="EMU750" s="168"/>
      <c r="EMV750" s="168"/>
      <c r="EMW750" s="825"/>
      <c r="EMX750" s="825"/>
      <c r="EMY750" s="825"/>
      <c r="EMZ750" s="825"/>
      <c r="ENA750" s="825"/>
      <c r="ENB750" s="825"/>
      <c r="ENC750" s="825"/>
      <c r="END750" s="825"/>
      <c r="ENE750" s="825"/>
      <c r="ENF750" s="825"/>
      <c r="ENG750" s="825"/>
      <c r="ENH750" s="825"/>
      <c r="ENI750" s="825"/>
      <c r="ENJ750" s="825"/>
      <c r="ENK750" s="825"/>
      <c r="ENL750" s="825"/>
      <c r="ENM750" s="825"/>
      <c r="ENN750" s="825"/>
      <c r="ENO750" s="825"/>
      <c r="ENP750" s="825"/>
      <c r="ENQ750" s="825"/>
      <c r="ENR750" s="825"/>
      <c r="ENS750" s="825"/>
      <c r="ENT750" s="825"/>
      <c r="ENU750" s="89"/>
      <c r="ENV750" s="89"/>
      <c r="ENW750" s="89"/>
      <c r="ENX750" s="89"/>
      <c r="ENY750" s="89"/>
      <c r="ENZ750" s="825"/>
      <c r="EOA750" s="825"/>
      <c r="EOB750" s="89"/>
      <c r="EOC750" s="89"/>
      <c r="EOD750" s="825"/>
      <c r="EOE750" s="825"/>
      <c r="EOF750" s="89"/>
      <c r="EOG750" s="89"/>
      <c r="EOH750" s="825"/>
      <c r="EOI750" s="825"/>
      <c r="EOJ750" s="825"/>
      <c r="EOK750" s="825"/>
      <c r="EOL750" s="825"/>
      <c r="EOM750" s="825"/>
      <c r="EON750" s="825"/>
      <c r="EOO750" s="89"/>
      <c r="EOP750" s="89"/>
      <c r="EOQ750" s="825"/>
      <c r="EOR750" s="825"/>
      <c r="EOS750" s="89"/>
      <c r="EOT750" s="89"/>
      <c r="EOU750" s="825"/>
      <c r="EOV750" s="825"/>
      <c r="EOW750" s="825"/>
      <c r="EOX750" s="825"/>
      <c r="EOY750" s="825"/>
      <c r="EOZ750" s="203"/>
      <c r="EPA750" s="107"/>
      <c r="EPB750" s="825"/>
      <c r="EPC750" s="825"/>
      <c r="EPD750" s="825"/>
      <c r="EPE750" s="825"/>
      <c r="EPF750" s="825"/>
      <c r="EPG750" s="825"/>
      <c r="EPH750" s="825"/>
      <c r="EPI750" s="168"/>
      <c r="EPJ750" s="168"/>
      <c r="EPK750" s="168"/>
      <c r="EPL750" s="168"/>
      <c r="EPM750" s="168"/>
      <c r="EPN750" s="168"/>
      <c r="EPO750" s="168"/>
      <c r="EPP750" s="168"/>
      <c r="EPQ750" s="168"/>
      <c r="EPR750" s="168"/>
      <c r="EPS750" s="168"/>
      <c r="EPT750" s="168"/>
      <c r="EPU750" s="168"/>
      <c r="EPV750" s="168"/>
      <c r="EPW750" s="168"/>
      <c r="EPX750" s="168"/>
      <c r="EPY750" s="168"/>
      <c r="EPZ750" s="168"/>
      <c r="EQA750" s="168"/>
      <c r="EQB750" s="168"/>
      <c r="EQC750" s="168"/>
      <c r="EQD750" s="168"/>
      <c r="EQE750" s="168"/>
      <c r="EQF750" s="168"/>
      <c r="EQG750" s="168"/>
      <c r="EQH750" s="168"/>
      <c r="EQI750" s="168"/>
      <c r="EQJ750" s="168"/>
      <c r="EQK750" s="168"/>
      <c r="EQL750" s="168"/>
      <c r="EQM750" s="168"/>
      <c r="EQN750" s="168"/>
      <c r="EQO750" s="168"/>
      <c r="EQP750" s="168"/>
      <c r="EQQ750" s="168"/>
      <c r="EQR750" s="168"/>
      <c r="EQS750" s="168"/>
      <c r="EQT750" s="168"/>
      <c r="EQU750" s="168"/>
      <c r="EQV750" s="168"/>
      <c r="EQW750" s="168"/>
      <c r="EQX750" s="168"/>
      <c r="EQY750" s="168"/>
      <c r="EQZ750" s="168"/>
      <c r="ERA750" s="825"/>
      <c r="ERB750" s="825"/>
      <c r="ERC750" s="825"/>
      <c r="ERD750" s="825"/>
      <c r="ERE750" s="825"/>
      <c r="ERF750" s="825"/>
      <c r="ERG750" s="825"/>
      <c r="ERH750" s="825"/>
      <c r="ERI750" s="825"/>
      <c r="ERJ750" s="825"/>
      <c r="ERK750" s="825"/>
      <c r="ERL750" s="825"/>
      <c r="ERM750" s="825"/>
      <c r="ERN750" s="825"/>
      <c r="ERO750" s="825"/>
      <c r="ERP750" s="825"/>
      <c r="ERQ750" s="825"/>
      <c r="ERR750" s="825"/>
      <c r="ERS750" s="825"/>
      <c r="ERT750" s="825"/>
      <c r="ERU750" s="825"/>
      <c r="ERV750" s="825"/>
      <c r="ERW750" s="825"/>
      <c r="ERX750" s="825"/>
      <c r="ERY750" s="89"/>
      <c r="ERZ750" s="89"/>
      <c r="ESA750" s="89"/>
      <c r="ESB750" s="89"/>
      <c r="ESC750" s="89"/>
      <c r="ESD750" s="825"/>
      <c r="ESE750" s="825"/>
      <c r="ESF750" s="89"/>
      <c r="ESG750" s="89"/>
      <c r="ESH750" s="825"/>
      <c r="ESI750" s="825"/>
      <c r="ESJ750" s="89"/>
      <c r="ESK750" s="89"/>
      <c r="ESL750" s="825"/>
      <c r="ESM750" s="825"/>
      <c r="ESN750" s="825"/>
      <c r="ESO750" s="825"/>
      <c r="ESP750" s="825"/>
      <c r="ESQ750" s="825"/>
      <c r="ESR750" s="825"/>
      <c r="ESS750" s="89"/>
      <c r="EST750" s="89"/>
      <c r="ESU750" s="825"/>
      <c r="ESV750" s="825"/>
      <c r="ESW750" s="89"/>
      <c r="ESX750" s="89"/>
      <c r="ESY750" s="825"/>
      <c r="ESZ750" s="825"/>
      <c r="ETA750" s="825"/>
      <c r="ETB750" s="825"/>
      <c r="ETC750" s="825"/>
      <c r="ETD750" s="203"/>
      <c r="ETE750" s="107"/>
      <c r="ETF750" s="825"/>
      <c r="ETG750" s="825"/>
      <c r="ETH750" s="825"/>
      <c r="ETI750" s="825"/>
      <c r="ETJ750" s="825"/>
      <c r="ETK750" s="825"/>
      <c r="ETL750" s="825"/>
      <c r="ETM750" s="168"/>
      <c r="ETN750" s="168"/>
      <c r="ETO750" s="168"/>
      <c r="ETP750" s="168"/>
      <c r="ETQ750" s="168"/>
      <c r="ETR750" s="168"/>
      <c r="ETS750" s="168"/>
      <c r="ETT750" s="168"/>
      <c r="ETU750" s="168"/>
      <c r="ETV750" s="168"/>
      <c r="ETW750" s="168"/>
      <c r="ETX750" s="168"/>
      <c r="ETY750" s="168"/>
      <c r="ETZ750" s="168"/>
      <c r="EUA750" s="168"/>
      <c r="EUB750" s="168"/>
      <c r="EUC750" s="168"/>
      <c r="EUD750" s="168"/>
      <c r="EUE750" s="168"/>
      <c r="EUF750" s="168"/>
      <c r="EUG750" s="168"/>
      <c r="EUH750" s="168"/>
      <c r="EUI750" s="168"/>
      <c r="EUJ750" s="168"/>
      <c r="EUK750" s="168"/>
      <c r="EUL750" s="168"/>
      <c r="EUM750" s="168"/>
      <c r="EUN750" s="168"/>
      <c r="EUO750" s="168"/>
      <c r="EUP750" s="168"/>
      <c r="EUQ750" s="168"/>
      <c r="EUR750" s="168"/>
      <c r="EUS750" s="168"/>
      <c r="EUT750" s="168"/>
      <c r="EUU750" s="168"/>
      <c r="EUV750" s="168"/>
      <c r="EUW750" s="168"/>
      <c r="EUX750" s="168"/>
      <c r="EUY750" s="168"/>
      <c r="EUZ750" s="168"/>
      <c r="EVA750" s="168"/>
      <c r="EVB750" s="168"/>
      <c r="EVC750" s="168"/>
      <c r="EVD750" s="168"/>
      <c r="EVE750" s="825"/>
      <c r="EVF750" s="825"/>
      <c r="EVG750" s="825"/>
      <c r="EVH750" s="825"/>
      <c r="EVI750" s="825"/>
      <c r="EVJ750" s="825"/>
      <c r="EVK750" s="825"/>
      <c r="EVL750" s="825"/>
      <c r="EVM750" s="825"/>
      <c r="EVN750" s="825"/>
      <c r="EVO750" s="825"/>
      <c r="EVP750" s="825"/>
      <c r="EVQ750" s="825"/>
      <c r="EVR750" s="825"/>
      <c r="EVS750" s="825"/>
      <c r="EVT750" s="825"/>
      <c r="EVU750" s="825"/>
      <c r="EVV750" s="825"/>
      <c r="EVW750" s="825"/>
      <c r="EVX750" s="825"/>
      <c r="EVY750" s="825"/>
      <c r="EVZ750" s="825"/>
      <c r="EWA750" s="825"/>
      <c r="EWB750" s="825"/>
      <c r="EWC750" s="89"/>
      <c r="EWD750" s="89"/>
      <c r="EWE750" s="89"/>
      <c r="EWF750" s="89"/>
      <c r="EWG750" s="89"/>
      <c r="EWH750" s="825"/>
      <c r="EWI750" s="825"/>
      <c r="EWJ750" s="89"/>
      <c r="EWK750" s="89"/>
      <c r="EWL750" s="825"/>
      <c r="EWM750" s="825"/>
      <c r="EWN750" s="89"/>
      <c r="EWO750" s="89"/>
      <c r="EWP750" s="825"/>
      <c r="EWQ750" s="825"/>
      <c r="EWR750" s="825"/>
      <c r="EWS750" s="825"/>
      <c r="EWT750" s="825"/>
      <c r="EWU750" s="825"/>
      <c r="EWV750" s="825"/>
      <c r="EWW750" s="89"/>
      <c r="EWX750" s="89"/>
      <c r="EWY750" s="825"/>
      <c r="EWZ750" s="825"/>
      <c r="EXA750" s="89"/>
      <c r="EXB750" s="89"/>
      <c r="EXC750" s="825"/>
      <c r="EXD750" s="825"/>
      <c r="EXE750" s="825"/>
      <c r="EXF750" s="825"/>
      <c r="EXG750" s="825"/>
      <c r="EXH750" s="203"/>
      <c r="EXI750" s="107"/>
      <c r="EXJ750" s="825"/>
      <c r="EXK750" s="825"/>
      <c r="EXL750" s="825"/>
      <c r="EXM750" s="825"/>
      <c r="EXN750" s="825"/>
      <c r="EXO750" s="825"/>
      <c r="EXP750" s="825"/>
      <c r="EXQ750" s="168"/>
      <c r="EXR750" s="168"/>
      <c r="EXS750" s="168"/>
      <c r="EXT750" s="168"/>
      <c r="EXU750" s="168"/>
      <c r="EXV750" s="168"/>
      <c r="EXW750" s="168"/>
      <c r="EXX750" s="168"/>
      <c r="EXY750" s="168"/>
      <c r="EXZ750" s="168"/>
      <c r="EYA750" s="168"/>
      <c r="EYB750" s="168"/>
      <c r="EYC750" s="168"/>
      <c r="EYD750" s="168"/>
      <c r="EYE750" s="168"/>
      <c r="EYF750" s="168"/>
      <c r="EYG750" s="168"/>
      <c r="EYH750" s="168"/>
      <c r="EYI750" s="168"/>
      <c r="EYJ750" s="168"/>
      <c r="EYK750" s="168"/>
      <c r="EYL750" s="168"/>
      <c r="EYM750" s="168"/>
      <c r="EYN750" s="168"/>
      <c r="EYO750" s="168"/>
      <c r="EYP750" s="168"/>
      <c r="EYQ750" s="168"/>
      <c r="EYR750" s="168"/>
      <c r="EYS750" s="168"/>
      <c r="EYT750" s="168"/>
      <c r="EYU750" s="168"/>
      <c r="EYV750" s="168"/>
      <c r="EYW750" s="168"/>
      <c r="EYX750" s="168"/>
      <c r="EYY750" s="168"/>
      <c r="EYZ750" s="168"/>
      <c r="EZA750" s="168"/>
      <c r="EZB750" s="168"/>
      <c r="EZC750" s="168"/>
      <c r="EZD750" s="168"/>
      <c r="EZE750" s="168"/>
      <c r="EZF750" s="168"/>
      <c r="EZG750" s="168"/>
      <c r="EZH750" s="168"/>
      <c r="EZI750" s="825"/>
      <c r="EZJ750" s="825"/>
      <c r="EZK750" s="825"/>
      <c r="EZL750" s="825"/>
      <c r="EZM750" s="825"/>
      <c r="EZN750" s="825"/>
      <c r="EZO750" s="825"/>
      <c r="EZP750" s="825"/>
      <c r="EZQ750" s="825"/>
      <c r="EZR750" s="825"/>
      <c r="EZS750" s="825"/>
      <c r="EZT750" s="825"/>
      <c r="EZU750" s="825"/>
      <c r="EZV750" s="825"/>
      <c r="EZW750" s="825"/>
      <c r="EZX750" s="825"/>
      <c r="EZY750" s="825"/>
      <c r="EZZ750" s="825"/>
      <c r="FAA750" s="825"/>
      <c r="FAB750" s="825"/>
      <c r="FAC750" s="825"/>
      <c r="FAD750" s="825"/>
      <c r="FAE750" s="825"/>
      <c r="FAF750" s="825"/>
      <c r="FAG750" s="89"/>
      <c r="FAH750" s="89"/>
      <c r="FAI750" s="89"/>
      <c r="FAJ750" s="89"/>
      <c r="FAK750" s="89"/>
      <c r="FAL750" s="825"/>
      <c r="FAM750" s="825"/>
      <c r="FAN750" s="89"/>
      <c r="FAO750" s="89"/>
      <c r="FAP750" s="825"/>
      <c r="FAQ750" s="825"/>
      <c r="FAR750" s="89"/>
      <c r="FAS750" s="89"/>
      <c r="FAT750" s="825"/>
      <c r="FAU750" s="825"/>
      <c r="FAV750" s="825"/>
      <c r="FAW750" s="825"/>
      <c r="FAX750" s="825"/>
      <c r="FAY750" s="825"/>
      <c r="FAZ750" s="825"/>
      <c r="FBA750" s="89"/>
      <c r="FBB750" s="89"/>
      <c r="FBC750" s="825"/>
      <c r="FBD750" s="825"/>
      <c r="FBE750" s="89"/>
      <c r="FBF750" s="89"/>
      <c r="FBG750" s="825"/>
      <c r="FBH750" s="825"/>
      <c r="FBI750" s="825"/>
      <c r="FBJ750" s="825"/>
      <c r="FBK750" s="825"/>
      <c r="FBL750" s="203"/>
      <c r="FBM750" s="107"/>
      <c r="FBN750" s="825"/>
      <c r="FBO750" s="825"/>
      <c r="FBP750" s="825"/>
      <c r="FBQ750" s="825"/>
      <c r="FBR750" s="825"/>
      <c r="FBS750" s="825"/>
      <c r="FBT750" s="825"/>
      <c r="FBU750" s="168"/>
      <c r="FBV750" s="168"/>
      <c r="FBW750" s="168"/>
      <c r="FBX750" s="168"/>
      <c r="FBY750" s="168"/>
      <c r="FBZ750" s="168"/>
      <c r="FCA750" s="168"/>
      <c r="FCB750" s="168"/>
      <c r="FCC750" s="168"/>
      <c r="FCD750" s="168"/>
      <c r="FCE750" s="168"/>
      <c r="FCF750" s="168"/>
      <c r="FCG750" s="168"/>
      <c r="FCH750" s="168"/>
      <c r="FCI750" s="168"/>
      <c r="FCJ750" s="168"/>
      <c r="FCK750" s="168"/>
      <c r="FCL750" s="168"/>
      <c r="FCM750" s="168"/>
      <c r="FCN750" s="168"/>
      <c r="FCO750" s="168"/>
      <c r="FCP750" s="168"/>
      <c r="FCQ750" s="168"/>
      <c r="FCR750" s="168"/>
      <c r="FCS750" s="168"/>
      <c r="FCT750" s="168"/>
      <c r="FCU750" s="168"/>
      <c r="FCV750" s="168"/>
      <c r="FCW750" s="168"/>
      <c r="FCX750" s="168"/>
      <c r="FCY750" s="168"/>
      <c r="FCZ750" s="168"/>
      <c r="FDA750" s="168"/>
      <c r="FDB750" s="168"/>
      <c r="FDC750" s="168"/>
      <c r="FDD750" s="168"/>
      <c r="FDE750" s="168"/>
      <c r="FDF750" s="168"/>
      <c r="FDG750" s="168"/>
      <c r="FDH750" s="168"/>
      <c r="FDI750" s="168"/>
      <c r="FDJ750" s="168"/>
      <c r="FDK750" s="168"/>
      <c r="FDL750" s="168"/>
      <c r="FDM750" s="825"/>
      <c r="FDN750" s="825"/>
      <c r="FDO750" s="825"/>
      <c r="FDP750" s="825"/>
      <c r="FDQ750" s="825"/>
      <c r="FDR750" s="825"/>
      <c r="FDS750" s="825"/>
      <c r="FDT750" s="825"/>
      <c r="FDU750" s="825"/>
      <c r="FDV750" s="825"/>
      <c r="FDW750" s="825"/>
      <c r="FDX750" s="825"/>
      <c r="FDY750" s="825"/>
      <c r="FDZ750" s="825"/>
      <c r="FEA750" s="825"/>
      <c r="FEB750" s="825"/>
      <c r="FEC750" s="825"/>
      <c r="FED750" s="825"/>
      <c r="FEE750" s="825"/>
      <c r="FEF750" s="825"/>
      <c r="FEG750" s="825"/>
      <c r="FEH750" s="825"/>
      <c r="FEI750" s="825"/>
      <c r="FEJ750" s="825"/>
      <c r="FEK750" s="89"/>
      <c r="FEL750" s="89"/>
      <c r="FEM750" s="89"/>
      <c r="FEN750" s="89"/>
      <c r="FEO750" s="89"/>
      <c r="FEP750" s="825"/>
      <c r="FEQ750" s="825"/>
      <c r="FER750" s="89"/>
      <c r="FES750" s="89"/>
      <c r="FET750" s="825"/>
      <c r="FEU750" s="825"/>
      <c r="FEV750" s="89"/>
      <c r="FEW750" s="89"/>
      <c r="FEX750" s="825"/>
      <c r="FEY750" s="825"/>
      <c r="FEZ750" s="825"/>
      <c r="FFA750" s="825"/>
      <c r="FFB750" s="825"/>
      <c r="FFC750" s="825"/>
      <c r="FFD750" s="825"/>
      <c r="FFE750" s="89"/>
      <c r="FFF750" s="89"/>
      <c r="FFG750" s="825"/>
      <c r="FFH750" s="825"/>
      <c r="FFI750" s="89"/>
      <c r="FFJ750" s="89"/>
      <c r="FFK750" s="825"/>
      <c r="FFL750" s="825"/>
      <c r="FFM750" s="825"/>
      <c r="FFN750" s="825"/>
      <c r="FFO750" s="825"/>
      <c r="FFP750" s="203"/>
      <c r="FFQ750" s="107"/>
      <c r="FFR750" s="825"/>
      <c r="FFS750" s="825"/>
      <c r="FFT750" s="825"/>
      <c r="FFU750" s="825"/>
      <c r="FFV750" s="825"/>
      <c r="FFW750" s="825"/>
      <c r="FFX750" s="825"/>
      <c r="FFY750" s="168"/>
      <c r="FFZ750" s="168"/>
      <c r="FGA750" s="168"/>
      <c r="FGB750" s="168"/>
      <c r="FGC750" s="168"/>
      <c r="FGD750" s="168"/>
      <c r="FGE750" s="168"/>
      <c r="FGF750" s="168"/>
      <c r="FGG750" s="168"/>
      <c r="FGH750" s="168"/>
      <c r="FGI750" s="168"/>
      <c r="FGJ750" s="168"/>
      <c r="FGK750" s="168"/>
      <c r="FGL750" s="168"/>
      <c r="FGM750" s="168"/>
      <c r="FGN750" s="168"/>
      <c r="FGO750" s="168"/>
      <c r="FGP750" s="168"/>
      <c r="FGQ750" s="168"/>
      <c r="FGR750" s="168"/>
      <c r="FGS750" s="168"/>
      <c r="FGT750" s="168"/>
      <c r="FGU750" s="168"/>
      <c r="FGV750" s="168"/>
      <c r="FGW750" s="168"/>
      <c r="FGX750" s="168"/>
      <c r="FGY750" s="168"/>
      <c r="FGZ750" s="168"/>
      <c r="FHA750" s="168"/>
      <c r="FHB750" s="168"/>
      <c r="FHC750" s="168"/>
      <c r="FHD750" s="168"/>
      <c r="FHE750" s="168"/>
      <c r="FHF750" s="168"/>
      <c r="FHG750" s="168"/>
      <c r="FHH750" s="168"/>
      <c r="FHI750" s="168"/>
      <c r="FHJ750" s="168"/>
      <c r="FHK750" s="168"/>
      <c r="FHL750" s="168"/>
      <c r="FHM750" s="168"/>
      <c r="FHN750" s="168"/>
      <c r="FHO750" s="168"/>
      <c r="FHP750" s="168"/>
      <c r="FHQ750" s="825"/>
      <c r="FHR750" s="825"/>
      <c r="FHS750" s="825"/>
      <c r="FHT750" s="825"/>
      <c r="FHU750" s="825"/>
      <c r="FHV750" s="825"/>
      <c r="FHW750" s="825"/>
      <c r="FHX750" s="825"/>
      <c r="FHY750" s="825"/>
      <c r="FHZ750" s="825"/>
      <c r="FIA750" s="825"/>
      <c r="FIB750" s="825"/>
      <c r="FIC750" s="825"/>
      <c r="FID750" s="825"/>
      <c r="FIE750" s="825"/>
      <c r="FIF750" s="825"/>
      <c r="FIG750" s="825"/>
      <c r="FIH750" s="825"/>
      <c r="FII750" s="825"/>
      <c r="FIJ750" s="825"/>
      <c r="FIK750" s="825"/>
      <c r="FIL750" s="825"/>
      <c r="FIM750" s="825"/>
      <c r="FIN750" s="825"/>
      <c r="FIO750" s="89"/>
      <c r="FIP750" s="89"/>
      <c r="FIQ750" s="89"/>
      <c r="FIR750" s="89"/>
      <c r="FIS750" s="89"/>
      <c r="FIT750" s="825"/>
      <c r="FIU750" s="825"/>
      <c r="FIV750" s="89"/>
      <c r="FIW750" s="89"/>
      <c r="FIX750" s="825"/>
      <c r="FIY750" s="825"/>
      <c r="FIZ750" s="89"/>
      <c r="FJA750" s="89"/>
      <c r="FJB750" s="825"/>
      <c r="FJC750" s="825"/>
      <c r="FJD750" s="825"/>
      <c r="FJE750" s="825"/>
      <c r="FJF750" s="825"/>
      <c r="FJG750" s="825"/>
      <c r="FJH750" s="825"/>
      <c r="FJI750" s="89"/>
      <c r="FJJ750" s="89"/>
      <c r="FJK750" s="825"/>
      <c r="FJL750" s="825"/>
      <c r="FJM750" s="89"/>
      <c r="FJN750" s="89"/>
      <c r="FJO750" s="825"/>
      <c r="FJP750" s="825"/>
      <c r="FJQ750" s="825"/>
      <c r="FJR750" s="825"/>
      <c r="FJS750" s="825"/>
      <c r="FJT750" s="203"/>
      <c r="FJU750" s="107"/>
      <c r="FJV750" s="825"/>
      <c r="FJW750" s="825"/>
      <c r="FJX750" s="825"/>
      <c r="FJY750" s="825"/>
      <c r="FJZ750" s="825"/>
      <c r="FKA750" s="825"/>
      <c r="FKB750" s="825"/>
      <c r="FKC750" s="168"/>
      <c r="FKD750" s="168"/>
      <c r="FKE750" s="168"/>
      <c r="FKF750" s="168"/>
      <c r="FKG750" s="168"/>
      <c r="FKH750" s="168"/>
      <c r="FKI750" s="168"/>
      <c r="FKJ750" s="168"/>
      <c r="FKK750" s="168"/>
      <c r="FKL750" s="168"/>
      <c r="FKM750" s="168"/>
      <c r="FKN750" s="168"/>
      <c r="FKO750" s="168"/>
      <c r="FKP750" s="168"/>
      <c r="FKQ750" s="168"/>
      <c r="FKR750" s="168"/>
      <c r="FKS750" s="168"/>
      <c r="FKT750" s="168"/>
      <c r="FKU750" s="168"/>
      <c r="FKV750" s="168"/>
      <c r="FKW750" s="168"/>
      <c r="FKX750" s="168"/>
      <c r="FKY750" s="168"/>
      <c r="FKZ750" s="168"/>
      <c r="FLA750" s="168"/>
      <c r="FLB750" s="168"/>
      <c r="FLC750" s="168"/>
      <c r="FLD750" s="168"/>
      <c r="FLE750" s="168"/>
      <c r="FLF750" s="168"/>
      <c r="FLG750" s="168"/>
      <c r="FLH750" s="168"/>
      <c r="FLI750" s="168"/>
      <c r="FLJ750" s="168"/>
      <c r="FLK750" s="168"/>
      <c r="FLL750" s="168"/>
      <c r="FLM750" s="168"/>
      <c r="FLN750" s="168"/>
      <c r="FLO750" s="168"/>
      <c r="FLP750" s="168"/>
      <c r="FLQ750" s="168"/>
      <c r="FLR750" s="168"/>
      <c r="FLS750" s="168"/>
      <c r="FLT750" s="168"/>
      <c r="FLU750" s="825"/>
      <c r="FLV750" s="825"/>
      <c r="FLW750" s="825"/>
      <c r="FLX750" s="825"/>
      <c r="FLY750" s="825"/>
      <c r="FLZ750" s="825"/>
      <c r="FMA750" s="825"/>
      <c r="FMB750" s="825"/>
      <c r="FMC750" s="825"/>
      <c r="FMD750" s="825"/>
      <c r="FME750" s="825"/>
      <c r="FMF750" s="825"/>
      <c r="FMG750" s="825"/>
      <c r="FMH750" s="825"/>
      <c r="FMI750" s="825"/>
      <c r="FMJ750" s="825"/>
      <c r="FMK750" s="825"/>
      <c r="FML750" s="825"/>
      <c r="FMM750" s="825"/>
      <c r="FMN750" s="825"/>
      <c r="FMO750" s="825"/>
      <c r="FMP750" s="825"/>
      <c r="FMQ750" s="825"/>
      <c r="FMR750" s="825"/>
      <c r="FMS750" s="89"/>
      <c r="FMT750" s="89"/>
      <c r="FMU750" s="89"/>
      <c r="FMV750" s="89"/>
      <c r="FMW750" s="89"/>
      <c r="FMX750" s="825"/>
      <c r="FMY750" s="825"/>
      <c r="FMZ750" s="89"/>
      <c r="FNA750" s="89"/>
      <c r="FNB750" s="825"/>
      <c r="FNC750" s="825"/>
      <c r="FND750" s="89"/>
      <c r="FNE750" s="89"/>
      <c r="FNF750" s="825"/>
      <c r="FNG750" s="825"/>
      <c r="FNH750" s="825"/>
      <c r="FNI750" s="825"/>
      <c r="FNJ750" s="825"/>
      <c r="FNK750" s="825"/>
      <c r="FNL750" s="825"/>
      <c r="FNM750" s="89"/>
      <c r="FNN750" s="89"/>
      <c r="FNO750" s="825"/>
      <c r="FNP750" s="825"/>
      <c r="FNQ750" s="89"/>
      <c r="FNR750" s="89"/>
      <c r="FNS750" s="825"/>
      <c r="FNT750" s="825"/>
      <c r="FNU750" s="825"/>
      <c r="FNV750" s="825"/>
      <c r="FNW750" s="825"/>
      <c r="FNX750" s="203"/>
      <c r="FNY750" s="107"/>
      <c r="FNZ750" s="825"/>
      <c r="FOA750" s="825"/>
      <c r="FOB750" s="825"/>
      <c r="FOC750" s="825"/>
      <c r="FOD750" s="825"/>
      <c r="FOE750" s="825"/>
      <c r="FOF750" s="825"/>
      <c r="FOG750" s="168"/>
      <c r="FOH750" s="168"/>
      <c r="FOI750" s="168"/>
      <c r="FOJ750" s="168"/>
      <c r="FOK750" s="168"/>
      <c r="FOL750" s="168"/>
      <c r="FOM750" s="168"/>
      <c r="FON750" s="168"/>
      <c r="FOO750" s="168"/>
      <c r="FOP750" s="168"/>
      <c r="FOQ750" s="168"/>
      <c r="FOR750" s="168"/>
      <c r="FOS750" s="168"/>
      <c r="FOT750" s="168"/>
      <c r="FOU750" s="168"/>
      <c r="FOV750" s="168"/>
      <c r="FOW750" s="168"/>
      <c r="FOX750" s="168"/>
      <c r="FOY750" s="168"/>
      <c r="FOZ750" s="168"/>
      <c r="FPA750" s="168"/>
      <c r="FPB750" s="168"/>
      <c r="FPC750" s="168"/>
      <c r="FPD750" s="168"/>
      <c r="FPE750" s="168"/>
      <c r="FPF750" s="168"/>
      <c r="FPG750" s="168"/>
      <c r="FPH750" s="168"/>
      <c r="FPI750" s="168"/>
      <c r="FPJ750" s="168"/>
      <c r="FPK750" s="168"/>
      <c r="FPL750" s="168"/>
      <c r="FPM750" s="168"/>
      <c r="FPN750" s="168"/>
      <c r="FPO750" s="168"/>
      <c r="FPP750" s="168"/>
      <c r="FPQ750" s="168"/>
      <c r="FPR750" s="168"/>
      <c r="FPS750" s="168"/>
      <c r="FPT750" s="168"/>
      <c r="FPU750" s="168"/>
      <c r="FPV750" s="168"/>
      <c r="FPW750" s="168"/>
      <c r="FPX750" s="168"/>
      <c r="FPY750" s="825"/>
      <c r="FPZ750" s="825"/>
      <c r="FQA750" s="825"/>
      <c r="FQB750" s="825"/>
      <c r="FQC750" s="825"/>
      <c r="FQD750" s="825"/>
      <c r="FQE750" s="825"/>
      <c r="FQF750" s="825"/>
      <c r="FQG750" s="825"/>
      <c r="FQH750" s="825"/>
      <c r="FQI750" s="825"/>
      <c r="FQJ750" s="825"/>
      <c r="FQK750" s="825"/>
      <c r="FQL750" s="825"/>
      <c r="FQM750" s="825"/>
      <c r="FQN750" s="825"/>
      <c r="FQO750" s="825"/>
      <c r="FQP750" s="825"/>
      <c r="FQQ750" s="825"/>
      <c r="FQR750" s="825"/>
      <c r="FQS750" s="825"/>
      <c r="FQT750" s="825"/>
      <c r="FQU750" s="825"/>
      <c r="FQV750" s="825"/>
      <c r="FQW750" s="89"/>
      <c r="FQX750" s="89"/>
      <c r="FQY750" s="89"/>
      <c r="FQZ750" s="89"/>
      <c r="FRA750" s="89"/>
      <c r="FRB750" s="825"/>
      <c r="FRC750" s="825"/>
      <c r="FRD750" s="89"/>
      <c r="FRE750" s="89"/>
      <c r="FRF750" s="825"/>
      <c r="FRG750" s="825"/>
      <c r="FRH750" s="89"/>
      <c r="FRI750" s="89"/>
      <c r="FRJ750" s="825"/>
      <c r="FRK750" s="825"/>
      <c r="FRL750" s="825"/>
      <c r="FRM750" s="825"/>
      <c r="FRN750" s="825"/>
      <c r="FRO750" s="825"/>
      <c r="FRP750" s="825"/>
      <c r="FRQ750" s="89"/>
      <c r="FRR750" s="89"/>
      <c r="FRS750" s="825"/>
      <c r="FRT750" s="825"/>
      <c r="FRU750" s="89"/>
      <c r="FRV750" s="89"/>
      <c r="FRW750" s="825"/>
      <c r="FRX750" s="825"/>
      <c r="FRY750" s="825"/>
      <c r="FRZ750" s="825"/>
      <c r="FSA750" s="825"/>
      <c r="FSB750" s="203"/>
      <c r="FSC750" s="107"/>
      <c r="FSD750" s="825"/>
      <c r="FSE750" s="825"/>
      <c r="FSF750" s="825"/>
      <c r="FSG750" s="825"/>
      <c r="FSH750" s="825"/>
      <c r="FSI750" s="825"/>
      <c r="FSJ750" s="825"/>
      <c r="FSK750" s="168"/>
      <c r="FSL750" s="168"/>
      <c r="FSM750" s="168"/>
      <c r="FSN750" s="168"/>
      <c r="FSO750" s="168"/>
      <c r="FSP750" s="168"/>
      <c r="FSQ750" s="168"/>
      <c r="FSR750" s="168"/>
      <c r="FSS750" s="168"/>
      <c r="FST750" s="168"/>
      <c r="FSU750" s="168"/>
      <c r="FSV750" s="168"/>
      <c r="FSW750" s="168"/>
      <c r="FSX750" s="168"/>
      <c r="FSY750" s="168"/>
      <c r="FSZ750" s="168"/>
      <c r="FTA750" s="168"/>
      <c r="FTB750" s="168"/>
      <c r="FTC750" s="168"/>
      <c r="FTD750" s="168"/>
      <c r="FTE750" s="168"/>
      <c r="FTF750" s="168"/>
      <c r="FTG750" s="168"/>
      <c r="FTH750" s="168"/>
      <c r="FTI750" s="168"/>
      <c r="FTJ750" s="168"/>
      <c r="FTK750" s="168"/>
      <c r="FTL750" s="168"/>
      <c r="FTM750" s="168"/>
      <c r="FTN750" s="168"/>
      <c r="FTO750" s="168"/>
      <c r="FTP750" s="168"/>
      <c r="FTQ750" s="168"/>
      <c r="FTR750" s="168"/>
      <c r="FTS750" s="168"/>
      <c r="FTT750" s="168"/>
      <c r="FTU750" s="168"/>
      <c r="FTV750" s="168"/>
      <c r="FTW750" s="168"/>
      <c r="FTX750" s="168"/>
      <c r="FTY750" s="168"/>
      <c r="FTZ750" s="168"/>
      <c r="FUA750" s="168"/>
      <c r="FUB750" s="168"/>
      <c r="FUC750" s="825"/>
      <c r="FUD750" s="825"/>
      <c r="FUE750" s="825"/>
      <c r="FUF750" s="825"/>
      <c r="FUG750" s="825"/>
      <c r="FUH750" s="825"/>
      <c r="FUI750" s="825"/>
      <c r="FUJ750" s="825"/>
      <c r="FUK750" s="825"/>
      <c r="FUL750" s="825"/>
      <c r="FUM750" s="825"/>
      <c r="FUN750" s="825"/>
      <c r="FUO750" s="825"/>
      <c r="FUP750" s="825"/>
      <c r="FUQ750" s="825"/>
      <c r="FUR750" s="825"/>
      <c r="FUS750" s="825"/>
      <c r="FUT750" s="825"/>
      <c r="FUU750" s="825"/>
      <c r="FUV750" s="825"/>
      <c r="FUW750" s="825"/>
      <c r="FUX750" s="825"/>
      <c r="FUY750" s="825"/>
      <c r="FUZ750" s="825"/>
      <c r="FVA750" s="89"/>
      <c r="FVB750" s="89"/>
      <c r="FVC750" s="89"/>
      <c r="FVD750" s="89"/>
      <c r="FVE750" s="89"/>
      <c r="FVF750" s="825"/>
      <c r="FVG750" s="825"/>
      <c r="FVH750" s="89"/>
      <c r="FVI750" s="89"/>
      <c r="FVJ750" s="825"/>
      <c r="FVK750" s="825"/>
      <c r="FVL750" s="89"/>
      <c r="FVM750" s="89"/>
      <c r="FVN750" s="825"/>
      <c r="FVO750" s="825"/>
      <c r="FVP750" s="825"/>
      <c r="FVQ750" s="825"/>
      <c r="FVR750" s="825"/>
      <c r="FVS750" s="825"/>
      <c r="FVT750" s="825"/>
      <c r="FVU750" s="89"/>
      <c r="FVV750" s="89"/>
      <c r="FVW750" s="825"/>
      <c r="FVX750" s="825"/>
      <c r="FVY750" s="89"/>
      <c r="FVZ750" s="89"/>
      <c r="FWA750" s="825"/>
      <c r="FWB750" s="825"/>
      <c r="FWC750" s="825"/>
      <c r="FWD750" s="825"/>
      <c r="FWE750" s="825"/>
      <c r="FWF750" s="203"/>
      <c r="FWG750" s="107"/>
      <c r="FWH750" s="825"/>
      <c r="FWI750" s="825"/>
      <c r="FWJ750" s="825"/>
      <c r="FWK750" s="825"/>
      <c r="FWL750" s="825"/>
      <c r="FWM750" s="825"/>
      <c r="FWN750" s="825"/>
      <c r="FWO750" s="168"/>
      <c r="FWP750" s="168"/>
      <c r="FWQ750" s="168"/>
      <c r="FWR750" s="168"/>
      <c r="FWS750" s="168"/>
      <c r="FWT750" s="168"/>
      <c r="FWU750" s="168"/>
      <c r="FWV750" s="168"/>
      <c r="FWW750" s="168"/>
      <c r="FWX750" s="168"/>
      <c r="FWY750" s="168"/>
      <c r="FWZ750" s="168"/>
      <c r="FXA750" s="168"/>
      <c r="FXB750" s="168"/>
      <c r="FXC750" s="168"/>
      <c r="FXD750" s="168"/>
      <c r="FXE750" s="168"/>
      <c r="FXF750" s="168"/>
      <c r="FXG750" s="168"/>
      <c r="FXH750" s="168"/>
      <c r="FXI750" s="168"/>
      <c r="FXJ750" s="168"/>
      <c r="FXK750" s="168"/>
      <c r="FXL750" s="168"/>
      <c r="FXM750" s="168"/>
      <c r="FXN750" s="168"/>
      <c r="FXO750" s="168"/>
      <c r="FXP750" s="168"/>
      <c r="FXQ750" s="168"/>
      <c r="FXR750" s="168"/>
      <c r="FXS750" s="168"/>
      <c r="FXT750" s="168"/>
      <c r="FXU750" s="168"/>
      <c r="FXV750" s="168"/>
      <c r="FXW750" s="168"/>
      <c r="FXX750" s="168"/>
      <c r="FXY750" s="168"/>
      <c r="FXZ750" s="168"/>
      <c r="FYA750" s="168"/>
      <c r="FYB750" s="168"/>
      <c r="FYC750" s="168"/>
      <c r="FYD750" s="168"/>
      <c r="FYE750" s="168"/>
      <c r="FYF750" s="168"/>
      <c r="FYG750" s="825"/>
      <c r="FYH750" s="825"/>
      <c r="FYI750" s="825"/>
      <c r="FYJ750" s="825"/>
      <c r="FYK750" s="825"/>
      <c r="FYL750" s="825"/>
      <c r="FYM750" s="825"/>
      <c r="FYN750" s="825"/>
      <c r="FYO750" s="825"/>
      <c r="FYP750" s="825"/>
      <c r="FYQ750" s="825"/>
      <c r="FYR750" s="825"/>
      <c r="FYS750" s="825"/>
      <c r="FYT750" s="825"/>
      <c r="FYU750" s="825"/>
      <c r="FYV750" s="825"/>
      <c r="FYW750" s="825"/>
      <c r="FYX750" s="825"/>
      <c r="FYY750" s="825"/>
      <c r="FYZ750" s="825"/>
      <c r="FZA750" s="825"/>
      <c r="FZB750" s="825"/>
      <c r="FZC750" s="825"/>
      <c r="FZD750" s="825"/>
      <c r="FZE750" s="89"/>
      <c r="FZF750" s="89"/>
      <c r="FZG750" s="89"/>
      <c r="FZH750" s="89"/>
      <c r="FZI750" s="89"/>
      <c r="FZJ750" s="825"/>
      <c r="FZK750" s="825"/>
      <c r="FZL750" s="89"/>
      <c r="FZM750" s="89"/>
      <c r="FZN750" s="825"/>
      <c r="FZO750" s="825"/>
      <c r="FZP750" s="89"/>
      <c r="FZQ750" s="89"/>
      <c r="FZR750" s="825"/>
      <c r="FZS750" s="825"/>
      <c r="FZT750" s="825"/>
      <c r="FZU750" s="825"/>
      <c r="FZV750" s="825"/>
      <c r="FZW750" s="825"/>
      <c r="FZX750" s="825"/>
      <c r="FZY750" s="89"/>
      <c r="FZZ750" s="89"/>
      <c r="GAA750" s="825"/>
      <c r="GAB750" s="825"/>
      <c r="GAC750" s="89"/>
      <c r="GAD750" s="89"/>
      <c r="GAE750" s="825"/>
      <c r="GAF750" s="825"/>
      <c r="GAG750" s="825"/>
      <c r="GAH750" s="825"/>
      <c r="GAI750" s="825"/>
      <c r="GAJ750" s="203"/>
      <c r="GAK750" s="107"/>
      <c r="GAL750" s="825"/>
      <c r="GAM750" s="825"/>
      <c r="GAN750" s="825"/>
      <c r="GAO750" s="825"/>
      <c r="GAP750" s="825"/>
      <c r="GAQ750" s="825"/>
      <c r="GAR750" s="825"/>
      <c r="GAS750" s="168"/>
      <c r="GAT750" s="168"/>
      <c r="GAU750" s="168"/>
      <c r="GAV750" s="168"/>
      <c r="GAW750" s="168"/>
      <c r="GAX750" s="168"/>
      <c r="GAY750" s="168"/>
      <c r="GAZ750" s="168"/>
      <c r="GBA750" s="168"/>
      <c r="GBB750" s="168"/>
      <c r="GBC750" s="168"/>
      <c r="GBD750" s="168"/>
      <c r="GBE750" s="168"/>
      <c r="GBF750" s="168"/>
      <c r="GBG750" s="168"/>
      <c r="GBH750" s="168"/>
      <c r="GBI750" s="168"/>
      <c r="GBJ750" s="168"/>
      <c r="GBK750" s="168"/>
      <c r="GBL750" s="168"/>
      <c r="GBM750" s="168"/>
      <c r="GBN750" s="168"/>
      <c r="GBO750" s="168"/>
      <c r="GBP750" s="168"/>
      <c r="GBQ750" s="168"/>
      <c r="GBR750" s="168"/>
      <c r="GBS750" s="168"/>
      <c r="GBT750" s="168"/>
      <c r="GBU750" s="168"/>
      <c r="GBV750" s="168"/>
      <c r="GBW750" s="168"/>
      <c r="GBX750" s="168"/>
      <c r="GBY750" s="168"/>
      <c r="GBZ750" s="168"/>
      <c r="GCA750" s="168"/>
      <c r="GCB750" s="168"/>
      <c r="GCC750" s="168"/>
      <c r="GCD750" s="168"/>
      <c r="GCE750" s="168"/>
      <c r="GCF750" s="168"/>
      <c r="GCG750" s="168"/>
      <c r="GCH750" s="168"/>
      <c r="GCI750" s="168"/>
      <c r="GCJ750" s="168"/>
      <c r="GCK750" s="825"/>
      <c r="GCL750" s="825"/>
      <c r="GCM750" s="825"/>
      <c r="GCN750" s="825"/>
      <c r="GCO750" s="825"/>
      <c r="GCP750" s="825"/>
      <c r="GCQ750" s="825"/>
      <c r="GCR750" s="825"/>
      <c r="GCS750" s="825"/>
      <c r="GCT750" s="825"/>
      <c r="GCU750" s="825"/>
      <c r="GCV750" s="825"/>
      <c r="GCW750" s="825"/>
      <c r="GCX750" s="825"/>
      <c r="GCY750" s="825"/>
      <c r="GCZ750" s="825"/>
      <c r="GDA750" s="825"/>
      <c r="GDB750" s="825"/>
      <c r="GDC750" s="825"/>
      <c r="GDD750" s="825"/>
      <c r="GDE750" s="825"/>
      <c r="GDF750" s="825"/>
      <c r="GDG750" s="825"/>
      <c r="GDH750" s="825"/>
      <c r="GDI750" s="89"/>
      <c r="GDJ750" s="89"/>
      <c r="GDK750" s="89"/>
      <c r="GDL750" s="89"/>
      <c r="GDM750" s="89"/>
      <c r="GDN750" s="825"/>
      <c r="GDO750" s="825"/>
      <c r="GDP750" s="89"/>
      <c r="GDQ750" s="89"/>
      <c r="GDR750" s="825"/>
      <c r="GDS750" s="825"/>
      <c r="GDT750" s="89"/>
      <c r="GDU750" s="89"/>
      <c r="GDV750" s="825"/>
      <c r="GDW750" s="825"/>
      <c r="GDX750" s="825"/>
      <c r="GDY750" s="825"/>
      <c r="GDZ750" s="825"/>
      <c r="GEA750" s="825"/>
      <c r="GEB750" s="825"/>
      <c r="GEC750" s="89"/>
      <c r="GED750" s="89"/>
      <c r="GEE750" s="825"/>
      <c r="GEF750" s="825"/>
      <c r="GEG750" s="89"/>
      <c r="GEH750" s="89"/>
      <c r="GEI750" s="825"/>
      <c r="GEJ750" s="825"/>
      <c r="GEK750" s="825"/>
      <c r="GEL750" s="825"/>
      <c r="GEM750" s="825"/>
      <c r="GEN750" s="203"/>
      <c r="GEO750" s="107"/>
      <c r="GEP750" s="825"/>
      <c r="GEQ750" s="825"/>
      <c r="GER750" s="825"/>
      <c r="GES750" s="825"/>
      <c r="GET750" s="825"/>
      <c r="GEU750" s="825"/>
      <c r="GEV750" s="825"/>
      <c r="GEW750" s="168"/>
      <c r="GEX750" s="168"/>
      <c r="GEY750" s="168"/>
      <c r="GEZ750" s="168"/>
      <c r="GFA750" s="168"/>
      <c r="GFB750" s="168"/>
      <c r="GFC750" s="168"/>
      <c r="GFD750" s="168"/>
      <c r="GFE750" s="168"/>
      <c r="GFF750" s="168"/>
      <c r="GFG750" s="168"/>
      <c r="GFH750" s="168"/>
      <c r="GFI750" s="168"/>
      <c r="GFJ750" s="168"/>
      <c r="GFK750" s="168"/>
      <c r="GFL750" s="168"/>
      <c r="GFM750" s="168"/>
      <c r="GFN750" s="168"/>
      <c r="GFO750" s="168"/>
      <c r="GFP750" s="168"/>
      <c r="GFQ750" s="168"/>
      <c r="GFR750" s="168"/>
      <c r="GFS750" s="168"/>
      <c r="GFT750" s="168"/>
      <c r="GFU750" s="168"/>
      <c r="GFV750" s="168"/>
      <c r="GFW750" s="168"/>
      <c r="GFX750" s="168"/>
      <c r="GFY750" s="168"/>
      <c r="GFZ750" s="168"/>
      <c r="GGA750" s="168"/>
      <c r="GGB750" s="168"/>
      <c r="GGC750" s="168"/>
      <c r="GGD750" s="168"/>
      <c r="GGE750" s="168"/>
      <c r="GGF750" s="168"/>
      <c r="GGG750" s="168"/>
      <c r="GGH750" s="168"/>
      <c r="GGI750" s="168"/>
      <c r="GGJ750" s="168"/>
      <c r="GGK750" s="168"/>
      <c r="GGL750" s="168"/>
      <c r="GGM750" s="168"/>
      <c r="GGN750" s="168"/>
      <c r="GGO750" s="825"/>
      <c r="GGP750" s="825"/>
      <c r="GGQ750" s="825"/>
      <c r="GGR750" s="825"/>
      <c r="GGS750" s="825"/>
      <c r="GGT750" s="825"/>
      <c r="GGU750" s="825"/>
      <c r="GGV750" s="825"/>
      <c r="GGW750" s="825"/>
      <c r="GGX750" s="825"/>
      <c r="GGY750" s="825"/>
      <c r="GGZ750" s="825"/>
      <c r="GHA750" s="825"/>
      <c r="GHB750" s="825"/>
      <c r="GHC750" s="825"/>
      <c r="GHD750" s="825"/>
      <c r="GHE750" s="825"/>
      <c r="GHF750" s="825"/>
      <c r="GHG750" s="825"/>
      <c r="GHH750" s="825"/>
      <c r="GHI750" s="825"/>
      <c r="GHJ750" s="825"/>
      <c r="GHK750" s="825"/>
      <c r="GHL750" s="825"/>
      <c r="GHM750" s="89"/>
      <c r="GHN750" s="89"/>
      <c r="GHO750" s="89"/>
      <c r="GHP750" s="89"/>
      <c r="GHQ750" s="89"/>
      <c r="GHR750" s="825"/>
      <c r="GHS750" s="825"/>
      <c r="GHT750" s="89"/>
      <c r="GHU750" s="89"/>
      <c r="GHV750" s="825"/>
      <c r="GHW750" s="825"/>
      <c r="GHX750" s="89"/>
      <c r="GHY750" s="89"/>
      <c r="GHZ750" s="825"/>
      <c r="GIA750" s="825"/>
      <c r="GIB750" s="825"/>
      <c r="GIC750" s="825"/>
      <c r="GID750" s="825"/>
      <c r="GIE750" s="825"/>
      <c r="GIF750" s="825"/>
      <c r="GIG750" s="89"/>
      <c r="GIH750" s="89"/>
      <c r="GII750" s="825"/>
      <c r="GIJ750" s="825"/>
      <c r="GIK750" s="89"/>
      <c r="GIL750" s="89"/>
      <c r="GIM750" s="825"/>
      <c r="GIN750" s="825"/>
      <c r="GIO750" s="825"/>
      <c r="GIP750" s="825"/>
      <c r="GIQ750" s="825"/>
      <c r="GIR750" s="203"/>
      <c r="GIS750" s="107"/>
      <c r="GIT750" s="825"/>
      <c r="GIU750" s="825"/>
      <c r="GIV750" s="825"/>
      <c r="GIW750" s="825"/>
      <c r="GIX750" s="825"/>
      <c r="GIY750" s="825"/>
      <c r="GIZ750" s="825"/>
      <c r="GJA750" s="168"/>
      <c r="GJB750" s="168"/>
      <c r="GJC750" s="168"/>
      <c r="GJD750" s="168"/>
      <c r="GJE750" s="168"/>
      <c r="GJF750" s="168"/>
      <c r="GJG750" s="168"/>
      <c r="GJH750" s="168"/>
      <c r="GJI750" s="168"/>
      <c r="GJJ750" s="168"/>
      <c r="GJK750" s="168"/>
      <c r="GJL750" s="168"/>
      <c r="GJM750" s="168"/>
      <c r="GJN750" s="168"/>
      <c r="GJO750" s="168"/>
      <c r="GJP750" s="168"/>
      <c r="GJQ750" s="168"/>
      <c r="GJR750" s="168"/>
      <c r="GJS750" s="168"/>
      <c r="GJT750" s="168"/>
      <c r="GJU750" s="168"/>
      <c r="GJV750" s="168"/>
      <c r="GJW750" s="168"/>
      <c r="GJX750" s="168"/>
      <c r="GJY750" s="168"/>
      <c r="GJZ750" s="168"/>
      <c r="GKA750" s="168"/>
      <c r="GKB750" s="168"/>
      <c r="GKC750" s="168"/>
      <c r="GKD750" s="168"/>
      <c r="GKE750" s="168"/>
      <c r="GKF750" s="168"/>
      <c r="GKG750" s="168"/>
      <c r="GKH750" s="168"/>
      <c r="GKI750" s="168"/>
      <c r="GKJ750" s="168"/>
      <c r="GKK750" s="168"/>
      <c r="GKL750" s="168"/>
      <c r="GKM750" s="168"/>
      <c r="GKN750" s="168"/>
      <c r="GKO750" s="168"/>
      <c r="GKP750" s="168"/>
      <c r="GKQ750" s="168"/>
      <c r="GKR750" s="168"/>
      <c r="GKS750" s="825"/>
      <c r="GKT750" s="825"/>
      <c r="GKU750" s="825"/>
      <c r="GKV750" s="825"/>
      <c r="GKW750" s="825"/>
      <c r="GKX750" s="825"/>
      <c r="GKY750" s="825"/>
      <c r="GKZ750" s="825"/>
      <c r="GLA750" s="825"/>
      <c r="GLB750" s="825"/>
      <c r="GLC750" s="825"/>
      <c r="GLD750" s="825"/>
      <c r="GLE750" s="825"/>
      <c r="GLF750" s="825"/>
      <c r="GLG750" s="825"/>
      <c r="GLH750" s="825"/>
      <c r="GLI750" s="825"/>
      <c r="GLJ750" s="825"/>
      <c r="GLK750" s="825"/>
      <c r="GLL750" s="825"/>
      <c r="GLM750" s="825"/>
      <c r="GLN750" s="825"/>
      <c r="GLO750" s="825"/>
      <c r="GLP750" s="825"/>
      <c r="GLQ750" s="89"/>
      <c r="GLR750" s="89"/>
      <c r="GLS750" s="89"/>
      <c r="GLT750" s="89"/>
      <c r="GLU750" s="89"/>
      <c r="GLV750" s="825"/>
      <c r="GLW750" s="825"/>
      <c r="GLX750" s="89"/>
      <c r="GLY750" s="89"/>
      <c r="GLZ750" s="825"/>
      <c r="GMA750" s="825"/>
      <c r="GMB750" s="89"/>
      <c r="GMC750" s="89"/>
      <c r="GMD750" s="825"/>
      <c r="GME750" s="825"/>
      <c r="GMF750" s="825"/>
      <c r="GMG750" s="825"/>
      <c r="GMH750" s="825"/>
      <c r="GMI750" s="825"/>
      <c r="GMJ750" s="825"/>
      <c r="GMK750" s="89"/>
      <c r="GML750" s="89"/>
      <c r="GMM750" s="825"/>
      <c r="GMN750" s="825"/>
      <c r="GMO750" s="89"/>
      <c r="GMP750" s="89"/>
      <c r="GMQ750" s="825"/>
      <c r="GMR750" s="825"/>
      <c r="GMS750" s="825"/>
      <c r="GMT750" s="825"/>
      <c r="GMU750" s="825"/>
      <c r="GMV750" s="203"/>
      <c r="GMW750" s="107"/>
      <c r="GMX750" s="825"/>
      <c r="GMY750" s="825"/>
      <c r="GMZ750" s="825"/>
      <c r="GNA750" s="825"/>
      <c r="GNB750" s="825"/>
      <c r="GNC750" s="825"/>
      <c r="GND750" s="825"/>
      <c r="GNE750" s="168"/>
      <c r="GNF750" s="168"/>
      <c r="GNG750" s="168"/>
      <c r="GNH750" s="168"/>
      <c r="GNI750" s="168"/>
      <c r="GNJ750" s="168"/>
      <c r="GNK750" s="168"/>
      <c r="GNL750" s="168"/>
      <c r="GNM750" s="168"/>
      <c r="GNN750" s="168"/>
      <c r="GNO750" s="168"/>
      <c r="GNP750" s="168"/>
      <c r="GNQ750" s="168"/>
      <c r="GNR750" s="168"/>
      <c r="GNS750" s="168"/>
      <c r="GNT750" s="168"/>
      <c r="GNU750" s="168"/>
      <c r="GNV750" s="168"/>
      <c r="GNW750" s="168"/>
      <c r="GNX750" s="168"/>
      <c r="GNY750" s="168"/>
      <c r="GNZ750" s="168"/>
      <c r="GOA750" s="168"/>
      <c r="GOB750" s="168"/>
      <c r="GOC750" s="168"/>
      <c r="GOD750" s="168"/>
      <c r="GOE750" s="168"/>
      <c r="GOF750" s="168"/>
      <c r="GOG750" s="168"/>
      <c r="GOH750" s="168"/>
      <c r="GOI750" s="168"/>
      <c r="GOJ750" s="168"/>
      <c r="GOK750" s="168"/>
      <c r="GOL750" s="168"/>
      <c r="GOM750" s="168"/>
      <c r="GON750" s="168"/>
      <c r="GOO750" s="168"/>
      <c r="GOP750" s="168"/>
      <c r="GOQ750" s="168"/>
      <c r="GOR750" s="168"/>
      <c r="GOS750" s="168"/>
      <c r="GOT750" s="168"/>
      <c r="GOU750" s="168"/>
      <c r="GOV750" s="168"/>
      <c r="GOW750" s="825"/>
      <c r="GOX750" s="825"/>
      <c r="GOY750" s="825"/>
      <c r="GOZ750" s="825"/>
      <c r="GPA750" s="825"/>
      <c r="GPB750" s="825"/>
      <c r="GPC750" s="825"/>
      <c r="GPD750" s="825"/>
      <c r="GPE750" s="825"/>
      <c r="GPF750" s="825"/>
      <c r="GPG750" s="825"/>
      <c r="GPH750" s="825"/>
      <c r="GPI750" s="825"/>
      <c r="GPJ750" s="825"/>
      <c r="GPK750" s="825"/>
      <c r="GPL750" s="825"/>
      <c r="GPM750" s="825"/>
      <c r="GPN750" s="825"/>
      <c r="GPO750" s="825"/>
      <c r="GPP750" s="825"/>
      <c r="GPQ750" s="825"/>
      <c r="GPR750" s="825"/>
      <c r="GPS750" s="825"/>
      <c r="GPT750" s="825"/>
      <c r="GPU750" s="89"/>
      <c r="GPV750" s="89"/>
      <c r="GPW750" s="89"/>
      <c r="GPX750" s="89"/>
      <c r="GPY750" s="89"/>
      <c r="GPZ750" s="825"/>
      <c r="GQA750" s="825"/>
      <c r="GQB750" s="89"/>
      <c r="GQC750" s="89"/>
      <c r="GQD750" s="825"/>
      <c r="GQE750" s="825"/>
      <c r="GQF750" s="89"/>
      <c r="GQG750" s="89"/>
      <c r="GQH750" s="825"/>
      <c r="GQI750" s="825"/>
      <c r="GQJ750" s="825"/>
      <c r="GQK750" s="825"/>
      <c r="GQL750" s="825"/>
      <c r="GQM750" s="825"/>
      <c r="GQN750" s="825"/>
      <c r="GQO750" s="89"/>
      <c r="GQP750" s="89"/>
      <c r="GQQ750" s="825"/>
      <c r="GQR750" s="825"/>
      <c r="GQS750" s="89"/>
      <c r="GQT750" s="89"/>
      <c r="GQU750" s="825"/>
      <c r="GQV750" s="825"/>
      <c r="GQW750" s="825"/>
      <c r="GQX750" s="825"/>
      <c r="GQY750" s="825"/>
      <c r="GQZ750" s="203"/>
      <c r="GRA750" s="107"/>
      <c r="GRB750" s="825"/>
      <c r="GRC750" s="825"/>
      <c r="GRD750" s="825"/>
      <c r="GRE750" s="825"/>
      <c r="GRF750" s="825"/>
      <c r="GRG750" s="825"/>
      <c r="GRH750" s="825"/>
      <c r="GRI750" s="168"/>
      <c r="GRJ750" s="168"/>
      <c r="GRK750" s="168"/>
      <c r="GRL750" s="168"/>
      <c r="GRM750" s="168"/>
      <c r="GRN750" s="168"/>
      <c r="GRO750" s="168"/>
      <c r="GRP750" s="168"/>
      <c r="GRQ750" s="168"/>
      <c r="GRR750" s="168"/>
      <c r="GRS750" s="168"/>
      <c r="GRT750" s="168"/>
      <c r="GRU750" s="168"/>
      <c r="GRV750" s="168"/>
      <c r="GRW750" s="168"/>
      <c r="GRX750" s="168"/>
      <c r="GRY750" s="168"/>
      <c r="GRZ750" s="168"/>
      <c r="GSA750" s="168"/>
      <c r="GSB750" s="168"/>
      <c r="GSC750" s="168"/>
      <c r="GSD750" s="168"/>
      <c r="GSE750" s="168"/>
      <c r="GSF750" s="168"/>
      <c r="GSG750" s="168"/>
      <c r="GSH750" s="168"/>
      <c r="GSI750" s="168"/>
      <c r="GSJ750" s="168"/>
      <c r="GSK750" s="168"/>
      <c r="GSL750" s="168"/>
      <c r="GSM750" s="168"/>
      <c r="GSN750" s="168"/>
      <c r="GSO750" s="168"/>
      <c r="GSP750" s="168"/>
      <c r="GSQ750" s="168"/>
      <c r="GSR750" s="168"/>
      <c r="GSS750" s="168"/>
      <c r="GST750" s="168"/>
      <c r="GSU750" s="168"/>
      <c r="GSV750" s="168"/>
      <c r="GSW750" s="168"/>
      <c r="GSX750" s="168"/>
      <c r="GSY750" s="168"/>
      <c r="GSZ750" s="168"/>
      <c r="GTA750" s="825"/>
      <c r="GTB750" s="825"/>
      <c r="GTC750" s="825"/>
      <c r="GTD750" s="825"/>
      <c r="GTE750" s="825"/>
      <c r="GTF750" s="825"/>
      <c r="GTG750" s="825"/>
      <c r="GTH750" s="825"/>
      <c r="GTI750" s="825"/>
      <c r="GTJ750" s="825"/>
      <c r="GTK750" s="825"/>
      <c r="GTL750" s="825"/>
      <c r="GTM750" s="825"/>
      <c r="GTN750" s="825"/>
      <c r="GTO750" s="825"/>
      <c r="GTP750" s="825"/>
      <c r="GTQ750" s="825"/>
      <c r="GTR750" s="825"/>
      <c r="GTS750" s="825"/>
      <c r="GTT750" s="825"/>
      <c r="GTU750" s="825"/>
      <c r="GTV750" s="825"/>
      <c r="GTW750" s="825"/>
      <c r="GTX750" s="825"/>
      <c r="GTY750" s="89"/>
      <c r="GTZ750" s="89"/>
      <c r="GUA750" s="89"/>
      <c r="GUB750" s="89"/>
      <c r="GUC750" s="89"/>
      <c r="GUD750" s="825"/>
      <c r="GUE750" s="825"/>
      <c r="GUF750" s="89"/>
      <c r="GUG750" s="89"/>
      <c r="GUH750" s="825"/>
      <c r="GUI750" s="825"/>
      <c r="GUJ750" s="89"/>
      <c r="GUK750" s="89"/>
      <c r="GUL750" s="825"/>
      <c r="GUM750" s="825"/>
      <c r="GUN750" s="825"/>
      <c r="GUO750" s="825"/>
      <c r="GUP750" s="825"/>
      <c r="GUQ750" s="825"/>
      <c r="GUR750" s="825"/>
      <c r="GUS750" s="89"/>
      <c r="GUT750" s="89"/>
      <c r="GUU750" s="825"/>
      <c r="GUV750" s="825"/>
      <c r="GUW750" s="89"/>
      <c r="GUX750" s="89"/>
      <c r="GUY750" s="825"/>
      <c r="GUZ750" s="825"/>
      <c r="GVA750" s="825"/>
      <c r="GVB750" s="825"/>
      <c r="GVC750" s="825"/>
      <c r="GVD750" s="203"/>
      <c r="GVE750" s="107"/>
      <c r="GVF750" s="825"/>
      <c r="GVG750" s="825"/>
      <c r="GVH750" s="825"/>
      <c r="GVI750" s="825"/>
      <c r="GVJ750" s="825"/>
      <c r="GVK750" s="825"/>
      <c r="GVL750" s="825"/>
      <c r="GVM750" s="168"/>
      <c r="GVN750" s="168"/>
      <c r="GVO750" s="168"/>
      <c r="GVP750" s="168"/>
      <c r="GVQ750" s="168"/>
      <c r="GVR750" s="168"/>
      <c r="GVS750" s="168"/>
      <c r="GVT750" s="168"/>
      <c r="GVU750" s="168"/>
      <c r="GVV750" s="168"/>
      <c r="GVW750" s="168"/>
      <c r="GVX750" s="168"/>
      <c r="GVY750" s="168"/>
      <c r="GVZ750" s="168"/>
      <c r="GWA750" s="168"/>
      <c r="GWB750" s="168"/>
      <c r="GWC750" s="168"/>
      <c r="GWD750" s="168"/>
      <c r="GWE750" s="168"/>
      <c r="GWF750" s="168"/>
      <c r="GWG750" s="168"/>
      <c r="GWH750" s="168"/>
      <c r="GWI750" s="168"/>
      <c r="GWJ750" s="168"/>
      <c r="GWK750" s="168"/>
      <c r="GWL750" s="168"/>
      <c r="GWM750" s="168"/>
      <c r="GWN750" s="168"/>
      <c r="GWO750" s="168"/>
      <c r="GWP750" s="168"/>
      <c r="GWQ750" s="168"/>
      <c r="GWR750" s="168"/>
      <c r="GWS750" s="168"/>
      <c r="GWT750" s="168"/>
      <c r="GWU750" s="168"/>
      <c r="GWV750" s="168"/>
      <c r="GWW750" s="168"/>
      <c r="GWX750" s="168"/>
      <c r="GWY750" s="168"/>
      <c r="GWZ750" s="168"/>
      <c r="GXA750" s="168"/>
      <c r="GXB750" s="168"/>
      <c r="GXC750" s="168"/>
      <c r="GXD750" s="168"/>
      <c r="GXE750" s="825"/>
      <c r="GXF750" s="825"/>
      <c r="GXG750" s="825"/>
      <c r="GXH750" s="825"/>
      <c r="GXI750" s="825"/>
      <c r="GXJ750" s="825"/>
      <c r="GXK750" s="825"/>
      <c r="GXL750" s="825"/>
      <c r="GXM750" s="825"/>
      <c r="GXN750" s="825"/>
      <c r="GXO750" s="825"/>
      <c r="GXP750" s="825"/>
      <c r="GXQ750" s="825"/>
      <c r="GXR750" s="825"/>
      <c r="GXS750" s="825"/>
      <c r="GXT750" s="825"/>
      <c r="GXU750" s="825"/>
      <c r="GXV750" s="825"/>
      <c r="GXW750" s="825"/>
      <c r="GXX750" s="825"/>
      <c r="GXY750" s="825"/>
      <c r="GXZ750" s="825"/>
      <c r="GYA750" s="825"/>
      <c r="GYB750" s="825"/>
      <c r="GYC750" s="89"/>
      <c r="GYD750" s="89"/>
      <c r="GYE750" s="89"/>
      <c r="GYF750" s="89"/>
      <c r="GYG750" s="89"/>
      <c r="GYH750" s="825"/>
      <c r="GYI750" s="825"/>
      <c r="GYJ750" s="89"/>
      <c r="GYK750" s="89"/>
      <c r="GYL750" s="825"/>
      <c r="GYM750" s="825"/>
      <c r="GYN750" s="89"/>
      <c r="GYO750" s="89"/>
      <c r="GYP750" s="825"/>
      <c r="GYQ750" s="825"/>
      <c r="GYR750" s="825"/>
      <c r="GYS750" s="825"/>
      <c r="GYT750" s="825"/>
      <c r="GYU750" s="825"/>
      <c r="GYV750" s="825"/>
      <c r="GYW750" s="89"/>
      <c r="GYX750" s="89"/>
      <c r="GYY750" s="825"/>
      <c r="GYZ750" s="825"/>
      <c r="GZA750" s="89"/>
      <c r="GZB750" s="89"/>
      <c r="GZC750" s="825"/>
      <c r="GZD750" s="825"/>
      <c r="GZE750" s="825"/>
      <c r="GZF750" s="825"/>
      <c r="GZG750" s="825"/>
      <c r="GZH750" s="203"/>
      <c r="GZI750" s="107"/>
      <c r="GZJ750" s="825"/>
      <c r="GZK750" s="825"/>
      <c r="GZL750" s="825"/>
      <c r="GZM750" s="825"/>
      <c r="GZN750" s="825"/>
      <c r="GZO750" s="825"/>
      <c r="GZP750" s="825"/>
      <c r="GZQ750" s="168"/>
      <c r="GZR750" s="168"/>
      <c r="GZS750" s="168"/>
      <c r="GZT750" s="168"/>
      <c r="GZU750" s="168"/>
      <c r="GZV750" s="168"/>
      <c r="GZW750" s="168"/>
      <c r="GZX750" s="168"/>
      <c r="GZY750" s="168"/>
      <c r="GZZ750" s="168"/>
      <c r="HAA750" s="168"/>
      <c r="HAB750" s="168"/>
      <c r="HAC750" s="168"/>
      <c r="HAD750" s="168"/>
      <c r="HAE750" s="168"/>
      <c r="HAF750" s="168"/>
      <c r="HAG750" s="168"/>
      <c r="HAH750" s="168"/>
      <c r="HAI750" s="168"/>
      <c r="HAJ750" s="168"/>
      <c r="HAK750" s="168"/>
      <c r="HAL750" s="168"/>
      <c r="HAM750" s="168"/>
      <c r="HAN750" s="168"/>
      <c r="HAO750" s="168"/>
      <c r="HAP750" s="168"/>
      <c r="HAQ750" s="168"/>
      <c r="HAR750" s="168"/>
      <c r="HAS750" s="168"/>
      <c r="HAT750" s="168"/>
      <c r="HAU750" s="168"/>
      <c r="HAV750" s="168"/>
      <c r="HAW750" s="168"/>
      <c r="HAX750" s="168"/>
      <c r="HAY750" s="168"/>
      <c r="HAZ750" s="168"/>
      <c r="HBA750" s="168"/>
      <c r="HBB750" s="168"/>
      <c r="HBC750" s="168"/>
      <c r="HBD750" s="168"/>
      <c r="HBE750" s="168"/>
      <c r="HBF750" s="168"/>
      <c r="HBG750" s="168"/>
      <c r="HBH750" s="168"/>
      <c r="HBI750" s="825"/>
      <c r="HBJ750" s="825"/>
      <c r="HBK750" s="825"/>
      <c r="HBL750" s="825"/>
      <c r="HBM750" s="825"/>
      <c r="HBN750" s="825"/>
      <c r="HBO750" s="825"/>
      <c r="HBP750" s="825"/>
      <c r="HBQ750" s="825"/>
      <c r="HBR750" s="825"/>
      <c r="HBS750" s="825"/>
      <c r="HBT750" s="825"/>
      <c r="HBU750" s="825"/>
      <c r="HBV750" s="825"/>
      <c r="HBW750" s="825"/>
      <c r="HBX750" s="825"/>
      <c r="HBY750" s="825"/>
      <c r="HBZ750" s="825"/>
      <c r="HCA750" s="825"/>
      <c r="HCB750" s="825"/>
      <c r="HCC750" s="825"/>
      <c r="HCD750" s="825"/>
      <c r="HCE750" s="825"/>
      <c r="HCF750" s="825"/>
      <c r="HCG750" s="89"/>
      <c r="HCH750" s="89"/>
      <c r="HCI750" s="89"/>
      <c r="HCJ750" s="89"/>
      <c r="HCK750" s="89"/>
      <c r="HCL750" s="825"/>
      <c r="HCM750" s="825"/>
      <c r="HCN750" s="89"/>
      <c r="HCO750" s="89"/>
      <c r="HCP750" s="825"/>
      <c r="HCQ750" s="825"/>
      <c r="HCR750" s="89"/>
      <c r="HCS750" s="89"/>
      <c r="HCT750" s="825"/>
      <c r="HCU750" s="825"/>
      <c r="HCV750" s="825"/>
      <c r="HCW750" s="825"/>
      <c r="HCX750" s="825"/>
      <c r="HCY750" s="825"/>
      <c r="HCZ750" s="825"/>
      <c r="HDA750" s="89"/>
      <c r="HDB750" s="89"/>
      <c r="HDC750" s="825"/>
      <c r="HDD750" s="825"/>
      <c r="HDE750" s="89"/>
      <c r="HDF750" s="89"/>
      <c r="HDG750" s="825"/>
      <c r="HDH750" s="825"/>
      <c r="HDI750" s="825"/>
      <c r="HDJ750" s="825"/>
      <c r="HDK750" s="825"/>
      <c r="HDL750" s="203"/>
      <c r="HDM750" s="107"/>
      <c r="HDN750" s="825"/>
      <c r="HDO750" s="825"/>
      <c r="HDP750" s="825"/>
      <c r="HDQ750" s="825"/>
      <c r="HDR750" s="825"/>
      <c r="HDS750" s="825"/>
      <c r="HDT750" s="825"/>
      <c r="HDU750" s="168"/>
      <c r="HDV750" s="168"/>
      <c r="HDW750" s="168"/>
      <c r="HDX750" s="168"/>
      <c r="HDY750" s="168"/>
      <c r="HDZ750" s="168"/>
      <c r="HEA750" s="168"/>
      <c r="HEB750" s="168"/>
      <c r="HEC750" s="168"/>
      <c r="HED750" s="168"/>
      <c r="HEE750" s="168"/>
      <c r="HEF750" s="168"/>
      <c r="HEG750" s="168"/>
      <c r="HEH750" s="168"/>
      <c r="HEI750" s="168"/>
      <c r="HEJ750" s="168"/>
      <c r="HEK750" s="168"/>
      <c r="HEL750" s="168"/>
      <c r="HEM750" s="168"/>
      <c r="HEN750" s="168"/>
      <c r="HEO750" s="168"/>
      <c r="HEP750" s="168"/>
      <c r="HEQ750" s="168"/>
      <c r="HER750" s="168"/>
      <c r="HES750" s="168"/>
      <c r="HET750" s="168"/>
      <c r="HEU750" s="168"/>
      <c r="HEV750" s="168"/>
      <c r="HEW750" s="168"/>
      <c r="HEX750" s="168"/>
      <c r="HEY750" s="168"/>
      <c r="HEZ750" s="168"/>
      <c r="HFA750" s="168"/>
      <c r="HFB750" s="168"/>
      <c r="HFC750" s="168"/>
      <c r="HFD750" s="168"/>
      <c r="HFE750" s="168"/>
      <c r="HFF750" s="168"/>
      <c r="HFG750" s="168"/>
      <c r="HFH750" s="168"/>
      <c r="HFI750" s="168"/>
      <c r="HFJ750" s="168"/>
      <c r="HFK750" s="168"/>
      <c r="HFL750" s="168"/>
      <c r="HFM750" s="825"/>
      <c r="HFN750" s="825"/>
      <c r="HFO750" s="825"/>
      <c r="HFP750" s="825"/>
      <c r="HFQ750" s="825"/>
      <c r="HFR750" s="825"/>
      <c r="HFS750" s="825"/>
      <c r="HFT750" s="825"/>
      <c r="HFU750" s="825"/>
      <c r="HFV750" s="825"/>
      <c r="HFW750" s="825"/>
      <c r="HFX750" s="825"/>
      <c r="HFY750" s="825"/>
      <c r="HFZ750" s="825"/>
      <c r="HGA750" s="825"/>
      <c r="HGB750" s="825"/>
      <c r="HGC750" s="825"/>
      <c r="HGD750" s="825"/>
      <c r="HGE750" s="825"/>
      <c r="HGF750" s="825"/>
      <c r="HGG750" s="825"/>
      <c r="HGH750" s="825"/>
      <c r="HGI750" s="825"/>
      <c r="HGJ750" s="825"/>
      <c r="HGK750" s="89"/>
      <c r="HGL750" s="89"/>
      <c r="HGM750" s="89"/>
      <c r="HGN750" s="89"/>
      <c r="HGO750" s="89"/>
      <c r="HGP750" s="825"/>
      <c r="HGQ750" s="825"/>
      <c r="HGR750" s="89"/>
      <c r="HGS750" s="89"/>
      <c r="HGT750" s="825"/>
      <c r="HGU750" s="825"/>
      <c r="HGV750" s="89"/>
      <c r="HGW750" s="89"/>
      <c r="HGX750" s="825"/>
      <c r="HGY750" s="825"/>
      <c r="HGZ750" s="825"/>
      <c r="HHA750" s="825"/>
      <c r="HHB750" s="825"/>
      <c r="HHC750" s="825"/>
      <c r="HHD750" s="825"/>
      <c r="HHE750" s="89"/>
      <c r="HHF750" s="89"/>
      <c r="HHG750" s="825"/>
      <c r="HHH750" s="825"/>
      <c r="HHI750" s="89"/>
      <c r="HHJ750" s="89"/>
      <c r="HHK750" s="825"/>
      <c r="HHL750" s="825"/>
      <c r="HHM750" s="825"/>
      <c r="HHN750" s="825"/>
      <c r="HHO750" s="825"/>
      <c r="HHP750" s="203"/>
      <c r="HHQ750" s="107"/>
      <c r="HHR750" s="825"/>
      <c r="HHS750" s="825"/>
      <c r="HHT750" s="825"/>
      <c r="HHU750" s="825"/>
      <c r="HHV750" s="825"/>
      <c r="HHW750" s="825"/>
      <c r="HHX750" s="825"/>
      <c r="HHY750" s="168"/>
      <c r="HHZ750" s="168"/>
      <c r="HIA750" s="168"/>
      <c r="HIB750" s="168"/>
      <c r="HIC750" s="168"/>
      <c r="HID750" s="168"/>
      <c r="HIE750" s="168"/>
      <c r="HIF750" s="168"/>
      <c r="HIG750" s="168"/>
      <c r="HIH750" s="168"/>
      <c r="HII750" s="168"/>
      <c r="HIJ750" s="168"/>
      <c r="HIK750" s="168"/>
      <c r="HIL750" s="168"/>
      <c r="HIM750" s="168"/>
      <c r="HIN750" s="168"/>
      <c r="HIO750" s="168"/>
      <c r="HIP750" s="168"/>
      <c r="HIQ750" s="168"/>
      <c r="HIR750" s="168"/>
      <c r="HIS750" s="168"/>
      <c r="HIT750" s="168"/>
      <c r="HIU750" s="168"/>
      <c r="HIV750" s="168"/>
      <c r="HIW750" s="168"/>
      <c r="HIX750" s="168"/>
      <c r="HIY750" s="168"/>
      <c r="HIZ750" s="168"/>
      <c r="HJA750" s="168"/>
      <c r="HJB750" s="168"/>
      <c r="HJC750" s="168"/>
      <c r="HJD750" s="168"/>
      <c r="HJE750" s="168"/>
      <c r="HJF750" s="168"/>
      <c r="HJG750" s="168"/>
      <c r="HJH750" s="168"/>
      <c r="HJI750" s="168"/>
      <c r="HJJ750" s="168"/>
      <c r="HJK750" s="168"/>
      <c r="HJL750" s="168"/>
      <c r="HJM750" s="168"/>
      <c r="HJN750" s="168"/>
      <c r="HJO750" s="168"/>
      <c r="HJP750" s="168"/>
      <c r="HJQ750" s="825"/>
      <c r="HJR750" s="825"/>
      <c r="HJS750" s="825"/>
      <c r="HJT750" s="825"/>
      <c r="HJU750" s="825"/>
      <c r="HJV750" s="825"/>
      <c r="HJW750" s="825"/>
      <c r="HJX750" s="825"/>
      <c r="HJY750" s="825"/>
      <c r="HJZ750" s="825"/>
      <c r="HKA750" s="825"/>
      <c r="HKB750" s="825"/>
      <c r="HKC750" s="825"/>
      <c r="HKD750" s="825"/>
      <c r="HKE750" s="825"/>
      <c r="HKF750" s="825"/>
      <c r="HKG750" s="825"/>
      <c r="HKH750" s="825"/>
      <c r="HKI750" s="825"/>
      <c r="HKJ750" s="825"/>
      <c r="HKK750" s="825"/>
      <c r="HKL750" s="825"/>
      <c r="HKM750" s="825"/>
      <c r="HKN750" s="825"/>
      <c r="HKO750" s="89"/>
      <c r="HKP750" s="89"/>
      <c r="HKQ750" s="89"/>
      <c r="HKR750" s="89"/>
      <c r="HKS750" s="89"/>
      <c r="HKT750" s="825"/>
      <c r="HKU750" s="825"/>
      <c r="HKV750" s="89"/>
      <c r="HKW750" s="89"/>
      <c r="HKX750" s="825"/>
      <c r="HKY750" s="825"/>
      <c r="HKZ750" s="89"/>
      <c r="HLA750" s="89"/>
      <c r="HLB750" s="825"/>
      <c r="HLC750" s="825"/>
      <c r="HLD750" s="825"/>
      <c r="HLE750" s="825"/>
      <c r="HLF750" s="825"/>
      <c r="HLG750" s="825"/>
      <c r="HLH750" s="825"/>
      <c r="HLI750" s="89"/>
      <c r="HLJ750" s="89"/>
      <c r="HLK750" s="825"/>
      <c r="HLL750" s="825"/>
      <c r="HLM750" s="89"/>
      <c r="HLN750" s="89"/>
      <c r="HLO750" s="825"/>
      <c r="HLP750" s="825"/>
      <c r="HLQ750" s="825"/>
      <c r="HLR750" s="825"/>
      <c r="HLS750" s="825"/>
      <c r="HLT750" s="203"/>
      <c r="HLU750" s="107"/>
      <c r="HLV750" s="825"/>
      <c r="HLW750" s="825"/>
      <c r="HLX750" s="825"/>
      <c r="HLY750" s="825"/>
      <c r="HLZ750" s="825"/>
      <c r="HMA750" s="825"/>
      <c r="HMB750" s="825"/>
      <c r="HMC750" s="168"/>
      <c r="HMD750" s="168"/>
      <c r="HME750" s="168"/>
      <c r="HMF750" s="168"/>
      <c r="HMG750" s="168"/>
      <c r="HMH750" s="168"/>
      <c r="HMI750" s="168"/>
      <c r="HMJ750" s="168"/>
      <c r="HMK750" s="168"/>
      <c r="HML750" s="168"/>
      <c r="HMM750" s="168"/>
      <c r="HMN750" s="168"/>
      <c r="HMO750" s="168"/>
      <c r="HMP750" s="168"/>
      <c r="HMQ750" s="168"/>
      <c r="HMR750" s="168"/>
      <c r="HMS750" s="168"/>
      <c r="HMT750" s="168"/>
      <c r="HMU750" s="168"/>
      <c r="HMV750" s="168"/>
      <c r="HMW750" s="168"/>
      <c r="HMX750" s="168"/>
      <c r="HMY750" s="168"/>
      <c r="HMZ750" s="168"/>
      <c r="HNA750" s="168"/>
      <c r="HNB750" s="168"/>
      <c r="HNC750" s="168"/>
      <c r="HND750" s="168"/>
      <c r="HNE750" s="168"/>
      <c r="HNF750" s="168"/>
      <c r="HNG750" s="168"/>
      <c r="HNH750" s="168"/>
      <c r="HNI750" s="168"/>
      <c r="HNJ750" s="168"/>
      <c r="HNK750" s="168"/>
      <c r="HNL750" s="168"/>
      <c r="HNM750" s="168"/>
      <c r="HNN750" s="168"/>
      <c r="HNO750" s="168"/>
      <c r="HNP750" s="168"/>
      <c r="HNQ750" s="168"/>
      <c r="HNR750" s="168"/>
      <c r="HNS750" s="168"/>
      <c r="HNT750" s="168"/>
      <c r="HNU750" s="825"/>
      <c r="HNV750" s="825"/>
      <c r="HNW750" s="825"/>
      <c r="HNX750" s="825"/>
      <c r="HNY750" s="825"/>
      <c r="HNZ750" s="825"/>
      <c r="HOA750" s="825"/>
      <c r="HOB750" s="825"/>
      <c r="HOC750" s="825"/>
      <c r="HOD750" s="825"/>
      <c r="HOE750" s="825"/>
      <c r="HOF750" s="825"/>
      <c r="HOG750" s="825"/>
      <c r="HOH750" s="825"/>
      <c r="HOI750" s="825"/>
      <c r="HOJ750" s="825"/>
      <c r="HOK750" s="825"/>
      <c r="HOL750" s="825"/>
      <c r="HOM750" s="825"/>
      <c r="HON750" s="825"/>
      <c r="HOO750" s="825"/>
      <c r="HOP750" s="825"/>
      <c r="HOQ750" s="825"/>
      <c r="HOR750" s="825"/>
      <c r="HOS750" s="89"/>
      <c r="HOT750" s="89"/>
      <c r="HOU750" s="89"/>
      <c r="HOV750" s="89"/>
      <c r="HOW750" s="89"/>
      <c r="HOX750" s="825"/>
      <c r="HOY750" s="825"/>
      <c r="HOZ750" s="89"/>
      <c r="HPA750" s="89"/>
      <c r="HPB750" s="825"/>
      <c r="HPC750" s="825"/>
      <c r="HPD750" s="89"/>
      <c r="HPE750" s="89"/>
      <c r="HPF750" s="825"/>
      <c r="HPG750" s="825"/>
      <c r="HPH750" s="825"/>
      <c r="HPI750" s="825"/>
      <c r="HPJ750" s="825"/>
      <c r="HPK750" s="825"/>
      <c r="HPL750" s="825"/>
      <c r="HPM750" s="89"/>
      <c r="HPN750" s="89"/>
      <c r="HPO750" s="825"/>
      <c r="HPP750" s="825"/>
      <c r="HPQ750" s="89"/>
      <c r="HPR750" s="89"/>
      <c r="HPS750" s="825"/>
      <c r="HPT750" s="825"/>
      <c r="HPU750" s="825"/>
      <c r="HPV750" s="825"/>
      <c r="HPW750" s="825"/>
      <c r="HPX750" s="203"/>
      <c r="HPY750" s="107"/>
      <c r="HPZ750" s="825"/>
      <c r="HQA750" s="825"/>
      <c r="HQB750" s="825"/>
      <c r="HQC750" s="825"/>
      <c r="HQD750" s="825"/>
      <c r="HQE750" s="825"/>
      <c r="HQF750" s="825"/>
      <c r="HQG750" s="168"/>
      <c r="HQH750" s="168"/>
      <c r="HQI750" s="168"/>
      <c r="HQJ750" s="168"/>
      <c r="HQK750" s="168"/>
      <c r="HQL750" s="168"/>
      <c r="HQM750" s="168"/>
      <c r="HQN750" s="168"/>
      <c r="HQO750" s="168"/>
      <c r="HQP750" s="168"/>
      <c r="HQQ750" s="168"/>
      <c r="HQR750" s="168"/>
      <c r="HQS750" s="168"/>
      <c r="HQT750" s="168"/>
      <c r="HQU750" s="168"/>
      <c r="HQV750" s="168"/>
      <c r="HQW750" s="168"/>
      <c r="HQX750" s="168"/>
      <c r="HQY750" s="168"/>
      <c r="HQZ750" s="168"/>
      <c r="HRA750" s="168"/>
      <c r="HRB750" s="168"/>
      <c r="HRC750" s="168"/>
      <c r="HRD750" s="168"/>
      <c r="HRE750" s="168"/>
      <c r="HRF750" s="168"/>
      <c r="HRG750" s="168"/>
      <c r="HRH750" s="168"/>
      <c r="HRI750" s="168"/>
      <c r="HRJ750" s="168"/>
      <c r="HRK750" s="168"/>
      <c r="HRL750" s="168"/>
      <c r="HRM750" s="168"/>
      <c r="HRN750" s="168"/>
      <c r="HRO750" s="168"/>
      <c r="HRP750" s="168"/>
      <c r="HRQ750" s="168"/>
      <c r="HRR750" s="168"/>
      <c r="HRS750" s="168"/>
      <c r="HRT750" s="168"/>
      <c r="HRU750" s="168"/>
      <c r="HRV750" s="168"/>
      <c r="HRW750" s="168"/>
      <c r="HRX750" s="168"/>
      <c r="HRY750" s="825"/>
      <c r="HRZ750" s="825"/>
      <c r="HSA750" s="825"/>
      <c r="HSB750" s="825"/>
      <c r="HSC750" s="825"/>
      <c r="HSD750" s="825"/>
      <c r="HSE750" s="825"/>
      <c r="HSF750" s="825"/>
      <c r="HSG750" s="825"/>
      <c r="HSH750" s="825"/>
      <c r="HSI750" s="825"/>
      <c r="HSJ750" s="825"/>
      <c r="HSK750" s="825"/>
      <c r="HSL750" s="825"/>
      <c r="HSM750" s="825"/>
      <c r="HSN750" s="825"/>
      <c r="HSO750" s="825"/>
      <c r="HSP750" s="825"/>
      <c r="HSQ750" s="825"/>
      <c r="HSR750" s="825"/>
      <c r="HSS750" s="825"/>
      <c r="HST750" s="825"/>
      <c r="HSU750" s="825"/>
      <c r="HSV750" s="825"/>
      <c r="HSW750" s="89"/>
      <c r="HSX750" s="89"/>
      <c r="HSY750" s="89"/>
      <c r="HSZ750" s="89"/>
      <c r="HTA750" s="89"/>
      <c r="HTB750" s="825"/>
      <c r="HTC750" s="825"/>
      <c r="HTD750" s="89"/>
      <c r="HTE750" s="89"/>
      <c r="HTF750" s="825"/>
      <c r="HTG750" s="825"/>
      <c r="HTH750" s="89"/>
      <c r="HTI750" s="89"/>
      <c r="HTJ750" s="825"/>
      <c r="HTK750" s="825"/>
      <c r="HTL750" s="825"/>
      <c r="HTM750" s="825"/>
      <c r="HTN750" s="825"/>
      <c r="HTO750" s="825"/>
      <c r="HTP750" s="825"/>
      <c r="HTQ750" s="89"/>
      <c r="HTR750" s="89"/>
      <c r="HTS750" s="825"/>
      <c r="HTT750" s="825"/>
      <c r="HTU750" s="89"/>
      <c r="HTV750" s="89"/>
      <c r="HTW750" s="825"/>
      <c r="HTX750" s="825"/>
      <c r="HTY750" s="825"/>
      <c r="HTZ750" s="825"/>
      <c r="HUA750" s="825"/>
      <c r="HUB750" s="203"/>
      <c r="HUC750" s="107"/>
      <c r="HUD750" s="825"/>
      <c r="HUE750" s="825"/>
      <c r="HUF750" s="825"/>
      <c r="HUG750" s="825"/>
      <c r="HUH750" s="825"/>
      <c r="HUI750" s="825"/>
      <c r="HUJ750" s="825"/>
      <c r="HUK750" s="168"/>
      <c r="HUL750" s="168"/>
      <c r="HUM750" s="168"/>
      <c r="HUN750" s="168"/>
      <c r="HUO750" s="168"/>
      <c r="HUP750" s="168"/>
      <c r="HUQ750" s="168"/>
      <c r="HUR750" s="168"/>
      <c r="HUS750" s="168"/>
      <c r="HUT750" s="168"/>
      <c r="HUU750" s="168"/>
      <c r="HUV750" s="168"/>
      <c r="HUW750" s="168"/>
      <c r="HUX750" s="168"/>
      <c r="HUY750" s="168"/>
      <c r="HUZ750" s="168"/>
      <c r="HVA750" s="168"/>
      <c r="HVB750" s="168"/>
      <c r="HVC750" s="168"/>
      <c r="HVD750" s="168"/>
      <c r="HVE750" s="168"/>
      <c r="HVF750" s="168"/>
      <c r="HVG750" s="168"/>
      <c r="HVH750" s="168"/>
      <c r="HVI750" s="168"/>
      <c r="HVJ750" s="168"/>
      <c r="HVK750" s="168"/>
      <c r="HVL750" s="168"/>
      <c r="HVM750" s="168"/>
      <c r="HVN750" s="168"/>
      <c r="HVO750" s="168"/>
      <c r="HVP750" s="168"/>
      <c r="HVQ750" s="168"/>
      <c r="HVR750" s="168"/>
      <c r="HVS750" s="168"/>
      <c r="HVT750" s="168"/>
      <c r="HVU750" s="168"/>
      <c r="HVV750" s="168"/>
      <c r="HVW750" s="168"/>
      <c r="HVX750" s="168"/>
      <c r="HVY750" s="168"/>
      <c r="HVZ750" s="168"/>
      <c r="HWA750" s="168"/>
      <c r="HWB750" s="168"/>
      <c r="HWC750" s="825"/>
      <c r="HWD750" s="825"/>
      <c r="HWE750" s="825"/>
      <c r="HWF750" s="825"/>
      <c r="HWG750" s="825"/>
      <c r="HWH750" s="825"/>
      <c r="HWI750" s="825"/>
      <c r="HWJ750" s="825"/>
      <c r="HWK750" s="825"/>
      <c r="HWL750" s="825"/>
      <c r="HWM750" s="825"/>
      <c r="HWN750" s="825"/>
      <c r="HWO750" s="825"/>
      <c r="HWP750" s="825"/>
      <c r="HWQ750" s="825"/>
      <c r="HWR750" s="825"/>
      <c r="HWS750" s="825"/>
      <c r="HWT750" s="825"/>
      <c r="HWU750" s="825"/>
      <c r="HWV750" s="825"/>
      <c r="HWW750" s="825"/>
      <c r="HWX750" s="825"/>
      <c r="HWY750" s="825"/>
      <c r="HWZ750" s="825"/>
      <c r="HXA750" s="89"/>
      <c r="HXB750" s="89"/>
      <c r="HXC750" s="89"/>
      <c r="HXD750" s="89"/>
      <c r="HXE750" s="89"/>
      <c r="HXF750" s="825"/>
      <c r="HXG750" s="825"/>
      <c r="HXH750" s="89"/>
      <c r="HXI750" s="89"/>
      <c r="HXJ750" s="825"/>
      <c r="HXK750" s="825"/>
      <c r="HXL750" s="89"/>
      <c r="HXM750" s="89"/>
      <c r="HXN750" s="825"/>
      <c r="HXO750" s="825"/>
      <c r="HXP750" s="825"/>
      <c r="HXQ750" s="825"/>
      <c r="HXR750" s="825"/>
      <c r="HXS750" s="825"/>
      <c r="HXT750" s="825"/>
      <c r="HXU750" s="89"/>
      <c r="HXV750" s="89"/>
      <c r="HXW750" s="825"/>
      <c r="HXX750" s="825"/>
      <c r="HXY750" s="89"/>
      <c r="HXZ750" s="89"/>
      <c r="HYA750" s="825"/>
      <c r="HYB750" s="825"/>
      <c r="HYC750" s="825"/>
      <c r="HYD750" s="825"/>
      <c r="HYE750" s="825"/>
      <c r="HYF750" s="203"/>
      <c r="HYG750" s="107"/>
      <c r="HYH750" s="825"/>
      <c r="HYI750" s="825"/>
      <c r="HYJ750" s="825"/>
      <c r="HYK750" s="825"/>
      <c r="HYL750" s="825"/>
      <c r="HYM750" s="825"/>
      <c r="HYN750" s="825"/>
      <c r="HYO750" s="168"/>
      <c r="HYP750" s="168"/>
      <c r="HYQ750" s="168"/>
      <c r="HYR750" s="168"/>
      <c r="HYS750" s="168"/>
      <c r="HYT750" s="168"/>
      <c r="HYU750" s="168"/>
      <c r="HYV750" s="168"/>
      <c r="HYW750" s="168"/>
      <c r="HYX750" s="168"/>
      <c r="HYY750" s="168"/>
      <c r="HYZ750" s="168"/>
      <c r="HZA750" s="168"/>
      <c r="HZB750" s="168"/>
      <c r="HZC750" s="168"/>
      <c r="HZD750" s="168"/>
      <c r="HZE750" s="168"/>
      <c r="HZF750" s="168"/>
      <c r="HZG750" s="168"/>
      <c r="HZH750" s="168"/>
      <c r="HZI750" s="168"/>
      <c r="HZJ750" s="168"/>
      <c r="HZK750" s="168"/>
      <c r="HZL750" s="168"/>
      <c r="HZM750" s="168"/>
      <c r="HZN750" s="168"/>
      <c r="HZO750" s="168"/>
      <c r="HZP750" s="168"/>
      <c r="HZQ750" s="168"/>
      <c r="HZR750" s="168"/>
      <c r="HZS750" s="168"/>
      <c r="HZT750" s="168"/>
      <c r="HZU750" s="168"/>
      <c r="HZV750" s="168"/>
      <c r="HZW750" s="168"/>
      <c r="HZX750" s="168"/>
      <c r="HZY750" s="168"/>
      <c r="HZZ750" s="168"/>
      <c r="IAA750" s="168"/>
      <c r="IAB750" s="168"/>
      <c r="IAC750" s="168"/>
      <c r="IAD750" s="168"/>
      <c r="IAE750" s="168"/>
      <c r="IAF750" s="168"/>
      <c r="IAG750" s="825"/>
      <c r="IAH750" s="825"/>
      <c r="IAI750" s="825"/>
      <c r="IAJ750" s="825"/>
      <c r="IAK750" s="825"/>
      <c r="IAL750" s="825"/>
      <c r="IAM750" s="825"/>
      <c r="IAN750" s="825"/>
      <c r="IAO750" s="825"/>
      <c r="IAP750" s="825"/>
      <c r="IAQ750" s="825"/>
      <c r="IAR750" s="825"/>
      <c r="IAS750" s="825"/>
      <c r="IAT750" s="825"/>
      <c r="IAU750" s="825"/>
      <c r="IAV750" s="825"/>
      <c r="IAW750" s="825"/>
      <c r="IAX750" s="825"/>
      <c r="IAY750" s="825"/>
      <c r="IAZ750" s="825"/>
      <c r="IBA750" s="825"/>
      <c r="IBB750" s="825"/>
      <c r="IBC750" s="825"/>
      <c r="IBD750" s="825"/>
      <c r="IBE750" s="89"/>
      <c r="IBF750" s="89"/>
      <c r="IBG750" s="89"/>
      <c r="IBH750" s="89"/>
      <c r="IBI750" s="89"/>
      <c r="IBJ750" s="825"/>
      <c r="IBK750" s="825"/>
      <c r="IBL750" s="89"/>
      <c r="IBM750" s="89"/>
      <c r="IBN750" s="825"/>
      <c r="IBO750" s="825"/>
      <c r="IBP750" s="89"/>
      <c r="IBQ750" s="89"/>
      <c r="IBR750" s="825"/>
      <c r="IBS750" s="825"/>
      <c r="IBT750" s="825"/>
      <c r="IBU750" s="825"/>
      <c r="IBV750" s="825"/>
      <c r="IBW750" s="825"/>
      <c r="IBX750" s="825"/>
      <c r="IBY750" s="89"/>
      <c r="IBZ750" s="89"/>
      <c r="ICA750" s="825"/>
      <c r="ICB750" s="825"/>
      <c r="ICC750" s="89"/>
      <c r="ICD750" s="89"/>
      <c r="ICE750" s="825"/>
      <c r="ICF750" s="825"/>
      <c r="ICG750" s="825"/>
      <c r="ICH750" s="825"/>
      <c r="ICI750" s="825"/>
      <c r="ICJ750" s="203"/>
      <c r="ICK750" s="107"/>
      <c r="ICL750" s="825"/>
      <c r="ICM750" s="825"/>
      <c r="ICN750" s="825"/>
      <c r="ICO750" s="825"/>
      <c r="ICP750" s="825"/>
      <c r="ICQ750" s="825"/>
      <c r="ICR750" s="825"/>
      <c r="ICS750" s="168"/>
      <c r="ICT750" s="168"/>
      <c r="ICU750" s="168"/>
      <c r="ICV750" s="168"/>
      <c r="ICW750" s="168"/>
      <c r="ICX750" s="168"/>
      <c r="ICY750" s="168"/>
      <c r="ICZ750" s="168"/>
      <c r="IDA750" s="168"/>
      <c r="IDB750" s="168"/>
      <c r="IDC750" s="168"/>
      <c r="IDD750" s="168"/>
      <c r="IDE750" s="168"/>
      <c r="IDF750" s="168"/>
      <c r="IDG750" s="168"/>
      <c r="IDH750" s="168"/>
      <c r="IDI750" s="168"/>
      <c r="IDJ750" s="168"/>
      <c r="IDK750" s="168"/>
      <c r="IDL750" s="168"/>
      <c r="IDM750" s="168"/>
      <c r="IDN750" s="168"/>
      <c r="IDO750" s="168"/>
      <c r="IDP750" s="168"/>
      <c r="IDQ750" s="168"/>
      <c r="IDR750" s="168"/>
      <c r="IDS750" s="168"/>
      <c r="IDT750" s="168"/>
      <c r="IDU750" s="168"/>
      <c r="IDV750" s="168"/>
      <c r="IDW750" s="168"/>
      <c r="IDX750" s="168"/>
      <c r="IDY750" s="168"/>
      <c r="IDZ750" s="168"/>
      <c r="IEA750" s="168"/>
      <c r="IEB750" s="168"/>
      <c r="IEC750" s="168"/>
      <c r="IED750" s="168"/>
      <c r="IEE750" s="168"/>
      <c r="IEF750" s="168"/>
      <c r="IEG750" s="168"/>
      <c r="IEH750" s="168"/>
      <c r="IEI750" s="168"/>
      <c r="IEJ750" s="168"/>
      <c r="IEK750" s="825"/>
      <c r="IEL750" s="825"/>
      <c r="IEM750" s="825"/>
      <c r="IEN750" s="825"/>
      <c r="IEO750" s="825"/>
      <c r="IEP750" s="825"/>
      <c r="IEQ750" s="825"/>
      <c r="IER750" s="825"/>
      <c r="IES750" s="825"/>
      <c r="IET750" s="825"/>
      <c r="IEU750" s="825"/>
      <c r="IEV750" s="825"/>
      <c r="IEW750" s="825"/>
      <c r="IEX750" s="825"/>
      <c r="IEY750" s="825"/>
      <c r="IEZ750" s="825"/>
      <c r="IFA750" s="825"/>
      <c r="IFB750" s="825"/>
      <c r="IFC750" s="825"/>
      <c r="IFD750" s="825"/>
      <c r="IFE750" s="825"/>
      <c r="IFF750" s="825"/>
      <c r="IFG750" s="825"/>
      <c r="IFH750" s="825"/>
      <c r="IFI750" s="89"/>
      <c r="IFJ750" s="89"/>
      <c r="IFK750" s="89"/>
      <c r="IFL750" s="89"/>
      <c r="IFM750" s="89"/>
      <c r="IFN750" s="825"/>
      <c r="IFO750" s="825"/>
      <c r="IFP750" s="89"/>
      <c r="IFQ750" s="89"/>
      <c r="IFR750" s="825"/>
      <c r="IFS750" s="825"/>
      <c r="IFT750" s="89"/>
      <c r="IFU750" s="89"/>
      <c r="IFV750" s="825"/>
      <c r="IFW750" s="825"/>
      <c r="IFX750" s="825"/>
      <c r="IFY750" s="825"/>
      <c r="IFZ750" s="825"/>
      <c r="IGA750" s="825"/>
      <c r="IGB750" s="825"/>
      <c r="IGC750" s="89"/>
      <c r="IGD750" s="89"/>
      <c r="IGE750" s="825"/>
      <c r="IGF750" s="825"/>
      <c r="IGG750" s="89"/>
      <c r="IGH750" s="89"/>
      <c r="IGI750" s="825"/>
      <c r="IGJ750" s="825"/>
      <c r="IGK750" s="825"/>
      <c r="IGL750" s="825"/>
      <c r="IGM750" s="825"/>
      <c r="IGN750" s="203"/>
      <c r="IGO750" s="107"/>
      <c r="IGP750" s="825"/>
      <c r="IGQ750" s="825"/>
      <c r="IGR750" s="825"/>
      <c r="IGS750" s="825"/>
      <c r="IGT750" s="825"/>
      <c r="IGU750" s="825"/>
      <c r="IGV750" s="825"/>
      <c r="IGW750" s="168"/>
      <c r="IGX750" s="168"/>
      <c r="IGY750" s="168"/>
      <c r="IGZ750" s="168"/>
      <c r="IHA750" s="168"/>
      <c r="IHB750" s="168"/>
      <c r="IHC750" s="168"/>
      <c r="IHD750" s="168"/>
      <c r="IHE750" s="168"/>
      <c r="IHF750" s="168"/>
      <c r="IHG750" s="168"/>
      <c r="IHH750" s="168"/>
      <c r="IHI750" s="168"/>
      <c r="IHJ750" s="168"/>
      <c r="IHK750" s="168"/>
      <c r="IHL750" s="168"/>
      <c r="IHM750" s="168"/>
      <c r="IHN750" s="168"/>
      <c r="IHO750" s="168"/>
      <c r="IHP750" s="168"/>
      <c r="IHQ750" s="168"/>
      <c r="IHR750" s="168"/>
      <c r="IHS750" s="168"/>
      <c r="IHT750" s="168"/>
      <c r="IHU750" s="168"/>
      <c r="IHV750" s="168"/>
      <c r="IHW750" s="168"/>
      <c r="IHX750" s="168"/>
      <c r="IHY750" s="168"/>
      <c r="IHZ750" s="168"/>
      <c r="IIA750" s="168"/>
      <c r="IIB750" s="168"/>
      <c r="IIC750" s="168"/>
      <c r="IID750" s="168"/>
      <c r="IIE750" s="168"/>
      <c r="IIF750" s="168"/>
      <c r="IIG750" s="168"/>
      <c r="IIH750" s="168"/>
      <c r="III750" s="168"/>
      <c r="IIJ750" s="168"/>
      <c r="IIK750" s="168"/>
      <c r="IIL750" s="168"/>
      <c r="IIM750" s="168"/>
      <c r="IIN750" s="168"/>
      <c r="IIO750" s="825"/>
      <c r="IIP750" s="825"/>
      <c r="IIQ750" s="825"/>
      <c r="IIR750" s="825"/>
      <c r="IIS750" s="825"/>
      <c r="IIT750" s="825"/>
      <c r="IIU750" s="825"/>
      <c r="IIV750" s="825"/>
      <c r="IIW750" s="825"/>
      <c r="IIX750" s="825"/>
      <c r="IIY750" s="825"/>
      <c r="IIZ750" s="825"/>
      <c r="IJA750" s="825"/>
      <c r="IJB750" s="825"/>
      <c r="IJC750" s="825"/>
      <c r="IJD750" s="825"/>
      <c r="IJE750" s="825"/>
      <c r="IJF750" s="825"/>
      <c r="IJG750" s="825"/>
      <c r="IJH750" s="825"/>
      <c r="IJI750" s="825"/>
      <c r="IJJ750" s="825"/>
      <c r="IJK750" s="825"/>
      <c r="IJL750" s="825"/>
      <c r="IJM750" s="89"/>
      <c r="IJN750" s="89"/>
      <c r="IJO750" s="89"/>
      <c r="IJP750" s="89"/>
      <c r="IJQ750" s="89"/>
      <c r="IJR750" s="825"/>
      <c r="IJS750" s="825"/>
      <c r="IJT750" s="89"/>
      <c r="IJU750" s="89"/>
      <c r="IJV750" s="825"/>
      <c r="IJW750" s="825"/>
      <c r="IJX750" s="89"/>
      <c r="IJY750" s="89"/>
      <c r="IJZ750" s="825"/>
      <c r="IKA750" s="825"/>
      <c r="IKB750" s="825"/>
      <c r="IKC750" s="825"/>
      <c r="IKD750" s="825"/>
      <c r="IKE750" s="825"/>
      <c r="IKF750" s="825"/>
      <c r="IKG750" s="89"/>
      <c r="IKH750" s="89"/>
      <c r="IKI750" s="825"/>
      <c r="IKJ750" s="825"/>
      <c r="IKK750" s="89"/>
      <c r="IKL750" s="89"/>
      <c r="IKM750" s="825"/>
      <c r="IKN750" s="825"/>
      <c r="IKO750" s="825"/>
      <c r="IKP750" s="825"/>
      <c r="IKQ750" s="825"/>
      <c r="IKR750" s="203"/>
      <c r="IKS750" s="107"/>
      <c r="IKT750" s="825"/>
      <c r="IKU750" s="825"/>
      <c r="IKV750" s="825"/>
      <c r="IKW750" s="825"/>
      <c r="IKX750" s="825"/>
      <c r="IKY750" s="825"/>
      <c r="IKZ750" s="825"/>
      <c r="ILA750" s="168"/>
      <c r="ILB750" s="168"/>
      <c r="ILC750" s="168"/>
      <c r="ILD750" s="168"/>
      <c r="ILE750" s="168"/>
      <c r="ILF750" s="168"/>
      <c r="ILG750" s="168"/>
      <c r="ILH750" s="168"/>
      <c r="ILI750" s="168"/>
      <c r="ILJ750" s="168"/>
      <c r="ILK750" s="168"/>
      <c r="ILL750" s="168"/>
      <c r="ILM750" s="168"/>
      <c r="ILN750" s="168"/>
      <c r="ILO750" s="168"/>
      <c r="ILP750" s="168"/>
      <c r="ILQ750" s="168"/>
      <c r="ILR750" s="168"/>
      <c r="ILS750" s="168"/>
      <c r="ILT750" s="168"/>
      <c r="ILU750" s="168"/>
      <c r="ILV750" s="168"/>
      <c r="ILW750" s="168"/>
      <c r="ILX750" s="168"/>
      <c r="ILY750" s="168"/>
      <c r="ILZ750" s="168"/>
      <c r="IMA750" s="168"/>
      <c r="IMB750" s="168"/>
      <c r="IMC750" s="168"/>
      <c r="IMD750" s="168"/>
      <c r="IME750" s="168"/>
      <c r="IMF750" s="168"/>
      <c r="IMG750" s="168"/>
      <c r="IMH750" s="168"/>
      <c r="IMI750" s="168"/>
      <c r="IMJ750" s="168"/>
      <c r="IMK750" s="168"/>
      <c r="IML750" s="168"/>
      <c r="IMM750" s="168"/>
      <c r="IMN750" s="168"/>
      <c r="IMO750" s="168"/>
      <c r="IMP750" s="168"/>
      <c r="IMQ750" s="168"/>
      <c r="IMR750" s="168"/>
      <c r="IMS750" s="825"/>
      <c r="IMT750" s="825"/>
      <c r="IMU750" s="825"/>
      <c r="IMV750" s="825"/>
      <c r="IMW750" s="825"/>
      <c r="IMX750" s="825"/>
      <c r="IMY750" s="825"/>
      <c r="IMZ750" s="825"/>
      <c r="INA750" s="825"/>
      <c r="INB750" s="825"/>
      <c r="INC750" s="825"/>
      <c r="IND750" s="825"/>
      <c r="INE750" s="825"/>
      <c r="INF750" s="825"/>
      <c r="ING750" s="825"/>
      <c r="INH750" s="825"/>
      <c r="INI750" s="825"/>
      <c r="INJ750" s="825"/>
      <c r="INK750" s="825"/>
      <c r="INL750" s="825"/>
      <c r="INM750" s="825"/>
      <c r="INN750" s="825"/>
      <c r="INO750" s="825"/>
      <c r="INP750" s="825"/>
      <c r="INQ750" s="89"/>
      <c r="INR750" s="89"/>
      <c r="INS750" s="89"/>
      <c r="INT750" s="89"/>
      <c r="INU750" s="89"/>
      <c r="INV750" s="825"/>
      <c r="INW750" s="825"/>
      <c r="INX750" s="89"/>
      <c r="INY750" s="89"/>
      <c r="INZ750" s="825"/>
      <c r="IOA750" s="825"/>
      <c r="IOB750" s="89"/>
      <c r="IOC750" s="89"/>
      <c r="IOD750" s="825"/>
      <c r="IOE750" s="825"/>
      <c r="IOF750" s="825"/>
      <c r="IOG750" s="825"/>
      <c r="IOH750" s="825"/>
      <c r="IOI750" s="825"/>
      <c r="IOJ750" s="825"/>
      <c r="IOK750" s="89"/>
      <c r="IOL750" s="89"/>
      <c r="IOM750" s="825"/>
      <c r="ION750" s="825"/>
      <c r="IOO750" s="89"/>
      <c r="IOP750" s="89"/>
      <c r="IOQ750" s="825"/>
      <c r="IOR750" s="825"/>
      <c r="IOS750" s="825"/>
      <c r="IOT750" s="825"/>
      <c r="IOU750" s="825"/>
      <c r="IOV750" s="203"/>
      <c r="IOW750" s="107"/>
      <c r="IOX750" s="825"/>
      <c r="IOY750" s="825"/>
      <c r="IOZ750" s="825"/>
      <c r="IPA750" s="825"/>
      <c r="IPB750" s="825"/>
      <c r="IPC750" s="825"/>
      <c r="IPD750" s="825"/>
      <c r="IPE750" s="168"/>
      <c r="IPF750" s="168"/>
      <c r="IPG750" s="168"/>
      <c r="IPH750" s="168"/>
      <c r="IPI750" s="168"/>
      <c r="IPJ750" s="168"/>
      <c r="IPK750" s="168"/>
      <c r="IPL750" s="168"/>
      <c r="IPM750" s="168"/>
      <c r="IPN750" s="168"/>
      <c r="IPO750" s="168"/>
      <c r="IPP750" s="168"/>
      <c r="IPQ750" s="168"/>
      <c r="IPR750" s="168"/>
      <c r="IPS750" s="168"/>
      <c r="IPT750" s="168"/>
      <c r="IPU750" s="168"/>
      <c r="IPV750" s="168"/>
      <c r="IPW750" s="168"/>
      <c r="IPX750" s="168"/>
      <c r="IPY750" s="168"/>
      <c r="IPZ750" s="168"/>
      <c r="IQA750" s="168"/>
      <c r="IQB750" s="168"/>
      <c r="IQC750" s="168"/>
      <c r="IQD750" s="168"/>
      <c r="IQE750" s="168"/>
      <c r="IQF750" s="168"/>
      <c r="IQG750" s="168"/>
      <c r="IQH750" s="168"/>
      <c r="IQI750" s="168"/>
      <c r="IQJ750" s="168"/>
      <c r="IQK750" s="168"/>
      <c r="IQL750" s="168"/>
      <c r="IQM750" s="168"/>
      <c r="IQN750" s="168"/>
      <c r="IQO750" s="168"/>
      <c r="IQP750" s="168"/>
      <c r="IQQ750" s="168"/>
      <c r="IQR750" s="168"/>
      <c r="IQS750" s="168"/>
      <c r="IQT750" s="168"/>
      <c r="IQU750" s="168"/>
      <c r="IQV750" s="168"/>
      <c r="IQW750" s="825"/>
      <c r="IQX750" s="825"/>
      <c r="IQY750" s="825"/>
      <c r="IQZ750" s="825"/>
      <c r="IRA750" s="825"/>
      <c r="IRB750" s="825"/>
      <c r="IRC750" s="825"/>
      <c r="IRD750" s="825"/>
      <c r="IRE750" s="825"/>
      <c r="IRF750" s="825"/>
      <c r="IRG750" s="825"/>
      <c r="IRH750" s="825"/>
      <c r="IRI750" s="825"/>
      <c r="IRJ750" s="825"/>
      <c r="IRK750" s="825"/>
      <c r="IRL750" s="825"/>
      <c r="IRM750" s="825"/>
      <c r="IRN750" s="825"/>
      <c r="IRO750" s="825"/>
      <c r="IRP750" s="825"/>
      <c r="IRQ750" s="825"/>
      <c r="IRR750" s="825"/>
      <c r="IRS750" s="825"/>
      <c r="IRT750" s="825"/>
      <c r="IRU750" s="89"/>
      <c r="IRV750" s="89"/>
      <c r="IRW750" s="89"/>
      <c r="IRX750" s="89"/>
      <c r="IRY750" s="89"/>
      <c r="IRZ750" s="825"/>
      <c r="ISA750" s="825"/>
      <c r="ISB750" s="89"/>
      <c r="ISC750" s="89"/>
      <c r="ISD750" s="825"/>
      <c r="ISE750" s="825"/>
      <c r="ISF750" s="89"/>
      <c r="ISG750" s="89"/>
      <c r="ISH750" s="825"/>
      <c r="ISI750" s="825"/>
      <c r="ISJ750" s="825"/>
      <c r="ISK750" s="825"/>
      <c r="ISL750" s="825"/>
      <c r="ISM750" s="825"/>
      <c r="ISN750" s="825"/>
      <c r="ISO750" s="89"/>
      <c r="ISP750" s="89"/>
      <c r="ISQ750" s="825"/>
      <c r="ISR750" s="825"/>
      <c r="ISS750" s="89"/>
      <c r="IST750" s="89"/>
      <c r="ISU750" s="825"/>
      <c r="ISV750" s="825"/>
      <c r="ISW750" s="825"/>
      <c r="ISX750" s="825"/>
      <c r="ISY750" s="825"/>
      <c r="ISZ750" s="203"/>
      <c r="ITA750" s="107"/>
      <c r="ITB750" s="825"/>
      <c r="ITC750" s="825"/>
      <c r="ITD750" s="825"/>
      <c r="ITE750" s="825"/>
      <c r="ITF750" s="825"/>
      <c r="ITG750" s="825"/>
      <c r="ITH750" s="825"/>
      <c r="ITI750" s="168"/>
      <c r="ITJ750" s="168"/>
      <c r="ITK750" s="168"/>
      <c r="ITL750" s="168"/>
      <c r="ITM750" s="168"/>
      <c r="ITN750" s="168"/>
      <c r="ITO750" s="168"/>
      <c r="ITP750" s="168"/>
      <c r="ITQ750" s="168"/>
      <c r="ITR750" s="168"/>
      <c r="ITS750" s="168"/>
      <c r="ITT750" s="168"/>
      <c r="ITU750" s="168"/>
      <c r="ITV750" s="168"/>
      <c r="ITW750" s="168"/>
      <c r="ITX750" s="168"/>
      <c r="ITY750" s="168"/>
      <c r="ITZ750" s="168"/>
      <c r="IUA750" s="168"/>
      <c r="IUB750" s="168"/>
      <c r="IUC750" s="168"/>
      <c r="IUD750" s="168"/>
      <c r="IUE750" s="168"/>
      <c r="IUF750" s="168"/>
      <c r="IUG750" s="168"/>
      <c r="IUH750" s="168"/>
      <c r="IUI750" s="168"/>
      <c r="IUJ750" s="168"/>
      <c r="IUK750" s="168"/>
      <c r="IUL750" s="168"/>
      <c r="IUM750" s="168"/>
      <c r="IUN750" s="168"/>
      <c r="IUO750" s="168"/>
      <c r="IUP750" s="168"/>
      <c r="IUQ750" s="168"/>
      <c r="IUR750" s="168"/>
      <c r="IUS750" s="168"/>
      <c r="IUT750" s="168"/>
      <c r="IUU750" s="168"/>
      <c r="IUV750" s="168"/>
      <c r="IUW750" s="168"/>
      <c r="IUX750" s="168"/>
      <c r="IUY750" s="168"/>
      <c r="IUZ750" s="168"/>
      <c r="IVA750" s="825"/>
      <c r="IVB750" s="825"/>
      <c r="IVC750" s="825"/>
      <c r="IVD750" s="825"/>
      <c r="IVE750" s="825"/>
      <c r="IVF750" s="825"/>
      <c r="IVG750" s="825"/>
      <c r="IVH750" s="825"/>
      <c r="IVI750" s="825"/>
      <c r="IVJ750" s="825"/>
      <c r="IVK750" s="825"/>
      <c r="IVL750" s="825"/>
      <c r="IVM750" s="825"/>
      <c r="IVN750" s="825"/>
      <c r="IVO750" s="825"/>
      <c r="IVP750" s="825"/>
      <c r="IVQ750" s="825"/>
      <c r="IVR750" s="825"/>
      <c r="IVS750" s="825"/>
      <c r="IVT750" s="825"/>
      <c r="IVU750" s="825"/>
      <c r="IVV750" s="825"/>
      <c r="IVW750" s="825"/>
      <c r="IVX750" s="825"/>
      <c r="IVY750" s="89"/>
      <c r="IVZ750" s="89"/>
      <c r="IWA750" s="89"/>
      <c r="IWB750" s="89"/>
      <c r="IWC750" s="89"/>
      <c r="IWD750" s="825"/>
      <c r="IWE750" s="825"/>
      <c r="IWF750" s="89"/>
      <c r="IWG750" s="89"/>
      <c r="IWH750" s="825"/>
      <c r="IWI750" s="825"/>
      <c r="IWJ750" s="89"/>
      <c r="IWK750" s="89"/>
      <c r="IWL750" s="825"/>
      <c r="IWM750" s="825"/>
      <c r="IWN750" s="825"/>
      <c r="IWO750" s="825"/>
      <c r="IWP750" s="825"/>
      <c r="IWQ750" s="825"/>
      <c r="IWR750" s="825"/>
      <c r="IWS750" s="89"/>
      <c r="IWT750" s="89"/>
      <c r="IWU750" s="825"/>
      <c r="IWV750" s="825"/>
      <c r="IWW750" s="89"/>
      <c r="IWX750" s="89"/>
      <c r="IWY750" s="825"/>
      <c r="IWZ750" s="825"/>
      <c r="IXA750" s="825"/>
      <c r="IXB750" s="825"/>
      <c r="IXC750" s="825"/>
      <c r="IXD750" s="203"/>
      <c r="IXE750" s="107"/>
      <c r="IXF750" s="825"/>
      <c r="IXG750" s="825"/>
      <c r="IXH750" s="825"/>
      <c r="IXI750" s="825"/>
      <c r="IXJ750" s="825"/>
      <c r="IXK750" s="825"/>
      <c r="IXL750" s="825"/>
      <c r="IXM750" s="168"/>
      <c r="IXN750" s="168"/>
      <c r="IXO750" s="168"/>
      <c r="IXP750" s="168"/>
      <c r="IXQ750" s="168"/>
      <c r="IXR750" s="168"/>
      <c r="IXS750" s="168"/>
      <c r="IXT750" s="168"/>
      <c r="IXU750" s="168"/>
      <c r="IXV750" s="168"/>
      <c r="IXW750" s="168"/>
      <c r="IXX750" s="168"/>
      <c r="IXY750" s="168"/>
      <c r="IXZ750" s="168"/>
      <c r="IYA750" s="168"/>
      <c r="IYB750" s="168"/>
      <c r="IYC750" s="168"/>
      <c r="IYD750" s="168"/>
      <c r="IYE750" s="168"/>
      <c r="IYF750" s="168"/>
      <c r="IYG750" s="168"/>
      <c r="IYH750" s="168"/>
      <c r="IYI750" s="168"/>
      <c r="IYJ750" s="168"/>
      <c r="IYK750" s="168"/>
      <c r="IYL750" s="168"/>
      <c r="IYM750" s="168"/>
      <c r="IYN750" s="168"/>
      <c r="IYO750" s="168"/>
      <c r="IYP750" s="168"/>
      <c r="IYQ750" s="168"/>
      <c r="IYR750" s="168"/>
      <c r="IYS750" s="168"/>
      <c r="IYT750" s="168"/>
      <c r="IYU750" s="168"/>
      <c r="IYV750" s="168"/>
      <c r="IYW750" s="168"/>
      <c r="IYX750" s="168"/>
      <c r="IYY750" s="168"/>
      <c r="IYZ750" s="168"/>
      <c r="IZA750" s="168"/>
      <c r="IZB750" s="168"/>
      <c r="IZC750" s="168"/>
      <c r="IZD750" s="168"/>
      <c r="IZE750" s="825"/>
      <c r="IZF750" s="825"/>
      <c r="IZG750" s="825"/>
      <c r="IZH750" s="825"/>
      <c r="IZI750" s="825"/>
      <c r="IZJ750" s="825"/>
      <c r="IZK750" s="825"/>
      <c r="IZL750" s="825"/>
      <c r="IZM750" s="825"/>
      <c r="IZN750" s="825"/>
      <c r="IZO750" s="825"/>
      <c r="IZP750" s="825"/>
      <c r="IZQ750" s="825"/>
      <c r="IZR750" s="825"/>
      <c r="IZS750" s="825"/>
      <c r="IZT750" s="825"/>
      <c r="IZU750" s="825"/>
      <c r="IZV750" s="825"/>
      <c r="IZW750" s="825"/>
      <c r="IZX750" s="825"/>
      <c r="IZY750" s="825"/>
      <c r="IZZ750" s="825"/>
      <c r="JAA750" s="825"/>
      <c r="JAB750" s="825"/>
      <c r="JAC750" s="89"/>
      <c r="JAD750" s="89"/>
      <c r="JAE750" s="89"/>
      <c r="JAF750" s="89"/>
      <c r="JAG750" s="89"/>
      <c r="JAH750" s="825"/>
      <c r="JAI750" s="825"/>
      <c r="JAJ750" s="89"/>
      <c r="JAK750" s="89"/>
      <c r="JAL750" s="825"/>
      <c r="JAM750" s="825"/>
      <c r="JAN750" s="89"/>
      <c r="JAO750" s="89"/>
      <c r="JAP750" s="825"/>
      <c r="JAQ750" s="825"/>
      <c r="JAR750" s="825"/>
      <c r="JAS750" s="825"/>
      <c r="JAT750" s="825"/>
      <c r="JAU750" s="825"/>
      <c r="JAV750" s="825"/>
      <c r="JAW750" s="89"/>
      <c r="JAX750" s="89"/>
      <c r="JAY750" s="825"/>
      <c r="JAZ750" s="825"/>
      <c r="JBA750" s="89"/>
      <c r="JBB750" s="89"/>
      <c r="JBC750" s="825"/>
      <c r="JBD750" s="825"/>
      <c r="JBE750" s="825"/>
      <c r="JBF750" s="825"/>
      <c r="JBG750" s="825"/>
      <c r="JBH750" s="203"/>
      <c r="JBI750" s="107"/>
      <c r="JBJ750" s="825"/>
      <c r="JBK750" s="825"/>
      <c r="JBL750" s="825"/>
      <c r="JBM750" s="825"/>
      <c r="JBN750" s="825"/>
      <c r="JBO750" s="825"/>
      <c r="JBP750" s="825"/>
      <c r="JBQ750" s="168"/>
      <c r="JBR750" s="168"/>
      <c r="JBS750" s="168"/>
      <c r="JBT750" s="168"/>
      <c r="JBU750" s="168"/>
      <c r="JBV750" s="168"/>
      <c r="JBW750" s="168"/>
      <c r="JBX750" s="168"/>
      <c r="JBY750" s="168"/>
      <c r="JBZ750" s="168"/>
      <c r="JCA750" s="168"/>
      <c r="JCB750" s="168"/>
      <c r="JCC750" s="168"/>
      <c r="JCD750" s="168"/>
      <c r="JCE750" s="168"/>
      <c r="JCF750" s="168"/>
      <c r="JCG750" s="168"/>
      <c r="JCH750" s="168"/>
      <c r="JCI750" s="168"/>
      <c r="JCJ750" s="168"/>
      <c r="JCK750" s="168"/>
      <c r="JCL750" s="168"/>
      <c r="JCM750" s="168"/>
      <c r="JCN750" s="168"/>
      <c r="JCO750" s="168"/>
      <c r="JCP750" s="168"/>
      <c r="JCQ750" s="168"/>
      <c r="JCR750" s="168"/>
      <c r="JCS750" s="168"/>
      <c r="JCT750" s="168"/>
      <c r="JCU750" s="168"/>
      <c r="JCV750" s="168"/>
      <c r="JCW750" s="168"/>
      <c r="JCX750" s="168"/>
      <c r="JCY750" s="168"/>
      <c r="JCZ750" s="168"/>
      <c r="JDA750" s="168"/>
      <c r="JDB750" s="168"/>
      <c r="JDC750" s="168"/>
      <c r="JDD750" s="168"/>
      <c r="JDE750" s="168"/>
      <c r="JDF750" s="168"/>
      <c r="JDG750" s="168"/>
      <c r="JDH750" s="168"/>
      <c r="JDI750" s="825"/>
      <c r="JDJ750" s="825"/>
      <c r="JDK750" s="825"/>
      <c r="JDL750" s="825"/>
      <c r="JDM750" s="825"/>
      <c r="JDN750" s="825"/>
      <c r="JDO750" s="825"/>
      <c r="JDP750" s="825"/>
      <c r="JDQ750" s="825"/>
      <c r="JDR750" s="825"/>
      <c r="JDS750" s="825"/>
      <c r="JDT750" s="825"/>
      <c r="JDU750" s="825"/>
      <c r="JDV750" s="825"/>
      <c r="JDW750" s="825"/>
      <c r="JDX750" s="825"/>
      <c r="JDY750" s="825"/>
      <c r="JDZ750" s="825"/>
      <c r="JEA750" s="825"/>
      <c r="JEB750" s="825"/>
      <c r="JEC750" s="825"/>
      <c r="JED750" s="825"/>
      <c r="JEE750" s="825"/>
      <c r="JEF750" s="825"/>
      <c r="JEG750" s="89"/>
      <c r="JEH750" s="89"/>
      <c r="JEI750" s="89"/>
      <c r="JEJ750" s="89"/>
      <c r="JEK750" s="89"/>
      <c r="JEL750" s="825"/>
      <c r="JEM750" s="825"/>
      <c r="JEN750" s="89"/>
      <c r="JEO750" s="89"/>
      <c r="JEP750" s="825"/>
      <c r="JEQ750" s="825"/>
      <c r="JER750" s="89"/>
      <c r="JES750" s="89"/>
      <c r="JET750" s="825"/>
      <c r="JEU750" s="825"/>
      <c r="JEV750" s="825"/>
      <c r="JEW750" s="825"/>
      <c r="JEX750" s="825"/>
      <c r="JEY750" s="825"/>
      <c r="JEZ750" s="825"/>
      <c r="JFA750" s="89"/>
      <c r="JFB750" s="89"/>
      <c r="JFC750" s="825"/>
      <c r="JFD750" s="825"/>
      <c r="JFE750" s="89"/>
      <c r="JFF750" s="89"/>
      <c r="JFG750" s="825"/>
      <c r="JFH750" s="825"/>
      <c r="JFI750" s="825"/>
      <c r="JFJ750" s="825"/>
      <c r="JFK750" s="825"/>
      <c r="JFL750" s="203"/>
      <c r="JFM750" s="107"/>
      <c r="JFN750" s="825"/>
      <c r="JFO750" s="825"/>
      <c r="JFP750" s="825"/>
      <c r="JFQ750" s="825"/>
      <c r="JFR750" s="825"/>
      <c r="JFS750" s="825"/>
      <c r="JFT750" s="825"/>
      <c r="JFU750" s="168"/>
      <c r="JFV750" s="168"/>
      <c r="JFW750" s="168"/>
      <c r="JFX750" s="168"/>
      <c r="JFY750" s="168"/>
      <c r="JFZ750" s="168"/>
      <c r="JGA750" s="168"/>
      <c r="JGB750" s="168"/>
      <c r="JGC750" s="168"/>
      <c r="JGD750" s="168"/>
      <c r="JGE750" s="168"/>
      <c r="JGF750" s="168"/>
      <c r="JGG750" s="168"/>
      <c r="JGH750" s="168"/>
      <c r="JGI750" s="168"/>
      <c r="JGJ750" s="168"/>
      <c r="JGK750" s="168"/>
      <c r="JGL750" s="168"/>
      <c r="JGM750" s="168"/>
      <c r="JGN750" s="168"/>
      <c r="JGO750" s="168"/>
      <c r="JGP750" s="168"/>
      <c r="JGQ750" s="168"/>
      <c r="JGR750" s="168"/>
      <c r="JGS750" s="168"/>
      <c r="JGT750" s="168"/>
      <c r="JGU750" s="168"/>
      <c r="JGV750" s="168"/>
      <c r="JGW750" s="168"/>
      <c r="JGX750" s="168"/>
      <c r="JGY750" s="168"/>
      <c r="JGZ750" s="168"/>
      <c r="JHA750" s="168"/>
      <c r="JHB750" s="168"/>
      <c r="JHC750" s="168"/>
      <c r="JHD750" s="168"/>
      <c r="JHE750" s="168"/>
      <c r="JHF750" s="168"/>
      <c r="JHG750" s="168"/>
      <c r="JHH750" s="168"/>
      <c r="JHI750" s="168"/>
      <c r="JHJ750" s="168"/>
      <c r="JHK750" s="168"/>
      <c r="JHL750" s="168"/>
      <c r="JHM750" s="825"/>
      <c r="JHN750" s="825"/>
      <c r="JHO750" s="825"/>
      <c r="JHP750" s="825"/>
      <c r="JHQ750" s="825"/>
      <c r="JHR750" s="825"/>
      <c r="JHS750" s="825"/>
      <c r="JHT750" s="825"/>
      <c r="JHU750" s="825"/>
      <c r="JHV750" s="825"/>
      <c r="JHW750" s="825"/>
      <c r="JHX750" s="825"/>
      <c r="JHY750" s="825"/>
      <c r="JHZ750" s="825"/>
      <c r="JIA750" s="825"/>
      <c r="JIB750" s="825"/>
      <c r="JIC750" s="825"/>
      <c r="JID750" s="825"/>
      <c r="JIE750" s="825"/>
      <c r="JIF750" s="825"/>
      <c r="JIG750" s="825"/>
      <c r="JIH750" s="825"/>
      <c r="JII750" s="825"/>
      <c r="JIJ750" s="825"/>
      <c r="JIK750" s="89"/>
      <c r="JIL750" s="89"/>
      <c r="JIM750" s="89"/>
      <c r="JIN750" s="89"/>
      <c r="JIO750" s="89"/>
      <c r="JIP750" s="825"/>
      <c r="JIQ750" s="825"/>
      <c r="JIR750" s="89"/>
      <c r="JIS750" s="89"/>
      <c r="JIT750" s="825"/>
      <c r="JIU750" s="825"/>
      <c r="JIV750" s="89"/>
      <c r="JIW750" s="89"/>
      <c r="JIX750" s="825"/>
      <c r="JIY750" s="825"/>
      <c r="JIZ750" s="825"/>
      <c r="JJA750" s="825"/>
      <c r="JJB750" s="825"/>
      <c r="JJC750" s="825"/>
      <c r="JJD750" s="825"/>
      <c r="JJE750" s="89"/>
      <c r="JJF750" s="89"/>
      <c r="JJG750" s="825"/>
      <c r="JJH750" s="825"/>
      <c r="JJI750" s="89"/>
      <c r="JJJ750" s="89"/>
      <c r="JJK750" s="825"/>
      <c r="JJL750" s="825"/>
      <c r="JJM750" s="825"/>
      <c r="JJN750" s="825"/>
      <c r="JJO750" s="825"/>
      <c r="JJP750" s="203"/>
      <c r="JJQ750" s="107"/>
      <c r="JJR750" s="825"/>
      <c r="JJS750" s="825"/>
      <c r="JJT750" s="825"/>
      <c r="JJU750" s="825"/>
      <c r="JJV750" s="825"/>
      <c r="JJW750" s="825"/>
      <c r="JJX750" s="825"/>
      <c r="JJY750" s="168"/>
      <c r="JJZ750" s="168"/>
      <c r="JKA750" s="168"/>
      <c r="JKB750" s="168"/>
      <c r="JKC750" s="168"/>
      <c r="JKD750" s="168"/>
      <c r="JKE750" s="168"/>
      <c r="JKF750" s="168"/>
      <c r="JKG750" s="168"/>
      <c r="JKH750" s="168"/>
      <c r="JKI750" s="168"/>
      <c r="JKJ750" s="168"/>
      <c r="JKK750" s="168"/>
      <c r="JKL750" s="168"/>
      <c r="JKM750" s="168"/>
      <c r="JKN750" s="168"/>
      <c r="JKO750" s="168"/>
      <c r="JKP750" s="168"/>
      <c r="JKQ750" s="168"/>
      <c r="JKR750" s="168"/>
      <c r="JKS750" s="168"/>
      <c r="JKT750" s="168"/>
      <c r="JKU750" s="168"/>
      <c r="JKV750" s="168"/>
      <c r="JKW750" s="168"/>
      <c r="JKX750" s="168"/>
      <c r="JKY750" s="168"/>
      <c r="JKZ750" s="168"/>
      <c r="JLA750" s="168"/>
      <c r="JLB750" s="168"/>
      <c r="JLC750" s="168"/>
      <c r="JLD750" s="168"/>
      <c r="JLE750" s="168"/>
      <c r="JLF750" s="168"/>
      <c r="JLG750" s="168"/>
      <c r="JLH750" s="168"/>
      <c r="JLI750" s="168"/>
      <c r="JLJ750" s="168"/>
      <c r="JLK750" s="168"/>
      <c r="JLL750" s="168"/>
      <c r="JLM750" s="168"/>
      <c r="JLN750" s="168"/>
      <c r="JLO750" s="168"/>
      <c r="JLP750" s="168"/>
      <c r="JLQ750" s="825"/>
      <c r="JLR750" s="825"/>
      <c r="JLS750" s="825"/>
      <c r="JLT750" s="825"/>
      <c r="JLU750" s="825"/>
      <c r="JLV750" s="825"/>
      <c r="JLW750" s="825"/>
      <c r="JLX750" s="825"/>
      <c r="JLY750" s="825"/>
      <c r="JLZ750" s="825"/>
      <c r="JMA750" s="825"/>
      <c r="JMB750" s="825"/>
      <c r="JMC750" s="825"/>
      <c r="JMD750" s="825"/>
      <c r="JME750" s="825"/>
      <c r="JMF750" s="825"/>
      <c r="JMG750" s="825"/>
      <c r="JMH750" s="825"/>
      <c r="JMI750" s="825"/>
      <c r="JMJ750" s="825"/>
      <c r="JMK750" s="825"/>
      <c r="JML750" s="825"/>
      <c r="JMM750" s="825"/>
      <c r="JMN750" s="825"/>
      <c r="JMO750" s="89"/>
      <c r="JMP750" s="89"/>
      <c r="JMQ750" s="89"/>
      <c r="JMR750" s="89"/>
      <c r="JMS750" s="89"/>
      <c r="JMT750" s="825"/>
      <c r="JMU750" s="825"/>
      <c r="JMV750" s="89"/>
      <c r="JMW750" s="89"/>
      <c r="JMX750" s="825"/>
      <c r="JMY750" s="825"/>
      <c r="JMZ750" s="89"/>
      <c r="JNA750" s="89"/>
      <c r="JNB750" s="825"/>
      <c r="JNC750" s="825"/>
      <c r="JND750" s="825"/>
      <c r="JNE750" s="825"/>
      <c r="JNF750" s="825"/>
      <c r="JNG750" s="825"/>
      <c r="JNH750" s="825"/>
      <c r="JNI750" s="89"/>
      <c r="JNJ750" s="89"/>
      <c r="JNK750" s="825"/>
      <c r="JNL750" s="825"/>
      <c r="JNM750" s="89"/>
      <c r="JNN750" s="89"/>
      <c r="JNO750" s="825"/>
      <c r="JNP750" s="825"/>
      <c r="JNQ750" s="825"/>
      <c r="JNR750" s="825"/>
      <c r="JNS750" s="825"/>
      <c r="JNT750" s="203"/>
      <c r="JNU750" s="107"/>
      <c r="JNV750" s="825"/>
      <c r="JNW750" s="825"/>
      <c r="JNX750" s="825"/>
      <c r="JNY750" s="825"/>
      <c r="JNZ750" s="825"/>
      <c r="JOA750" s="825"/>
      <c r="JOB750" s="825"/>
      <c r="JOC750" s="168"/>
      <c r="JOD750" s="168"/>
      <c r="JOE750" s="168"/>
      <c r="JOF750" s="168"/>
      <c r="JOG750" s="168"/>
      <c r="JOH750" s="168"/>
      <c r="JOI750" s="168"/>
      <c r="JOJ750" s="168"/>
      <c r="JOK750" s="168"/>
      <c r="JOL750" s="168"/>
      <c r="JOM750" s="168"/>
      <c r="JON750" s="168"/>
      <c r="JOO750" s="168"/>
      <c r="JOP750" s="168"/>
      <c r="JOQ750" s="168"/>
      <c r="JOR750" s="168"/>
      <c r="JOS750" s="168"/>
      <c r="JOT750" s="168"/>
      <c r="JOU750" s="168"/>
      <c r="JOV750" s="168"/>
      <c r="JOW750" s="168"/>
      <c r="JOX750" s="168"/>
      <c r="JOY750" s="168"/>
      <c r="JOZ750" s="168"/>
      <c r="JPA750" s="168"/>
      <c r="JPB750" s="168"/>
      <c r="JPC750" s="168"/>
      <c r="JPD750" s="168"/>
      <c r="JPE750" s="168"/>
      <c r="JPF750" s="168"/>
      <c r="JPG750" s="168"/>
      <c r="JPH750" s="168"/>
      <c r="JPI750" s="168"/>
      <c r="JPJ750" s="168"/>
      <c r="JPK750" s="168"/>
      <c r="JPL750" s="168"/>
      <c r="JPM750" s="168"/>
      <c r="JPN750" s="168"/>
      <c r="JPO750" s="168"/>
      <c r="JPP750" s="168"/>
      <c r="JPQ750" s="168"/>
      <c r="JPR750" s="168"/>
      <c r="JPS750" s="168"/>
      <c r="JPT750" s="168"/>
      <c r="JPU750" s="825"/>
      <c r="JPV750" s="825"/>
      <c r="JPW750" s="825"/>
      <c r="JPX750" s="825"/>
      <c r="JPY750" s="825"/>
      <c r="JPZ750" s="825"/>
      <c r="JQA750" s="825"/>
      <c r="JQB750" s="825"/>
      <c r="JQC750" s="825"/>
      <c r="JQD750" s="825"/>
      <c r="JQE750" s="825"/>
      <c r="JQF750" s="825"/>
      <c r="JQG750" s="825"/>
      <c r="JQH750" s="825"/>
      <c r="JQI750" s="825"/>
      <c r="JQJ750" s="825"/>
      <c r="JQK750" s="825"/>
      <c r="JQL750" s="825"/>
      <c r="JQM750" s="825"/>
      <c r="JQN750" s="825"/>
      <c r="JQO750" s="825"/>
      <c r="JQP750" s="825"/>
      <c r="JQQ750" s="825"/>
      <c r="JQR750" s="825"/>
      <c r="JQS750" s="89"/>
      <c r="JQT750" s="89"/>
      <c r="JQU750" s="89"/>
      <c r="JQV750" s="89"/>
      <c r="JQW750" s="89"/>
      <c r="JQX750" s="825"/>
      <c r="JQY750" s="825"/>
      <c r="JQZ750" s="89"/>
      <c r="JRA750" s="89"/>
      <c r="JRB750" s="825"/>
      <c r="JRC750" s="825"/>
      <c r="JRD750" s="89"/>
      <c r="JRE750" s="89"/>
      <c r="JRF750" s="825"/>
      <c r="JRG750" s="825"/>
      <c r="JRH750" s="825"/>
      <c r="JRI750" s="825"/>
      <c r="JRJ750" s="825"/>
      <c r="JRK750" s="825"/>
      <c r="JRL750" s="825"/>
      <c r="JRM750" s="89"/>
      <c r="JRN750" s="89"/>
      <c r="JRO750" s="825"/>
      <c r="JRP750" s="825"/>
      <c r="JRQ750" s="89"/>
      <c r="JRR750" s="89"/>
      <c r="JRS750" s="825"/>
      <c r="JRT750" s="825"/>
      <c r="JRU750" s="825"/>
      <c r="JRV750" s="825"/>
      <c r="JRW750" s="825"/>
      <c r="JRX750" s="203"/>
      <c r="JRY750" s="107"/>
      <c r="JRZ750" s="825"/>
      <c r="JSA750" s="825"/>
      <c r="JSB750" s="825"/>
      <c r="JSC750" s="825"/>
      <c r="JSD750" s="825"/>
      <c r="JSE750" s="825"/>
      <c r="JSF750" s="825"/>
      <c r="JSG750" s="168"/>
      <c r="JSH750" s="168"/>
      <c r="JSI750" s="168"/>
      <c r="JSJ750" s="168"/>
      <c r="JSK750" s="168"/>
      <c r="JSL750" s="168"/>
      <c r="JSM750" s="168"/>
      <c r="JSN750" s="168"/>
      <c r="JSO750" s="168"/>
      <c r="JSP750" s="168"/>
      <c r="JSQ750" s="168"/>
      <c r="JSR750" s="168"/>
      <c r="JSS750" s="168"/>
      <c r="JST750" s="168"/>
      <c r="JSU750" s="168"/>
      <c r="JSV750" s="168"/>
      <c r="JSW750" s="168"/>
      <c r="JSX750" s="168"/>
      <c r="JSY750" s="168"/>
      <c r="JSZ750" s="168"/>
      <c r="JTA750" s="168"/>
      <c r="JTB750" s="168"/>
      <c r="JTC750" s="168"/>
      <c r="JTD750" s="168"/>
      <c r="JTE750" s="168"/>
      <c r="JTF750" s="168"/>
      <c r="JTG750" s="168"/>
      <c r="JTH750" s="168"/>
      <c r="JTI750" s="168"/>
      <c r="JTJ750" s="168"/>
      <c r="JTK750" s="168"/>
      <c r="JTL750" s="168"/>
      <c r="JTM750" s="168"/>
      <c r="JTN750" s="168"/>
      <c r="JTO750" s="168"/>
      <c r="JTP750" s="168"/>
      <c r="JTQ750" s="168"/>
      <c r="JTR750" s="168"/>
      <c r="JTS750" s="168"/>
      <c r="JTT750" s="168"/>
      <c r="JTU750" s="168"/>
      <c r="JTV750" s="168"/>
      <c r="JTW750" s="168"/>
      <c r="JTX750" s="168"/>
      <c r="JTY750" s="825"/>
      <c r="JTZ750" s="825"/>
      <c r="JUA750" s="825"/>
      <c r="JUB750" s="825"/>
      <c r="JUC750" s="825"/>
      <c r="JUD750" s="825"/>
      <c r="JUE750" s="825"/>
      <c r="JUF750" s="825"/>
      <c r="JUG750" s="825"/>
      <c r="JUH750" s="825"/>
      <c r="JUI750" s="825"/>
      <c r="JUJ750" s="825"/>
      <c r="JUK750" s="825"/>
      <c r="JUL750" s="825"/>
      <c r="JUM750" s="825"/>
      <c r="JUN750" s="825"/>
      <c r="JUO750" s="825"/>
      <c r="JUP750" s="825"/>
      <c r="JUQ750" s="825"/>
      <c r="JUR750" s="825"/>
      <c r="JUS750" s="825"/>
      <c r="JUT750" s="825"/>
      <c r="JUU750" s="825"/>
      <c r="JUV750" s="825"/>
      <c r="JUW750" s="89"/>
      <c r="JUX750" s="89"/>
      <c r="JUY750" s="89"/>
      <c r="JUZ750" s="89"/>
      <c r="JVA750" s="89"/>
      <c r="JVB750" s="825"/>
      <c r="JVC750" s="825"/>
      <c r="JVD750" s="89"/>
      <c r="JVE750" s="89"/>
      <c r="JVF750" s="825"/>
      <c r="JVG750" s="825"/>
      <c r="JVH750" s="89"/>
      <c r="JVI750" s="89"/>
      <c r="JVJ750" s="825"/>
      <c r="JVK750" s="825"/>
      <c r="JVL750" s="825"/>
      <c r="JVM750" s="825"/>
      <c r="JVN750" s="825"/>
      <c r="JVO750" s="825"/>
      <c r="JVP750" s="825"/>
      <c r="JVQ750" s="89"/>
      <c r="JVR750" s="89"/>
      <c r="JVS750" s="825"/>
      <c r="JVT750" s="825"/>
      <c r="JVU750" s="89"/>
      <c r="JVV750" s="89"/>
      <c r="JVW750" s="825"/>
      <c r="JVX750" s="825"/>
      <c r="JVY750" s="825"/>
      <c r="JVZ750" s="825"/>
      <c r="JWA750" s="825"/>
      <c r="JWB750" s="203"/>
      <c r="JWC750" s="107"/>
      <c r="JWD750" s="825"/>
      <c r="JWE750" s="825"/>
      <c r="JWF750" s="825"/>
      <c r="JWG750" s="825"/>
      <c r="JWH750" s="825"/>
      <c r="JWI750" s="825"/>
      <c r="JWJ750" s="825"/>
      <c r="JWK750" s="168"/>
      <c r="JWL750" s="168"/>
      <c r="JWM750" s="168"/>
      <c r="JWN750" s="168"/>
      <c r="JWO750" s="168"/>
      <c r="JWP750" s="168"/>
      <c r="JWQ750" s="168"/>
      <c r="JWR750" s="168"/>
      <c r="JWS750" s="168"/>
      <c r="JWT750" s="168"/>
      <c r="JWU750" s="168"/>
      <c r="JWV750" s="168"/>
      <c r="JWW750" s="168"/>
      <c r="JWX750" s="168"/>
      <c r="JWY750" s="168"/>
      <c r="JWZ750" s="168"/>
      <c r="JXA750" s="168"/>
      <c r="JXB750" s="168"/>
      <c r="JXC750" s="168"/>
      <c r="JXD750" s="168"/>
      <c r="JXE750" s="168"/>
      <c r="JXF750" s="168"/>
      <c r="JXG750" s="168"/>
      <c r="JXH750" s="168"/>
      <c r="JXI750" s="168"/>
      <c r="JXJ750" s="168"/>
      <c r="JXK750" s="168"/>
      <c r="JXL750" s="168"/>
      <c r="JXM750" s="168"/>
      <c r="JXN750" s="168"/>
      <c r="JXO750" s="168"/>
      <c r="JXP750" s="168"/>
      <c r="JXQ750" s="168"/>
      <c r="JXR750" s="168"/>
      <c r="JXS750" s="168"/>
      <c r="JXT750" s="168"/>
      <c r="JXU750" s="168"/>
      <c r="JXV750" s="168"/>
      <c r="JXW750" s="168"/>
      <c r="JXX750" s="168"/>
      <c r="JXY750" s="168"/>
      <c r="JXZ750" s="168"/>
      <c r="JYA750" s="168"/>
      <c r="JYB750" s="168"/>
      <c r="JYC750" s="825"/>
      <c r="JYD750" s="825"/>
      <c r="JYE750" s="825"/>
      <c r="JYF750" s="825"/>
      <c r="JYG750" s="825"/>
      <c r="JYH750" s="825"/>
      <c r="JYI750" s="825"/>
      <c r="JYJ750" s="825"/>
      <c r="JYK750" s="825"/>
      <c r="JYL750" s="825"/>
      <c r="JYM750" s="825"/>
      <c r="JYN750" s="825"/>
      <c r="JYO750" s="825"/>
      <c r="JYP750" s="825"/>
      <c r="JYQ750" s="825"/>
      <c r="JYR750" s="825"/>
      <c r="JYS750" s="825"/>
      <c r="JYT750" s="825"/>
      <c r="JYU750" s="825"/>
      <c r="JYV750" s="825"/>
      <c r="JYW750" s="825"/>
      <c r="JYX750" s="825"/>
      <c r="JYY750" s="825"/>
      <c r="JYZ750" s="825"/>
      <c r="JZA750" s="89"/>
      <c r="JZB750" s="89"/>
      <c r="JZC750" s="89"/>
      <c r="JZD750" s="89"/>
      <c r="JZE750" s="89"/>
      <c r="JZF750" s="825"/>
      <c r="JZG750" s="825"/>
      <c r="JZH750" s="89"/>
      <c r="JZI750" s="89"/>
      <c r="JZJ750" s="825"/>
      <c r="JZK750" s="825"/>
      <c r="JZL750" s="89"/>
      <c r="JZM750" s="89"/>
      <c r="JZN750" s="825"/>
      <c r="JZO750" s="825"/>
      <c r="JZP750" s="825"/>
      <c r="JZQ750" s="825"/>
      <c r="JZR750" s="825"/>
      <c r="JZS750" s="825"/>
      <c r="JZT750" s="825"/>
      <c r="JZU750" s="89"/>
      <c r="JZV750" s="89"/>
      <c r="JZW750" s="825"/>
      <c r="JZX750" s="825"/>
      <c r="JZY750" s="89"/>
      <c r="JZZ750" s="89"/>
      <c r="KAA750" s="825"/>
      <c r="KAB750" s="825"/>
      <c r="KAC750" s="825"/>
      <c r="KAD750" s="825"/>
      <c r="KAE750" s="825"/>
      <c r="KAF750" s="203"/>
      <c r="KAG750" s="107"/>
      <c r="KAH750" s="825"/>
      <c r="KAI750" s="825"/>
      <c r="KAJ750" s="825"/>
      <c r="KAK750" s="825"/>
      <c r="KAL750" s="825"/>
      <c r="KAM750" s="825"/>
      <c r="KAN750" s="825"/>
      <c r="KAO750" s="168"/>
      <c r="KAP750" s="168"/>
      <c r="KAQ750" s="168"/>
      <c r="KAR750" s="168"/>
      <c r="KAS750" s="168"/>
      <c r="KAT750" s="168"/>
      <c r="KAU750" s="168"/>
      <c r="KAV750" s="168"/>
      <c r="KAW750" s="168"/>
      <c r="KAX750" s="168"/>
      <c r="KAY750" s="168"/>
      <c r="KAZ750" s="168"/>
      <c r="KBA750" s="168"/>
      <c r="KBB750" s="168"/>
      <c r="KBC750" s="168"/>
      <c r="KBD750" s="168"/>
      <c r="KBE750" s="168"/>
      <c r="KBF750" s="168"/>
      <c r="KBG750" s="168"/>
      <c r="KBH750" s="168"/>
      <c r="KBI750" s="168"/>
      <c r="KBJ750" s="168"/>
      <c r="KBK750" s="168"/>
      <c r="KBL750" s="168"/>
      <c r="KBM750" s="168"/>
      <c r="KBN750" s="168"/>
      <c r="KBO750" s="168"/>
      <c r="KBP750" s="168"/>
      <c r="KBQ750" s="168"/>
      <c r="KBR750" s="168"/>
      <c r="KBS750" s="168"/>
      <c r="KBT750" s="168"/>
      <c r="KBU750" s="168"/>
      <c r="KBV750" s="168"/>
      <c r="KBW750" s="168"/>
      <c r="KBX750" s="168"/>
      <c r="KBY750" s="168"/>
      <c r="KBZ750" s="168"/>
      <c r="KCA750" s="168"/>
      <c r="KCB750" s="168"/>
      <c r="KCC750" s="168"/>
      <c r="KCD750" s="168"/>
      <c r="KCE750" s="168"/>
      <c r="KCF750" s="168"/>
      <c r="KCG750" s="825"/>
      <c r="KCH750" s="825"/>
      <c r="KCI750" s="825"/>
      <c r="KCJ750" s="825"/>
      <c r="KCK750" s="825"/>
      <c r="KCL750" s="825"/>
      <c r="KCM750" s="825"/>
      <c r="KCN750" s="825"/>
      <c r="KCO750" s="825"/>
      <c r="KCP750" s="825"/>
      <c r="KCQ750" s="825"/>
      <c r="KCR750" s="825"/>
      <c r="KCS750" s="825"/>
      <c r="KCT750" s="825"/>
      <c r="KCU750" s="825"/>
      <c r="KCV750" s="825"/>
      <c r="KCW750" s="825"/>
      <c r="KCX750" s="825"/>
      <c r="KCY750" s="825"/>
      <c r="KCZ750" s="825"/>
      <c r="KDA750" s="825"/>
      <c r="KDB750" s="825"/>
      <c r="KDC750" s="825"/>
      <c r="KDD750" s="825"/>
      <c r="KDE750" s="89"/>
      <c r="KDF750" s="89"/>
      <c r="KDG750" s="89"/>
      <c r="KDH750" s="89"/>
      <c r="KDI750" s="89"/>
      <c r="KDJ750" s="825"/>
      <c r="KDK750" s="825"/>
      <c r="KDL750" s="89"/>
      <c r="KDM750" s="89"/>
      <c r="KDN750" s="825"/>
      <c r="KDO750" s="825"/>
      <c r="KDP750" s="89"/>
      <c r="KDQ750" s="89"/>
      <c r="KDR750" s="825"/>
      <c r="KDS750" s="825"/>
      <c r="KDT750" s="825"/>
      <c r="KDU750" s="825"/>
      <c r="KDV750" s="825"/>
      <c r="KDW750" s="825"/>
      <c r="KDX750" s="825"/>
      <c r="KDY750" s="89"/>
      <c r="KDZ750" s="89"/>
      <c r="KEA750" s="825"/>
      <c r="KEB750" s="825"/>
      <c r="KEC750" s="89"/>
      <c r="KED750" s="89"/>
      <c r="KEE750" s="825"/>
      <c r="KEF750" s="825"/>
      <c r="KEG750" s="825"/>
      <c r="KEH750" s="825"/>
      <c r="KEI750" s="825"/>
      <c r="KEJ750" s="203"/>
      <c r="KEK750" s="107"/>
      <c r="KEL750" s="825"/>
      <c r="KEM750" s="825"/>
      <c r="KEN750" s="825"/>
      <c r="KEO750" s="825"/>
      <c r="KEP750" s="825"/>
      <c r="KEQ750" s="825"/>
      <c r="KER750" s="825"/>
      <c r="KES750" s="168"/>
      <c r="KET750" s="168"/>
      <c r="KEU750" s="168"/>
      <c r="KEV750" s="168"/>
      <c r="KEW750" s="168"/>
      <c r="KEX750" s="168"/>
      <c r="KEY750" s="168"/>
      <c r="KEZ750" s="168"/>
      <c r="KFA750" s="168"/>
      <c r="KFB750" s="168"/>
      <c r="KFC750" s="168"/>
      <c r="KFD750" s="168"/>
      <c r="KFE750" s="168"/>
      <c r="KFF750" s="168"/>
      <c r="KFG750" s="168"/>
      <c r="KFH750" s="168"/>
      <c r="KFI750" s="168"/>
      <c r="KFJ750" s="168"/>
      <c r="KFK750" s="168"/>
      <c r="KFL750" s="168"/>
      <c r="KFM750" s="168"/>
      <c r="KFN750" s="168"/>
      <c r="KFO750" s="168"/>
      <c r="KFP750" s="168"/>
      <c r="KFQ750" s="168"/>
      <c r="KFR750" s="168"/>
      <c r="KFS750" s="168"/>
      <c r="KFT750" s="168"/>
      <c r="KFU750" s="168"/>
      <c r="KFV750" s="168"/>
      <c r="KFW750" s="168"/>
      <c r="KFX750" s="168"/>
      <c r="KFY750" s="168"/>
      <c r="KFZ750" s="168"/>
      <c r="KGA750" s="168"/>
      <c r="KGB750" s="168"/>
      <c r="KGC750" s="168"/>
      <c r="KGD750" s="168"/>
      <c r="KGE750" s="168"/>
      <c r="KGF750" s="168"/>
      <c r="KGG750" s="168"/>
      <c r="KGH750" s="168"/>
      <c r="KGI750" s="168"/>
      <c r="KGJ750" s="168"/>
      <c r="KGK750" s="825"/>
      <c r="KGL750" s="825"/>
      <c r="KGM750" s="825"/>
      <c r="KGN750" s="825"/>
      <c r="KGO750" s="825"/>
      <c r="KGP750" s="825"/>
      <c r="KGQ750" s="825"/>
      <c r="KGR750" s="825"/>
      <c r="KGS750" s="825"/>
      <c r="KGT750" s="825"/>
      <c r="KGU750" s="825"/>
      <c r="KGV750" s="825"/>
      <c r="KGW750" s="825"/>
      <c r="KGX750" s="825"/>
      <c r="KGY750" s="825"/>
      <c r="KGZ750" s="825"/>
      <c r="KHA750" s="825"/>
      <c r="KHB750" s="825"/>
      <c r="KHC750" s="825"/>
      <c r="KHD750" s="825"/>
      <c r="KHE750" s="825"/>
      <c r="KHF750" s="825"/>
      <c r="KHG750" s="825"/>
      <c r="KHH750" s="825"/>
      <c r="KHI750" s="89"/>
      <c r="KHJ750" s="89"/>
      <c r="KHK750" s="89"/>
      <c r="KHL750" s="89"/>
      <c r="KHM750" s="89"/>
      <c r="KHN750" s="825"/>
      <c r="KHO750" s="825"/>
      <c r="KHP750" s="89"/>
      <c r="KHQ750" s="89"/>
      <c r="KHR750" s="825"/>
      <c r="KHS750" s="825"/>
      <c r="KHT750" s="89"/>
      <c r="KHU750" s="89"/>
      <c r="KHV750" s="825"/>
      <c r="KHW750" s="825"/>
      <c r="KHX750" s="825"/>
      <c r="KHY750" s="825"/>
      <c r="KHZ750" s="825"/>
      <c r="KIA750" s="825"/>
      <c r="KIB750" s="825"/>
      <c r="KIC750" s="89"/>
      <c r="KID750" s="89"/>
      <c r="KIE750" s="825"/>
      <c r="KIF750" s="825"/>
      <c r="KIG750" s="89"/>
      <c r="KIH750" s="89"/>
      <c r="KII750" s="825"/>
      <c r="KIJ750" s="825"/>
      <c r="KIK750" s="825"/>
      <c r="KIL750" s="825"/>
      <c r="KIM750" s="825"/>
      <c r="KIN750" s="203"/>
      <c r="KIO750" s="107"/>
      <c r="KIP750" s="825"/>
      <c r="KIQ750" s="825"/>
      <c r="KIR750" s="825"/>
      <c r="KIS750" s="825"/>
      <c r="KIT750" s="825"/>
      <c r="KIU750" s="825"/>
      <c r="KIV750" s="825"/>
      <c r="KIW750" s="168"/>
      <c r="KIX750" s="168"/>
      <c r="KIY750" s="168"/>
      <c r="KIZ750" s="168"/>
      <c r="KJA750" s="168"/>
      <c r="KJB750" s="168"/>
      <c r="KJC750" s="168"/>
      <c r="KJD750" s="168"/>
      <c r="KJE750" s="168"/>
      <c r="KJF750" s="168"/>
      <c r="KJG750" s="168"/>
      <c r="KJH750" s="168"/>
      <c r="KJI750" s="168"/>
      <c r="KJJ750" s="168"/>
      <c r="KJK750" s="168"/>
      <c r="KJL750" s="168"/>
      <c r="KJM750" s="168"/>
      <c r="KJN750" s="168"/>
      <c r="KJO750" s="168"/>
      <c r="KJP750" s="168"/>
      <c r="KJQ750" s="168"/>
      <c r="KJR750" s="168"/>
      <c r="KJS750" s="168"/>
      <c r="KJT750" s="168"/>
      <c r="KJU750" s="168"/>
      <c r="KJV750" s="168"/>
      <c r="KJW750" s="168"/>
      <c r="KJX750" s="168"/>
      <c r="KJY750" s="168"/>
      <c r="KJZ750" s="168"/>
      <c r="KKA750" s="168"/>
      <c r="KKB750" s="168"/>
      <c r="KKC750" s="168"/>
      <c r="KKD750" s="168"/>
      <c r="KKE750" s="168"/>
      <c r="KKF750" s="168"/>
      <c r="KKG750" s="168"/>
      <c r="KKH750" s="168"/>
      <c r="KKI750" s="168"/>
      <c r="KKJ750" s="168"/>
      <c r="KKK750" s="168"/>
      <c r="KKL750" s="168"/>
      <c r="KKM750" s="168"/>
      <c r="KKN750" s="168"/>
      <c r="KKO750" s="825"/>
      <c r="KKP750" s="825"/>
      <c r="KKQ750" s="825"/>
      <c r="KKR750" s="825"/>
      <c r="KKS750" s="825"/>
      <c r="KKT750" s="825"/>
      <c r="KKU750" s="825"/>
      <c r="KKV750" s="825"/>
      <c r="KKW750" s="825"/>
      <c r="KKX750" s="825"/>
      <c r="KKY750" s="825"/>
      <c r="KKZ750" s="825"/>
      <c r="KLA750" s="825"/>
      <c r="KLB750" s="825"/>
      <c r="KLC750" s="825"/>
      <c r="KLD750" s="825"/>
      <c r="KLE750" s="825"/>
      <c r="KLF750" s="825"/>
      <c r="KLG750" s="825"/>
      <c r="KLH750" s="825"/>
      <c r="KLI750" s="825"/>
      <c r="KLJ750" s="825"/>
      <c r="KLK750" s="825"/>
      <c r="KLL750" s="825"/>
      <c r="KLM750" s="89"/>
      <c r="KLN750" s="89"/>
      <c r="KLO750" s="89"/>
      <c r="KLP750" s="89"/>
      <c r="KLQ750" s="89"/>
      <c r="KLR750" s="825"/>
      <c r="KLS750" s="825"/>
      <c r="KLT750" s="89"/>
      <c r="KLU750" s="89"/>
      <c r="KLV750" s="825"/>
      <c r="KLW750" s="825"/>
      <c r="KLX750" s="89"/>
      <c r="KLY750" s="89"/>
      <c r="KLZ750" s="825"/>
      <c r="KMA750" s="825"/>
      <c r="KMB750" s="825"/>
      <c r="KMC750" s="825"/>
      <c r="KMD750" s="825"/>
      <c r="KME750" s="825"/>
      <c r="KMF750" s="825"/>
      <c r="KMG750" s="89"/>
      <c r="KMH750" s="89"/>
      <c r="KMI750" s="825"/>
      <c r="KMJ750" s="825"/>
      <c r="KMK750" s="89"/>
      <c r="KML750" s="89"/>
      <c r="KMM750" s="825"/>
      <c r="KMN750" s="825"/>
      <c r="KMO750" s="825"/>
      <c r="KMP750" s="825"/>
      <c r="KMQ750" s="825"/>
      <c r="KMR750" s="203"/>
      <c r="KMS750" s="107"/>
      <c r="KMT750" s="825"/>
      <c r="KMU750" s="825"/>
      <c r="KMV750" s="825"/>
      <c r="KMW750" s="825"/>
      <c r="KMX750" s="825"/>
      <c r="KMY750" s="825"/>
      <c r="KMZ750" s="825"/>
      <c r="KNA750" s="168"/>
      <c r="KNB750" s="168"/>
      <c r="KNC750" s="168"/>
      <c r="KND750" s="168"/>
      <c r="KNE750" s="168"/>
      <c r="KNF750" s="168"/>
      <c r="KNG750" s="168"/>
      <c r="KNH750" s="168"/>
      <c r="KNI750" s="168"/>
      <c r="KNJ750" s="168"/>
      <c r="KNK750" s="168"/>
      <c r="KNL750" s="168"/>
      <c r="KNM750" s="168"/>
      <c r="KNN750" s="168"/>
      <c r="KNO750" s="168"/>
      <c r="KNP750" s="168"/>
      <c r="KNQ750" s="168"/>
      <c r="KNR750" s="168"/>
      <c r="KNS750" s="168"/>
      <c r="KNT750" s="168"/>
      <c r="KNU750" s="168"/>
      <c r="KNV750" s="168"/>
      <c r="KNW750" s="168"/>
      <c r="KNX750" s="168"/>
      <c r="KNY750" s="168"/>
      <c r="KNZ750" s="168"/>
      <c r="KOA750" s="168"/>
      <c r="KOB750" s="168"/>
      <c r="KOC750" s="168"/>
      <c r="KOD750" s="168"/>
      <c r="KOE750" s="168"/>
      <c r="KOF750" s="168"/>
      <c r="KOG750" s="168"/>
      <c r="KOH750" s="168"/>
      <c r="KOI750" s="168"/>
      <c r="KOJ750" s="168"/>
      <c r="KOK750" s="168"/>
      <c r="KOL750" s="168"/>
      <c r="KOM750" s="168"/>
      <c r="KON750" s="168"/>
      <c r="KOO750" s="168"/>
      <c r="KOP750" s="168"/>
      <c r="KOQ750" s="168"/>
      <c r="KOR750" s="168"/>
      <c r="KOS750" s="825"/>
      <c r="KOT750" s="825"/>
      <c r="KOU750" s="825"/>
      <c r="KOV750" s="825"/>
      <c r="KOW750" s="825"/>
      <c r="KOX750" s="825"/>
      <c r="KOY750" s="825"/>
      <c r="KOZ750" s="825"/>
      <c r="KPA750" s="825"/>
      <c r="KPB750" s="825"/>
      <c r="KPC750" s="825"/>
      <c r="KPD750" s="825"/>
      <c r="KPE750" s="825"/>
      <c r="KPF750" s="825"/>
      <c r="KPG750" s="825"/>
      <c r="KPH750" s="825"/>
      <c r="KPI750" s="825"/>
      <c r="KPJ750" s="825"/>
      <c r="KPK750" s="825"/>
      <c r="KPL750" s="825"/>
      <c r="KPM750" s="825"/>
      <c r="KPN750" s="825"/>
      <c r="KPO750" s="825"/>
      <c r="KPP750" s="825"/>
      <c r="KPQ750" s="89"/>
      <c r="KPR750" s="89"/>
      <c r="KPS750" s="89"/>
      <c r="KPT750" s="89"/>
      <c r="KPU750" s="89"/>
      <c r="KPV750" s="825"/>
      <c r="KPW750" s="825"/>
      <c r="KPX750" s="89"/>
      <c r="KPY750" s="89"/>
      <c r="KPZ750" s="825"/>
      <c r="KQA750" s="825"/>
      <c r="KQB750" s="89"/>
      <c r="KQC750" s="89"/>
      <c r="KQD750" s="825"/>
      <c r="KQE750" s="825"/>
      <c r="KQF750" s="825"/>
      <c r="KQG750" s="825"/>
      <c r="KQH750" s="825"/>
      <c r="KQI750" s="825"/>
      <c r="KQJ750" s="825"/>
      <c r="KQK750" s="89"/>
      <c r="KQL750" s="89"/>
      <c r="KQM750" s="825"/>
      <c r="KQN750" s="825"/>
      <c r="KQO750" s="89"/>
      <c r="KQP750" s="89"/>
      <c r="KQQ750" s="825"/>
      <c r="KQR750" s="825"/>
      <c r="KQS750" s="825"/>
      <c r="KQT750" s="825"/>
      <c r="KQU750" s="825"/>
      <c r="KQV750" s="203"/>
      <c r="KQW750" s="107"/>
      <c r="KQX750" s="825"/>
      <c r="KQY750" s="825"/>
      <c r="KQZ750" s="825"/>
      <c r="KRA750" s="825"/>
      <c r="KRB750" s="825"/>
      <c r="KRC750" s="825"/>
      <c r="KRD750" s="825"/>
      <c r="KRE750" s="168"/>
      <c r="KRF750" s="168"/>
      <c r="KRG750" s="168"/>
      <c r="KRH750" s="168"/>
      <c r="KRI750" s="168"/>
      <c r="KRJ750" s="168"/>
      <c r="KRK750" s="168"/>
      <c r="KRL750" s="168"/>
      <c r="KRM750" s="168"/>
      <c r="KRN750" s="168"/>
      <c r="KRO750" s="168"/>
      <c r="KRP750" s="168"/>
      <c r="KRQ750" s="168"/>
      <c r="KRR750" s="168"/>
      <c r="KRS750" s="168"/>
      <c r="KRT750" s="168"/>
      <c r="KRU750" s="168"/>
      <c r="KRV750" s="168"/>
      <c r="KRW750" s="168"/>
      <c r="KRX750" s="168"/>
      <c r="KRY750" s="168"/>
      <c r="KRZ750" s="168"/>
      <c r="KSA750" s="168"/>
      <c r="KSB750" s="168"/>
      <c r="KSC750" s="168"/>
      <c r="KSD750" s="168"/>
      <c r="KSE750" s="168"/>
      <c r="KSF750" s="168"/>
      <c r="KSG750" s="168"/>
      <c r="KSH750" s="168"/>
      <c r="KSI750" s="168"/>
      <c r="KSJ750" s="168"/>
      <c r="KSK750" s="168"/>
      <c r="KSL750" s="168"/>
      <c r="KSM750" s="168"/>
      <c r="KSN750" s="168"/>
      <c r="KSO750" s="168"/>
      <c r="KSP750" s="168"/>
      <c r="KSQ750" s="168"/>
      <c r="KSR750" s="168"/>
      <c r="KSS750" s="168"/>
      <c r="KST750" s="168"/>
      <c r="KSU750" s="168"/>
      <c r="KSV750" s="168"/>
      <c r="KSW750" s="825"/>
      <c r="KSX750" s="825"/>
      <c r="KSY750" s="825"/>
      <c r="KSZ750" s="825"/>
      <c r="KTA750" s="825"/>
      <c r="KTB750" s="825"/>
      <c r="KTC750" s="825"/>
      <c r="KTD750" s="825"/>
      <c r="KTE750" s="825"/>
      <c r="KTF750" s="825"/>
      <c r="KTG750" s="825"/>
      <c r="KTH750" s="825"/>
      <c r="KTI750" s="825"/>
      <c r="KTJ750" s="825"/>
      <c r="KTK750" s="825"/>
      <c r="KTL750" s="825"/>
      <c r="KTM750" s="825"/>
      <c r="KTN750" s="825"/>
      <c r="KTO750" s="825"/>
      <c r="KTP750" s="825"/>
      <c r="KTQ750" s="825"/>
      <c r="KTR750" s="825"/>
      <c r="KTS750" s="825"/>
      <c r="KTT750" s="825"/>
      <c r="KTU750" s="89"/>
      <c r="KTV750" s="89"/>
      <c r="KTW750" s="89"/>
      <c r="KTX750" s="89"/>
      <c r="KTY750" s="89"/>
      <c r="KTZ750" s="825"/>
      <c r="KUA750" s="825"/>
      <c r="KUB750" s="89"/>
      <c r="KUC750" s="89"/>
      <c r="KUD750" s="825"/>
      <c r="KUE750" s="825"/>
      <c r="KUF750" s="89"/>
      <c r="KUG750" s="89"/>
      <c r="KUH750" s="825"/>
      <c r="KUI750" s="825"/>
      <c r="KUJ750" s="825"/>
      <c r="KUK750" s="825"/>
      <c r="KUL750" s="825"/>
      <c r="KUM750" s="825"/>
      <c r="KUN750" s="825"/>
      <c r="KUO750" s="89"/>
      <c r="KUP750" s="89"/>
      <c r="KUQ750" s="825"/>
      <c r="KUR750" s="825"/>
      <c r="KUS750" s="89"/>
      <c r="KUT750" s="89"/>
      <c r="KUU750" s="825"/>
      <c r="KUV750" s="825"/>
      <c r="KUW750" s="825"/>
      <c r="KUX750" s="825"/>
      <c r="KUY750" s="825"/>
      <c r="KUZ750" s="203"/>
      <c r="KVA750" s="107"/>
      <c r="KVB750" s="825"/>
      <c r="KVC750" s="825"/>
      <c r="KVD750" s="825"/>
      <c r="KVE750" s="825"/>
      <c r="KVF750" s="825"/>
      <c r="KVG750" s="825"/>
      <c r="KVH750" s="825"/>
      <c r="KVI750" s="168"/>
      <c r="KVJ750" s="168"/>
      <c r="KVK750" s="168"/>
      <c r="KVL750" s="168"/>
      <c r="KVM750" s="168"/>
      <c r="KVN750" s="168"/>
      <c r="KVO750" s="168"/>
      <c r="KVP750" s="168"/>
      <c r="KVQ750" s="168"/>
      <c r="KVR750" s="168"/>
      <c r="KVS750" s="168"/>
      <c r="KVT750" s="168"/>
      <c r="KVU750" s="168"/>
      <c r="KVV750" s="168"/>
      <c r="KVW750" s="168"/>
      <c r="KVX750" s="168"/>
      <c r="KVY750" s="168"/>
      <c r="KVZ750" s="168"/>
      <c r="KWA750" s="168"/>
      <c r="KWB750" s="168"/>
      <c r="KWC750" s="168"/>
      <c r="KWD750" s="168"/>
      <c r="KWE750" s="168"/>
      <c r="KWF750" s="168"/>
      <c r="KWG750" s="168"/>
      <c r="KWH750" s="168"/>
      <c r="KWI750" s="168"/>
      <c r="KWJ750" s="168"/>
      <c r="KWK750" s="168"/>
      <c r="KWL750" s="168"/>
      <c r="KWM750" s="168"/>
      <c r="KWN750" s="168"/>
      <c r="KWO750" s="168"/>
      <c r="KWP750" s="168"/>
      <c r="KWQ750" s="168"/>
      <c r="KWR750" s="168"/>
      <c r="KWS750" s="168"/>
      <c r="KWT750" s="168"/>
      <c r="KWU750" s="168"/>
      <c r="KWV750" s="168"/>
      <c r="KWW750" s="168"/>
      <c r="KWX750" s="168"/>
      <c r="KWY750" s="168"/>
      <c r="KWZ750" s="168"/>
      <c r="KXA750" s="825"/>
      <c r="KXB750" s="825"/>
      <c r="KXC750" s="825"/>
      <c r="KXD750" s="825"/>
      <c r="KXE750" s="825"/>
      <c r="KXF750" s="825"/>
      <c r="KXG750" s="825"/>
      <c r="KXH750" s="825"/>
      <c r="KXI750" s="825"/>
      <c r="KXJ750" s="825"/>
      <c r="KXK750" s="825"/>
      <c r="KXL750" s="825"/>
      <c r="KXM750" s="825"/>
      <c r="KXN750" s="825"/>
      <c r="KXO750" s="825"/>
      <c r="KXP750" s="825"/>
      <c r="KXQ750" s="825"/>
      <c r="KXR750" s="825"/>
      <c r="KXS750" s="825"/>
      <c r="KXT750" s="825"/>
      <c r="KXU750" s="825"/>
      <c r="KXV750" s="825"/>
      <c r="KXW750" s="825"/>
      <c r="KXX750" s="825"/>
      <c r="KXY750" s="89"/>
      <c r="KXZ750" s="89"/>
      <c r="KYA750" s="89"/>
      <c r="KYB750" s="89"/>
      <c r="KYC750" s="89"/>
      <c r="KYD750" s="825"/>
      <c r="KYE750" s="825"/>
      <c r="KYF750" s="89"/>
      <c r="KYG750" s="89"/>
      <c r="KYH750" s="825"/>
      <c r="KYI750" s="825"/>
      <c r="KYJ750" s="89"/>
      <c r="KYK750" s="89"/>
      <c r="KYL750" s="825"/>
      <c r="KYM750" s="825"/>
      <c r="KYN750" s="825"/>
      <c r="KYO750" s="825"/>
      <c r="KYP750" s="825"/>
      <c r="KYQ750" s="825"/>
      <c r="KYR750" s="825"/>
      <c r="KYS750" s="89"/>
      <c r="KYT750" s="89"/>
      <c r="KYU750" s="825"/>
      <c r="KYV750" s="825"/>
      <c r="KYW750" s="89"/>
      <c r="KYX750" s="89"/>
      <c r="KYY750" s="825"/>
      <c r="KYZ750" s="825"/>
      <c r="KZA750" s="825"/>
      <c r="KZB750" s="825"/>
      <c r="KZC750" s="825"/>
      <c r="KZD750" s="203"/>
      <c r="KZE750" s="107"/>
      <c r="KZF750" s="825"/>
      <c r="KZG750" s="825"/>
      <c r="KZH750" s="825"/>
      <c r="KZI750" s="825"/>
      <c r="KZJ750" s="825"/>
      <c r="KZK750" s="825"/>
      <c r="KZL750" s="825"/>
      <c r="KZM750" s="168"/>
      <c r="KZN750" s="168"/>
      <c r="KZO750" s="168"/>
      <c r="KZP750" s="168"/>
      <c r="KZQ750" s="168"/>
      <c r="KZR750" s="168"/>
      <c r="KZS750" s="168"/>
      <c r="KZT750" s="168"/>
      <c r="KZU750" s="168"/>
      <c r="KZV750" s="168"/>
      <c r="KZW750" s="168"/>
      <c r="KZX750" s="168"/>
      <c r="KZY750" s="168"/>
      <c r="KZZ750" s="168"/>
      <c r="LAA750" s="168"/>
      <c r="LAB750" s="168"/>
      <c r="LAC750" s="168"/>
      <c r="LAD750" s="168"/>
      <c r="LAE750" s="168"/>
      <c r="LAF750" s="168"/>
      <c r="LAG750" s="168"/>
      <c r="LAH750" s="168"/>
      <c r="LAI750" s="168"/>
      <c r="LAJ750" s="168"/>
      <c r="LAK750" s="168"/>
      <c r="LAL750" s="168"/>
      <c r="LAM750" s="168"/>
      <c r="LAN750" s="168"/>
      <c r="LAO750" s="168"/>
      <c r="LAP750" s="168"/>
      <c r="LAQ750" s="168"/>
      <c r="LAR750" s="168"/>
      <c r="LAS750" s="168"/>
      <c r="LAT750" s="168"/>
      <c r="LAU750" s="168"/>
      <c r="LAV750" s="168"/>
      <c r="LAW750" s="168"/>
      <c r="LAX750" s="168"/>
      <c r="LAY750" s="168"/>
      <c r="LAZ750" s="168"/>
      <c r="LBA750" s="168"/>
      <c r="LBB750" s="168"/>
      <c r="LBC750" s="168"/>
      <c r="LBD750" s="168"/>
      <c r="LBE750" s="825"/>
      <c r="LBF750" s="825"/>
      <c r="LBG750" s="825"/>
      <c r="LBH750" s="825"/>
      <c r="LBI750" s="825"/>
      <c r="LBJ750" s="825"/>
      <c r="LBK750" s="825"/>
      <c r="LBL750" s="825"/>
      <c r="LBM750" s="825"/>
      <c r="LBN750" s="825"/>
      <c r="LBO750" s="825"/>
      <c r="LBP750" s="825"/>
      <c r="LBQ750" s="825"/>
      <c r="LBR750" s="825"/>
      <c r="LBS750" s="825"/>
      <c r="LBT750" s="825"/>
      <c r="LBU750" s="825"/>
      <c r="LBV750" s="825"/>
      <c r="LBW750" s="825"/>
      <c r="LBX750" s="825"/>
      <c r="LBY750" s="825"/>
      <c r="LBZ750" s="825"/>
      <c r="LCA750" s="825"/>
      <c r="LCB750" s="825"/>
      <c r="LCC750" s="89"/>
      <c r="LCD750" s="89"/>
      <c r="LCE750" s="89"/>
      <c r="LCF750" s="89"/>
      <c r="LCG750" s="89"/>
      <c r="LCH750" s="825"/>
      <c r="LCI750" s="825"/>
      <c r="LCJ750" s="89"/>
      <c r="LCK750" s="89"/>
      <c r="LCL750" s="825"/>
      <c r="LCM750" s="825"/>
      <c r="LCN750" s="89"/>
      <c r="LCO750" s="89"/>
      <c r="LCP750" s="825"/>
      <c r="LCQ750" s="825"/>
      <c r="LCR750" s="825"/>
      <c r="LCS750" s="825"/>
      <c r="LCT750" s="825"/>
      <c r="LCU750" s="825"/>
      <c r="LCV750" s="825"/>
      <c r="LCW750" s="89"/>
      <c r="LCX750" s="89"/>
      <c r="LCY750" s="825"/>
      <c r="LCZ750" s="825"/>
      <c r="LDA750" s="89"/>
      <c r="LDB750" s="89"/>
      <c r="LDC750" s="825"/>
      <c r="LDD750" s="825"/>
      <c r="LDE750" s="825"/>
      <c r="LDF750" s="825"/>
      <c r="LDG750" s="825"/>
      <c r="LDH750" s="203"/>
      <c r="LDI750" s="107"/>
      <c r="LDJ750" s="825"/>
      <c r="LDK750" s="825"/>
      <c r="LDL750" s="825"/>
      <c r="LDM750" s="825"/>
      <c r="LDN750" s="825"/>
      <c r="LDO750" s="825"/>
      <c r="LDP750" s="825"/>
      <c r="LDQ750" s="168"/>
      <c r="LDR750" s="168"/>
      <c r="LDS750" s="168"/>
      <c r="LDT750" s="168"/>
      <c r="LDU750" s="168"/>
      <c r="LDV750" s="168"/>
      <c r="LDW750" s="168"/>
      <c r="LDX750" s="168"/>
      <c r="LDY750" s="168"/>
      <c r="LDZ750" s="168"/>
      <c r="LEA750" s="168"/>
      <c r="LEB750" s="168"/>
      <c r="LEC750" s="168"/>
      <c r="LED750" s="168"/>
      <c r="LEE750" s="168"/>
      <c r="LEF750" s="168"/>
      <c r="LEG750" s="168"/>
      <c r="LEH750" s="168"/>
      <c r="LEI750" s="168"/>
      <c r="LEJ750" s="168"/>
      <c r="LEK750" s="168"/>
      <c r="LEL750" s="168"/>
      <c r="LEM750" s="168"/>
      <c r="LEN750" s="168"/>
      <c r="LEO750" s="168"/>
      <c r="LEP750" s="168"/>
      <c r="LEQ750" s="168"/>
      <c r="LER750" s="168"/>
      <c r="LES750" s="168"/>
      <c r="LET750" s="168"/>
      <c r="LEU750" s="168"/>
      <c r="LEV750" s="168"/>
      <c r="LEW750" s="168"/>
      <c r="LEX750" s="168"/>
      <c r="LEY750" s="168"/>
      <c r="LEZ750" s="168"/>
      <c r="LFA750" s="168"/>
      <c r="LFB750" s="168"/>
      <c r="LFC750" s="168"/>
      <c r="LFD750" s="168"/>
      <c r="LFE750" s="168"/>
      <c r="LFF750" s="168"/>
      <c r="LFG750" s="168"/>
      <c r="LFH750" s="168"/>
      <c r="LFI750" s="825"/>
      <c r="LFJ750" s="825"/>
      <c r="LFK750" s="825"/>
      <c r="LFL750" s="825"/>
      <c r="LFM750" s="825"/>
      <c r="LFN750" s="825"/>
      <c r="LFO750" s="825"/>
      <c r="LFP750" s="825"/>
      <c r="LFQ750" s="825"/>
      <c r="LFR750" s="825"/>
      <c r="LFS750" s="825"/>
      <c r="LFT750" s="825"/>
      <c r="LFU750" s="825"/>
      <c r="LFV750" s="825"/>
      <c r="LFW750" s="825"/>
      <c r="LFX750" s="825"/>
      <c r="LFY750" s="825"/>
      <c r="LFZ750" s="825"/>
      <c r="LGA750" s="825"/>
      <c r="LGB750" s="825"/>
      <c r="LGC750" s="825"/>
      <c r="LGD750" s="825"/>
      <c r="LGE750" s="825"/>
      <c r="LGF750" s="825"/>
      <c r="LGG750" s="89"/>
      <c r="LGH750" s="89"/>
      <c r="LGI750" s="89"/>
      <c r="LGJ750" s="89"/>
      <c r="LGK750" s="89"/>
      <c r="LGL750" s="825"/>
      <c r="LGM750" s="825"/>
      <c r="LGN750" s="89"/>
      <c r="LGO750" s="89"/>
      <c r="LGP750" s="825"/>
      <c r="LGQ750" s="825"/>
      <c r="LGR750" s="89"/>
      <c r="LGS750" s="89"/>
      <c r="LGT750" s="825"/>
      <c r="LGU750" s="825"/>
      <c r="LGV750" s="825"/>
      <c r="LGW750" s="825"/>
      <c r="LGX750" s="825"/>
      <c r="LGY750" s="825"/>
      <c r="LGZ750" s="825"/>
      <c r="LHA750" s="89"/>
      <c r="LHB750" s="89"/>
      <c r="LHC750" s="825"/>
      <c r="LHD750" s="825"/>
      <c r="LHE750" s="89"/>
      <c r="LHF750" s="89"/>
      <c r="LHG750" s="825"/>
      <c r="LHH750" s="825"/>
      <c r="LHI750" s="825"/>
      <c r="LHJ750" s="825"/>
      <c r="LHK750" s="825"/>
      <c r="LHL750" s="203"/>
      <c r="LHM750" s="107"/>
      <c r="LHN750" s="825"/>
      <c r="LHO750" s="825"/>
      <c r="LHP750" s="825"/>
      <c r="LHQ750" s="825"/>
      <c r="LHR750" s="825"/>
      <c r="LHS750" s="825"/>
      <c r="LHT750" s="825"/>
      <c r="LHU750" s="168"/>
      <c r="LHV750" s="168"/>
      <c r="LHW750" s="168"/>
      <c r="LHX750" s="168"/>
      <c r="LHY750" s="168"/>
      <c r="LHZ750" s="168"/>
      <c r="LIA750" s="168"/>
      <c r="LIB750" s="168"/>
      <c r="LIC750" s="168"/>
      <c r="LID750" s="168"/>
      <c r="LIE750" s="168"/>
      <c r="LIF750" s="168"/>
      <c r="LIG750" s="168"/>
      <c r="LIH750" s="168"/>
      <c r="LII750" s="168"/>
      <c r="LIJ750" s="168"/>
      <c r="LIK750" s="168"/>
      <c r="LIL750" s="168"/>
      <c r="LIM750" s="168"/>
      <c r="LIN750" s="168"/>
      <c r="LIO750" s="168"/>
      <c r="LIP750" s="168"/>
      <c r="LIQ750" s="168"/>
      <c r="LIR750" s="168"/>
      <c r="LIS750" s="168"/>
      <c r="LIT750" s="168"/>
      <c r="LIU750" s="168"/>
      <c r="LIV750" s="168"/>
      <c r="LIW750" s="168"/>
      <c r="LIX750" s="168"/>
      <c r="LIY750" s="168"/>
      <c r="LIZ750" s="168"/>
      <c r="LJA750" s="168"/>
      <c r="LJB750" s="168"/>
      <c r="LJC750" s="168"/>
      <c r="LJD750" s="168"/>
      <c r="LJE750" s="168"/>
      <c r="LJF750" s="168"/>
      <c r="LJG750" s="168"/>
      <c r="LJH750" s="168"/>
      <c r="LJI750" s="168"/>
      <c r="LJJ750" s="168"/>
      <c r="LJK750" s="168"/>
      <c r="LJL750" s="168"/>
      <c r="LJM750" s="825"/>
      <c r="LJN750" s="825"/>
      <c r="LJO750" s="825"/>
      <c r="LJP750" s="825"/>
      <c r="LJQ750" s="825"/>
      <c r="LJR750" s="825"/>
      <c r="LJS750" s="825"/>
      <c r="LJT750" s="825"/>
      <c r="LJU750" s="825"/>
      <c r="LJV750" s="825"/>
      <c r="LJW750" s="825"/>
      <c r="LJX750" s="825"/>
      <c r="LJY750" s="825"/>
      <c r="LJZ750" s="825"/>
      <c r="LKA750" s="825"/>
      <c r="LKB750" s="825"/>
      <c r="LKC750" s="825"/>
      <c r="LKD750" s="825"/>
      <c r="LKE750" s="825"/>
      <c r="LKF750" s="825"/>
      <c r="LKG750" s="825"/>
      <c r="LKH750" s="825"/>
      <c r="LKI750" s="825"/>
      <c r="LKJ750" s="825"/>
      <c r="LKK750" s="89"/>
      <c r="LKL750" s="89"/>
      <c r="LKM750" s="89"/>
      <c r="LKN750" s="89"/>
      <c r="LKO750" s="89"/>
      <c r="LKP750" s="825"/>
      <c r="LKQ750" s="825"/>
      <c r="LKR750" s="89"/>
      <c r="LKS750" s="89"/>
      <c r="LKT750" s="825"/>
      <c r="LKU750" s="825"/>
      <c r="LKV750" s="89"/>
      <c r="LKW750" s="89"/>
      <c r="LKX750" s="825"/>
      <c r="LKY750" s="825"/>
      <c r="LKZ750" s="825"/>
      <c r="LLA750" s="825"/>
      <c r="LLB750" s="825"/>
      <c r="LLC750" s="825"/>
      <c r="LLD750" s="825"/>
      <c r="LLE750" s="89"/>
      <c r="LLF750" s="89"/>
      <c r="LLG750" s="825"/>
      <c r="LLH750" s="825"/>
      <c r="LLI750" s="89"/>
      <c r="LLJ750" s="89"/>
      <c r="LLK750" s="825"/>
      <c r="LLL750" s="825"/>
      <c r="LLM750" s="825"/>
      <c r="LLN750" s="825"/>
      <c r="LLO750" s="825"/>
      <c r="LLP750" s="203"/>
      <c r="LLQ750" s="107"/>
      <c r="LLR750" s="825"/>
      <c r="LLS750" s="825"/>
      <c r="LLT750" s="825"/>
      <c r="LLU750" s="825"/>
      <c r="LLV750" s="825"/>
      <c r="LLW750" s="825"/>
      <c r="LLX750" s="825"/>
      <c r="LLY750" s="168"/>
      <c r="LLZ750" s="168"/>
      <c r="LMA750" s="168"/>
      <c r="LMB750" s="168"/>
      <c r="LMC750" s="168"/>
      <c r="LMD750" s="168"/>
      <c r="LME750" s="168"/>
      <c r="LMF750" s="168"/>
      <c r="LMG750" s="168"/>
      <c r="LMH750" s="168"/>
      <c r="LMI750" s="168"/>
      <c r="LMJ750" s="168"/>
      <c r="LMK750" s="168"/>
      <c r="LML750" s="168"/>
      <c r="LMM750" s="168"/>
      <c r="LMN750" s="168"/>
      <c r="LMO750" s="168"/>
      <c r="LMP750" s="168"/>
      <c r="LMQ750" s="168"/>
      <c r="LMR750" s="168"/>
      <c r="LMS750" s="168"/>
      <c r="LMT750" s="168"/>
      <c r="LMU750" s="168"/>
      <c r="LMV750" s="168"/>
      <c r="LMW750" s="168"/>
      <c r="LMX750" s="168"/>
      <c r="LMY750" s="168"/>
      <c r="LMZ750" s="168"/>
      <c r="LNA750" s="168"/>
      <c r="LNB750" s="168"/>
      <c r="LNC750" s="168"/>
      <c r="LND750" s="168"/>
      <c r="LNE750" s="168"/>
      <c r="LNF750" s="168"/>
      <c r="LNG750" s="168"/>
      <c r="LNH750" s="168"/>
      <c r="LNI750" s="168"/>
      <c r="LNJ750" s="168"/>
      <c r="LNK750" s="168"/>
      <c r="LNL750" s="168"/>
      <c r="LNM750" s="168"/>
      <c r="LNN750" s="168"/>
      <c r="LNO750" s="168"/>
      <c r="LNP750" s="168"/>
      <c r="LNQ750" s="825"/>
      <c r="LNR750" s="825"/>
      <c r="LNS750" s="825"/>
      <c r="LNT750" s="825"/>
      <c r="LNU750" s="825"/>
      <c r="LNV750" s="825"/>
      <c r="LNW750" s="825"/>
      <c r="LNX750" s="825"/>
      <c r="LNY750" s="825"/>
      <c r="LNZ750" s="825"/>
      <c r="LOA750" s="825"/>
      <c r="LOB750" s="825"/>
      <c r="LOC750" s="825"/>
      <c r="LOD750" s="825"/>
      <c r="LOE750" s="825"/>
      <c r="LOF750" s="825"/>
      <c r="LOG750" s="825"/>
      <c r="LOH750" s="825"/>
      <c r="LOI750" s="825"/>
      <c r="LOJ750" s="825"/>
      <c r="LOK750" s="825"/>
      <c r="LOL750" s="825"/>
      <c r="LOM750" s="825"/>
      <c r="LON750" s="825"/>
      <c r="LOO750" s="89"/>
      <c r="LOP750" s="89"/>
      <c r="LOQ750" s="89"/>
      <c r="LOR750" s="89"/>
      <c r="LOS750" s="89"/>
      <c r="LOT750" s="825"/>
      <c r="LOU750" s="825"/>
      <c r="LOV750" s="89"/>
      <c r="LOW750" s="89"/>
      <c r="LOX750" s="825"/>
      <c r="LOY750" s="825"/>
      <c r="LOZ750" s="89"/>
      <c r="LPA750" s="89"/>
      <c r="LPB750" s="825"/>
      <c r="LPC750" s="825"/>
      <c r="LPD750" s="825"/>
      <c r="LPE750" s="825"/>
      <c r="LPF750" s="825"/>
      <c r="LPG750" s="825"/>
      <c r="LPH750" s="825"/>
      <c r="LPI750" s="89"/>
      <c r="LPJ750" s="89"/>
      <c r="LPK750" s="825"/>
      <c r="LPL750" s="825"/>
      <c r="LPM750" s="89"/>
      <c r="LPN750" s="89"/>
      <c r="LPO750" s="825"/>
      <c r="LPP750" s="825"/>
      <c r="LPQ750" s="825"/>
      <c r="LPR750" s="825"/>
      <c r="LPS750" s="825"/>
      <c r="LPT750" s="203"/>
      <c r="LPU750" s="107"/>
      <c r="LPV750" s="825"/>
      <c r="LPW750" s="825"/>
      <c r="LPX750" s="825"/>
      <c r="LPY750" s="825"/>
      <c r="LPZ750" s="825"/>
      <c r="LQA750" s="825"/>
      <c r="LQB750" s="825"/>
      <c r="LQC750" s="168"/>
      <c r="LQD750" s="168"/>
      <c r="LQE750" s="168"/>
      <c r="LQF750" s="168"/>
      <c r="LQG750" s="168"/>
      <c r="LQH750" s="168"/>
      <c r="LQI750" s="168"/>
      <c r="LQJ750" s="168"/>
      <c r="LQK750" s="168"/>
      <c r="LQL750" s="168"/>
      <c r="LQM750" s="168"/>
      <c r="LQN750" s="168"/>
      <c r="LQO750" s="168"/>
      <c r="LQP750" s="168"/>
      <c r="LQQ750" s="168"/>
      <c r="LQR750" s="168"/>
      <c r="LQS750" s="168"/>
      <c r="LQT750" s="168"/>
      <c r="LQU750" s="168"/>
      <c r="LQV750" s="168"/>
      <c r="LQW750" s="168"/>
      <c r="LQX750" s="168"/>
      <c r="LQY750" s="168"/>
      <c r="LQZ750" s="168"/>
      <c r="LRA750" s="168"/>
      <c r="LRB750" s="168"/>
      <c r="LRC750" s="168"/>
      <c r="LRD750" s="168"/>
      <c r="LRE750" s="168"/>
      <c r="LRF750" s="168"/>
      <c r="LRG750" s="168"/>
      <c r="LRH750" s="168"/>
      <c r="LRI750" s="168"/>
      <c r="LRJ750" s="168"/>
      <c r="LRK750" s="168"/>
      <c r="LRL750" s="168"/>
      <c r="LRM750" s="168"/>
      <c r="LRN750" s="168"/>
      <c r="LRO750" s="168"/>
      <c r="LRP750" s="168"/>
      <c r="LRQ750" s="168"/>
      <c r="LRR750" s="168"/>
      <c r="LRS750" s="168"/>
      <c r="LRT750" s="168"/>
      <c r="LRU750" s="825"/>
      <c r="LRV750" s="825"/>
      <c r="LRW750" s="825"/>
      <c r="LRX750" s="825"/>
      <c r="LRY750" s="825"/>
      <c r="LRZ750" s="825"/>
      <c r="LSA750" s="825"/>
      <c r="LSB750" s="825"/>
      <c r="LSC750" s="825"/>
      <c r="LSD750" s="825"/>
      <c r="LSE750" s="825"/>
      <c r="LSF750" s="825"/>
      <c r="LSG750" s="825"/>
      <c r="LSH750" s="825"/>
      <c r="LSI750" s="825"/>
      <c r="LSJ750" s="825"/>
      <c r="LSK750" s="825"/>
      <c r="LSL750" s="825"/>
      <c r="LSM750" s="825"/>
      <c r="LSN750" s="825"/>
      <c r="LSO750" s="825"/>
      <c r="LSP750" s="825"/>
      <c r="LSQ750" s="825"/>
      <c r="LSR750" s="825"/>
      <c r="LSS750" s="89"/>
      <c r="LST750" s="89"/>
      <c r="LSU750" s="89"/>
      <c r="LSV750" s="89"/>
      <c r="LSW750" s="89"/>
      <c r="LSX750" s="825"/>
      <c r="LSY750" s="825"/>
      <c r="LSZ750" s="89"/>
      <c r="LTA750" s="89"/>
      <c r="LTB750" s="825"/>
      <c r="LTC750" s="825"/>
      <c r="LTD750" s="89"/>
      <c r="LTE750" s="89"/>
      <c r="LTF750" s="825"/>
      <c r="LTG750" s="825"/>
      <c r="LTH750" s="825"/>
      <c r="LTI750" s="825"/>
      <c r="LTJ750" s="825"/>
      <c r="LTK750" s="825"/>
      <c r="LTL750" s="825"/>
      <c r="LTM750" s="89"/>
      <c r="LTN750" s="89"/>
      <c r="LTO750" s="825"/>
      <c r="LTP750" s="825"/>
      <c r="LTQ750" s="89"/>
      <c r="LTR750" s="89"/>
      <c r="LTS750" s="825"/>
      <c r="LTT750" s="825"/>
      <c r="LTU750" s="825"/>
      <c r="LTV750" s="825"/>
      <c r="LTW750" s="825"/>
      <c r="LTX750" s="203"/>
      <c r="LTY750" s="107"/>
      <c r="LTZ750" s="825"/>
      <c r="LUA750" s="825"/>
      <c r="LUB750" s="825"/>
      <c r="LUC750" s="825"/>
      <c r="LUD750" s="825"/>
      <c r="LUE750" s="825"/>
      <c r="LUF750" s="825"/>
      <c r="LUG750" s="168"/>
      <c r="LUH750" s="168"/>
      <c r="LUI750" s="168"/>
      <c r="LUJ750" s="168"/>
      <c r="LUK750" s="168"/>
      <c r="LUL750" s="168"/>
      <c r="LUM750" s="168"/>
      <c r="LUN750" s="168"/>
      <c r="LUO750" s="168"/>
      <c r="LUP750" s="168"/>
      <c r="LUQ750" s="168"/>
      <c r="LUR750" s="168"/>
      <c r="LUS750" s="168"/>
      <c r="LUT750" s="168"/>
      <c r="LUU750" s="168"/>
      <c r="LUV750" s="168"/>
      <c r="LUW750" s="168"/>
      <c r="LUX750" s="168"/>
      <c r="LUY750" s="168"/>
      <c r="LUZ750" s="168"/>
      <c r="LVA750" s="168"/>
      <c r="LVB750" s="168"/>
      <c r="LVC750" s="168"/>
      <c r="LVD750" s="168"/>
      <c r="LVE750" s="168"/>
      <c r="LVF750" s="168"/>
      <c r="LVG750" s="168"/>
      <c r="LVH750" s="168"/>
      <c r="LVI750" s="168"/>
      <c r="LVJ750" s="168"/>
      <c r="LVK750" s="168"/>
      <c r="LVL750" s="168"/>
      <c r="LVM750" s="168"/>
      <c r="LVN750" s="168"/>
      <c r="LVO750" s="168"/>
      <c r="LVP750" s="168"/>
      <c r="LVQ750" s="168"/>
      <c r="LVR750" s="168"/>
      <c r="LVS750" s="168"/>
      <c r="LVT750" s="168"/>
      <c r="LVU750" s="168"/>
      <c r="LVV750" s="168"/>
      <c r="LVW750" s="168"/>
      <c r="LVX750" s="168"/>
      <c r="LVY750" s="825"/>
      <c r="LVZ750" s="825"/>
      <c r="LWA750" s="825"/>
      <c r="LWB750" s="825"/>
      <c r="LWC750" s="825"/>
      <c r="LWD750" s="825"/>
      <c r="LWE750" s="825"/>
      <c r="LWF750" s="825"/>
      <c r="LWG750" s="825"/>
      <c r="LWH750" s="825"/>
      <c r="LWI750" s="825"/>
      <c r="LWJ750" s="825"/>
      <c r="LWK750" s="825"/>
      <c r="LWL750" s="825"/>
      <c r="LWM750" s="825"/>
      <c r="LWN750" s="825"/>
      <c r="LWO750" s="825"/>
      <c r="LWP750" s="825"/>
      <c r="LWQ750" s="825"/>
      <c r="LWR750" s="825"/>
      <c r="LWS750" s="825"/>
      <c r="LWT750" s="825"/>
      <c r="LWU750" s="825"/>
      <c r="LWV750" s="825"/>
      <c r="LWW750" s="89"/>
      <c r="LWX750" s="89"/>
      <c r="LWY750" s="89"/>
      <c r="LWZ750" s="89"/>
      <c r="LXA750" s="89"/>
      <c r="LXB750" s="825"/>
      <c r="LXC750" s="825"/>
      <c r="LXD750" s="89"/>
      <c r="LXE750" s="89"/>
      <c r="LXF750" s="825"/>
      <c r="LXG750" s="825"/>
      <c r="LXH750" s="89"/>
      <c r="LXI750" s="89"/>
      <c r="LXJ750" s="825"/>
      <c r="LXK750" s="825"/>
      <c r="LXL750" s="825"/>
      <c r="LXM750" s="825"/>
      <c r="LXN750" s="825"/>
      <c r="LXO750" s="825"/>
      <c r="LXP750" s="825"/>
      <c r="LXQ750" s="89"/>
      <c r="LXR750" s="89"/>
      <c r="LXS750" s="825"/>
      <c r="LXT750" s="825"/>
      <c r="LXU750" s="89"/>
      <c r="LXV750" s="89"/>
      <c r="LXW750" s="825"/>
      <c r="LXX750" s="825"/>
      <c r="LXY750" s="825"/>
      <c r="LXZ750" s="825"/>
      <c r="LYA750" s="825"/>
      <c r="LYB750" s="203"/>
      <c r="LYC750" s="107"/>
      <c r="LYD750" s="825"/>
      <c r="LYE750" s="825"/>
      <c r="LYF750" s="825"/>
      <c r="LYG750" s="825"/>
      <c r="LYH750" s="825"/>
      <c r="LYI750" s="825"/>
      <c r="LYJ750" s="825"/>
      <c r="LYK750" s="168"/>
      <c r="LYL750" s="168"/>
      <c r="LYM750" s="168"/>
      <c r="LYN750" s="168"/>
      <c r="LYO750" s="168"/>
      <c r="LYP750" s="168"/>
      <c r="LYQ750" s="168"/>
      <c r="LYR750" s="168"/>
      <c r="LYS750" s="168"/>
      <c r="LYT750" s="168"/>
      <c r="LYU750" s="168"/>
      <c r="LYV750" s="168"/>
      <c r="LYW750" s="168"/>
      <c r="LYX750" s="168"/>
      <c r="LYY750" s="168"/>
      <c r="LYZ750" s="168"/>
      <c r="LZA750" s="168"/>
      <c r="LZB750" s="168"/>
      <c r="LZC750" s="168"/>
      <c r="LZD750" s="168"/>
      <c r="LZE750" s="168"/>
      <c r="LZF750" s="168"/>
      <c r="LZG750" s="168"/>
      <c r="LZH750" s="168"/>
      <c r="LZI750" s="168"/>
      <c r="LZJ750" s="168"/>
      <c r="LZK750" s="168"/>
      <c r="LZL750" s="168"/>
      <c r="LZM750" s="168"/>
      <c r="LZN750" s="168"/>
      <c r="LZO750" s="168"/>
      <c r="LZP750" s="168"/>
      <c r="LZQ750" s="168"/>
      <c r="LZR750" s="168"/>
      <c r="LZS750" s="168"/>
      <c r="LZT750" s="168"/>
      <c r="LZU750" s="168"/>
      <c r="LZV750" s="168"/>
      <c r="LZW750" s="168"/>
      <c r="LZX750" s="168"/>
      <c r="LZY750" s="168"/>
      <c r="LZZ750" s="168"/>
      <c r="MAA750" s="168"/>
      <c r="MAB750" s="168"/>
      <c r="MAC750" s="825"/>
      <c r="MAD750" s="825"/>
      <c r="MAE750" s="825"/>
      <c r="MAF750" s="825"/>
      <c r="MAG750" s="825"/>
      <c r="MAH750" s="825"/>
      <c r="MAI750" s="825"/>
      <c r="MAJ750" s="825"/>
      <c r="MAK750" s="825"/>
      <c r="MAL750" s="825"/>
      <c r="MAM750" s="825"/>
      <c r="MAN750" s="825"/>
      <c r="MAO750" s="825"/>
      <c r="MAP750" s="825"/>
      <c r="MAQ750" s="825"/>
      <c r="MAR750" s="825"/>
      <c r="MAS750" s="825"/>
      <c r="MAT750" s="825"/>
      <c r="MAU750" s="825"/>
      <c r="MAV750" s="825"/>
      <c r="MAW750" s="825"/>
      <c r="MAX750" s="825"/>
      <c r="MAY750" s="825"/>
      <c r="MAZ750" s="825"/>
      <c r="MBA750" s="89"/>
      <c r="MBB750" s="89"/>
      <c r="MBC750" s="89"/>
      <c r="MBD750" s="89"/>
      <c r="MBE750" s="89"/>
      <c r="MBF750" s="825"/>
      <c r="MBG750" s="825"/>
      <c r="MBH750" s="89"/>
      <c r="MBI750" s="89"/>
      <c r="MBJ750" s="825"/>
      <c r="MBK750" s="825"/>
      <c r="MBL750" s="89"/>
      <c r="MBM750" s="89"/>
      <c r="MBN750" s="825"/>
      <c r="MBO750" s="825"/>
      <c r="MBP750" s="825"/>
      <c r="MBQ750" s="825"/>
      <c r="MBR750" s="825"/>
      <c r="MBS750" s="825"/>
      <c r="MBT750" s="825"/>
      <c r="MBU750" s="89"/>
      <c r="MBV750" s="89"/>
      <c r="MBW750" s="825"/>
      <c r="MBX750" s="825"/>
      <c r="MBY750" s="89"/>
      <c r="MBZ750" s="89"/>
      <c r="MCA750" s="825"/>
      <c r="MCB750" s="825"/>
      <c r="MCC750" s="825"/>
      <c r="MCD750" s="825"/>
      <c r="MCE750" s="825"/>
      <c r="MCF750" s="203"/>
      <c r="MCG750" s="107"/>
      <c r="MCH750" s="825"/>
      <c r="MCI750" s="825"/>
      <c r="MCJ750" s="825"/>
      <c r="MCK750" s="825"/>
      <c r="MCL750" s="825"/>
      <c r="MCM750" s="825"/>
      <c r="MCN750" s="825"/>
      <c r="MCO750" s="168"/>
      <c r="MCP750" s="168"/>
      <c r="MCQ750" s="168"/>
      <c r="MCR750" s="168"/>
      <c r="MCS750" s="168"/>
      <c r="MCT750" s="168"/>
      <c r="MCU750" s="168"/>
      <c r="MCV750" s="168"/>
      <c r="MCW750" s="168"/>
      <c r="MCX750" s="168"/>
      <c r="MCY750" s="168"/>
      <c r="MCZ750" s="168"/>
      <c r="MDA750" s="168"/>
      <c r="MDB750" s="168"/>
      <c r="MDC750" s="168"/>
      <c r="MDD750" s="168"/>
      <c r="MDE750" s="168"/>
      <c r="MDF750" s="168"/>
      <c r="MDG750" s="168"/>
      <c r="MDH750" s="168"/>
      <c r="MDI750" s="168"/>
      <c r="MDJ750" s="168"/>
      <c r="MDK750" s="168"/>
      <c r="MDL750" s="168"/>
      <c r="MDM750" s="168"/>
      <c r="MDN750" s="168"/>
      <c r="MDO750" s="168"/>
      <c r="MDP750" s="168"/>
      <c r="MDQ750" s="168"/>
      <c r="MDR750" s="168"/>
      <c r="MDS750" s="168"/>
      <c r="MDT750" s="168"/>
      <c r="MDU750" s="168"/>
      <c r="MDV750" s="168"/>
      <c r="MDW750" s="168"/>
      <c r="MDX750" s="168"/>
      <c r="MDY750" s="168"/>
      <c r="MDZ750" s="168"/>
      <c r="MEA750" s="168"/>
      <c r="MEB750" s="168"/>
      <c r="MEC750" s="168"/>
      <c r="MED750" s="168"/>
      <c r="MEE750" s="168"/>
      <c r="MEF750" s="168"/>
      <c r="MEG750" s="825"/>
      <c r="MEH750" s="825"/>
      <c r="MEI750" s="825"/>
      <c r="MEJ750" s="825"/>
      <c r="MEK750" s="825"/>
      <c r="MEL750" s="825"/>
      <c r="MEM750" s="825"/>
      <c r="MEN750" s="825"/>
      <c r="MEO750" s="825"/>
      <c r="MEP750" s="825"/>
      <c r="MEQ750" s="825"/>
      <c r="MER750" s="825"/>
      <c r="MES750" s="825"/>
      <c r="MET750" s="825"/>
      <c r="MEU750" s="825"/>
      <c r="MEV750" s="825"/>
      <c r="MEW750" s="825"/>
      <c r="MEX750" s="825"/>
      <c r="MEY750" s="825"/>
      <c r="MEZ750" s="825"/>
      <c r="MFA750" s="825"/>
      <c r="MFB750" s="825"/>
      <c r="MFC750" s="825"/>
      <c r="MFD750" s="825"/>
      <c r="MFE750" s="89"/>
      <c r="MFF750" s="89"/>
      <c r="MFG750" s="89"/>
      <c r="MFH750" s="89"/>
      <c r="MFI750" s="89"/>
      <c r="MFJ750" s="825"/>
      <c r="MFK750" s="825"/>
      <c r="MFL750" s="89"/>
      <c r="MFM750" s="89"/>
      <c r="MFN750" s="825"/>
      <c r="MFO750" s="825"/>
      <c r="MFP750" s="89"/>
      <c r="MFQ750" s="89"/>
      <c r="MFR750" s="825"/>
      <c r="MFS750" s="825"/>
      <c r="MFT750" s="825"/>
      <c r="MFU750" s="825"/>
      <c r="MFV750" s="825"/>
      <c r="MFW750" s="825"/>
      <c r="MFX750" s="825"/>
      <c r="MFY750" s="89"/>
      <c r="MFZ750" s="89"/>
      <c r="MGA750" s="825"/>
      <c r="MGB750" s="825"/>
      <c r="MGC750" s="89"/>
      <c r="MGD750" s="89"/>
      <c r="MGE750" s="825"/>
      <c r="MGF750" s="825"/>
      <c r="MGG750" s="825"/>
      <c r="MGH750" s="825"/>
      <c r="MGI750" s="825"/>
      <c r="MGJ750" s="203"/>
      <c r="MGK750" s="107"/>
      <c r="MGL750" s="825"/>
      <c r="MGM750" s="825"/>
      <c r="MGN750" s="825"/>
      <c r="MGO750" s="825"/>
      <c r="MGP750" s="825"/>
      <c r="MGQ750" s="825"/>
      <c r="MGR750" s="825"/>
      <c r="MGS750" s="168"/>
      <c r="MGT750" s="168"/>
      <c r="MGU750" s="168"/>
      <c r="MGV750" s="168"/>
      <c r="MGW750" s="168"/>
      <c r="MGX750" s="168"/>
      <c r="MGY750" s="168"/>
      <c r="MGZ750" s="168"/>
      <c r="MHA750" s="168"/>
      <c r="MHB750" s="168"/>
      <c r="MHC750" s="168"/>
      <c r="MHD750" s="168"/>
      <c r="MHE750" s="168"/>
      <c r="MHF750" s="168"/>
      <c r="MHG750" s="168"/>
      <c r="MHH750" s="168"/>
      <c r="MHI750" s="168"/>
      <c r="MHJ750" s="168"/>
      <c r="MHK750" s="168"/>
      <c r="MHL750" s="168"/>
      <c r="MHM750" s="168"/>
      <c r="MHN750" s="168"/>
      <c r="MHO750" s="168"/>
      <c r="MHP750" s="168"/>
      <c r="MHQ750" s="168"/>
      <c r="MHR750" s="168"/>
      <c r="MHS750" s="168"/>
      <c r="MHT750" s="168"/>
      <c r="MHU750" s="168"/>
      <c r="MHV750" s="168"/>
      <c r="MHW750" s="168"/>
      <c r="MHX750" s="168"/>
      <c r="MHY750" s="168"/>
      <c r="MHZ750" s="168"/>
      <c r="MIA750" s="168"/>
      <c r="MIB750" s="168"/>
      <c r="MIC750" s="168"/>
      <c r="MID750" s="168"/>
      <c r="MIE750" s="168"/>
      <c r="MIF750" s="168"/>
      <c r="MIG750" s="168"/>
      <c r="MIH750" s="168"/>
      <c r="MII750" s="168"/>
      <c r="MIJ750" s="168"/>
      <c r="MIK750" s="825"/>
      <c r="MIL750" s="825"/>
      <c r="MIM750" s="825"/>
      <c r="MIN750" s="825"/>
      <c r="MIO750" s="825"/>
      <c r="MIP750" s="825"/>
      <c r="MIQ750" s="825"/>
      <c r="MIR750" s="825"/>
      <c r="MIS750" s="825"/>
      <c r="MIT750" s="825"/>
      <c r="MIU750" s="825"/>
      <c r="MIV750" s="825"/>
      <c r="MIW750" s="825"/>
      <c r="MIX750" s="825"/>
      <c r="MIY750" s="825"/>
      <c r="MIZ750" s="825"/>
      <c r="MJA750" s="825"/>
      <c r="MJB750" s="825"/>
      <c r="MJC750" s="825"/>
      <c r="MJD750" s="825"/>
      <c r="MJE750" s="825"/>
      <c r="MJF750" s="825"/>
      <c r="MJG750" s="825"/>
      <c r="MJH750" s="825"/>
      <c r="MJI750" s="89"/>
      <c r="MJJ750" s="89"/>
      <c r="MJK750" s="89"/>
      <c r="MJL750" s="89"/>
      <c r="MJM750" s="89"/>
      <c r="MJN750" s="825"/>
      <c r="MJO750" s="825"/>
      <c r="MJP750" s="89"/>
      <c r="MJQ750" s="89"/>
      <c r="MJR750" s="825"/>
      <c r="MJS750" s="825"/>
      <c r="MJT750" s="89"/>
      <c r="MJU750" s="89"/>
      <c r="MJV750" s="825"/>
      <c r="MJW750" s="825"/>
      <c r="MJX750" s="825"/>
      <c r="MJY750" s="825"/>
      <c r="MJZ750" s="825"/>
      <c r="MKA750" s="825"/>
      <c r="MKB750" s="825"/>
      <c r="MKC750" s="89"/>
      <c r="MKD750" s="89"/>
      <c r="MKE750" s="825"/>
      <c r="MKF750" s="825"/>
      <c r="MKG750" s="89"/>
      <c r="MKH750" s="89"/>
      <c r="MKI750" s="825"/>
      <c r="MKJ750" s="825"/>
      <c r="MKK750" s="825"/>
      <c r="MKL750" s="825"/>
      <c r="MKM750" s="825"/>
      <c r="MKN750" s="203"/>
      <c r="MKO750" s="107"/>
      <c r="MKP750" s="825"/>
      <c r="MKQ750" s="825"/>
      <c r="MKR750" s="825"/>
      <c r="MKS750" s="825"/>
      <c r="MKT750" s="825"/>
      <c r="MKU750" s="825"/>
      <c r="MKV750" s="825"/>
      <c r="MKW750" s="168"/>
      <c r="MKX750" s="168"/>
      <c r="MKY750" s="168"/>
      <c r="MKZ750" s="168"/>
      <c r="MLA750" s="168"/>
      <c r="MLB750" s="168"/>
      <c r="MLC750" s="168"/>
      <c r="MLD750" s="168"/>
      <c r="MLE750" s="168"/>
      <c r="MLF750" s="168"/>
      <c r="MLG750" s="168"/>
      <c r="MLH750" s="168"/>
      <c r="MLI750" s="168"/>
      <c r="MLJ750" s="168"/>
      <c r="MLK750" s="168"/>
      <c r="MLL750" s="168"/>
      <c r="MLM750" s="168"/>
      <c r="MLN750" s="168"/>
      <c r="MLO750" s="168"/>
      <c r="MLP750" s="168"/>
      <c r="MLQ750" s="168"/>
      <c r="MLR750" s="168"/>
      <c r="MLS750" s="168"/>
      <c r="MLT750" s="168"/>
      <c r="MLU750" s="168"/>
      <c r="MLV750" s="168"/>
      <c r="MLW750" s="168"/>
      <c r="MLX750" s="168"/>
      <c r="MLY750" s="168"/>
      <c r="MLZ750" s="168"/>
      <c r="MMA750" s="168"/>
      <c r="MMB750" s="168"/>
      <c r="MMC750" s="168"/>
      <c r="MMD750" s="168"/>
      <c r="MME750" s="168"/>
      <c r="MMF750" s="168"/>
      <c r="MMG750" s="168"/>
      <c r="MMH750" s="168"/>
      <c r="MMI750" s="168"/>
      <c r="MMJ750" s="168"/>
      <c r="MMK750" s="168"/>
      <c r="MML750" s="168"/>
      <c r="MMM750" s="168"/>
      <c r="MMN750" s="168"/>
      <c r="MMO750" s="825"/>
      <c r="MMP750" s="825"/>
      <c r="MMQ750" s="825"/>
      <c r="MMR750" s="825"/>
      <c r="MMS750" s="825"/>
      <c r="MMT750" s="825"/>
      <c r="MMU750" s="825"/>
      <c r="MMV750" s="825"/>
      <c r="MMW750" s="825"/>
      <c r="MMX750" s="825"/>
      <c r="MMY750" s="825"/>
      <c r="MMZ750" s="825"/>
      <c r="MNA750" s="825"/>
      <c r="MNB750" s="825"/>
      <c r="MNC750" s="825"/>
      <c r="MND750" s="825"/>
      <c r="MNE750" s="825"/>
      <c r="MNF750" s="825"/>
      <c r="MNG750" s="825"/>
      <c r="MNH750" s="825"/>
      <c r="MNI750" s="825"/>
      <c r="MNJ750" s="825"/>
      <c r="MNK750" s="825"/>
      <c r="MNL750" s="825"/>
      <c r="MNM750" s="89"/>
      <c r="MNN750" s="89"/>
      <c r="MNO750" s="89"/>
      <c r="MNP750" s="89"/>
      <c r="MNQ750" s="89"/>
      <c r="MNR750" s="825"/>
      <c r="MNS750" s="825"/>
      <c r="MNT750" s="89"/>
      <c r="MNU750" s="89"/>
      <c r="MNV750" s="825"/>
      <c r="MNW750" s="825"/>
      <c r="MNX750" s="89"/>
      <c r="MNY750" s="89"/>
      <c r="MNZ750" s="825"/>
      <c r="MOA750" s="825"/>
      <c r="MOB750" s="825"/>
      <c r="MOC750" s="825"/>
      <c r="MOD750" s="825"/>
      <c r="MOE750" s="825"/>
      <c r="MOF750" s="825"/>
      <c r="MOG750" s="89"/>
      <c r="MOH750" s="89"/>
      <c r="MOI750" s="825"/>
      <c r="MOJ750" s="825"/>
      <c r="MOK750" s="89"/>
      <c r="MOL750" s="89"/>
      <c r="MOM750" s="825"/>
      <c r="MON750" s="825"/>
      <c r="MOO750" s="825"/>
      <c r="MOP750" s="825"/>
      <c r="MOQ750" s="825"/>
      <c r="MOR750" s="203"/>
      <c r="MOS750" s="107"/>
      <c r="MOT750" s="825"/>
      <c r="MOU750" s="825"/>
      <c r="MOV750" s="825"/>
      <c r="MOW750" s="825"/>
      <c r="MOX750" s="825"/>
      <c r="MOY750" s="825"/>
      <c r="MOZ750" s="825"/>
      <c r="MPA750" s="168"/>
      <c r="MPB750" s="168"/>
      <c r="MPC750" s="168"/>
      <c r="MPD750" s="168"/>
      <c r="MPE750" s="168"/>
      <c r="MPF750" s="168"/>
      <c r="MPG750" s="168"/>
      <c r="MPH750" s="168"/>
      <c r="MPI750" s="168"/>
      <c r="MPJ750" s="168"/>
      <c r="MPK750" s="168"/>
      <c r="MPL750" s="168"/>
      <c r="MPM750" s="168"/>
      <c r="MPN750" s="168"/>
      <c r="MPO750" s="168"/>
      <c r="MPP750" s="168"/>
      <c r="MPQ750" s="168"/>
      <c r="MPR750" s="168"/>
      <c r="MPS750" s="168"/>
      <c r="MPT750" s="168"/>
      <c r="MPU750" s="168"/>
      <c r="MPV750" s="168"/>
      <c r="MPW750" s="168"/>
      <c r="MPX750" s="168"/>
      <c r="MPY750" s="168"/>
      <c r="MPZ750" s="168"/>
      <c r="MQA750" s="168"/>
      <c r="MQB750" s="168"/>
      <c r="MQC750" s="168"/>
      <c r="MQD750" s="168"/>
      <c r="MQE750" s="168"/>
      <c r="MQF750" s="168"/>
      <c r="MQG750" s="168"/>
      <c r="MQH750" s="168"/>
      <c r="MQI750" s="168"/>
      <c r="MQJ750" s="168"/>
      <c r="MQK750" s="168"/>
      <c r="MQL750" s="168"/>
      <c r="MQM750" s="168"/>
      <c r="MQN750" s="168"/>
      <c r="MQO750" s="168"/>
      <c r="MQP750" s="168"/>
      <c r="MQQ750" s="168"/>
      <c r="MQR750" s="168"/>
      <c r="MQS750" s="825"/>
      <c r="MQT750" s="825"/>
      <c r="MQU750" s="825"/>
      <c r="MQV750" s="825"/>
      <c r="MQW750" s="825"/>
      <c r="MQX750" s="825"/>
      <c r="MQY750" s="825"/>
      <c r="MQZ750" s="825"/>
      <c r="MRA750" s="825"/>
      <c r="MRB750" s="825"/>
      <c r="MRC750" s="825"/>
      <c r="MRD750" s="825"/>
      <c r="MRE750" s="825"/>
      <c r="MRF750" s="825"/>
      <c r="MRG750" s="825"/>
      <c r="MRH750" s="825"/>
      <c r="MRI750" s="825"/>
      <c r="MRJ750" s="825"/>
      <c r="MRK750" s="825"/>
      <c r="MRL750" s="825"/>
      <c r="MRM750" s="825"/>
      <c r="MRN750" s="825"/>
      <c r="MRO750" s="825"/>
      <c r="MRP750" s="825"/>
      <c r="MRQ750" s="89"/>
      <c r="MRR750" s="89"/>
      <c r="MRS750" s="89"/>
      <c r="MRT750" s="89"/>
      <c r="MRU750" s="89"/>
      <c r="MRV750" s="825"/>
      <c r="MRW750" s="825"/>
      <c r="MRX750" s="89"/>
      <c r="MRY750" s="89"/>
      <c r="MRZ750" s="825"/>
      <c r="MSA750" s="825"/>
      <c r="MSB750" s="89"/>
      <c r="MSC750" s="89"/>
      <c r="MSD750" s="825"/>
      <c r="MSE750" s="825"/>
      <c r="MSF750" s="825"/>
      <c r="MSG750" s="825"/>
      <c r="MSH750" s="825"/>
      <c r="MSI750" s="825"/>
      <c r="MSJ750" s="825"/>
      <c r="MSK750" s="89"/>
      <c r="MSL750" s="89"/>
      <c r="MSM750" s="825"/>
      <c r="MSN750" s="825"/>
      <c r="MSO750" s="89"/>
      <c r="MSP750" s="89"/>
      <c r="MSQ750" s="825"/>
      <c r="MSR750" s="825"/>
      <c r="MSS750" s="825"/>
      <c r="MST750" s="825"/>
      <c r="MSU750" s="825"/>
      <c r="MSV750" s="203"/>
      <c r="MSW750" s="107"/>
      <c r="MSX750" s="825"/>
      <c r="MSY750" s="825"/>
      <c r="MSZ750" s="825"/>
      <c r="MTA750" s="825"/>
      <c r="MTB750" s="825"/>
      <c r="MTC750" s="825"/>
      <c r="MTD750" s="825"/>
      <c r="MTE750" s="168"/>
      <c r="MTF750" s="168"/>
      <c r="MTG750" s="168"/>
      <c r="MTH750" s="168"/>
      <c r="MTI750" s="168"/>
      <c r="MTJ750" s="168"/>
      <c r="MTK750" s="168"/>
      <c r="MTL750" s="168"/>
      <c r="MTM750" s="168"/>
      <c r="MTN750" s="168"/>
      <c r="MTO750" s="168"/>
      <c r="MTP750" s="168"/>
      <c r="MTQ750" s="168"/>
      <c r="MTR750" s="168"/>
      <c r="MTS750" s="168"/>
      <c r="MTT750" s="168"/>
      <c r="MTU750" s="168"/>
      <c r="MTV750" s="168"/>
      <c r="MTW750" s="168"/>
      <c r="MTX750" s="168"/>
      <c r="MTY750" s="168"/>
      <c r="MTZ750" s="168"/>
      <c r="MUA750" s="168"/>
      <c r="MUB750" s="168"/>
      <c r="MUC750" s="168"/>
      <c r="MUD750" s="168"/>
      <c r="MUE750" s="168"/>
      <c r="MUF750" s="168"/>
      <c r="MUG750" s="168"/>
      <c r="MUH750" s="168"/>
      <c r="MUI750" s="168"/>
      <c r="MUJ750" s="168"/>
      <c r="MUK750" s="168"/>
      <c r="MUL750" s="168"/>
      <c r="MUM750" s="168"/>
      <c r="MUN750" s="168"/>
      <c r="MUO750" s="168"/>
      <c r="MUP750" s="168"/>
      <c r="MUQ750" s="168"/>
      <c r="MUR750" s="168"/>
      <c r="MUS750" s="168"/>
      <c r="MUT750" s="168"/>
      <c r="MUU750" s="168"/>
      <c r="MUV750" s="168"/>
      <c r="MUW750" s="825"/>
      <c r="MUX750" s="825"/>
      <c r="MUY750" s="825"/>
      <c r="MUZ750" s="825"/>
      <c r="MVA750" s="825"/>
      <c r="MVB750" s="825"/>
      <c r="MVC750" s="825"/>
      <c r="MVD750" s="825"/>
      <c r="MVE750" s="825"/>
      <c r="MVF750" s="825"/>
      <c r="MVG750" s="825"/>
      <c r="MVH750" s="825"/>
      <c r="MVI750" s="825"/>
      <c r="MVJ750" s="825"/>
      <c r="MVK750" s="825"/>
      <c r="MVL750" s="825"/>
      <c r="MVM750" s="825"/>
      <c r="MVN750" s="825"/>
      <c r="MVO750" s="825"/>
      <c r="MVP750" s="825"/>
      <c r="MVQ750" s="825"/>
      <c r="MVR750" s="825"/>
      <c r="MVS750" s="825"/>
      <c r="MVT750" s="825"/>
      <c r="MVU750" s="89"/>
      <c r="MVV750" s="89"/>
      <c r="MVW750" s="89"/>
      <c r="MVX750" s="89"/>
      <c r="MVY750" s="89"/>
      <c r="MVZ750" s="825"/>
      <c r="MWA750" s="825"/>
      <c r="MWB750" s="89"/>
      <c r="MWC750" s="89"/>
      <c r="MWD750" s="825"/>
      <c r="MWE750" s="825"/>
      <c r="MWF750" s="89"/>
      <c r="MWG750" s="89"/>
      <c r="MWH750" s="825"/>
      <c r="MWI750" s="825"/>
      <c r="MWJ750" s="825"/>
      <c r="MWK750" s="825"/>
      <c r="MWL750" s="825"/>
      <c r="MWM750" s="825"/>
      <c r="MWN750" s="825"/>
      <c r="MWO750" s="89"/>
      <c r="MWP750" s="89"/>
      <c r="MWQ750" s="825"/>
      <c r="MWR750" s="825"/>
      <c r="MWS750" s="89"/>
      <c r="MWT750" s="89"/>
      <c r="MWU750" s="825"/>
      <c r="MWV750" s="825"/>
      <c r="MWW750" s="825"/>
      <c r="MWX750" s="825"/>
      <c r="MWY750" s="825"/>
      <c r="MWZ750" s="203"/>
      <c r="MXA750" s="107"/>
      <c r="MXB750" s="825"/>
      <c r="MXC750" s="825"/>
      <c r="MXD750" s="825"/>
      <c r="MXE750" s="825"/>
      <c r="MXF750" s="825"/>
      <c r="MXG750" s="825"/>
      <c r="MXH750" s="825"/>
      <c r="MXI750" s="168"/>
      <c r="MXJ750" s="168"/>
      <c r="MXK750" s="168"/>
      <c r="MXL750" s="168"/>
      <c r="MXM750" s="168"/>
      <c r="MXN750" s="168"/>
      <c r="MXO750" s="168"/>
      <c r="MXP750" s="168"/>
      <c r="MXQ750" s="168"/>
      <c r="MXR750" s="168"/>
      <c r="MXS750" s="168"/>
      <c r="MXT750" s="168"/>
      <c r="MXU750" s="168"/>
      <c r="MXV750" s="168"/>
      <c r="MXW750" s="168"/>
      <c r="MXX750" s="168"/>
      <c r="MXY750" s="168"/>
      <c r="MXZ750" s="168"/>
      <c r="MYA750" s="168"/>
      <c r="MYB750" s="168"/>
      <c r="MYC750" s="168"/>
      <c r="MYD750" s="168"/>
      <c r="MYE750" s="168"/>
      <c r="MYF750" s="168"/>
      <c r="MYG750" s="168"/>
      <c r="MYH750" s="168"/>
      <c r="MYI750" s="168"/>
      <c r="MYJ750" s="168"/>
      <c r="MYK750" s="168"/>
      <c r="MYL750" s="168"/>
      <c r="MYM750" s="168"/>
      <c r="MYN750" s="168"/>
      <c r="MYO750" s="168"/>
      <c r="MYP750" s="168"/>
      <c r="MYQ750" s="168"/>
      <c r="MYR750" s="168"/>
      <c r="MYS750" s="168"/>
      <c r="MYT750" s="168"/>
      <c r="MYU750" s="168"/>
      <c r="MYV750" s="168"/>
      <c r="MYW750" s="168"/>
      <c r="MYX750" s="168"/>
      <c r="MYY750" s="168"/>
      <c r="MYZ750" s="168"/>
      <c r="MZA750" s="825"/>
      <c r="MZB750" s="825"/>
      <c r="MZC750" s="825"/>
      <c r="MZD750" s="825"/>
      <c r="MZE750" s="825"/>
      <c r="MZF750" s="825"/>
      <c r="MZG750" s="825"/>
      <c r="MZH750" s="825"/>
      <c r="MZI750" s="825"/>
      <c r="MZJ750" s="825"/>
      <c r="MZK750" s="825"/>
      <c r="MZL750" s="825"/>
      <c r="MZM750" s="825"/>
      <c r="MZN750" s="825"/>
      <c r="MZO750" s="825"/>
      <c r="MZP750" s="825"/>
      <c r="MZQ750" s="825"/>
      <c r="MZR750" s="825"/>
      <c r="MZS750" s="825"/>
      <c r="MZT750" s="825"/>
      <c r="MZU750" s="825"/>
      <c r="MZV750" s="825"/>
      <c r="MZW750" s="825"/>
      <c r="MZX750" s="825"/>
      <c r="MZY750" s="89"/>
      <c r="MZZ750" s="89"/>
      <c r="NAA750" s="89"/>
      <c r="NAB750" s="89"/>
      <c r="NAC750" s="89"/>
      <c r="NAD750" s="825"/>
      <c r="NAE750" s="825"/>
      <c r="NAF750" s="89"/>
      <c r="NAG750" s="89"/>
      <c r="NAH750" s="825"/>
      <c r="NAI750" s="825"/>
      <c r="NAJ750" s="89"/>
      <c r="NAK750" s="89"/>
      <c r="NAL750" s="825"/>
      <c r="NAM750" s="825"/>
      <c r="NAN750" s="825"/>
      <c r="NAO750" s="825"/>
      <c r="NAP750" s="825"/>
      <c r="NAQ750" s="825"/>
      <c r="NAR750" s="825"/>
      <c r="NAS750" s="89"/>
      <c r="NAT750" s="89"/>
      <c r="NAU750" s="825"/>
      <c r="NAV750" s="825"/>
      <c r="NAW750" s="89"/>
      <c r="NAX750" s="89"/>
      <c r="NAY750" s="825"/>
      <c r="NAZ750" s="825"/>
      <c r="NBA750" s="825"/>
      <c r="NBB750" s="825"/>
      <c r="NBC750" s="825"/>
      <c r="NBD750" s="203"/>
      <c r="NBE750" s="107"/>
      <c r="NBF750" s="825"/>
      <c r="NBG750" s="825"/>
      <c r="NBH750" s="825"/>
      <c r="NBI750" s="825"/>
      <c r="NBJ750" s="825"/>
      <c r="NBK750" s="825"/>
      <c r="NBL750" s="825"/>
      <c r="NBM750" s="168"/>
      <c r="NBN750" s="168"/>
      <c r="NBO750" s="168"/>
      <c r="NBP750" s="168"/>
      <c r="NBQ750" s="168"/>
      <c r="NBR750" s="168"/>
      <c r="NBS750" s="168"/>
      <c r="NBT750" s="168"/>
      <c r="NBU750" s="168"/>
      <c r="NBV750" s="168"/>
      <c r="NBW750" s="168"/>
      <c r="NBX750" s="168"/>
      <c r="NBY750" s="168"/>
      <c r="NBZ750" s="168"/>
      <c r="NCA750" s="168"/>
      <c r="NCB750" s="168"/>
      <c r="NCC750" s="168"/>
      <c r="NCD750" s="168"/>
      <c r="NCE750" s="168"/>
      <c r="NCF750" s="168"/>
      <c r="NCG750" s="168"/>
      <c r="NCH750" s="168"/>
      <c r="NCI750" s="168"/>
      <c r="NCJ750" s="168"/>
      <c r="NCK750" s="168"/>
      <c r="NCL750" s="168"/>
      <c r="NCM750" s="168"/>
      <c r="NCN750" s="168"/>
      <c r="NCO750" s="168"/>
      <c r="NCP750" s="168"/>
      <c r="NCQ750" s="168"/>
      <c r="NCR750" s="168"/>
      <c r="NCS750" s="168"/>
      <c r="NCT750" s="168"/>
      <c r="NCU750" s="168"/>
      <c r="NCV750" s="168"/>
      <c r="NCW750" s="168"/>
      <c r="NCX750" s="168"/>
      <c r="NCY750" s="168"/>
      <c r="NCZ750" s="168"/>
      <c r="NDA750" s="168"/>
      <c r="NDB750" s="168"/>
      <c r="NDC750" s="168"/>
      <c r="NDD750" s="168"/>
      <c r="NDE750" s="825"/>
      <c r="NDF750" s="825"/>
      <c r="NDG750" s="825"/>
      <c r="NDH750" s="825"/>
      <c r="NDI750" s="825"/>
      <c r="NDJ750" s="825"/>
      <c r="NDK750" s="825"/>
      <c r="NDL750" s="825"/>
      <c r="NDM750" s="825"/>
      <c r="NDN750" s="825"/>
      <c r="NDO750" s="825"/>
      <c r="NDP750" s="825"/>
      <c r="NDQ750" s="825"/>
      <c r="NDR750" s="825"/>
      <c r="NDS750" s="825"/>
      <c r="NDT750" s="825"/>
      <c r="NDU750" s="825"/>
      <c r="NDV750" s="825"/>
      <c r="NDW750" s="825"/>
      <c r="NDX750" s="825"/>
      <c r="NDY750" s="825"/>
      <c r="NDZ750" s="825"/>
      <c r="NEA750" s="825"/>
      <c r="NEB750" s="825"/>
      <c r="NEC750" s="89"/>
      <c r="NED750" s="89"/>
      <c r="NEE750" s="89"/>
      <c r="NEF750" s="89"/>
      <c r="NEG750" s="89"/>
      <c r="NEH750" s="825"/>
      <c r="NEI750" s="825"/>
      <c r="NEJ750" s="89"/>
      <c r="NEK750" s="89"/>
      <c r="NEL750" s="825"/>
      <c r="NEM750" s="825"/>
      <c r="NEN750" s="89"/>
      <c r="NEO750" s="89"/>
      <c r="NEP750" s="825"/>
      <c r="NEQ750" s="825"/>
      <c r="NER750" s="825"/>
      <c r="NES750" s="825"/>
      <c r="NET750" s="825"/>
      <c r="NEU750" s="825"/>
      <c r="NEV750" s="825"/>
      <c r="NEW750" s="89"/>
      <c r="NEX750" s="89"/>
      <c r="NEY750" s="825"/>
      <c r="NEZ750" s="825"/>
      <c r="NFA750" s="89"/>
      <c r="NFB750" s="89"/>
      <c r="NFC750" s="825"/>
      <c r="NFD750" s="825"/>
      <c r="NFE750" s="825"/>
      <c r="NFF750" s="825"/>
      <c r="NFG750" s="825"/>
      <c r="NFH750" s="203"/>
      <c r="NFI750" s="107"/>
      <c r="NFJ750" s="825"/>
      <c r="NFK750" s="825"/>
      <c r="NFL750" s="825"/>
      <c r="NFM750" s="825"/>
      <c r="NFN750" s="825"/>
      <c r="NFO750" s="825"/>
      <c r="NFP750" s="825"/>
      <c r="NFQ750" s="168"/>
      <c r="NFR750" s="168"/>
      <c r="NFS750" s="168"/>
      <c r="NFT750" s="168"/>
      <c r="NFU750" s="168"/>
      <c r="NFV750" s="168"/>
      <c r="NFW750" s="168"/>
      <c r="NFX750" s="168"/>
      <c r="NFY750" s="168"/>
      <c r="NFZ750" s="168"/>
      <c r="NGA750" s="168"/>
      <c r="NGB750" s="168"/>
      <c r="NGC750" s="168"/>
      <c r="NGD750" s="168"/>
      <c r="NGE750" s="168"/>
      <c r="NGF750" s="168"/>
      <c r="NGG750" s="168"/>
      <c r="NGH750" s="168"/>
      <c r="NGI750" s="168"/>
      <c r="NGJ750" s="168"/>
      <c r="NGK750" s="168"/>
      <c r="NGL750" s="168"/>
      <c r="NGM750" s="168"/>
      <c r="NGN750" s="168"/>
      <c r="NGO750" s="168"/>
      <c r="NGP750" s="168"/>
      <c r="NGQ750" s="168"/>
      <c r="NGR750" s="168"/>
      <c r="NGS750" s="168"/>
      <c r="NGT750" s="168"/>
      <c r="NGU750" s="168"/>
      <c r="NGV750" s="168"/>
      <c r="NGW750" s="168"/>
      <c r="NGX750" s="168"/>
      <c r="NGY750" s="168"/>
      <c r="NGZ750" s="168"/>
      <c r="NHA750" s="168"/>
      <c r="NHB750" s="168"/>
      <c r="NHC750" s="168"/>
      <c r="NHD750" s="168"/>
      <c r="NHE750" s="168"/>
      <c r="NHF750" s="168"/>
      <c r="NHG750" s="168"/>
      <c r="NHH750" s="168"/>
      <c r="NHI750" s="825"/>
      <c r="NHJ750" s="825"/>
      <c r="NHK750" s="825"/>
      <c r="NHL750" s="825"/>
      <c r="NHM750" s="825"/>
      <c r="NHN750" s="825"/>
      <c r="NHO750" s="825"/>
      <c r="NHP750" s="825"/>
      <c r="NHQ750" s="825"/>
      <c r="NHR750" s="825"/>
      <c r="NHS750" s="825"/>
      <c r="NHT750" s="825"/>
      <c r="NHU750" s="825"/>
      <c r="NHV750" s="825"/>
      <c r="NHW750" s="825"/>
      <c r="NHX750" s="825"/>
      <c r="NHY750" s="825"/>
      <c r="NHZ750" s="825"/>
      <c r="NIA750" s="825"/>
      <c r="NIB750" s="825"/>
      <c r="NIC750" s="825"/>
      <c r="NID750" s="825"/>
      <c r="NIE750" s="825"/>
      <c r="NIF750" s="825"/>
      <c r="NIG750" s="89"/>
      <c r="NIH750" s="89"/>
      <c r="NII750" s="89"/>
      <c r="NIJ750" s="89"/>
      <c r="NIK750" s="89"/>
      <c r="NIL750" s="825"/>
      <c r="NIM750" s="825"/>
      <c r="NIN750" s="89"/>
      <c r="NIO750" s="89"/>
      <c r="NIP750" s="825"/>
      <c r="NIQ750" s="825"/>
      <c r="NIR750" s="89"/>
      <c r="NIS750" s="89"/>
      <c r="NIT750" s="825"/>
      <c r="NIU750" s="825"/>
      <c r="NIV750" s="825"/>
      <c r="NIW750" s="825"/>
      <c r="NIX750" s="825"/>
      <c r="NIY750" s="825"/>
      <c r="NIZ750" s="825"/>
      <c r="NJA750" s="89"/>
      <c r="NJB750" s="89"/>
      <c r="NJC750" s="825"/>
      <c r="NJD750" s="825"/>
      <c r="NJE750" s="89"/>
      <c r="NJF750" s="89"/>
      <c r="NJG750" s="825"/>
      <c r="NJH750" s="825"/>
      <c r="NJI750" s="825"/>
      <c r="NJJ750" s="825"/>
      <c r="NJK750" s="825"/>
      <c r="NJL750" s="203"/>
      <c r="NJM750" s="107"/>
      <c r="NJN750" s="825"/>
      <c r="NJO750" s="825"/>
      <c r="NJP750" s="825"/>
      <c r="NJQ750" s="825"/>
      <c r="NJR750" s="825"/>
      <c r="NJS750" s="825"/>
      <c r="NJT750" s="825"/>
      <c r="NJU750" s="168"/>
      <c r="NJV750" s="168"/>
      <c r="NJW750" s="168"/>
      <c r="NJX750" s="168"/>
      <c r="NJY750" s="168"/>
      <c r="NJZ750" s="168"/>
      <c r="NKA750" s="168"/>
      <c r="NKB750" s="168"/>
      <c r="NKC750" s="168"/>
      <c r="NKD750" s="168"/>
      <c r="NKE750" s="168"/>
      <c r="NKF750" s="168"/>
      <c r="NKG750" s="168"/>
      <c r="NKH750" s="168"/>
      <c r="NKI750" s="168"/>
      <c r="NKJ750" s="168"/>
      <c r="NKK750" s="168"/>
      <c r="NKL750" s="168"/>
      <c r="NKM750" s="168"/>
      <c r="NKN750" s="168"/>
      <c r="NKO750" s="168"/>
      <c r="NKP750" s="168"/>
      <c r="NKQ750" s="168"/>
      <c r="NKR750" s="168"/>
      <c r="NKS750" s="168"/>
      <c r="NKT750" s="168"/>
      <c r="NKU750" s="168"/>
      <c r="NKV750" s="168"/>
      <c r="NKW750" s="168"/>
      <c r="NKX750" s="168"/>
      <c r="NKY750" s="168"/>
      <c r="NKZ750" s="168"/>
      <c r="NLA750" s="168"/>
      <c r="NLB750" s="168"/>
      <c r="NLC750" s="168"/>
      <c r="NLD750" s="168"/>
      <c r="NLE750" s="168"/>
      <c r="NLF750" s="168"/>
      <c r="NLG750" s="168"/>
      <c r="NLH750" s="168"/>
      <c r="NLI750" s="168"/>
      <c r="NLJ750" s="168"/>
      <c r="NLK750" s="168"/>
      <c r="NLL750" s="168"/>
      <c r="NLM750" s="825"/>
      <c r="NLN750" s="825"/>
      <c r="NLO750" s="825"/>
      <c r="NLP750" s="825"/>
      <c r="NLQ750" s="825"/>
      <c r="NLR750" s="825"/>
      <c r="NLS750" s="825"/>
      <c r="NLT750" s="825"/>
      <c r="NLU750" s="825"/>
      <c r="NLV750" s="825"/>
      <c r="NLW750" s="825"/>
      <c r="NLX750" s="825"/>
      <c r="NLY750" s="825"/>
      <c r="NLZ750" s="825"/>
      <c r="NMA750" s="825"/>
      <c r="NMB750" s="825"/>
      <c r="NMC750" s="825"/>
      <c r="NMD750" s="825"/>
      <c r="NME750" s="825"/>
      <c r="NMF750" s="825"/>
      <c r="NMG750" s="825"/>
      <c r="NMH750" s="825"/>
      <c r="NMI750" s="825"/>
      <c r="NMJ750" s="825"/>
      <c r="NMK750" s="89"/>
      <c r="NML750" s="89"/>
      <c r="NMM750" s="89"/>
      <c r="NMN750" s="89"/>
      <c r="NMO750" s="89"/>
      <c r="NMP750" s="825"/>
      <c r="NMQ750" s="825"/>
      <c r="NMR750" s="89"/>
      <c r="NMS750" s="89"/>
      <c r="NMT750" s="825"/>
      <c r="NMU750" s="825"/>
      <c r="NMV750" s="89"/>
      <c r="NMW750" s="89"/>
      <c r="NMX750" s="825"/>
      <c r="NMY750" s="825"/>
      <c r="NMZ750" s="825"/>
      <c r="NNA750" s="825"/>
      <c r="NNB750" s="825"/>
      <c r="NNC750" s="825"/>
      <c r="NND750" s="825"/>
      <c r="NNE750" s="89"/>
      <c r="NNF750" s="89"/>
      <c r="NNG750" s="825"/>
      <c r="NNH750" s="825"/>
      <c r="NNI750" s="89"/>
      <c r="NNJ750" s="89"/>
      <c r="NNK750" s="825"/>
      <c r="NNL750" s="825"/>
      <c r="NNM750" s="825"/>
      <c r="NNN750" s="825"/>
      <c r="NNO750" s="825"/>
      <c r="NNP750" s="203"/>
      <c r="NNQ750" s="107"/>
      <c r="NNR750" s="825"/>
      <c r="NNS750" s="825"/>
      <c r="NNT750" s="825"/>
      <c r="NNU750" s="825"/>
      <c r="NNV750" s="825"/>
      <c r="NNW750" s="825"/>
      <c r="NNX750" s="825"/>
      <c r="NNY750" s="168"/>
      <c r="NNZ750" s="168"/>
      <c r="NOA750" s="168"/>
      <c r="NOB750" s="168"/>
      <c r="NOC750" s="168"/>
      <c r="NOD750" s="168"/>
      <c r="NOE750" s="168"/>
      <c r="NOF750" s="168"/>
      <c r="NOG750" s="168"/>
      <c r="NOH750" s="168"/>
      <c r="NOI750" s="168"/>
      <c r="NOJ750" s="168"/>
      <c r="NOK750" s="168"/>
      <c r="NOL750" s="168"/>
      <c r="NOM750" s="168"/>
      <c r="NON750" s="168"/>
      <c r="NOO750" s="168"/>
      <c r="NOP750" s="168"/>
      <c r="NOQ750" s="168"/>
      <c r="NOR750" s="168"/>
      <c r="NOS750" s="168"/>
      <c r="NOT750" s="168"/>
      <c r="NOU750" s="168"/>
      <c r="NOV750" s="168"/>
      <c r="NOW750" s="168"/>
      <c r="NOX750" s="168"/>
      <c r="NOY750" s="168"/>
      <c r="NOZ750" s="168"/>
      <c r="NPA750" s="168"/>
      <c r="NPB750" s="168"/>
      <c r="NPC750" s="168"/>
      <c r="NPD750" s="168"/>
      <c r="NPE750" s="168"/>
      <c r="NPF750" s="168"/>
      <c r="NPG750" s="168"/>
      <c r="NPH750" s="168"/>
      <c r="NPI750" s="168"/>
      <c r="NPJ750" s="168"/>
      <c r="NPK750" s="168"/>
      <c r="NPL750" s="168"/>
      <c r="NPM750" s="168"/>
      <c r="NPN750" s="168"/>
      <c r="NPO750" s="168"/>
      <c r="NPP750" s="168"/>
      <c r="NPQ750" s="825"/>
      <c r="NPR750" s="825"/>
      <c r="NPS750" s="825"/>
      <c r="NPT750" s="825"/>
      <c r="NPU750" s="825"/>
      <c r="NPV750" s="825"/>
      <c r="NPW750" s="825"/>
      <c r="NPX750" s="825"/>
      <c r="NPY750" s="825"/>
      <c r="NPZ750" s="825"/>
      <c r="NQA750" s="825"/>
      <c r="NQB750" s="825"/>
      <c r="NQC750" s="825"/>
      <c r="NQD750" s="825"/>
      <c r="NQE750" s="825"/>
      <c r="NQF750" s="825"/>
      <c r="NQG750" s="825"/>
      <c r="NQH750" s="825"/>
      <c r="NQI750" s="825"/>
      <c r="NQJ750" s="825"/>
      <c r="NQK750" s="825"/>
      <c r="NQL750" s="825"/>
      <c r="NQM750" s="825"/>
      <c r="NQN750" s="825"/>
      <c r="NQO750" s="89"/>
      <c r="NQP750" s="89"/>
      <c r="NQQ750" s="89"/>
      <c r="NQR750" s="89"/>
      <c r="NQS750" s="89"/>
      <c r="NQT750" s="825"/>
      <c r="NQU750" s="825"/>
      <c r="NQV750" s="89"/>
      <c r="NQW750" s="89"/>
      <c r="NQX750" s="825"/>
      <c r="NQY750" s="825"/>
      <c r="NQZ750" s="89"/>
      <c r="NRA750" s="89"/>
      <c r="NRB750" s="825"/>
      <c r="NRC750" s="825"/>
      <c r="NRD750" s="825"/>
      <c r="NRE750" s="825"/>
      <c r="NRF750" s="825"/>
      <c r="NRG750" s="825"/>
      <c r="NRH750" s="825"/>
      <c r="NRI750" s="89"/>
      <c r="NRJ750" s="89"/>
      <c r="NRK750" s="825"/>
      <c r="NRL750" s="825"/>
      <c r="NRM750" s="89"/>
      <c r="NRN750" s="89"/>
      <c r="NRO750" s="825"/>
      <c r="NRP750" s="825"/>
      <c r="NRQ750" s="825"/>
      <c r="NRR750" s="825"/>
      <c r="NRS750" s="825"/>
      <c r="NRT750" s="203"/>
      <c r="NRU750" s="107"/>
      <c r="NRV750" s="825"/>
      <c r="NRW750" s="825"/>
      <c r="NRX750" s="825"/>
      <c r="NRY750" s="825"/>
      <c r="NRZ750" s="825"/>
      <c r="NSA750" s="825"/>
      <c r="NSB750" s="825"/>
      <c r="NSC750" s="168"/>
      <c r="NSD750" s="168"/>
      <c r="NSE750" s="168"/>
      <c r="NSF750" s="168"/>
      <c r="NSG750" s="168"/>
      <c r="NSH750" s="168"/>
      <c r="NSI750" s="168"/>
      <c r="NSJ750" s="168"/>
      <c r="NSK750" s="168"/>
      <c r="NSL750" s="168"/>
      <c r="NSM750" s="168"/>
      <c r="NSN750" s="168"/>
      <c r="NSO750" s="168"/>
      <c r="NSP750" s="168"/>
      <c r="NSQ750" s="168"/>
      <c r="NSR750" s="168"/>
      <c r="NSS750" s="168"/>
      <c r="NST750" s="168"/>
      <c r="NSU750" s="168"/>
      <c r="NSV750" s="168"/>
      <c r="NSW750" s="168"/>
      <c r="NSX750" s="168"/>
      <c r="NSY750" s="168"/>
      <c r="NSZ750" s="168"/>
      <c r="NTA750" s="168"/>
      <c r="NTB750" s="168"/>
      <c r="NTC750" s="168"/>
      <c r="NTD750" s="168"/>
      <c r="NTE750" s="168"/>
      <c r="NTF750" s="168"/>
      <c r="NTG750" s="168"/>
      <c r="NTH750" s="168"/>
      <c r="NTI750" s="168"/>
      <c r="NTJ750" s="168"/>
      <c r="NTK750" s="168"/>
      <c r="NTL750" s="168"/>
      <c r="NTM750" s="168"/>
      <c r="NTN750" s="168"/>
      <c r="NTO750" s="168"/>
      <c r="NTP750" s="168"/>
      <c r="NTQ750" s="168"/>
      <c r="NTR750" s="168"/>
      <c r="NTS750" s="168"/>
      <c r="NTT750" s="168"/>
      <c r="NTU750" s="825"/>
      <c r="NTV750" s="825"/>
      <c r="NTW750" s="825"/>
      <c r="NTX750" s="825"/>
      <c r="NTY750" s="825"/>
      <c r="NTZ750" s="825"/>
      <c r="NUA750" s="825"/>
      <c r="NUB750" s="825"/>
      <c r="NUC750" s="825"/>
      <c r="NUD750" s="825"/>
      <c r="NUE750" s="825"/>
      <c r="NUF750" s="825"/>
      <c r="NUG750" s="825"/>
      <c r="NUH750" s="825"/>
      <c r="NUI750" s="825"/>
      <c r="NUJ750" s="825"/>
      <c r="NUK750" s="825"/>
      <c r="NUL750" s="825"/>
      <c r="NUM750" s="825"/>
      <c r="NUN750" s="825"/>
      <c r="NUO750" s="825"/>
      <c r="NUP750" s="825"/>
      <c r="NUQ750" s="825"/>
      <c r="NUR750" s="825"/>
      <c r="NUS750" s="89"/>
      <c r="NUT750" s="89"/>
      <c r="NUU750" s="89"/>
      <c r="NUV750" s="89"/>
      <c r="NUW750" s="89"/>
      <c r="NUX750" s="825"/>
      <c r="NUY750" s="825"/>
      <c r="NUZ750" s="89"/>
      <c r="NVA750" s="89"/>
      <c r="NVB750" s="825"/>
      <c r="NVC750" s="825"/>
      <c r="NVD750" s="89"/>
      <c r="NVE750" s="89"/>
      <c r="NVF750" s="825"/>
      <c r="NVG750" s="825"/>
      <c r="NVH750" s="825"/>
      <c r="NVI750" s="825"/>
      <c r="NVJ750" s="825"/>
      <c r="NVK750" s="825"/>
      <c r="NVL750" s="825"/>
      <c r="NVM750" s="89"/>
      <c r="NVN750" s="89"/>
      <c r="NVO750" s="825"/>
      <c r="NVP750" s="825"/>
      <c r="NVQ750" s="89"/>
      <c r="NVR750" s="89"/>
      <c r="NVS750" s="825"/>
      <c r="NVT750" s="825"/>
      <c r="NVU750" s="825"/>
      <c r="NVV750" s="825"/>
      <c r="NVW750" s="825"/>
      <c r="NVX750" s="203"/>
      <c r="NVY750" s="107"/>
      <c r="NVZ750" s="825"/>
      <c r="NWA750" s="825"/>
      <c r="NWB750" s="825"/>
      <c r="NWC750" s="825"/>
      <c r="NWD750" s="825"/>
      <c r="NWE750" s="825"/>
      <c r="NWF750" s="825"/>
      <c r="NWG750" s="168"/>
      <c r="NWH750" s="168"/>
      <c r="NWI750" s="168"/>
      <c r="NWJ750" s="168"/>
      <c r="NWK750" s="168"/>
      <c r="NWL750" s="168"/>
      <c r="NWM750" s="168"/>
      <c r="NWN750" s="168"/>
      <c r="NWO750" s="168"/>
      <c r="NWP750" s="168"/>
      <c r="NWQ750" s="168"/>
      <c r="NWR750" s="168"/>
      <c r="NWS750" s="168"/>
      <c r="NWT750" s="168"/>
      <c r="NWU750" s="168"/>
      <c r="NWV750" s="168"/>
      <c r="NWW750" s="168"/>
      <c r="NWX750" s="168"/>
      <c r="NWY750" s="168"/>
      <c r="NWZ750" s="168"/>
      <c r="NXA750" s="168"/>
      <c r="NXB750" s="168"/>
      <c r="NXC750" s="168"/>
      <c r="NXD750" s="168"/>
      <c r="NXE750" s="168"/>
      <c r="NXF750" s="168"/>
      <c r="NXG750" s="168"/>
      <c r="NXH750" s="168"/>
      <c r="NXI750" s="168"/>
      <c r="NXJ750" s="168"/>
      <c r="NXK750" s="168"/>
      <c r="NXL750" s="168"/>
      <c r="NXM750" s="168"/>
      <c r="NXN750" s="168"/>
      <c r="NXO750" s="168"/>
      <c r="NXP750" s="168"/>
      <c r="NXQ750" s="168"/>
      <c r="NXR750" s="168"/>
      <c r="NXS750" s="168"/>
      <c r="NXT750" s="168"/>
      <c r="NXU750" s="168"/>
      <c r="NXV750" s="168"/>
      <c r="NXW750" s="168"/>
      <c r="NXX750" s="168"/>
      <c r="NXY750" s="825"/>
      <c r="NXZ750" s="825"/>
      <c r="NYA750" s="825"/>
      <c r="NYB750" s="825"/>
      <c r="NYC750" s="825"/>
      <c r="NYD750" s="825"/>
      <c r="NYE750" s="825"/>
      <c r="NYF750" s="825"/>
      <c r="NYG750" s="825"/>
      <c r="NYH750" s="825"/>
      <c r="NYI750" s="825"/>
      <c r="NYJ750" s="825"/>
      <c r="NYK750" s="825"/>
      <c r="NYL750" s="825"/>
      <c r="NYM750" s="825"/>
      <c r="NYN750" s="825"/>
      <c r="NYO750" s="825"/>
      <c r="NYP750" s="825"/>
      <c r="NYQ750" s="825"/>
      <c r="NYR750" s="825"/>
      <c r="NYS750" s="825"/>
      <c r="NYT750" s="825"/>
      <c r="NYU750" s="825"/>
      <c r="NYV750" s="825"/>
      <c r="NYW750" s="89"/>
      <c r="NYX750" s="89"/>
      <c r="NYY750" s="89"/>
      <c r="NYZ750" s="89"/>
      <c r="NZA750" s="89"/>
      <c r="NZB750" s="825"/>
      <c r="NZC750" s="825"/>
      <c r="NZD750" s="89"/>
      <c r="NZE750" s="89"/>
      <c r="NZF750" s="825"/>
      <c r="NZG750" s="825"/>
      <c r="NZH750" s="89"/>
      <c r="NZI750" s="89"/>
      <c r="NZJ750" s="825"/>
      <c r="NZK750" s="825"/>
      <c r="NZL750" s="825"/>
      <c r="NZM750" s="825"/>
      <c r="NZN750" s="825"/>
      <c r="NZO750" s="825"/>
      <c r="NZP750" s="825"/>
      <c r="NZQ750" s="89"/>
      <c r="NZR750" s="89"/>
      <c r="NZS750" s="825"/>
      <c r="NZT750" s="825"/>
      <c r="NZU750" s="89"/>
      <c r="NZV750" s="89"/>
      <c r="NZW750" s="825"/>
      <c r="NZX750" s="825"/>
      <c r="NZY750" s="825"/>
      <c r="NZZ750" s="825"/>
      <c r="OAA750" s="825"/>
      <c r="OAB750" s="203"/>
      <c r="OAC750" s="107"/>
      <c r="OAD750" s="825"/>
      <c r="OAE750" s="825"/>
      <c r="OAF750" s="825"/>
      <c r="OAG750" s="825"/>
      <c r="OAH750" s="825"/>
      <c r="OAI750" s="825"/>
      <c r="OAJ750" s="825"/>
      <c r="OAK750" s="168"/>
      <c r="OAL750" s="168"/>
      <c r="OAM750" s="168"/>
      <c r="OAN750" s="168"/>
      <c r="OAO750" s="168"/>
      <c r="OAP750" s="168"/>
      <c r="OAQ750" s="168"/>
      <c r="OAR750" s="168"/>
      <c r="OAS750" s="168"/>
      <c r="OAT750" s="168"/>
      <c r="OAU750" s="168"/>
      <c r="OAV750" s="168"/>
      <c r="OAW750" s="168"/>
      <c r="OAX750" s="168"/>
      <c r="OAY750" s="168"/>
      <c r="OAZ750" s="168"/>
      <c r="OBA750" s="168"/>
      <c r="OBB750" s="168"/>
      <c r="OBC750" s="168"/>
      <c r="OBD750" s="168"/>
      <c r="OBE750" s="168"/>
      <c r="OBF750" s="168"/>
      <c r="OBG750" s="168"/>
      <c r="OBH750" s="168"/>
      <c r="OBI750" s="168"/>
      <c r="OBJ750" s="168"/>
      <c r="OBK750" s="168"/>
      <c r="OBL750" s="168"/>
      <c r="OBM750" s="168"/>
      <c r="OBN750" s="168"/>
      <c r="OBO750" s="168"/>
      <c r="OBP750" s="168"/>
      <c r="OBQ750" s="168"/>
      <c r="OBR750" s="168"/>
      <c r="OBS750" s="168"/>
      <c r="OBT750" s="168"/>
      <c r="OBU750" s="168"/>
      <c r="OBV750" s="168"/>
      <c r="OBW750" s="168"/>
      <c r="OBX750" s="168"/>
      <c r="OBY750" s="168"/>
      <c r="OBZ750" s="168"/>
      <c r="OCA750" s="168"/>
      <c r="OCB750" s="168"/>
      <c r="OCC750" s="825"/>
      <c r="OCD750" s="825"/>
      <c r="OCE750" s="825"/>
      <c r="OCF750" s="825"/>
      <c r="OCG750" s="825"/>
      <c r="OCH750" s="825"/>
      <c r="OCI750" s="825"/>
      <c r="OCJ750" s="825"/>
      <c r="OCK750" s="825"/>
      <c r="OCL750" s="825"/>
      <c r="OCM750" s="825"/>
      <c r="OCN750" s="825"/>
      <c r="OCO750" s="825"/>
      <c r="OCP750" s="825"/>
      <c r="OCQ750" s="825"/>
      <c r="OCR750" s="825"/>
      <c r="OCS750" s="825"/>
      <c r="OCT750" s="825"/>
      <c r="OCU750" s="825"/>
      <c r="OCV750" s="825"/>
      <c r="OCW750" s="825"/>
      <c r="OCX750" s="825"/>
      <c r="OCY750" s="825"/>
      <c r="OCZ750" s="825"/>
      <c r="ODA750" s="89"/>
      <c r="ODB750" s="89"/>
      <c r="ODC750" s="89"/>
      <c r="ODD750" s="89"/>
      <c r="ODE750" s="89"/>
      <c r="ODF750" s="825"/>
      <c r="ODG750" s="825"/>
      <c r="ODH750" s="89"/>
      <c r="ODI750" s="89"/>
      <c r="ODJ750" s="825"/>
      <c r="ODK750" s="825"/>
      <c r="ODL750" s="89"/>
      <c r="ODM750" s="89"/>
      <c r="ODN750" s="825"/>
      <c r="ODO750" s="825"/>
      <c r="ODP750" s="825"/>
      <c r="ODQ750" s="825"/>
      <c r="ODR750" s="825"/>
      <c r="ODS750" s="825"/>
      <c r="ODT750" s="825"/>
      <c r="ODU750" s="89"/>
      <c r="ODV750" s="89"/>
      <c r="ODW750" s="825"/>
      <c r="ODX750" s="825"/>
      <c r="ODY750" s="89"/>
      <c r="ODZ750" s="89"/>
      <c r="OEA750" s="825"/>
      <c r="OEB750" s="825"/>
      <c r="OEC750" s="825"/>
      <c r="OED750" s="825"/>
      <c r="OEE750" s="825"/>
      <c r="OEF750" s="203"/>
      <c r="OEG750" s="107"/>
      <c r="OEH750" s="825"/>
      <c r="OEI750" s="825"/>
      <c r="OEJ750" s="825"/>
      <c r="OEK750" s="825"/>
      <c r="OEL750" s="825"/>
      <c r="OEM750" s="825"/>
      <c r="OEN750" s="825"/>
      <c r="OEO750" s="168"/>
      <c r="OEP750" s="168"/>
      <c r="OEQ750" s="168"/>
      <c r="OER750" s="168"/>
      <c r="OES750" s="168"/>
      <c r="OET750" s="168"/>
      <c r="OEU750" s="168"/>
      <c r="OEV750" s="168"/>
      <c r="OEW750" s="168"/>
      <c r="OEX750" s="168"/>
      <c r="OEY750" s="168"/>
      <c r="OEZ750" s="168"/>
      <c r="OFA750" s="168"/>
      <c r="OFB750" s="168"/>
      <c r="OFC750" s="168"/>
      <c r="OFD750" s="168"/>
      <c r="OFE750" s="168"/>
      <c r="OFF750" s="168"/>
      <c r="OFG750" s="168"/>
      <c r="OFH750" s="168"/>
      <c r="OFI750" s="168"/>
      <c r="OFJ750" s="168"/>
      <c r="OFK750" s="168"/>
      <c r="OFL750" s="168"/>
      <c r="OFM750" s="168"/>
      <c r="OFN750" s="168"/>
      <c r="OFO750" s="168"/>
      <c r="OFP750" s="168"/>
      <c r="OFQ750" s="168"/>
      <c r="OFR750" s="168"/>
      <c r="OFS750" s="168"/>
      <c r="OFT750" s="168"/>
      <c r="OFU750" s="168"/>
      <c r="OFV750" s="168"/>
      <c r="OFW750" s="168"/>
      <c r="OFX750" s="168"/>
      <c r="OFY750" s="168"/>
      <c r="OFZ750" s="168"/>
      <c r="OGA750" s="168"/>
      <c r="OGB750" s="168"/>
      <c r="OGC750" s="168"/>
      <c r="OGD750" s="168"/>
      <c r="OGE750" s="168"/>
      <c r="OGF750" s="168"/>
      <c r="OGG750" s="825"/>
      <c r="OGH750" s="825"/>
      <c r="OGI750" s="825"/>
      <c r="OGJ750" s="825"/>
      <c r="OGK750" s="825"/>
      <c r="OGL750" s="825"/>
      <c r="OGM750" s="825"/>
      <c r="OGN750" s="825"/>
      <c r="OGO750" s="825"/>
      <c r="OGP750" s="825"/>
      <c r="OGQ750" s="825"/>
      <c r="OGR750" s="825"/>
      <c r="OGS750" s="825"/>
      <c r="OGT750" s="825"/>
      <c r="OGU750" s="825"/>
      <c r="OGV750" s="825"/>
      <c r="OGW750" s="825"/>
      <c r="OGX750" s="825"/>
      <c r="OGY750" s="825"/>
      <c r="OGZ750" s="825"/>
      <c r="OHA750" s="825"/>
      <c r="OHB750" s="825"/>
      <c r="OHC750" s="825"/>
      <c r="OHD750" s="825"/>
      <c r="OHE750" s="89"/>
      <c r="OHF750" s="89"/>
      <c r="OHG750" s="89"/>
      <c r="OHH750" s="89"/>
      <c r="OHI750" s="89"/>
      <c r="OHJ750" s="825"/>
      <c r="OHK750" s="825"/>
      <c r="OHL750" s="89"/>
      <c r="OHM750" s="89"/>
      <c r="OHN750" s="825"/>
      <c r="OHO750" s="825"/>
      <c r="OHP750" s="89"/>
      <c r="OHQ750" s="89"/>
      <c r="OHR750" s="825"/>
      <c r="OHS750" s="825"/>
      <c r="OHT750" s="825"/>
      <c r="OHU750" s="825"/>
      <c r="OHV750" s="825"/>
      <c r="OHW750" s="825"/>
      <c r="OHX750" s="825"/>
      <c r="OHY750" s="89"/>
      <c r="OHZ750" s="89"/>
      <c r="OIA750" s="825"/>
      <c r="OIB750" s="825"/>
      <c r="OIC750" s="89"/>
      <c r="OID750" s="89"/>
      <c r="OIE750" s="825"/>
      <c r="OIF750" s="825"/>
      <c r="OIG750" s="825"/>
      <c r="OIH750" s="825"/>
      <c r="OII750" s="825"/>
      <c r="OIJ750" s="203"/>
      <c r="OIK750" s="107"/>
      <c r="OIL750" s="825"/>
      <c r="OIM750" s="825"/>
      <c r="OIN750" s="825"/>
      <c r="OIO750" s="825"/>
      <c r="OIP750" s="825"/>
      <c r="OIQ750" s="825"/>
      <c r="OIR750" s="825"/>
      <c r="OIS750" s="168"/>
      <c r="OIT750" s="168"/>
      <c r="OIU750" s="168"/>
      <c r="OIV750" s="168"/>
      <c r="OIW750" s="168"/>
      <c r="OIX750" s="168"/>
      <c r="OIY750" s="168"/>
      <c r="OIZ750" s="168"/>
      <c r="OJA750" s="168"/>
      <c r="OJB750" s="168"/>
      <c r="OJC750" s="168"/>
      <c r="OJD750" s="168"/>
      <c r="OJE750" s="168"/>
      <c r="OJF750" s="168"/>
      <c r="OJG750" s="168"/>
      <c r="OJH750" s="168"/>
      <c r="OJI750" s="168"/>
      <c r="OJJ750" s="168"/>
      <c r="OJK750" s="168"/>
      <c r="OJL750" s="168"/>
      <c r="OJM750" s="168"/>
      <c r="OJN750" s="168"/>
      <c r="OJO750" s="168"/>
      <c r="OJP750" s="168"/>
      <c r="OJQ750" s="168"/>
      <c r="OJR750" s="168"/>
      <c r="OJS750" s="168"/>
      <c r="OJT750" s="168"/>
      <c r="OJU750" s="168"/>
      <c r="OJV750" s="168"/>
      <c r="OJW750" s="168"/>
      <c r="OJX750" s="168"/>
      <c r="OJY750" s="168"/>
      <c r="OJZ750" s="168"/>
      <c r="OKA750" s="168"/>
      <c r="OKB750" s="168"/>
      <c r="OKC750" s="168"/>
      <c r="OKD750" s="168"/>
      <c r="OKE750" s="168"/>
      <c r="OKF750" s="168"/>
      <c r="OKG750" s="168"/>
      <c r="OKH750" s="168"/>
      <c r="OKI750" s="168"/>
      <c r="OKJ750" s="168"/>
      <c r="OKK750" s="825"/>
      <c r="OKL750" s="825"/>
      <c r="OKM750" s="825"/>
      <c r="OKN750" s="825"/>
      <c r="OKO750" s="825"/>
      <c r="OKP750" s="825"/>
      <c r="OKQ750" s="825"/>
      <c r="OKR750" s="825"/>
      <c r="OKS750" s="825"/>
      <c r="OKT750" s="825"/>
      <c r="OKU750" s="825"/>
      <c r="OKV750" s="825"/>
      <c r="OKW750" s="825"/>
      <c r="OKX750" s="825"/>
      <c r="OKY750" s="825"/>
      <c r="OKZ750" s="825"/>
      <c r="OLA750" s="825"/>
      <c r="OLB750" s="825"/>
      <c r="OLC750" s="825"/>
      <c r="OLD750" s="825"/>
      <c r="OLE750" s="825"/>
      <c r="OLF750" s="825"/>
      <c r="OLG750" s="825"/>
      <c r="OLH750" s="825"/>
      <c r="OLI750" s="89"/>
      <c r="OLJ750" s="89"/>
      <c r="OLK750" s="89"/>
      <c r="OLL750" s="89"/>
      <c r="OLM750" s="89"/>
      <c r="OLN750" s="825"/>
      <c r="OLO750" s="825"/>
      <c r="OLP750" s="89"/>
      <c r="OLQ750" s="89"/>
      <c r="OLR750" s="825"/>
      <c r="OLS750" s="825"/>
      <c r="OLT750" s="89"/>
      <c r="OLU750" s="89"/>
      <c r="OLV750" s="825"/>
      <c r="OLW750" s="825"/>
      <c r="OLX750" s="825"/>
      <c r="OLY750" s="825"/>
      <c r="OLZ750" s="825"/>
      <c r="OMA750" s="825"/>
      <c r="OMB750" s="825"/>
      <c r="OMC750" s="89"/>
      <c r="OMD750" s="89"/>
      <c r="OME750" s="825"/>
      <c r="OMF750" s="825"/>
      <c r="OMG750" s="89"/>
      <c r="OMH750" s="89"/>
      <c r="OMI750" s="825"/>
      <c r="OMJ750" s="825"/>
      <c r="OMK750" s="825"/>
      <c r="OML750" s="825"/>
      <c r="OMM750" s="825"/>
      <c r="OMN750" s="203"/>
      <c r="OMO750" s="107"/>
      <c r="OMP750" s="825"/>
      <c r="OMQ750" s="825"/>
      <c r="OMR750" s="825"/>
      <c r="OMS750" s="825"/>
      <c r="OMT750" s="825"/>
      <c r="OMU750" s="825"/>
      <c r="OMV750" s="825"/>
      <c r="OMW750" s="168"/>
      <c r="OMX750" s="168"/>
      <c r="OMY750" s="168"/>
      <c r="OMZ750" s="168"/>
      <c r="ONA750" s="168"/>
      <c r="ONB750" s="168"/>
      <c r="ONC750" s="168"/>
      <c r="OND750" s="168"/>
      <c r="ONE750" s="168"/>
      <c r="ONF750" s="168"/>
      <c r="ONG750" s="168"/>
      <c r="ONH750" s="168"/>
      <c r="ONI750" s="168"/>
      <c r="ONJ750" s="168"/>
      <c r="ONK750" s="168"/>
      <c r="ONL750" s="168"/>
      <c r="ONM750" s="168"/>
      <c r="ONN750" s="168"/>
      <c r="ONO750" s="168"/>
      <c r="ONP750" s="168"/>
      <c r="ONQ750" s="168"/>
      <c r="ONR750" s="168"/>
      <c r="ONS750" s="168"/>
      <c r="ONT750" s="168"/>
      <c r="ONU750" s="168"/>
      <c r="ONV750" s="168"/>
      <c r="ONW750" s="168"/>
      <c r="ONX750" s="168"/>
      <c r="ONY750" s="168"/>
      <c r="ONZ750" s="168"/>
      <c r="OOA750" s="168"/>
      <c r="OOB750" s="168"/>
      <c r="OOC750" s="168"/>
      <c r="OOD750" s="168"/>
      <c r="OOE750" s="168"/>
      <c r="OOF750" s="168"/>
      <c r="OOG750" s="168"/>
      <c r="OOH750" s="168"/>
      <c r="OOI750" s="168"/>
      <c r="OOJ750" s="168"/>
      <c r="OOK750" s="168"/>
      <c r="OOL750" s="168"/>
      <c r="OOM750" s="168"/>
      <c r="OON750" s="168"/>
      <c r="OOO750" s="825"/>
      <c r="OOP750" s="825"/>
      <c r="OOQ750" s="825"/>
      <c r="OOR750" s="825"/>
      <c r="OOS750" s="825"/>
      <c r="OOT750" s="825"/>
      <c r="OOU750" s="825"/>
      <c r="OOV750" s="825"/>
      <c r="OOW750" s="825"/>
      <c r="OOX750" s="825"/>
      <c r="OOY750" s="825"/>
      <c r="OOZ750" s="825"/>
      <c r="OPA750" s="825"/>
      <c r="OPB750" s="825"/>
      <c r="OPC750" s="825"/>
      <c r="OPD750" s="825"/>
      <c r="OPE750" s="825"/>
      <c r="OPF750" s="825"/>
      <c r="OPG750" s="825"/>
      <c r="OPH750" s="825"/>
      <c r="OPI750" s="825"/>
      <c r="OPJ750" s="825"/>
      <c r="OPK750" s="825"/>
      <c r="OPL750" s="825"/>
      <c r="OPM750" s="89"/>
      <c r="OPN750" s="89"/>
      <c r="OPO750" s="89"/>
      <c r="OPP750" s="89"/>
      <c r="OPQ750" s="89"/>
      <c r="OPR750" s="825"/>
      <c r="OPS750" s="825"/>
      <c r="OPT750" s="89"/>
      <c r="OPU750" s="89"/>
      <c r="OPV750" s="825"/>
      <c r="OPW750" s="825"/>
      <c r="OPX750" s="89"/>
      <c r="OPY750" s="89"/>
      <c r="OPZ750" s="825"/>
      <c r="OQA750" s="825"/>
      <c r="OQB750" s="825"/>
      <c r="OQC750" s="825"/>
      <c r="OQD750" s="825"/>
      <c r="OQE750" s="825"/>
      <c r="OQF750" s="825"/>
      <c r="OQG750" s="89"/>
      <c r="OQH750" s="89"/>
      <c r="OQI750" s="825"/>
      <c r="OQJ750" s="825"/>
      <c r="OQK750" s="89"/>
      <c r="OQL750" s="89"/>
      <c r="OQM750" s="825"/>
      <c r="OQN750" s="825"/>
      <c r="OQO750" s="825"/>
      <c r="OQP750" s="825"/>
      <c r="OQQ750" s="825"/>
      <c r="OQR750" s="203"/>
      <c r="OQS750" s="107"/>
      <c r="OQT750" s="825"/>
      <c r="OQU750" s="825"/>
      <c r="OQV750" s="825"/>
      <c r="OQW750" s="825"/>
      <c r="OQX750" s="825"/>
      <c r="OQY750" s="825"/>
      <c r="OQZ750" s="825"/>
      <c r="ORA750" s="168"/>
      <c r="ORB750" s="168"/>
      <c r="ORC750" s="168"/>
      <c r="ORD750" s="168"/>
      <c r="ORE750" s="168"/>
      <c r="ORF750" s="168"/>
      <c r="ORG750" s="168"/>
      <c r="ORH750" s="168"/>
      <c r="ORI750" s="168"/>
      <c r="ORJ750" s="168"/>
      <c r="ORK750" s="168"/>
      <c r="ORL750" s="168"/>
      <c r="ORM750" s="168"/>
      <c r="ORN750" s="168"/>
      <c r="ORO750" s="168"/>
      <c r="ORP750" s="168"/>
      <c r="ORQ750" s="168"/>
      <c r="ORR750" s="168"/>
      <c r="ORS750" s="168"/>
      <c r="ORT750" s="168"/>
      <c r="ORU750" s="168"/>
      <c r="ORV750" s="168"/>
      <c r="ORW750" s="168"/>
      <c r="ORX750" s="168"/>
      <c r="ORY750" s="168"/>
      <c r="ORZ750" s="168"/>
      <c r="OSA750" s="168"/>
      <c r="OSB750" s="168"/>
      <c r="OSC750" s="168"/>
      <c r="OSD750" s="168"/>
      <c r="OSE750" s="168"/>
      <c r="OSF750" s="168"/>
      <c r="OSG750" s="168"/>
      <c r="OSH750" s="168"/>
      <c r="OSI750" s="168"/>
      <c r="OSJ750" s="168"/>
      <c r="OSK750" s="168"/>
      <c r="OSL750" s="168"/>
      <c r="OSM750" s="168"/>
      <c r="OSN750" s="168"/>
      <c r="OSO750" s="168"/>
      <c r="OSP750" s="168"/>
      <c r="OSQ750" s="168"/>
      <c r="OSR750" s="168"/>
      <c r="OSS750" s="825"/>
      <c r="OST750" s="825"/>
      <c r="OSU750" s="825"/>
      <c r="OSV750" s="825"/>
      <c r="OSW750" s="825"/>
      <c r="OSX750" s="825"/>
      <c r="OSY750" s="825"/>
      <c r="OSZ750" s="825"/>
      <c r="OTA750" s="825"/>
      <c r="OTB750" s="825"/>
      <c r="OTC750" s="825"/>
      <c r="OTD750" s="825"/>
      <c r="OTE750" s="825"/>
      <c r="OTF750" s="825"/>
      <c r="OTG750" s="825"/>
      <c r="OTH750" s="825"/>
      <c r="OTI750" s="825"/>
      <c r="OTJ750" s="825"/>
      <c r="OTK750" s="825"/>
      <c r="OTL750" s="825"/>
      <c r="OTM750" s="825"/>
      <c r="OTN750" s="825"/>
      <c r="OTO750" s="825"/>
      <c r="OTP750" s="825"/>
      <c r="OTQ750" s="89"/>
      <c r="OTR750" s="89"/>
      <c r="OTS750" s="89"/>
      <c r="OTT750" s="89"/>
      <c r="OTU750" s="89"/>
      <c r="OTV750" s="825"/>
      <c r="OTW750" s="825"/>
      <c r="OTX750" s="89"/>
      <c r="OTY750" s="89"/>
      <c r="OTZ750" s="825"/>
      <c r="OUA750" s="825"/>
      <c r="OUB750" s="89"/>
      <c r="OUC750" s="89"/>
      <c r="OUD750" s="825"/>
      <c r="OUE750" s="825"/>
      <c r="OUF750" s="825"/>
      <c r="OUG750" s="825"/>
      <c r="OUH750" s="825"/>
      <c r="OUI750" s="825"/>
      <c r="OUJ750" s="825"/>
      <c r="OUK750" s="89"/>
      <c r="OUL750" s="89"/>
      <c r="OUM750" s="825"/>
      <c r="OUN750" s="825"/>
      <c r="OUO750" s="89"/>
      <c r="OUP750" s="89"/>
      <c r="OUQ750" s="825"/>
      <c r="OUR750" s="825"/>
      <c r="OUS750" s="825"/>
      <c r="OUT750" s="825"/>
      <c r="OUU750" s="825"/>
      <c r="OUV750" s="203"/>
      <c r="OUW750" s="107"/>
      <c r="OUX750" s="825"/>
      <c r="OUY750" s="825"/>
      <c r="OUZ750" s="825"/>
      <c r="OVA750" s="825"/>
      <c r="OVB750" s="825"/>
      <c r="OVC750" s="825"/>
      <c r="OVD750" s="825"/>
      <c r="OVE750" s="168"/>
      <c r="OVF750" s="168"/>
      <c r="OVG750" s="168"/>
      <c r="OVH750" s="168"/>
      <c r="OVI750" s="168"/>
      <c r="OVJ750" s="168"/>
      <c r="OVK750" s="168"/>
      <c r="OVL750" s="168"/>
      <c r="OVM750" s="168"/>
      <c r="OVN750" s="168"/>
      <c r="OVO750" s="168"/>
      <c r="OVP750" s="168"/>
      <c r="OVQ750" s="168"/>
      <c r="OVR750" s="168"/>
      <c r="OVS750" s="168"/>
      <c r="OVT750" s="168"/>
      <c r="OVU750" s="168"/>
      <c r="OVV750" s="168"/>
      <c r="OVW750" s="168"/>
      <c r="OVX750" s="168"/>
      <c r="OVY750" s="168"/>
      <c r="OVZ750" s="168"/>
      <c r="OWA750" s="168"/>
      <c r="OWB750" s="168"/>
      <c r="OWC750" s="168"/>
      <c r="OWD750" s="168"/>
      <c r="OWE750" s="168"/>
      <c r="OWF750" s="168"/>
      <c r="OWG750" s="168"/>
      <c r="OWH750" s="168"/>
      <c r="OWI750" s="168"/>
      <c r="OWJ750" s="168"/>
      <c r="OWK750" s="168"/>
      <c r="OWL750" s="168"/>
      <c r="OWM750" s="168"/>
      <c r="OWN750" s="168"/>
      <c r="OWO750" s="168"/>
      <c r="OWP750" s="168"/>
      <c r="OWQ750" s="168"/>
      <c r="OWR750" s="168"/>
      <c r="OWS750" s="168"/>
      <c r="OWT750" s="168"/>
      <c r="OWU750" s="168"/>
      <c r="OWV750" s="168"/>
      <c r="OWW750" s="825"/>
      <c r="OWX750" s="825"/>
      <c r="OWY750" s="825"/>
      <c r="OWZ750" s="825"/>
      <c r="OXA750" s="825"/>
      <c r="OXB750" s="825"/>
      <c r="OXC750" s="825"/>
      <c r="OXD750" s="825"/>
      <c r="OXE750" s="825"/>
      <c r="OXF750" s="825"/>
      <c r="OXG750" s="825"/>
      <c r="OXH750" s="825"/>
      <c r="OXI750" s="825"/>
      <c r="OXJ750" s="825"/>
      <c r="OXK750" s="825"/>
      <c r="OXL750" s="825"/>
      <c r="OXM750" s="825"/>
      <c r="OXN750" s="825"/>
      <c r="OXO750" s="825"/>
      <c r="OXP750" s="825"/>
      <c r="OXQ750" s="825"/>
      <c r="OXR750" s="825"/>
      <c r="OXS750" s="825"/>
      <c r="OXT750" s="825"/>
      <c r="OXU750" s="89"/>
      <c r="OXV750" s="89"/>
      <c r="OXW750" s="89"/>
      <c r="OXX750" s="89"/>
      <c r="OXY750" s="89"/>
      <c r="OXZ750" s="825"/>
      <c r="OYA750" s="825"/>
      <c r="OYB750" s="89"/>
      <c r="OYC750" s="89"/>
      <c r="OYD750" s="825"/>
      <c r="OYE750" s="825"/>
      <c r="OYF750" s="89"/>
      <c r="OYG750" s="89"/>
      <c r="OYH750" s="825"/>
      <c r="OYI750" s="825"/>
      <c r="OYJ750" s="825"/>
      <c r="OYK750" s="825"/>
      <c r="OYL750" s="825"/>
      <c r="OYM750" s="825"/>
      <c r="OYN750" s="825"/>
      <c r="OYO750" s="89"/>
      <c r="OYP750" s="89"/>
      <c r="OYQ750" s="825"/>
      <c r="OYR750" s="825"/>
      <c r="OYS750" s="89"/>
      <c r="OYT750" s="89"/>
      <c r="OYU750" s="825"/>
      <c r="OYV750" s="825"/>
      <c r="OYW750" s="825"/>
      <c r="OYX750" s="825"/>
      <c r="OYY750" s="825"/>
      <c r="OYZ750" s="203"/>
      <c r="OZA750" s="107"/>
      <c r="OZB750" s="825"/>
      <c r="OZC750" s="825"/>
      <c r="OZD750" s="825"/>
      <c r="OZE750" s="825"/>
      <c r="OZF750" s="825"/>
      <c r="OZG750" s="825"/>
      <c r="OZH750" s="825"/>
      <c r="OZI750" s="168"/>
      <c r="OZJ750" s="168"/>
      <c r="OZK750" s="168"/>
      <c r="OZL750" s="168"/>
      <c r="OZM750" s="168"/>
      <c r="OZN750" s="168"/>
      <c r="OZO750" s="168"/>
      <c r="OZP750" s="168"/>
      <c r="OZQ750" s="168"/>
      <c r="OZR750" s="168"/>
      <c r="OZS750" s="168"/>
      <c r="OZT750" s="168"/>
      <c r="OZU750" s="168"/>
      <c r="OZV750" s="168"/>
      <c r="OZW750" s="168"/>
      <c r="OZX750" s="168"/>
      <c r="OZY750" s="168"/>
      <c r="OZZ750" s="168"/>
      <c r="PAA750" s="168"/>
      <c r="PAB750" s="168"/>
      <c r="PAC750" s="168"/>
      <c r="PAD750" s="168"/>
      <c r="PAE750" s="168"/>
      <c r="PAF750" s="168"/>
      <c r="PAG750" s="168"/>
      <c r="PAH750" s="168"/>
      <c r="PAI750" s="168"/>
      <c r="PAJ750" s="168"/>
      <c r="PAK750" s="168"/>
      <c r="PAL750" s="168"/>
      <c r="PAM750" s="168"/>
      <c r="PAN750" s="168"/>
      <c r="PAO750" s="168"/>
      <c r="PAP750" s="168"/>
      <c r="PAQ750" s="168"/>
      <c r="PAR750" s="168"/>
      <c r="PAS750" s="168"/>
      <c r="PAT750" s="168"/>
      <c r="PAU750" s="168"/>
      <c r="PAV750" s="168"/>
      <c r="PAW750" s="168"/>
      <c r="PAX750" s="168"/>
      <c r="PAY750" s="168"/>
      <c r="PAZ750" s="168"/>
      <c r="PBA750" s="825"/>
      <c r="PBB750" s="825"/>
      <c r="PBC750" s="825"/>
      <c r="PBD750" s="825"/>
      <c r="PBE750" s="825"/>
      <c r="PBF750" s="825"/>
      <c r="PBG750" s="825"/>
      <c r="PBH750" s="825"/>
      <c r="PBI750" s="825"/>
      <c r="PBJ750" s="825"/>
      <c r="PBK750" s="825"/>
      <c r="PBL750" s="825"/>
      <c r="PBM750" s="825"/>
      <c r="PBN750" s="825"/>
      <c r="PBO750" s="825"/>
      <c r="PBP750" s="825"/>
      <c r="PBQ750" s="825"/>
      <c r="PBR750" s="825"/>
      <c r="PBS750" s="825"/>
      <c r="PBT750" s="825"/>
      <c r="PBU750" s="825"/>
      <c r="PBV750" s="825"/>
      <c r="PBW750" s="825"/>
      <c r="PBX750" s="825"/>
      <c r="PBY750" s="89"/>
      <c r="PBZ750" s="89"/>
      <c r="PCA750" s="89"/>
      <c r="PCB750" s="89"/>
      <c r="PCC750" s="89"/>
      <c r="PCD750" s="825"/>
      <c r="PCE750" s="825"/>
      <c r="PCF750" s="89"/>
      <c r="PCG750" s="89"/>
      <c r="PCH750" s="825"/>
      <c r="PCI750" s="825"/>
      <c r="PCJ750" s="89"/>
      <c r="PCK750" s="89"/>
      <c r="PCL750" s="825"/>
      <c r="PCM750" s="825"/>
      <c r="PCN750" s="825"/>
      <c r="PCO750" s="825"/>
      <c r="PCP750" s="825"/>
      <c r="PCQ750" s="825"/>
      <c r="PCR750" s="825"/>
      <c r="PCS750" s="89"/>
      <c r="PCT750" s="89"/>
      <c r="PCU750" s="825"/>
      <c r="PCV750" s="825"/>
      <c r="PCW750" s="89"/>
      <c r="PCX750" s="89"/>
      <c r="PCY750" s="825"/>
      <c r="PCZ750" s="825"/>
      <c r="PDA750" s="825"/>
      <c r="PDB750" s="825"/>
      <c r="PDC750" s="825"/>
      <c r="PDD750" s="203"/>
      <c r="PDE750" s="107"/>
      <c r="PDF750" s="825"/>
      <c r="PDG750" s="825"/>
      <c r="PDH750" s="825"/>
      <c r="PDI750" s="825"/>
      <c r="PDJ750" s="825"/>
      <c r="PDK750" s="825"/>
      <c r="PDL750" s="825"/>
      <c r="PDM750" s="168"/>
      <c r="PDN750" s="168"/>
      <c r="PDO750" s="168"/>
      <c r="PDP750" s="168"/>
      <c r="PDQ750" s="168"/>
      <c r="PDR750" s="168"/>
      <c r="PDS750" s="168"/>
      <c r="PDT750" s="168"/>
      <c r="PDU750" s="168"/>
      <c r="PDV750" s="168"/>
      <c r="PDW750" s="168"/>
      <c r="PDX750" s="168"/>
      <c r="PDY750" s="168"/>
      <c r="PDZ750" s="168"/>
      <c r="PEA750" s="168"/>
      <c r="PEB750" s="168"/>
      <c r="PEC750" s="168"/>
      <c r="PED750" s="168"/>
      <c r="PEE750" s="168"/>
      <c r="PEF750" s="168"/>
      <c r="PEG750" s="168"/>
      <c r="PEH750" s="168"/>
      <c r="PEI750" s="168"/>
      <c r="PEJ750" s="168"/>
      <c r="PEK750" s="168"/>
      <c r="PEL750" s="168"/>
      <c r="PEM750" s="168"/>
      <c r="PEN750" s="168"/>
      <c r="PEO750" s="168"/>
      <c r="PEP750" s="168"/>
      <c r="PEQ750" s="168"/>
      <c r="PER750" s="168"/>
      <c r="PES750" s="168"/>
      <c r="PET750" s="168"/>
      <c r="PEU750" s="168"/>
      <c r="PEV750" s="168"/>
      <c r="PEW750" s="168"/>
      <c r="PEX750" s="168"/>
      <c r="PEY750" s="168"/>
      <c r="PEZ750" s="168"/>
      <c r="PFA750" s="168"/>
      <c r="PFB750" s="168"/>
      <c r="PFC750" s="168"/>
      <c r="PFD750" s="168"/>
      <c r="PFE750" s="825"/>
      <c r="PFF750" s="825"/>
      <c r="PFG750" s="825"/>
      <c r="PFH750" s="825"/>
      <c r="PFI750" s="825"/>
      <c r="PFJ750" s="825"/>
      <c r="PFK750" s="825"/>
      <c r="PFL750" s="825"/>
      <c r="PFM750" s="825"/>
      <c r="PFN750" s="825"/>
      <c r="PFO750" s="825"/>
      <c r="PFP750" s="825"/>
      <c r="PFQ750" s="825"/>
      <c r="PFR750" s="825"/>
      <c r="PFS750" s="825"/>
      <c r="PFT750" s="825"/>
      <c r="PFU750" s="825"/>
      <c r="PFV750" s="825"/>
      <c r="PFW750" s="825"/>
      <c r="PFX750" s="825"/>
      <c r="PFY750" s="825"/>
      <c r="PFZ750" s="825"/>
      <c r="PGA750" s="825"/>
      <c r="PGB750" s="825"/>
      <c r="PGC750" s="89"/>
      <c r="PGD750" s="89"/>
      <c r="PGE750" s="89"/>
      <c r="PGF750" s="89"/>
      <c r="PGG750" s="89"/>
      <c r="PGH750" s="825"/>
      <c r="PGI750" s="825"/>
      <c r="PGJ750" s="89"/>
      <c r="PGK750" s="89"/>
      <c r="PGL750" s="825"/>
      <c r="PGM750" s="825"/>
      <c r="PGN750" s="89"/>
      <c r="PGO750" s="89"/>
      <c r="PGP750" s="825"/>
      <c r="PGQ750" s="825"/>
      <c r="PGR750" s="825"/>
      <c r="PGS750" s="825"/>
      <c r="PGT750" s="825"/>
      <c r="PGU750" s="825"/>
      <c r="PGV750" s="825"/>
      <c r="PGW750" s="89"/>
      <c r="PGX750" s="89"/>
      <c r="PGY750" s="825"/>
      <c r="PGZ750" s="825"/>
      <c r="PHA750" s="89"/>
      <c r="PHB750" s="89"/>
      <c r="PHC750" s="825"/>
      <c r="PHD750" s="825"/>
      <c r="PHE750" s="825"/>
      <c r="PHF750" s="825"/>
      <c r="PHG750" s="825"/>
      <c r="PHH750" s="203"/>
      <c r="PHI750" s="107"/>
      <c r="PHJ750" s="825"/>
      <c r="PHK750" s="825"/>
      <c r="PHL750" s="825"/>
      <c r="PHM750" s="825"/>
      <c r="PHN750" s="825"/>
      <c r="PHO750" s="825"/>
      <c r="PHP750" s="825"/>
      <c r="PHQ750" s="168"/>
      <c r="PHR750" s="168"/>
      <c r="PHS750" s="168"/>
      <c r="PHT750" s="168"/>
      <c r="PHU750" s="168"/>
      <c r="PHV750" s="168"/>
      <c r="PHW750" s="168"/>
      <c r="PHX750" s="168"/>
      <c r="PHY750" s="168"/>
      <c r="PHZ750" s="168"/>
      <c r="PIA750" s="168"/>
      <c r="PIB750" s="168"/>
      <c r="PIC750" s="168"/>
      <c r="PID750" s="168"/>
      <c r="PIE750" s="168"/>
      <c r="PIF750" s="168"/>
      <c r="PIG750" s="168"/>
      <c r="PIH750" s="168"/>
      <c r="PII750" s="168"/>
      <c r="PIJ750" s="168"/>
      <c r="PIK750" s="168"/>
      <c r="PIL750" s="168"/>
      <c r="PIM750" s="168"/>
      <c r="PIN750" s="168"/>
      <c r="PIO750" s="168"/>
      <c r="PIP750" s="168"/>
      <c r="PIQ750" s="168"/>
      <c r="PIR750" s="168"/>
      <c r="PIS750" s="168"/>
      <c r="PIT750" s="168"/>
      <c r="PIU750" s="168"/>
      <c r="PIV750" s="168"/>
      <c r="PIW750" s="168"/>
      <c r="PIX750" s="168"/>
      <c r="PIY750" s="168"/>
      <c r="PIZ750" s="168"/>
      <c r="PJA750" s="168"/>
      <c r="PJB750" s="168"/>
      <c r="PJC750" s="168"/>
      <c r="PJD750" s="168"/>
      <c r="PJE750" s="168"/>
      <c r="PJF750" s="168"/>
      <c r="PJG750" s="168"/>
      <c r="PJH750" s="168"/>
      <c r="PJI750" s="825"/>
      <c r="PJJ750" s="825"/>
      <c r="PJK750" s="825"/>
      <c r="PJL750" s="825"/>
      <c r="PJM750" s="825"/>
      <c r="PJN750" s="825"/>
      <c r="PJO750" s="825"/>
      <c r="PJP750" s="825"/>
      <c r="PJQ750" s="825"/>
      <c r="PJR750" s="825"/>
      <c r="PJS750" s="825"/>
      <c r="PJT750" s="825"/>
      <c r="PJU750" s="825"/>
      <c r="PJV750" s="825"/>
      <c r="PJW750" s="825"/>
      <c r="PJX750" s="825"/>
      <c r="PJY750" s="825"/>
      <c r="PJZ750" s="825"/>
      <c r="PKA750" s="825"/>
      <c r="PKB750" s="825"/>
      <c r="PKC750" s="825"/>
      <c r="PKD750" s="825"/>
      <c r="PKE750" s="825"/>
      <c r="PKF750" s="825"/>
      <c r="PKG750" s="89"/>
      <c r="PKH750" s="89"/>
      <c r="PKI750" s="89"/>
      <c r="PKJ750" s="89"/>
      <c r="PKK750" s="89"/>
      <c r="PKL750" s="825"/>
      <c r="PKM750" s="825"/>
      <c r="PKN750" s="89"/>
      <c r="PKO750" s="89"/>
      <c r="PKP750" s="825"/>
      <c r="PKQ750" s="825"/>
      <c r="PKR750" s="89"/>
      <c r="PKS750" s="89"/>
      <c r="PKT750" s="825"/>
      <c r="PKU750" s="825"/>
      <c r="PKV750" s="825"/>
      <c r="PKW750" s="825"/>
      <c r="PKX750" s="825"/>
      <c r="PKY750" s="825"/>
      <c r="PKZ750" s="825"/>
      <c r="PLA750" s="89"/>
      <c r="PLB750" s="89"/>
      <c r="PLC750" s="825"/>
      <c r="PLD750" s="825"/>
      <c r="PLE750" s="89"/>
      <c r="PLF750" s="89"/>
      <c r="PLG750" s="825"/>
      <c r="PLH750" s="825"/>
      <c r="PLI750" s="825"/>
      <c r="PLJ750" s="825"/>
      <c r="PLK750" s="825"/>
      <c r="PLL750" s="203"/>
      <c r="PLM750" s="107"/>
      <c r="PLN750" s="825"/>
      <c r="PLO750" s="825"/>
      <c r="PLP750" s="825"/>
      <c r="PLQ750" s="825"/>
      <c r="PLR750" s="825"/>
      <c r="PLS750" s="825"/>
      <c r="PLT750" s="825"/>
      <c r="PLU750" s="168"/>
      <c r="PLV750" s="168"/>
      <c r="PLW750" s="168"/>
      <c r="PLX750" s="168"/>
      <c r="PLY750" s="168"/>
      <c r="PLZ750" s="168"/>
      <c r="PMA750" s="168"/>
      <c r="PMB750" s="168"/>
      <c r="PMC750" s="168"/>
      <c r="PMD750" s="168"/>
      <c r="PME750" s="168"/>
      <c r="PMF750" s="168"/>
      <c r="PMG750" s="168"/>
      <c r="PMH750" s="168"/>
      <c r="PMI750" s="168"/>
      <c r="PMJ750" s="168"/>
      <c r="PMK750" s="168"/>
      <c r="PML750" s="168"/>
      <c r="PMM750" s="168"/>
      <c r="PMN750" s="168"/>
      <c r="PMO750" s="168"/>
      <c r="PMP750" s="168"/>
      <c r="PMQ750" s="168"/>
      <c r="PMR750" s="168"/>
      <c r="PMS750" s="168"/>
      <c r="PMT750" s="168"/>
      <c r="PMU750" s="168"/>
      <c r="PMV750" s="168"/>
      <c r="PMW750" s="168"/>
      <c r="PMX750" s="168"/>
      <c r="PMY750" s="168"/>
      <c r="PMZ750" s="168"/>
      <c r="PNA750" s="168"/>
      <c r="PNB750" s="168"/>
      <c r="PNC750" s="168"/>
      <c r="PND750" s="168"/>
      <c r="PNE750" s="168"/>
      <c r="PNF750" s="168"/>
      <c r="PNG750" s="168"/>
      <c r="PNH750" s="168"/>
      <c r="PNI750" s="168"/>
      <c r="PNJ750" s="168"/>
      <c r="PNK750" s="168"/>
      <c r="PNL750" s="168"/>
      <c r="PNM750" s="825"/>
      <c r="PNN750" s="825"/>
      <c r="PNO750" s="825"/>
      <c r="PNP750" s="825"/>
      <c r="PNQ750" s="825"/>
      <c r="PNR750" s="825"/>
      <c r="PNS750" s="825"/>
      <c r="PNT750" s="825"/>
      <c r="PNU750" s="825"/>
      <c r="PNV750" s="825"/>
      <c r="PNW750" s="825"/>
      <c r="PNX750" s="825"/>
      <c r="PNY750" s="825"/>
      <c r="PNZ750" s="825"/>
      <c r="POA750" s="825"/>
      <c r="POB750" s="825"/>
      <c r="POC750" s="825"/>
      <c r="POD750" s="825"/>
      <c r="POE750" s="825"/>
      <c r="POF750" s="825"/>
      <c r="POG750" s="825"/>
      <c r="POH750" s="825"/>
      <c r="POI750" s="825"/>
      <c r="POJ750" s="825"/>
      <c r="POK750" s="89"/>
      <c r="POL750" s="89"/>
      <c r="POM750" s="89"/>
      <c r="PON750" s="89"/>
      <c r="POO750" s="89"/>
      <c r="POP750" s="825"/>
      <c r="POQ750" s="825"/>
      <c r="POR750" s="89"/>
      <c r="POS750" s="89"/>
      <c r="POT750" s="825"/>
      <c r="POU750" s="825"/>
      <c r="POV750" s="89"/>
      <c r="POW750" s="89"/>
      <c r="POX750" s="825"/>
      <c r="POY750" s="825"/>
      <c r="POZ750" s="825"/>
      <c r="PPA750" s="825"/>
      <c r="PPB750" s="825"/>
      <c r="PPC750" s="825"/>
      <c r="PPD750" s="825"/>
      <c r="PPE750" s="89"/>
      <c r="PPF750" s="89"/>
      <c r="PPG750" s="825"/>
      <c r="PPH750" s="825"/>
      <c r="PPI750" s="89"/>
      <c r="PPJ750" s="89"/>
      <c r="PPK750" s="825"/>
      <c r="PPL750" s="825"/>
      <c r="PPM750" s="825"/>
      <c r="PPN750" s="825"/>
      <c r="PPO750" s="825"/>
      <c r="PPP750" s="203"/>
      <c r="PPQ750" s="107"/>
      <c r="PPR750" s="825"/>
      <c r="PPS750" s="825"/>
      <c r="PPT750" s="825"/>
      <c r="PPU750" s="825"/>
      <c r="PPV750" s="825"/>
      <c r="PPW750" s="825"/>
      <c r="PPX750" s="825"/>
      <c r="PPY750" s="168"/>
      <c r="PPZ750" s="168"/>
      <c r="PQA750" s="168"/>
      <c r="PQB750" s="168"/>
      <c r="PQC750" s="168"/>
      <c r="PQD750" s="168"/>
      <c r="PQE750" s="168"/>
      <c r="PQF750" s="168"/>
      <c r="PQG750" s="168"/>
      <c r="PQH750" s="168"/>
      <c r="PQI750" s="168"/>
      <c r="PQJ750" s="168"/>
      <c r="PQK750" s="168"/>
      <c r="PQL750" s="168"/>
      <c r="PQM750" s="168"/>
      <c r="PQN750" s="168"/>
      <c r="PQO750" s="168"/>
      <c r="PQP750" s="168"/>
      <c r="PQQ750" s="168"/>
      <c r="PQR750" s="168"/>
      <c r="PQS750" s="168"/>
      <c r="PQT750" s="168"/>
      <c r="PQU750" s="168"/>
      <c r="PQV750" s="168"/>
      <c r="PQW750" s="168"/>
      <c r="PQX750" s="168"/>
      <c r="PQY750" s="168"/>
      <c r="PQZ750" s="168"/>
      <c r="PRA750" s="168"/>
      <c r="PRB750" s="168"/>
      <c r="PRC750" s="168"/>
      <c r="PRD750" s="168"/>
      <c r="PRE750" s="168"/>
      <c r="PRF750" s="168"/>
      <c r="PRG750" s="168"/>
      <c r="PRH750" s="168"/>
      <c r="PRI750" s="168"/>
      <c r="PRJ750" s="168"/>
      <c r="PRK750" s="168"/>
      <c r="PRL750" s="168"/>
      <c r="PRM750" s="168"/>
      <c r="PRN750" s="168"/>
      <c r="PRO750" s="168"/>
      <c r="PRP750" s="168"/>
      <c r="PRQ750" s="825"/>
      <c r="PRR750" s="825"/>
      <c r="PRS750" s="825"/>
      <c r="PRT750" s="825"/>
      <c r="PRU750" s="825"/>
      <c r="PRV750" s="825"/>
      <c r="PRW750" s="825"/>
      <c r="PRX750" s="825"/>
      <c r="PRY750" s="825"/>
      <c r="PRZ750" s="825"/>
      <c r="PSA750" s="825"/>
      <c r="PSB750" s="825"/>
      <c r="PSC750" s="825"/>
      <c r="PSD750" s="825"/>
      <c r="PSE750" s="825"/>
      <c r="PSF750" s="825"/>
      <c r="PSG750" s="825"/>
      <c r="PSH750" s="825"/>
      <c r="PSI750" s="825"/>
      <c r="PSJ750" s="825"/>
      <c r="PSK750" s="825"/>
      <c r="PSL750" s="825"/>
      <c r="PSM750" s="825"/>
      <c r="PSN750" s="825"/>
      <c r="PSO750" s="89"/>
      <c r="PSP750" s="89"/>
      <c r="PSQ750" s="89"/>
      <c r="PSR750" s="89"/>
      <c r="PSS750" s="89"/>
      <c r="PST750" s="825"/>
      <c r="PSU750" s="825"/>
      <c r="PSV750" s="89"/>
      <c r="PSW750" s="89"/>
      <c r="PSX750" s="825"/>
      <c r="PSY750" s="825"/>
      <c r="PSZ750" s="89"/>
      <c r="PTA750" s="89"/>
      <c r="PTB750" s="825"/>
      <c r="PTC750" s="825"/>
      <c r="PTD750" s="825"/>
      <c r="PTE750" s="825"/>
      <c r="PTF750" s="825"/>
      <c r="PTG750" s="825"/>
      <c r="PTH750" s="825"/>
      <c r="PTI750" s="89"/>
      <c r="PTJ750" s="89"/>
      <c r="PTK750" s="825"/>
      <c r="PTL750" s="825"/>
      <c r="PTM750" s="89"/>
      <c r="PTN750" s="89"/>
      <c r="PTO750" s="825"/>
      <c r="PTP750" s="825"/>
      <c r="PTQ750" s="825"/>
      <c r="PTR750" s="825"/>
      <c r="PTS750" s="825"/>
      <c r="PTT750" s="203"/>
      <c r="PTU750" s="107"/>
      <c r="PTV750" s="825"/>
      <c r="PTW750" s="825"/>
      <c r="PTX750" s="825"/>
      <c r="PTY750" s="825"/>
      <c r="PTZ750" s="825"/>
      <c r="PUA750" s="825"/>
      <c r="PUB750" s="825"/>
      <c r="PUC750" s="168"/>
      <c r="PUD750" s="168"/>
      <c r="PUE750" s="168"/>
      <c r="PUF750" s="168"/>
      <c r="PUG750" s="168"/>
      <c r="PUH750" s="168"/>
      <c r="PUI750" s="168"/>
      <c r="PUJ750" s="168"/>
      <c r="PUK750" s="168"/>
      <c r="PUL750" s="168"/>
      <c r="PUM750" s="168"/>
      <c r="PUN750" s="168"/>
      <c r="PUO750" s="168"/>
      <c r="PUP750" s="168"/>
      <c r="PUQ750" s="168"/>
      <c r="PUR750" s="168"/>
      <c r="PUS750" s="168"/>
      <c r="PUT750" s="168"/>
      <c r="PUU750" s="168"/>
      <c r="PUV750" s="168"/>
      <c r="PUW750" s="168"/>
      <c r="PUX750" s="168"/>
      <c r="PUY750" s="168"/>
      <c r="PUZ750" s="168"/>
      <c r="PVA750" s="168"/>
      <c r="PVB750" s="168"/>
      <c r="PVC750" s="168"/>
      <c r="PVD750" s="168"/>
      <c r="PVE750" s="168"/>
      <c r="PVF750" s="168"/>
      <c r="PVG750" s="168"/>
      <c r="PVH750" s="168"/>
      <c r="PVI750" s="168"/>
      <c r="PVJ750" s="168"/>
      <c r="PVK750" s="168"/>
      <c r="PVL750" s="168"/>
      <c r="PVM750" s="168"/>
      <c r="PVN750" s="168"/>
      <c r="PVO750" s="168"/>
      <c r="PVP750" s="168"/>
      <c r="PVQ750" s="168"/>
      <c r="PVR750" s="168"/>
      <c r="PVS750" s="168"/>
      <c r="PVT750" s="168"/>
      <c r="PVU750" s="825"/>
      <c r="PVV750" s="825"/>
      <c r="PVW750" s="825"/>
      <c r="PVX750" s="825"/>
      <c r="PVY750" s="825"/>
      <c r="PVZ750" s="825"/>
      <c r="PWA750" s="825"/>
      <c r="PWB750" s="825"/>
      <c r="PWC750" s="825"/>
      <c r="PWD750" s="825"/>
      <c r="PWE750" s="825"/>
      <c r="PWF750" s="825"/>
      <c r="PWG750" s="825"/>
      <c r="PWH750" s="825"/>
      <c r="PWI750" s="825"/>
      <c r="PWJ750" s="825"/>
      <c r="PWK750" s="825"/>
      <c r="PWL750" s="825"/>
      <c r="PWM750" s="825"/>
      <c r="PWN750" s="825"/>
      <c r="PWO750" s="825"/>
      <c r="PWP750" s="825"/>
      <c r="PWQ750" s="825"/>
      <c r="PWR750" s="825"/>
      <c r="PWS750" s="89"/>
      <c r="PWT750" s="89"/>
      <c r="PWU750" s="89"/>
      <c r="PWV750" s="89"/>
      <c r="PWW750" s="89"/>
      <c r="PWX750" s="825"/>
      <c r="PWY750" s="825"/>
      <c r="PWZ750" s="89"/>
      <c r="PXA750" s="89"/>
      <c r="PXB750" s="825"/>
      <c r="PXC750" s="825"/>
      <c r="PXD750" s="89"/>
      <c r="PXE750" s="89"/>
      <c r="PXF750" s="825"/>
      <c r="PXG750" s="825"/>
      <c r="PXH750" s="825"/>
      <c r="PXI750" s="825"/>
      <c r="PXJ750" s="825"/>
      <c r="PXK750" s="825"/>
      <c r="PXL750" s="825"/>
      <c r="PXM750" s="89"/>
      <c r="PXN750" s="89"/>
      <c r="PXO750" s="825"/>
      <c r="PXP750" s="825"/>
      <c r="PXQ750" s="89"/>
      <c r="PXR750" s="89"/>
      <c r="PXS750" s="825"/>
      <c r="PXT750" s="825"/>
      <c r="PXU750" s="825"/>
      <c r="PXV750" s="825"/>
      <c r="PXW750" s="825"/>
      <c r="PXX750" s="203"/>
      <c r="PXY750" s="107"/>
      <c r="PXZ750" s="825"/>
      <c r="PYA750" s="825"/>
      <c r="PYB750" s="825"/>
      <c r="PYC750" s="825"/>
      <c r="PYD750" s="825"/>
      <c r="PYE750" s="825"/>
      <c r="PYF750" s="825"/>
      <c r="PYG750" s="168"/>
      <c r="PYH750" s="168"/>
      <c r="PYI750" s="168"/>
      <c r="PYJ750" s="168"/>
      <c r="PYK750" s="168"/>
      <c r="PYL750" s="168"/>
      <c r="PYM750" s="168"/>
      <c r="PYN750" s="168"/>
      <c r="PYO750" s="168"/>
      <c r="PYP750" s="168"/>
      <c r="PYQ750" s="168"/>
      <c r="PYR750" s="168"/>
      <c r="PYS750" s="168"/>
      <c r="PYT750" s="168"/>
      <c r="PYU750" s="168"/>
      <c r="PYV750" s="168"/>
      <c r="PYW750" s="168"/>
      <c r="PYX750" s="168"/>
      <c r="PYY750" s="168"/>
      <c r="PYZ750" s="168"/>
      <c r="PZA750" s="168"/>
      <c r="PZB750" s="168"/>
      <c r="PZC750" s="168"/>
      <c r="PZD750" s="168"/>
      <c r="PZE750" s="168"/>
      <c r="PZF750" s="168"/>
      <c r="PZG750" s="168"/>
      <c r="PZH750" s="168"/>
      <c r="PZI750" s="168"/>
      <c r="PZJ750" s="168"/>
      <c r="PZK750" s="168"/>
      <c r="PZL750" s="168"/>
      <c r="PZM750" s="168"/>
      <c r="PZN750" s="168"/>
      <c r="PZO750" s="168"/>
      <c r="PZP750" s="168"/>
      <c r="PZQ750" s="168"/>
      <c r="PZR750" s="168"/>
      <c r="PZS750" s="168"/>
      <c r="PZT750" s="168"/>
      <c r="PZU750" s="168"/>
      <c r="PZV750" s="168"/>
      <c r="PZW750" s="168"/>
      <c r="PZX750" s="168"/>
      <c r="PZY750" s="825"/>
      <c r="PZZ750" s="825"/>
      <c r="QAA750" s="825"/>
      <c r="QAB750" s="825"/>
      <c r="QAC750" s="825"/>
      <c r="QAD750" s="825"/>
      <c r="QAE750" s="825"/>
      <c r="QAF750" s="825"/>
      <c r="QAG750" s="825"/>
      <c r="QAH750" s="825"/>
      <c r="QAI750" s="825"/>
      <c r="QAJ750" s="825"/>
      <c r="QAK750" s="825"/>
      <c r="QAL750" s="825"/>
      <c r="QAM750" s="825"/>
      <c r="QAN750" s="825"/>
      <c r="QAO750" s="825"/>
      <c r="QAP750" s="825"/>
      <c r="QAQ750" s="825"/>
      <c r="QAR750" s="825"/>
      <c r="QAS750" s="825"/>
      <c r="QAT750" s="825"/>
      <c r="QAU750" s="825"/>
      <c r="QAV750" s="825"/>
      <c r="QAW750" s="89"/>
      <c r="QAX750" s="89"/>
      <c r="QAY750" s="89"/>
      <c r="QAZ750" s="89"/>
      <c r="QBA750" s="89"/>
      <c r="QBB750" s="825"/>
      <c r="QBC750" s="825"/>
      <c r="QBD750" s="89"/>
      <c r="QBE750" s="89"/>
      <c r="QBF750" s="825"/>
      <c r="QBG750" s="825"/>
      <c r="QBH750" s="89"/>
      <c r="QBI750" s="89"/>
      <c r="QBJ750" s="825"/>
      <c r="QBK750" s="825"/>
      <c r="QBL750" s="825"/>
      <c r="QBM750" s="825"/>
      <c r="QBN750" s="825"/>
      <c r="QBO750" s="825"/>
      <c r="QBP750" s="825"/>
      <c r="QBQ750" s="89"/>
      <c r="QBR750" s="89"/>
      <c r="QBS750" s="825"/>
      <c r="QBT750" s="825"/>
      <c r="QBU750" s="89"/>
      <c r="QBV750" s="89"/>
      <c r="QBW750" s="825"/>
      <c r="QBX750" s="825"/>
      <c r="QBY750" s="825"/>
      <c r="QBZ750" s="825"/>
      <c r="QCA750" s="825"/>
      <c r="QCB750" s="203"/>
      <c r="QCC750" s="107"/>
      <c r="QCD750" s="825"/>
      <c r="QCE750" s="825"/>
      <c r="QCF750" s="825"/>
      <c r="QCG750" s="825"/>
      <c r="QCH750" s="825"/>
      <c r="QCI750" s="825"/>
      <c r="QCJ750" s="825"/>
      <c r="QCK750" s="168"/>
      <c r="QCL750" s="168"/>
      <c r="QCM750" s="168"/>
      <c r="QCN750" s="168"/>
      <c r="QCO750" s="168"/>
      <c r="QCP750" s="168"/>
      <c r="QCQ750" s="168"/>
      <c r="QCR750" s="168"/>
      <c r="QCS750" s="168"/>
      <c r="QCT750" s="168"/>
      <c r="QCU750" s="168"/>
      <c r="QCV750" s="168"/>
      <c r="QCW750" s="168"/>
      <c r="QCX750" s="168"/>
      <c r="QCY750" s="168"/>
      <c r="QCZ750" s="168"/>
      <c r="QDA750" s="168"/>
      <c r="QDB750" s="168"/>
      <c r="QDC750" s="168"/>
      <c r="QDD750" s="168"/>
      <c r="QDE750" s="168"/>
      <c r="QDF750" s="168"/>
      <c r="QDG750" s="168"/>
      <c r="QDH750" s="168"/>
      <c r="QDI750" s="168"/>
      <c r="QDJ750" s="168"/>
      <c r="QDK750" s="168"/>
      <c r="QDL750" s="168"/>
      <c r="QDM750" s="168"/>
      <c r="QDN750" s="168"/>
      <c r="QDO750" s="168"/>
      <c r="QDP750" s="168"/>
      <c r="QDQ750" s="168"/>
      <c r="QDR750" s="168"/>
      <c r="QDS750" s="168"/>
      <c r="QDT750" s="168"/>
      <c r="QDU750" s="168"/>
      <c r="QDV750" s="168"/>
      <c r="QDW750" s="168"/>
      <c r="QDX750" s="168"/>
      <c r="QDY750" s="168"/>
      <c r="QDZ750" s="168"/>
      <c r="QEA750" s="168"/>
      <c r="QEB750" s="168"/>
      <c r="QEC750" s="825"/>
      <c r="QED750" s="825"/>
      <c r="QEE750" s="825"/>
      <c r="QEF750" s="825"/>
      <c r="QEG750" s="825"/>
      <c r="QEH750" s="825"/>
      <c r="QEI750" s="825"/>
      <c r="QEJ750" s="825"/>
      <c r="QEK750" s="825"/>
      <c r="QEL750" s="825"/>
      <c r="QEM750" s="825"/>
      <c r="QEN750" s="825"/>
      <c r="QEO750" s="825"/>
      <c r="QEP750" s="825"/>
      <c r="QEQ750" s="825"/>
      <c r="QER750" s="825"/>
      <c r="QES750" s="825"/>
      <c r="QET750" s="825"/>
      <c r="QEU750" s="825"/>
      <c r="QEV750" s="825"/>
      <c r="QEW750" s="825"/>
      <c r="QEX750" s="825"/>
      <c r="QEY750" s="825"/>
      <c r="QEZ750" s="825"/>
      <c r="QFA750" s="89"/>
      <c r="QFB750" s="89"/>
      <c r="QFC750" s="89"/>
      <c r="QFD750" s="89"/>
      <c r="QFE750" s="89"/>
      <c r="QFF750" s="825"/>
      <c r="QFG750" s="825"/>
      <c r="QFH750" s="89"/>
      <c r="QFI750" s="89"/>
      <c r="QFJ750" s="825"/>
      <c r="QFK750" s="825"/>
      <c r="QFL750" s="89"/>
      <c r="QFM750" s="89"/>
      <c r="QFN750" s="825"/>
      <c r="QFO750" s="825"/>
      <c r="QFP750" s="825"/>
      <c r="QFQ750" s="825"/>
      <c r="QFR750" s="825"/>
      <c r="QFS750" s="825"/>
      <c r="QFT750" s="825"/>
      <c r="QFU750" s="89"/>
      <c r="QFV750" s="89"/>
      <c r="QFW750" s="825"/>
      <c r="QFX750" s="825"/>
      <c r="QFY750" s="89"/>
      <c r="QFZ750" s="89"/>
      <c r="QGA750" s="825"/>
      <c r="QGB750" s="825"/>
      <c r="QGC750" s="825"/>
      <c r="QGD750" s="825"/>
      <c r="QGE750" s="825"/>
      <c r="QGF750" s="203"/>
      <c r="QGG750" s="107"/>
      <c r="QGH750" s="825"/>
      <c r="QGI750" s="825"/>
      <c r="QGJ750" s="825"/>
      <c r="QGK750" s="825"/>
      <c r="QGL750" s="825"/>
      <c r="QGM750" s="825"/>
      <c r="QGN750" s="825"/>
      <c r="QGO750" s="168"/>
      <c r="QGP750" s="168"/>
      <c r="QGQ750" s="168"/>
      <c r="QGR750" s="168"/>
      <c r="QGS750" s="168"/>
      <c r="QGT750" s="168"/>
      <c r="QGU750" s="168"/>
      <c r="QGV750" s="168"/>
      <c r="QGW750" s="168"/>
      <c r="QGX750" s="168"/>
      <c r="QGY750" s="168"/>
      <c r="QGZ750" s="168"/>
      <c r="QHA750" s="168"/>
      <c r="QHB750" s="168"/>
      <c r="QHC750" s="168"/>
      <c r="QHD750" s="168"/>
      <c r="QHE750" s="168"/>
      <c r="QHF750" s="168"/>
      <c r="QHG750" s="168"/>
      <c r="QHH750" s="168"/>
      <c r="QHI750" s="168"/>
      <c r="QHJ750" s="168"/>
      <c r="QHK750" s="168"/>
      <c r="QHL750" s="168"/>
      <c r="QHM750" s="168"/>
      <c r="QHN750" s="168"/>
      <c r="QHO750" s="168"/>
      <c r="QHP750" s="168"/>
      <c r="QHQ750" s="168"/>
      <c r="QHR750" s="168"/>
      <c r="QHS750" s="168"/>
      <c r="QHT750" s="168"/>
      <c r="QHU750" s="168"/>
      <c r="QHV750" s="168"/>
      <c r="QHW750" s="168"/>
      <c r="QHX750" s="168"/>
      <c r="QHY750" s="168"/>
      <c r="QHZ750" s="168"/>
      <c r="QIA750" s="168"/>
      <c r="QIB750" s="168"/>
      <c r="QIC750" s="168"/>
      <c r="QID750" s="168"/>
      <c r="QIE750" s="168"/>
      <c r="QIF750" s="168"/>
      <c r="QIG750" s="825"/>
      <c r="QIH750" s="825"/>
      <c r="QII750" s="825"/>
      <c r="QIJ750" s="825"/>
      <c r="QIK750" s="825"/>
      <c r="QIL750" s="825"/>
      <c r="QIM750" s="825"/>
      <c r="QIN750" s="825"/>
      <c r="QIO750" s="825"/>
      <c r="QIP750" s="825"/>
      <c r="QIQ750" s="825"/>
      <c r="QIR750" s="825"/>
      <c r="QIS750" s="825"/>
      <c r="QIT750" s="825"/>
      <c r="QIU750" s="825"/>
      <c r="QIV750" s="825"/>
      <c r="QIW750" s="825"/>
      <c r="QIX750" s="825"/>
      <c r="QIY750" s="825"/>
      <c r="QIZ750" s="825"/>
      <c r="QJA750" s="825"/>
      <c r="QJB750" s="825"/>
      <c r="QJC750" s="825"/>
      <c r="QJD750" s="825"/>
      <c r="QJE750" s="89"/>
      <c r="QJF750" s="89"/>
      <c r="QJG750" s="89"/>
      <c r="QJH750" s="89"/>
      <c r="QJI750" s="89"/>
      <c r="QJJ750" s="825"/>
      <c r="QJK750" s="825"/>
      <c r="QJL750" s="89"/>
      <c r="QJM750" s="89"/>
      <c r="QJN750" s="825"/>
      <c r="QJO750" s="825"/>
      <c r="QJP750" s="89"/>
      <c r="QJQ750" s="89"/>
      <c r="QJR750" s="825"/>
      <c r="QJS750" s="825"/>
      <c r="QJT750" s="825"/>
      <c r="QJU750" s="825"/>
      <c r="QJV750" s="825"/>
      <c r="QJW750" s="825"/>
      <c r="QJX750" s="825"/>
      <c r="QJY750" s="89"/>
      <c r="QJZ750" s="89"/>
      <c r="QKA750" s="825"/>
      <c r="QKB750" s="825"/>
      <c r="QKC750" s="89"/>
      <c r="QKD750" s="89"/>
      <c r="QKE750" s="825"/>
      <c r="QKF750" s="825"/>
      <c r="QKG750" s="825"/>
      <c r="QKH750" s="825"/>
      <c r="QKI750" s="825"/>
      <c r="QKJ750" s="203"/>
      <c r="QKK750" s="107"/>
      <c r="QKL750" s="825"/>
      <c r="QKM750" s="825"/>
      <c r="QKN750" s="825"/>
      <c r="QKO750" s="825"/>
      <c r="QKP750" s="825"/>
      <c r="QKQ750" s="825"/>
      <c r="QKR750" s="825"/>
      <c r="QKS750" s="168"/>
      <c r="QKT750" s="168"/>
      <c r="QKU750" s="168"/>
      <c r="QKV750" s="168"/>
      <c r="QKW750" s="168"/>
      <c r="QKX750" s="168"/>
      <c r="QKY750" s="168"/>
      <c r="QKZ750" s="168"/>
      <c r="QLA750" s="168"/>
      <c r="QLB750" s="168"/>
      <c r="QLC750" s="168"/>
      <c r="QLD750" s="168"/>
      <c r="QLE750" s="168"/>
      <c r="QLF750" s="168"/>
      <c r="QLG750" s="168"/>
      <c r="QLH750" s="168"/>
      <c r="QLI750" s="168"/>
      <c r="QLJ750" s="168"/>
      <c r="QLK750" s="168"/>
      <c r="QLL750" s="168"/>
      <c r="QLM750" s="168"/>
      <c r="QLN750" s="168"/>
      <c r="QLO750" s="168"/>
      <c r="QLP750" s="168"/>
      <c r="QLQ750" s="168"/>
      <c r="QLR750" s="168"/>
      <c r="QLS750" s="168"/>
      <c r="QLT750" s="168"/>
      <c r="QLU750" s="168"/>
      <c r="QLV750" s="168"/>
      <c r="QLW750" s="168"/>
      <c r="QLX750" s="168"/>
      <c r="QLY750" s="168"/>
      <c r="QLZ750" s="168"/>
      <c r="QMA750" s="168"/>
      <c r="QMB750" s="168"/>
      <c r="QMC750" s="168"/>
      <c r="QMD750" s="168"/>
      <c r="QME750" s="168"/>
      <c r="QMF750" s="168"/>
      <c r="QMG750" s="168"/>
      <c r="QMH750" s="168"/>
      <c r="QMI750" s="168"/>
      <c r="QMJ750" s="168"/>
      <c r="QMK750" s="825"/>
      <c r="QML750" s="825"/>
      <c r="QMM750" s="825"/>
      <c r="QMN750" s="825"/>
      <c r="QMO750" s="825"/>
      <c r="QMP750" s="825"/>
      <c r="QMQ750" s="825"/>
      <c r="QMR750" s="825"/>
      <c r="QMS750" s="825"/>
      <c r="QMT750" s="825"/>
      <c r="QMU750" s="825"/>
      <c r="QMV750" s="825"/>
      <c r="QMW750" s="825"/>
      <c r="QMX750" s="825"/>
      <c r="QMY750" s="825"/>
      <c r="QMZ750" s="825"/>
      <c r="QNA750" s="825"/>
      <c r="QNB750" s="825"/>
      <c r="QNC750" s="825"/>
      <c r="QND750" s="825"/>
      <c r="QNE750" s="825"/>
      <c r="QNF750" s="825"/>
      <c r="QNG750" s="825"/>
      <c r="QNH750" s="825"/>
      <c r="QNI750" s="89"/>
      <c r="QNJ750" s="89"/>
      <c r="QNK750" s="89"/>
      <c r="QNL750" s="89"/>
      <c r="QNM750" s="89"/>
      <c r="QNN750" s="825"/>
      <c r="QNO750" s="825"/>
      <c r="QNP750" s="89"/>
      <c r="QNQ750" s="89"/>
      <c r="QNR750" s="825"/>
      <c r="QNS750" s="825"/>
      <c r="QNT750" s="89"/>
      <c r="QNU750" s="89"/>
      <c r="QNV750" s="825"/>
      <c r="QNW750" s="825"/>
      <c r="QNX750" s="825"/>
      <c r="QNY750" s="825"/>
      <c r="QNZ750" s="825"/>
      <c r="QOA750" s="825"/>
      <c r="QOB750" s="825"/>
      <c r="QOC750" s="89"/>
      <c r="QOD750" s="89"/>
      <c r="QOE750" s="825"/>
      <c r="QOF750" s="825"/>
      <c r="QOG750" s="89"/>
      <c r="QOH750" s="89"/>
      <c r="QOI750" s="825"/>
      <c r="QOJ750" s="825"/>
      <c r="QOK750" s="825"/>
      <c r="QOL750" s="825"/>
      <c r="QOM750" s="825"/>
      <c r="QON750" s="203"/>
      <c r="QOO750" s="107"/>
      <c r="QOP750" s="825"/>
      <c r="QOQ750" s="825"/>
      <c r="QOR750" s="825"/>
      <c r="QOS750" s="825"/>
      <c r="QOT750" s="825"/>
      <c r="QOU750" s="825"/>
      <c r="QOV750" s="825"/>
      <c r="QOW750" s="168"/>
      <c r="QOX750" s="168"/>
      <c r="QOY750" s="168"/>
      <c r="QOZ750" s="168"/>
      <c r="QPA750" s="168"/>
      <c r="QPB750" s="168"/>
      <c r="QPC750" s="168"/>
      <c r="QPD750" s="168"/>
      <c r="QPE750" s="168"/>
      <c r="QPF750" s="168"/>
      <c r="QPG750" s="168"/>
      <c r="QPH750" s="168"/>
      <c r="QPI750" s="168"/>
      <c r="QPJ750" s="168"/>
      <c r="QPK750" s="168"/>
      <c r="QPL750" s="168"/>
      <c r="QPM750" s="168"/>
      <c r="QPN750" s="168"/>
      <c r="QPO750" s="168"/>
      <c r="QPP750" s="168"/>
      <c r="QPQ750" s="168"/>
      <c r="QPR750" s="168"/>
      <c r="QPS750" s="168"/>
      <c r="QPT750" s="168"/>
      <c r="QPU750" s="168"/>
      <c r="QPV750" s="168"/>
      <c r="QPW750" s="168"/>
      <c r="QPX750" s="168"/>
      <c r="QPY750" s="168"/>
      <c r="QPZ750" s="168"/>
      <c r="QQA750" s="168"/>
      <c r="QQB750" s="168"/>
      <c r="QQC750" s="168"/>
      <c r="QQD750" s="168"/>
      <c r="QQE750" s="168"/>
      <c r="QQF750" s="168"/>
      <c r="QQG750" s="168"/>
      <c r="QQH750" s="168"/>
      <c r="QQI750" s="168"/>
      <c r="QQJ750" s="168"/>
      <c r="QQK750" s="168"/>
      <c r="QQL750" s="168"/>
      <c r="QQM750" s="168"/>
      <c r="QQN750" s="168"/>
      <c r="QQO750" s="825"/>
      <c r="QQP750" s="825"/>
      <c r="QQQ750" s="825"/>
      <c r="QQR750" s="825"/>
      <c r="QQS750" s="825"/>
      <c r="QQT750" s="825"/>
      <c r="QQU750" s="825"/>
      <c r="QQV750" s="825"/>
      <c r="QQW750" s="825"/>
      <c r="QQX750" s="825"/>
      <c r="QQY750" s="825"/>
      <c r="QQZ750" s="825"/>
      <c r="QRA750" s="825"/>
      <c r="QRB750" s="825"/>
      <c r="QRC750" s="825"/>
      <c r="QRD750" s="825"/>
      <c r="QRE750" s="825"/>
      <c r="QRF750" s="825"/>
      <c r="QRG750" s="825"/>
      <c r="QRH750" s="825"/>
      <c r="QRI750" s="825"/>
      <c r="QRJ750" s="825"/>
      <c r="QRK750" s="825"/>
      <c r="QRL750" s="825"/>
      <c r="QRM750" s="89"/>
      <c r="QRN750" s="89"/>
      <c r="QRO750" s="89"/>
      <c r="QRP750" s="89"/>
      <c r="QRQ750" s="89"/>
      <c r="QRR750" s="825"/>
      <c r="QRS750" s="825"/>
      <c r="QRT750" s="89"/>
      <c r="QRU750" s="89"/>
      <c r="QRV750" s="825"/>
      <c r="QRW750" s="825"/>
      <c r="QRX750" s="89"/>
      <c r="QRY750" s="89"/>
      <c r="QRZ750" s="825"/>
      <c r="QSA750" s="825"/>
      <c r="QSB750" s="825"/>
      <c r="QSC750" s="825"/>
      <c r="QSD750" s="825"/>
      <c r="QSE750" s="825"/>
      <c r="QSF750" s="825"/>
      <c r="QSG750" s="89"/>
      <c r="QSH750" s="89"/>
      <c r="QSI750" s="825"/>
      <c r="QSJ750" s="825"/>
      <c r="QSK750" s="89"/>
      <c r="QSL750" s="89"/>
      <c r="QSM750" s="825"/>
      <c r="QSN750" s="825"/>
      <c r="QSO750" s="825"/>
      <c r="QSP750" s="825"/>
      <c r="QSQ750" s="825"/>
      <c r="QSR750" s="203"/>
      <c r="QSS750" s="107"/>
      <c r="QST750" s="825"/>
      <c r="QSU750" s="825"/>
      <c r="QSV750" s="825"/>
      <c r="QSW750" s="825"/>
      <c r="QSX750" s="825"/>
      <c r="QSY750" s="825"/>
      <c r="QSZ750" s="825"/>
      <c r="QTA750" s="168"/>
      <c r="QTB750" s="168"/>
      <c r="QTC750" s="168"/>
      <c r="QTD750" s="168"/>
      <c r="QTE750" s="168"/>
      <c r="QTF750" s="168"/>
      <c r="QTG750" s="168"/>
      <c r="QTH750" s="168"/>
      <c r="QTI750" s="168"/>
      <c r="QTJ750" s="168"/>
      <c r="QTK750" s="168"/>
      <c r="QTL750" s="168"/>
      <c r="QTM750" s="168"/>
      <c r="QTN750" s="168"/>
      <c r="QTO750" s="168"/>
      <c r="QTP750" s="168"/>
      <c r="QTQ750" s="168"/>
      <c r="QTR750" s="168"/>
      <c r="QTS750" s="168"/>
      <c r="QTT750" s="168"/>
      <c r="QTU750" s="168"/>
      <c r="QTV750" s="168"/>
      <c r="QTW750" s="168"/>
      <c r="QTX750" s="168"/>
      <c r="QTY750" s="168"/>
      <c r="QTZ750" s="168"/>
      <c r="QUA750" s="168"/>
      <c r="QUB750" s="168"/>
      <c r="QUC750" s="168"/>
      <c r="QUD750" s="168"/>
      <c r="QUE750" s="168"/>
      <c r="QUF750" s="168"/>
      <c r="QUG750" s="168"/>
      <c r="QUH750" s="168"/>
      <c r="QUI750" s="168"/>
      <c r="QUJ750" s="168"/>
      <c r="QUK750" s="168"/>
      <c r="QUL750" s="168"/>
      <c r="QUM750" s="168"/>
      <c r="QUN750" s="168"/>
      <c r="QUO750" s="168"/>
      <c r="QUP750" s="168"/>
      <c r="QUQ750" s="168"/>
      <c r="QUR750" s="168"/>
      <c r="QUS750" s="825"/>
      <c r="QUT750" s="825"/>
      <c r="QUU750" s="825"/>
      <c r="QUV750" s="825"/>
      <c r="QUW750" s="825"/>
      <c r="QUX750" s="825"/>
      <c r="QUY750" s="825"/>
      <c r="QUZ750" s="825"/>
      <c r="QVA750" s="825"/>
      <c r="QVB750" s="825"/>
      <c r="QVC750" s="825"/>
      <c r="QVD750" s="825"/>
      <c r="QVE750" s="825"/>
      <c r="QVF750" s="825"/>
      <c r="QVG750" s="825"/>
      <c r="QVH750" s="825"/>
      <c r="QVI750" s="825"/>
      <c r="QVJ750" s="825"/>
      <c r="QVK750" s="825"/>
      <c r="QVL750" s="825"/>
      <c r="QVM750" s="825"/>
      <c r="QVN750" s="825"/>
      <c r="QVO750" s="825"/>
      <c r="QVP750" s="825"/>
      <c r="QVQ750" s="89"/>
      <c r="QVR750" s="89"/>
      <c r="QVS750" s="89"/>
      <c r="QVT750" s="89"/>
      <c r="QVU750" s="89"/>
      <c r="QVV750" s="825"/>
      <c r="QVW750" s="825"/>
      <c r="QVX750" s="89"/>
      <c r="QVY750" s="89"/>
      <c r="QVZ750" s="825"/>
      <c r="QWA750" s="825"/>
      <c r="QWB750" s="89"/>
      <c r="QWC750" s="89"/>
      <c r="QWD750" s="825"/>
      <c r="QWE750" s="825"/>
      <c r="QWF750" s="825"/>
      <c r="QWG750" s="825"/>
      <c r="QWH750" s="825"/>
      <c r="QWI750" s="825"/>
      <c r="QWJ750" s="825"/>
      <c r="QWK750" s="89"/>
      <c r="QWL750" s="89"/>
      <c r="QWM750" s="825"/>
      <c r="QWN750" s="825"/>
      <c r="QWO750" s="89"/>
      <c r="QWP750" s="89"/>
      <c r="QWQ750" s="825"/>
      <c r="QWR750" s="825"/>
      <c r="QWS750" s="825"/>
      <c r="QWT750" s="825"/>
      <c r="QWU750" s="825"/>
      <c r="QWV750" s="203"/>
      <c r="QWW750" s="107"/>
      <c r="QWX750" s="825"/>
      <c r="QWY750" s="825"/>
      <c r="QWZ750" s="825"/>
      <c r="QXA750" s="825"/>
      <c r="QXB750" s="825"/>
      <c r="QXC750" s="825"/>
      <c r="QXD750" s="825"/>
      <c r="QXE750" s="168"/>
      <c r="QXF750" s="168"/>
      <c r="QXG750" s="168"/>
      <c r="QXH750" s="168"/>
      <c r="QXI750" s="168"/>
      <c r="QXJ750" s="168"/>
      <c r="QXK750" s="168"/>
      <c r="QXL750" s="168"/>
      <c r="QXM750" s="168"/>
      <c r="QXN750" s="168"/>
      <c r="QXO750" s="168"/>
      <c r="QXP750" s="168"/>
      <c r="QXQ750" s="168"/>
      <c r="QXR750" s="168"/>
      <c r="QXS750" s="168"/>
      <c r="QXT750" s="168"/>
      <c r="QXU750" s="168"/>
      <c r="QXV750" s="168"/>
      <c r="QXW750" s="168"/>
      <c r="QXX750" s="168"/>
      <c r="QXY750" s="168"/>
      <c r="QXZ750" s="168"/>
      <c r="QYA750" s="168"/>
      <c r="QYB750" s="168"/>
      <c r="QYC750" s="168"/>
      <c r="QYD750" s="168"/>
      <c r="QYE750" s="168"/>
      <c r="QYF750" s="168"/>
      <c r="QYG750" s="168"/>
      <c r="QYH750" s="168"/>
      <c r="QYI750" s="168"/>
      <c r="QYJ750" s="168"/>
      <c r="QYK750" s="168"/>
      <c r="QYL750" s="168"/>
      <c r="QYM750" s="168"/>
      <c r="QYN750" s="168"/>
      <c r="QYO750" s="168"/>
      <c r="QYP750" s="168"/>
      <c r="QYQ750" s="168"/>
      <c r="QYR750" s="168"/>
      <c r="QYS750" s="168"/>
      <c r="QYT750" s="168"/>
      <c r="QYU750" s="168"/>
      <c r="QYV750" s="168"/>
      <c r="QYW750" s="825"/>
      <c r="QYX750" s="825"/>
      <c r="QYY750" s="825"/>
      <c r="QYZ750" s="825"/>
      <c r="QZA750" s="825"/>
      <c r="QZB750" s="825"/>
      <c r="QZC750" s="825"/>
      <c r="QZD750" s="825"/>
      <c r="QZE750" s="825"/>
      <c r="QZF750" s="825"/>
      <c r="QZG750" s="825"/>
      <c r="QZH750" s="825"/>
      <c r="QZI750" s="825"/>
      <c r="QZJ750" s="825"/>
      <c r="QZK750" s="825"/>
      <c r="QZL750" s="825"/>
      <c r="QZM750" s="825"/>
      <c r="QZN750" s="825"/>
      <c r="QZO750" s="825"/>
      <c r="QZP750" s="825"/>
      <c r="QZQ750" s="825"/>
      <c r="QZR750" s="825"/>
      <c r="QZS750" s="825"/>
      <c r="QZT750" s="825"/>
      <c r="QZU750" s="89"/>
      <c r="QZV750" s="89"/>
      <c r="QZW750" s="89"/>
      <c r="QZX750" s="89"/>
      <c r="QZY750" s="89"/>
      <c r="QZZ750" s="825"/>
      <c r="RAA750" s="825"/>
      <c r="RAB750" s="89"/>
      <c r="RAC750" s="89"/>
      <c r="RAD750" s="825"/>
      <c r="RAE750" s="825"/>
      <c r="RAF750" s="89"/>
      <c r="RAG750" s="89"/>
      <c r="RAH750" s="825"/>
      <c r="RAI750" s="825"/>
      <c r="RAJ750" s="825"/>
      <c r="RAK750" s="825"/>
      <c r="RAL750" s="825"/>
      <c r="RAM750" s="825"/>
      <c r="RAN750" s="825"/>
      <c r="RAO750" s="89"/>
      <c r="RAP750" s="89"/>
      <c r="RAQ750" s="825"/>
      <c r="RAR750" s="825"/>
      <c r="RAS750" s="89"/>
      <c r="RAT750" s="89"/>
      <c r="RAU750" s="825"/>
      <c r="RAV750" s="825"/>
      <c r="RAW750" s="825"/>
      <c r="RAX750" s="825"/>
      <c r="RAY750" s="825"/>
      <c r="RAZ750" s="203"/>
      <c r="RBA750" s="107"/>
      <c r="RBB750" s="825"/>
      <c r="RBC750" s="825"/>
      <c r="RBD750" s="825"/>
      <c r="RBE750" s="825"/>
      <c r="RBF750" s="825"/>
      <c r="RBG750" s="825"/>
      <c r="RBH750" s="825"/>
      <c r="RBI750" s="168"/>
      <c r="RBJ750" s="168"/>
      <c r="RBK750" s="168"/>
      <c r="RBL750" s="168"/>
      <c r="RBM750" s="168"/>
      <c r="RBN750" s="168"/>
      <c r="RBO750" s="168"/>
      <c r="RBP750" s="168"/>
      <c r="RBQ750" s="168"/>
      <c r="RBR750" s="168"/>
      <c r="RBS750" s="168"/>
      <c r="RBT750" s="168"/>
      <c r="RBU750" s="168"/>
      <c r="RBV750" s="168"/>
      <c r="RBW750" s="168"/>
      <c r="RBX750" s="168"/>
      <c r="RBY750" s="168"/>
      <c r="RBZ750" s="168"/>
      <c r="RCA750" s="168"/>
      <c r="RCB750" s="168"/>
      <c r="RCC750" s="168"/>
      <c r="RCD750" s="168"/>
      <c r="RCE750" s="168"/>
      <c r="RCF750" s="168"/>
      <c r="RCG750" s="168"/>
      <c r="RCH750" s="168"/>
      <c r="RCI750" s="168"/>
      <c r="RCJ750" s="168"/>
      <c r="RCK750" s="168"/>
      <c r="RCL750" s="168"/>
      <c r="RCM750" s="168"/>
      <c r="RCN750" s="168"/>
      <c r="RCO750" s="168"/>
      <c r="RCP750" s="168"/>
      <c r="RCQ750" s="168"/>
      <c r="RCR750" s="168"/>
      <c r="RCS750" s="168"/>
      <c r="RCT750" s="168"/>
      <c r="RCU750" s="168"/>
      <c r="RCV750" s="168"/>
      <c r="RCW750" s="168"/>
      <c r="RCX750" s="168"/>
      <c r="RCY750" s="168"/>
      <c r="RCZ750" s="168"/>
      <c r="RDA750" s="825"/>
      <c r="RDB750" s="825"/>
      <c r="RDC750" s="825"/>
      <c r="RDD750" s="825"/>
      <c r="RDE750" s="825"/>
      <c r="RDF750" s="825"/>
      <c r="RDG750" s="825"/>
      <c r="RDH750" s="825"/>
      <c r="RDI750" s="825"/>
      <c r="RDJ750" s="825"/>
      <c r="RDK750" s="825"/>
      <c r="RDL750" s="825"/>
      <c r="RDM750" s="825"/>
      <c r="RDN750" s="825"/>
      <c r="RDO750" s="825"/>
      <c r="RDP750" s="825"/>
      <c r="RDQ750" s="825"/>
      <c r="RDR750" s="825"/>
      <c r="RDS750" s="825"/>
      <c r="RDT750" s="825"/>
      <c r="RDU750" s="825"/>
      <c r="RDV750" s="825"/>
      <c r="RDW750" s="825"/>
    </row>
    <row r="751" spans="1:12295" s="256" customFormat="1" ht="59.25" hidden="1" customHeight="1" x14ac:dyDescent="0.3">
      <c r="B751" s="526" t="s">
        <v>21</v>
      </c>
      <c r="C751" s="255" t="s">
        <v>301</v>
      </c>
      <c r="D751" s="168">
        <f t="shared" ref="D751:D756" si="1443">I751</f>
        <v>0</v>
      </c>
      <c r="E751" s="884"/>
      <c r="F751" s="884"/>
      <c r="G751" s="884"/>
      <c r="H751" s="884"/>
      <c r="I751" s="172"/>
      <c r="J751" s="884"/>
      <c r="K751" s="168"/>
      <c r="L751" s="695" t="e">
        <f t="shared" si="1359"/>
        <v>#DIV/0!</v>
      </c>
      <c r="M751" s="884"/>
      <c r="N751" s="114"/>
      <c r="O751" s="118"/>
      <c r="P751" s="114"/>
      <c r="Q751" s="118"/>
      <c r="R751" s="114"/>
      <c r="S751" s="118"/>
      <c r="T751" s="114"/>
      <c r="U751" s="926">
        <v>105803.01453</v>
      </c>
      <c r="V751" s="926">
        <f t="shared" ref="V751:V756" si="1444">W751+X751+Y751</f>
        <v>630668.66593000002</v>
      </c>
      <c r="W751" s="926"/>
      <c r="X751" s="926"/>
      <c r="Y751" s="926">
        <f t="shared" ref="Y751:Y756" si="1445">AC751-I751</f>
        <v>630668.66593000002</v>
      </c>
      <c r="Z751" s="926">
        <f t="shared" ref="Z751:Z756" si="1446">AA751+AB751+AC751</f>
        <v>630668.66593000002</v>
      </c>
      <c r="AA751" s="926">
        <f t="shared" ref="AA751:AA756" si="1447">E751</f>
        <v>0</v>
      </c>
      <c r="AB751" s="926"/>
      <c r="AC751" s="926">
        <v>630668.66593000002</v>
      </c>
      <c r="AD751" s="692" t="e">
        <f t="shared" ref="AD751:AD756" si="1448">U751/I751</f>
        <v>#DIV/0!</v>
      </c>
      <c r="AE751" s="168">
        <f t="shared" ref="AE751:AE756" si="1449">AO751</f>
        <v>103346.79574</v>
      </c>
      <c r="AF751" s="695" t="e">
        <f t="shared" si="1360"/>
        <v>#DIV/0!</v>
      </c>
      <c r="AG751" s="172"/>
      <c r="AH751" s="695"/>
      <c r="AI751" s="35"/>
      <c r="AJ751" s="35"/>
      <c r="AK751" s="35"/>
      <c r="AL751" s="35"/>
      <c r="AM751" s="35"/>
      <c r="AN751" s="35"/>
      <c r="AO751" s="932">
        <v>103346.79574</v>
      </c>
      <c r="AP751" s="932">
        <f t="shared" ref="AP751:AP756" si="1450">AR751-AO751</f>
        <v>-103346.79574</v>
      </c>
      <c r="AQ751" s="692" t="e">
        <f t="shared" ref="AQ751:AQ757" si="1451">AO751/D751</f>
        <v>#DIV/0!</v>
      </c>
      <c r="AR751" s="168">
        <f t="shared" ref="AR751:AR756" si="1452">BB751</f>
        <v>0</v>
      </c>
      <c r="AS751" s="692" t="e">
        <f t="shared" si="1362"/>
        <v>#DIV/0!</v>
      </c>
      <c r="AT751" s="172"/>
      <c r="AU751" s="695" t="e">
        <f t="shared" si="1375"/>
        <v>#DIV/0!</v>
      </c>
      <c r="AV751" s="35"/>
      <c r="AW751" s="695" t="e">
        <f t="shared" si="1410"/>
        <v>#DIV/0!</v>
      </c>
      <c r="AX751" s="172"/>
      <c r="AY751" s="695" t="e">
        <f t="shared" si="1390"/>
        <v>#DIV/0!</v>
      </c>
      <c r="AZ751" s="35"/>
      <c r="BA751" s="695" t="e">
        <f t="shared" si="1391"/>
        <v>#DIV/0!</v>
      </c>
      <c r="BB751" s="35"/>
      <c r="BC751" s="118">
        <f t="shared" si="1411"/>
        <v>0</v>
      </c>
      <c r="BD751" s="118">
        <f t="shared" si="1412"/>
        <v>103346.79574</v>
      </c>
      <c r="BE751" s="35"/>
      <c r="BF751" s="35"/>
      <c r="BG751" s="35"/>
      <c r="BH751" s="35"/>
      <c r="BI751" s="35"/>
      <c r="BJ751" s="31">
        <f t="shared" si="1414"/>
        <v>0</v>
      </c>
      <c r="BK751" s="35"/>
      <c r="BL751" s="35"/>
      <c r="BM751" s="35"/>
      <c r="BN751" s="35">
        <f t="shared" ref="BN751:BN753" si="1453">BO751+BR751+BS751</f>
        <v>0</v>
      </c>
      <c r="BO751" s="118">
        <f t="shared" ref="BO751:BO760" si="1454">BF751</f>
        <v>0</v>
      </c>
      <c r="BP751" s="118"/>
      <c r="BQ751" s="118"/>
      <c r="BR751" s="118">
        <f t="shared" si="1417"/>
        <v>0</v>
      </c>
      <c r="BS751" s="35"/>
      <c r="BT751" s="31"/>
      <c r="BU751" s="35"/>
      <c r="BV751" s="172"/>
      <c r="BW751" s="172"/>
      <c r="BX751" s="172"/>
      <c r="BY751" s="172"/>
      <c r="BZ751" s="172"/>
      <c r="CE751" s="695" t="e">
        <f t="shared" si="1365"/>
        <v>#DIV/0!</v>
      </c>
    </row>
    <row r="752" spans="1:12295" s="65" customFormat="1" ht="49.5" hidden="1" customHeight="1" x14ac:dyDescent="0.3">
      <c r="B752" s="526"/>
      <c r="C752" s="108" t="s">
        <v>300</v>
      </c>
      <c r="D752" s="168">
        <f t="shared" si="1443"/>
        <v>0</v>
      </c>
      <c r="E752" s="834"/>
      <c r="F752" s="834"/>
      <c r="G752" s="834"/>
      <c r="H752" s="834"/>
      <c r="I752" s="172"/>
      <c r="J752" s="834"/>
      <c r="K752" s="168"/>
      <c r="L752" s="695" t="e">
        <f t="shared" si="1359"/>
        <v>#DIV/0!</v>
      </c>
      <c r="M752" s="952"/>
      <c r="N752" s="114"/>
      <c r="O752" s="114"/>
      <c r="P752" s="114"/>
      <c r="Q752" s="114"/>
      <c r="R752" s="114"/>
      <c r="S752" s="114"/>
      <c r="T752" s="114"/>
      <c r="U752" s="926">
        <v>105804.01453</v>
      </c>
      <c r="V752" s="926">
        <f t="shared" si="1444"/>
        <v>630669.66593000002</v>
      </c>
      <c r="W752" s="926"/>
      <c r="X752" s="926"/>
      <c r="Y752" s="926">
        <f t="shared" si="1445"/>
        <v>630669.66593000002</v>
      </c>
      <c r="Z752" s="926">
        <f t="shared" si="1446"/>
        <v>630669.66593000002</v>
      </c>
      <c r="AA752" s="926">
        <f t="shared" si="1447"/>
        <v>0</v>
      </c>
      <c r="AB752" s="926"/>
      <c r="AC752" s="926">
        <v>630669.66593000002</v>
      </c>
      <c r="AD752" s="692" t="e">
        <f t="shared" si="1448"/>
        <v>#DIV/0!</v>
      </c>
      <c r="AE752" s="168">
        <f t="shared" si="1449"/>
        <v>103347.79574</v>
      </c>
      <c r="AF752" s="695" t="e">
        <f t="shared" si="1360"/>
        <v>#DIV/0!</v>
      </c>
      <c r="AG752" s="172"/>
      <c r="AH752" s="695"/>
      <c r="AI752" s="35"/>
      <c r="AJ752" s="35"/>
      <c r="AK752" s="35"/>
      <c r="AL752" s="35"/>
      <c r="AM752" s="35"/>
      <c r="AN752" s="35"/>
      <c r="AO752" s="932">
        <v>103347.79574</v>
      </c>
      <c r="AP752" s="932">
        <f t="shared" si="1450"/>
        <v>-103347.79574</v>
      </c>
      <c r="AQ752" s="692" t="e">
        <f t="shared" si="1451"/>
        <v>#DIV/0!</v>
      </c>
      <c r="AR752" s="168">
        <f t="shared" si="1452"/>
        <v>0</v>
      </c>
      <c r="AS752" s="692" t="e">
        <f t="shared" si="1362"/>
        <v>#DIV/0!</v>
      </c>
      <c r="AT752" s="172"/>
      <c r="AU752" s="695" t="e">
        <f t="shared" si="1375"/>
        <v>#DIV/0!</v>
      </c>
      <c r="AV752" s="35"/>
      <c r="AW752" s="695" t="e">
        <f t="shared" si="1410"/>
        <v>#DIV/0!</v>
      </c>
      <c r="AX752" s="172"/>
      <c r="AY752" s="695" t="e">
        <f t="shared" si="1390"/>
        <v>#DIV/0!</v>
      </c>
      <c r="AZ752" s="35"/>
      <c r="BA752" s="695" t="e">
        <f t="shared" si="1391"/>
        <v>#DIV/0!</v>
      </c>
      <c r="BB752" s="35"/>
      <c r="BC752" s="114">
        <f t="shared" si="1411"/>
        <v>0</v>
      </c>
      <c r="BD752" s="114">
        <f t="shared" si="1412"/>
        <v>103347.79574</v>
      </c>
      <c r="BE752" s="35"/>
      <c r="BF752" s="35"/>
      <c r="BG752" s="35"/>
      <c r="BH752" s="35"/>
      <c r="BI752" s="35"/>
      <c r="BJ752" s="31">
        <f t="shared" si="1414"/>
        <v>0</v>
      </c>
      <c r="BK752" s="35"/>
      <c r="BL752" s="35"/>
      <c r="BM752" s="35"/>
      <c r="BN752" s="35">
        <f t="shared" si="1453"/>
        <v>0</v>
      </c>
      <c r="BO752" s="114">
        <f t="shared" si="1454"/>
        <v>0</v>
      </c>
      <c r="BP752" s="114"/>
      <c r="BQ752" s="114"/>
      <c r="BR752" s="114">
        <f t="shared" si="1417"/>
        <v>0</v>
      </c>
      <c r="BS752" s="35"/>
      <c r="BT752" s="31"/>
      <c r="BU752" s="35"/>
      <c r="BV752" s="172"/>
      <c r="BW752" s="172"/>
      <c r="BX752" s="172"/>
      <c r="BY752" s="172"/>
      <c r="BZ752" s="172"/>
      <c r="CE752" s="695" t="e">
        <f t="shared" si="1365"/>
        <v>#DIV/0!</v>
      </c>
    </row>
    <row r="753" spans="1:12295" s="256" customFormat="1" ht="54" hidden="1" customHeight="1" x14ac:dyDescent="0.3">
      <c r="B753" s="526" t="s">
        <v>22</v>
      </c>
      <c r="C753" s="255" t="s">
        <v>250</v>
      </c>
      <c r="D753" s="168">
        <f t="shared" si="1443"/>
        <v>0</v>
      </c>
      <c r="E753" s="884"/>
      <c r="F753" s="884"/>
      <c r="G753" s="884"/>
      <c r="H753" s="884"/>
      <c r="I753" s="172"/>
      <c r="J753" s="884"/>
      <c r="K753" s="168"/>
      <c r="L753" s="695" t="e">
        <f t="shared" si="1359"/>
        <v>#DIV/0!</v>
      </c>
      <c r="M753" s="884"/>
      <c r="N753" s="114"/>
      <c r="O753" s="118"/>
      <c r="P753" s="114"/>
      <c r="Q753" s="118"/>
      <c r="R753" s="114"/>
      <c r="S753" s="118"/>
      <c r="T753" s="114"/>
      <c r="U753" s="926">
        <v>105805.01453</v>
      </c>
      <c r="V753" s="926">
        <f t="shared" si="1444"/>
        <v>630670.66593000002</v>
      </c>
      <c r="W753" s="926"/>
      <c r="X753" s="926"/>
      <c r="Y753" s="926">
        <f t="shared" si="1445"/>
        <v>630670.66593000002</v>
      </c>
      <c r="Z753" s="926">
        <f t="shared" si="1446"/>
        <v>630670.66593000002</v>
      </c>
      <c r="AA753" s="926">
        <f t="shared" si="1447"/>
        <v>0</v>
      </c>
      <c r="AB753" s="926"/>
      <c r="AC753" s="926">
        <v>630670.66593000002</v>
      </c>
      <c r="AD753" s="692" t="e">
        <f t="shared" si="1448"/>
        <v>#DIV/0!</v>
      </c>
      <c r="AE753" s="168">
        <f t="shared" si="1449"/>
        <v>103348.79574</v>
      </c>
      <c r="AF753" s="695" t="e">
        <f t="shared" si="1360"/>
        <v>#DIV/0!</v>
      </c>
      <c r="AG753" s="172"/>
      <c r="AH753" s="695"/>
      <c r="AI753" s="35"/>
      <c r="AJ753" s="35"/>
      <c r="AK753" s="35"/>
      <c r="AL753" s="35"/>
      <c r="AM753" s="35"/>
      <c r="AN753" s="35"/>
      <c r="AO753" s="932">
        <v>103348.79574</v>
      </c>
      <c r="AP753" s="932">
        <f t="shared" si="1450"/>
        <v>-103348.79574</v>
      </c>
      <c r="AQ753" s="692" t="e">
        <f t="shared" si="1451"/>
        <v>#DIV/0!</v>
      </c>
      <c r="AR753" s="168">
        <f t="shared" si="1452"/>
        <v>0</v>
      </c>
      <c r="AS753" s="692" t="e">
        <f t="shared" si="1362"/>
        <v>#DIV/0!</v>
      </c>
      <c r="AT753" s="172"/>
      <c r="AU753" s="695" t="e">
        <f t="shared" si="1375"/>
        <v>#DIV/0!</v>
      </c>
      <c r="AV753" s="35"/>
      <c r="AW753" s="695" t="e">
        <f t="shared" si="1410"/>
        <v>#DIV/0!</v>
      </c>
      <c r="AX753" s="172"/>
      <c r="AY753" s="695" t="e">
        <f t="shared" si="1390"/>
        <v>#DIV/0!</v>
      </c>
      <c r="AZ753" s="35"/>
      <c r="BA753" s="695" t="e">
        <f t="shared" si="1391"/>
        <v>#DIV/0!</v>
      </c>
      <c r="BB753" s="35"/>
      <c r="BC753" s="118">
        <f t="shared" si="1411"/>
        <v>0</v>
      </c>
      <c r="BD753" s="118">
        <f t="shared" si="1412"/>
        <v>103348.79574</v>
      </c>
      <c r="BE753" s="35"/>
      <c r="BF753" s="35"/>
      <c r="BG753" s="35"/>
      <c r="BH753" s="35"/>
      <c r="BI753" s="35"/>
      <c r="BJ753" s="31">
        <f t="shared" si="1414"/>
        <v>0</v>
      </c>
      <c r="BK753" s="35"/>
      <c r="BL753" s="35"/>
      <c r="BM753" s="35"/>
      <c r="BN753" s="35">
        <f t="shared" si="1453"/>
        <v>0</v>
      </c>
      <c r="BO753" s="118">
        <f t="shared" si="1454"/>
        <v>0</v>
      </c>
      <c r="BP753" s="118"/>
      <c r="BQ753" s="118"/>
      <c r="BR753" s="118">
        <f t="shared" si="1417"/>
        <v>0</v>
      </c>
      <c r="BS753" s="35"/>
      <c r="BT753" s="31"/>
      <c r="BU753" s="35"/>
      <c r="BV753" s="172"/>
      <c r="BW753" s="172"/>
      <c r="BX753" s="172"/>
      <c r="BY753" s="172"/>
      <c r="BZ753" s="172"/>
      <c r="CE753" s="695" t="e">
        <f t="shared" si="1365"/>
        <v>#DIV/0!</v>
      </c>
    </row>
    <row r="754" spans="1:12295" s="256" customFormat="1" ht="54" hidden="1" customHeight="1" x14ac:dyDescent="0.3">
      <c r="B754" s="526" t="s">
        <v>10</v>
      </c>
      <c r="C754" s="260" t="s">
        <v>340</v>
      </c>
      <c r="D754" s="168">
        <f t="shared" si="1443"/>
        <v>0</v>
      </c>
      <c r="E754" s="235">
        <f>E755</f>
        <v>0</v>
      </c>
      <c r="F754" s="235"/>
      <c r="G754" s="235"/>
      <c r="H754" s="884"/>
      <c r="I754" s="172"/>
      <c r="J754" s="884"/>
      <c r="K754" s="168"/>
      <c r="L754" s="695" t="e">
        <f t="shared" si="1359"/>
        <v>#DIV/0!</v>
      </c>
      <c r="M754" s="235">
        <f>M755</f>
        <v>0</v>
      </c>
      <c r="N754" s="114"/>
      <c r="O754" s="194"/>
      <c r="P754" s="114"/>
      <c r="Q754" s="194"/>
      <c r="R754" s="114"/>
      <c r="S754" s="118"/>
      <c r="T754" s="114"/>
      <c r="U754" s="926">
        <v>105806.01453</v>
      </c>
      <c r="V754" s="926">
        <f t="shared" si="1444"/>
        <v>630671.66593000002</v>
      </c>
      <c r="W754" s="926"/>
      <c r="X754" s="926"/>
      <c r="Y754" s="926">
        <f t="shared" si="1445"/>
        <v>630671.66593000002</v>
      </c>
      <c r="Z754" s="926">
        <f t="shared" si="1446"/>
        <v>630671.66593000002</v>
      </c>
      <c r="AA754" s="926">
        <f t="shared" si="1447"/>
        <v>0</v>
      </c>
      <c r="AB754" s="926"/>
      <c r="AC754" s="926">
        <v>630671.66593000002</v>
      </c>
      <c r="AD754" s="692" t="e">
        <f t="shared" si="1448"/>
        <v>#DIV/0!</v>
      </c>
      <c r="AE754" s="168">
        <f t="shared" si="1449"/>
        <v>103349.79574</v>
      </c>
      <c r="AF754" s="695" t="e">
        <f t="shared" si="1360"/>
        <v>#DIV/0!</v>
      </c>
      <c r="AG754" s="235">
        <f>AG755</f>
        <v>0</v>
      </c>
      <c r="AH754" s="695"/>
      <c r="AI754" s="194"/>
      <c r="AJ754" s="114"/>
      <c r="AK754" s="194"/>
      <c r="AL754" s="114"/>
      <c r="AM754" s="35"/>
      <c r="AN754" s="35"/>
      <c r="AO754" s="932">
        <v>103349.79574</v>
      </c>
      <c r="AP754" s="932">
        <f t="shared" si="1450"/>
        <v>-103349.79574</v>
      </c>
      <c r="AQ754" s="692" t="e">
        <f t="shared" si="1451"/>
        <v>#DIV/0!</v>
      </c>
      <c r="AR754" s="168">
        <f t="shared" si="1452"/>
        <v>0</v>
      </c>
      <c r="AS754" s="692" t="e">
        <f t="shared" si="1362"/>
        <v>#DIV/0!</v>
      </c>
      <c r="AT754" s="235">
        <f>AT755</f>
        <v>0</v>
      </c>
      <c r="AU754" s="695" t="e">
        <f t="shared" si="1375"/>
        <v>#DIV/0!</v>
      </c>
      <c r="AV754" s="194"/>
      <c r="AW754" s="695" t="e">
        <f t="shared" si="1410"/>
        <v>#DIV/0!</v>
      </c>
      <c r="AX754" s="235"/>
      <c r="AY754" s="695" t="e">
        <f t="shared" si="1390"/>
        <v>#DIV/0!</v>
      </c>
      <c r="AZ754" s="35"/>
      <c r="BA754" s="695" t="e">
        <f t="shared" si="1391"/>
        <v>#DIV/0!</v>
      </c>
      <c r="BB754" s="35"/>
      <c r="BC754" s="118"/>
      <c r="BD754" s="118"/>
      <c r="BE754" s="194">
        <f t="shared" ref="BE754:BE765" si="1455">BF754</f>
        <v>0</v>
      </c>
      <c r="BF754" s="194">
        <f>BF755</f>
        <v>0</v>
      </c>
      <c r="BG754" s="194"/>
      <c r="BH754" s="35"/>
      <c r="BI754" s="35"/>
      <c r="BJ754" s="31"/>
      <c r="BK754" s="35"/>
      <c r="BL754" s="35"/>
      <c r="BM754" s="35"/>
      <c r="BN754" s="35"/>
      <c r="BO754" s="118"/>
      <c r="BP754" s="118"/>
      <c r="BQ754" s="118"/>
      <c r="BR754" s="118"/>
      <c r="BS754" s="35"/>
      <c r="BT754" s="31"/>
      <c r="BU754" s="194">
        <f t="shared" ref="BU754:BU755" si="1456">BV754</f>
        <v>0</v>
      </c>
      <c r="BV754" s="194">
        <f>BV755</f>
        <v>0</v>
      </c>
      <c r="BW754" s="194"/>
      <c r="BX754" s="194"/>
      <c r="BY754" s="172"/>
      <c r="BZ754" s="172"/>
      <c r="CE754" s="695" t="e">
        <f t="shared" si="1365"/>
        <v>#DIV/0!</v>
      </c>
    </row>
    <row r="755" spans="1:12295" s="45" customFormat="1" ht="54" hidden="1" customHeight="1" x14ac:dyDescent="0.25">
      <c r="B755" s="526"/>
      <c r="C755" s="97" t="s">
        <v>31</v>
      </c>
      <c r="D755" s="168">
        <f t="shared" si="1443"/>
        <v>0</v>
      </c>
      <c r="E755" s="166">
        <f>E758</f>
        <v>0</v>
      </c>
      <c r="F755" s="166"/>
      <c r="G755" s="166"/>
      <c r="H755" s="166"/>
      <c r="I755" s="166"/>
      <c r="J755" s="166">
        <f>K755+M755+Q755</f>
        <v>0</v>
      </c>
      <c r="K755" s="168"/>
      <c r="L755" s="695" t="e">
        <f t="shared" si="1359"/>
        <v>#DIV/0!</v>
      </c>
      <c r="M755" s="166">
        <f>M758</f>
        <v>0</v>
      </c>
      <c r="N755" s="683"/>
      <c r="O755" s="622"/>
      <c r="P755" s="683"/>
      <c r="Q755" s="622"/>
      <c r="R755" s="683"/>
      <c r="S755" s="622"/>
      <c r="T755" s="683"/>
      <c r="U755" s="926">
        <v>105807.01453</v>
      </c>
      <c r="V755" s="926">
        <f t="shared" si="1444"/>
        <v>630672.66593000002</v>
      </c>
      <c r="W755" s="926"/>
      <c r="X755" s="926"/>
      <c r="Y755" s="926">
        <f t="shared" si="1445"/>
        <v>630672.66593000002</v>
      </c>
      <c r="Z755" s="926">
        <f t="shared" si="1446"/>
        <v>630672.66593000002</v>
      </c>
      <c r="AA755" s="926">
        <f t="shared" si="1447"/>
        <v>0</v>
      </c>
      <c r="AB755" s="926"/>
      <c r="AC755" s="926">
        <v>630672.66593000002</v>
      </c>
      <c r="AD755" s="692" t="e">
        <f t="shared" si="1448"/>
        <v>#DIV/0!</v>
      </c>
      <c r="AE755" s="168">
        <f t="shared" si="1449"/>
        <v>103350.79574</v>
      </c>
      <c r="AF755" s="695" t="e">
        <f t="shared" si="1360"/>
        <v>#DIV/0!</v>
      </c>
      <c r="AG755" s="166">
        <f>AG758</f>
        <v>0</v>
      </c>
      <c r="AH755" s="695"/>
      <c r="AI755" s="622"/>
      <c r="AJ755" s="683"/>
      <c r="AK755" s="622"/>
      <c r="AL755" s="683"/>
      <c r="AM755" s="622"/>
      <c r="AN755" s="683"/>
      <c r="AO755" s="932">
        <v>103350.79574</v>
      </c>
      <c r="AP755" s="932">
        <f t="shared" si="1450"/>
        <v>-103350.79574</v>
      </c>
      <c r="AQ755" s="692" t="e">
        <f t="shared" si="1451"/>
        <v>#DIV/0!</v>
      </c>
      <c r="AR755" s="168">
        <f t="shared" si="1452"/>
        <v>0</v>
      </c>
      <c r="AS755" s="692" t="e">
        <f t="shared" si="1362"/>
        <v>#DIV/0!</v>
      </c>
      <c r="AT755" s="166">
        <f>AT758</f>
        <v>0</v>
      </c>
      <c r="AU755" s="695" t="e">
        <f t="shared" si="1375"/>
        <v>#DIV/0!</v>
      </c>
      <c r="AV755" s="622"/>
      <c r="AW755" s="695" t="e">
        <f t="shared" si="1410"/>
        <v>#DIV/0!</v>
      </c>
      <c r="AX755" s="166"/>
      <c r="AY755" s="695" t="e">
        <f t="shared" si="1390"/>
        <v>#DIV/0!</v>
      </c>
      <c r="AZ755" s="622"/>
      <c r="BA755" s="695" t="e">
        <f t="shared" si="1391"/>
        <v>#DIV/0!</v>
      </c>
      <c r="BB755" s="622"/>
      <c r="BC755" s="622"/>
      <c r="BD755" s="622"/>
      <c r="BE755" s="622">
        <f t="shared" si="1455"/>
        <v>0</v>
      </c>
      <c r="BF755" s="622">
        <f>BF758</f>
        <v>0</v>
      </c>
      <c r="BG755" s="622"/>
      <c r="BH755" s="622"/>
      <c r="BI755" s="622"/>
      <c r="BJ755" s="622" t="e">
        <f t="shared" ref="BJ755" si="1457">BK755+BL755+BM755</f>
        <v>#REF!</v>
      </c>
      <c r="BK755" s="622" t="e">
        <f>BK473+BK678+#REF!</f>
        <v>#REF!</v>
      </c>
      <c r="BL755" s="622"/>
      <c r="BM755" s="622"/>
      <c r="BN755" s="622" t="e">
        <f t="shared" ref="BN755" si="1458">BO755+BR755+BS755</f>
        <v>#REF!</v>
      </c>
      <c r="BO755" s="622" t="e">
        <f>BO473+BO678+#REF!</f>
        <v>#REF!</v>
      </c>
      <c r="BP755" s="622"/>
      <c r="BQ755" s="622"/>
      <c r="BR755" s="622"/>
      <c r="BS755" s="622"/>
      <c r="BT755" s="622"/>
      <c r="BU755" s="622">
        <f t="shared" si="1456"/>
        <v>0</v>
      </c>
      <c r="BV755" s="504">
        <f>BV758</f>
        <v>0</v>
      </c>
      <c r="BW755" s="519"/>
      <c r="BX755" s="504"/>
      <c r="BY755" s="504"/>
      <c r="BZ755" s="504"/>
      <c r="CE755" s="695" t="e">
        <f t="shared" si="1365"/>
        <v>#DIV/0!</v>
      </c>
    </row>
    <row r="756" spans="1:12295" s="45" customFormat="1" ht="175.5" hidden="1" customHeight="1" x14ac:dyDescent="0.25">
      <c r="B756" s="526" t="s">
        <v>349</v>
      </c>
      <c r="C756" s="99" t="s">
        <v>486</v>
      </c>
      <c r="D756" s="168">
        <f t="shared" si="1443"/>
        <v>0</v>
      </c>
      <c r="E756" s="166"/>
      <c r="F756" s="166"/>
      <c r="G756" s="166"/>
      <c r="H756" s="166"/>
      <c r="I756" s="168">
        <v>0</v>
      </c>
      <c r="J756" s="168">
        <f>K756-D756</f>
        <v>0</v>
      </c>
      <c r="K756" s="168">
        <f t="shared" ref="K756" si="1459">U756</f>
        <v>0</v>
      </c>
      <c r="L756" s="695" t="e">
        <f t="shared" si="1359"/>
        <v>#DIV/0!</v>
      </c>
      <c r="M756" s="166"/>
      <c r="N756" s="683"/>
      <c r="O756" s="674"/>
      <c r="P756" s="683"/>
      <c r="Q756" s="674"/>
      <c r="R756" s="683"/>
      <c r="S756" s="674"/>
      <c r="T756" s="683"/>
      <c r="U756" s="926">
        <f>I756</f>
        <v>0</v>
      </c>
      <c r="V756" s="926">
        <f t="shared" si="1444"/>
        <v>630673.66593000002</v>
      </c>
      <c r="W756" s="926"/>
      <c r="X756" s="926"/>
      <c r="Y756" s="926">
        <f t="shared" si="1445"/>
        <v>630673.66593000002</v>
      </c>
      <c r="Z756" s="926">
        <f t="shared" si="1446"/>
        <v>630673.66593000002</v>
      </c>
      <c r="AA756" s="926">
        <f t="shared" si="1447"/>
        <v>0</v>
      </c>
      <c r="AB756" s="926"/>
      <c r="AC756" s="926">
        <v>630673.66593000002</v>
      </c>
      <c r="AD756" s="692" t="e">
        <f t="shared" si="1448"/>
        <v>#DIV/0!</v>
      </c>
      <c r="AE756" s="168">
        <f t="shared" si="1449"/>
        <v>0</v>
      </c>
      <c r="AF756" s="692" t="e">
        <f t="shared" si="1360"/>
        <v>#DIV/0!</v>
      </c>
      <c r="AG756" s="166"/>
      <c r="AH756" s="695"/>
      <c r="AI756" s="674"/>
      <c r="AJ756" s="683"/>
      <c r="AK756" s="674"/>
      <c r="AL756" s="683"/>
      <c r="AM756" s="674"/>
      <c r="AN756" s="683"/>
      <c r="AO756" s="932">
        <f>U756</f>
        <v>0</v>
      </c>
      <c r="AP756" s="932">
        <f t="shared" si="1450"/>
        <v>0</v>
      </c>
      <c r="AQ756" s="692" t="e">
        <f t="shared" si="1451"/>
        <v>#DIV/0!</v>
      </c>
      <c r="AR756" s="168">
        <f t="shared" si="1452"/>
        <v>0</v>
      </c>
      <c r="AS756" s="692" t="e">
        <f t="shared" si="1362"/>
        <v>#DIV/0!</v>
      </c>
      <c r="AT756" s="166"/>
      <c r="AU756" s="695"/>
      <c r="AV756" s="674"/>
      <c r="AW756" s="695"/>
      <c r="AX756" s="166"/>
      <c r="AY756" s="695"/>
      <c r="AZ756" s="674"/>
      <c r="BA756" s="695"/>
      <c r="BB756" s="932">
        <v>0</v>
      </c>
      <c r="BC756" s="674"/>
      <c r="BD756" s="674"/>
      <c r="BE756" s="674"/>
      <c r="BF756" s="674"/>
      <c r="BG756" s="674"/>
      <c r="BH756" s="674"/>
      <c r="BI756" s="674"/>
      <c r="BJ756" s="674"/>
      <c r="BK756" s="674"/>
      <c r="BL756" s="674"/>
      <c r="BM756" s="674"/>
      <c r="BN756" s="674"/>
      <c r="BO756" s="674"/>
      <c r="BP756" s="674"/>
      <c r="BQ756" s="674"/>
      <c r="BR756" s="674"/>
      <c r="BS756" s="674"/>
      <c r="BT756" s="674"/>
      <c r="BU756" s="674"/>
      <c r="BV756" s="674"/>
      <c r="BW756" s="674"/>
      <c r="BX756" s="674"/>
      <c r="BY756" s="674"/>
      <c r="BZ756" s="674"/>
      <c r="CE756" s="695" t="e">
        <f t="shared" si="1365"/>
        <v>#DIV/0!</v>
      </c>
    </row>
    <row r="757" spans="1:12295" s="175" customFormat="1" ht="84" customHeight="1" x14ac:dyDescent="0.3">
      <c r="A757" s="203"/>
      <c r="B757" s="526" t="s">
        <v>349</v>
      </c>
      <c r="C757" s="99" t="s">
        <v>512</v>
      </c>
      <c r="D757" s="168">
        <f>I757</f>
        <v>109000</v>
      </c>
      <c r="E757" s="168"/>
      <c r="F757" s="168"/>
      <c r="G757" s="168"/>
      <c r="H757" s="168"/>
      <c r="I757" s="168">
        <v>109000</v>
      </c>
      <c r="J757" s="168">
        <f>U757-I757</f>
        <v>0</v>
      </c>
      <c r="K757" s="168">
        <f>U757</f>
        <v>109000</v>
      </c>
      <c r="L757" s="692">
        <f t="shared" si="1359"/>
        <v>1</v>
      </c>
      <c r="M757" s="168"/>
      <c r="N757" s="825"/>
      <c r="O757" s="825"/>
      <c r="P757" s="825"/>
      <c r="Q757" s="825"/>
      <c r="R757" s="825"/>
      <c r="S757" s="825"/>
      <c r="T757" s="825"/>
      <c r="U757" s="986">
        <v>109000</v>
      </c>
      <c r="V757" s="986">
        <f t="shared" ref="V757:V774" si="1460">W757+X757+Y757</f>
        <v>521674.66593000002</v>
      </c>
      <c r="W757" s="986"/>
      <c r="X757" s="986"/>
      <c r="Y757" s="986">
        <f t="shared" ref="Y757:Y774" si="1461">AC757-I757</f>
        <v>521674.66593000002</v>
      </c>
      <c r="Z757" s="986">
        <f t="shared" ref="Z757:Z774" si="1462">AA757+AB757+AC757</f>
        <v>630674.66593000002</v>
      </c>
      <c r="AA757" s="986">
        <f t="shared" ref="AA757:AA774" si="1463">E757</f>
        <v>0</v>
      </c>
      <c r="AB757" s="986"/>
      <c r="AC757" s="986">
        <v>630674.66593000002</v>
      </c>
      <c r="AD757" s="692">
        <f t="shared" ref="AD757:AD774" si="1464">U757/I757</f>
        <v>1</v>
      </c>
      <c r="AE757" s="168">
        <f>AO757</f>
        <v>109000</v>
      </c>
      <c r="AF757" s="692">
        <f t="shared" si="1360"/>
        <v>1</v>
      </c>
      <c r="AG757" s="168"/>
      <c r="AH757" s="692"/>
      <c r="AI757" s="825"/>
      <c r="AJ757" s="825"/>
      <c r="AK757" s="825"/>
      <c r="AL757" s="825"/>
      <c r="AM757" s="825"/>
      <c r="AN757" s="825"/>
      <c r="AO757" s="168">
        <v>109000</v>
      </c>
      <c r="AP757" s="825">
        <f>BB757-AE757</f>
        <v>0</v>
      </c>
      <c r="AQ757" s="692">
        <f t="shared" si="1451"/>
        <v>1</v>
      </c>
      <c r="AR757" s="168">
        <f>BB757</f>
        <v>109000</v>
      </c>
      <c r="AS757" s="692">
        <f t="shared" si="1362"/>
        <v>1</v>
      </c>
      <c r="AT757" s="168"/>
      <c r="AU757" s="692"/>
      <c r="AV757" s="825"/>
      <c r="AW757" s="692"/>
      <c r="AX757" s="168"/>
      <c r="AY757" s="692"/>
      <c r="AZ757" s="825"/>
      <c r="BA757" s="692"/>
      <c r="BB757" s="825">
        <v>109000</v>
      </c>
      <c r="BC757" s="825"/>
      <c r="BD757" s="825"/>
      <c r="BE757" s="825">
        <v>0</v>
      </c>
      <c r="BF757" s="825"/>
      <c r="BG757" s="825"/>
      <c r="BH757" s="825"/>
      <c r="BI757" s="825"/>
      <c r="BJ757" s="825"/>
      <c r="BK757" s="825"/>
      <c r="BL757" s="825"/>
      <c r="BM757" s="825"/>
      <c r="BN757" s="825">
        <f>BS757</f>
        <v>111000</v>
      </c>
      <c r="BO757" s="825"/>
      <c r="BP757" s="825"/>
      <c r="BQ757" s="825"/>
      <c r="BR757" s="825"/>
      <c r="BS757" s="825">
        <v>111000</v>
      </c>
      <c r="BT757" s="825">
        <v>0</v>
      </c>
      <c r="BU757" s="825">
        <f>BZ757</f>
        <v>111000</v>
      </c>
      <c r="BV757" s="825"/>
      <c r="BW757" s="825"/>
      <c r="BX757" s="825"/>
      <c r="BY757" s="825"/>
      <c r="BZ757" s="825">
        <v>111000</v>
      </c>
      <c r="CA757" s="825"/>
      <c r="CB757" s="825"/>
      <c r="CC757" s="825"/>
      <c r="CD757" s="825"/>
      <c r="CE757" s="692">
        <f t="shared" si="1365"/>
        <v>1</v>
      </c>
      <c r="CF757" s="825"/>
      <c r="CG757" s="825"/>
      <c r="CH757" s="825"/>
      <c r="CI757" s="825"/>
      <c r="CJ757" s="825"/>
      <c r="CK757" s="825"/>
      <c r="CL757" s="825"/>
      <c r="CM757" s="825"/>
      <c r="CN757" s="825"/>
      <c r="CO757" s="89"/>
      <c r="CP757" s="89"/>
      <c r="CQ757" s="89"/>
      <c r="CR757" s="89"/>
      <c r="CS757" s="89"/>
      <c r="CT757" s="825"/>
      <c r="CU757" s="825"/>
      <c r="CV757" s="89"/>
      <c r="CW757" s="89"/>
      <c r="CX757" s="825"/>
      <c r="CY757" s="825"/>
      <c r="CZ757" s="89"/>
      <c r="DA757" s="89"/>
      <c r="DB757" s="825"/>
      <c r="DC757" s="825"/>
      <c r="DD757" s="825"/>
      <c r="DE757" s="825"/>
      <c r="DF757" s="825"/>
      <c r="DG757" s="825"/>
      <c r="DH757" s="825"/>
      <c r="DI757" s="89"/>
      <c r="DJ757" s="89"/>
      <c r="DK757" s="825"/>
      <c r="DL757" s="825"/>
      <c r="DM757" s="89"/>
      <c r="DN757" s="89"/>
      <c r="DO757" s="825"/>
      <c r="DP757" s="825"/>
      <c r="DQ757" s="825"/>
      <c r="DR757" s="825"/>
      <c r="DS757" s="825"/>
      <c r="DT757" s="203"/>
      <c r="DU757" s="107"/>
      <c r="DV757" s="825"/>
      <c r="DW757" s="825"/>
      <c r="DX757" s="825"/>
      <c r="DY757" s="825"/>
      <c r="DZ757" s="825"/>
      <c r="EA757" s="825"/>
      <c r="EB757" s="825"/>
      <c r="EC757" s="168"/>
      <c r="ED757" s="168"/>
      <c r="EE757" s="168"/>
      <c r="EF757" s="168"/>
      <c r="EG757" s="168"/>
      <c r="EH757" s="168"/>
      <c r="EI757" s="168"/>
      <c r="EJ757" s="168"/>
      <c r="EK757" s="168"/>
      <c r="EL757" s="168"/>
      <c r="EM757" s="168"/>
      <c r="EN757" s="168"/>
      <c r="EO757" s="168"/>
      <c r="EP757" s="168"/>
      <c r="EQ757" s="168"/>
      <c r="ER757" s="168"/>
      <c r="ES757" s="168"/>
      <c r="ET757" s="168"/>
      <c r="EU757" s="168"/>
      <c r="EV757" s="168"/>
      <c r="EW757" s="168"/>
      <c r="EX757" s="168"/>
      <c r="EY757" s="168"/>
      <c r="EZ757" s="168"/>
      <c r="FA757" s="168"/>
      <c r="FB757" s="168"/>
      <c r="FC757" s="168"/>
      <c r="FD757" s="168"/>
      <c r="FE757" s="168"/>
      <c r="FF757" s="168"/>
      <c r="FG757" s="168"/>
      <c r="FH757" s="168"/>
      <c r="FI757" s="168"/>
      <c r="FJ757" s="168"/>
      <c r="FK757" s="168"/>
      <c r="FL757" s="168"/>
      <c r="FM757" s="168"/>
      <c r="FN757" s="168"/>
      <c r="FO757" s="168"/>
      <c r="FP757" s="168"/>
      <c r="FQ757" s="168"/>
      <c r="FR757" s="168"/>
      <c r="FS757" s="168"/>
      <c r="FT757" s="168"/>
      <c r="FU757" s="825"/>
      <c r="FV757" s="825"/>
      <c r="FW757" s="825"/>
      <c r="FX757" s="825"/>
      <c r="FY757" s="825"/>
      <c r="FZ757" s="825"/>
      <c r="GA757" s="825"/>
      <c r="GB757" s="825"/>
      <c r="GC757" s="825"/>
      <c r="GD757" s="825"/>
      <c r="GE757" s="825"/>
      <c r="GF757" s="825"/>
      <c r="GG757" s="825"/>
      <c r="GH757" s="825"/>
      <c r="GI757" s="825"/>
      <c r="GJ757" s="825"/>
      <c r="GK757" s="825"/>
      <c r="GL757" s="825"/>
      <c r="GM757" s="825"/>
      <c r="GN757" s="825"/>
      <c r="GO757" s="825"/>
      <c r="GP757" s="825"/>
      <c r="GQ757" s="825"/>
      <c r="GR757" s="825"/>
      <c r="GS757" s="89"/>
      <c r="GT757" s="89"/>
      <c r="GU757" s="89"/>
      <c r="GV757" s="89"/>
      <c r="GW757" s="89"/>
      <c r="GX757" s="825"/>
      <c r="GY757" s="825"/>
      <c r="GZ757" s="89"/>
      <c r="HA757" s="89"/>
      <c r="HB757" s="825"/>
      <c r="HC757" s="825"/>
      <c r="HD757" s="89"/>
      <c r="HE757" s="89"/>
      <c r="HF757" s="825"/>
      <c r="HG757" s="825"/>
      <c r="HH757" s="825"/>
      <c r="HI757" s="825"/>
      <c r="HJ757" s="825"/>
      <c r="HK757" s="825"/>
      <c r="HL757" s="825"/>
      <c r="HM757" s="89"/>
      <c r="HN757" s="89"/>
      <c r="HO757" s="825"/>
      <c r="HP757" s="825"/>
      <c r="HQ757" s="89"/>
      <c r="HR757" s="89"/>
      <c r="HS757" s="825"/>
      <c r="HT757" s="825"/>
      <c r="HU757" s="825"/>
      <c r="HV757" s="825"/>
      <c r="HW757" s="825"/>
      <c r="HX757" s="203"/>
      <c r="HY757" s="107"/>
      <c r="HZ757" s="825"/>
      <c r="IA757" s="825"/>
      <c r="IB757" s="825"/>
      <c r="IC757" s="825"/>
      <c r="ID757" s="825"/>
      <c r="IE757" s="825"/>
      <c r="IF757" s="825"/>
      <c r="IG757" s="168"/>
      <c r="IH757" s="168"/>
      <c r="II757" s="168"/>
      <c r="IJ757" s="168"/>
      <c r="IK757" s="168"/>
      <c r="IL757" s="168"/>
      <c r="IM757" s="168"/>
      <c r="IN757" s="168"/>
      <c r="IO757" s="168"/>
      <c r="IP757" s="168"/>
      <c r="IQ757" s="168"/>
      <c r="IR757" s="168"/>
      <c r="IS757" s="168"/>
      <c r="IT757" s="168"/>
      <c r="IU757" s="168"/>
      <c r="IV757" s="168"/>
      <c r="IW757" s="168"/>
      <c r="IX757" s="168"/>
      <c r="IY757" s="168"/>
      <c r="IZ757" s="168"/>
      <c r="JA757" s="168"/>
      <c r="JB757" s="168"/>
      <c r="JC757" s="168"/>
      <c r="JD757" s="168"/>
      <c r="JE757" s="168"/>
      <c r="JF757" s="168"/>
      <c r="JG757" s="168"/>
      <c r="JH757" s="168"/>
      <c r="JI757" s="168"/>
      <c r="JJ757" s="168"/>
      <c r="JK757" s="168"/>
      <c r="JL757" s="168"/>
      <c r="JM757" s="168"/>
      <c r="JN757" s="168"/>
      <c r="JO757" s="168"/>
      <c r="JP757" s="168"/>
      <c r="JQ757" s="168"/>
      <c r="JR757" s="168"/>
      <c r="JS757" s="168"/>
      <c r="JT757" s="168"/>
      <c r="JU757" s="168"/>
      <c r="JV757" s="168"/>
      <c r="JW757" s="168"/>
      <c r="JX757" s="168"/>
      <c r="JY757" s="825"/>
      <c r="JZ757" s="825"/>
      <c r="KA757" s="825"/>
      <c r="KB757" s="825"/>
      <c r="KC757" s="825"/>
      <c r="KD757" s="825"/>
      <c r="KE757" s="825"/>
      <c r="KF757" s="825"/>
      <c r="KG757" s="825"/>
      <c r="KH757" s="825"/>
      <c r="KI757" s="825"/>
      <c r="KJ757" s="825"/>
      <c r="KK757" s="825"/>
      <c r="KL757" s="825"/>
      <c r="KM757" s="825"/>
      <c r="KN757" s="825"/>
      <c r="KO757" s="825"/>
      <c r="KP757" s="825"/>
      <c r="KQ757" s="825"/>
      <c r="KR757" s="825"/>
      <c r="KS757" s="825"/>
      <c r="KT757" s="825"/>
      <c r="KU757" s="825"/>
      <c r="KV757" s="825"/>
      <c r="KW757" s="89"/>
      <c r="KX757" s="89"/>
      <c r="KY757" s="89"/>
      <c r="KZ757" s="89"/>
      <c r="LA757" s="89"/>
      <c r="LB757" s="825"/>
      <c r="LC757" s="825"/>
      <c r="LD757" s="89"/>
      <c r="LE757" s="89"/>
      <c r="LF757" s="825"/>
      <c r="LG757" s="825"/>
      <c r="LH757" s="89"/>
      <c r="LI757" s="89"/>
      <c r="LJ757" s="825"/>
      <c r="LK757" s="825"/>
      <c r="LL757" s="825"/>
      <c r="LM757" s="825"/>
      <c r="LN757" s="825"/>
      <c r="LO757" s="825"/>
      <c r="LP757" s="825"/>
      <c r="LQ757" s="89"/>
      <c r="LR757" s="89"/>
      <c r="LS757" s="825"/>
      <c r="LT757" s="825"/>
      <c r="LU757" s="89"/>
      <c r="LV757" s="89"/>
      <c r="LW757" s="825"/>
      <c r="LX757" s="825"/>
      <c r="LY757" s="825"/>
      <c r="LZ757" s="825"/>
      <c r="MA757" s="825"/>
      <c r="MB757" s="203"/>
      <c r="MC757" s="107"/>
      <c r="MD757" s="825"/>
      <c r="ME757" s="825"/>
      <c r="MF757" s="825"/>
      <c r="MG757" s="825"/>
      <c r="MH757" s="825"/>
      <c r="MI757" s="825"/>
      <c r="MJ757" s="825"/>
      <c r="MK757" s="168"/>
      <c r="ML757" s="168"/>
      <c r="MM757" s="168"/>
      <c r="MN757" s="168"/>
      <c r="MO757" s="168"/>
      <c r="MP757" s="168"/>
      <c r="MQ757" s="168"/>
      <c r="MR757" s="168"/>
      <c r="MS757" s="168"/>
      <c r="MT757" s="168"/>
      <c r="MU757" s="168"/>
      <c r="MV757" s="168"/>
      <c r="MW757" s="168"/>
      <c r="MX757" s="168"/>
      <c r="MY757" s="168"/>
      <c r="MZ757" s="168"/>
      <c r="NA757" s="168"/>
      <c r="NB757" s="168"/>
      <c r="NC757" s="168"/>
      <c r="ND757" s="168"/>
      <c r="NE757" s="168"/>
      <c r="NF757" s="168"/>
      <c r="NG757" s="168"/>
      <c r="NH757" s="168"/>
      <c r="NI757" s="168"/>
      <c r="NJ757" s="168"/>
      <c r="NK757" s="168"/>
      <c r="NL757" s="168"/>
      <c r="NM757" s="168"/>
      <c r="NN757" s="168"/>
      <c r="NO757" s="168"/>
      <c r="NP757" s="168"/>
      <c r="NQ757" s="168"/>
      <c r="NR757" s="168"/>
      <c r="NS757" s="168"/>
      <c r="NT757" s="168"/>
      <c r="NU757" s="168"/>
      <c r="NV757" s="168"/>
      <c r="NW757" s="168"/>
      <c r="NX757" s="168"/>
      <c r="NY757" s="168"/>
      <c r="NZ757" s="168"/>
      <c r="OA757" s="168"/>
      <c r="OB757" s="168"/>
      <c r="OC757" s="825"/>
      <c r="OD757" s="825"/>
      <c r="OE757" s="825"/>
      <c r="OF757" s="825"/>
      <c r="OG757" s="825"/>
      <c r="OH757" s="825"/>
      <c r="OI757" s="825"/>
      <c r="OJ757" s="825"/>
      <c r="OK757" s="825"/>
      <c r="OL757" s="825"/>
      <c r="OM757" s="825"/>
      <c r="ON757" s="825"/>
      <c r="OO757" s="825"/>
      <c r="OP757" s="825"/>
      <c r="OQ757" s="825"/>
      <c r="OR757" s="825"/>
      <c r="OS757" s="825"/>
      <c r="OT757" s="825"/>
      <c r="OU757" s="825"/>
      <c r="OV757" s="825"/>
      <c r="OW757" s="825"/>
      <c r="OX757" s="825"/>
      <c r="OY757" s="825"/>
      <c r="OZ757" s="825"/>
      <c r="PA757" s="89"/>
      <c r="PB757" s="89"/>
      <c r="PC757" s="89"/>
      <c r="PD757" s="89"/>
      <c r="PE757" s="89"/>
      <c r="PF757" s="825"/>
      <c r="PG757" s="825"/>
      <c r="PH757" s="89"/>
      <c r="PI757" s="89"/>
      <c r="PJ757" s="825"/>
      <c r="PK757" s="825"/>
      <c r="PL757" s="89"/>
      <c r="PM757" s="89"/>
      <c r="PN757" s="825"/>
      <c r="PO757" s="825"/>
      <c r="PP757" s="825"/>
      <c r="PQ757" s="825"/>
      <c r="PR757" s="825"/>
      <c r="PS757" s="825"/>
      <c r="PT757" s="825"/>
      <c r="PU757" s="89"/>
      <c r="PV757" s="89"/>
      <c r="PW757" s="825"/>
      <c r="PX757" s="825"/>
      <c r="PY757" s="89"/>
      <c r="PZ757" s="89"/>
      <c r="QA757" s="825"/>
      <c r="QB757" s="825"/>
      <c r="QC757" s="825"/>
      <c r="QD757" s="825"/>
      <c r="QE757" s="825"/>
      <c r="QF757" s="203"/>
      <c r="QG757" s="107"/>
      <c r="QH757" s="825"/>
      <c r="QI757" s="825"/>
      <c r="QJ757" s="825"/>
      <c r="QK757" s="825"/>
      <c r="QL757" s="825"/>
      <c r="QM757" s="825"/>
      <c r="QN757" s="825"/>
      <c r="QO757" s="168"/>
      <c r="QP757" s="168"/>
      <c r="QQ757" s="168"/>
      <c r="QR757" s="168"/>
      <c r="QS757" s="168"/>
      <c r="QT757" s="168"/>
      <c r="QU757" s="168"/>
      <c r="QV757" s="168"/>
      <c r="QW757" s="168"/>
      <c r="QX757" s="168"/>
      <c r="QY757" s="168"/>
      <c r="QZ757" s="168"/>
      <c r="RA757" s="168"/>
      <c r="RB757" s="168"/>
      <c r="RC757" s="168"/>
      <c r="RD757" s="168"/>
      <c r="RE757" s="168"/>
      <c r="RF757" s="168"/>
      <c r="RG757" s="168"/>
      <c r="RH757" s="168"/>
      <c r="RI757" s="168"/>
      <c r="RJ757" s="168"/>
      <c r="RK757" s="168"/>
      <c r="RL757" s="168"/>
      <c r="RM757" s="168"/>
      <c r="RN757" s="168"/>
      <c r="RO757" s="168"/>
      <c r="RP757" s="168"/>
      <c r="RQ757" s="168"/>
      <c r="RR757" s="168"/>
      <c r="RS757" s="168"/>
      <c r="RT757" s="168"/>
      <c r="RU757" s="168"/>
      <c r="RV757" s="168"/>
      <c r="RW757" s="168"/>
      <c r="RX757" s="168"/>
      <c r="RY757" s="168"/>
      <c r="RZ757" s="168"/>
      <c r="SA757" s="168"/>
      <c r="SB757" s="168"/>
      <c r="SC757" s="168"/>
      <c r="SD757" s="168"/>
      <c r="SE757" s="168"/>
      <c r="SF757" s="168"/>
      <c r="SG757" s="825"/>
      <c r="SH757" s="825"/>
      <c r="SI757" s="825"/>
      <c r="SJ757" s="825"/>
      <c r="SK757" s="825"/>
      <c r="SL757" s="825"/>
      <c r="SM757" s="825"/>
      <c r="SN757" s="825"/>
      <c r="SO757" s="825"/>
      <c r="SP757" s="825"/>
      <c r="SQ757" s="825"/>
      <c r="SR757" s="825"/>
      <c r="SS757" s="825"/>
      <c r="ST757" s="825"/>
      <c r="SU757" s="825"/>
      <c r="SV757" s="825"/>
      <c r="SW757" s="825"/>
      <c r="SX757" s="825"/>
      <c r="SY757" s="825"/>
      <c r="SZ757" s="825"/>
      <c r="TA757" s="825"/>
      <c r="TB757" s="825"/>
      <c r="TC757" s="825"/>
      <c r="TD757" s="825"/>
      <c r="TE757" s="89"/>
      <c r="TF757" s="89"/>
      <c r="TG757" s="89"/>
      <c r="TH757" s="89"/>
      <c r="TI757" s="89"/>
      <c r="TJ757" s="825"/>
      <c r="TK757" s="825"/>
      <c r="TL757" s="89"/>
      <c r="TM757" s="89"/>
      <c r="TN757" s="825"/>
      <c r="TO757" s="825"/>
      <c r="TP757" s="89"/>
      <c r="TQ757" s="89"/>
      <c r="TR757" s="825"/>
      <c r="TS757" s="825"/>
      <c r="TT757" s="825"/>
      <c r="TU757" s="825"/>
      <c r="TV757" s="825"/>
      <c r="TW757" s="825"/>
      <c r="TX757" s="825"/>
      <c r="TY757" s="89"/>
      <c r="TZ757" s="89"/>
      <c r="UA757" s="825"/>
      <c r="UB757" s="825"/>
      <c r="UC757" s="89"/>
      <c r="UD757" s="89"/>
      <c r="UE757" s="825"/>
      <c r="UF757" s="825"/>
      <c r="UG757" s="825"/>
      <c r="UH757" s="825"/>
      <c r="UI757" s="825"/>
      <c r="UJ757" s="203"/>
      <c r="UK757" s="107"/>
      <c r="UL757" s="825"/>
      <c r="UM757" s="825"/>
      <c r="UN757" s="825"/>
      <c r="UO757" s="825"/>
      <c r="UP757" s="825"/>
      <c r="UQ757" s="825"/>
      <c r="UR757" s="825"/>
      <c r="US757" s="168"/>
      <c r="UT757" s="168"/>
      <c r="UU757" s="168"/>
      <c r="UV757" s="168"/>
      <c r="UW757" s="168"/>
      <c r="UX757" s="168"/>
      <c r="UY757" s="168"/>
      <c r="UZ757" s="168"/>
      <c r="VA757" s="168"/>
      <c r="VB757" s="168"/>
      <c r="VC757" s="168"/>
      <c r="VD757" s="168"/>
      <c r="VE757" s="168"/>
      <c r="VF757" s="168"/>
      <c r="VG757" s="168"/>
      <c r="VH757" s="168"/>
      <c r="VI757" s="168"/>
      <c r="VJ757" s="168"/>
      <c r="VK757" s="168"/>
      <c r="VL757" s="168"/>
      <c r="VM757" s="168"/>
      <c r="VN757" s="168"/>
      <c r="VO757" s="168"/>
      <c r="VP757" s="168"/>
      <c r="VQ757" s="168"/>
      <c r="VR757" s="168"/>
      <c r="VS757" s="168"/>
      <c r="VT757" s="168"/>
      <c r="VU757" s="168"/>
      <c r="VV757" s="168"/>
      <c r="VW757" s="168"/>
      <c r="VX757" s="168"/>
      <c r="VY757" s="168"/>
      <c r="VZ757" s="168"/>
      <c r="WA757" s="168"/>
      <c r="WB757" s="168"/>
      <c r="WC757" s="168"/>
      <c r="WD757" s="168"/>
      <c r="WE757" s="168"/>
      <c r="WF757" s="168"/>
      <c r="WG757" s="168"/>
      <c r="WH757" s="168"/>
      <c r="WI757" s="168"/>
      <c r="WJ757" s="168"/>
      <c r="WK757" s="825"/>
      <c r="WL757" s="825"/>
      <c r="WM757" s="825"/>
      <c r="WN757" s="825"/>
      <c r="WO757" s="825"/>
      <c r="WP757" s="825"/>
      <c r="WQ757" s="825"/>
      <c r="WR757" s="825"/>
      <c r="WS757" s="825"/>
      <c r="WT757" s="825"/>
      <c r="WU757" s="825"/>
      <c r="WV757" s="825"/>
      <c r="WW757" s="825"/>
      <c r="WX757" s="825"/>
      <c r="WY757" s="825"/>
      <c r="WZ757" s="825"/>
      <c r="XA757" s="825"/>
      <c r="XB757" s="825"/>
      <c r="XC757" s="825"/>
      <c r="XD757" s="825"/>
      <c r="XE757" s="825"/>
      <c r="XF757" s="825"/>
      <c r="XG757" s="825"/>
      <c r="XH757" s="825"/>
      <c r="XI757" s="89"/>
      <c r="XJ757" s="89"/>
      <c r="XK757" s="89"/>
      <c r="XL757" s="89"/>
      <c r="XM757" s="89"/>
      <c r="XN757" s="825"/>
      <c r="XO757" s="825"/>
      <c r="XP757" s="89"/>
      <c r="XQ757" s="89"/>
      <c r="XR757" s="825"/>
      <c r="XS757" s="825"/>
      <c r="XT757" s="89"/>
      <c r="XU757" s="89"/>
      <c r="XV757" s="825"/>
      <c r="XW757" s="825"/>
      <c r="XX757" s="825"/>
      <c r="XY757" s="825"/>
      <c r="XZ757" s="825"/>
      <c r="YA757" s="825"/>
      <c r="YB757" s="825"/>
      <c r="YC757" s="89"/>
      <c r="YD757" s="89"/>
      <c r="YE757" s="825"/>
      <c r="YF757" s="825"/>
      <c r="YG757" s="89"/>
      <c r="YH757" s="89"/>
      <c r="YI757" s="825"/>
      <c r="YJ757" s="825"/>
      <c r="YK757" s="825"/>
      <c r="YL757" s="825"/>
      <c r="YM757" s="825"/>
      <c r="YN757" s="203"/>
      <c r="YO757" s="107"/>
      <c r="YP757" s="825"/>
      <c r="YQ757" s="825"/>
      <c r="YR757" s="825"/>
      <c r="YS757" s="825"/>
      <c r="YT757" s="825"/>
      <c r="YU757" s="825"/>
      <c r="YV757" s="825"/>
      <c r="YW757" s="168"/>
      <c r="YX757" s="168"/>
      <c r="YY757" s="168"/>
      <c r="YZ757" s="168"/>
      <c r="ZA757" s="168"/>
      <c r="ZB757" s="168"/>
      <c r="ZC757" s="168"/>
      <c r="ZD757" s="168"/>
      <c r="ZE757" s="168"/>
      <c r="ZF757" s="168"/>
      <c r="ZG757" s="168"/>
      <c r="ZH757" s="168"/>
      <c r="ZI757" s="168"/>
      <c r="ZJ757" s="168"/>
      <c r="ZK757" s="168"/>
      <c r="ZL757" s="168"/>
      <c r="ZM757" s="168"/>
      <c r="ZN757" s="168"/>
      <c r="ZO757" s="168"/>
      <c r="ZP757" s="168"/>
      <c r="ZQ757" s="168"/>
      <c r="ZR757" s="168"/>
      <c r="ZS757" s="168"/>
      <c r="ZT757" s="168"/>
      <c r="ZU757" s="168"/>
      <c r="ZV757" s="168"/>
      <c r="ZW757" s="168"/>
      <c r="ZX757" s="168"/>
      <c r="ZY757" s="168"/>
      <c r="ZZ757" s="168"/>
      <c r="AAA757" s="168"/>
      <c r="AAB757" s="168"/>
      <c r="AAC757" s="168"/>
      <c r="AAD757" s="168"/>
      <c r="AAE757" s="168"/>
      <c r="AAF757" s="168"/>
      <c r="AAG757" s="168"/>
      <c r="AAH757" s="168"/>
      <c r="AAI757" s="168"/>
      <c r="AAJ757" s="168"/>
      <c r="AAK757" s="168"/>
      <c r="AAL757" s="168"/>
      <c r="AAM757" s="168"/>
      <c r="AAN757" s="168"/>
      <c r="AAO757" s="825"/>
      <c r="AAP757" s="825"/>
      <c r="AAQ757" s="825"/>
      <c r="AAR757" s="825"/>
      <c r="AAS757" s="825"/>
      <c r="AAT757" s="825"/>
      <c r="AAU757" s="825"/>
      <c r="AAV757" s="825"/>
      <c r="AAW757" s="825"/>
      <c r="AAX757" s="825"/>
      <c r="AAY757" s="825"/>
      <c r="AAZ757" s="825"/>
      <c r="ABA757" s="825"/>
      <c r="ABB757" s="825"/>
      <c r="ABC757" s="825"/>
      <c r="ABD757" s="825"/>
      <c r="ABE757" s="825"/>
      <c r="ABF757" s="825"/>
      <c r="ABG757" s="825"/>
      <c r="ABH757" s="825"/>
      <c r="ABI757" s="825"/>
      <c r="ABJ757" s="825"/>
      <c r="ABK757" s="825"/>
      <c r="ABL757" s="825"/>
      <c r="ABM757" s="89"/>
      <c r="ABN757" s="89"/>
      <c r="ABO757" s="89"/>
      <c r="ABP757" s="89"/>
      <c r="ABQ757" s="89"/>
      <c r="ABR757" s="825"/>
      <c r="ABS757" s="825"/>
      <c r="ABT757" s="89"/>
      <c r="ABU757" s="89"/>
      <c r="ABV757" s="825"/>
      <c r="ABW757" s="825"/>
      <c r="ABX757" s="89"/>
      <c r="ABY757" s="89"/>
      <c r="ABZ757" s="825"/>
      <c r="ACA757" s="825"/>
      <c r="ACB757" s="825"/>
      <c r="ACC757" s="825"/>
      <c r="ACD757" s="825"/>
      <c r="ACE757" s="825"/>
      <c r="ACF757" s="825"/>
      <c r="ACG757" s="89"/>
      <c r="ACH757" s="89"/>
      <c r="ACI757" s="825"/>
      <c r="ACJ757" s="825"/>
      <c r="ACK757" s="89"/>
      <c r="ACL757" s="89"/>
      <c r="ACM757" s="825"/>
      <c r="ACN757" s="825"/>
      <c r="ACO757" s="825"/>
      <c r="ACP757" s="825"/>
      <c r="ACQ757" s="825"/>
      <c r="ACR757" s="203"/>
      <c r="ACS757" s="107"/>
      <c r="ACT757" s="825"/>
      <c r="ACU757" s="825"/>
      <c r="ACV757" s="825"/>
      <c r="ACW757" s="825"/>
      <c r="ACX757" s="825"/>
      <c r="ACY757" s="825"/>
      <c r="ACZ757" s="825"/>
      <c r="ADA757" s="168"/>
      <c r="ADB757" s="168"/>
      <c r="ADC757" s="168"/>
      <c r="ADD757" s="168"/>
      <c r="ADE757" s="168"/>
      <c r="ADF757" s="168"/>
      <c r="ADG757" s="168"/>
      <c r="ADH757" s="168"/>
      <c r="ADI757" s="168"/>
      <c r="ADJ757" s="168"/>
      <c r="ADK757" s="168"/>
      <c r="ADL757" s="168"/>
      <c r="ADM757" s="168"/>
      <c r="ADN757" s="168"/>
      <c r="ADO757" s="168"/>
      <c r="ADP757" s="168"/>
      <c r="ADQ757" s="168"/>
      <c r="ADR757" s="168"/>
      <c r="ADS757" s="168"/>
      <c r="ADT757" s="168"/>
      <c r="ADU757" s="168"/>
      <c r="ADV757" s="168"/>
      <c r="ADW757" s="168"/>
      <c r="ADX757" s="168"/>
      <c r="ADY757" s="168"/>
      <c r="ADZ757" s="168"/>
      <c r="AEA757" s="168"/>
      <c r="AEB757" s="168"/>
      <c r="AEC757" s="168"/>
      <c r="AED757" s="168"/>
      <c r="AEE757" s="168"/>
      <c r="AEF757" s="168"/>
      <c r="AEG757" s="168"/>
      <c r="AEH757" s="168"/>
      <c r="AEI757" s="168"/>
      <c r="AEJ757" s="168"/>
      <c r="AEK757" s="168"/>
      <c r="AEL757" s="168"/>
      <c r="AEM757" s="168"/>
      <c r="AEN757" s="168"/>
      <c r="AEO757" s="168"/>
      <c r="AEP757" s="168"/>
      <c r="AEQ757" s="168"/>
      <c r="AER757" s="168"/>
      <c r="AES757" s="825"/>
      <c r="AET757" s="825"/>
      <c r="AEU757" s="825"/>
      <c r="AEV757" s="825"/>
      <c r="AEW757" s="825"/>
      <c r="AEX757" s="825"/>
      <c r="AEY757" s="825"/>
      <c r="AEZ757" s="825"/>
      <c r="AFA757" s="825"/>
      <c r="AFB757" s="825"/>
      <c r="AFC757" s="825"/>
      <c r="AFD757" s="825"/>
      <c r="AFE757" s="825"/>
      <c r="AFF757" s="825"/>
      <c r="AFG757" s="825"/>
      <c r="AFH757" s="825"/>
      <c r="AFI757" s="825"/>
      <c r="AFJ757" s="825"/>
      <c r="AFK757" s="825"/>
      <c r="AFL757" s="825"/>
      <c r="AFM757" s="825"/>
      <c r="AFN757" s="825"/>
      <c r="AFO757" s="825"/>
      <c r="AFP757" s="825"/>
      <c r="AFQ757" s="89"/>
      <c r="AFR757" s="89"/>
      <c r="AFS757" s="89"/>
      <c r="AFT757" s="89"/>
      <c r="AFU757" s="89"/>
      <c r="AFV757" s="825"/>
      <c r="AFW757" s="825"/>
      <c r="AFX757" s="89"/>
      <c r="AFY757" s="89"/>
      <c r="AFZ757" s="825"/>
      <c r="AGA757" s="825"/>
      <c r="AGB757" s="89"/>
      <c r="AGC757" s="89"/>
      <c r="AGD757" s="825"/>
      <c r="AGE757" s="825"/>
      <c r="AGF757" s="825"/>
      <c r="AGG757" s="825"/>
      <c r="AGH757" s="825"/>
      <c r="AGI757" s="825"/>
      <c r="AGJ757" s="825"/>
      <c r="AGK757" s="89"/>
      <c r="AGL757" s="89"/>
      <c r="AGM757" s="825"/>
      <c r="AGN757" s="825"/>
      <c r="AGO757" s="89"/>
      <c r="AGP757" s="89"/>
      <c r="AGQ757" s="825"/>
      <c r="AGR757" s="825"/>
      <c r="AGS757" s="825"/>
      <c r="AGT757" s="825"/>
      <c r="AGU757" s="825"/>
      <c r="AGV757" s="203"/>
      <c r="AGW757" s="107"/>
      <c r="AGX757" s="825"/>
      <c r="AGY757" s="825"/>
      <c r="AGZ757" s="825"/>
      <c r="AHA757" s="825"/>
      <c r="AHB757" s="825"/>
      <c r="AHC757" s="825"/>
      <c r="AHD757" s="825"/>
      <c r="AHE757" s="168"/>
      <c r="AHF757" s="168"/>
      <c r="AHG757" s="168"/>
      <c r="AHH757" s="168"/>
      <c r="AHI757" s="168"/>
      <c r="AHJ757" s="168"/>
      <c r="AHK757" s="168"/>
      <c r="AHL757" s="168"/>
      <c r="AHM757" s="168"/>
      <c r="AHN757" s="168"/>
      <c r="AHO757" s="168"/>
      <c r="AHP757" s="168"/>
      <c r="AHQ757" s="168"/>
      <c r="AHR757" s="168"/>
      <c r="AHS757" s="168"/>
      <c r="AHT757" s="168"/>
      <c r="AHU757" s="168"/>
      <c r="AHV757" s="168"/>
      <c r="AHW757" s="168"/>
      <c r="AHX757" s="168"/>
      <c r="AHY757" s="168"/>
      <c r="AHZ757" s="168"/>
      <c r="AIA757" s="168"/>
      <c r="AIB757" s="168"/>
      <c r="AIC757" s="168"/>
      <c r="AID757" s="168"/>
      <c r="AIE757" s="168"/>
      <c r="AIF757" s="168"/>
      <c r="AIG757" s="168"/>
      <c r="AIH757" s="168"/>
      <c r="AII757" s="168"/>
      <c r="AIJ757" s="168"/>
      <c r="AIK757" s="168"/>
      <c r="AIL757" s="168"/>
      <c r="AIM757" s="168"/>
      <c r="AIN757" s="168"/>
      <c r="AIO757" s="168"/>
      <c r="AIP757" s="168"/>
      <c r="AIQ757" s="168"/>
      <c r="AIR757" s="168"/>
      <c r="AIS757" s="168"/>
      <c r="AIT757" s="168"/>
      <c r="AIU757" s="168"/>
      <c r="AIV757" s="168"/>
      <c r="AIW757" s="825"/>
      <c r="AIX757" s="825"/>
      <c r="AIY757" s="825"/>
      <c r="AIZ757" s="825"/>
      <c r="AJA757" s="825"/>
      <c r="AJB757" s="825"/>
      <c r="AJC757" s="825"/>
      <c r="AJD757" s="825"/>
      <c r="AJE757" s="825"/>
      <c r="AJF757" s="825"/>
      <c r="AJG757" s="825"/>
      <c r="AJH757" s="825"/>
      <c r="AJI757" s="825"/>
      <c r="AJJ757" s="825"/>
      <c r="AJK757" s="825"/>
      <c r="AJL757" s="825"/>
      <c r="AJM757" s="825"/>
      <c r="AJN757" s="825"/>
      <c r="AJO757" s="825"/>
      <c r="AJP757" s="825"/>
      <c r="AJQ757" s="825"/>
      <c r="AJR757" s="825"/>
      <c r="AJS757" s="825"/>
      <c r="AJT757" s="825"/>
      <c r="AJU757" s="89"/>
      <c r="AJV757" s="89"/>
      <c r="AJW757" s="89"/>
      <c r="AJX757" s="89"/>
      <c r="AJY757" s="89"/>
      <c r="AJZ757" s="825"/>
      <c r="AKA757" s="825"/>
      <c r="AKB757" s="89"/>
      <c r="AKC757" s="89"/>
      <c r="AKD757" s="825"/>
      <c r="AKE757" s="825"/>
      <c r="AKF757" s="89"/>
      <c r="AKG757" s="89"/>
      <c r="AKH757" s="825"/>
      <c r="AKI757" s="825"/>
      <c r="AKJ757" s="825"/>
      <c r="AKK757" s="825"/>
      <c r="AKL757" s="825"/>
      <c r="AKM757" s="825"/>
      <c r="AKN757" s="825"/>
      <c r="AKO757" s="89"/>
      <c r="AKP757" s="89"/>
      <c r="AKQ757" s="825"/>
      <c r="AKR757" s="825"/>
      <c r="AKS757" s="89"/>
      <c r="AKT757" s="89"/>
      <c r="AKU757" s="825"/>
      <c r="AKV757" s="825"/>
      <c r="AKW757" s="825"/>
      <c r="AKX757" s="825"/>
      <c r="AKY757" s="825"/>
      <c r="AKZ757" s="203"/>
      <c r="ALA757" s="107"/>
      <c r="ALB757" s="825"/>
      <c r="ALC757" s="825"/>
      <c r="ALD757" s="825"/>
      <c r="ALE757" s="825"/>
      <c r="ALF757" s="825"/>
      <c r="ALG757" s="825"/>
      <c r="ALH757" s="825"/>
      <c r="ALI757" s="168"/>
      <c r="ALJ757" s="168"/>
      <c r="ALK757" s="168"/>
      <c r="ALL757" s="168"/>
      <c r="ALM757" s="168"/>
      <c r="ALN757" s="168"/>
      <c r="ALO757" s="168"/>
      <c r="ALP757" s="168"/>
      <c r="ALQ757" s="168"/>
      <c r="ALR757" s="168"/>
      <c r="ALS757" s="168"/>
      <c r="ALT757" s="168"/>
      <c r="ALU757" s="168"/>
      <c r="ALV757" s="168"/>
      <c r="ALW757" s="168"/>
      <c r="ALX757" s="168"/>
      <c r="ALY757" s="168"/>
      <c r="ALZ757" s="168"/>
      <c r="AMA757" s="168"/>
      <c r="AMB757" s="168"/>
      <c r="AMC757" s="168"/>
      <c r="AMD757" s="168"/>
      <c r="AME757" s="168"/>
      <c r="AMF757" s="168"/>
      <c r="AMG757" s="168"/>
      <c r="AMH757" s="168"/>
      <c r="AMI757" s="168"/>
      <c r="AMJ757" s="168"/>
      <c r="AMK757" s="168"/>
      <c r="AML757" s="168"/>
      <c r="AMM757" s="168"/>
      <c r="AMN757" s="168"/>
      <c r="AMO757" s="168"/>
      <c r="AMP757" s="168"/>
      <c r="AMQ757" s="168"/>
      <c r="AMR757" s="168"/>
      <c r="AMS757" s="168"/>
      <c r="AMT757" s="168"/>
      <c r="AMU757" s="168"/>
      <c r="AMV757" s="168"/>
      <c r="AMW757" s="168"/>
      <c r="AMX757" s="168"/>
      <c r="AMY757" s="168"/>
      <c r="AMZ757" s="168"/>
      <c r="ANA757" s="825"/>
      <c r="ANB757" s="825"/>
      <c r="ANC757" s="825"/>
      <c r="AND757" s="825"/>
      <c r="ANE757" s="825"/>
      <c r="ANF757" s="825"/>
      <c r="ANG757" s="825"/>
      <c r="ANH757" s="825"/>
      <c r="ANI757" s="825"/>
      <c r="ANJ757" s="825"/>
      <c r="ANK757" s="825"/>
      <c r="ANL757" s="825"/>
      <c r="ANM757" s="825"/>
      <c r="ANN757" s="825"/>
      <c r="ANO757" s="825"/>
      <c r="ANP757" s="825"/>
      <c r="ANQ757" s="825"/>
      <c r="ANR757" s="825"/>
      <c r="ANS757" s="825"/>
      <c r="ANT757" s="825"/>
      <c r="ANU757" s="825"/>
      <c r="ANV757" s="825"/>
      <c r="ANW757" s="825"/>
      <c r="ANX757" s="825"/>
      <c r="ANY757" s="89"/>
      <c r="ANZ757" s="89"/>
      <c r="AOA757" s="89"/>
      <c r="AOB757" s="89"/>
      <c r="AOC757" s="89"/>
      <c r="AOD757" s="825"/>
      <c r="AOE757" s="825"/>
      <c r="AOF757" s="89"/>
      <c r="AOG757" s="89"/>
      <c r="AOH757" s="825"/>
      <c r="AOI757" s="825"/>
      <c r="AOJ757" s="89"/>
      <c r="AOK757" s="89"/>
      <c r="AOL757" s="825"/>
      <c r="AOM757" s="825"/>
      <c r="AON757" s="825"/>
      <c r="AOO757" s="825"/>
      <c r="AOP757" s="825"/>
      <c r="AOQ757" s="825"/>
      <c r="AOR757" s="825"/>
      <c r="AOS757" s="89"/>
      <c r="AOT757" s="89"/>
      <c r="AOU757" s="825"/>
      <c r="AOV757" s="825"/>
      <c r="AOW757" s="89"/>
      <c r="AOX757" s="89"/>
      <c r="AOY757" s="825"/>
      <c r="AOZ757" s="825"/>
      <c r="APA757" s="825"/>
      <c r="APB757" s="825"/>
      <c r="APC757" s="825"/>
      <c r="APD757" s="203"/>
      <c r="APE757" s="107"/>
      <c r="APF757" s="825"/>
      <c r="APG757" s="825"/>
      <c r="APH757" s="825"/>
      <c r="API757" s="825"/>
      <c r="APJ757" s="825"/>
      <c r="APK757" s="825"/>
      <c r="APL757" s="825"/>
      <c r="APM757" s="168"/>
      <c r="APN757" s="168"/>
      <c r="APO757" s="168"/>
      <c r="APP757" s="168"/>
      <c r="APQ757" s="168"/>
      <c r="APR757" s="168"/>
      <c r="APS757" s="168"/>
      <c r="APT757" s="168"/>
      <c r="APU757" s="168"/>
      <c r="APV757" s="168"/>
      <c r="APW757" s="168"/>
      <c r="APX757" s="168"/>
      <c r="APY757" s="168"/>
      <c r="APZ757" s="168"/>
      <c r="AQA757" s="168"/>
      <c r="AQB757" s="168"/>
      <c r="AQC757" s="168"/>
      <c r="AQD757" s="168"/>
      <c r="AQE757" s="168"/>
      <c r="AQF757" s="168"/>
      <c r="AQG757" s="168"/>
      <c r="AQH757" s="168"/>
      <c r="AQI757" s="168"/>
      <c r="AQJ757" s="168"/>
      <c r="AQK757" s="168"/>
      <c r="AQL757" s="168"/>
      <c r="AQM757" s="168"/>
      <c r="AQN757" s="168"/>
      <c r="AQO757" s="168"/>
      <c r="AQP757" s="168"/>
      <c r="AQQ757" s="168"/>
      <c r="AQR757" s="168"/>
      <c r="AQS757" s="168"/>
      <c r="AQT757" s="168"/>
      <c r="AQU757" s="168"/>
      <c r="AQV757" s="168"/>
      <c r="AQW757" s="168"/>
      <c r="AQX757" s="168"/>
      <c r="AQY757" s="168"/>
      <c r="AQZ757" s="168"/>
      <c r="ARA757" s="168"/>
      <c r="ARB757" s="168"/>
      <c r="ARC757" s="168"/>
      <c r="ARD757" s="168"/>
      <c r="ARE757" s="825"/>
      <c r="ARF757" s="825"/>
      <c r="ARG757" s="825"/>
      <c r="ARH757" s="825"/>
      <c r="ARI757" s="825"/>
      <c r="ARJ757" s="825"/>
      <c r="ARK757" s="825"/>
      <c r="ARL757" s="825"/>
      <c r="ARM757" s="825"/>
      <c r="ARN757" s="825"/>
      <c r="ARO757" s="825"/>
      <c r="ARP757" s="825"/>
      <c r="ARQ757" s="825"/>
      <c r="ARR757" s="825"/>
      <c r="ARS757" s="825"/>
      <c r="ART757" s="825"/>
      <c r="ARU757" s="825"/>
      <c r="ARV757" s="825"/>
      <c r="ARW757" s="825"/>
      <c r="ARX757" s="825"/>
      <c r="ARY757" s="825"/>
      <c r="ARZ757" s="825"/>
      <c r="ASA757" s="825"/>
      <c r="ASB757" s="825"/>
      <c r="ASC757" s="89"/>
      <c r="ASD757" s="89"/>
      <c r="ASE757" s="89"/>
      <c r="ASF757" s="89"/>
      <c r="ASG757" s="89"/>
      <c r="ASH757" s="825"/>
      <c r="ASI757" s="825"/>
      <c r="ASJ757" s="89"/>
      <c r="ASK757" s="89"/>
      <c r="ASL757" s="825"/>
      <c r="ASM757" s="825"/>
      <c r="ASN757" s="89"/>
      <c r="ASO757" s="89"/>
      <c r="ASP757" s="825"/>
      <c r="ASQ757" s="825"/>
      <c r="ASR757" s="825"/>
      <c r="ASS757" s="825"/>
      <c r="AST757" s="825"/>
      <c r="ASU757" s="825"/>
      <c r="ASV757" s="825"/>
      <c r="ASW757" s="89"/>
      <c r="ASX757" s="89"/>
      <c r="ASY757" s="825"/>
      <c r="ASZ757" s="825"/>
      <c r="ATA757" s="89"/>
      <c r="ATB757" s="89"/>
      <c r="ATC757" s="825"/>
      <c r="ATD757" s="825"/>
      <c r="ATE757" s="825"/>
      <c r="ATF757" s="825"/>
      <c r="ATG757" s="825"/>
      <c r="ATH757" s="203"/>
      <c r="ATI757" s="107"/>
      <c r="ATJ757" s="825"/>
      <c r="ATK757" s="825"/>
      <c r="ATL757" s="825"/>
      <c r="ATM757" s="825"/>
      <c r="ATN757" s="825"/>
      <c r="ATO757" s="825"/>
      <c r="ATP757" s="825"/>
      <c r="ATQ757" s="168"/>
      <c r="ATR757" s="168"/>
      <c r="ATS757" s="168"/>
      <c r="ATT757" s="168"/>
      <c r="ATU757" s="168"/>
      <c r="ATV757" s="168"/>
      <c r="ATW757" s="168"/>
      <c r="ATX757" s="168"/>
      <c r="ATY757" s="168"/>
      <c r="ATZ757" s="168"/>
      <c r="AUA757" s="168"/>
      <c r="AUB757" s="168"/>
      <c r="AUC757" s="168"/>
      <c r="AUD757" s="168"/>
      <c r="AUE757" s="168"/>
      <c r="AUF757" s="168"/>
      <c r="AUG757" s="168"/>
      <c r="AUH757" s="168"/>
      <c r="AUI757" s="168"/>
      <c r="AUJ757" s="168"/>
      <c r="AUK757" s="168"/>
      <c r="AUL757" s="168"/>
      <c r="AUM757" s="168"/>
      <c r="AUN757" s="168"/>
      <c r="AUO757" s="168"/>
      <c r="AUP757" s="168"/>
      <c r="AUQ757" s="168"/>
      <c r="AUR757" s="168"/>
      <c r="AUS757" s="168"/>
      <c r="AUT757" s="168"/>
      <c r="AUU757" s="168"/>
      <c r="AUV757" s="168"/>
      <c r="AUW757" s="168"/>
      <c r="AUX757" s="168"/>
      <c r="AUY757" s="168"/>
      <c r="AUZ757" s="168"/>
      <c r="AVA757" s="168"/>
      <c r="AVB757" s="168"/>
      <c r="AVC757" s="168"/>
      <c r="AVD757" s="168"/>
      <c r="AVE757" s="168"/>
      <c r="AVF757" s="168"/>
      <c r="AVG757" s="168"/>
      <c r="AVH757" s="168"/>
      <c r="AVI757" s="825"/>
      <c r="AVJ757" s="825"/>
      <c r="AVK757" s="825"/>
      <c r="AVL757" s="825"/>
      <c r="AVM757" s="825"/>
      <c r="AVN757" s="825"/>
      <c r="AVO757" s="825"/>
      <c r="AVP757" s="825"/>
      <c r="AVQ757" s="825"/>
      <c r="AVR757" s="825"/>
      <c r="AVS757" s="825"/>
      <c r="AVT757" s="825"/>
      <c r="AVU757" s="825"/>
      <c r="AVV757" s="825"/>
      <c r="AVW757" s="825"/>
      <c r="AVX757" s="825"/>
      <c r="AVY757" s="825"/>
      <c r="AVZ757" s="825"/>
      <c r="AWA757" s="825"/>
      <c r="AWB757" s="825"/>
      <c r="AWC757" s="825"/>
      <c r="AWD757" s="825"/>
      <c r="AWE757" s="825"/>
      <c r="AWF757" s="825"/>
      <c r="AWG757" s="89"/>
      <c r="AWH757" s="89"/>
      <c r="AWI757" s="89"/>
      <c r="AWJ757" s="89"/>
      <c r="AWK757" s="89"/>
      <c r="AWL757" s="825"/>
      <c r="AWM757" s="825"/>
      <c r="AWN757" s="89"/>
      <c r="AWO757" s="89"/>
      <c r="AWP757" s="825"/>
      <c r="AWQ757" s="825"/>
      <c r="AWR757" s="89"/>
      <c r="AWS757" s="89"/>
      <c r="AWT757" s="825"/>
      <c r="AWU757" s="825"/>
      <c r="AWV757" s="825"/>
      <c r="AWW757" s="825"/>
      <c r="AWX757" s="825"/>
      <c r="AWY757" s="825"/>
      <c r="AWZ757" s="825"/>
      <c r="AXA757" s="89"/>
      <c r="AXB757" s="89"/>
      <c r="AXC757" s="825"/>
      <c r="AXD757" s="825"/>
      <c r="AXE757" s="89"/>
      <c r="AXF757" s="89"/>
      <c r="AXG757" s="825"/>
      <c r="AXH757" s="825"/>
      <c r="AXI757" s="825"/>
      <c r="AXJ757" s="825"/>
      <c r="AXK757" s="825"/>
      <c r="AXL757" s="203"/>
      <c r="AXM757" s="107"/>
      <c r="AXN757" s="825"/>
      <c r="AXO757" s="825"/>
      <c r="AXP757" s="825"/>
      <c r="AXQ757" s="825"/>
      <c r="AXR757" s="825"/>
      <c r="AXS757" s="825"/>
      <c r="AXT757" s="825"/>
      <c r="AXU757" s="168"/>
      <c r="AXV757" s="168"/>
      <c r="AXW757" s="168"/>
      <c r="AXX757" s="168"/>
      <c r="AXY757" s="168"/>
      <c r="AXZ757" s="168"/>
      <c r="AYA757" s="168"/>
      <c r="AYB757" s="168"/>
      <c r="AYC757" s="168"/>
      <c r="AYD757" s="168"/>
      <c r="AYE757" s="168"/>
      <c r="AYF757" s="168"/>
      <c r="AYG757" s="168"/>
      <c r="AYH757" s="168"/>
      <c r="AYI757" s="168"/>
      <c r="AYJ757" s="168"/>
      <c r="AYK757" s="168"/>
      <c r="AYL757" s="168"/>
      <c r="AYM757" s="168"/>
      <c r="AYN757" s="168"/>
      <c r="AYO757" s="168"/>
      <c r="AYP757" s="168"/>
      <c r="AYQ757" s="168"/>
      <c r="AYR757" s="168"/>
      <c r="AYS757" s="168"/>
      <c r="AYT757" s="168"/>
      <c r="AYU757" s="168"/>
      <c r="AYV757" s="168"/>
      <c r="AYW757" s="168"/>
      <c r="AYX757" s="168"/>
      <c r="AYY757" s="168"/>
      <c r="AYZ757" s="168"/>
      <c r="AZA757" s="168"/>
      <c r="AZB757" s="168"/>
      <c r="AZC757" s="168"/>
      <c r="AZD757" s="168"/>
      <c r="AZE757" s="168"/>
      <c r="AZF757" s="168"/>
      <c r="AZG757" s="168"/>
      <c r="AZH757" s="168"/>
      <c r="AZI757" s="168"/>
      <c r="AZJ757" s="168"/>
      <c r="AZK757" s="168"/>
      <c r="AZL757" s="168"/>
      <c r="AZM757" s="825"/>
      <c r="AZN757" s="825"/>
      <c r="AZO757" s="825"/>
      <c r="AZP757" s="825"/>
      <c r="AZQ757" s="825"/>
      <c r="AZR757" s="825"/>
      <c r="AZS757" s="825"/>
      <c r="AZT757" s="825"/>
      <c r="AZU757" s="825"/>
      <c r="AZV757" s="825"/>
      <c r="AZW757" s="825"/>
      <c r="AZX757" s="825"/>
      <c r="AZY757" s="825"/>
      <c r="AZZ757" s="825"/>
      <c r="BAA757" s="825"/>
      <c r="BAB757" s="825"/>
      <c r="BAC757" s="825"/>
      <c r="BAD757" s="825"/>
      <c r="BAE757" s="825"/>
      <c r="BAF757" s="825"/>
      <c r="BAG757" s="825"/>
      <c r="BAH757" s="825"/>
      <c r="BAI757" s="825"/>
      <c r="BAJ757" s="825"/>
      <c r="BAK757" s="89"/>
      <c r="BAL757" s="89"/>
      <c r="BAM757" s="89"/>
      <c r="BAN757" s="89"/>
      <c r="BAO757" s="89"/>
      <c r="BAP757" s="825"/>
      <c r="BAQ757" s="825"/>
      <c r="BAR757" s="89"/>
      <c r="BAS757" s="89"/>
      <c r="BAT757" s="825"/>
      <c r="BAU757" s="825"/>
      <c r="BAV757" s="89"/>
      <c r="BAW757" s="89"/>
      <c r="BAX757" s="825"/>
      <c r="BAY757" s="825"/>
      <c r="BAZ757" s="825"/>
      <c r="BBA757" s="825"/>
      <c r="BBB757" s="825"/>
      <c r="BBC757" s="825"/>
      <c r="BBD757" s="825"/>
      <c r="BBE757" s="89"/>
      <c r="BBF757" s="89"/>
      <c r="BBG757" s="825"/>
      <c r="BBH757" s="825"/>
      <c r="BBI757" s="89"/>
      <c r="BBJ757" s="89"/>
      <c r="BBK757" s="825"/>
      <c r="BBL757" s="825"/>
      <c r="BBM757" s="825"/>
      <c r="BBN757" s="825"/>
      <c r="BBO757" s="825"/>
      <c r="BBP757" s="203"/>
      <c r="BBQ757" s="107"/>
      <c r="BBR757" s="825"/>
      <c r="BBS757" s="825"/>
      <c r="BBT757" s="825"/>
      <c r="BBU757" s="825"/>
      <c r="BBV757" s="825"/>
      <c r="BBW757" s="825"/>
      <c r="BBX757" s="825"/>
      <c r="BBY757" s="168"/>
      <c r="BBZ757" s="168"/>
      <c r="BCA757" s="168"/>
      <c r="BCB757" s="168"/>
      <c r="BCC757" s="168"/>
      <c r="BCD757" s="168"/>
      <c r="BCE757" s="168"/>
      <c r="BCF757" s="168"/>
      <c r="BCG757" s="168"/>
      <c r="BCH757" s="168"/>
      <c r="BCI757" s="168"/>
      <c r="BCJ757" s="168"/>
      <c r="BCK757" s="168"/>
      <c r="BCL757" s="168"/>
      <c r="BCM757" s="168"/>
      <c r="BCN757" s="168"/>
      <c r="BCO757" s="168"/>
      <c r="BCP757" s="168"/>
      <c r="BCQ757" s="168"/>
      <c r="BCR757" s="168"/>
      <c r="BCS757" s="168"/>
      <c r="BCT757" s="168"/>
      <c r="BCU757" s="168"/>
      <c r="BCV757" s="168"/>
      <c r="BCW757" s="168"/>
      <c r="BCX757" s="168"/>
      <c r="BCY757" s="168"/>
      <c r="BCZ757" s="168"/>
      <c r="BDA757" s="168"/>
      <c r="BDB757" s="168"/>
      <c r="BDC757" s="168"/>
      <c r="BDD757" s="168"/>
      <c r="BDE757" s="168"/>
      <c r="BDF757" s="168"/>
      <c r="BDG757" s="168"/>
      <c r="BDH757" s="168"/>
      <c r="BDI757" s="168"/>
      <c r="BDJ757" s="168"/>
      <c r="BDK757" s="168"/>
      <c r="BDL757" s="168"/>
      <c r="BDM757" s="168"/>
      <c r="BDN757" s="168"/>
      <c r="BDO757" s="168"/>
      <c r="BDP757" s="168"/>
      <c r="BDQ757" s="825"/>
      <c r="BDR757" s="825"/>
      <c r="BDS757" s="825"/>
      <c r="BDT757" s="825"/>
      <c r="BDU757" s="825"/>
      <c r="BDV757" s="825"/>
      <c r="BDW757" s="825"/>
      <c r="BDX757" s="825"/>
      <c r="BDY757" s="825"/>
      <c r="BDZ757" s="825"/>
      <c r="BEA757" s="825"/>
      <c r="BEB757" s="825"/>
      <c r="BEC757" s="825"/>
      <c r="BED757" s="825"/>
      <c r="BEE757" s="825"/>
      <c r="BEF757" s="825"/>
      <c r="BEG757" s="825"/>
      <c r="BEH757" s="825"/>
      <c r="BEI757" s="825"/>
      <c r="BEJ757" s="825"/>
      <c r="BEK757" s="825"/>
      <c r="BEL757" s="825"/>
      <c r="BEM757" s="825"/>
      <c r="BEN757" s="825"/>
      <c r="BEO757" s="89"/>
      <c r="BEP757" s="89"/>
      <c r="BEQ757" s="89"/>
      <c r="BER757" s="89"/>
      <c r="BES757" s="89"/>
      <c r="BET757" s="825"/>
      <c r="BEU757" s="825"/>
      <c r="BEV757" s="89"/>
      <c r="BEW757" s="89"/>
      <c r="BEX757" s="825"/>
      <c r="BEY757" s="825"/>
      <c r="BEZ757" s="89"/>
      <c r="BFA757" s="89"/>
      <c r="BFB757" s="825"/>
      <c r="BFC757" s="825"/>
      <c r="BFD757" s="825"/>
      <c r="BFE757" s="825"/>
      <c r="BFF757" s="825"/>
      <c r="BFG757" s="825"/>
      <c r="BFH757" s="825"/>
      <c r="BFI757" s="89"/>
      <c r="BFJ757" s="89"/>
      <c r="BFK757" s="825"/>
      <c r="BFL757" s="825"/>
      <c r="BFM757" s="89"/>
      <c r="BFN757" s="89"/>
      <c r="BFO757" s="825"/>
      <c r="BFP757" s="825"/>
      <c r="BFQ757" s="825"/>
      <c r="BFR757" s="825"/>
      <c r="BFS757" s="825"/>
      <c r="BFT757" s="203"/>
      <c r="BFU757" s="107"/>
      <c r="BFV757" s="825"/>
      <c r="BFW757" s="825"/>
      <c r="BFX757" s="825"/>
      <c r="BFY757" s="825"/>
      <c r="BFZ757" s="825"/>
      <c r="BGA757" s="825"/>
      <c r="BGB757" s="825"/>
      <c r="BGC757" s="168"/>
      <c r="BGD757" s="168"/>
      <c r="BGE757" s="168"/>
      <c r="BGF757" s="168"/>
      <c r="BGG757" s="168"/>
      <c r="BGH757" s="168"/>
      <c r="BGI757" s="168"/>
      <c r="BGJ757" s="168"/>
      <c r="BGK757" s="168"/>
      <c r="BGL757" s="168"/>
      <c r="BGM757" s="168"/>
      <c r="BGN757" s="168"/>
      <c r="BGO757" s="168"/>
      <c r="BGP757" s="168"/>
      <c r="BGQ757" s="168"/>
      <c r="BGR757" s="168"/>
      <c r="BGS757" s="168"/>
      <c r="BGT757" s="168"/>
      <c r="BGU757" s="168"/>
      <c r="BGV757" s="168"/>
      <c r="BGW757" s="168"/>
      <c r="BGX757" s="168"/>
      <c r="BGY757" s="168"/>
      <c r="BGZ757" s="168"/>
      <c r="BHA757" s="168"/>
      <c r="BHB757" s="168"/>
      <c r="BHC757" s="168"/>
      <c r="BHD757" s="168"/>
      <c r="BHE757" s="168"/>
      <c r="BHF757" s="168"/>
      <c r="BHG757" s="168"/>
      <c r="BHH757" s="168"/>
      <c r="BHI757" s="168"/>
      <c r="BHJ757" s="168"/>
      <c r="BHK757" s="168"/>
      <c r="BHL757" s="168"/>
      <c r="BHM757" s="168"/>
      <c r="BHN757" s="168"/>
      <c r="BHO757" s="168"/>
      <c r="BHP757" s="168"/>
      <c r="BHQ757" s="168"/>
      <c r="BHR757" s="168"/>
      <c r="BHS757" s="168"/>
      <c r="BHT757" s="168"/>
      <c r="BHU757" s="825"/>
      <c r="BHV757" s="825"/>
      <c r="BHW757" s="825"/>
      <c r="BHX757" s="825"/>
      <c r="BHY757" s="825"/>
      <c r="BHZ757" s="825"/>
      <c r="BIA757" s="825"/>
      <c r="BIB757" s="825"/>
      <c r="BIC757" s="825"/>
      <c r="BID757" s="825"/>
      <c r="BIE757" s="825"/>
      <c r="BIF757" s="825"/>
      <c r="BIG757" s="825"/>
      <c r="BIH757" s="825"/>
      <c r="BII757" s="825"/>
      <c r="BIJ757" s="825"/>
      <c r="BIK757" s="825"/>
      <c r="BIL757" s="825"/>
      <c r="BIM757" s="825"/>
      <c r="BIN757" s="825"/>
      <c r="BIO757" s="825"/>
      <c r="BIP757" s="825"/>
      <c r="BIQ757" s="825"/>
      <c r="BIR757" s="825"/>
      <c r="BIS757" s="89"/>
      <c r="BIT757" s="89"/>
      <c r="BIU757" s="89"/>
      <c r="BIV757" s="89"/>
      <c r="BIW757" s="89"/>
      <c r="BIX757" s="825"/>
      <c r="BIY757" s="825"/>
      <c r="BIZ757" s="89"/>
      <c r="BJA757" s="89"/>
      <c r="BJB757" s="825"/>
      <c r="BJC757" s="825"/>
      <c r="BJD757" s="89"/>
      <c r="BJE757" s="89"/>
      <c r="BJF757" s="825"/>
      <c r="BJG757" s="825"/>
      <c r="BJH757" s="825"/>
      <c r="BJI757" s="825"/>
      <c r="BJJ757" s="825"/>
      <c r="BJK757" s="825"/>
      <c r="BJL757" s="825"/>
      <c r="BJM757" s="89"/>
      <c r="BJN757" s="89"/>
      <c r="BJO757" s="825"/>
      <c r="BJP757" s="825"/>
      <c r="BJQ757" s="89"/>
      <c r="BJR757" s="89"/>
      <c r="BJS757" s="825"/>
      <c r="BJT757" s="825"/>
      <c r="BJU757" s="825"/>
      <c r="BJV757" s="825"/>
      <c r="BJW757" s="825"/>
      <c r="BJX757" s="203"/>
      <c r="BJY757" s="107"/>
      <c r="BJZ757" s="825"/>
      <c r="BKA757" s="825"/>
      <c r="BKB757" s="825"/>
      <c r="BKC757" s="825"/>
      <c r="BKD757" s="825"/>
      <c r="BKE757" s="825"/>
      <c r="BKF757" s="825"/>
      <c r="BKG757" s="168"/>
      <c r="BKH757" s="168"/>
      <c r="BKI757" s="168"/>
      <c r="BKJ757" s="168"/>
      <c r="BKK757" s="168"/>
      <c r="BKL757" s="168"/>
      <c r="BKM757" s="168"/>
      <c r="BKN757" s="168"/>
      <c r="BKO757" s="168"/>
      <c r="BKP757" s="168"/>
      <c r="BKQ757" s="168"/>
      <c r="BKR757" s="168"/>
      <c r="BKS757" s="168"/>
      <c r="BKT757" s="168"/>
      <c r="BKU757" s="168"/>
      <c r="BKV757" s="168"/>
      <c r="BKW757" s="168"/>
      <c r="BKX757" s="168"/>
      <c r="BKY757" s="168"/>
      <c r="BKZ757" s="168"/>
      <c r="BLA757" s="168"/>
      <c r="BLB757" s="168"/>
      <c r="BLC757" s="168"/>
      <c r="BLD757" s="168"/>
      <c r="BLE757" s="168"/>
      <c r="BLF757" s="168"/>
      <c r="BLG757" s="168"/>
      <c r="BLH757" s="168"/>
      <c r="BLI757" s="168"/>
      <c r="BLJ757" s="168"/>
      <c r="BLK757" s="168"/>
      <c r="BLL757" s="168"/>
      <c r="BLM757" s="168"/>
      <c r="BLN757" s="168"/>
      <c r="BLO757" s="168"/>
      <c r="BLP757" s="168"/>
      <c r="BLQ757" s="168"/>
      <c r="BLR757" s="168"/>
      <c r="BLS757" s="168"/>
      <c r="BLT757" s="168"/>
      <c r="BLU757" s="168"/>
      <c r="BLV757" s="168"/>
      <c r="BLW757" s="168"/>
      <c r="BLX757" s="168"/>
      <c r="BLY757" s="825"/>
      <c r="BLZ757" s="825"/>
      <c r="BMA757" s="825"/>
      <c r="BMB757" s="825"/>
      <c r="BMC757" s="825"/>
      <c r="BMD757" s="825"/>
      <c r="BME757" s="825"/>
      <c r="BMF757" s="825"/>
      <c r="BMG757" s="825"/>
      <c r="BMH757" s="825"/>
      <c r="BMI757" s="825"/>
      <c r="BMJ757" s="825"/>
      <c r="BMK757" s="825"/>
      <c r="BML757" s="825"/>
      <c r="BMM757" s="825"/>
      <c r="BMN757" s="825"/>
      <c r="BMO757" s="825"/>
      <c r="BMP757" s="825"/>
      <c r="BMQ757" s="825"/>
      <c r="BMR757" s="825"/>
      <c r="BMS757" s="825"/>
      <c r="BMT757" s="825"/>
      <c r="BMU757" s="825"/>
      <c r="BMV757" s="825"/>
      <c r="BMW757" s="89"/>
      <c r="BMX757" s="89"/>
      <c r="BMY757" s="89"/>
      <c r="BMZ757" s="89"/>
      <c r="BNA757" s="89"/>
      <c r="BNB757" s="825"/>
      <c r="BNC757" s="825"/>
      <c r="BND757" s="89"/>
      <c r="BNE757" s="89"/>
      <c r="BNF757" s="825"/>
      <c r="BNG757" s="825"/>
      <c r="BNH757" s="89"/>
      <c r="BNI757" s="89"/>
      <c r="BNJ757" s="825"/>
      <c r="BNK757" s="825"/>
      <c r="BNL757" s="825"/>
      <c r="BNM757" s="825"/>
      <c r="BNN757" s="825"/>
      <c r="BNO757" s="825"/>
      <c r="BNP757" s="825"/>
      <c r="BNQ757" s="89"/>
      <c r="BNR757" s="89"/>
      <c r="BNS757" s="825"/>
      <c r="BNT757" s="825"/>
      <c r="BNU757" s="89"/>
      <c r="BNV757" s="89"/>
      <c r="BNW757" s="825"/>
      <c r="BNX757" s="825"/>
      <c r="BNY757" s="825"/>
      <c r="BNZ757" s="825"/>
      <c r="BOA757" s="825"/>
      <c r="BOB757" s="203"/>
      <c r="BOC757" s="107"/>
      <c r="BOD757" s="825"/>
      <c r="BOE757" s="825"/>
      <c r="BOF757" s="825"/>
      <c r="BOG757" s="825"/>
      <c r="BOH757" s="825"/>
      <c r="BOI757" s="825"/>
      <c r="BOJ757" s="825"/>
      <c r="BOK757" s="168"/>
      <c r="BOL757" s="168"/>
      <c r="BOM757" s="168"/>
      <c r="BON757" s="168"/>
      <c r="BOO757" s="168"/>
      <c r="BOP757" s="168"/>
      <c r="BOQ757" s="168"/>
      <c r="BOR757" s="168"/>
      <c r="BOS757" s="168"/>
      <c r="BOT757" s="168"/>
      <c r="BOU757" s="168"/>
      <c r="BOV757" s="168"/>
      <c r="BOW757" s="168"/>
      <c r="BOX757" s="168"/>
      <c r="BOY757" s="168"/>
      <c r="BOZ757" s="168"/>
      <c r="BPA757" s="168"/>
      <c r="BPB757" s="168"/>
      <c r="BPC757" s="168"/>
      <c r="BPD757" s="168"/>
      <c r="BPE757" s="168"/>
      <c r="BPF757" s="168"/>
      <c r="BPG757" s="168"/>
      <c r="BPH757" s="168"/>
      <c r="BPI757" s="168"/>
      <c r="BPJ757" s="168"/>
      <c r="BPK757" s="168"/>
      <c r="BPL757" s="168"/>
      <c r="BPM757" s="168"/>
      <c r="BPN757" s="168"/>
      <c r="BPO757" s="168"/>
      <c r="BPP757" s="168"/>
      <c r="BPQ757" s="168"/>
      <c r="BPR757" s="168"/>
      <c r="BPS757" s="168"/>
      <c r="BPT757" s="168"/>
      <c r="BPU757" s="168"/>
      <c r="BPV757" s="168"/>
      <c r="BPW757" s="168"/>
      <c r="BPX757" s="168"/>
      <c r="BPY757" s="168"/>
      <c r="BPZ757" s="168"/>
      <c r="BQA757" s="168"/>
      <c r="BQB757" s="168"/>
      <c r="BQC757" s="825"/>
      <c r="BQD757" s="825"/>
      <c r="BQE757" s="825"/>
      <c r="BQF757" s="825"/>
      <c r="BQG757" s="825"/>
      <c r="BQH757" s="825"/>
      <c r="BQI757" s="825"/>
      <c r="BQJ757" s="825"/>
      <c r="BQK757" s="825"/>
      <c r="BQL757" s="825"/>
      <c r="BQM757" s="825"/>
      <c r="BQN757" s="825"/>
      <c r="BQO757" s="825"/>
      <c r="BQP757" s="825"/>
      <c r="BQQ757" s="825"/>
      <c r="BQR757" s="825"/>
      <c r="BQS757" s="825"/>
      <c r="BQT757" s="825"/>
      <c r="BQU757" s="825"/>
      <c r="BQV757" s="825"/>
      <c r="BQW757" s="825"/>
      <c r="BQX757" s="825"/>
      <c r="BQY757" s="825"/>
      <c r="BQZ757" s="825"/>
      <c r="BRA757" s="89"/>
      <c r="BRB757" s="89"/>
      <c r="BRC757" s="89"/>
      <c r="BRD757" s="89"/>
      <c r="BRE757" s="89"/>
      <c r="BRF757" s="825"/>
      <c r="BRG757" s="825"/>
      <c r="BRH757" s="89"/>
      <c r="BRI757" s="89"/>
      <c r="BRJ757" s="825"/>
      <c r="BRK757" s="825"/>
      <c r="BRL757" s="89"/>
      <c r="BRM757" s="89"/>
      <c r="BRN757" s="825"/>
      <c r="BRO757" s="825"/>
      <c r="BRP757" s="825"/>
      <c r="BRQ757" s="825"/>
      <c r="BRR757" s="825"/>
      <c r="BRS757" s="825"/>
      <c r="BRT757" s="825"/>
      <c r="BRU757" s="89"/>
      <c r="BRV757" s="89"/>
      <c r="BRW757" s="825"/>
      <c r="BRX757" s="825"/>
      <c r="BRY757" s="89"/>
      <c r="BRZ757" s="89"/>
      <c r="BSA757" s="825"/>
      <c r="BSB757" s="825"/>
      <c r="BSC757" s="825"/>
      <c r="BSD757" s="825"/>
      <c r="BSE757" s="825"/>
      <c r="BSF757" s="203"/>
      <c r="BSG757" s="107"/>
      <c r="BSH757" s="825"/>
      <c r="BSI757" s="825"/>
      <c r="BSJ757" s="825"/>
      <c r="BSK757" s="825"/>
      <c r="BSL757" s="825"/>
      <c r="BSM757" s="825"/>
      <c r="BSN757" s="825"/>
      <c r="BSO757" s="168"/>
      <c r="BSP757" s="168"/>
      <c r="BSQ757" s="168"/>
      <c r="BSR757" s="168"/>
      <c r="BSS757" s="168"/>
      <c r="BST757" s="168"/>
      <c r="BSU757" s="168"/>
      <c r="BSV757" s="168"/>
      <c r="BSW757" s="168"/>
      <c r="BSX757" s="168"/>
      <c r="BSY757" s="168"/>
      <c r="BSZ757" s="168"/>
      <c r="BTA757" s="168"/>
      <c r="BTB757" s="168"/>
      <c r="BTC757" s="168"/>
      <c r="BTD757" s="168"/>
      <c r="BTE757" s="168"/>
      <c r="BTF757" s="168"/>
      <c r="BTG757" s="168"/>
      <c r="BTH757" s="168"/>
      <c r="BTI757" s="168"/>
      <c r="BTJ757" s="168"/>
      <c r="BTK757" s="168"/>
      <c r="BTL757" s="168"/>
      <c r="BTM757" s="168"/>
      <c r="BTN757" s="168"/>
      <c r="BTO757" s="168"/>
      <c r="BTP757" s="168"/>
      <c r="BTQ757" s="168"/>
      <c r="BTR757" s="168"/>
      <c r="BTS757" s="168"/>
      <c r="BTT757" s="168"/>
      <c r="BTU757" s="168"/>
      <c r="BTV757" s="168"/>
      <c r="BTW757" s="168"/>
      <c r="BTX757" s="168"/>
      <c r="BTY757" s="168"/>
      <c r="BTZ757" s="168"/>
      <c r="BUA757" s="168"/>
      <c r="BUB757" s="168"/>
      <c r="BUC757" s="168"/>
      <c r="BUD757" s="168"/>
      <c r="BUE757" s="168"/>
      <c r="BUF757" s="168"/>
      <c r="BUG757" s="825"/>
      <c r="BUH757" s="825"/>
      <c r="BUI757" s="825"/>
      <c r="BUJ757" s="825"/>
      <c r="BUK757" s="825"/>
      <c r="BUL757" s="825"/>
      <c r="BUM757" s="825"/>
      <c r="BUN757" s="825"/>
      <c r="BUO757" s="825"/>
      <c r="BUP757" s="825"/>
      <c r="BUQ757" s="825"/>
      <c r="BUR757" s="825"/>
      <c r="BUS757" s="825"/>
      <c r="BUT757" s="825"/>
      <c r="BUU757" s="825"/>
      <c r="BUV757" s="825"/>
      <c r="BUW757" s="825"/>
      <c r="BUX757" s="825"/>
      <c r="BUY757" s="825"/>
      <c r="BUZ757" s="825"/>
      <c r="BVA757" s="825"/>
      <c r="BVB757" s="825"/>
      <c r="BVC757" s="825"/>
      <c r="BVD757" s="825"/>
      <c r="BVE757" s="89"/>
      <c r="BVF757" s="89"/>
      <c r="BVG757" s="89"/>
      <c r="BVH757" s="89"/>
      <c r="BVI757" s="89"/>
      <c r="BVJ757" s="825"/>
      <c r="BVK757" s="825"/>
      <c r="BVL757" s="89"/>
      <c r="BVM757" s="89"/>
      <c r="BVN757" s="825"/>
      <c r="BVO757" s="825"/>
      <c r="BVP757" s="89"/>
      <c r="BVQ757" s="89"/>
      <c r="BVR757" s="825"/>
      <c r="BVS757" s="825"/>
      <c r="BVT757" s="825"/>
      <c r="BVU757" s="825"/>
      <c r="BVV757" s="825"/>
      <c r="BVW757" s="825"/>
      <c r="BVX757" s="825"/>
      <c r="BVY757" s="89"/>
      <c r="BVZ757" s="89"/>
      <c r="BWA757" s="825"/>
      <c r="BWB757" s="825"/>
      <c r="BWC757" s="89"/>
      <c r="BWD757" s="89"/>
      <c r="BWE757" s="825"/>
      <c r="BWF757" s="825"/>
      <c r="BWG757" s="825"/>
      <c r="BWH757" s="825"/>
      <c r="BWI757" s="825"/>
      <c r="BWJ757" s="203"/>
      <c r="BWK757" s="107"/>
      <c r="BWL757" s="825"/>
      <c r="BWM757" s="825"/>
      <c r="BWN757" s="825"/>
      <c r="BWO757" s="825"/>
      <c r="BWP757" s="825"/>
      <c r="BWQ757" s="825"/>
      <c r="BWR757" s="825"/>
      <c r="BWS757" s="168"/>
      <c r="BWT757" s="168"/>
      <c r="BWU757" s="168"/>
      <c r="BWV757" s="168"/>
      <c r="BWW757" s="168"/>
      <c r="BWX757" s="168"/>
      <c r="BWY757" s="168"/>
      <c r="BWZ757" s="168"/>
      <c r="BXA757" s="168"/>
      <c r="BXB757" s="168"/>
      <c r="BXC757" s="168"/>
      <c r="BXD757" s="168"/>
      <c r="BXE757" s="168"/>
      <c r="BXF757" s="168"/>
      <c r="BXG757" s="168"/>
      <c r="BXH757" s="168"/>
      <c r="BXI757" s="168"/>
      <c r="BXJ757" s="168"/>
      <c r="BXK757" s="168"/>
      <c r="BXL757" s="168"/>
      <c r="BXM757" s="168"/>
      <c r="BXN757" s="168"/>
      <c r="BXO757" s="168"/>
      <c r="BXP757" s="168"/>
      <c r="BXQ757" s="168"/>
      <c r="BXR757" s="168"/>
      <c r="BXS757" s="168"/>
      <c r="BXT757" s="168"/>
      <c r="BXU757" s="168"/>
      <c r="BXV757" s="168"/>
      <c r="BXW757" s="168"/>
      <c r="BXX757" s="168"/>
      <c r="BXY757" s="168"/>
      <c r="BXZ757" s="168"/>
      <c r="BYA757" s="168"/>
      <c r="BYB757" s="168"/>
      <c r="BYC757" s="168"/>
      <c r="BYD757" s="168"/>
      <c r="BYE757" s="168"/>
      <c r="BYF757" s="168"/>
      <c r="BYG757" s="168"/>
      <c r="BYH757" s="168"/>
      <c r="BYI757" s="168"/>
      <c r="BYJ757" s="168"/>
      <c r="BYK757" s="825"/>
      <c r="BYL757" s="825"/>
      <c r="BYM757" s="825"/>
      <c r="BYN757" s="825"/>
      <c r="BYO757" s="825"/>
      <c r="BYP757" s="825"/>
      <c r="BYQ757" s="825"/>
      <c r="BYR757" s="825"/>
      <c r="BYS757" s="825"/>
      <c r="BYT757" s="825"/>
      <c r="BYU757" s="825"/>
      <c r="BYV757" s="825"/>
      <c r="BYW757" s="825"/>
      <c r="BYX757" s="825"/>
      <c r="BYY757" s="825"/>
      <c r="BYZ757" s="825"/>
      <c r="BZA757" s="825"/>
      <c r="BZB757" s="825"/>
      <c r="BZC757" s="825"/>
      <c r="BZD757" s="825"/>
      <c r="BZE757" s="825"/>
      <c r="BZF757" s="825"/>
      <c r="BZG757" s="825"/>
      <c r="BZH757" s="825"/>
      <c r="BZI757" s="89"/>
      <c r="BZJ757" s="89"/>
      <c r="BZK757" s="89"/>
      <c r="BZL757" s="89"/>
      <c r="BZM757" s="89"/>
      <c r="BZN757" s="825"/>
      <c r="BZO757" s="825"/>
      <c r="BZP757" s="89"/>
      <c r="BZQ757" s="89"/>
      <c r="BZR757" s="825"/>
      <c r="BZS757" s="825"/>
      <c r="BZT757" s="89"/>
      <c r="BZU757" s="89"/>
      <c r="BZV757" s="825"/>
      <c r="BZW757" s="825"/>
      <c r="BZX757" s="825"/>
      <c r="BZY757" s="825"/>
      <c r="BZZ757" s="825"/>
      <c r="CAA757" s="825"/>
      <c r="CAB757" s="825"/>
      <c r="CAC757" s="89"/>
      <c r="CAD757" s="89"/>
      <c r="CAE757" s="825"/>
      <c r="CAF757" s="825"/>
      <c r="CAG757" s="89"/>
      <c r="CAH757" s="89"/>
      <c r="CAI757" s="825"/>
      <c r="CAJ757" s="825"/>
      <c r="CAK757" s="825"/>
      <c r="CAL757" s="825"/>
      <c r="CAM757" s="825"/>
      <c r="CAN757" s="203"/>
      <c r="CAO757" s="107"/>
      <c r="CAP757" s="825"/>
      <c r="CAQ757" s="825"/>
      <c r="CAR757" s="825"/>
      <c r="CAS757" s="825"/>
      <c r="CAT757" s="825"/>
      <c r="CAU757" s="825"/>
      <c r="CAV757" s="825"/>
      <c r="CAW757" s="168"/>
      <c r="CAX757" s="168"/>
      <c r="CAY757" s="168"/>
      <c r="CAZ757" s="168"/>
      <c r="CBA757" s="168"/>
      <c r="CBB757" s="168"/>
      <c r="CBC757" s="168"/>
      <c r="CBD757" s="168"/>
      <c r="CBE757" s="168"/>
      <c r="CBF757" s="168"/>
      <c r="CBG757" s="168"/>
      <c r="CBH757" s="168"/>
      <c r="CBI757" s="168"/>
      <c r="CBJ757" s="168"/>
      <c r="CBK757" s="168"/>
      <c r="CBL757" s="168"/>
      <c r="CBM757" s="168"/>
      <c r="CBN757" s="168"/>
      <c r="CBO757" s="168"/>
      <c r="CBP757" s="168"/>
      <c r="CBQ757" s="168"/>
      <c r="CBR757" s="168"/>
      <c r="CBS757" s="168"/>
      <c r="CBT757" s="168"/>
      <c r="CBU757" s="168"/>
      <c r="CBV757" s="168"/>
      <c r="CBW757" s="168"/>
      <c r="CBX757" s="168"/>
      <c r="CBY757" s="168"/>
      <c r="CBZ757" s="168"/>
      <c r="CCA757" s="168"/>
      <c r="CCB757" s="168"/>
      <c r="CCC757" s="168"/>
      <c r="CCD757" s="168"/>
      <c r="CCE757" s="168"/>
      <c r="CCF757" s="168"/>
      <c r="CCG757" s="168"/>
      <c r="CCH757" s="168"/>
      <c r="CCI757" s="168"/>
      <c r="CCJ757" s="168"/>
      <c r="CCK757" s="168"/>
      <c r="CCL757" s="168"/>
      <c r="CCM757" s="168"/>
      <c r="CCN757" s="168"/>
      <c r="CCO757" s="825"/>
      <c r="CCP757" s="825"/>
      <c r="CCQ757" s="825"/>
      <c r="CCR757" s="825"/>
      <c r="CCS757" s="825"/>
      <c r="CCT757" s="825"/>
      <c r="CCU757" s="825"/>
      <c r="CCV757" s="825"/>
      <c r="CCW757" s="825"/>
      <c r="CCX757" s="825"/>
      <c r="CCY757" s="825"/>
      <c r="CCZ757" s="825"/>
      <c r="CDA757" s="825"/>
      <c r="CDB757" s="825"/>
      <c r="CDC757" s="825"/>
      <c r="CDD757" s="825"/>
      <c r="CDE757" s="825"/>
      <c r="CDF757" s="825"/>
      <c r="CDG757" s="825"/>
      <c r="CDH757" s="825"/>
      <c r="CDI757" s="825"/>
      <c r="CDJ757" s="825"/>
      <c r="CDK757" s="825"/>
      <c r="CDL757" s="825"/>
      <c r="CDM757" s="89"/>
      <c r="CDN757" s="89"/>
      <c r="CDO757" s="89"/>
      <c r="CDP757" s="89"/>
      <c r="CDQ757" s="89"/>
      <c r="CDR757" s="825"/>
      <c r="CDS757" s="825"/>
      <c r="CDT757" s="89"/>
      <c r="CDU757" s="89"/>
      <c r="CDV757" s="825"/>
      <c r="CDW757" s="825"/>
      <c r="CDX757" s="89"/>
      <c r="CDY757" s="89"/>
      <c r="CDZ757" s="825"/>
      <c r="CEA757" s="825"/>
      <c r="CEB757" s="825"/>
      <c r="CEC757" s="825"/>
      <c r="CED757" s="825"/>
      <c r="CEE757" s="825"/>
      <c r="CEF757" s="825"/>
      <c r="CEG757" s="89"/>
      <c r="CEH757" s="89"/>
      <c r="CEI757" s="825"/>
      <c r="CEJ757" s="825"/>
      <c r="CEK757" s="89"/>
      <c r="CEL757" s="89"/>
      <c r="CEM757" s="825"/>
      <c r="CEN757" s="825"/>
      <c r="CEO757" s="825"/>
      <c r="CEP757" s="825"/>
      <c r="CEQ757" s="825"/>
      <c r="CER757" s="203"/>
      <c r="CES757" s="107"/>
      <c r="CET757" s="825"/>
      <c r="CEU757" s="825"/>
      <c r="CEV757" s="825"/>
      <c r="CEW757" s="825"/>
      <c r="CEX757" s="825"/>
      <c r="CEY757" s="825"/>
      <c r="CEZ757" s="825"/>
      <c r="CFA757" s="168"/>
      <c r="CFB757" s="168"/>
      <c r="CFC757" s="168"/>
      <c r="CFD757" s="168"/>
      <c r="CFE757" s="168"/>
      <c r="CFF757" s="168"/>
      <c r="CFG757" s="168"/>
      <c r="CFH757" s="168"/>
      <c r="CFI757" s="168"/>
      <c r="CFJ757" s="168"/>
      <c r="CFK757" s="168"/>
      <c r="CFL757" s="168"/>
      <c r="CFM757" s="168"/>
      <c r="CFN757" s="168"/>
      <c r="CFO757" s="168"/>
      <c r="CFP757" s="168"/>
      <c r="CFQ757" s="168"/>
      <c r="CFR757" s="168"/>
      <c r="CFS757" s="168"/>
      <c r="CFT757" s="168"/>
      <c r="CFU757" s="168"/>
      <c r="CFV757" s="168"/>
      <c r="CFW757" s="168"/>
      <c r="CFX757" s="168"/>
      <c r="CFY757" s="168"/>
      <c r="CFZ757" s="168"/>
      <c r="CGA757" s="168"/>
      <c r="CGB757" s="168"/>
      <c r="CGC757" s="168"/>
      <c r="CGD757" s="168"/>
      <c r="CGE757" s="168"/>
      <c r="CGF757" s="168"/>
      <c r="CGG757" s="168"/>
      <c r="CGH757" s="168"/>
      <c r="CGI757" s="168"/>
      <c r="CGJ757" s="168"/>
      <c r="CGK757" s="168"/>
      <c r="CGL757" s="168"/>
      <c r="CGM757" s="168"/>
      <c r="CGN757" s="168"/>
      <c r="CGO757" s="168"/>
      <c r="CGP757" s="168"/>
      <c r="CGQ757" s="168"/>
      <c r="CGR757" s="168"/>
      <c r="CGS757" s="825"/>
      <c r="CGT757" s="825"/>
      <c r="CGU757" s="825"/>
      <c r="CGV757" s="825"/>
      <c r="CGW757" s="825"/>
      <c r="CGX757" s="825"/>
      <c r="CGY757" s="825"/>
      <c r="CGZ757" s="825"/>
      <c r="CHA757" s="825"/>
      <c r="CHB757" s="825"/>
      <c r="CHC757" s="825"/>
      <c r="CHD757" s="825"/>
      <c r="CHE757" s="825"/>
      <c r="CHF757" s="825"/>
      <c r="CHG757" s="825"/>
      <c r="CHH757" s="825"/>
      <c r="CHI757" s="825"/>
      <c r="CHJ757" s="825"/>
      <c r="CHK757" s="825"/>
      <c r="CHL757" s="825"/>
      <c r="CHM757" s="825"/>
      <c r="CHN757" s="825"/>
      <c r="CHO757" s="825"/>
      <c r="CHP757" s="825"/>
      <c r="CHQ757" s="89"/>
      <c r="CHR757" s="89"/>
      <c r="CHS757" s="89"/>
      <c r="CHT757" s="89"/>
      <c r="CHU757" s="89"/>
      <c r="CHV757" s="825"/>
      <c r="CHW757" s="825"/>
      <c r="CHX757" s="89"/>
      <c r="CHY757" s="89"/>
      <c r="CHZ757" s="825"/>
      <c r="CIA757" s="825"/>
      <c r="CIB757" s="89"/>
      <c r="CIC757" s="89"/>
      <c r="CID757" s="825"/>
      <c r="CIE757" s="825"/>
      <c r="CIF757" s="825"/>
      <c r="CIG757" s="825"/>
      <c r="CIH757" s="825"/>
      <c r="CII757" s="825"/>
      <c r="CIJ757" s="825"/>
      <c r="CIK757" s="89"/>
      <c r="CIL757" s="89"/>
      <c r="CIM757" s="825"/>
      <c r="CIN757" s="825"/>
      <c r="CIO757" s="89"/>
      <c r="CIP757" s="89"/>
      <c r="CIQ757" s="825"/>
      <c r="CIR757" s="825"/>
      <c r="CIS757" s="825"/>
      <c r="CIT757" s="825"/>
      <c r="CIU757" s="825"/>
      <c r="CIV757" s="203"/>
      <c r="CIW757" s="107"/>
      <c r="CIX757" s="825"/>
      <c r="CIY757" s="825"/>
      <c r="CIZ757" s="825"/>
      <c r="CJA757" s="825"/>
      <c r="CJB757" s="825"/>
      <c r="CJC757" s="825"/>
      <c r="CJD757" s="825"/>
      <c r="CJE757" s="168"/>
      <c r="CJF757" s="168"/>
      <c r="CJG757" s="168"/>
      <c r="CJH757" s="168"/>
      <c r="CJI757" s="168"/>
      <c r="CJJ757" s="168"/>
      <c r="CJK757" s="168"/>
      <c r="CJL757" s="168"/>
      <c r="CJM757" s="168"/>
      <c r="CJN757" s="168"/>
      <c r="CJO757" s="168"/>
      <c r="CJP757" s="168"/>
      <c r="CJQ757" s="168"/>
      <c r="CJR757" s="168"/>
      <c r="CJS757" s="168"/>
      <c r="CJT757" s="168"/>
      <c r="CJU757" s="168"/>
      <c r="CJV757" s="168"/>
      <c r="CJW757" s="168"/>
      <c r="CJX757" s="168"/>
      <c r="CJY757" s="168"/>
      <c r="CJZ757" s="168"/>
      <c r="CKA757" s="168"/>
      <c r="CKB757" s="168"/>
      <c r="CKC757" s="168"/>
      <c r="CKD757" s="168"/>
      <c r="CKE757" s="168"/>
      <c r="CKF757" s="168"/>
      <c r="CKG757" s="168"/>
      <c r="CKH757" s="168"/>
      <c r="CKI757" s="168"/>
      <c r="CKJ757" s="168"/>
      <c r="CKK757" s="168"/>
      <c r="CKL757" s="168"/>
      <c r="CKM757" s="168"/>
      <c r="CKN757" s="168"/>
      <c r="CKO757" s="168"/>
      <c r="CKP757" s="168"/>
      <c r="CKQ757" s="168"/>
      <c r="CKR757" s="168"/>
      <c r="CKS757" s="168"/>
      <c r="CKT757" s="168"/>
      <c r="CKU757" s="168"/>
      <c r="CKV757" s="168"/>
      <c r="CKW757" s="825"/>
      <c r="CKX757" s="825"/>
      <c r="CKY757" s="825"/>
      <c r="CKZ757" s="825"/>
      <c r="CLA757" s="825"/>
      <c r="CLB757" s="825"/>
      <c r="CLC757" s="825"/>
      <c r="CLD757" s="825"/>
      <c r="CLE757" s="825"/>
      <c r="CLF757" s="825"/>
      <c r="CLG757" s="825"/>
      <c r="CLH757" s="825"/>
      <c r="CLI757" s="825"/>
      <c r="CLJ757" s="825"/>
      <c r="CLK757" s="825"/>
      <c r="CLL757" s="825"/>
      <c r="CLM757" s="825"/>
      <c r="CLN757" s="825"/>
      <c r="CLO757" s="825"/>
      <c r="CLP757" s="825"/>
      <c r="CLQ757" s="825"/>
      <c r="CLR757" s="825"/>
      <c r="CLS757" s="825"/>
      <c r="CLT757" s="825"/>
      <c r="CLU757" s="89"/>
      <c r="CLV757" s="89"/>
      <c r="CLW757" s="89"/>
      <c r="CLX757" s="89"/>
      <c r="CLY757" s="89"/>
      <c r="CLZ757" s="825"/>
      <c r="CMA757" s="825"/>
      <c r="CMB757" s="89"/>
      <c r="CMC757" s="89"/>
      <c r="CMD757" s="825"/>
      <c r="CME757" s="825"/>
      <c r="CMF757" s="89"/>
      <c r="CMG757" s="89"/>
      <c r="CMH757" s="825"/>
      <c r="CMI757" s="825"/>
      <c r="CMJ757" s="825"/>
      <c r="CMK757" s="825"/>
      <c r="CML757" s="825"/>
      <c r="CMM757" s="825"/>
      <c r="CMN757" s="825"/>
      <c r="CMO757" s="89"/>
      <c r="CMP757" s="89"/>
      <c r="CMQ757" s="825"/>
      <c r="CMR757" s="825"/>
      <c r="CMS757" s="89"/>
      <c r="CMT757" s="89"/>
      <c r="CMU757" s="825"/>
      <c r="CMV757" s="825"/>
      <c r="CMW757" s="825"/>
      <c r="CMX757" s="825"/>
      <c r="CMY757" s="825"/>
      <c r="CMZ757" s="203"/>
      <c r="CNA757" s="107"/>
      <c r="CNB757" s="825"/>
      <c r="CNC757" s="825"/>
      <c r="CND757" s="825"/>
      <c r="CNE757" s="825"/>
      <c r="CNF757" s="825"/>
      <c r="CNG757" s="825"/>
      <c r="CNH757" s="825"/>
      <c r="CNI757" s="168"/>
      <c r="CNJ757" s="168"/>
      <c r="CNK757" s="168"/>
      <c r="CNL757" s="168"/>
      <c r="CNM757" s="168"/>
      <c r="CNN757" s="168"/>
      <c r="CNO757" s="168"/>
      <c r="CNP757" s="168"/>
      <c r="CNQ757" s="168"/>
      <c r="CNR757" s="168"/>
      <c r="CNS757" s="168"/>
      <c r="CNT757" s="168"/>
      <c r="CNU757" s="168"/>
      <c r="CNV757" s="168"/>
      <c r="CNW757" s="168"/>
      <c r="CNX757" s="168"/>
      <c r="CNY757" s="168"/>
      <c r="CNZ757" s="168"/>
      <c r="COA757" s="168"/>
      <c r="COB757" s="168"/>
      <c r="COC757" s="168"/>
      <c r="COD757" s="168"/>
      <c r="COE757" s="168"/>
      <c r="COF757" s="168"/>
      <c r="COG757" s="168"/>
      <c r="COH757" s="168"/>
      <c r="COI757" s="168"/>
      <c r="COJ757" s="168"/>
      <c r="COK757" s="168"/>
      <c r="COL757" s="168"/>
      <c r="COM757" s="168"/>
      <c r="CON757" s="168"/>
      <c r="COO757" s="168"/>
      <c r="COP757" s="168"/>
      <c r="COQ757" s="168"/>
      <c r="COR757" s="168"/>
      <c r="COS757" s="168"/>
      <c r="COT757" s="168"/>
      <c r="COU757" s="168"/>
      <c r="COV757" s="168"/>
      <c r="COW757" s="168"/>
      <c r="COX757" s="168"/>
      <c r="COY757" s="168"/>
      <c r="COZ757" s="168"/>
      <c r="CPA757" s="825"/>
      <c r="CPB757" s="825"/>
      <c r="CPC757" s="825"/>
      <c r="CPD757" s="825"/>
      <c r="CPE757" s="825"/>
      <c r="CPF757" s="825"/>
      <c r="CPG757" s="825"/>
      <c r="CPH757" s="825"/>
      <c r="CPI757" s="825"/>
      <c r="CPJ757" s="825"/>
      <c r="CPK757" s="825"/>
      <c r="CPL757" s="825"/>
      <c r="CPM757" s="825"/>
      <c r="CPN757" s="825"/>
      <c r="CPO757" s="825"/>
      <c r="CPP757" s="825"/>
      <c r="CPQ757" s="825"/>
      <c r="CPR757" s="825"/>
      <c r="CPS757" s="825"/>
      <c r="CPT757" s="825"/>
      <c r="CPU757" s="825"/>
      <c r="CPV757" s="825"/>
      <c r="CPW757" s="825"/>
      <c r="CPX757" s="825"/>
      <c r="CPY757" s="89"/>
      <c r="CPZ757" s="89"/>
      <c r="CQA757" s="89"/>
      <c r="CQB757" s="89"/>
      <c r="CQC757" s="89"/>
      <c r="CQD757" s="825"/>
      <c r="CQE757" s="825"/>
      <c r="CQF757" s="89"/>
      <c r="CQG757" s="89"/>
      <c r="CQH757" s="825"/>
      <c r="CQI757" s="825"/>
      <c r="CQJ757" s="89"/>
      <c r="CQK757" s="89"/>
      <c r="CQL757" s="825"/>
      <c r="CQM757" s="825"/>
      <c r="CQN757" s="825"/>
      <c r="CQO757" s="825"/>
      <c r="CQP757" s="825"/>
      <c r="CQQ757" s="825"/>
      <c r="CQR757" s="825"/>
      <c r="CQS757" s="89"/>
      <c r="CQT757" s="89"/>
      <c r="CQU757" s="825"/>
      <c r="CQV757" s="825"/>
      <c r="CQW757" s="89"/>
      <c r="CQX757" s="89"/>
      <c r="CQY757" s="825"/>
      <c r="CQZ757" s="825"/>
      <c r="CRA757" s="825"/>
      <c r="CRB757" s="825"/>
      <c r="CRC757" s="825"/>
      <c r="CRD757" s="203"/>
      <c r="CRE757" s="107"/>
      <c r="CRF757" s="825"/>
      <c r="CRG757" s="825"/>
      <c r="CRH757" s="825"/>
      <c r="CRI757" s="825"/>
      <c r="CRJ757" s="825"/>
      <c r="CRK757" s="825"/>
      <c r="CRL757" s="825"/>
      <c r="CRM757" s="168"/>
      <c r="CRN757" s="168"/>
      <c r="CRO757" s="168"/>
      <c r="CRP757" s="168"/>
      <c r="CRQ757" s="168"/>
      <c r="CRR757" s="168"/>
      <c r="CRS757" s="168"/>
      <c r="CRT757" s="168"/>
      <c r="CRU757" s="168"/>
      <c r="CRV757" s="168"/>
      <c r="CRW757" s="168"/>
      <c r="CRX757" s="168"/>
      <c r="CRY757" s="168"/>
      <c r="CRZ757" s="168"/>
      <c r="CSA757" s="168"/>
      <c r="CSB757" s="168"/>
      <c r="CSC757" s="168"/>
      <c r="CSD757" s="168"/>
      <c r="CSE757" s="168"/>
      <c r="CSF757" s="168"/>
      <c r="CSG757" s="168"/>
      <c r="CSH757" s="168"/>
      <c r="CSI757" s="168"/>
      <c r="CSJ757" s="168"/>
      <c r="CSK757" s="168"/>
      <c r="CSL757" s="168"/>
      <c r="CSM757" s="168"/>
      <c r="CSN757" s="168"/>
      <c r="CSO757" s="168"/>
      <c r="CSP757" s="168"/>
      <c r="CSQ757" s="168"/>
      <c r="CSR757" s="168"/>
      <c r="CSS757" s="168"/>
      <c r="CST757" s="168"/>
      <c r="CSU757" s="168"/>
      <c r="CSV757" s="168"/>
      <c r="CSW757" s="168"/>
      <c r="CSX757" s="168"/>
      <c r="CSY757" s="168"/>
      <c r="CSZ757" s="168"/>
      <c r="CTA757" s="168"/>
      <c r="CTB757" s="168"/>
      <c r="CTC757" s="168"/>
      <c r="CTD757" s="168"/>
      <c r="CTE757" s="825"/>
      <c r="CTF757" s="825"/>
      <c r="CTG757" s="825"/>
      <c r="CTH757" s="825"/>
      <c r="CTI757" s="825"/>
      <c r="CTJ757" s="825"/>
      <c r="CTK757" s="825"/>
      <c r="CTL757" s="825"/>
      <c r="CTM757" s="825"/>
      <c r="CTN757" s="825"/>
      <c r="CTO757" s="825"/>
      <c r="CTP757" s="825"/>
      <c r="CTQ757" s="825"/>
      <c r="CTR757" s="825"/>
      <c r="CTS757" s="825"/>
      <c r="CTT757" s="825"/>
      <c r="CTU757" s="825"/>
      <c r="CTV757" s="825"/>
      <c r="CTW757" s="825"/>
      <c r="CTX757" s="825"/>
      <c r="CTY757" s="825"/>
      <c r="CTZ757" s="825"/>
      <c r="CUA757" s="825"/>
      <c r="CUB757" s="825"/>
      <c r="CUC757" s="89"/>
      <c r="CUD757" s="89"/>
      <c r="CUE757" s="89"/>
      <c r="CUF757" s="89"/>
      <c r="CUG757" s="89"/>
      <c r="CUH757" s="825"/>
      <c r="CUI757" s="825"/>
      <c r="CUJ757" s="89"/>
      <c r="CUK757" s="89"/>
      <c r="CUL757" s="825"/>
      <c r="CUM757" s="825"/>
      <c r="CUN757" s="89"/>
      <c r="CUO757" s="89"/>
      <c r="CUP757" s="825"/>
      <c r="CUQ757" s="825"/>
      <c r="CUR757" s="825"/>
      <c r="CUS757" s="825"/>
      <c r="CUT757" s="825"/>
      <c r="CUU757" s="825"/>
      <c r="CUV757" s="825"/>
      <c r="CUW757" s="89"/>
      <c r="CUX757" s="89"/>
      <c r="CUY757" s="825"/>
      <c r="CUZ757" s="825"/>
      <c r="CVA757" s="89"/>
      <c r="CVB757" s="89"/>
      <c r="CVC757" s="825"/>
      <c r="CVD757" s="825"/>
      <c r="CVE757" s="825"/>
      <c r="CVF757" s="825"/>
      <c r="CVG757" s="825"/>
      <c r="CVH757" s="203"/>
      <c r="CVI757" s="107"/>
      <c r="CVJ757" s="825"/>
      <c r="CVK757" s="825"/>
      <c r="CVL757" s="825"/>
      <c r="CVM757" s="825"/>
      <c r="CVN757" s="825"/>
      <c r="CVO757" s="825"/>
      <c r="CVP757" s="825"/>
      <c r="CVQ757" s="168"/>
      <c r="CVR757" s="168"/>
      <c r="CVS757" s="168"/>
      <c r="CVT757" s="168"/>
      <c r="CVU757" s="168"/>
      <c r="CVV757" s="168"/>
      <c r="CVW757" s="168"/>
      <c r="CVX757" s="168"/>
      <c r="CVY757" s="168"/>
      <c r="CVZ757" s="168"/>
      <c r="CWA757" s="168"/>
      <c r="CWB757" s="168"/>
      <c r="CWC757" s="168"/>
      <c r="CWD757" s="168"/>
      <c r="CWE757" s="168"/>
      <c r="CWF757" s="168"/>
      <c r="CWG757" s="168"/>
      <c r="CWH757" s="168"/>
      <c r="CWI757" s="168"/>
      <c r="CWJ757" s="168"/>
      <c r="CWK757" s="168"/>
      <c r="CWL757" s="168"/>
      <c r="CWM757" s="168"/>
      <c r="CWN757" s="168"/>
      <c r="CWO757" s="168"/>
      <c r="CWP757" s="168"/>
      <c r="CWQ757" s="168"/>
      <c r="CWR757" s="168"/>
      <c r="CWS757" s="168"/>
      <c r="CWT757" s="168"/>
      <c r="CWU757" s="168"/>
      <c r="CWV757" s="168"/>
      <c r="CWW757" s="168"/>
      <c r="CWX757" s="168"/>
      <c r="CWY757" s="168"/>
      <c r="CWZ757" s="168"/>
      <c r="CXA757" s="168"/>
      <c r="CXB757" s="168"/>
      <c r="CXC757" s="168"/>
      <c r="CXD757" s="168"/>
      <c r="CXE757" s="168"/>
      <c r="CXF757" s="168"/>
      <c r="CXG757" s="168"/>
      <c r="CXH757" s="168"/>
      <c r="CXI757" s="825"/>
      <c r="CXJ757" s="825"/>
      <c r="CXK757" s="825"/>
      <c r="CXL757" s="825"/>
      <c r="CXM757" s="825"/>
      <c r="CXN757" s="825"/>
      <c r="CXO757" s="825"/>
      <c r="CXP757" s="825"/>
      <c r="CXQ757" s="825"/>
      <c r="CXR757" s="825"/>
      <c r="CXS757" s="825"/>
      <c r="CXT757" s="825"/>
      <c r="CXU757" s="825"/>
      <c r="CXV757" s="825"/>
      <c r="CXW757" s="825"/>
      <c r="CXX757" s="825"/>
      <c r="CXY757" s="825"/>
      <c r="CXZ757" s="825"/>
      <c r="CYA757" s="825"/>
      <c r="CYB757" s="825"/>
      <c r="CYC757" s="825"/>
      <c r="CYD757" s="825"/>
      <c r="CYE757" s="825"/>
      <c r="CYF757" s="825"/>
      <c r="CYG757" s="89"/>
      <c r="CYH757" s="89"/>
      <c r="CYI757" s="89"/>
      <c r="CYJ757" s="89"/>
      <c r="CYK757" s="89"/>
      <c r="CYL757" s="825"/>
      <c r="CYM757" s="825"/>
      <c r="CYN757" s="89"/>
      <c r="CYO757" s="89"/>
      <c r="CYP757" s="825"/>
      <c r="CYQ757" s="825"/>
      <c r="CYR757" s="89"/>
      <c r="CYS757" s="89"/>
      <c r="CYT757" s="825"/>
      <c r="CYU757" s="825"/>
      <c r="CYV757" s="825"/>
      <c r="CYW757" s="825"/>
      <c r="CYX757" s="825"/>
      <c r="CYY757" s="825"/>
      <c r="CYZ757" s="825"/>
      <c r="CZA757" s="89"/>
      <c r="CZB757" s="89"/>
      <c r="CZC757" s="825"/>
      <c r="CZD757" s="825"/>
      <c r="CZE757" s="89"/>
      <c r="CZF757" s="89"/>
      <c r="CZG757" s="825"/>
      <c r="CZH757" s="825"/>
      <c r="CZI757" s="825"/>
      <c r="CZJ757" s="825"/>
      <c r="CZK757" s="825"/>
      <c r="CZL757" s="203"/>
      <c r="CZM757" s="107"/>
      <c r="CZN757" s="825"/>
      <c r="CZO757" s="825"/>
      <c r="CZP757" s="825"/>
      <c r="CZQ757" s="825"/>
      <c r="CZR757" s="825"/>
      <c r="CZS757" s="825"/>
      <c r="CZT757" s="825"/>
      <c r="CZU757" s="168"/>
      <c r="CZV757" s="168"/>
      <c r="CZW757" s="168"/>
      <c r="CZX757" s="168"/>
      <c r="CZY757" s="168"/>
      <c r="CZZ757" s="168"/>
      <c r="DAA757" s="168"/>
      <c r="DAB757" s="168"/>
      <c r="DAC757" s="168"/>
      <c r="DAD757" s="168"/>
      <c r="DAE757" s="168"/>
      <c r="DAF757" s="168"/>
      <c r="DAG757" s="168"/>
      <c r="DAH757" s="168"/>
      <c r="DAI757" s="168"/>
      <c r="DAJ757" s="168"/>
      <c r="DAK757" s="168"/>
      <c r="DAL757" s="168"/>
      <c r="DAM757" s="168"/>
      <c r="DAN757" s="168"/>
      <c r="DAO757" s="168"/>
      <c r="DAP757" s="168"/>
      <c r="DAQ757" s="168"/>
      <c r="DAR757" s="168"/>
      <c r="DAS757" s="168"/>
      <c r="DAT757" s="168"/>
      <c r="DAU757" s="168"/>
      <c r="DAV757" s="168"/>
      <c r="DAW757" s="168"/>
      <c r="DAX757" s="168"/>
      <c r="DAY757" s="168"/>
      <c r="DAZ757" s="168"/>
      <c r="DBA757" s="168"/>
      <c r="DBB757" s="168"/>
      <c r="DBC757" s="168"/>
      <c r="DBD757" s="168"/>
      <c r="DBE757" s="168"/>
      <c r="DBF757" s="168"/>
      <c r="DBG757" s="168"/>
      <c r="DBH757" s="168"/>
      <c r="DBI757" s="168"/>
      <c r="DBJ757" s="168"/>
      <c r="DBK757" s="168"/>
      <c r="DBL757" s="168"/>
      <c r="DBM757" s="825"/>
      <c r="DBN757" s="825"/>
      <c r="DBO757" s="825"/>
      <c r="DBP757" s="825"/>
      <c r="DBQ757" s="825"/>
      <c r="DBR757" s="825"/>
      <c r="DBS757" s="825"/>
      <c r="DBT757" s="825"/>
      <c r="DBU757" s="825"/>
      <c r="DBV757" s="825"/>
      <c r="DBW757" s="825"/>
      <c r="DBX757" s="825"/>
      <c r="DBY757" s="825"/>
      <c r="DBZ757" s="825"/>
      <c r="DCA757" s="825"/>
      <c r="DCB757" s="825"/>
      <c r="DCC757" s="825"/>
      <c r="DCD757" s="825"/>
      <c r="DCE757" s="825"/>
      <c r="DCF757" s="825"/>
      <c r="DCG757" s="825"/>
      <c r="DCH757" s="825"/>
      <c r="DCI757" s="825"/>
      <c r="DCJ757" s="825"/>
      <c r="DCK757" s="89"/>
      <c r="DCL757" s="89"/>
      <c r="DCM757" s="89"/>
      <c r="DCN757" s="89"/>
      <c r="DCO757" s="89"/>
      <c r="DCP757" s="825"/>
      <c r="DCQ757" s="825"/>
      <c r="DCR757" s="89"/>
      <c r="DCS757" s="89"/>
      <c r="DCT757" s="825"/>
      <c r="DCU757" s="825"/>
      <c r="DCV757" s="89"/>
      <c r="DCW757" s="89"/>
      <c r="DCX757" s="825"/>
      <c r="DCY757" s="825"/>
      <c r="DCZ757" s="825"/>
      <c r="DDA757" s="825"/>
      <c r="DDB757" s="825"/>
      <c r="DDC757" s="825"/>
      <c r="DDD757" s="825"/>
      <c r="DDE757" s="89"/>
      <c r="DDF757" s="89"/>
      <c r="DDG757" s="825"/>
      <c r="DDH757" s="825"/>
      <c r="DDI757" s="89"/>
      <c r="DDJ757" s="89"/>
      <c r="DDK757" s="825"/>
      <c r="DDL757" s="825"/>
      <c r="DDM757" s="825"/>
      <c r="DDN757" s="825"/>
      <c r="DDO757" s="825"/>
      <c r="DDP757" s="203"/>
      <c r="DDQ757" s="107"/>
      <c r="DDR757" s="825"/>
      <c r="DDS757" s="825"/>
      <c r="DDT757" s="825"/>
      <c r="DDU757" s="825"/>
      <c r="DDV757" s="825"/>
      <c r="DDW757" s="825"/>
      <c r="DDX757" s="825"/>
      <c r="DDY757" s="168"/>
      <c r="DDZ757" s="168"/>
      <c r="DEA757" s="168"/>
      <c r="DEB757" s="168"/>
      <c r="DEC757" s="168"/>
      <c r="DED757" s="168"/>
      <c r="DEE757" s="168"/>
      <c r="DEF757" s="168"/>
      <c r="DEG757" s="168"/>
      <c r="DEH757" s="168"/>
      <c r="DEI757" s="168"/>
      <c r="DEJ757" s="168"/>
      <c r="DEK757" s="168"/>
      <c r="DEL757" s="168"/>
      <c r="DEM757" s="168"/>
      <c r="DEN757" s="168"/>
      <c r="DEO757" s="168"/>
      <c r="DEP757" s="168"/>
      <c r="DEQ757" s="168"/>
      <c r="DER757" s="168"/>
      <c r="DES757" s="168"/>
      <c r="DET757" s="168"/>
      <c r="DEU757" s="168"/>
      <c r="DEV757" s="168"/>
      <c r="DEW757" s="168"/>
      <c r="DEX757" s="168"/>
      <c r="DEY757" s="168"/>
      <c r="DEZ757" s="168"/>
      <c r="DFA757" s="168"/>
      <c r="DFB757" s="168"/>
      <c r="DFC757" s="168"/>
      <c r="DFD757" s="168"/>
      <c r="DFE757" s="168"/>
      <c r="DFF757" s="168"/>
      <c r="DFG757" s="168"/>
      <c r="DFH757" s="168"/>
      <c r="DFI757" s="168"/>
      <c r="DFJ757" s="168"/>
      <c r="DFK757" s="168"/>
      <c r="DFL757" s="168"/>
      <c r="DFM757" s="168"/>
      <c r="DFN757" s="168"/>
      <c r="DFO757" s="168"/>
      <c r="DFP757" s="168"/>
      <c r="DFQ757" s="825"/>
      <c r="DFR757" s="825"/>
      <c r="DFS757" s="825"/>
      <c r="DFT757" s="825"/>
      <c r="DFU757" s="825"/>
      <c r="DFV757" s="825"/>
      <c r="DFW757" s="825"/>
      <c r="DFX757" s="825"/>
      <c r="DFY757" s="825"/>
      <c r="DFZ757" s="825"/>
      <c r="DGA757" s="825"/>
      <c r="DGB757" s="825"/>
      <c r="DGC757" s="825"/>
      <c r="DGD757" s="825"/>
      <c r="DGE757" s="825"/>
      <c r="DGF757" s="825"/>
      <c r="DGG757" s="825"/>
      <c r="DGH757" s="825"/>
      <c r="DGI757" s="825"/>
      <c r="DGJ757" s="825"/>
      <c r="DGK757" s="825"/>
      <c r="DGL757" s="825"/>
      <c r="DGM757" s="825"/>
      <c r="DGN757" s="825"/>
      <c r="DGO757" s="89"/>
      <c r="DGP757" s="89"/>
      <c r="DGQ757" s="89"/>
      <c r="DGR757" s="89"/>
      <c r="DGS757" s="89"/>
      <c r="DGT757" s="825"/>
      <c r="DGU757" s="825"/>
      <c r="DGV757" s="89"/>
      <c r="DGW757" s="89"/>
      <c r="DGX757" s="825"/>
      <c r="DGY757" s="825"/>
      <c r="DGZ757" s="89"/>
      <c r="DHA757" s="89"/>
      <c r="DHB757" s="825"/>
      <c r="DHC757" s="825"/>
      <c r="DHD757" s="825"/>
      <c r="DHE757" s="825"/>
      <c r="DHF757" s="825"/>
      <c r="DHG757" s="825"/>
      <c r="DHH757" s="825"/>
      <c r="DHI757" s="89"/>
      <c r="DHJ757" s="89"/>
      <c r="DHK757" s="825"/>
      <c r="DHL757" s="825"/>
      <c r="DHM757" s="89"/>
      <c r="DHN757" s="89"/>
      <c r="DHO757" s="825"/>
      <c r="DHP757" s="825"/>
      <c r="DHQ757" s="825"/>
      <c r="DHR757" s="825"/>
      <c r="DHS757" s="825"/>
      <c r="DHT757" s="203"/>
      <c r="DHU757" s="107"/>
      <c r="DHV757" s="825"/>
      <c r="DHW757" s="825"/>
      <c r="DHX757" s="825"/>
      <c r="DHY757" s="825"/>
      <c r="DHZ757" s="825"/>
      <c r="DIA757" s="825"/>
      <c r="DIB757" s="825"/>
      <c r="DIC757" s="168"/>
      <c r="DID757" s="168"/>
      <c r="DIE757" s="168"/>
      <c r="DIF757" s="168"/>
      <c r="DIG757" s="168"/>
      <c r="DIH757" s="168"/>
      <c r="DII757" s="168"/>
      <c r="DIJ757" s="168"/>
      <c r="DIK757" s="168"/>
      <c r="DIL757" s="168"/>
      <c r="DIM757" s="168"/>
      <c r="DIN757" s="168"/>
      <c r="DIO757" s="168"/>
      <c r="DIP757" s="168"/>
      <c r="DIQ757" s="168"/>
      <c r="DIR757" s="168"/>
      <c r="DIS757" s="168"/>
      <c r="DIT757" s="168"/>
      <c r="DIU757" s="168"/>
      <c r="DIV757" s="168"/>
      <c r="DIW757" s="168"/>
      <c r="DIX757" s="168"/>
      <c r="DIY757" s="168"/>
      <c r="DIZ757" s="168"/>
      <c r="DJA757" s="168"/>
      <c r="DJB757" s="168"/>
      <c r="DJC757" s="168"/>
      <c r="DJD757" s="168"/>
      <c r="DJE757" s="168"/>
      <c r="DJF757" s="168"/>
      <c r="DJG757" s="168"/>
      <c r="DJH757" s="168"/>
      <c r="DJI757" s="168"/>
      <c r="DJJ757" s="168"/>
      <c r="DJK757" s="168"/>
      <c r="DJL757" s="168"/>
      <c r="DJM757" s="168"/>
      <c r="DJN757" s="168"/>
      <c r="DJO757" s="168"/>
      <c r="DJP757" s="168"/>
      <c r="DJQ757" s="168"/>
      <c r="DJR757" s="168"/>
      <c r="DJS757" s="168"/>
      <c r="DJT757" s="168"/>
      <c r="DJU757" s="825"/>
      <c r="DJV757" s="825"/>
      <c r="DJW757" s="825"/>
      <c r="DJX757" s="825"/>
      <c r="DJY757" s="825"/>
      <c r="DJZ757" s="825"/>
      <c r="DKA757" s="825"/>
      <c r="DKB757" s="825"/>
      <c r="DKC757" s="825"/>
      <c r="DKD757" s="825"/>
      <c r="DKE757" s="825"/>
      <c r="DKF757" s="825"/>
      <c r="DKG757" s="825"/>
      <c r="DKH757" s="825"/>
      <c r="DKI757" s="825"/>
      <c r="DKJ757" s="825"/>
      <c r="DKK757" s="825"/>
      <c r="DKL757" s="825"/>
      <c r="DKM757" s="825"/>
      <c r="DKN757" s="825"/>
      <c r="DKO757" s="825"/>
      <c r="DKP757" s="825"/>
      <c r="DKQ757" s="825"/>
      <c r="DKR757" s="825"/>
      <c r="DKS757" s="89"/>
      <c r="DKT757" s="89"/>
      <c r="DKU757" s="89"/>
      <c r="DKV757" s="89"/>
      <c r="DKW757" s="89"/>
      <c r="DKX757" s="825"/>
      <c r="DKY757" s="825"/>
      <c r="DKZ757" s="89"/>
      <c r="DLA757" s="89"/>
      <c r="DLB757" s="825"/>
      <c r="DLC757" s="825"/>
      <c r="DLD757" s="89"/>
      <c r="DLE757" s="89"/>
      <c r="DLF757" s="825"/>
      <c r="DLG757" s="825"/>
      <c r="DLH757" s="825"/>
      <c r="DLI757" s="825"/>
      <c r="DLJ757" s="825"/>
      <c r="DLK757" s="825"/>
      <c r="DLL757" s="825"/>
      <c r="DLM757" s="89"/>
      <c r="DLN757" s="89"/>
      <c r="DLO757" s="825"/>
      <c r="DLP757" s="825"/>
      <c r="DLQ757" s="89"/>
      <c r="DLR757" s="89"/>
      <c r="DLS757" s="825"/>
      <c r="DLT757" s="825"/>
      <c r="DLU757" s="825"/>
      <c r="DLV757" s="825"/>
      <c r="DLW757" s="825"/>
      <c r="DLX757" s="203"/>
      <c r="DLY757" s="107"/>
      <c r="DLZ757" s="825"/>
      <c r="DMA757" s="825"/>
      <c r="DMB757" s="825"/>
      <c r="DMC757" s="825"/>
      <c r="DMD757" s="825"/>
      <c r="DME757" s="825"/>
      <c r="DMF757" s="825"/>
      <c r="DMG757" s="168"/>
      <c r="DMH757" s="168"/>
      <c r="DMI757" s="168"/>
      <c r="DMJ757" s="168"/>
      <c r="DMK757" s="168"/>
      <c r="DML757" s="168"/>
      <c r="DMM757" s="168"/>
      <c r="DMN757" s="168"/>
      <c r="DMO757" s="168"/>
      <c r="DMP757" s="168"/>
      <c r="DMQ757" s="168"/>
      <c r="DMR757" s="168"/>
      <c r="DMS757" s="168"/>
      <c r="DMT757" s="168"/>
      <c r="DMU757" s="168"/>
      <c r="DMV757" s="168"/>
      <c r="DMW757" s="168"/>
      <c r="DMX757" s="168"/>
      <c r="DMY757" s="168"/>
      <c r="DMZ757" s="168"/>
      <c r="DNA757" s="168"/>
      <c r="DNB757" s="168"/>
      <c r="DNC757" s="168"/>
      <c r="DND757" s="168"/>
      <c r="DNE757" s="168"/>
      <c r="DNF757" s="168"/>
      <c r="DNG757" s="168"/>
      <c r="DNH757" s="168"/>
      <c r="DNI757" s="168"/>
      <c r="DNJ757" s="168"/>
      <c r="DNK757" s="168"/>
      <c r="DNL757" s="168"/>
      <c r="DNM757" s="168"/>
      <c r="DNN757" s="168"/>
      <c r="DNO757" s="168"/>
      <c r="DNP757" s="168"/>
      <c r="DNQ757" s="168"/>
      <c r="DNR757" s="168"/>
      <c r="DNS757" s="168"/>
      <c r="DNT757" s="168"/>
      <c r="DNU757" s="168"/>
      <c r="DNV757" s="168"/>
      <c r="DNW757" s="168"/>
      <c r="DNX757" s="168"/>
      <c r="DNY757" s="825"/>
      <c r="DNZ757" s="825"/>
      <c r="DOA757" s="825"/>
      <c r="DOB757" s="825"/>
      <c r="DOC757" s="825"/>
      <c r="DOD757" s="825"/>
      <c r="DOE757" s="825"/>
      <c r="DOF757" s="825"/>
      <c r="DOG757" s="825"/>
      <c r="DOH757" s="825"/>
      <c r="DOI757" s="825"/>
      <c r="DOJ757" s="825"/>
      <c r="DOK757" s="825"/>
      <c r="DOL757" s="825"/>
      <c r="DOM757" s="825"/>
      <c r="DON757" s="825"/>
      <c r="DOO757" s="825"/>
      <c r="DOP757" s="825"/>
      <c r="DOQ757" s="825"/>
      <c r="DOR757" s="825"/>
      <c r="DOS757" s="825"/>
      <c r="DOT757" s="825"/>
      <c r="DOU757" s="825"/>
      <c r="DOV757" s="825"/>
      <c r="DOW757" s="89"/>
      <c r="DOX757" s="89"/>
      <c r="DOY757" s="89"/>
      <c r="DOZ757" s="89"/>
      <c r="DPA757" s="89"/>
      <c r="DPB757" s="825"/>
      <c r="DPC757" s="825"/>
      <c r="DPD757" s="89"/>
      <c r="DPE757" s="89"/>
      <c r="DPF757" s="825"/>
      <c r="DPG757" s="825"/>
      <c r="DPH757" s="89"/>
      <c r="DPI757" s="89"/>
      <c r="DPJ757" s="825"/>
      <c r="DPK757" s="825"/>
      <c r="DPL757" s="825"/>
      <c r="DPM757" s="825"/>
      <c r="DPN757" s="825"/>
      <c r="DPO757" s="825"/>
      <c r="DPP757" s="825"/>
      <c r="DPQ757" s="89"/>
      <c r="DPR757" s="89"/>
      <c r="DPS757" s="825"/>
      <c r="DPT757" s="825"/>
      <c r="DPU757" s="89"/>
      <c r="DPV757" s="89"/>
      <c r="DPW757" s="825"/>
      <c r="DPX757" s="825"/>
      <c r="DPY757" s="825"/>
      <c r="DPZ757" s="825"/>
      <c r="DQA757" s="825"/>
      <c r="DQB757" s="203"/>
      <c r="DQC757" s="107"/>
      <c r="DQD757" s="825"/>
      <c r="DQE757" s="825"/>
      <c r="DQF757" s="825"/>
      <c r="DQG757" s="825"/>
      <c r="DQH757" s="825"/>
      <c r="DQI757" s="825"/>
      <c r="DQJ757" s="825"/>
      <c r="DQK757" s="168"/>
      <c r="DQL757" s="168"/>
      <c r="DQM757" s="168"/>
      <c r="DQN757" s="168"/>
      <c r="DQO757" s="168"/>
      <c r="DQP757" s="168"/>
      <c r="DQQ757" s="168"/>
      <c r="DQR757" s="168"/>
      <c r="DQS757" s="168"/>
      <c r="DQT757" s="168"/>
      <c r="DQU757" s="168"/>
      <c r="DQV757" s="168"/>
      <c r="DQW757" s="168"/>
      <c r="DQX757" s="168"/>
      <c r="DQY757" s="168"/>
      <c r="DQZ757" s="168"/>
      <c r="DRA757" s="168"/>
      <c r="DRB757" s="168"/>
      <c r="DRC757" s="168"/>
      <c r="DRD757" s="168"/>
      <c r="DRE757" s="168"/>
      <c r="DRF757" s="168"/>
      <c r="DRG757" s="168"/>
      <c r="DRH757" s="168"/>
      <c r="DRI757" s="168"/>
      <c r="DRJ757" s="168"/>
      <c r="DRK757" s="168"/>
      <c r="DRL757" s="168"/>
      <c r="DRM757" s="168"/>
      <c r="DRN757" s="168"/>
      <c r="DRO757" s="168"/>
      <c r="DRP757" s="168"/>
      <c r="DRQ757" s="168"/>
      <c r="DRR757" s="168"/>
      <c r="DRS757" s="168"/>
      <c r="DRT757" s="168"/>
      <c r="DRU757" s="168"/>
      <c r="DRV757" s="168"/>
      <c r="DRW757" s="168"/>
      <c r="DRX757" s="168"/>
      <c r="DRY757" s="168"/>
      <c r="DRZ757" s="168"/>
      <c r="DSA757" s="168"/>
      <c r="DSB757" s="168"/>
      <c r="DSC757" s="825"/>
      <c r="DSD757" s="825"/>
      <c r="DSE757" s="825"/>
      <c r="DSF757" s="825"/>
      <c r="DSG757" s="825"/>
      <c r="DSH757" s="825"/>
      <c r="DSI757" s="825"/>
      <c r="DSJ757" s="825"/>
      <c r="DSK757" s="825"/>
      <c r="DSL757" s="825"/>
      <c r="DSM757" s="825"/>
      <c r="DSN757" s="825"/>
      <c r="DSO757" s="825"/>
      <c r="DSP757" s="825"/>
      <c r="DSQ757" s="825"/>
      <c r="DSR757" s="825"/>
      <c r="DSS757" s="825"/>
      <c r="DST757" s="825"/>
      <c r="DSU757" s="825"/>
      <c r="DSV757" s="825"/>
      <c r="DSW757" s="825"/>
      <c r="DSX757" s="825"/>
      <c r="DSY757" s="825"/>
      <c r="DSZ757" s="825"/>
      <c r="DTA757" s="89"/>
      <c r="DTB757" s="89"/>
      <c r="DTC757" s="89"/>
      <c r="DTD757" s="89"/>
      <c r="DTE757" s="89"/>
      <c r="DTF757" s="825"/>
      <c r="DTG757" s="825"/>
      <c r="DTH757" s="89"/>
      <c r="DTI757" s="89"/>
      <c r="DTJ757" s="825"/>
      <c r="DTK757" s="825"/>
      <c r="DTL757" s="89"/>
      <c r="DTM757" s="89"/>
      <c r="DTN757" s="825"/>
      <c r="DTO757" s="825"/>
      <c r="DTP757" s="825"/>
      <c r="DTQ757" s="825"/>
      <c r="DTR757" s="825"/>
      <c r="DTS757" s="825"/>
      <c r="DTT757" s="825"/>
      <c r="DTU757" s="89"/>
      <c r="DTV757" s="89"/>
      <c r="DTW757" s="825"/>
      <c r="DTX757" s="825"/>
      <c r="DTY757" s="89"/>
      <c r="DTZ757" s="89"/>
      <c r="DUA757" s="825"/>
      <c r="DUB757" s="825"/>
      <c r="DUC757" s="825"/>
      <c r="DUD757" s="825"/>
      <c r="DUE757" s="825"/>
      <c r="DUF757" s="203"/>
      <c r="DUG757" s="107"/>
      <c r="DUH757" s="825"/>
      <c r="DUI757" s="825"/>
      <c r="DUJ757" s="825"/>
      <c r="DUK757" s="825"/>
      <c r="DUL757" s="825"/>
      <c r="DUM757" s="825"/>
      <c r="DUN757" s="825"/>
      <c r="DUO757" s="168"/>
      <c r="DUP757" s="168"/>
      <c r="DUQ757" s="168"/>
      <c r="DUR757" s="168"/>
      <c r="DUS757" s="168"/>
      <c r="DUT757" s="168"/>
      <c r="DUU757" s="168"/>
      <c r="DUV757" s="168"/>
      <c r="DUW757" s="168"/>
      <c r="DUX757" s="168"/>
      <c r="DUY757" s="168"/>
      <c r="DUZ757" s="168"/>
      <c r="DVA757" s="168"/>
      <c r="DVB757" s="168"/>
      <c r="DVC757" s="168"/>
      <c r="DVD757" s="168"/>
      <c r="DVE757" s="168"/>
      <c r="DVF757" s="168"/>
      <c r="DVG757" s="168"/>
      <c r="DVH757" s="168"/>
      <c r="DVI757" s="168"/>
      <c r="DVJ757" s="168"/>
      <c r="DVK757" s="168"/>
      <c r="DVL757" s="168"/>
      <c r="DVM757" s="168"/>
      <c r="DVN757" s="168"/>
      <c r="DVO757" s="168"/>
      <c r="DVP757" s="168"/>
      <c r="DVQ757" s="168"/>
      <c r="DVR757" s="168"/>
      <c r="DVS757" s="168"/>
      <c r="DVT757" s="168"/>
      <c r="DVU757" s="168"/>
      <c r="DVV757" s="168"/>
      <c r="DVW757" s="168"/>
      <c r="DVX757" s="168"/>
      <c r="DVY757" s="168"/>
      <c r="DVZ757" s="168"/>
      <c r="DWA757" s="168"/>
      <c r="DWB757" s="168"/>
      <c r="DWC757" s="168"/>
      <c r="DWD757" s="168"/>
      <c r="DWE757" s="168"/>
      <c r="DWF757" s="168"/>
      <c r="DWG757" s="825"/>
      <c r="DWH757" s="825"/>
      <c r="DWI757" s="825"/>
      <c r="DWJ757" s="825"/>
      <c r="DWK757" s="825"/>
      <c r="DWL757" s="825"/>
      <c r="DWM757" s="825"/>
      <c r="DWN757" s="825"/>
      <c r="DWO757" s="825"/>
      <c r="DWP757" s="825"/>
      <c r="DWQ757" s="825"/>
      <c r="DWR757" s="825"/>
      <c r="DWS757" s="825"/>
      <c r="DWT757" s="825"/>
      <c r="DWU757" s="825"/>
      <c r="DWV757" s="825"/>
      <c r="DWW757" s="825"/>
      <c r="DWX757" s="825"/>
      <c r="DWY757" s="825"/>
      <c r="DWZ757" s="825"/>
      <c r="DXA757" s="825"/>
      <c r="DXB757" s="825"/>
      <c r="DXC757" s="825"/>
      <c r="DXD757" s="825"/>
      <c r="DXE757" s="89"/>
      <c r="DXF757" s="89"/>
      <c r="DXG757" s="89"/>
      <c r="DXH757" s="89"/>
      <c r="DXI757" s="89"/>
      <c r="DXJ757" s="825"/>
      <c r="DXK757" s="825"/>
      <c r="DXL757" s="89"/>
      <c r="DXM757" s="89"/>
      <c r="DXN757" s="825"/>
      <c r="DXO757" s="825"/>
      <c r="DXP757" s="89"/>
      <c r="DXQ757" s="89"/>
      <c r="DXR757" s="825"/>
      <c r="DXS757" s="825"/>
      <c r="DXT757" s="825"/>
      <c r="DXU757" s="825"/>
      <c r="DXV757" s="825"/>
      <c r="DXW757" s="825"/>
      <c r="DXX757" s="825"/>
      <c r="DXY757" s="89"/>
      <c r="DXZ757" s="89"/>
      <c r="DYA757" s="825"/>
      <c r="DYB757" s="825"/>
      <c r="DYC757" s="89"/>
      <c r="DYD757" s="89"/>
      <c r="DYE757" s="825"/>
      <c r="DYF757" s="825"/>
      <c r="DYG757" s="825"/>
      <c r="DYH757" s="825"/>
      <c r="DYI757" s="825"/>
      <c r="DYJ757" s="203"/>
      <c r="DYK757" s="107"/>
      <c r="DYL757" s="825"/>
      <c r="DYM757" s="825"/>
      <c r="DYN757" s="825"/>
      <c r="DYO757" s="825"/>
      <c r="DYP757" s="825"/>
      <c r="DYQ757" s="825"/>
      <c r="DYR757" s="825"/>
      <c r="DYS757" s="168"/>
      <c r="DYT757" s="168"/>
      <c r="DYU757" s="168"/>
      <c r="DYV757" s="168"/>
      <c r="DYW757" s="168"/>
      <c r="DYX757" s="168"/>
      <c r="DYY757" s="168"/>
      <c r="DYZ757" s="168"/>
      <c r="DZA757" s="168"/>
      <c r="DZB757" s="168"/>
      <c r="DZC757" s="168"/>
      <c r="DZD757" s="168"/>
      <c r="DZE757" s="168"/>
      <c r="DZF757" s="168"/>
      <c r="DZG757" s="168"/>
      <c r="DZH757" s="168"/>
      <c r="DZI757" s="168"/>
      <c r="DZJ757" s="168"/>
      <c r="DZK757" s="168"/>
      <c r="DZL757" s="168"/>
      <c r="DZM757" s="168"/>
      <c r="DZN757" s="168"/>
      <c r="DZO757" s="168"/>
      <c r="DZP757" s="168"/>
      <c r="DZQ757" s="168"/>
      <c r="DZR757" s="168"/>
      <c r="DZS757" s="168"/>
      <c r="DZT757" s="168"/>
      <c r="DZU757" s="168"/>
      <c r="DZV757" s="168"/>
      <c r="DZW757" s="168"/>
      <c r="DZX757" s="168"/>
      <c r="DZY757" s="168"/>
      <c r="DZZ757" s="168"/>
      <c r="EAA757" s="168"/>
      <c r="EAB757" s="168"/>
      <c r="EAC757" s="168"/>
      <c r="EAD757" s="168"/>
      <c r="EAE757" s="168"/>
      <c r="EAF757" s="168"/>
      <c r="EAG757" s="168"/>
      <c r="EAH757" s="168"/>
      <c r="EAI757" s="168"/>
      <c r="EAJ757" s="168"/>
      <c r="EAK757" s="825"/>
      <c r="EAL757" s="825"/>
      <c r="EAM757" s="825"/>
      <c r="EAN757" s="825"/>
      <c r="EAO757" s="825"/>
      <c r="EAP757" s="825"/>
      <c r="EAQ757" s="825"/>
      <c r="EAR757" s="825"/>
      <c r="EAS757" s="825"/>
      <c r="EAT757" s="825"/>
      <c r="EAU757" s="825"/>
      <c r="EAV757" s="825"/>
      <c r="EAW757" s="825"/>
      <c r="EAX757" s="825"/>
      <c r="EAY757" s="825"/>
      <c r="EAZ757" s="825"/>
      <c r="EBA757" s="825"/>
      <c r="EBB757" s="825"/>
      <c r="EBC757" s="825"/>
      <c r="EBD757" s="825"/>
      <c r="EBE757" s="825"/>
      <c r="EBF757" s="825"/>
      <c r="EBG757" s="825"/>
      <c r="EBH757" s="825"/>
      <c r="EBI757" s="89"/>
      <c r="EBJ757" s="89"/>
      <c r="EBK757" s="89"/>
      <c r="EBL757" s="89"/>
      <c r="EBM757" s="89"/>
      <c r="EBN757" s="825"/>
      <c r="EBO757" s="825"/>
      <c r="EBP757" s="89"/>
      <c r="EBQ757" s="89"/>
      <c r="EBR757" s="825"/>
      <c r="EBS757" s="825"/>
      <c r="EBT757" s="89"/>
      <c r="EBU757" s="89"/>
      <c r="EBV757" s="825"/>
      <c r="EBW757" s="825"/>
      <c r="EBX757" s="825"/>
      <c r="EBY757" s="825"/>
      <c r="EBZ757" s="825"/>
      <c r="ECA757" s="825"/>
      <c r="ECB757" s="825"/>
      <c r="ECC757" s="89"/>
      <c r="ECD757" s="89"/>
      <c r="ECE757" s="825"/>
      <c r="ECF757" s="825"/>
      <c r="ECG757" s="89"/>
      <c r="ECH757" s="89"/>
      <c r="ECI757" s="825"/>
      <c r="ECJ757" s="825"/>
      <c r="ECK757" s="825"/>
      <c r="ECL757" s="825"/>
      <c r="ECM757" s="825"/>
      <c r="ECN757" s="203"/>
      <c r="ECO757" s="107"/>
      <c r="ECP757" s="825"/>
      <c r="ECQ757" s="825"/>
      <c r="ECR757" s="825"/>
      <c r="ECS757" s="825"/>
      <c r="ECT757" s="825"/>
      <c r="ECU757" s="825"/>
      <c r="ECV757" s="825"/>
      <c r="ECW757" s="168"/>
      <c r="ECX757" s="168"/>
      <c r="ECY757" s="168"/>
      <c r="ECZ757" s="168"/>
      <c r="EDA757" s="168"/>
      <c r="EDB757" s="168"/>
      <c r="EDC757" s="168"/>
      <c r="EDD757" s="168"/>
      <c r="EDE757" s="168"/>
      <c r="EDF757" s="168"/>
      <c r="EDG757" s="168"/>
      <c r="EDH757" s="168"/>
      <c r="EDI757" s="168"/>
      <c r="EDJ757" s="168"/>
      <c r="EDK757" s="168"/>
      <c r="EDL757" s="168"/>
      <c r="EDM757" s="168"/>
      <c r="EDN757" s="168"/>
      <c r="EDO757" s="168"/>
      <c r="EDP757" s="168"/>
      <c r="EDQ757" s="168"/>
      <c r="EDR757" s="168"/>
      <c r="EDS757" s="168"/>
      <c r="EDT757" s="168"/>
      <c r="EDU757" s="168"/>
      <c r="EDV757" s="168"/>
      <c r="EDW757" s="168"/>
      <c r="EDX757" s="168"/>
      <c r="EDY757" s="168"/>
      <c r="EDZ757" s="168"/>
      <c r="EEA757" s="168"/>
      <c r="EEB757" s="168"/>
      <c r="EEC757" s="168"/>
      <c r="EED757" s="168"/>
      <c r="EEE757" s="168"/>
      <c r="EEF757" s="168"/>
      <c r="EEG757" s="168"/>
      <c r="EEH757" s="168"/>
      <c r="EEI757" s="168"/>
      <c r="EEJ757" s="168"/>
      <c r="EEK757" s="168"/>
      <c r="EEL757" s="168"/>
      <c r="EEM757" s="168"/>
      <c r="EEN757" s="168"/>
      <c r="EEO757" s="825"/>
      <c r="EEP757" s="825"/>
      <c r="EEQ757" s="825"/>
      <c r="EER757" s="825"/>
      <c r="EES757" s="825"/>
      <c r="EET757" s="825"/>
      <c r="EEU757" s="825"/>
      <c r="EEV757" s="825"/>
      <c r="EEW757" s="825"/>
      <c r="EEX757" s="825"/>
      <c r="EEY757" s="825"/>
      <c r="EEZ757" s="825"/>
      <c r="EFA757" s="825"/>
      <c r="EFB757" s="825"/>
      <c r="EFC757" s="825"/>
      <c r="EFD757" s="825"/>
      <c r="EFE757" s="825"/>
      <c r="EFF757" s="825"/>
      <c r="EFG757" s="825"/>
      <c r="EFH757" s="825"/>
      <c r="EFI757" s="825"/>
      <c r="EFJ757" s="825"/>
      <c r="EFK757" s="825"/>
      <c r="EFL757" s="825"/>
      <c r="EFM757" s="89"/>
      <c r="EFN757" s="89"/>
      <c r="EFO757" s="89"/>
      <c r="EFP757" s="89"/>
      <c r="EFQ757" s="89"/>
      <c r="EFR757" s="825"/>
      <c r="EFS757" s="825"/>
      <c r="EFT757" s="89"/>
      <c r="EFU757" s="89"/>
      <c r="EFV757" s="825"/>
      <c r="EFW757" s="825"/>
      <c r="EFX757" s="89"/>
      <c r="EFY757" s="89"/>
      <c r="EFZ757" s="825"/>
      <c r="EGA757" s="825"/>
      <c r="EGB757" s="825"/>
      <c r="EGC757" s="825"/>
      <c r="EGD757" s="825"/>
      <c r="EGE757" s="825"/>
      <c r="EGF757" s="825"/>
      <c r="EGG757" s="89"/>
      <c r="EGH757" s="89"/>
      <c r="EGI757" s="825"/>
      <c r="EGJ757" s="825"/>
      <c r="EGK757" s="89"/>
      <c r="EGL757" s="89"/>
      <c r="EGM757" s="825"/>
      <c r="EGN757" s="825"/>
      <c r="EGO757" s="825"/>
      <c r="EGP757" s="825"/>
      <c r="EGQ757" s="825"/>
      <c r="EGR757" s="203"/>
      <c r="EGS757" s="107"/>
      <c r="EGT757" s="825"/>
      <c r="EGU757" s="825"/>
      <c r="EGV757" s="825"/>
      <c r="EGW757" s="825"/>
      <c r="EGX757" s="825"/>
      <c r="EGY757" s="825"/>
      <c r="EGZ757" s="825"/>
      <c r="EHA757" s="168"/>
      <c r="EHB757" s="168"/>
      <c r="EHC757" s="168"/>
      <c r="EHD757" s="168"/>
      <c r="EHE757" s="168"/>
      <c r="EHF757" s="168"/>
      <c r="EHG757" s="168"/>
      <c r="EHH757" s="168"/>
      <c r="EHI757" s="168"/>
      <c r="EHJ757" s="168"/>
      <c r="EHK757" s="168"/>
      <c r="EHL757" s="168"/>
      <c r="EHM757" s="168"/>
      <c r="EHN757" s="168"/>
      <c r="EHO757" s="168"/>
      <c r="EHP757" s="168"/>
      <c r="EHQ757" s="168"/>
      <c r="EHR757" s="168"/>
      <c r="EHS757" s="168"/>
      <c r="EHT757" s="168"/>
      <c r="EHU757" s="168"/>
      <c r="EHV757" s="168"/>
      <c r="EHW757" s="168"/>
      <c r="EHX757" s="168"/>
      <c r="EHY757" s="168"/>
      <c r="EHZ757" s="168"/>
      <c r="EIA757" s="168"/>
      <c r="EIB757" s="168"/>
      <c r="EIC757" s="168"/>
      <c r="EID757" s="168"/>
      <c r="EIE757" s="168"/>
      <c r="EIF757" s="168"/>
      <c r="EIG757" s="168"/>
      <c r="EIH757" s="168"/>
      <c r="EII757" s="168"/>
      <c r="EIJ757" s="168"/>
      <c r="EIK757" s="168"/>
      <c r="EIL757" s="168"/>
      <c r="EIM757" s="168"/>
      <c r="EIN757" s="168"/>
      <c r="EIO757" s="168"/>
      <c r="EIP757" s="168"/>
      <c r="EIQ757" s="168"/>
      <c r="EIR757" s="168"/>
      <c r="EIS757" s="825"/>
      <c r="EIT757" s="825"/>
      <c r="EIU757" s="825"/>
      <c r="EIV757" s="825"/>
      <c r="EIW757" s="825"/>
      <c r="EIX757" s="825"/>
      <c r="EIY757" s="825"/>
      <c r="EIZ757" s="825"/>
      <c r="EJA757" s="825"/>
      <c r="EJB757" s="825"/>
      <c r="EJC757" s="825"/>
      <c r="EJD757" s="825"/>
      <c r="EJE757" s="825"/>
      <c r="EJF757" s="825"/>
      <c r="EJG757" s="825"/>
      <c r="EJH757" s="825"/>
      <c r="EJI757" s="825"/>
      <c r="EJJ757" s="825"/>
      <c r="EJK757" s="825"/>
      <c r="EJL757" s="825"/>
      <c r="EJM757" s="825"/>
      <c r="EJN757" s="825"/>
      <c r="EJO757" s="825"/>
      <c r="EJP757" s="825"/>
      <c r="EJQ757" s="89"/>
      <c r="EJR757" s="89"/>
      <c r="EJS757" s="89"/>
      <c r="EJT757" s="89"/>
      <c r="EJU757" s="89"/>
      <c r="EJV757" s="825"/>
      <c r="EJW757" s="825"/>
      <c r="EJX757" s="89"/>
      <c r="EJY757" s="89"/>
      <c r="EJZ757" s="825"/>
      <c r="EKA757" s="825"/>
      <c r="EKB757" s="89"/>
      <c r="EKC757" s="89"/>
      <c r="EKD757" s="825"/>
      <c r="EKE757" s="825"/>
      <c r="EKF757" s="825"/>
      <c r="EKG757" s="825"/>
      <c r="EKH757" s="825"/>
      <c r="EKI757" s="825"/>
      <c r="EKJ757" s="825"/>
      <c r="EKK757" s="89"/>
      <c r="EKL757" s="89"/>
      <c r="EKM757" s="825"/>
      <c r="EKN757" s="825"/>
      <c r="EKO757" s="89"/>
      <c r="EKP757" s="89"/>
      <c r="EKQ757" s="825"/>
      <c r="EKR757" s="825"/>
      <c r="EKS757" s="825"/>
      <c r="EKT757" s="825"/>
      <c r="EKU757" s="825"/>
      <c r="EKV757" s="203"/>
      <c r="EKW757" s="107"/>
      <c r="EKX757" s="825"/>
      <c r="EKY757" s="825"/>
      <c r="EKZ757" s="825"/>
      <c r="ELA757" s="825"/>
      <c r="ELB757" s="825"/>
      <c r="ELC757" s="825"/>
      <c r="ELD757" s="825"/>
      <c r="ELE757" s="168"/>
      <c r="ELF757" s="168"/>
      <c r="ELG757" s="168"/>
      <c r="ELH757" s="168"/>
      <c r="ELI757" s="168"/>
      <c r="ELJ757" s="168"/>
      <c r="ELK757" s="168"/>
      <c r="ELL757" s="168"/>
      <c r="ELM757" s="168"/>
      <c r="ELN757" s="168"/>
      <c r="ELO757" s="168"/>
      <c r="ELP757" s="168"/>
      <c r="ELQ757" s="168"/>
      <c r="ELR757" s="168"/>
      <c r="ELS757" s="168"/>
      <c r="ELT757" s="168"/>
      <c r="ELU757" s="168"/>
      <c r="ELV757" s="168"/>
      <c r="ELW757" s="168"/>
      <c r="ELX757" s="168"/>
      <c r="ELY757" s="168"/>
      <c r="ELZ757" s="168"/>
      <c r="EMA757" s="168"/>
      <c r="EMB757" s="168"/>
      <c r="EMC757" s="168"/>
      <c r="EMD757" s="168"/>
      <c r="EME757" s="168"/>
      <c r="EMF757" s="168"/>
      <c r="EMG757" s="168"/>
      <c r="EMH757" s="168"/>
      <c r="EMI757" s="168"/>
      <c r="EMJ757" s="168"/>
      <c r="EMK757" s="168"/>
      <c r="EML757" s="168"/>
      <c r="EMM757" s="168"/>
      <c r="EMN757" s="168"/>
      <c r="EMO757" s="168"/>
      <c r="EMP757" s="168"/>
      <c r="EMQ757" s="168"/>
      <c r="EMR757" s="168"/>
      <c r="EMS757" s="168"/>
      <c r="EMT757" s="168"/>
      <c r="EMU757" s="168"/>
      <c r="EMV757" s="168"/>
      <c r="EMW757" s="825"/>
      <c r="EMX757" s="825"/>
      <c r="EMY757" s="825"/>
      <c r="EMZ757" s="825"/>
      <c r="ENA757" s="825"/>
      <c r="ENB757" s="825"/>
      <c r="ENC757" s="825"/>
      <c r="END757" s="825"/>
      <c r="ENE757" s="825"/>
      <c r="ENF757" s="825"/>
      <c r="ENG757" s="825"/>
      <c r="ENH757" s="825"/>
      <c r="ENI757" s="825"/>
      <c r="ENJ757" s="825"/>
      <c r="ENK757" s="825"/>
      <c r="ENL757" s="825"/>
      <c r="ENM757" s="825"/>
      <c r="ENN757" s="825"/>
      <c r="ENO757" s="825"/>
      <c r="ENP757" s="825"/>
      <c r="ENQ757" s="825"/>
      <c r="ENR757" s="825"/>
      <c r="ENS757" s="825"/>
      <c r="ENT757" s="825"/>
      <c r="ENU757" s="89"/>
      <c r="ENV757" s="89"/>
      <c r="ENW757" s="89"/>
      <c r="ENX757" s="89"/>
      <c r="ENY757" s="89"/>
      <c r="ENZ757" s="825"/>
      <c r="EOA757" s="825"/>
      <c r="EOB757" s="89"/>
      <c r="EOC757" s="89"/>
      <c r="EOD757" s="825"/>
      <c r="EOE757" s="825"/>
      <c r="EOF757" s="89"/>
      <c r="EOG757" s="89"/>
      <c r="EOH757" s="825"/>
      <c r="EOI757" s="825"/>
      <c r="EOJ757" s="825"/>
      <c r="EOK757" s="825"/>
      <c r="EOL757" s="825"/>
      <c r="EOM757" s="825"/>
      <c r="EON757" s="825"/>
      <c r="EOO757" s="89"/>
      <c r="EOP757" s="89"/>
      <c r="EOQ757" s="825"/>
      <c r="EOR757" s="825"/>
      <c r="EOS757" s="89"/>
      <c r="EOT757" s="89"/>
      <c r="EOU757" s="825"/>
      <c r="EOV757" s="825"/>
      <c r="EOW757" s="825"/>
      <c r="EOX757" s="825"/>
      <c r="EOY757" s="825"/>
      <c r="EOZ757" s="203"/>
      <c r="EPA757" s="107"/>
      <c r="EPB757" s="825"/>
      <c r="EPC757" s="825"/>
      <c r="EPD757" s="825"/>
      <c r="EPE757" s="825"/>
      <c r="EPF757" s="825"/>
      <c r="EPG757" s="825"/>
      <c r="EPH757" s="825"/>
      <c r="EPI757" s="168"/>
      <c r="EPJ757" s="168"/>
      <c r="EPK757" s="168"/>
      <c r="EPL757" s="168"/>
      <c r="EPM757" s="168"/>
      <c r="EPN757" s="168"/>
      <c r="EPO757" s="168"/>
      <c r="EPP757" s="168"/>
      <c r="EPQ757" s="168"/>
      <c r="EPR757" s="168"/>
      <c r="EPS757" s="168"/>
      <c r="EPT757" s="168"/>
      <c r="EPU757" s="168"/>
      <c r="EPV757" s="168"/>
      <c r="EPW757" s="168"/>
      <c r="EPX757" s="168"/>
      <c r="EPY757" s="168"/>
      <c r="EPZ757" s="168"/>
      <c r="EQA757" s="168"/>
      <c r="EQB757" s="168"/>
      <c r="EQC757" s="168"/>
      <c r="EQD757" s="168"/>
      <c r="EQE757" s="168"/>
      <c r="EQF757" s="168"/>
      <c r="EQG757" s="168"/>
      <c r="EQH757" s="168"/>
      <c r="EQI757" s="168"/>
      <c r="EQJ757" s="168"/>
      <c r="EQK757" s="168"/>
      <c r="EQL757" s="168"/>
      <c r="EQM757" s="168"/>
      <c r="EQN757" s="168"/>
      <c r="EQO757" s="168"/>
      <c r="EQP757" s="168"/>
      <c r="EQQ757" s="168"/>
      <c r="EQR757" s="168"/>
      <c r="EQS757" s="168"/>
      <c r="EQT757" s="168"/>
      <c r="EQU757" s="168"/>
      <c r="EQV757" s="168"/>
      <c r="EQW757" s="168"/>
      <c r="EQX757" s="168"/>
      <c r="EQY757" s="168"/>
      <c r="EQZ757" s="168"/>
      <c r="ERA757" s="825"/>
      <c r="ERB757" s="825"/>
      <c r="ERC757" s="825"/>
      <c r="ERD757" s="825"/>
      <c r="ERE757" s="825"/>
      <c r="ERF757" s="825"/>
      <c r="ERG757" s="825"/>
      <c r="ERH757" s="825"/>
      <c r="ERI757" s="825"/>
      <c r="ERJ757" s="825"/>
      <c r="ERK757" s="825"/>
      <c r="ERL757" s="825"/>
      <c r="ERM757" s="825"/>
      <c r="ERN757" s="825"/>
      <c r="ERO757" s="825"/>
      <c r="ERP757" s="825"/>
      <c r="ERQ757" s="825"/>
      <c r="ERR757" s="825"/>
      <c r="ERS757" s="825"/>
      <c r="ERT757" s="825"/>
      <c r="ERU757" s="825"/>
      <c r="ERV757" s="825"/>
      <c r="ERW757" s="825"/>
      <c r="ERX757" s="825"/>
      <c r="ERY757" s="89"/>
      <c r="ERZ757" s="89"/>
      <c r="ESA757" s="89"/>
      <c r="ESB757" s="89"/>
      <c r="ESC757" s="89"/>
      <c r="ESD757" s="825"/>
      <c r="ESE757" s="825"/>
      <c r="ESF757" s="89"/>
      <c r="ESG757" s="89"/>
      <c r="ESH757" s="825"/>
      <c r="ESI757" s="825"/>
      <c r="ESJ757" s="89"/>
      <c r="ESK757" s="89"/>
      <c r="ESL757" s="825"/>
      <c r="ESM757" s="825"/>
      <c r="ESN757" s="825"/>
      <c r="ESO757" s="825"/>
      <c r="ESP757" s="825"/>
      <c r="ESQ757" s="825"/>
      <c r="ESR757" s="825"/>
      <c r="ESS757" s="89"/>
      <c r="EST757" s="89"/>
      <c r="ESU757" s="825"/>
      <c r="ESV757" s="825"/>
      <c r="ESW757" s="89"/>
      <c r="ESX757" s="89"/>
      <c r="ESY757" s="825"/>
      <c r="ESZ757" s="825"/>
      <c r="ETA757" s="825"/>
      <c r="ETB757" s="825"/>
      <c r="ETC757" s="825"/>
      <c r="ETD757" s="203"/>
      <c r="ETE757" s="107"/>
      <c r="ETF757" s="825"/>
      <c r="ETG757" s="825"/>
      <c r="ETH757" s="825"/>
      <c r="ETI757" s="825"/>
      <c r="ETJ757" s="825"/>
      <c r="ETK757" s="825"/>
      <c r="ETL757" s="825"/>
      <c r="ETM757" s="168"/>
      <c r="ETN757" s="168"/>
      <c r="ETO757" s="168"/>
      <c r="ETP757" s="168"/>
      <c r="ETQ757" s="168"/>
      <c r="ETR757" s="168"/>
      <c r="ETS757" s="168"/>
      <c r="ETT757" s="168"/>
      <c r="ETU757" s="168"/>
      <c r="ETV757" s="168"/>
      <c r="ETW757" s="168"/>
      <c r="ETX757" s="168"/>
      <c r="ETY757" s="168"/>
      <c r="ETZ757" s="168"/>
      <c r="EUA757" s="168"/>
      <c r="EUB757" s="168"/>
      <c r="EUC757" s="168"/>
      <c r="EUD757" s="168"/>
      <c r="EUE757" s="168"/>
      <c r="EUF757" s="168"/>
      <c r="EUG757" s="168"/>
      <c r="EUH757" s="168"/>
      <c r="EUI757" s="168"/>
      <c r="EUJ757" s="168"/>
      <c r="EUK757" s="168"/>
      <c r="EUL757" s="168"/>
      <c r="EUM757" s="168"/>
      <c r="EUN757" s="168"/>
      <c r="EUO757" s="168"/>
      <c r="EUP757" s="168"/>
      <c r="EUQ757" s="168"/>
      <c r="EUR757" s="168"/>
      <c r="EUS757" s="168"/>
      <c r="EUT757" s="168"/>
      <c r="EUU757" s="168"/>
      <c r="EUV757" s="168"/>
      <c r="EUW757" s="168"/>
      <c r="EUX757" s="168"/>
      <c r="EUY757" s="168"/>
      <c r="EUZ757" s="168"/>
      <c r="EVA757" s="168"/>
      <c r="EVB757" s="168"/>
      <c r="EVC757" s="168"/>
      <c r="EVD757" s="168"/>
      <c r="EVE757" s="825"/>
      <c r="EVF757" s="825"/>
      <c r="EVG757" s="825"/>
      <c r="EVH757" s="825"/>
      <c r="EVI757" s="825"/>
      <c r="EVJ757" s="825"/>
      <c r="EVK757" s="825"/>
      <c r="EVL757" s="825"/>
      <c r="EVM757" s="825"/>
      <c r="EVN757" s="825"/>
      <c r="EVO757" s="825"/>
      <c r="EVP757" s="825"/>
      <c r="EVQ757" s="825"/>
      <c r="EVR757" s="825"/>
      <c r="EVS757" s="825"/>
      <c r="EVT757" s="825"/>
      <c r="EVU757" s="825"/>
      <c r="EVV757" s="825"/>
      <c r="EVW757" s="825"/>
      <c r="EVX757" s="825"/>
      <c r="EVY757" s="825"/>
      <c r="EVZ757" s="825"/>
      <c r="EWA757" s="825"/>
      <c r="EWB757" s="825"/>
      <c r="EWC757" s="89"/>
      <c r="EWD757" s="89"/>
      <c r="EWE757" s="89"/>
      <c r="EWF757" s="89"/>
      <c r="EWG757" s="89"/>
      <c r="EWH757" s="825"/>
      <c r="EWI757" s="825"/>
      <c r="EWJ757" s="89"/>
      <c r="EWK757" s="89"/>
      <c r="EWL757" s="825"/>
      <c r="EWM757" s="825"/>
      <c r="EWN757" s="89"/>
      <c r="EWO757" s="89"/>
      <c r="EWP757" s="825"/>
      <c r="EWQ757" s="825"/>
      <c r="EWR757" s="825"/>
      <c r="EWS757" s="825"/>
      <c r="EWT757" s="825"/>
      <c r="EWU757" s="825"/>
      <c r="EWV757" s="825"/>
      <c r="EWW757" s="89"/>
      <c r="EWX757" s="89"/>
      <c r="EWY757" s="825"/>
      <c r="EWZ757" s="825"/>
      <c r="EXA757" s="89"/>
      <c r="EXB757" s="89"/>
      <c r="EXC757" s="825"/>
      <c r="EXD757" s="825"/>
      <c r="EXE757" s="825"/>
      <c r="EXF757" s="825"/>
      <c r="EXG757" s="825"/>
      <c r="EXH757" s="203"/>
      <c r="EXI757" s="107"/>
      <c r="EXJ757" s="825"/>
      <c r="EXK757" s="825"/>
      <c r="EXL757" s="825"/>
      <c r="EXM757" s="825"/>
      <c r="EXN757" s="825"/>
      <c r="EXO757" s="825"/>
      <c r="EXP757" s="825"/>
      <c r="EXQ757" s="168"/>
      <c r="EXR757" s="168"/>
      <c r="EXS757" s="168"/>
      <c r="EXT757" s="168"/>
      <c r="EXU757" s="168"/>
      <c r="EXV757" s="168"/>
      <c r="EXW757" s="168"/>
      <c r="EXX757" s="168"/>
      <c r="EXY757" s="168"/>
      <c r="EXZ757" s="168"/>
      <c r="EYA757" s="168"/>
      <c r="EYB757" s="168"/>
      <c r="EYC757" s="168"/>
      <c r="EYD757" s="168"/>
      <c r="EYE757" s="168"/>
      <c r="EYF757" s="168"/>
      <c r="EYG757" s="168"/>
      <c r="EYH757" s="168"/>
      <c r="EYI757" s="168"/>
      <c r="EYJ757" s="168"/>
      <c r="EYK757" s="168"/>
      <c r="EYL757" s="168"/>
      <c r="EYM757" s="168"/>
      <c r="EYN757" s="168"/>
      <c r="EYO757" s="168"/>
      <c r="EYP757" s="168"/>
      <c r="EYQ757" s="168"/>
      <c r="EYR757" s="168"/>
      <c r="EYS757" s="168"/>
      <c r="EYT757" s="168"/>
      <c r="EYU757" s="168"/>
      <c r="EYV757" s="168"/>
      <c r="EYW757" s="168"/>
      <c r="EYX757" s="168"/>
      <c r="EYY757" s="168"/>
      <c r="EYZ757" s="168"/>
      <c r="EZA757" s="168"/>
      <c r="EZB757" s="168"/>
      <c r="EZC757" s="168"/>
      <c r="EZD757" s="168"/>
      <c r="EZE757" s="168"/>
      <c r="EZF757" s="168"/>
      <c r="EZG757" s="168"/>
      <c r="EZH757" s="168"/>
      <c r="EZI757" s="825"/>
      <c r="EZJ757" s="825"/>
      <c r="EZK757" s="825"/>
      <c r="EZL757" s="825"/>
      <c r="EZM757" s="825"/>
      <c r="EZN757" s="825"/>
      <c r="EZO757" s="825"/>
      <c r="EZP757" s="825"/>
      <c r="EZQ757" s="825"/>
      <c r="EZR757" s="825"/>
      <c r="EZS757" s="825"/>
      <c r="EZT757" s="825"/>
      <c r="EZU757" s="825"/>
      <c r="EZV757" s="825"/>
      <c r="EZW757" s="825"/>
      <c r="EZX757" s="825"/>
      <c r="EZY757" s="825"/>
      <c r="EZZ757" s="825"/>
      <c r="FAA757" s="825"/>
      <c r="FAB757" s="825"/>
      <c r="FAC757" s="825"/>
      <c r="FAD757" s="825"/>
      <c r="FAE757" s="825"/>
      <c r="FAF757" s="825"/>
      <c r="FAG757" s="89"/>
      <c r="FAH757" s="89"/>
      <c r="FAI757" s="89"/>
      <c r="FAJ757" s="89"/>
      <c r="FAK757" s="89"/>
      <c r="FAL757" s="825"/>
      <c r="FAM757" s="825"/>
      <c r="FAN757" s="89"/>
      <c r="FAO757" s="89"/>
      <c r="FAP757" s="825"/>
      <c r="FAQ757" s="825"/>
      <c r="FAR757" s="89"/>
      <c r="FAS757" s="89"/>
      <c r="FAT757" s="825"/>
      <c r="FAU757" s="825"/>
      <c r="FAV757" s="825"/>
      <c r="FAW757" s="825"/>
      <c r="FAX757" s="825"/>
      <c r="FAY757" s="825"/>
      <c r="FAZ757" s="825"/>
      <c r="FBA757" s="89"/>
      <c r="FBB757" s="89"/>
      <c r="FBC757" s="825"/>
      <c r="FBD757" s="825"/>
      <c r="FBE757" s="89"/>
      <c r="FBF757" s="89"/>
      <c r="FBG757" s="825"/>
      <c r="FBH757" s="825"/>
      <c r="FBI757" s="825"/>
      <c r="FBJ757" s="825"/>
      <c r="FBK757" s="825"/>
      <c r="FBL757" s="203"/>
      <c r="FBM757" s="107"/>
      <c r="FBN757" s="825"/>
      <c r="FBO757" s="825"/>
      <c r="FBP757" s="825"/>
      <c r="FBQ757" s="825"/>
      <c r="FBR757" s="825"/>
      <c r="FBS757" s="825"/>
      <c r="FBT757" s="825"/>
      <c r="FBU757" s="168"/>
      <c r="FBV757" s="168"/>
      <c r="FBW757" s="168"/>
      <c r="FBX757" s="168"/>
      <c r="FBY757" s="168"/>
      <c r="FBZ757" s="168"/>
      <c r="FCA757" s="168"/>
      <c r="FCB757" s="168"/>
      <c r="FCC757" s="168"/>
      <c r="FCD757" s="168"/>
      <c r="FCE757" s="168"/>
      <c r="FCF757" s="168"/>
      <c r="FCG757" s="168"/>
      <c r="FCH757" s="168"/>
      <c r="FCI757" s="168"/>
      <c r="FCJ757" s="168"/>
      <c r="FCK757" s="168"/>
      <c r="FCL757" s="168"/>
      <c r="FCM757" s="168"/>
      <c r="FCN757" s="168"/>
      <c r="FCO757" s="168"/>
      <c r="FCP757" s="168"/>
      <c r="FCQ757" s="168"/>
      <c r="FCR757" s="168"/>
      <c r="FCS757" s="168"/>
      <c r="FCT757" s="168"/>
      <c r="FCU757" s="168"/>
      <c r="FCV757" s="168"/>
      <c r="FCW757" s="168"/>
      <c r="FCX757" s="168"/>
      <c r="FCY757" s="168"/>
      <c r="FCZ757" s="168"/>
      <c r="FDA757" s="168"/>
      <c r="FDB757" s="168"/>
      <c r="FDC757" s="168"/>
      <c r="FDD757" s="168"/>
      <c r="FDE757" s="168"/>
      <c r="FDF757" s="168"/>
      <c r="FDG757" s="168"/>
      <c r="FDH757" s="168"/>
      <c r="FDI757" s="168"/>
      <c r="FDJ757" s="168"/>
      <c r="FDK757" s="168"/>
      <c r="FDL757" s="168"/>
      <c r="FDM757" s="825"/>
      <c r="FDN757" s="825"/>
      <c r="FDO757" s="825"/>
      <c r="FDP757" s="825"/>
      <c r="FDQ757" s="825"/>
      <c r="FDR757" s="825"/>
      <c r="FDS757" s="825"/>
      <c r="FDT757" s="825"/>
      <c r="FDU757" s="825"/>
      <c r="FDV757" s="825"/>
      <c r="FDW757" s="825"/>
      <c r="FDX757" s="825"/>
      <c r="FDY757" s="825"/>
      <c r="FDZ757" s="825"/>
      <c r="FEA757" s="825"/>
      <c r="FEB757" s="825"/>
      <c r="FEC757" s="825"/>
      <c r="FED757" s="825"/>
      <c r="FEE757" s="825"/>
      <c r="FEF757" s="825"/>
      <c r="FEG757" s="825"/>
      <c r="FEH757" s="825"/>
      <c r="FEI757" s="825"/>
      <c r="FEJ757" s="825"/>
      <c r="FEK757" s="89"/>
      <c r="FEL757" s="89"/>
      <c r="FEM757" s="89"/>
      <c r="FEN757" s="89"/>
      <c r="FEO757" s="89"/>
      <c r="FEP757" s="825"/>
      <c r="FEQ757" s="825"/>
      <c r="FER757" s="89"/>
      <c r="FES757" s="89"/>
      <c r="FET757" s="825"/>
      <c r="FEU757" s="825"/>
      <c r="FEV757" s="89"/>
      <c r="FEW757" s="89"/>
      <c r="FEX757" s="825"/>
      <c r="FEY757" s="825"/>
      <c r="FEZ757" s="825"/>
      <c r="FFA757" s="825"/>
      <c r="FFB757" s="825"/>
      <c r="FFC757" s="825"/>
      <c r="FFD757" s="825"/>
      <c r="FFE757" s="89"/>
      <c r="FFF757" s="89"/>
      <c r="FFG757" s="825"/>
      <c r="FFH757" s="825"/>
      <c r="FFI757" s="89"/>
      <c r="FFJ757" s="89"/>
      <c r="FFK757" s="825"/>
      <c r="FFL757" s="825"/>
      <c r="FFM757" s="825"/>
      <c r="FFN757" s="825"/>
      <c r="FFO757" s="825"/>
      <c r="FFP757" s="203"/>
      <c r="FFQ757" s="107"/>
      <c r="FFR757" s="825"/>
      <c r="FFS757" s="825"/>
      <c r="FFT757" s="825"/>
      <c r="FFU757" s="825"/>
      <c r="FFV757" s="825"/>
      <c r="FFW757" s="825"/>
      <c r="FFX757" s="825"/>
      <c r="FFY757" s="168"/>
      <c r="FFZ757" s="168"/>
      <c r="FGA757" s="168"/>
      <c r="FGB757" s="168"/>
      <c r="FGC757" s="168"/>
      <c r="FGD757" s="168"/>
      <c r="FGE757" s="168"/>
      <c r="FGF757" s="168"/>
      <c r="FGG757" s="168"/>
      <c r="FGH757" s="168"/>
      <c r="FGI757" s="168"/>
      <c r="FGJ757" s="168"/>
      <c r="FGK757" s="168"/>
      <c r="FGL757" s="168"/>
      <c r="FGM757" s="168"/>
      <c r="FGN757" s="168"/>
      <c r="FGO757" s="168"/>
      <c r="FGP757" s="168"/>
      <c r="FGQ757" s="168"/>
      <c r="FGR757" s="168"/>
      <c r="FGS757" s="168"/>
      <c r="FGT757" s="168"/>
      <c r="FGU757" s="168"/>
      <c r="FGV757" s="168"/>
      <c r="FGW757" s="168"/>
      <c r="FGX757" s="168"/>
      <c r="FGY757" s="168"/>
      <c r="FGZ757" s="168"/>
      <c r="FHA757" s="168"/>
      <c r="FHB757" s="168"/>
      <c r="FHC757" s="168"/>
      <c r="FHD757" s="168"/>
      <c r="FHE757" s="168"/>
      <c r="FHF757" s="168"/>
      <c r="FHG757" s="168"/>
      <c r="FHH757" s="168"/>
      <c r="FHI757" s="168"/>
      <c r="FHJ757" s="168"/>
      <c r="FHK757" s="168"/>
      <c r="FHL757" s="168"/>
      <c r="FHM757" s="168"/>
      <c r="FHN757" s="168"/>
      <c r="FHO757" s="168"/>
      <c r="FHP757" s="168"/>
      <c r="FHQ757" s="825"/>
      <c r="FHR757" s="825"/>
      <c r="FHS757" s="825"/>
      <c r="FHT757" s="825"/>
      <c r="FHU757" s="825"/>
      <c r="FHV757" s="825"/>
      <c r="FHW757" s="825"/>
      <c r="FHX757" s="825"/>
      <c r="FHY757" s="825"/>
      <c r="FHZ757" s="825"/>
      <c r="FIA757" s="825"/>
      <c r="FIB757" s="825"/>
      <c r="FIC757" s="825"/>
      <c r="FID757" s="825"/>
      <c r="FIE757" s="825"/>
      <c r="FIF757" s="825"/>
      <c r="FIG757" s="825"/>
      <c r="FIH757" s="825"/>
      <c r="FII757" s="825"/>
      <c r="FIJ757" s="825"/>
      <c r="FIK757" s="825"/>
      <c r="FIL757" s="825"/>
      <c r="FIM757" s="825"/>
      <c r="FIN757" s="825"/>
      <c r="FIO757" s="89"/>
      <c r="FIP757" s="89"/>
      <c r="FIQ757" s="89"/>
      <c r="FIR757" s="89"/>
      <c r="FIS757" s="89"/>
      <c r="FIT757" s="825"/>
      <c r="FIU757" s="825"/>
      <c r="FIV757" s="89"/>
      <c r="FIW757" s="89"/>
      <c r="FIX757" s="825"/>
      <c r="FIY757" s="825"/>
      <c r="FIZ757" s="89"/>
      <c r="FJA757" s="89"/>
      <c r="FJB757" s="825"/>
      <c r="FJC757" s="825"/>
      <c r="FJD757" s="825"/>
      <c r="FJE757" s="825"/>
      <c r="FJF757" s="825"/>
      <c r="FJG757" s="825"/>
      <c r="FJH757" s="825"/>
      <c r="FJI757" s="89"/>
      <c r="FJJ757" s="89"/>
      <c r="FJK757" s="825"/>
      <c r="FJL757" s="825"/>
      <c r="FJM757" s="89"/>
      <c r="FJN757" s="89"/>
      <c r="FJO757" s="825"/>
      <c r="FJP757" s="825"/>
      <c r="FJQ757" s="825"/>
      <c r="FJR757" s="825"/>
      <c r="FJS757" s="825"/>
      <c r="FJT757" s="203"/>
      <c r="FJU757" s="107"/>
      <c r="FJV757" s="825"/>
      <c r="FJW757" s="825"/>
      <c r="FJX757" s="825"/>
      <c r="FJY757" s="825"/>
      <c r="FJZ757" s="825"/>
      <c r="FKA757" s="825"/>
      <c r="FKB757" s="825"/>
      <c r="FKC757" s="168"/>
      <c r="FKD757" s="168"/>
      <c r="FKE757" s="168"/>
      <c r="FKF757" s="168"/>
      <c r="FKG757" s="168"/>
      <c r="FKH757" s="168"/>
      <c r="FKI757" s="168"/>
      <c r="FKJ757" s="168"/>
      <c r="FKK757" s="168"/>
      <c r="FKL757" s="168"/>
      <c r="FKM757" s="168"/>
      <c r="FKN757" s="168"/>
      <c r="FKO757" s="168"/>
      <c r="FKP757" s="168"/>
      <c r="FKQ757" s="168"/>
      <c r="FKR757" s="168"/>
      <c r="FKS757" s="168"/>
      <c r="FKT757" s="168"/>
      <c r="FKU757" s="168"/>
      <c r="FKV757" s="168"/>
      <c r="FKW757" s="168"/>
      <c r="FKX757" s="168"/>
      <c r="FKY757" s="168"/>
      <c r="FKZ757" s="168"/>
      <c r="FLA757" s="168"/>
      <c r="FLB757" s="168"/>
      <c r="FLC757" s="168"/>
      <c r="FLD757" s="168"/>
      <c r="FLE757" s="168"/>
      <c r="FLF757" s="168"/>
      <c r="FLG757" s="168"/>
      <c r="FLH757" s="168"/>
      <c r="FLI757" s="168"/>
      <c r="FLJ757" s="168"/>
      <c r="FLK757" s="168"/>
      <c r="FLL757" s="168"/>
      <c r="FLM757" s="168"/>
      <c r="FLN757" s="168"/>
      <c r="FLO757" s="168"/>
      <c r="FLP757" s="168"/>
      <c r="FLQ757" s="168"/>
      <c r="FLR757" s="168"/>
      <c r="FLS757" s="168"/>
      <c r="FLT757" s="168"/>
      <c r="FLU757" s="825"/>
      <c r="FLV757" s="825"/>
      <c r="FLW757" s="825"/>
      <c r="FLX757" s="825"/>
      <c r="FLY757" s="825"/>
      <c r="FLZ757" s="825"/>
      <c r="FMA757" s="825"/>
      <c r="FMB757" s="825"/>
      <c r="FMC757" s="825"/>
      <c r="FMD757" s="825"/>
      <c r="FME757" s="825"/>
      <c r="FMF757" s="825"/>
      <c r="FMG757" s="825"/>
      <c r="FMH757" s="825"/>
      <c r="FMI757" s="825"/>
      <c r="FMJ757" s="825"/>
      <c r="FMK757" s="825"/>
      <c r="FML757" s="825"/>
      <c r="FMM757" s="825"/>
      <c r="FMN757" s="825"/>
      <c r="FMO757" s="825"/>
      <c r="FMP757" s="825"/>
      <c r="FMQ757" s="825"/>
      <c r="FMR757" s="825"/>
      <c r="FMS757" s="89"/>
      <c r="FMT757" s="89"/>
      <c r="FMU757" s="89"/>
      <c r="FMV757" s="89"/>
      <c r="FMW757" s="89"/>
      <c r="FMX757" s="825"/>
      <c r="FMY757" s="825"/>
      <c r="FMZ757" s="89"/>
      <c r="FNA757" s="89"/>
      <c r="FNB757" s="825"/>
      <c r="FNC757" s="825"/>
      <c r="FND757" s="89"/>
      <c r="FNE757" s="89"/>
      <c r="FNF757" s="825"/>
      <c r="FNG757" s="825"/>
      <c r="FNH757" s="825"/>
      <c r="FNI757" s="825"/>
      <c r="FNJ757" s="825"/>
      <c r="FNK757" s="825"/>
      <c r="FNL757" s="825"/>
      <c r="FNM757" s="89"/>
      <c r="FNN757" s="89"/>
      <c r="FNO757" s="825"/>
      <c r="FNP757" s="825"/>
      <c r="FNQ757" s="89"/>
      <c r="FNR757" s="89"/>
      <c r="FNS757" s="825"/>
      <c r="FNT757" s="825"/>
      <c r="FNU757" s="825"/>
      <c r="FNV757" s="825"/>
      <c r="FNW757" s="825"/>
      <c r="FNX757" s="203"/>
      <c r="FNY757" s="107"/>
      <c r="FNZ757" s="825"/>
      <c r="FOA757" s="825"/>
      <c r="FOB757" s="825"/>
      <c r="FOC757" s="825"/>
      <c r="FOD757" s="825"/>
      <c r="FOE757" s="825"/>
      <c r="FOF757" s="825"/>
      <c r="FOG757" s="168"/>
      <c r="FOH757" s="168"/>
      <c r="FOI757" s="168"/>
      <c r="FOJ757" s="168"/>
      <c r="FOK757" s="168"/>
      <c r="FOL757" s="168"/>
      <c r="FOM757" s="168"/>
      <c r="FON757" s="168"/>
      <c r="FOO757" s="168"/>
      <c r="FOP757" s="168"/>
      <c r="FOQ757" s="168"/>
      <c r="FOR757" s="168"/>
      <c r="FOS757" s="168"/>
      <c r="FOT757" s="168"/>
      <c r="FOU757" s="168"/>
      <c r="FOV757" s="168"/>
      <c r="FOW757" s="168"/>
      <c r="FOX757" s="168"/>
      <c r="FOY757" s="168"/>
      <c r="FOZ757" s="168"/>
      <c r="FPA757" s="168"/>
      <c r="FPB757" s="168"/>
      <c r="FPC757" s="168"/>
      <c r="FPD757" s="168"/>
      <c r="FPE757" s="168"/>
      <c r="FPF757" s="168"/>
      <c r="FPG757" s="168"/>
      <c r="FPH757" s="168"/>
      <c r="FPI757" s="168"/>
      <c r="FPJ757" s="168"/>
      <c r="FPK757" s="168"/>
      <c r="FPL757" s="168"/>
      <c r="FPM757" s="168"/>
      <c r="FPN757" s="168"/>
      <c r="FPO757" s="168"/>
      <c r="FPP757" s="168"/>
      <c r="FPQ757" s="168"/>
      <c r="FPR757" s="168"/>
      <c r="FPS757" s="168"/>
      <c r="FPT757" s="168"/>
      <c r="FPU757" s="168"/>
      <c r="FPV757" s="168"/>
      <c r="FPW757" s="168"/>
      <c r="FPX757" s="168"/>
      <c r="FPY757" s="825"/>
      <c r="FPZ757" s="825"/>
      <c r="FQA757" s="825"/>
      <c r="FQB757" s="825"/>
      <c r="FQC757" s="825"/>
      <c r="FQD757" s="825"/>
      <c r="FQE757" s="825"/>
      <c r="FQF757" s="825"/>
      <c r="FQG757" s="825"/>
      <c r="FQH757" s="825"/>
      <c r="FQI757" s="825"/>
      <c r="FQJ757" s="825"/>
      <c r="FQK757" s="825"/>
      <c r="FQL757" s="825"/>
      <c r="FQM757" s="825"/>
      <c r="FQN757" s="825"/>
      <c r="FQO757" s="825"/>
      <c r="FQP757" s="825"/>
      <c r="FQQ757" s="825"/>
      <c r="FQR757" s="825"/>
      <c r="FQS757" s="825"/>
      <c r="FQT757" s="825"/>
      <c r="FQU757" s="825"/>
      <c r="FQV757" s="825"/>
      <c r="FQW757" s="89"/>
      <c r="FQX757" s="89"/>
      <c r="FQY757" s="89"/>
      <c r="FQZ757" s="89"/>
      <c r="FRA757" s="89"/>
      <c r="FRB757" s="825"/>
      <c r="FRC757" s="825"/>
      <c r="FRD757" s="89"/>
      <c r="FRE757" s="89"/>
      <c r="FRF757" s="825"/>
      <c r="FRG757" s="825"/>
      <c r="FRH757" s="89"/>
      <c r="FRI757" s="89"/>
      <c r="FRJ757" s="825"/>
      <c r="FRK757" s="825"/>
      <c r="FRL757" s="825"/>
      <c r="FRM757" s="825"/>
      <c r="FRN757" s="825"/>
      <c r="FRO757" s="825"/>
      <c r="FRP757" s="825"/>
      <c r="FRQ757" s="89"/>
      <c r="FRR757" s="89"/>
      <c r="FRS757" s="825"/>
      <c r="FRT757" s="825"/>
      <c r="FRU757" s="89"/>
      <c r="FRV757" s="89"/>
      <c r="FRW757" s="825"/>
      <c r="FRX757" s="825"/>
      <c r="FRY757" s="825"/>
      <c r="FRZ757" s="825"/>
      <c r="FSA757" s="825"/>
      <c r="FSB757" s="203"/>
      <c r="FSC757" s="107"/>
      <c r="FSD757" s="825"/>
      <c r="FSE757" s="825"/>
      <c r="FSF757" s="825"/>
      <c r="FSG757" s="825"/>
      <c r="FSH757" s="825"/>
      <c r="FSI757" s="825"/>
      <c r="FSJ757" s="825"/>
      <c r="FSK757" s="168"/>
      <c r="FSL757" s="168"/>
      <c r="FSM757" s="168"/>
      <c r="FSN757" s="168"/>
      <c r="FSO757" s="168"/>
      <c r="FSP757" s="168"/>
      <c r="FSQ757" s="168"/>
      <c r="FSR757" s="168"/>
      <c r="FSS757" s="168"/>
      <c r="FST757" s="168"/>
      <c r="FSU757" s="168"/>
      <c r="FSV757" s="168"/>
      <c r="FSW757" s="168"/>
      <c r="FSX757" s="168"/>
      <c r="FSY757" s="168"/>
      <c r="FSZ757" s="168"/>
      <c r="FTA757" s="168"/>
      <c r="FTB757" s="168"/>
      <c r="FTC757" s="168"/>
      <c r="FTD757" s="168"/>
      <c r="FTE757" s="168"/>
      <c r="FTF757" s="168"/>
      <c r="FTG757" s="168"/>
      <c r="FTH757" s="168"/>
      <c r="FTI757" s="168"/>
      <c r="FTJ757" s="168"/>
      <c r="FTK757" s="168"/>
      <c r="FTL757" s="168"/>
      <c r="FTM757" s="168"/>
      <c r="FTN757" s="168"/>
      <c r="FTO757" s="168"/>
      <c r="FTP757" s="168"/>
      <c r="FTQ757" s="168"/>
      <c r="FTR757" s="168"/>
      <c r="FTS757" s="168"/>
      <c r="FTT757" s="168"/>
      <c r="FTU757" s="168"/>
      <c r="FTV757" s="168"/>
      <c r="FTW757" s="168"/>
      <c r="FTX757" s="168"/>
      <c r="FTY757" s="168"/>
      <c r="FTZ757" s="168"/>
      <c r="FUA757" s="168"/>
      <c r="FUB757" s="168"/>
      <c r="FUC757" s="825"/>
      <c r="FUD757" s="825"/>
      <c r="FUE757" s="825"/>
      <c r="FUF757" s="825"/>
      <c r="FUG757" s="825"/>
      <c r="FUH757" s="825"/>
      <c r="FUI757" s="825"/>
      <c r="FUJ757" s="825"/>
      <c r="FUK757" s="825"/>
      <c r="FUL757" s="825"/>
      <c r="FUM757" s="825"/>
      <c r="FUN757" s="825"/>
      <c r="FUO757" s="825"/>
      <c r="FUP757" s="825"/>
      <c r="FUQ757" s="825"/>
      <c r="FUR757" s="825"/>
      <c r="FUS757" s="825"/>
      <c r="FUT757" s="825"/>
      <c r="FUU757" s="825"/>
      <c r="FUV757" s="825"/>
      <c r="FUW757" s="825"/>
      <c r="FUX757" s="825"/>
      <c r="FUY757" s="825"/>
      <c r="FUZ757" s="825"/>
      <c r="FVA757" s="89"/>
      <c r="FVB757" s="89"/>
      <c r="FVC757" s="89"/>
      <c r="FVD757" s="89"/>
      <c r="FVE757" s="89"/>
      <c r="FVF757" s="825"/>
      <c r="FVG757" s="825"/>
      <c r="FVH757" s="89"/>
      <c r="FVI757" s="89"/>
      <c r="FVJ757" s="825"/>
      <c r="FVK757" s="825"/>
      <c r="FVL757" s="89"/>
      <c r="FVM757" s="89"/>
      <c r="FVN757" s="825"/>
      <c r="FVO757" s="825"/>
      <c r="FVP757" s="825"/>
      <c r="FVQ757" s="825"/>
      <c r="FVR757" s="825"/>
      <c r="FVS757" s="825"/>
      <c r="FVT757" s="825"/>
      <c r="FVU757" s="89"/>
      <c r="FVV757" s="89"/>
      <c r="FVW757" s="825"/>
      <c r="FVX757" s="825"/>
      <c r="FVY757" s="89"/>
      <c r="FVZ757" s="89"/>
      <c r="FWA757" s="825"/>
      <c r="FWB757" s="825"/>
      <c r="FWC757" s="825"/>
      <c r="FWD757" s="825"/>
      <c r="FWE757" s="825"/>
      <c r="FWF757" s="203"/>
      <c r="FWG757" s="107"/>
      <c r="FWH757" s="825"/>
      <c r="FWI757" s="825"/>
      <c r="FWJ757" s="825"/>
      <c r="FWK757" s="825"/>
      <c r="FWL757" s="825"/>
      <c r="FWM757" s="825"/>
      <c r="FWN757" s="825"/>
      <c r="FWO757" s="168"/>
      <c r="FWP757" s="168"/>
      <c r="FWQ757" s="168"/>
      <c r="FWR757" s="168"/>
      <c r="FWS757" s="168"/>
      <c r="FWT757" s="168"/>
      <c r="FWU757" s="168"/>
      <c r="FWV757" s="168"/>
      <c r="FWW757" s="168"/>
      <c r="FWX757" s="168"/>
      <c r="FWY757" s="168"/>
      <c r="FWZ757" s="168"/>
      <c r="FXA757" s="168"/>
      <c r="FXB757" s="168"/>
      <c r="FXC757" s="168"/>
      <c r="FXD757" s="168"/>
      <c r="FXE757" s="168"/>
      <c r="FXF757" s="168"/>
      <c r="FXG757" s="168"/>
      <c r="FXH757" s="168"/>
      <c r="FXI757" s="168"/>
      <c r="FXJ757" s="168"/>
      <c r="FXK757" s="168"/>
      <c r="FXL757" s="168"/>
      <c r="FXM757" s="168"/>
      <c r="FXN757" s="168"/>
      <c r="FXO757" s="168"/>
      <c r="FXP757" s="168"/>
      <c r="FXQ757" s="168"/>
      <c r="FXR757" s="168"/>
      <c r="FXS757" s="168"/>
      <c r="FXT757" s="168"/>
      <c r="FXU757" s="168"/>
      <c r="FXV757" s="168"/>
      <c r="FXW757" s="168"/>
      <c r="FXX757" s="168"/>
      <c r="FXY757" s="168"/>
      <c r="FXZ757" s="168"/>
      <c r="FYA757" s="168"/>
      <c r="FYB757" s="168"/>
      <c r="FYC757" s="168"/>
      <c r="FYD757" s="168"/>
      <c r="FYE757" s="168"/>
      <c r="FYF757" s="168"/>
      <c r="FYG757" s="825"/>
      <c r="FYH757" s="825"/>
      <c r="FYI757" s="825"/>
      <c r="FYJ757" s="825"/>
      <c r="FYK757" s="825"/>
      <c r="FYL757" s="825"/>
      <c r="FYM757" s="825"/>
      <c r="FYN757" s="825"/>
      <c r="FYO757" s="825"/>
      <c r="FYP757" s="825"/>
      <c r="FYQ757" s="825"/>
      <c r="FYR757" s="825"/>
      <c r="FYS757" s="825"/>
      <c r="FYT757" s="825"/>
      <c r="FYU757" s="825"/>
      <c r="FYV757" s="825"/>
      <c r="FYW757" s="825"/>
      <c r="FYX757" s="825"/>
      <c r="FYY757" s="825"/>
      <c r="FYZ757" s="825"/>
      <c r="FZA757" s="825"/>
      <c r="FZB757" s="825"/>
      <c r="FZC757" s="825"/>
      <c r="FZD757" s="825"/>
      <c r="FZE757" s="89"/>
      <c r="FZF757" s="89"/>
      <c r="FZG757" s="89"/>
      <c r="FZH757" s="89"/>
      <c r="FZI757" s="89"/>
      <c r="FZJ757" s="825"/>
      <c r="FZK757" s="825"/>
      <c r="FZL757" s="89"/>
      <c r="FZM757" s="89"/>
      <c r="FZN757" s="825"/>
      <c r="FZO757" s="825"/>
      <c r="FZP757" s="89"/>
      <c r="FZQ757" s="89"/>
      <c r="FZR757" s="825"/>
      <c r="FZS757" s="825"/>
      <c r="FZT757" s="825"/>
      <c r="FZU757" s="825"/>
      <c r="FZV757" s="825"/>
      <c r="FZW757" s="825"/>
      <c r="FZX757" s="825"/>
      <c r="FZY757" s="89"/>
      <c r="FZZ757" s="89"/>
      <c r="GAA757" s="825"/>
      <c r="GAB757" s="825"/>
      <c r="GAC757" s="89"/>
      <c r="GAD757" s="89"/>
      <c r="GAE757" s="825"/>
      <c r="GAF757" s="825"/>
      <c r="GAG757" s="825"/>
      <c r="GAH757" s="825"/>
      <c r="GAI757" s="825"/>
      <c r="GAJ757" s="203"/>
      <c r="GAK757" s="107"/>
      <c r="GAL757" s="825"/>
      <c r="GAM757" s="825"/>
      <c r="GAN757" s="825"/>
      <c r="GAO757" s="825"/>
      <c r="GAP757" s="825"/>
      <c r="GAQ757" s="825"/>
      <c r="GAR757" s="825"/>
      <c r="GAS757" s="168"/>
      <c r="GAT757" s="168"/>
      <c r="GAU757" s="168"/>
      <c r="GAV757" s="168"/>
      <c r="GAW757" s="168"/>
      <c r="GAX757" s="168"/>
      <c r="GAY757" s="168"/>
      <c r="GAZ757" s="168"/>
      <c r="GBA757" s="168"/>
      <c r="GBB757" s="168"/>
      <c r="GBC757" s="168"/>
      <c r="GBD757" s="168"/>
      <c r="GBE757" s="168"/>
      <c r="GBF757" s="168"/>
      <c r="GBG757" s="168"/>
      <c r="GBH757" s="168"/>
      <c r="GBI757" s="168"/>
      <c r="GBJ757" s="168"/>
      <c r="GBK757" s="168"/>
      <c r="GBL757" s="168"/>
      <c r="GBM757" s="168"/>
      <c r="GBN757" s="168"/>
      <c r="GBO757" s="168"/>
      <c r="GBP757" s="168"/>
      <c r="GBQ757" s="168"/>
      <c r="GBR757" s="168"/>
      <c r="GBS757" s="168"/>
      <c r="GBT757" s="168"/>
      <c r="GBU757" s="168"/>
      <c r="GBV757" s="168"/>
      <c r="GBW757" s="168"/>
      <c r="GBX757" s="168"/>
      <c r="GBY757" s="168"/>
      <c r="GBZ757" s="168"/>
      <c r="GCA757" s="168"/>
      <c r="GCB757" s="168"/>
      <c r="GCC757" s="168"/>
      <c r="GCD757" s="168"/>
      <c r="GCE757" s="168"/>
      <c r="GCF757" s="168"/>
      <c r="GCG757" s="168"/>
      <c r="GCH757" s="168"/>
      <c r="GCI757" s="168"/>
      <c r="GCJ757" s="168"/>
      <c r="GCK757" s="825"/>
      <c r="GCL757" s="825"/>
      <c r="GCM757" s="825"/>
      <c r="GCN757" s="825"/>
      <c r="GCO757" s="825"/>
      <c r="GCP757" s="825"/>
      <c r="GCQ757" s="825"/>
      <c r="GCR757" s="825"/>
      <c r="GCS757" s="825"/>
      <c r="GCT757" s="825"/>
      <c r="GCU757" s="825"/>
      <c r="GCV757" s="825"/>
      <c r="GCW757" s="825"/>
      <c r="GCX757" s="825"/>
      <c r="GCY757" s="825"/>
      <c r="GCZ757" s="825"/>
      <c r="GDA757" s="825"/>
      <c r="GDB757" s="825"/>
      <c r="GDC757" s="825"/>
      <c r="GDD757" s="825"/>
      <c r="GDE757" s="825"/>
      <c r="GDF757" s="825"/>
      <c r="GDG757" s="825"/>
      <c r="GDH757" s="825"/>
      <c r="GDI757" s="89"/>
      <c r="GDJ757" s="89"/>
      <c r="GDK757" s="89"/>
      <c r="GDL757" s="89"/>
      <c r="GDM757" s="89"/>
      <c r="GDN757" s="825"/>
      <c r="GDO757" s="825"/>
      <c r="GDP757" s="89"/>
      <c r="GDQ757" s="89"/>
      <c r="GDR757" s="825"/>
      <c r="GDS757" s="825"/>
      <c r="GDT757" s="89"/>
      <c r="GDU757" s="89"/>
      <c r="GDV757" s="825"/>
      <c r="GDW757" s="825"/>
      <c r="GDX757" s="825"/>
      <c r="GDY757" s="825"/>
      <c r="GDZ757" s="825"/>
      <c r="GEA757" s="825"/>
      <c r="GEB757" s="825"/>
      <c r="GEC757" s="89"/>
      <c r="GED757" s="89"/>
      <c r="GEE757" s="825"/>
      <c r="GEF757" s="825"/>
      <c r="GEG757" s="89"/>
      <c r="GEH757" s="89"/>
      <c r="GEI757" s="825"/>
      <c r="GEJ757" s="825"/>
      <c r="GEK757" s="825"/>
      <c r="GEL757" s="825"/>
      <c r="GEM757" s="825"/>
      <c r="GEN757" s="203"/>
      <c r="GEO757" s="107"/>
      <c r="GEP757" s="825"/>
      <c r="GEQ757" s="825"/>
      <c r="GER757" s="825"/>
      <c r="GES757" s="825"/>
      <c r="GET757" s="825"/>
      <c r="GEU757" s="825"/>
      <c r="GEV757" s="825"/>
      <c r="GEW757" s="168"/>
      <c r="GEX757" s="168"/>
      <c r="GEY757" s="168"/>
      <c r="GEZ757" s="168"/>
      <c r="GFA757" s="168"/>
      <c r="GFB757" s="168"/>
      <c r="GFC757" s="168"/>
      <c r="GFD757" s="168"/>
      <c r="GFE757" s="168"/>
      <c r="GFF757" s="168"/>
      <c r="GFG757" s="168"/>
      <c r="GFH757" s="168"/>
      <c r="GFI757" s="168"/>
      <c r="GFJ757" s="168"/>
      <c r="GFK757" s="168"/>
      <c r="GFL757" s="168"/>
      <c r="GFM757" s="168"/>
      <c r="GFN757" s="168"/>
      <c r="GFO757" s="168"/>
      <c r="GFP757" s="168"/>
      <c r="GFQ757" s="168"/>
      <c r="GFR757" s="168"/>
      <c r="GFS757" s="168"/>
      <c r="GFT757" s="168"/>
      <c r="GFU757" s="168"/>
      <c r="GFV757" s="168"/>
      <c r="GFW757" s="168"/>
      <c r="GFX757" s="168"/>
      <c r="GFY757" s="168"/>
      <c r="GFZ757" s="168"/>
      <c r="GGA757" s="168"/>
      <c r="GGB757" s="168"/>
      <c r="GGC757" s="168"/>
      <c r="GGD757" s="168"/>
      <c r="GGE757" s="168"/>
      <c r="GGF757" s="168"/>
      <c r="GGG757" s="168"/>
      <c r="GGH757" s="168"/>
      <c r="GGI757" s="168"/>
      <c r="GGJ757" s="168"/>
      <c r="GGK757" s="168"/>
      <c r="GGL757" s="168"/>
      <c r="GGM757" s="168"/>
      <c r="GGN757" s="168"/>
      <c r="GGO757" s="825"/>
      <c r="GGP757" s="825"/>
      <c r="GGQ757" s="825"/>
      <c r="GGR757" s="825"/>
      <c r="GGS757" s="825"/>
      <c r="GGT757" s="825"/>
      <c r="GGU757" s="825"/>
      <c r="GGV757" s="825"/>
      <c r="GGW757" s="825"/>
      <c r="GGX757" s="825"/>
      <c r="GGY757" s="825"/>
      <c r="GGZ757" s="825"/>
      <c r="GHA757" s="825"/>
      <c r="GHB757" s="825"/>
      <c r="GHC757" s="825"/>
      <c r="GHD757" s="825"/>
      <c r="GHE757" s="825"/>
      <c r="GHF757" s="825"/>
      <c r="GHG757" s="825"/>
      <c r="GHH757" s="825"/>
      <c r="GHI757" s="825"/>
      <c r="GHJ757" s="825"/>
      <c r="GHK757" s="825"/>
      <c r="GHL757" s="825"/>
      <c r="GHM757" s="89"/>
      <c r="GHN757" s="89"/>
      <c r="GHO757" s="89"/>
      <c r="GHP757" s="89"/>
      <c r="GHQ757" s="89"/>
      <c r="GHR757" s="825"/>
      <c r="GHS757" s="825"/>
      <c r="GHT757" s="89"/>
      <c r="GHU757" s="89"/>
      <c r="GHV757" s="825"/>
      <c r="GHW757" s="825"/>
      <c r="GHX757" s="89"/>
      <c r="GHY757" s="89"/>
      <c r="GHZ757" s="825"/>
      <c r="GIA757" s="825"/>
      <c r="GIB757" s="825"/>
      <c r="GIC757" s="825"/>
      <c r="GID757" s="825"/>
      <c r="GIE757" s="825"/>
      <c r="GIF757" s="825"/>
      <c r="GIG757" s="89"/>
      <c r="GIH757" s="89"/>
      <c r="GII757" s="825"/>
      <c r="GIJ757" s="825"/>
      <c r="GIK757" s="89"/>
      <c r="GIL757" s="89"/>
      <c r="GIM757" s="825"/>
      <c r="GIN757" s="825"/>
      <c r="GIO757" s="825"/>
      <c r="GIP757" s="825"/>
      <c r="GIQ757" s="825"/>
      <c r="GIR757" s="203"/>
      <c r="GIS757" s="107"/>
      <c r="GIT757" s="825"/>
      <c r="GIU757" s="825"/>
      <c r="GIV757" s="825"/>
      <c r="GIW757" s="825"/>
      <c r="GIX757" s="825"/>
      <c r="GIY757" s="825"/>
      <c r="GIZ757" s="825"/>
      <c r="GJA757" s="168"/>
      <c r="GJB757" s="168"/>
      <c r="GJC757" s="168"/>
      <c r="GJD757" s="168"/>
      <c r="GJE757" s="168"/>
      <c r="GJF757" s="168"/>
      <c r="GJG757" s="168"/>
      <c r="GJH757" s="168"/>
      <c r="GJI757" s="168"/>
      <c r="GJJ757" s="168"/>
      <c r="GJK757" s="168"/>
      <c r="GJL757" s="168"/>
      <c r="GJM757" s="168"/>
      <c r="GJN757" s="168"/>
      <c r="GJO757" s="168"/>
      <c r="GJP757" s="168"/>
      <c r="GJQ757" s="168"/>
      <c r="GJR757" s="168"/>
      <c r="GJS757" s="168"/>
      <c r="GJT757" s="168"/>
      <c r="GJU757" s="168"/>
      <c r="GJV757" s="168"/>
      <c r="GJW757" s="168"/>
      <c r="GJX757" s="168"/>
      <c r="GJY757" s="168"/>
      <c r="GJZ757" s="168"/>
      <c r="GKA757" s="168"/>
      <c r="GKB757" s="168"/>
      <c r="GKC757" s="168"/>
      <c r="GKD757" s="168"/>
      <c r="GKE757" s="168"/>
      <c r="GKF757" s="168"/>
      <c r="GKG757" s="168"/>
      <c r="GKH757" s="168"/>
      <c r="GKI757" s="168"/>
      <c r="GKJ757" s="168"/>
      <c r="GKK757" s="168"/>
      <c r="GKL757" s="168"/>
      <c r="GKM757" s="168"/>
      <c r="GKN757" s="168"/>
      <c r="GKO757" s="168"/>
      <c r="GKP757" s="168"/>
      <c r="GKQ757" s="168"/>
      <c r="GKR757" s="168"/>
      <c r="GKS757" s="825"/>
      <c r="GKT757" s="825"/>
      <c r="GKU757" s="825"/>
      <c r="GKV757" s="825"/>
      <c r="GKW757" s="825"/>
      <c r="GKX757" s="825"/>
      <c r="GKY757" s="825"/>
      <c r="GKZ757" s="825"/>
      <c r="GLA757" s="825"/>
      <c r="GLB757" s="825"/>
      <c r="GLC757" s="825"/>
      <c r="GLD757" s="825"/>
      <c r="GLE757" s="825"/>
      <c r="GLF757" s="825"/>
      <c r="GLG757" s="825"/>
      <c r="GLH757" s="825"/>
      <c r="GLI757" s="825"/>
      <c r="GLJ757" s="825"/>
      <c r="GLK757" s="825"/>
      <c r="GLL757" s="825"/>
      <c r="GLM757" s="825"/>
      <c r="GLN757" s="825"/>
      <c r="GLO757" s="825"/>
      <c r="GLP757" s="825"/>
      <c r="GLQ757" s="89"/>
      <c r="GLR757" s="89"/>
      <c r="GLS757" s="89"/>
      <c r="GLT757" s="89"/>
      <c r="GLU757" s="89"/>
      <c r="GLV757" s="825"/>
      <c r="GLW757" s="825"/>
      <c r="GLX757" s="89"/>
      <c r="GLY757" s="89"/>
      <c r="GLZ757" s="825"/>
      <c r="GMA757" s="825"/>
      <c r="GMB757" s="89"/>
      <c r="GMC757" s="89"/>
      <c r="GMD757" s="825"/>
      <c r="GME757" s="825"/>
      <c r="GMF757" s="825"/>
      <c r="GMG757" s="825"/>
      <c r="GMH757" s="825"/>
      <c r="GMI757" s="825"/>
      <c r="GMJ757" s="825"/>
      <c r="GMK757" s="89"/>
      <c r="GML757" s="89"/>
      <c r="GMM757" s="825"/>
      <c r="GMN757" s="825"/>
      <c r="GMO757" s="89"/>
      <c r="GMP757" s="89"/>
      <c r="GMQ757" s="825"/>
      <c r="GMR757" s="825"/>
      <c r="GMS757" s="825"/>
      <c r="GMT757" s="825"/>
      <c r="GMU757" s="825"/>
      <c r="GMV757" s="203"/>
      <c r="GMW757" s="107"/>
      <c r="GMX757" s="825"/>
      <c r="GMY757" s="825"/>
      <c r="GMZ757" s="825"/>
      <c r="GNA757" s="825"/>
      <c r="GNB757" s="825"/>
      <c r="GNC757" s="825"/>
      <c r="GND757" s="825"/>
      <c r="GNE757" s="168"/>
      <c r="GNF757" s="168"/>
      <c r="GNG757" s="168"/>
      <c r="GNH757" s="168"/>
      <c r="GNI757" s="168"/>
      <c r="GNJ757" s="168"/>
      <c r="GNK757" s="168"/>
      <c r="GNL757" s="168"/>
      <c r="GNM757" s="168"/>
      <c r="GNN757" s="168"/>
      <c r="GNO757" s="168"/>
      <c r="GNP757" s="168"/>
      <c r="GNQ757" s="168"/>
      <c r="GNR757" s="168"/>
      <c r="GNS757" s="168"/>
      <c r="GNT757" s="168"/>
      <c r="GNU757" s="168"/>
      <c r="GNV757" s="168"/>
      <c r="GNW757" s="168"/>
      <c r="GNX757" s="168"/>
      <c r="GNY757" s="168"/>
      <c r="GNZ757" s="168"/>
      <c r="GOA757" s="168"/>
      <c r="GOB757" s="168"/>
      <c r="GOC757" s="168"/>
      <c r="GOD757" s="168"/>
      <c r="GOE757" s="168"/>
      <c r="GOF757" s="168"/>
      <c r="GOG757" s="168"/>
      <c r="GOH757" s="168"/>
      <c r="GOI757" s="168"/>
      <c r="GOJ757" s="168"/>
      <c r="GOK757" s="168"/>
      <c r="GOL757" s="168"/>
      <c r="GOM757" s="168"/>
      <c r="GON757" s="168"/>
      <c r="GOO757" s="168"/>
      <c r="GOP757" s="168"/>
      <c r="GOQ757" s="168"/>
      <c r="GOR757" s="168"/>
      <c r="GOS757" s="168"/>
      <c r="GOT757" s="168"/>
      <c r="GOU757" s="168"/>
      <c r="GOV757" s="168"/>
      <c r="GOW757" s="825"/>
      <c r="GOX757" s="825"/>
      <c r="GOY757" s="825"/>
      <c r="GOZ757" s="825"/>
      <c r="GPA757" s="825"/>
      <c r="GPB757" s="825"/>
      <c r="GPC757" s="825"/>
      <c r="GPD757" s="825"/>
      <c r="GPE757" s="825"/>
      <c r="GPF757" s="825"/>
      <c r="GPG757" s="825"/>
      <c r="GPH757" s="825"/>
      <c r="GPI757" s="825"/>
      <c r="GPJ757" s="825"/>
      <c r="GPK757" s="825"/>
      <c r="GPL757" s="825"/>
      <c r="GPM757" s="825"/>
      <c r="GPN757" s="825"/>
      <c r="GPO757" s="825"/>
      <c r="GPP757" s="825"/>
      <c r="GPQ757" s="825"/>
      <c r="GPR757" s="825"/>
      <c r="GPS757" s="825"/>
      <c r="GPT757" s="825"/>
      <c r="GPU757" s="89"/>
      <c r="GPV757" s="89"/>
      <c r="GPW757" s="89"/>
      <c r="GPX757" s="89"/>
      <c r="GPY757" s="89"/>
      <c r="GPZ757" s="825"/>
      <c r="GQA757" s="825"/>
      <c r="GQB757" s="89"/>
      <c r="GQC757" s="89"/>
      <c r="GQD757" s="825"/>
      <c r="GQE757" s="825"/>
      <c r="GQF757" s="89"/>
      <c r="GQG757" s="89"/>
      <c r="GQH757" s="825"/>
      <c r="GQI757" s="825"/>
      <c r="GQJ757" s="825"/>
      <c r="GQK757" s="825"/>
      <c r="GQL757" s="825"/>
      <c r="GQM757" s="825"/>
      <c r="GQN757" s="825"/>
      <c r="GQO757" s="89"/>
      <c r="GQP757" s="89"/>
      <c r="GQQ757" s="825"/>
      <c r="GQR757" s="825"/>
      <c r="GQS757" s="89"/>
      <c r="GQT757" s="89"/>
      <c r="GQU757" s="825"/>
      <c r="GQV757" s="825"/>
      <c r="GQW757" s="825"/>
      <c r="GQX757" s="825"/>
      <c r="GQY757" s="825"/>
      <c r="GQZ757" s="203"/>
      <c r="GRA757" s="107"/>
      <c r="GRB757" s="825"/>
      <c r="GRC757" s="825"/>
      <c r="GRD757" s="825"/>
      <c r="GRE757" s="825"/>
      <c r="GRF757" s="825"/>
      <c r="GRG757" s="825"/>
      <c r="GRH757" s="825"/>
      <c r="GRI757" s="168"/>
      <c r="GRJ757" s="168"/>
      <c r="GRK757" s="168"/>
      <c r="GRL757" s="168"/>
      <c r="GRM757" s="168"/>
      <c r="GRN757" s="168"/>
      <c r="GRO757" s="168"/>
      <c r="GRP757" s="168"/>
      <c r="GRQ757" s="168"/>
      <c r="GRR757" s="168"/>
      <c r="GRS757" s="168"/>
      <c r="GRT757" s="168"/>
      <c r="GRU757" s="168"/>
      <c r="GRV757" s="168"/>
      <c r="GRW757" s="168"/>
      <c r="GRX757" s="168"/>
      <c r="GRY757" s="168"/>
      <c r="GRZ757" s="168"/>
      <c r="GSA757" s="168"/>
      <c r="GSB757" s="168"/>
      <c r="GSC757" s="168"/>
      <c r="GSD757" s="168"/>
      <c r="GSE757" s="168"/>
      <c r="GSF757" s="168"/>
      <c r="GSG757" s="168"/>
      <c r="GSH757" s="168"/>
      <c r="GSI757" s="168"/>
      <c r="GSJ757" s="168"/>
      <c r="GSK757" s="168"/>
      <c r="GSL757" s="168"/>
      <c r="GSM757" s="168"/>
      <c r="GSN757" s="168"/>
      <c r="GSO757" s="168"/>
      <c r="GSP757" s="168"/>
      <c r="GSQ757" s="168"/>
      <c r="GSR757" s="168"/>
      <c r="GSS757" s="168"/>
      <c r="GST757" s="168"/>
      <c r="GSU757" s="168"/>
      <c r="GSV757" s="168"/>
      <c r="GSW757" s="168"/>
      <c r="GSX757" s="168"/>
      <c r="GSY757" s="168"/>
      <c r="GSZ757" s="168"/>
      <c r="GTA757" s="825"/>
      <c r="GTB757" s="825"/>
      <c r="GTC757" s="825"/>
      <c r="GTD757" s="825"/>
      <c r="GTE757" s="825"/>
      <c r="GTF757" s="825"/>
      <c r="GTG757" s="825"/>
      <c r="GTH757" s="825"/>
      <c r="GTI757" s="825"/>
      <c r="GTJ757" s="825"/>
      <c r="GTK757" s="825"/>
      <c r="GTL757" s="825"/>
      <c r="GTM757" s="825"/>
      <c r="GTN757" s="825"/>
      <c r="GTO757" s="825"/>
      <c r="GTP757" s="825"/>
      <c r="GTQ757" s="825"/>
      <c r="GTR757" s="825"/>
      <c r="GTS757" s="825"/>
      <c r="GTT757" s="825"/>
      <c r="GTU757" s="825"/>
      <c r="GTV757" s="825"/>
      <c r="GTW757" s="825"/>
      <c r="GTX757" s="825"/>
      <c r="GTY757" s="89"/>
      <c r="GTZ757" s="89"/>
      <c r="GUA757" s="89"/>
      <c r="GUB757" s="89"/>
      <c r="GUC757" s="89"/>
      <c r="GUD757" s="825"/>
      <c r="GUE757" s="825"/>
      <c r="GUF757" s="89"/>
      <c r="GUG757" s="89"/>
      <c r="GUH757" s="825"/>
      <c r="GUI757" s="825"/>
      <c r="GUJ757" s="89"/>
      <c r="GUK757" s="89"/>
      <c r="GUL757" s="825"/>
      <c r="GUM757" s="825"/>
      <c r="GUN757" s="825"/>
      <c r="GUO757" s="825"/>
      <c r="GUP757" s="825"/>
      <c r="GUQ757" s="825"/>
      <c r="GUR757" s="825"/>
      <c r="GUS757" s="89"/>
      <c r="GUT757" s="89"/>
      <c r="GUU757" s="825"/>
      <c r="GUV757" s="825"/>
      <c r="GUW757" s="89"/>
      <c r="GUX757" s="89"/>
      <c r="GUY757" s="825"/>
      <c r="GUZ757" s="825"/>
      <c r="GVA757" s="825"/>
      <c r="GVB757" s="825"/>
      <c r="GVC757" s="825"/>
      <c r="GVD757" s="203"/>
      <c r="GVE757" s="107"/>
      <c r="GVF757" s="825"/>
      <c r="GVG757" s="825"/>
      <c r="GVH757" s="825"/>
      <c r="GVI757" s="825"/>
      <c r="GVJ757" s="825"/>
      <c r="GVK757" s="825"/>
      <c r="GVL757" s="825"/>
      <c r="GVM757" s="168"/>
      <c r="GVN757" s="168"/>
      <c r="GVO757" s="168"/>
      <c r="GVP757" s="168"/>
      <c r="GVQ757" s="168"/>
      <c r="GVR757" s="168"/>
      <c r="GVS757" s="168"/>
      <c r="GVT757" s="168"/>
      <c r="GVU757" s="168"/>
      <c r="GVV757" s="168"/>
      <c r="GVW757" s="168"/>
      <c r="GVX757" s="168"/>
      <c r="GVY757" s="168"/>
      <c r="GVZ757" s="168"/>
      <c r="GWA757" s="168"/>
      <c r="GWB757" s="168"/>
      <c r="GWC757" s="168"/>
      <c r="GWD757" s="168"/>
      <c r="GWE757" s="168"/>
      <c r="GWF757" s="168"/>
      <c r="GWG757" s="168"/>
      <c r="GWH757" s="168"/>
      <c r="GWI757" s="168"/>
      <c r="GWJ757" s="168"/>
      <c r="GWK757" s="168"/>
      <c r="GWL757" s="168"/>
      <c r="GWM757" s="168"/>
      <c r="GWN757" s="168"/>
      <c r="GWO757" s="168"/>
      <c r="GWP757" s="168"/>
      <c r="GWQ757" s="168"/>
      <c r="GWR757" s="168"/>
      <c r="GWS757" s="168"/>
      <c r="GWT757" s="168"/>
      <c r="GWU757" s="168"/>
      <c r="GWV757" s="168"/>
      <c r="GWW757" s="168"/>
      <c r="GWX757" s="168"/>
      <c r="GWY757" s="168"/>
      <c r="GWZ757" s="168"/>
      <c r="GXA757" s="168"/>
      <c r="GXB757" s="168"/>
      <c r="GXC757" s="168"/>
      <c r="GXD757" s="168"/>
      <c r="GXE757" s="825"/>
      <c r="GXF757" s="825"/>
      <c r="GXG757" s="825"/>
      <c r="GXH757" s="825"/>
      <c r="GXI757" s="825"/>
      <c r="GXJ757" s="825"/>
      <c r="GXK757" s="825"/>
      <c r="GXL757" s="825"/>
      <c r="GXM757" s="825"/>
      <c r="GXN757" s="825"/>
      <c r="GXO757" s="825"/>
      <c r="GXP757" s="825"/>
      <c r="GXQ757" s="825"/>
      <c r="GXR757" s="825"/>
      <c r="GXS757" s="825"/>
      <c r="GXT757" s="825"/>
      <c r="GXU757" s="825"/>
      <c r="GXV757" s="825"/>
      <c r="GXW757" s="825"/>
      <c r="GXX757" s="825"/>
      <c r="GXY757" s="825"/>
      <c r="GXZ757" s="825"/>
      <c r="GYA757" s="825"/>
      <c r="GYB757" s="825"/>
      <c r="GYC757" s="89"/>
      <c r="GYD757" s="89"/>
      <c r="GYE757" s="89"/>
      <c r="GYF757" s="89"/>
      <c r="GYG757" s="89"/>
      <c r="GYH757" s="825"/>
      <c r="GYI757" s="825"/>
      <c r="GYJ757" s="89"/>
      <c r="GYK757" s="89"/>
      <c r="GYL757" s="825"/>
      <c r="GYM757" s="825"/>
      <c r="GYN757" s="89"/>
      <c r="GYO757" s="89"/>
      <c r="GYP757" s="825"/>
      <c r="GYQ757" s="825"/>
      <c r="GYR757" s="825"/>
      <c r="GYS757" s="825"/>
      <c r="GYT757" s="825"/>
      <c r="GYU757" s="825"/>
      <c r="GYV757" s="825"/>
      <c r="GYW757" s="89"/>
      <c r="GYX757" s="89"/>
      <c r="GYY757" s="825"/>
      <c r="GYZ757" s="825"/>
      <c r="GZA757" s="89"/>
      <c r="GZB757" s="89"/>
      <c r="GZC757" s="825"/>
      <c r="GZD757" s="825"/>
      <c r="GZE757" s="825"/>
      <c r="GZF757" s="825"/>
      <c r="GZG757" s="825"/>
      <c r="GZH757" s="203"/>
      <c r="GZI757" s="107"/>
      <c r="GZJ757" s="825"/>
      <c r="GZK757" s="825"/>
      <c r="GZL757" s="825"/>
      <c r="GZM757" s="825"/>
      <c r="GZN757" s="825"/>
      <c r="GZO757" s="825"/>
      <c r="GZP757" s="825"/>
      <c r="GZQ757" s="168"/>
      <c r="GZR757" s="168"/>
      <c r="GZS757" s="168"/>
      <c r="GZT757" s="168"/>
      <c r="GZU757" s="168"/>
      <c r="GZV757" s="168"/>
      <c r="GZW757" s="168"/>
      <c r="GZX757" s="168"/>
      <c r="GZY757" s="168"/>
      <c r="GZZ757" s="168"/>
      <c r="HAA757" s="168"/>
      <c r="HAB757" s="168"/>
      <c r="HAC757" s="168"/>
      <c r="HAD757" s="168"/>
      <c r="HAE757" s="168"/>
      <c r="HAF757" s="168"/>
      <c r="HAG757" s="168"/>
      <c r="HAH757" s="168"/>
      <c r="HAI757" s="168"/>
      <c r="HAJ757" s="168"/>
      <c r="HAK757" s="168"/>
      <c r="HAL757" s="168"/>
      <c r="HAM757" s="168"/>
      <c r="HAN757" s="168"/>
      <c r="HAO757" s="168"/>
      <c r="HAP757" s="168"/>
      <c r="HAQ757" s="168"/>
      <c r="HAR757" s="168"/>
      <c r="HAS757" s="168"/>
      <c r="HAT757" s="168"/>
      <c r="HAU757" s="168"/>
      <c r="HAV757" s="168"/>
      <c r="HAW757" s="168"/>
      <c r="HAX757" s="168"/>
      <c r="HAY757" s="168"/>
      <c r="HAZ757" s="168"/>
      <c r="HBA757" s="168"/>
      <c r="HBB757" s="168"/>
      <c r="HBC757" s="168"/>
      <c r="HBD757" s="168"/>
      <c r="HBE757" s="168"/>
      <c r="HBF757" s="168"/>
      <c r="HBG757" s="168"/>
      <c r="HBH757" s="168"/>
      <c r="HBI757" s="825"/>
      <c r="HBJ757" s="825"/>
      <c r="HBK757" s="825"/>
      <c r="HBL757" s="825"/>
      <c r="HBM757" s="825"/>
      <c r="HBN757" s="825"/>
      <c r="HBO757" s="825"/>
      <c r="HBP757" s="825"/>
      <c r="HBQ757" s="825"/>
      <c r="HBR757" s="825"/>
      <c r="HBS757" s="825"/>
      <c r="HBT757" s="825"/>
      <c r="HBU757" s="825"/>
      <c r="HBV757" s="825"/>
      <c r="HBW757" s="825"/>
      <c r="HBX757" s="825"/>
      <c r="HBY757" s="825"/>
      <c r="HBZ757" s="825"/>
      <c r="HCA757" s="825"/>
      <c r="HCB757" s="825"/>
      <c r="HCC757" s="825"/>
      <c r="HCD757" s="825"/>
      <c r="HCE757" s="825"/>
      <c r="HCF757" s="825"/>
      <c r="HCG757" s="89"/>
      <c r="HCH757" s="89"/>
      <c r="HCI757" s="89"/>
      <c r="HCJ757" s="89"/>
      <c r="HCK757" s="89"/>
      <c r="HCL757" s="825"/>
      <c r="HCM757" s="825"/>
      <c r="HCN757" s="89"/>
      <c r="HCO757" s="89"/>
      <c r="HCP757" s="825"/>
      <c r="HCQ757" s="825"/>
      <c r="HCR757" s="89"/>
      <c r="HCS757" s="89"/>
      <c r="HCT757" s="825"/>
      <c r="HCU757" s="825"/>
      <c r="HCV757" s="825"/>
      <c r="HCW757" s="825"/>
      <c r="HCX757" s="825"/>
      <c r="HCY757" s="825"/>
      <c r="HCZ757" s="825"/>
      <c r="HDA757" s="89"/>
      <c r="HDB757" s="89"/>
      <c r="HDC757" s="825"/>
      <c r="HDD757" s="825"/>
      <c r="HDE757" s="89"/>
      <c r="HDF757" s="89"/>
      <c r="HDG757" s="825"/>
      <c r="HDH757" s="825"/>
      <c r="HDI757" s="825"/>
      <c r="HDJ757" s="825"/>
      <c r="HDK757" s="825"/>
      <c r="HDL757" s="203"/>
      <c r="HDM757" s="107"/>
      <c r="HDN757" s="825"/>
      <c r="HDO757" s="825"/>
      <c r="HDP757" s="825"/>
      <c r="HDQ757" s="825"/>
      <c r="HDR757" s="825"/>
      <c r="HDS757" s="825"/>
      <c r="HDT757" s="825"/>
      <c r="HDU757" s="168"/>
      <c r="HDV757" s="168"/>
      <c r="HDW757" s="168"/>
      <c r="HDX757" s="168"/>
      <c r="HDY757" s="168"/>
      <c r="HDZ757" s="168"/>
      <c r="HEA757" s="168"/>
      <c r="HEB757" s="168"/>
      <c r="HEC757" s="168"/>
      <c r="HED757" s="168"/>
      <c r="HEE757" s="168"/>
      <c r="HEF757" s="168"/>
      <c r="HEG757" s="168"/>
      <c r="HEH757" s="168"/>
      <c r="HEI757" s="168"/>
      <c r="HEJ757" s="168"/>
      <c r="HEK757" s="168"/>
      <c r="HEL757" s="168"/>
      <c r="HEM757" s="168"/>
      <c r="HEN757" s="168"/>
      <c r="HEO757" s="168"/>
      <c r="HEP757" s="168"/>
      <c r="HEQ757" s="168"/>
      <c r="HER757" s="168"/>
      <c r="HES757" s="168"/>
      <c r="HET757" s="168"/>
      <c r="HEU757" s="168"/>
      <c r="HEV757" s="168"/>
      <c r="HEW757" s="168"/>
      <c r="HEX757" s="168"/>
      <c r="HEY757" s="168"/>
      <c r="HEZ757" s="168"/>
      <c r="HFA757" s="168"/>
      <c r="HFB757" s="168"/>
      <c r="HFC757" s="168"/>
      <c r="HFD757" s="168"/>
      <c r="HFE757" s="168"/>
      <c r="HFF757" s="168"/>
      <c r="HFG757" s="168"/>
      <c r="HFH757" s="168"/>
      <c r="HFI757" s="168"/>
      <c r="HFJ757" s="168"/>
      <c r="HFK757" s="168"/>
      <c r="HFL757" s="168"/>
      <c r="HFM757" s="825"/>
      <c r="HFN757" s="825"/>
      <c r="HFO757" s="825"/>
      <c r="HFP757" s="825"/>
      <c r="HFQ757" s="825"/>
      <c r="HFR757" s="825"/>
      <c r="HFS757" s="825"/>
      <c r="HFT757" s="825"/>
      <c r="HFU757" s="825"/>
      <c r="HFV757" s="825"/>
      <c r="HFW757" s="825"/>
      <c r="HFX757" s="825"/>
      <c r="HFY757" s="825"/>
      <c r="HFZ757" s="825"/>
      <c r="HGA757" s="825"/>
      <c r="HGB757" s="825"/>
      <c r="HGC757" s="825"/>
      <c r="HGD757" s="825"/>
      <c r="HGE757" s="825"/>
      <c r="HGF757" s="825"/>
      <c r="HGG757" s="825"/>
      <c r="HGH757" s="825"/>
      <c r="HGI757" s="825"/>
      <c r="HGJ757" s="825"/>
      <c r="HGK757" s="89"/>
      <c r="HGL757" s="89"/>
      <c r="HGM757" s="89"/>
      <c r="HGN757" s="89"/>
      <c r="HGO757" s="89"/>
      <c r="HGP757" s="825"/>
      <c r="HGQ757" s="825"/>
      <c r="HGR757" s="89"/>
      <c r="HGS757" s="89"/>
      <c r="HGT757" s="825"/>
      <c r="HGU757" s="825"/>
      <c r="HGV757" s="89"/>
      <c r="HGW757" s="89"/>
      <c r="HGX757" s="825"/>
      <c r="HGY757" s="825"/>
      <c r="HGZ757" s="825"/>
      <c r="HHA757" s="825"/>
      <c r="HHB757" s="825"/>
      <c r="HHC757" s="825"/>
      <c r="HHD757" s="825"/>
      <c r="HHE757" s="89"/>
      <c r="HHF757" s="89"/>
      <c r="HHG757" s="825"/>
      <c r="HHH757" s="825"/>
      <c r="HHI757" s="89"/>
      <c r="HHJ757" s="89"/>
      <c r="HHK757" s="825"/>
      <c r="HHL757" s="825"/>
      <c r="HHM757" s="825"/>
      <c r="HHN757" s="825"/>
      <c r="HHO757" s="825"/>
      <c r="HHP757" s="203"/>
      <c r="HHQ757" s="107"/>
      <c r="HHR757" s="825"/>
      <c r="HHS757" s="825"/>
      <c r="HHT757" s="825"/>
      <c r="HHU757" s="825"/>
      <c r="HHV757" s="825"/>
      <c r="HHW757" s="825"/>
      <c r="HHX757" s="825"/>
      <c r="HHY757" s="168"/>
      <c r="HHZ757" s="168"/>
      <c r="HIA757" s="168"/>
      <c r="HIB757" s="168"/>
      <c r="HIC757" s="168"/>
      <c r="HID757" s="168"/>
      <c r="HIE757" s="168"/>
      <c r="HIF757" s="168"/>
      <c r="HIG757" s="168"/>
      <c r="HIH757" s="168"/>
      <c r="HII757" s="168"/>
      <c r="HIJ757" s="168"/>
      <c r="HIK757" s="168"/>
      <c r="HIL757" s="168"/>
      <c r="HIM757" s="168"/>
      <c r="HIN757" s="168"/>
      <c r="HIO757" s="168"/>
      <c r="HIP757" s="168"/>
      <c r="HIQ757" s="168"/>
      <c r="HIR757" s="168"/>
      <c r="HIS757" s="168"/>
      <c r="HIT757" s="168"/>
      <c r="HIU757" s="168"/>
      <c r="HIV757" s="168"/>
      <c r="HIW757" s="168"/>
      <c r="HIX757" s="168"/>
      <c r="HIY757" s="168"/>
      <c r="HIZ757" s="168"/>
      <c r="HJA757" s="168"/>
      <c r="HJB757" s="168"/>
      <c r="HJC757" s="168"/>
      <c r="HJD757" s="168"/>
      <c r="HJE757" s="168"/>
      <c r="HJF757" s="168"/>
      <c r="HJG757" s="168"/>
      <c r="HJH757" s="168"/>
      <c r="HJI757" s="168"/>
      <c r="HJJ757" s="168"/>
      <c r="HJK757" s="168"/>
      <c r="HJL757" s="168"/>
      <c r="HJM757" s="168"/>
      <c r="HJN757" s="168"/>
      <c r="HJO757" s="168"/>
      <c r="HJP757" s="168"/>
      <c r="HJQ757" s="825"/>
      <c r="HJR757" s="825"/>
      <c r="HJS757" s="825"/>
      <c r="HJT757" s="825"/>
      <c r="HJU757" s="825"/>
      <c r="HJV757" s="825"/>
      <c r="HJW757" s="825"/>
      <c r="HJX757" s="825"/>
      <c r="HJY757" s="825"/>
      <c r="HJZ757" s="825"/>
      <c r="HKA757" s="825"/>
      <c r="HKB757" s="825"/>
      <c r="HKC757" s="825"/>
      <c r="HKD757" s="825"/>
      <c r="HKE757" s="825"/>
      <c r="HKF757" s="825"/>
      <c r="HKG757" s="825"/>
      <c r="HKH757" s="825"/>
      <c r="HKI757" s="825"/>
      <c r="HKJ757" s="825"/>
      <c r="HKK757" s="825"/>
      <c r="HKL757" s="825"/>
      <c r="HKM757" s="825"/>
      <c r="HKN757" s="825"/>
      <c r="HKO757" s="89"/>
      <c r="HKP757" s="89"/>
      <c r="HKQ757" s="89"/>
      <c r="HKR757" s="89"/>
      <c r="HKS757" s="89"/>
      <c r="HKT757" s="825"/>
      <c r="HKU757" s="825"/>
      <c r="HKV757" s="89"/>
      <c r="HKW757" s="89"/>
      <c r="HKX757" s="825"/>
      <c r="HKY757" s="825"/>
      <c r="HKZ757" s="89"/>
      <c r="HLA757" s="89"/>
      <c r="HLB757" s="825"/>
      <c r="HLC757" s="825"/>
      <c r="HLD757" s="825"/>
      <c r="HLE757" s="825"/>
      <c r="HLF757" s="825"/>
      <c r="HLG757" s="825"/>
      <c r="HLH757" s="825"/>
      <c r="HLI757" s="89"/>
      <c r="HLJ757" s="89"/>
      <c r="HLK757" s="825"/>
      <c r="HLL757" s="825"/>
      <c r="HLM757" s="89"/>
      <c r="HLN757" s="89"/>
      <c r="HLO757" s="825"/>
      <c r="HLP757" s="825"/>
      <c r="HLQ757" s="825"/>
      <c r="HLR757" s="825"/>
      <c r="HLS757" s="825"/>
      <c r="HLT757" s="203"/>
      <c r="HLU757" s="107"/>
      <c r="HLV757" s="825"/>
      <c r="HLW757" s="825"/>
      <c r="HLX757" s="825"/>
      <c r="HLY757" s="825"/>
      <c r="HLZ757" s="825"/>
      <c r="HMA757" s="825"/>
      <c r="HMB757" s="825"/>
      <c r="HMC757" s="168"/>
      <c r="HMD757" s="168"/>
      <c r="HME757" s="168"/>
      <c r="HMF757" s="168"/>
      <c r="HMG757" s="168"/>
      <c r="HMH757" s="168"/>
      <c r="HMI757" s="168"/>
      <c r="HMJ757" s="168"/>
      <c r="HMK757" s="168"/>
      <c r="HML757" s="168"/>
      <c r="HMM757" s="168"/>
      <c r="HMN757" s="168"/>
      <c r="HMO757" s="168"/>
      <c r="HMP757" s="168"/>
      <c r="HMQ757" s="168"/>
      <c r="HMR757" s="168"/>
      <c r="HMS757" s="168"/>
      <c r="HMT757" s="168"/>
      <c r="HMU757" s="168"/>
      <c r="HMV757" s="168"/>
      <c r="HMW757" s="168"/>
      <c r="HMX757" s="168"/>
      <c r="HMY757" s="168"/>
      <c r="HMZ757" s="168"/>
      <c r="HNA757" s="168"/>
      <c r="HNB757" s="168"/>
      <c r="HNC757" s="168"/>
      <c r="HND757" s="168"/>
      <c r="HNE757" s="168"/>
      <c r="HNF757" s="168"/>
      <c r="HNG757" s="168"/>
      <c r="HNH757" s="168"/>
      <c r="HNI757" s="168"/>
      <c r="HNJ757" s="168"/>
      <c r="HNK757" s="168"/>
      <c r="HNL757" s="168"/>
      <c r="HNM757" s="168"/>
      <c r="HNN757" s="168"/>
      <c r="HNO757" s="168"/>
      <c r="HNP757" s="168"/>
      <c r="HNQ757" s="168"/>
      <c r="HNR757" s="168"/>
      <c r="HNS757" s="168"/>
      <c r="HNT757" s="168"/>
      <c r="HNU757" s="825"/>
      <c r="HNV757" s="825"/>
      <c r="HNW757" s="825"/>
      <c r="HNX757" s="825"/>
      <c r="HNY757" s="825"/>
      <c r="HNZ757" s="825"/>
      <c r="HOA757" s="825"/>
      <c r="HOB757" s="825"/>
      <c r="HOC757" s="825"/>
      <c r="HOD757" s="825"/>
      <c r="HOE757" s="825"/>
      <c r="HOF757" s="825"/>
      <c r="HOG757" s="825"/>
      <c r="HOH757" s="825"/>
      <c r="HOI757" s="825"/>
      <c r="HOJ757" s="825"/>
      <c r="HOK757" s="825"/>
      <c r="HOL757" s="825"/>
      <c r="HOM757" s="825"/>
      <c r="HON757" s="825"/>
      <c r="HOO757" s="825"/>
      <c r="HOP757" s="825"/>
      <c r="HOQ757" s="825"/>
      <c r="HOR757" s="825"/>
      <c r="HOS757" s="89"/>
      <c r="HOT757" s="89"/>
      <c r="HOU757" s="89"/>
      <c r="HOV757" s="89"/>
      <c r="HOW757" s="89"/>
      <c r="HOX757" s="825"/>
      <c r="HOY757" s="825"/>
      <c r="HOZ757" s="89"/>
      <c r="HPA757" s="89"/>
      <c r="HPB757" s="825"/>
      <c r="HPC757" s="825"/>
      <c r="HPD757" s="89"/>
      <c r="HPE757" s="89"/>
      <c r="HPF757" s="825"/>
      <c r="HPG757" s="825"/>
      <c r="HPH757" s="825"/>
      <c r="HPI757" s="825"/>
      <c r="HPJ757" s="825"/>
      <c r="HPK757" s="825"/>
      <c r="HPL757" s="825"/>
      <c r="HPM757" s="89"/>
      <c r="HPN757" s="89"/>
      <c r="HPO757" s="825"/>
      <c r="HPP757" s="825"/>
      <c r="HPQ757" s="89"/>
      <c r="HPR757" s="89"/>
      <c r="HPS757" s="825"/>
      <c r="HPT757" s="825"/>
      <c r="HPU757" s="825"/>
      <c r="HPV757" s="825"/>
      <c r="HPW757" s="825"/>
      <c r="HPX757" s="203"/>
      <c r="HPY757" s="107"/>
      <c r="HPZ757" s="825"/>
      <c r="HQA757" s="825"/>
      <c r="HQB757" s="825"/>
      <c r="HQC757" s="825"/>
      <c r="HQD757" s="825"/>
      <c r="HQE757" s="825"/>
      <c r="HQF757" s="825"/>
      <c r="HQG757" s="168"/>
      <c r="HQH757" s="168"/>
      <c r="HQI757" s="168"/>
      <c r="HQJ757" s="168"/>
      <c r="HQK757" s="168"/>
      <c r="HQL757" s="168"/>
      <c r="HQM757" s="168"/>
      <c r="HQN757" s="168"/>
      <c r="HQO757" s="168"/>
      <c r="HQP757" s="168"/>
      <c r="HQQ757" s="168"/>
      <c r="HQR757" s="168"/>
      <c r="HQS757" s="168"/>
      <c r="HQT757" s="168"/>
      <c r="HQU757" s="168"/>
      <c r="HQV757" s="168"/>
      <c r="HQW757" s="168"/>
      <c r="HQX757" s="168"/>
      <c r="HQY757" s="168"/>
      <c r="HQZ757" s="168"/>
      <c r="HRA757" s="168"/>
      <c r="HRB757" s="168"/>
      <c r="HRC757" s="168"/>
      <c r="HRD757" s="168"/>
      <c r="HRE757" s="168"/>
      <c r="HRF757" s="168"/>
      <c r="HRG757" s="168"/>
      <c r="HRH757" s="168"/>
      <c r="HRI757" s="168"/>
      <c r="HRJ757" s="168"/>
      <c r="HRK757" s="168"/>
      <c r="HRL757" s="168"/>
      <c r="HRM757" s="168"/>
      <c r="HRN757" s="168"/>
      <c r="HRO757" s="168"/>
      <c r="HRP757" s="168"/>
      <c r="HRQ757" s="168"/>
      <c r="HRR757" s="168"/>
      <c r="HRS757" s="168"/>
      <c r="HRT757" s="168"/>
      <c r="HRU757" s="168"/>
      <c r="HRV757" s="168"/>
      <c r="HRW757" s="168"/>
      <c r="HRX757" s="168"/>
      <c r="HRY757" s="825"/>
      <c r="HRZ757" s="825"/>
      <c r="HSA757" s="825"/>
      <c r="HSB757" s="825"/>
      <c r="HSC757" s="825"/>
      <c r="HSD757" s="825"/>
      <c r="HSE757" s="825"/>
      <c r="HSF757" s="825"/>
      <c r="HSG757" s="825"/>
      <c r="HSH757" s="825"/>
      <c r="HSI757" s="825"/>
      <c r="HSJ757" s="825"/>
      <c r="HSK757" s="825"/>
      <c r="HSL757" s="825"/>
      <c r="HSM757" s="825"/>
      <c r="HSN757" s="825"/>
      <c r="HSO757" s="825"/>
      <c r="HSP757" s="825"/>
      <c r="HSQ757" s="825"/>
      <c r="HSR757" s="825"/>
      <c r="HSS757" s="825"/>
      <c r="HST757" s="825"/>
      <c r="HSU757" s="825"/>
      <c r="HSV757" s="825"/>
      <c r="HSW757" s="89"/>
      <c r="HSX757" s="89"/>
      <c r="HSY757" s="89"/>
      <c r="HSZ757" s="89"/>
      <c r="HTA757" s="89"/>
      <c r="HTB757" s="825"/>
      <c r="HTC757" s="825"/>
      <c r="HTD757" s="89"/>
      <c r="HTE757" s="89"/>
      <c r="HTF757" s="825"/>
      <c r="HTG757" s="825"/>
      <c r="HTH757" s="89"/>
      <c r="HTI757" s="89"/>
      <c r="HTJ757" s="825"/>
      <c r="HTK757" s="825"/>
      <c r="HTL757" s="825"/>
      <c r="HTM757" s="825"/>
      <c r="HTN757" s="825"/>
      <c r="HTO757" s="825"/>
      <c r="HTP757" s="825"/>
      <c r="HTQ757" s="89"/>
      <c r="HTR757" s="89"/>
      <c r="HTS757" s="825"/>
      <c r="HTT757" s="825"/>
      <c r="HTU757" s="89"/>
      <c r="HTV757" s="89"/>
      <c r="HTW757" s="825"/>
      <c r="HTX757" s="825"/>
      <c r="HTY757" s="825"/>
      <c r="HTZ757" s="825"/>
      <c r="HUA757" s="825"/>
      <c r="HUB757" s="203"/>
      <c r="HUC757" s="107"/>
      <c r="HUD757" s="825"/>
      <c r="HUE757" s="825"/>
      <c r="HUF757" s="825"/>
      <c r="HUG757" s="825"/>
      <c r="HUH757" s="825"/>
      <c r="HUI757" s="825"/>
      <c r="HUJ757" s="825"/>
      <c r="HUK757" s="168"/>
      <c r="HUL757" s="168"/>
      <c r="HUM757" s="168"/>
      <c r="HUN757" s="168"/>
      <c r="HUO757" s="168"/>
      <c r="HUP757" s="168"/>
      <c r="HUQ757" s="168"/>
      <c r="HUR757" s="168"/>
      <c r="HUS757" s="168"/>
      <c r="HUT757" s="168"/>
      <c r="HUU757" s="168"/>
      <c r="HUV757" s="168"/>
      <c r="HUW757" s="168"/>
      <c r="HUX757" s="168"/>
      <c r="HUY757" s="168"/>
      <c r="HUZ757" s="168"/>
      <c r="HVA757" s="168"/>
      <c r="HVB757" s="168"/>
      <c r="HVC757" s="168"/>
      <c r="HVD757" s="168"/>
      <c r="HVE757" s="168"/>
      <c r="HVF757" s="168"/>
      <c r="HVG757" s="168"/>
      <c r="HVH757" s="168"/>
      <c r="HVI757" s="168"/>
      <c r="HVJ757" s="168"/>
      <c r="HVK757" s="168"/>
      <c r="HVL757" s="168"/>
      <c r="HVM757" s="168"/>
      <c r="HVN757" s="168"/>
      <c r="HVO757" s="168"/>
      <c r="HVP757" s="168"/>
      <c r="HVQ757" s="168"/>
      <c r="HVR757" s="168"/>
      <c r="HVS757" s="168"/>
      <c r="HVT757" s="168"/>
      <c r="HVU757" s="168"/>
      <c r="HVV757" s="168"/>
      <c r="HVW757" s="168"/>
      <c r="HVX757" s="168"/>
      <c r="HVY757" s="168"/>
      <c r="HVZ757" s="168"/>
      <c r="HWA757" s="168"/>
      <c r="HWB757" s="168"/>
      <c r="HWC757" s="825"/>
      <c r="HWD757" s="825"/>
      <c r="HWE757" s="825"/>
      <c r="HWF757" s="825"/>
      <c r="HWG757" s="825"/>
      <c r="HWH757" s="825"/>
      <c r="HWI757" s="825"/>
      <c r="HWJ757" s="825"/>
      <c r="HWK757" s="825"/>
      <c r="HWL757" s="825"/>
      <c r="HWM757" s="825"/>
      <c r="HWN757" s="825"/>
      <c r="HWO757" s="825"/>
      <c r="HWP757" s="825"/>
      <c r="HWQ757" s="825"/>
      <c r="HWR757" s="825"/>
      <c r="HWS757" s="825"/>
      <c r="HWT757" s="825"/>
      <c r="HWU757" s="825"/>
      <c r="HWV757" s="825"/>
      <c r="HWW757" s="825"/>
      <c r="HWX757" s="825"/>
      <c r="HWY757" s="825"/>
      <c r="HWZ757" s="825"/>
      <c r="HXA757" s="89"/>
      <c r="HXB757" s="89"/>
      <c r="HXC757" s="89"/>
      <c r="HXD757" s="89"/>
      <c r="HXE757" s="89"/>
      <c r="HXF757" s="825"/>
      <c r="HXG757" s="825"/>
      <c r="HXH757" s="89"/>
      <c r="HXI757" s="89"/>
      <c r="HXJ757" s="825"/>
      <c r="HXK757" s="825"/>
      <c r="HXL757" s="89"/>
      <c r="HXM757" s="89"/>
      <c r="HXN757" s="825"/>
      <c r="HXO757" s="825"/>
      <c r="HXP757" s="825"/>
      <c r="HXQ757" s="825"/>
      <c r="HXR757" s="825"/>
      <c r="HXS757" s="825"/>
      <c r="HXT757" s="825"/>
      <c r="HXU757" s="89"/>
      <c r="HXV757" s="89"/>
      <c r="HXW757" s="825"/>
      <c r="HXX757" s="825"/>
      <c r="HXY757" s="89"/>
      <c r="HXZ757" s="89"/>
      <c r="HYA757" s="825"/>
      <c r="HYB757" s="825"/>
      <c r="HYC757" s="825"/>
      <c r="HYD757" s="825"/>
      <c r="HYE757" s="825"/>
      <c r="HYF757" s="203"/>
      <c r="HYG757" s="107"/>
      <c r="HYH757" s="825"/>
      <c r="HYI757" s="825"/>
      <c r="HYJ757" s="825"/>
      <c r="HYK757" s="825"/>
      <c r="HYL757" s="825"/>
      <c r="HYM757" s="825"/>
      <c r="HYN757" s="825"/>
      <c r="HYO757" s="168"/>
      <c r="HYP757" s="168"/>
      <c r="HYQ757" s="168"/>
      <c r="HYR757" s="168"/>
      <c r="HYS757" s="168"/>
      <c r="HYT757" s="168"/>
      <c r="HYU757" s="168"/>
      <c r="HYV757" s="168"/>
      <c r="HYW757" s="168"/>
      <c r="HYX757" s="168"/>
      <c r="HYY757" s="168"/>
      <c r="HYZ757" s="168"/>
      <c r="HZA757" s="168"/>
      <c r="HZB757" s="168"/>
      <c r="HZC757" s="168"/>
      <c r="HZD757" s="168"/>
      <c r="HZE757" s="168"/>
      <c r="HZF757" s="168"/>
      <c r="HZG757" s="168"/>
      <c r="HZH757" s="168"/>
      <c r="HZI757" s="168"/>
      <c r="HZJ757" s="168"/>
      <c r="HZK757" s="168"/>
      <c r="HZL757" s="168"/>
      <c r="HZM757" s="168"/>
      <c r="HZN757" s="168"/>
      <c r="HZO757" s="168"/>
      <c r="HZP757" s="168"/>
      <c r="HZQ757" s="168"/>
      <c r="HZR757" s="168"/>
      <c r="HZS757" s="168"/>
      <c r="HZT757" s="168"/>
      <c r="HZU757" s="168"/>
      <c r="HZV757" s="168"/>
      <c r="HZW757" s="168"/>
      <c r="HZX757" s="168"/>
      <c r="HZY757" s="168"/>
      <c r="HZZ757" s="168"/>
      <c r="IAA757" s="168"/>
      <c r="IAB757" s="168"/>
      <c r="IAC757" s="168"/>
      <c r="IAD757" s="168"/>
      <c r="IAE757" s="168"/>
      <c r="IAF757" s="168"/>
      <c r="IAG757" s="825"/>
      <c r="IAH757" s="825"/>
      <c r="IAI757" s="825"/>
      <c r="IAJ757" s="825"/>
      <c r="IAK757" s="825"/>
      <c r="IAL757" s="825"/>
      <c r="IAM757" s="825"/>
      <c r="IAN757" s="825"/>
      <c r="IAO757" s="825"/>
      <c r="IAP757" s="825"/>
      <c r="IAQ757" s="825"/>
      <c r="IAR757" s="825"/>
      <c r="IAS757" s="825"/>
      <c r="IAT757" s="825"/>
      <c r="IAU757" s="825"/>
      <c r="IAV757" s="825"/>
      <c r="IAW757" s="825"/>
      <c r="IAX757" s="825"/>
      <c r="IAY757" s="825"/>
      <c r="IAZ757" s="825"/>
      <c r="IBA757" s="825"/>
      <c r="IBB757" s="825"/>
      <c r="IBC757" s="825"/>
      <c r="IBD757" s="825"/>
      <c r="IBE757" s="89"/>
      <c r="IBF757" s="89"/>
      <c r="IBG757" s="89"/>
      <c r="IBH757" s="89"/>
      <c r="IBI757" s="89"/>
      <c r="IBJ757" s="825"/>
      <c r="IBK757" s="825"/>
      <c r="IBL757" s="89"/>
      <c r="IBM757" s="89"/>
      <c r="IBN757" s="825"/>
      <c r="IBO757" s="825"/>
      <c r="IBP757" s="89"/>
      <c r="IBQ757" s="89"/>
      <c r="IBR757" s="825"/>
      <c r="IBS757" s="825"/>
      <c r="IBT757" s="825"/>
      <c r="IBU757" s="825"/>
      <c r="IBV757" s="825"/>
      <c r="IBW757" s="825"/>
      <c r="IBX757" s="825"/>
      <c r="IBY757" s="89"/>
      <c r="IBZ757" s="89"/>
      <c r="ICA757" s="825"/>
      <c r="ICB757" s="825"/>
      <c r="ICC757" s="89"/>
      <c r="ICD757" s="89"/>
      <c r="ICE757" s="825"/>
      <c r="ICF757" s="825"/>
      <c r="ICG757" s="825"/>
      <c r="ICH757" s="825"/>
      <c r="ICI757" s="825"/>
      <c r="ICJ757" s="203"/>
      <c r="ICK757" s="107"/>
      <c r="ICL757" s="825"/>
      <c r="ICM757" s="825"/>
      <c r="ICN757" s="825"/>
      <c r="ICO757" s="825"/>
      <c r="ICP757" s="825"/>
      <c r="ICQ757" s="825"/>
      <c r="ICR757" s="825"/>
      <c r="ICS757" s="168"/>
      <c r="ICT757" s="168"/>
      <c r="ICU757" s="168"/>
      <c r="ICV757" s="168"/>
      <c r="ICW757" s="168"/>
      <c r="ICX757" s="168"/>
      <c r="ICY757" s="168"/>
      <c r="ICZ757" s="168"/>
      <c r="IDA757" s="168"/>
      <c r="IDB757" s="168"/>
      <c r="IDC757" s="168"/>
      <c r="IDD757" s="168"/>
      <c r="IDE757" s="168"/>
      <c r="IDF757" s="168"/>
      <c r="IDG757" s="168"/>
      <c r="IDH757" s="168"/>
      <c r="IDI757" s="168"/>
      <c r="IDJ757" s="168"/>
      <c r="IDK757" s="168"/>
      <c r="IDL757" s="168"/>
      <c r="IDM757" s="168"/>
      <c r="IDN757" s="168"/>
      <c r="IDO757" s="168"/>
      <c r="IDP757" s="168"/>
      <c r="IDQ757" s="168"/>
      <c r="IDR757" s="168"/>
      <c r="IDS757" s="168"/>
      <c r="IDT757" s="168"/>
      <c r="IDU757" s="168"/>
      <c r="IDV757" s="168"/>
      <c r="IDW757" s="168"/>
      <c r="IDX757" s="168"/>
      <c r="IDY757" s="168"/>
      <c r="IDZ757" s="168"/>
      <c r="IEA757" s="168"/>
      <c r="IEB757" s="168"/>
      <c r="IEC757" s="168"/>
      <c r="IED757" s="168"/>
      <c r="IEE757" s="168"/>
      <c r="IEF757" s="168"/>
      <c r="IEG757" s="168"/>
      <c r="IEH757" s="168"/>
      <c r="IEI757" s="168"/>
      <c r="IEJ757" s="168"/>
      <c r="IEK757" s="825"/>
      <c r="IEL757" s="825"/>
      <c r="IEM757" s="825"/>
      <c r="IEN757" s="825"/>
      <c r="IEO757" s="825"/>
      <c r="IEP757" s="825"/>
      <c r="IEQ757" s="825"/>
      <c r="IER757" s="825"/>
      <c r="IES757" s="825"/>
      <c r="IET757" s="825"/>
      <c r="IEU757" s="825"/>
      <c r="IEV757" s="825"/>
      <c r="IEW757" s="825"/>
      <c r="IEX757" s="825"/>
      <c r="IEY757" s="825"/>
      <c r="IEZ757" s="825"/>
      <c r="IFA757" s="825"/>
      <c r="IFB757" s="825"/>
      <c r="IFC757" s="825"/>
      <c r="IFD757" s="825"/>
      <c r="IFE757" s="825"/>
      <c r="IFF757" s="825"/>
      <c r="IFG757" s="825"/>
      <c r="IFH757" s="825"/>
      <c r="IFI757" s="89"/>
      <c r="IFJ757" s="89"/>
      <c r="IFK757" s="89"/>
      <c r="IFL757" s="89"/>
      <c r="IFM757" s="89"/>
      <c r="IFN757" s="825"/>
      <c r="IFO757" s="825"/>
      <c r="IFP757" s="89"/>
      <c r="IFQ757" s="89"/>
      <c r="IFR757" s="825"/>
      <c r="IFS757" s="825"/>
      <c r="IFT757" s="89"/>
      <c r="IFU757" s="89"/>
      <c r="IFV757" s="825"/>
      <c r="IFW757" s="825"/>
      <c r="IFX757" s="825"/>
      <c r="IFY757" s="825"/>
      <c r="IFZ757" s="825"/>
      <c r="IGA757" s="825"/>
      <c r="IGB757" s="825"/>
      <c r="IGC757" s="89"/>
      <c r="IGD757" s="89"/>
      <c r="IGE757" s="825"/>
      <c r="IGF757" s="825"/>
      <c r="IGG757" s="89"/>
      <c r="IGH757" s="89"/>
      <c r="IGI757" s="825"/>
      <c r="IGJ757" s="825"/>
      <c r="IGK757" s="825"/>
      <c r="IGL757" s="825"/>
      <c r="IGM757" s="825"/>
      <c r="IGN757" s="203"/>
      <c r="IGO757" s="107"/>
      <c r="IGP757" s="825"/>
      <c r="IGQ757" s="825"/>
      <c r="IGR757" s="825"/>
      <c r="IGS757" s="825"/>
      <c r="IGT757" s="825"/>
      <c r="IGU757" s="825"/>
      <c r="IGV757" s="825"/>
      <c r="IGW757" s="168"/>
      <c r="IGX757" s="168"/>
      <c r="IGY757" s="168"/>
      <c r="IGZ757" s="168"/>
      <c r="IHA757" s="168"/>
      <c r="IHB757" s="168"/>
      <c r="IHC757" s="168"/>
      <c r="IHD757" s="168"/>
      <c r="IHE757" s="168"/>
      <c r="IHF757" s="168"/>
      <c r="IHG757" s="168"/>
      <c r="IHH757" s="168"/>
      <c r="IHI757" s="168"/>
      <c r="IHJ757" s="168"/>
      <c r="IHK757" s="168"/>
      <c r="IHL757" s="168"/>
      <c r="IHM757" s="168"/>
      <c r="IHN757" s="168"/>
      <c r="IHO757" s="168"/>
      <c r="IHP757" s="168"/>
      <c r="IHQ757" s="168"/>
      <c r="IHR757" s="168"/>
      <c r="IHS757" s="168"/>
      <c r="IHT757" s="168"/>
      <c r="IHU757" s="168"/>
      <c r="IHV757" s="168"/>
      <c r="IHW757" s="168"/>
      <c r="IHX757" s="168"/>
      <c r="IHY757" s="168"/>
      <c r="IHZ757" s="168"/>
      <c r="IIA757" s="168"/>
      <c r="IIB757" s="168"/>
      <c r="IIC757" s="168"/>
      <c r="IID757" s="168"/>
      <c r="IIE757" s="168"/>
      <c r="IIF757" s="168"/>
      <c r="IIG757" s="168"/>
      <c r="IIH757" s="168"/>
      <c r="III757" s="168"/>
      <c r="IIJ757" s="168"/>
      <c r="IIK757" s="168"/>
      <c r="IIL757" s="168"/>
      <c r="IIM757" s="168"/>
      <c r="IIN757" s="168"/>
      <c r="IIO757" s="825"/>
      <c r="IIP757" s="825"/>
      <c r="IIQ757" s="825"/>
      <c r="IIR757" s="825"/>
      <c r="IIS757" s="825"/>
      <c r="IIT757" s="825"/>
      <c r="IIU757" s="825"/>
      <c r="IIV757" s="825"/>
      <c r="IIW757" s="825"/>
      <c r="IIX757" s="825"/>
      <c r="IIY757" s="825"/>
      <c r="IIZ757" s="825"/>
      <c r="IJA757" s="825"/>
      <c r="IJB757" s="825"/>
      <c r="IJC757" s="825"/>
      <c r="IJD757" s="825"/>
      <c r="IJE757" s="825"/>
      <c r="IJF757" s="825"/>
      <c r="IJG757" s="825"/>
      <c r="IJH757" s="825"/>
      <c r="IJI757" s="825"/>
      <c r="IJJ757" s="825"/>
      <c r="IJK757" s="825"/>
      <c r="IJL757" s="825"/>
      <c r="IJM757" s="89"/>
      <c r="IJN757" s="89"/>
      <c r="IJO757" s="89"/>
      <c r="IJP757" s="89"/>
      <c r="IJQ757" s="89"/>
      <c r="IJR757" s="825"/>
      <c r="IJS757" s="825"/>
      <c r="IJT757" s="89"/>
      <c r="IJU757" s="89"/>
      <c r="IJV757" s="825"/>
      <c r="IJW757" s="825"/>
      <c r="IJX757" s="89"/>
      <c r="IJY757" s="89"/>
      <c r="IJZ757" s="825"/>
      <c r="IKA757" s="825"/>
      <c r="IKB757" s="825"/>
      <c r="IKC757" s="825"/>
      <c r="IKD757" s="825"/>
      <c r="IKE757" s="825"/>
      <c r="IKF757" s="825"/>
      <c r="IKG757" s="89"/>
      <c r="IKH757" s="89"/>
      <c r="IKI757" s="825"/>
      <c r="IKJ757" s="825"/>
      <c r="IKK757" s="89"/>
      <c r="IKL757" s="89"/>
      <c r="IKM757" s="825"/>
      <c r="IKN757" s="825"/>
      <c r="IKO757" s="825"/>
      <c r="IKP757" s="825"/>
      <c r="IKQ757" s="825"/>
      <c r="IKR757" s="203"/>
      <c r="IKS757" s="107"/>
      <c r="IKT757" s="825"/>
      <c r="IKU757" s="825"/>
      <c r="IKV757" s="825"/>
      <c r="IKW757" s="825"/>
      <c r="IKX757" s="825"/>
      <c r="IKY757" s="825"/>
      <c r="IKZ757" s="825"/>
      <c r="ILA757" s="168"/>
      <c r="ILB757" s="168"/>
      <c r="ILC757" s="168"/>
      <c r="ILD757" s="168"/>
      <c r="ILE757" s="168"/>
      <c r="ILF757" s="168"/>
      <c r="ILG757" s="168"/>
      <c r="ILH757" s="168"/>
      <c r="ILI757" s="168"/>
      <c r="ILJ757" s="168"/>
      <c r="ILK757" s="168"/>
      <c r="ILL757" s="168"/>
      <c r="ILM757" s="168"/>
      <c r="ILN757" s="168"/>
      <c r="ILO757" s="168"/>
      <c r="ILP757" s="168"/>
      <c r="ILQ757" s="168"/>
      <c r="ILR757" s="168"/>
      <c r="ILS757" s="168"/>
      <c r="ILT757" s="168"/>
      <c r="ILU757" s="168"/>
      <c r="ILV757" s="168"/>
      <c r="ILW757" s="168"/>
      <c r="ILX757" s="168"/>
      <c r="ILY757" s="168"/>
      <c r="ILZ757" s="168"/>
      <c r="IMA757" s="168"/>
      <c r="IMB757" s="168"/>
      <c r="IMC757" s="168"/>
      <c r="IMD757" s="168"/>
      <c r="IME757" s="168"/>
      <c r="IMF757" s="168"/>
      <c r="IMG757" s="168"/>
      <c r="IMH757" s="168"/>
      <c r="IMI757" s="168"/>
      <c r="IMJ757" s="168"/>
      <c r="IMK757" s="168"/>
      <c r="IML757" s="168"/>
      <c r="IMM757" s="168"/>
      <c r="IMN757" s="168"/>
      <c r="IMO757" s="168"/>
      <c r="IMP757" s="168"/>
      <c r="IMQ757" s="168"/>
      <c r="IMR757" s="168"/>
      <c r="IMS757" s="825"/>
      <c r="IMT757" s="825"/>
      <c r="IMU757" s="825"/>
      <c r="IMV757" s="825"/>
      <c r="IMW757" s="825"/>
      <c r="IMX757" s="825"/>
      <c r="IMY757" s="825"/>
      <c r="IMZ757" s="825"/>
      <c r="INA757" s="825"/>
      <c r="INB757" s="825"/>
      <c r="INC757" s="825"/>
      <c r="IND757" s="825"/>
      <c r="INE757" s="825"/>
      <c r="INF757" s="825"/>
      <c r="ING757" s="825"/>
      <c r="INH757" s="825"/>
      <c r="INI757" s="825"/>
      <c r="INJ757" s="825"/>
      <c r="INK757" s="825"/>
      <c r="INL757" s="825"/>
      <c r="INM757" s="825"/>
      <c r="INN757" s="825"/>
      <c r="INO757" s="825"/>
      <c r="INP757" s="825"/>
      <c r="INQ757" s="89"/>
      <c r="INR757" s="89"/>
      <c r="INS757" s="89"/>
      <c r="INT757" s="89"/>
      <c r="INU757" s="89"/>
      <c r="INV757" s="825"/>
      <c r="INW757" s="825"/>
      <c r="INX757" s="89"/>
      <c r="INY757" s="89"/>
      <c r="INZ757" s="825"/>
      <c r="IOA757" s="825"/>
      <c r="IOB757" s="89"/>
      <c r="IOC757" s="89"/>
      <c r="IOD757" s="825"/>
      <c r="IOE757" s="825"/>
      <c r="IOF757" s="825"/>
      <c r="IOG757" s="825"/>
      <c r="IOH757" s="825"/>
      <c r="IOI757" s="825"/>
      <c r="IOJ757" s="825"/>
      <c r="IOK757" s="89"/>
      <c r="IOL757" s="89"/>
      <c r="IOM757" s="825"/>
      <c r="ION757" s="825"/>
      <c r="IOO757" s="89"/>
      <c r="IOP757" s="89"/>
      <c r="IOQ757" s="825"/>
      <c r="IOR757" s="825"/>
      <c r="IOS757" s="825"/>
      <c r="IOT757" s="825"/>
      <c r="IOU757" s="825"/>
      <c r="IOV757" s="203"/>
      <c r="IOW757" s="107"/>
      <c r="IOX757" s="825"/>
      <c r="IOY757" s="825"/>
      <c r="IOZ757" s="825"/>
      <c r="IPA757" s="825"/>
      <c r="IPB757" s="825"/>
      <c r="IPC757" s="825"/>
      <c r="IPD757" s="825"/>
      <c r="IPE757" s="168"/>
      <c r="IPF757" s="168"/>
      <c r="IPG757" s="168"/>
      <c r="IPH757" s="168"/>
      <c r="IPI757" s="168"/>
      <c r="IPJ757" s="168"/>
      <c r="IPK757" s="168"/>
      <c r="IPL757" s="168"/>
      <c r="IPM757" s="168"/>
      <c r="IPN757" s="168"/>
      <c r="IPO757" s="168"/>
      <c r="IPP757" s="168"/>
      <c r="IPQ757" s="168"/>
      <c r="IPR757" s="168"/>
      <c r="IPS757" s="168"/>
      <c r="IPT757" s="168"/>
      <c r="IPU757" s="168"/>
      <c r="IPV757" s="168"/>
      <c r="IPW757" s="168"/>
      <c r="IPX757" s="168"/>
      <c r="IPY757" s="168"/>
      <c r="IPZ757" s="168"/>
      <c r="IQA757" s="168"/>
      <c r="IQB757" s="168"/>
      <c r="IQC757" s="168"/>
      <c r="IQD757" s="168"/>
      <c r="IQE757" s="168"/>
      <c r="IQF757" s="168"/>
      <c r="IQG757" s="168"/>
      <c r="IQH757" s="168"/>
      <c r="IQI757" s="168"/>
      <c r="IQJ757" s="168"/>
      <c r="IQK757" s="168"/>
      <c r="IQL757" s="168"/>
      <c r="IQM757" s="168"/>
      <c r="IQN757" s="168"/>
      <c r="IQO757" s="168"/>
      <c r="IQP757" s="168"/>
      <c r="IQQ757" s="168"/>
      <c r="IQR757" s="168"/>
      <c r="IQS757" s="168"/>
      <c r="IQT757" s="168"/>
      <c r="IQU757" s="168"/>
      <c r="IQV757" s="168"/>
      <c r="IQW757" s="825"/>
      <c r="IQX757" s="825"/>
      <c r="IQY757" s="825"/>
      <c r="IQZ757" s="825"/>
      <c r="IRA757" s="825"/>
      <c r="IRB757" s="825"/>
      <c r="IRC757" s="825"/>
      <c r="IRD757" s="825"/>
      <c r="IRE757" s="825"/>
      <c r="IRF757" s="825"/>
      <c r="IRG757" s="825"/>
      <c r="IRH757" s="825"/>
      <c r="IRI757" s="825"/>
      <c r="IRJ757" s="825"/>
      <c r="IRK757" s="825"/>
      <c r="IRL757" s="825"/>
      <c r="IRM757" s="825"/>
      <c r="IRN757" s="825"/>
      <c r="IRO757" s="825"/>
      <c r="IRP757" s="825"/>
      <c r="IRQ757" s="825"/>
      <c r="IRR757" s="825"/>
      <c r="IRS757" s="825"/>
      <c r="IRT757" s="825"/>
      <c r="IRU757" s="89"/>
      <c r="IRV757" s="89"/>
      <c r="IRW757" s="89"/>
      <c r="IRX757" s="89"/>
      <c r="IRY757" s="89"/>
      <c r="IRZ757" s="825"/>
      <c r="ISA757" s="825"/>
      <c r="ISB757" s="89"/>
      <c r="ISC757" s="89"/>
      <c r="ISD757" s="825"/>
      <c r="ISE757" s="825"/>
      <c r="ISF757" s="89"/>
      <c r="ISG757" s="89"/>
      <c r="ISH757" s="825"/>
      <c r="ISI757" s="825"/>
      <c r="ISJ757" s="825"/>
      <c r="ISK757" s="825"/>
      <c r="ISL757" s="825"/>
      <c r="ISM757" s="825"/>
      <c r="ISN757" s="825"/>
      <c r="ISO757" s="89"/>
      <c r="ISP757" s="89"/>
      <c r="ISQ757" s="825"/>
      <c r="ISR757" s="825"/>
      <c r="ISS757" s="89"/>
      <c r="IST757" s="89"/>
      <c r="ISU757" s="825"/>
      <c r="ISV757" s="825"/>
      <c r="ISW757" s="825"/>
      <c r="ISX757" s="825"/>
      <c r="ISY757" s="825"/>
      <c r="ISZ757" s="203"/>
      <c r="ITA757" s="107"/>
      <c r="ITB757" s="825"/>
      <c r="ITC757" s="825"/>
      <c r="ITD757" s="825"/>
      <c r="ITE757" s="825"/>
      <c r="ITF757" s="825"/>
      <c r="ITG757" s="825"/>
      <c r="ITH757" s="825"/>
      <c r="ITI757" s="168"/>
      <c r="ITJ757" s="168"/>
      <c r="ITK757" s="168"/>
      <c r="ITL757" s="168"/>
      <c r="ITM757" s="168"/>
      <c r="ITN757" s="168"/>
      <c r="ITO757" s="168"/>
      <c r="ITP757" s="168"/>
      <c r="ITQ757" s="168"/>
      <c r="ITR757" s="168"/>
      <c r="ITS757" s="168"/>
      <c r="ITT757" s="168"/>
      <c r="ITU757" s="168"/>
      <c r="ITV757" s="168"/>
      <c r="ITW757" s="168"/>
      <c r="ITX757" s="168"/>
      <c r="ITY757" s="168"/>
      <c r="ITZ757" s="168"/>
      <c r="IUA757" s="168"/>
      <c r="IUB757" s="168"/>
      <c r="IUC757" s="168"/>
      <c r="IUD757" s="168"/>
      <c r="IUE757" s="168"/>
      <c r="IUF757" s="168"/>
      <c r="IUG757" s="168"/>
      <c r="IUH757" s="168"/>
      <c r="IUI757" s="168"/>
      <c r="IUJ757" s="168"/>
      <c r="IUK757" s="168"/>
      <c r="IUL757" s="168"/>
      <c r="IUM757" s="168"/>
      <c r="IUN757" s="168"/>
      <c r="IUO757" s="168"/>
      <c r="IUP757" s="168"/>
      <c r="IUQ757" s="168"/>
      <c r="IUR757" s="168"/>
      <c r="IUS757" s="168"/>
      <c r="IUT757" s="168"/>
      <c r="IUU757" s="168"/>
      <c r="IUV757" s="168"/>
      <c r="IUW757" s="168"/>
      <c r="IUX757" s="168"/>
      <c r="IUY757" s="168"/>
      <c r="IUZ757" s="168"/>
      <c r="IVA757" s="825"/>
      <c r="IVB757" s="825"/>
      <c r="IVC757" s="825"/>
      <c r="IVD757" s="825"/>
      <c r="IVE757" s="825"/>
      <c r="IVF757" s="825"/>
      <c r="IVG757" s="825"/>
      <c r="IVH757" s="825"/>
      <c r="IVI757" s="825"/>
      <c r="IVJ757" s="825"/>
      <c r="IVK757" s="825"/>
      <c r="IVL757" s="825"/>
      <c r="IVM757" s="825"/>
      <c r="IVN757" s="825"/>
      <c r="IVO757" s="825"/>
      <c r="IVP757" s="825"/>
      <c r="IVQ757" s="825"/>
      <c r="IVR757" s="825"/>
      <c r="IVS757" s="825"/>
      <c r="IVT757" s="825"/>
      <c r="IVU757" s="825"/>
      <c r="IVV757" s="825"/>
      <c r="IVW757" s="825"/>
      <c r="IVX757" s="825"/>
      <c r="IVY757" s="89"/>
      <c r="IVZ757" s="89"/>
      <c r="IWA757" s="89"/>
      <c r="IWB757" s="89"/>
      <c r="IWC757" s="89"/>
      <c r="IWD757" s="825"/>
      <c r="IWE757" s="825"/>
      <c r="IWF757" s="89"/>
      <c r="IWG757" s="89"/>
      <c r="IWH757" s="825"/>
      <c r="IWI757" s="825"/>
      <c r="IWJ757" s="89"/>
      <c r="IWK757" s="89"/>
      <c r="IWL757" s="825"/>
      <c r="IWM757" s="825"/>
      <c r="IWN757" s="825"/>
      <c r="IWO757" s="825"/>
      <c r="IWP757" s="825"/>
      <c r="IWQ757" s="825"/>
      <c r="IWR757" s="825"/>
      <c r="IWS757" s="89"/>
      <c r="IWT757" s="89"/>
      <c r="IWU757" s="825"/>
      <c r="IWV757" s="825"/>
      <c r="IWW757" s="89"/>
      <c r="IWX757" s="89"/>
      <c r="IWY757" s="825"/>
      <c r="IWZ757" s="825"/>
      <c r="IXA757" s="825"/>
      <c r="IXB757" s="825"/>
      <c r="IXC757" s="825"/>
      <c r="IXD757" s="203"/>
      <c r="IXE757" s="107"/>
      <c r="IXF757" s="825"/>
      <c r="IXG757" s="825"/>
      <c r="IXH757" s="825"/>
      <c r="IXI757" s="825"/>
      <c r="IXJ757" s="825"/>
      <c r="IXK757" s="825"/>
      <c r="IXL757" s="825"/>
      <c r="IXM757" s="168"/>
      <c r="IXN757" s="168"/>
      <c r="IXO757" s="168"/>
      <c r="IXP757" s="168"/>
      <c r="IXQ757" s="168"/>
      <c r="IXR757" s="168"/>
      <c r="IXS757" s="168"/>
      <c r="IXT757" s="168"/>
      <c r="IXU757" s="168"/>
      <c r="IXV757" s="168"/>
      <c r="IXW757" s="168"/>
      <c r="IXX757" s="168"/>
      <c r="IXY757" s="168"/>
      <c r="IXZ757" s="168"/>
      <c r="IYA757" s="168"/>
      <c r="IYB757" s="168"/>
      <c r="IYC757" s="168"/>
      <c r="IYD757" s="168"/>
      <c r="IYE757" s="168"/>
      <c r="IYF757" s="168"/>
      <c r="IYG757" s="168"/>
      <c r="IYH757" s="168"/>
      <c r="IYI757" s="168"/>
      <c r="IYJ757" s="168"/>
      <c r="IYK757" s="168"/>
      <c r="IYL757" s="168"/>
      <c r="IYM757" s="168"/>
      <c r="IYN757" s="168"/>
      <c r="IYO757" s="168"/>
      <c r="IYP757" s="168"/>
      <c r="IYQ757" s="168"/>
      <c r="IYR757" s="168"/>
      <c r="IYS757" s="168"/>
      <c r="IYT757" s="168"/>
      <c r="IYU757" s="168"/>
      <c r="IYV757" s="168"/>
      <c r="IYW757" s="168"/>
      <c r="IYX757" s="168"/>
      <c r="IYY757" s="168"/>
      <c r="IYZ757" s="168"/>
      <c r="IZA757" s="168"/>
      <c r="IZB757" s="168"/>
      <c r="IZC757" s="168"/>
      <c r="IZD757" s="168"/>
      <c r="IZE757" s="825"/>
      <c r="IZF757" s="825"/>
      <c r="IZG757" s="825"/>
      <c r="IZH757" s="825"/>
      <c r="IZI757" s="825"/>
      <c r="IZJ757" s="825"/>
      <c r="IZK757" s="825"/>
      <c r="IZL757" s="825"/>
      <c r="IZM757" s="825"/>
      <c r="IZN757" s="825"/>
      <c r="IZO757" s="825"/>
      <c r="IZP757" s="825"/>
      <c r="IZQ757" s="825"/>
      <c r="IZR757" s="825"/>
      <c r="IZS757" s="825"/>
      <c r="IZT757" s="825"/>
      <c r="IZU757" s="825"/>
      <c r="IZV757" s="825"/>
      <c r="IZW757" s="825"/>
      <c r="IZX757" s="825"/>
      <c r="IZY757" s="825"/>
      <c r="IZZ757" s="825"/>
      <c r="JAA757" s="825"/>
      <c r="JAB757" s="825"/>
      <c r="JAC757" s="89"/>
      <c r="JAD757" s="89"/>
      <c r="JAE757" s="89"/>
      <c r="JAF757" s="89"/>
      <c r="JAG757" s="89"/>
      <c r="JAH757" s="825"/>
      <c r="JAI757" s="825"/>
      <c r="JAJ757" s="89"/>
      <c r="JAK757" s="89"/>
      <c r="JAL757" s="825"/>
      <c r="JAM757" s="825"/>
      <c r="JAN757" s="89"/>
      <c r="JAO757" s="89"/>
      <c r="JAP757" s="825"/>
      <c r="JAQ757" s="825"/>
      <c r="JAR757" s="825"/>
      <c r="JAS757" s="825"/>
      <c r="JAT757" s="825"/>
      <c r="JAU757" s="825"/>
      <c r="JAV757" s="825"/>
      <c r="JAW757" s="89"/>
      <c r="JAX757" s="89"/>
      <c r="JAY757" s="825"/>
      <c r="JAZ757" s="825"/>
      <c r="JBA757" s="89"/>
      <c r="JBB757" s="89"/>
      <c r="JBC757" s="825"/>
      <c r="JBD757" s="825"/>
      <c r="JBE757" s="825"/>
      <c r="JBF757" s="825"/>
      <c r="JBG757" s="825"/>
      <c r="JBH757" s="203"/>
      <c r="JBI757" s="107"/>
      <c r="JBJ757" s="825"/>
      <c r="JBK757" s="825"/>
      <c r="JBL757" s="825"/>
      <c r="JBM757" s="825"/>
      <c r="JBN757" s="825"/>
      <c r="JBO757" s="825"/>
      <c r="JBP757" s="825"/>
      <c r="JBQ757" s="168"/>
      <c r="JBR757" s="168"/>
      <c r="JBS757" s="168"/>
      <c r="JBT757" s="168"/>
      <c r="JBU757" s="168"/>
      <c r="JBV757" s="168"/>
      <c r="JBW757" s="168"/>
      <c r="JBX757" s="168"/>
      <c r="JBY757" s="168"/>
      <c r="JBZ757" s="168"/>
      <c r="JCA757" s="168"/>
      <c r="JCB757" s="168"/>
      <c r="JCC757" s="168"/>
      <c r="JCD757" s="168"/>
      <c r="JCE757" s="168"/>
      <c r="JCF757" s="168"/>
      <c r="JCG757" s="168"/>
      <c r="JCH757" s="168"/>
      <c r="JCI757" s="168"/>
      <c r="JCJ757" s="168"/>
      <c r="JCK757" s="168"/>
      <c r="JCL757" s="168"/>
      <c r="JCM757" s="168"/>
      <c r="JCN757" s="168"/>
      <c r="JCO757" s="168"/>
      <c r="JCP757" s="168"/>
      <c r="JCQ757" s="168"/>
      <c r="JCR757" s="168"/>
      <c r="JCS757" s="168"/>
      <c r="JCT757" s="168"/>
      <c r="JCU757" s="168"/>
      <c r="JCV757" s="168"/>
      <c r="JCW757" s="168"/>
      <c r="JCX757" s="168"/>
      <c r="JCY757" s="168"/>
      <c r="JCZ757" s="168"/>
      <c r="JDA757" s="168"/>
      <c r="JDB757" s="168"/>
      <c r="JDC757" s="168"/>
      <c r="JDD757" s="168"/>
      <c r="JDE757" s="168"/>
      <c r="JDF757" s="168"/>
      <c r="JDG757" s="168"/>
      <c r="JDH757" s="168"/>
      <c r="JDI757" s="825"/>
      <c r="JDJ757" s="825"/>
      <c r="JDK757" s="825"/>
      <c r="JDL757" s="825"/>
      <c r="JDM757" s="825"/>
      <c r="JDN757" s="825"/>
      <c r="JDO757" s="825"/>
      <c r="JDP757" s="825"/>
      <c r="JDQ757" s="825"/>
      <c r="JDR757" s="825"/>
      <c r="JDS757" s="825"/>
      <c r="JDT757" s="825"/>
      <c r="JDU757" s="825"/>
      <c r="JDV757" s="825"/>
      <c r="JDW757" s="825"/>
      <c r="JDX757" s="825"/>
      <c r="JDY757" s="825"/>
      <c r="JDZ757" s="825"/>
      <c r="JEA757" s="825"/>
      <c r="JEB757" s="825"/>
      <c r="JEC757" s="825"/>
      <c r="JED757" s="825"/>
      <c r="JEE757" s="825"/>
      <c r="JEF757" s="825"/>
      <c r="JEG757" s="89"/>
      <c r="JEH757" s="89"/>
      <c r="JEI757" s="89"/>
      <c r="JEJ757" s="89"/>
      <c r="JEK757" s="89"/>
      <c r="JEL757" s="825"/>
      <c r="JEM757" s="825"/>
      <c r="JEN757" s="89"/>
      <c r="JEO757" s="89"/>
      <c r="JEP757" s="825"/>
      <c r="JEQ757" s="825"/>
      <c r="JER757" s="89"/>
      <c r="JES757" s="89"/>
      <c r="JET757" s="825"/>
      <c r="JEU757" s="825"/>
      <c r="JEV757" s="825"/>
      <c r="JEW757" s="825"/>
      <c r="JEX757" s="825"/>
      <c r="JEY757" s="825"/>
      <c r="JEZ757" s="825"/>
      <c r="JFA757" s="89"/>
      <c r="JFB757" s="89"/>
      <c r="JFC757" s="825"/>
      <c r="JFD757" s="825"/>
      <c r="JFE757" s="89"/>
      <c r="JFF757" s="89"/>
      <c r="JFG757" s="825"/>
      <c r="JFH757" s="825"/>
      <c r="JFI757" s="825"/>
      <c r="JFJ757" s="825"/>
      <c r="JFK757" s="825"/>
      <c r="JFL757" s="203"/>
      <c r="JFM757" s="107"/>
      <c r="JFN757" s="825"/>
      <c r="JFO757" s="825"/>
      <c r="JFP757" s="825"/>
      <c r="JFQ757" s="825"/>
      <c r="JFR757" s="825"/>
      <c r="JFS757" s="825"/>
      <c r="JFT757" s="825"/>
      <c r="JFU757" s="168"/>
      <c r="JFV757" s="168"/>
      <c r="JFW757" s="168"/>
      <c r="JFX757" s="168"/>
      <c r="JFY757" s="168"/>
      <c r="JFZ757" s="168"/>
      <c r="JGA757" s="168"/>
      <c r="JGB757" s="168"/>
      <c r="JGC757" s="168"/>
      <c r="JGD757" s="168"/>
      <c r="JGE757" s="168"/>
      <c r="JGF757" s="168"/>
      <c r="JGG757" s="168"/>
      <c r="JGH757" s="168"/>
      <c r="JGI757" s="168"/>
      <c r="JGJ757" s="168"/>
      <c r="JGK757" s="168"/>
      <c r="JGL757" s="168"/>
      <c r="JGM757" s="168"/>
      <c r="JGN757" s="168"/>
      <c r="JGO757" s="168"/>
      <c r="JGP757" s="168"/>
      <c r="JGQ757" s="168"/>
      <c r="JGR757" s="168"/>
      <c r="JGS757" s="168"/>
      <c r="JGT757" s="168"/>
      <c r="JGU757" s="168"/>
      <c r="JGV757" s="168"/>
      <c r="JGW757" s="168"/>
      <c r="JGX757" s="168"/>
      <c r="JGY757" s="168"/>
      <c r="JGZ757" s="168"/>
      <c r="JHA757" s="168"/>
      <c r="JHB757" s="168"/>
      <c r="JHC757" s="168"/>
      <c r="JHD757" s="168"/>
      <c r="JHE757" s="168"/>
      <c r="JHF757" s="168"/>
      <c r="JHG757" s="168"/>
      <c r="JHH757" s="168"/>
      <c r="JHI757" s="168"/>
      <c r="JHJ757" s="168"/>
      <c r="JHK757" s="168"/>
      <c r="JHL757" s="168"/>
      <c r="JHM757" s="825"/>
      <c r="JHN757" s="825"/>
      <c r="JHO757" s="825"/>
      <c r="JHP757" s="825"/>
      <c r="JHQ757" s="825"/>
      <c r="JHR757" s="825"/>
      <c r="JHS757" s="825"/>
      <c r="JHT757" s="825"/>
      <c r="JHU757" s="825"/>
      <c r="JHV757" s="825"/>
      <c r="JHW757" s="825"/>
      <c r="JHX757" s="825"/>
      <c r="JHY757" s="825"/>
      <c r="JHZ757" s="825"/>
      <c r="JIA757" s="825"/>
      <c r="JIB757" s="825"/>
      <c r="JIC757" s="825"/>
      <c r="JID757" s="825"/>
      <c r="JIE757" s="825"/>
      <c r="JIF757" s="825"/>
      <c r="JIG757" s="825"/>
      <c r="JIH757" s="825"/>
      <c r="JII757" s="825"/>
      <c r="JIJ757" s="825"/>
      <c r="JIK757" s="89"/>
      <c r="JIL757" s="89"/>
      <c r="JIM757" s="89"/>
      <c r="JIN757" s="89"/>
      <c r="JIO757" s="89"/>
      <c r="JIP757" s="825"/>
      <c r="JIQ757" s="825"/>
      <c r="JIR757" s="89"/>
      <c r="JIS757" s="89"/>
      <c r="JIT757" s="825"/>
      <c r="JIU757" s="825"/>
      <c r="JIV757" s="89"/>
      <c r="JIW757" s="89"/>
      <c r="JIX757" s="825"/>
      <c r="JIY757" s="825"/>
      <c r="JIZ757" s="825"/>
      <c r="JJA757" s="825"/>
      <c r="JJB757" s="825"/>
      <c r="JJC757" s="825"/>
      <c r="JJD757" s="825"/>
      <c r="JJE757" s="89"/>
      <c r="JJF757" s="89"/>
      <c r="JJG757" s="825"/>
      <c r="JJH757" s="825"/>
      <c r="JJI757" s="89"/>
      <c r="JJJ757" s="89"/>
      <c r="JJK757" s="825"/>
      <c r="JJL757" s="825"/>
      <c r="JJM757" s="825"/>
      <c r="JJN757" s="825"/>
      <c r="JJO757" s="825"/>
      <c r="JJP757" s="203"/>
      <c r="JJQ757" s="107"/>
      <c r="JJR757" s="825"/>
      <c r="JJS757" s="825"/>
      <c r="JJT757" s="825"/>
      <c r="JJU757" s="825"/>
      <c r="JJV757" s="825"/>
      <c r="JJW757" s="825"/>
      <c r="JJX757" s="825"/>
      <c r="JJY757" s="168"/>
      <c r="JJZ757" s="168"/>
      <c r="JKA757" s="168"/>
      <c r="JKB757" s="168"/>
      <c r="JKC757" s="168"/>
      <c r="JKD757" s="168"/>
      <c r="JKE757" s="168"/>
      <c r="JKF757" s="168"/>
      <c r="JKG757" s="168"/>
      <c r="JKH757" s="168"/>
      <c r="JKI757" s="168"/>
      <c r="JKJ757" s="168"/>
      <c r="JKK757" s="168"/>
      <c r="JKL757" s="168"/>
      <c r="JKM757" s="168"/>
      <c r="JKN757" s="168"/>
      <c r="JKO757" s="168"/>
      <c r="JKP757" s="168"/>
      <c r="JKQ757" s="168"/>
      <c r="JKR757" s="168"/>
      <c r="JKS757" s="168"/>
      <c r="JKT757" s="168"/>
      <c r="JKU757" s="168"/>
      <c r="JKV757" s="168"/>
      <c r="JKW757" s="168"/>
      <c r="JKX757" s="168"/>
      <c r="JKY757" s="168"/>
      <c r="JKZ757" s="168"/>
      <c r="JLA757" s="168"/>
      <c r="JLB757" s="168"/>
      <c r="JLC757" s="168"/>
      <c r="JLD757" s="168"/>
      <c r="JLE757" s="168"/>
      <c r="JLF757" s="168"/>
      <c r="JLG757" s="168"/>
      <c r="JLH757" s="168"/>
      <c r="JLI757" s="168"/>
      <c r="JLJ757" s="168"/>
      <c r="JLK757" s="168"/>
      <c r="JLL757" s="168"/>
      <c r="JLM757" s="168"/>
      <c r="JLN757" s="168"/>
      <c r="JLO757" s="168"/>
      <c r="JLP757" s="168"/>
      <c r="JLQ757" s="825"/>
      <c r="JLR757" s="825"/>
      <c r="JLS757" s="825"/>
      <c r="JLT757" s="825"/>
      <c r="JLU757" s="825"/>
      <c r="JLV757" s="825"/>
      <c r="JLW757" s="825"/>
      <c r="JLX757" s="825"/>
      <c r="JLY757" s="825"/>
      <c r="JLZ757" s="825"/>
      <c r="JMA757" s="825"/>
      <c r="JMB757" s="825"/>
      <c r="JMC757" s="825"/>
      <c r="JMD757" s="825"/>
      <c r="JME757" s="825"/>
      <c r="JMF757" s="825"/>
      <c r="JMG757" s="825"/>
      <c r="JMH757" s="825"/>
      <c r="JMI757" s="825"/>
      <c r="JMJ757" s="825"/>
      <c r="JMK757" s="825"/>
      <c r="JML757" s="825"/>
      <c r="JMM757" s="825"/>
      <c r="JMN757" s="825"/>
      <c r="JMO757" s="89"/>
      <c r="JMP757" s="89"/>
      <c r="JMQ757" s="89"/>
      <c r="JMR757" s="89"/>
      <c r="JMS757" s="89"/>
      <c r="JMT757" s="825"/>
      <c r="JMU757" s="825"/>
      <c r="JMV757" s="89"/>
      <c r="JMW757" s="89"/>
      <c r="JMX757" s="825"/>
      <c r="JMY757" s="825"/>
      <c r="JMZ757" s="89"/>
      <c r="JNA757" s="89"/>
      <c r="JNB757" s="825"/>
      <c r="JNC757" s="825"/>
      <c r="JND757" s="825"/>
      <c r="JNE757" s="825"/>
      <c r="JNF757" s="825"/>
      <c r="JNG757" s="825"/>
      <c r="JNH757" s="825"/>
      <c r="JNI757" s="89"/>
      <c r="JNJ757" s="89"/>
      <c r="JNK757" s="825"/>
      <c r="JNL757" s="825"/>
      <c r="JNM757" s="89"/>
      <c r="JNN757" s="89"/>
      <c r="JNO757" s="825"/>
      <c r="JNP757" s="825"/>
      <c r="JNQ757" s="825"/>
      <c r="JNR757" s="825"/>
      <c r="JNS757" s="825"/>
      <c r="JNT757" s="203"/>
      <c r="JNU757" s="107"/>
      <c r="JNV757" s="825"/>
      <c r="JNW757" s="825"/>
      <c r="JNX757" s="825"/>
      <c r="JNY757" s="825"/>
      <c r="JNZ757" s="825"/>
      <c r="JOA757" s="825"/>
      <c r="JOB757" s="825"/>
      <c r="JOC757" s="168"/>
      <c r="JOD757" s="168"/>
      <c r="JOE757" s="168"/>
      <c r="JOF757" s="168"/>
      <c r="JOG757" s="168"/>
      <c r="JOH757" s="168"/>
      <c r="JOI757" s="168"/>
      <c r="JOJ757" s="168"/>
      <c r="JOK757" s="168"/>
      <c r="JOL757" s="168"/>
      <c r="JOM757" s="168"/>
      <c r="JON757" s="168"/>
      <c r="JOO757" s="168"/>
      <c r="JOP757" s="168"/>
      <c r="JOQ757" s="168"/>
      <c r="JOR757" s="168"/>
      <c r="JOS757" s="168"/>
      <c r="JOT757" s="168"/>
      <c r="JOU757" s="168"/>
      <c r="JOV757" s="168"/>
      <c r="JOW757" s="168"/>
      <c r="JOX757" s="168"/>
      <c r="JOY757" s="168"/>
      <c r="JOZ757" s="168"/>
      <c r="JPA757" s="168"/>
      <c r="JPB757" s="168"/>
      <c r="JPC757" s="168"/>
      <c r="JPD757" s="168"/>
      <c r="JPE757" s="168"/>
      <c r="JPF757" s="168"/>
      <c r="JPG757" s="168"/>
      <c r="JPH757" s="168"/>
      <c r="JPI757" s="168"/>
      <c r="JPJ757" s="168"/>
      <c r="JPK757" s="168"/>
      <c r="JPL757" s="168"/>
      <c r="JPM757" s="168"/>
      <c r="JPN757" s="168"/>
      <c r="JPO757" s="168"/>
      <c r="JPP757" s="168"/>
      <c r="JPQ757" s="168"/>
      <c r="JPR757" s="168"/>
      <c r="JPS757" s="168"/>
      <c r="JPT757" s="168"/>
      <c r="JPU757" s="825"/>
      <c r="JPV757" s="825"/>
      <c r="JPW757" s="825"/>
      <c r="JPX757" s="825"/>
      <c r="JPY757" s="825"/>
      <c r="JPZ757" s="825"/>
      <c r="JQA757" s="825"/>
      <c r="JQB757" s="825"/>
      <c r="JQC757" s="825"/>
      <c r="JQD757" s="825"/>
      <c r="JQE757" s="825"/>
      <c r="JQF757" s="825"/>
      <c r="JQG757" s="825"/>
      <c r="JQH757" s="825"/>
      <c r="JQI757" s="825"/>
      <c r="JQJ757" s="825"/>
      <c r="JQK757" s="825"/>
      <c r="JQL757" s="825"/>
      <c r="JQM757" s="825"/>
      <c r="JQN757" s="825"/>
      <c r="JQO757" s="825"/>
      <c r="JQP757" s="825"/>
      <c r="JQQ757" s="825"/>
      <c r="JQR757" s="825"/>
      <c r="JQS757" s="89"/>
      <c r="JQT757" s="89"/>
      <c r="JQU757" s="89"/>
      <c r="JQV757" s="89"/>
      <c r="JQW757" s="89"/>
      <c r="JQX757" s="825"/>
      <c r="JQY757" s="825"/>
      <c r="JQZ757" s="89"/>
      <c r="JRA757" s="89"/>
      <c r="JRB757" s="825"/>
      <c r="JRC757" s="825"/>
      <c r="JRD757" s="89"/>
      <c r="JRE757" s="89"/>
      <c r="JRF757" s="825"/>
      <c r="JRG757" s="825"/>
      <c r="JRH757" s="825"/>
      <c r="JRI757" s="825"/>
      <c r="JRJ757" s="825"/>
      <c r="JRK757" s="825"/>
      <c r="JRL757" s="825"/>
      <c r="JRM757" s="89"/>
      <c r="JRN757" s="89"/>
      <c r="JRO757" s="825"/>
      <c r="JRP757" s="825"/>
      <c r="JRQ757" s="89"/>
      <c r="JRR757" s="89"/>
      <c r="JRS757" s="825"/>
      <c r="JRT757" s="825"/>
      <c r="JRU757" s="825"/>
      <c r="JRV757" s="825"/>
      <c r="JRW757" s="825"/>
      <c r="JRX757" s="203"/>
      <c r="JRY757" s="107"/>
      <c r="JRZ757" s="825"/>
      <c r="JSA757" s="825"/>
      <c r="JSB757" s="825"/>
      <c r="JSC757" s="825"/>
      <c r="JSD757" s="825"/>
      <c r="JSE757" s="825"/>
      <c r="JSF757" s="825"/>
      <c r="JSG757" s="168"/>
      <c r="JSH757" s="168"/>
      <c r="JSI757" s="168"/>
      <c r="JSJ757" s="168"/>
      <c r="JSK757" s="168"/>
      <c r="JSL757" s="168"/>
      <c r="JSM757" s="168"/>
      <c r="JSN757" s="168"/>
      <c r="JSO757" s="168"/>
      <c r="JSP757" s="168"/>
      <c r="JSQ757" s="168"/>
      <c r="JSR757" s="168"/>
      <c r="JSS757" s="168"/>
      <c r="JST757" s="168"/>
      <c r="JSU757" s="168"/>
      <c r="JSV757" s="168"/>
      <c r="JSW757" s="168"/>
      <c r="JSX757" s="168"/>
      <c r="JSY757" s="168"/>
      <c r="JSZ757" s="168"/>
      <c r="JTA757" s="168"/>
      <c r="JTB757" s="168"/>
      <c r="JTC757" s="168"/>
      <c r="JTD757" s="168"/>
      <c r="JTE757" s="168"/>
      <c r="JTF757" s="168"/>
      <c r="JTG757" s="168"/>
      <c r="JTH757" s="168"/>
      <c r="JTI757" s="168"/>
      <c r="JTJ757" s="168"/>
      <c r="JTK757" s="168"/>
      <c r="JTL757" s="168"/>
      <c r="JTM757" s="168"/>
      <c r="JTN757" s="168"/>
      <c r="JTO757" s="168"/>
      <c r="JTP757" s="168"/>
      <c r="JTQ757" s="168"/>
      <c r="JTR757" s="168"/>
      <c r="JTS757" s="168"/>
      <c r="JTT757" s="168"/>
      <c r="JTU757" s="168"/>
      <c r="JTV757" s="168"/>
      <c r="JTW757" s="168"/>
      <c r="JTX757" s="168"/>
      <c r="JTY757" s="825"/>
      <c r="JTZ757" s="825"/>
      <c r="JUA757" s="825"/>
      <c r="JUB757" s="825"/>
      <c r="JUC757" s="825"/>
      <c r="JUD757" s="825"/>
      <c r="JUE757" s="825"/>
      <c r="JUF757" s="825"/>
      <c r="JUG757" s="825"/>
      <c r="JUH757" s="825"/>
      <c r="JUI757" s="825"/>
      <c r="JUJ757" s="825"/>
      <c r="JUK757" s="825"/>
      <c r="JUL757" s="825"/>
      <c r="JUM757" s="825"/>
      <c r="JUN757" s="825"/>
      <c r="JUO757" s="825"/>
      <c r="JUP757" s="825"/>
      <c r="JUQ757" s="825"/>
      <c r="JUR757" s="825"/>
      <c r="JUS757" s="825"/>
      <c r="JUT757" s="825"/>
      <c r="JUU757" s="825"/>
      <c r="JUV757" s="825"/>
      <c r="JUW757" s="89"/>
      <c r="JUX757" s="89"/>
      <c r="JUY757" s="89"/>
      <c r="JUZ757" s="89"/>
      <c r="JVA757" s="89"/>
      <c r="JVB757" s="825"/>
      <c r="JVC757" s="825"/>
      <c r="JVD757" s="89"/>
      <c r="JVE757" s="89"/>
      <c r="JVF757" s="825"/>
      <c r="JVG757" s="825"/>
      <c r="JVH757" s="89"/>
      <c r="JVI757" s="89"/>
      <c r="JVJ757" s="825"/>
      <c r="JVK757" s="825"/>
      <c r="JVL757" s="825"/>
      <c r="JVM757" s="825"/>
      <c r="JVN757" s="825"/>
      <c r="JVO757" s="825"/>
      <c r="JVP757" s="825"/>
      <c r="JVQ757" s="89"/>
      <c r="JVR757" s="89"/>
      <c r="JVS757" s="825"/>
      <c r="JVT757" s="825"/>
      <c r="JVU757" s="89"/>
      <c r="JVV757" s="89"/>
      <c r="JVW757" s="825"/>
      <c r="JVX757" s="825"/>
      <c r="JVY757" s="825"/>
      <c r="JVZ757" s="825"/>
      <c r="JWA757" s="825"/>
      <c r="JWB757" s="203"/>
      <c r="JWC757" s="107"/>
      <c r="JWD757" s="825"/>
      <c r="JWE757" s="825"/>
      <c r="JWF757" s="825"/>
      <c r="JWG757" s="825"/>
      <c r="JWH757" s="825"/>
      <c r="JWI757" s="825"/>
      <c r="JWJ757" s="825"/>
      <c r="JWK757" s="168"/>
      <c r="JWL757" s="168"/>
      <c r="JWM757" s="168"/>
      <c r="JWN757" s="168"/>
      <c r="JWO757" s="168"/>
      <c r="JWP757" s="168"/>
      <c r="JWQ757" s="168"/>
      <c r="JWR757" s="168"/>
      <c r="JWS757" s="168"/>
      <c r="JWT757" s="168"/>
      <c r="JWU757" s="168"/>
      <c r="JWV757" s="168"/>
      <c r="JWW757" s="168"/>
      <c r="JWX757" s="168"/>
      <c r="JWY757" s="168"/>
      <c r="JWZ757" s="168"/>
      <c r="JXA757" s="168"/>
      <c r="JXB757" s="168"/>
      <c r="JXC757" s="168"/>
      <c r="JXD757" s="168"/>
      <c r="JXE757" s="168"/>
      <c r="JXF757" s="168"/>
      <c r="JXG757" s="168"/>
      <c r="JXH757" s="168"/>
      <c r="JXI757" s="168"/>
      <c r="JXJ757" s="168"/>
      <c r="JXK757" s="168"/>
      <c r="JXL757" s="168"/>
      <c r="JXM757" s="168"/>
      <c r="JXN757" s="168"/>
      <c r="JXO757" s="168"/>
      <c r="JXP757" s="168"/>
      <c r="JXQ757" s="168"/>
      <c r="JXR757" s="168"/>
      <c r="JXS757" s="168"/>
      <c r="JXT757" s="168"/>
      <c r="JXU757" s="168"/>
      <c r="JXV757" s="168"/>
      <c r="JXW757" s="168"/>
      <c r="JXX757" s="168"/>
      <c r="JXY757" s="168"/>
      <c r="JXZ757" s="168"/>
      <c r="JYA757" s="168"/>
      <c r="JYB757" s="168"/>
      <c r="JYC757" s="825"/>
      <c r="JYD757" s="825"/>
      <c r="JYE757" s="825"/>
      <c r="JYF757" s="825"/>
      <c r="JYG757" s="825"/>
      <c r="JYH757" s="825"/>
      <c r="JYI757" s="825"/>
      <c r="JYJ757" s="825"/>
      <c r="JYK757" s="825"/>
      <c r="JYL757" s="825"/>
      <c r="JYM757" s="825"/>
      <c r="JYN757" s="825"/>
      <c r="JYO757" s="825"/>
      <c r="JYP757" s="825"/>
      <c r="JYQ757" s="825"/>
      <c r="JYR757" s="825"/>
      <c r="JYS757" s="825"/>
      <c r="JYT757" s="825"/>
      <c r="JYU757" s="825"/>
      <c r="JYV757" s="825"/>
      <c r="JYW757" s="825"/>
      <c r="JYX757" s="825"/>
      <c r="JYY757" s="825"/>
      <c r="JYZ757" s="825"/>
      <c r="JZA757" s="89"/>
      <c r="JZB757" s="89"/>
      <c r="JZC757" s="89"/>
      <c r="JZD757" s="89"/>
      <c r="JZE757" s="89"/>
      <c r="JZF757" s="825"/>
      <c r="JZG757" s="825"/>
      <c r="JZH757" s="89"/>
      <c r="JZI757" s="89"/>
      <c r="JZJ757" s="825"/>
      <c r="JZK757" s="825"/>
      <c r="JZL757" s="89"/>
      <c r="JZM757" s="89"/>
      <c r="JZN757" s="825"/>
      <c r="JZO757" s="825"/>
      <c r="JZP757" s="825"/>
      <c r="JZQ757" s="825"/>
      <c r="JZR757" s="825"/>
      <c r="JZS757" s="825"/>
      <c r="JZT757" s="825"/>
      <c r="JZU757" s="89"/>
      <c r="JZV757" s="89"/>
      <c r="JZW757" s="825"/>
      <c r="JZX757" s="825"/>
      <c r="JZY757" s="89"/>
      <c r="JZZ757" s="89"/>
      <c r="KAA757" s="825"/>
      <c r="KAB757" s="825"/>
      <c r="KAC757" s="825"/>
      <c r="KAD757" s="825"/>
      <c r="KAE757" s="825"/>
      <c r="KAF757" s="203"/>
      <c r="KAG757" s="107"/>
      <c r="KAH757" s="825"/>
      <c r="KAI757" s="825"/>
      <c r="KAJ757" s="825"/>
      <c r="KAK757" s="825"/>
      <c r="KAL757" s="825"/>
      <c r="KAM757" s="825"/>
      <c r="KAN757" s="825"/>
      <c r="KAO757" s="168"/>
      <c r="KAP757" s="168"/>
      <c r="KAQ757" s="168"/>
      <c r="KAR757" s="168"/>
      <c r="KAS757" s="168"/>
      <c r="KAT757" s="168"/>
      <c r="KAU757" s="168"/>
      <c r="KAV757" s="168"/>
      <c r="KAW757" s="168"/>
      <c r="KAX757" s="168"/>
      <c r="KAY757" s="168"/>
      <c r="KAZ757" s="168"/>
      <c r="KBA757" s="168"/>
      <c r="KBB757" s="168"/>
      <c r="KBC757" s="168"/>
      <c r="KBD757" s="168"/>
      <c r="KBE757" s="168"/>
      <c r="KBF757" s="168"/>
      <c r="KBG757" s="168"/>
      <c r="KBH757" s="168"/>
      <c r="KBI757" s="168"/>
      <c r="KBJ757" s="168"/>
      <c r="KBK757" s="168"/>
      <c r="KBL757" s="168"/>
      <c r="KBM757" s="168"/>
      <c r="KBN757" s="168"/>
      <c r="KBO757" s="168"/>
      <c r="KBP757" s="168"/>
      <c r="KBQ757" s="168"/>
      <c r="KBR757" s="168"/>
      <c r="KBS757" s="168"/>
      <c r="KBT757" s="168"/>
      <c r="KBU757" s="168"/>
      <c r="KBV757" s="168"/>
      <c r="KBW757" s="168"/>
      <c r="KBX757" s="168"/>
      <c r="KBY757" s="168"/>
      <c r="KBZ757" s="168"/>
      <c r="KCA757" s="168"/>
      <c r="KCB757" s="168"/>
      <c r="KCC757" s="168"/>
      <c r="KCD757" s="168"/>
      <c r="KCE757" s="168"/>
      <c r="KCF757" s="168"/>
      <c r="KCG757" s="825"/>
      <c r="KCH757" s="825"/>
      <c r="KCI757" s="825"/>
      <c r="KCJ757" s="825"/>
      <c r="KCK757" s="825"/>
      <c r="KCL757" s="825"/>
      <c r="KCM757" s="825"/>
      <c r="KCN757" s="825"/>
      <c r="KCO757" s="825"/>
      <c r="KCP757" s="825"/>
      <c r="KCQ757" s="825"/>
      <c r="KCR757" s="825"/>
      <c r="KCS757" s="825"/>
      <c r="KCT757" s="825"/>
      <c r="KCU757" s="825"/>
      <c r="KCV757" s="825"/>
      <c r="KCW757" s="825"/>
      <c r="KCX757" s="825"/>
      <c r="KCY757" s="825"/>
      <c r="KCZ757" s="825"/>
      <c r="KDA757" s="825"/>
      <c r="KDB757" s="825"/>
      <c r="KDC757" s="825"/>
      <c r="KDD757" s="825"/>
      <c r="KDE757" s="89"/>
      <c r="KDF757" s="89"/>
      <c r="KDG757" s="89"/>
      <c r="KDH757" s="89"/>
      <c r="KDI757" s="89"/>
      <c r="KDJ757" s="825"/>
      <c r="KDK757" s="825"/>
      <c r="KDL757" s="89"/>
      <c r="KDM757" s="89"/>
      <c r="KDN757" s="825"/>
      <c r="KDO757" s="825"/>
      <c r="KDP757" s="89"/>
      <c r="KDQ757" s="89"/>
      <c r="KDR757" s="825"/>
      <c r="KDS757" s="825"/>
      <c r="KDT757" s="825"/>
      <c r="KDU757" s="825"/>
      <c r="KDV757" s="825"/>
      <c r="KDW757" s="825"/>
      <c r="KDX757" s="825"/>
      <c r="KDY757" s="89"/>
      <c r="KDZ757" s="89"/>
      <c r="KEA757" s="825"/>
      <c r="KEB757" s="825"/>
      <c r="KEC757" s="89"/>
      <c r="KED757" s="89"/>
      <c r="KEE757" s="825"/>
      <c r="KEF757" s="825"/>
      <c r="KEG757" s="825"/>
      <c r="KEH757" s="825"/>
      <c r="KEI757" s="825"/>
      <c r="KEJ757" s="203"/>
      <c r="KEK757" s="107"/>
      <c r="KEL757" s="825"/>
      <c r="KEM757" s="825"/>
      <c r="KEN757" s="825"/>
      <c r="KEO757" s="825"/>
      <c r="KEP757" s="825"/>
      <c r="KEQ757" s="825"/>
      <c r="KER757" s="825"/>
      <c r="KES757" s="168"/>
      <c r="KET757" s="168"/>
      <c r="KEU757" s="168"/>
      <c r="KEV757" s="168"/>
      <c r="KEW757" s="168"/>
      <c r="KEX757" s="168"/>
      <c r="KEY757" s="168"/>
      <c r="KEZ757" s="168"/>
      <c r="KFA757" s="168"/>
      <c r="KFB757" s="168"/>
      <c r="KFC757" s="168"/>
      <c r="KFD757" s="168"/>
      <c r="KFE757" s="168"/>
      <c r="KFF757" s="168"/>
      <c r="KFG757" s="168"/>
      <c r="KFH757" s="168"/>
      <c r="KFI757" s="168"/>
      <c r="KFJ757" s="168"/>
      <c r="KFK757" s="168"/>
      <c r="KFL757" s="168"/>
      <c r="KFM757" s="168"/>
      <c r="KFN757" s="168"/>
      <c r="KFO757" s="168"/>
      <c r="KFP757" s="168"/>
      <c r="KFQ757" s="168"/>
      <c r="KFR757" s="168"/>
      <c r="KFS757" s="168"/>
      <c r="KFT757" s="168"/>
      <c r="KFU757" s="168"/>
      <c r="KFV757" s="168"/>
      <c r="KFW757" s="168"/>
      <c r="KFX757" s="168"/>
      <c r="KFY757" s="168"/>
      <c r="KFZ757" s="168"/>
      <c r="KGA757" s="168"/>
      <c r="KGB757" s="168"/>
      <c r="KGC757" s="168"/>
      <c r="KGD757" s="168"/>
      <c r="KGE757" s="168"/>
      <c r="KGF757" s="168"/>
      <c r="KGG757" s="168"/>
      <c r="KGH757" s="168"/>
      <c r="KGI757" s="168"/>
      <c r="KGJ757" s="168"/>
      <c r="KGK757" s="825"/>
      <c r="KGL757" s="825"/>
      <c r="KGM757" s="825"/>
      <c r="KGN757" s="825"/>
      <c r="KGO757" s="825"/>
      <c r="KGP757" s="825"/>
      <c r="KGQ757" s="825"/>
      <c r="KGR757" s="825"/>
      <c r="KGS757" s="825"/>
      <c r="KGT757" s="825"/>
      <c r="KGU757" s="825"/>
      <c r="KGV757" s="825"/>
      <c r="KGW757" s="825"/>
      <c r="KGX757" s="825"/>
      <c r="KGY757" s="825"/>
      <c r="KGZ757" s="825"/>
      <c r="KHA757" s="825"/>
      <c r="KHB757" s="825"/>
      <c r="KHC757" s="825"/>
      <c r="KHD757" s="825"/>
      <c r="KHE757" s="825"/>
      <c r="KHF757" s="825"/>
      <c r="KHG757" s="825"/>
      <c r="KHH757" s="825"/>
      <c r="KHI757" s="89"/>
      <c r="KHJ757" s="89"/>
      <c r="KHK757" s="89"/>
      <c r="KHL757" s="89"/>
      <c r="KHM757" s="89"/>
      <c r="KHN757" s="825"/>
      <c r="KHO757" s="825"/>
      <c r="KHP757" s="89"/>
      <c r="KHQ757" s="89"/>
      <c r="KHR757" s="825"/>
      <c r="KHS757" s="825"/>
      <c r="KHT757" s="89"/>
      <c r="KHU757" s="89"/>
      <c r="KHV757" s="825"/>
      <c r="KHW757" s="825"/>
      <c r="KHX757" s="825"/>
      <c r="KHY757" s="825"/>
      <c r="KHZ757" s="825"/>
      <c r="KIA757" s="825"/>
      <c r="KIB757" s="825"/>
      <c r="KIC757" s="89"/>
      <c r="KID757" s="89"/>
      <c r="KIE757" s="825"/>
      <c r="KIF757" s="825"/>
      <c r="KIG757" s="89"/>
      <c r="KIH757" s="89"/>
      <c r="KII757" s="825"/>
      <c r="KIJ757" s="825"/>
      <c r="KIK757" s="825"/>
      <c r="KIL757" s="825"/>
      <c r="KIM757" s="825"/>
      <c r="KIN757" s="203"/>
      <c r="KIO757" s="107"/>
      <c r="KIP757" s="825"/>
      <c r="KIQ757" s="825"/>
      <c r="KIR757" s="825"/>
      <c r="KIS757" s="825"/>
      <c r="KIT757" s="825"/>
      <c r="KIU757" s="825"/>
      <c r="KIV757" s="825"/>
      <c r="KIW757" s="168"/>
      <c r="KIX757" s="168"/>
      <c r="KIY757" s="168"/>
      <c r="KIZ757" s="168"/>
      <c r="KJA757" s="168"/>
      <c r="KJB757" s="168"/>
      <c r="KJC757" s="168"/>
      <c r="KJD757" s="168"/>
      <c r="KJE757" s="168"/>
      <c r="KJF757" s="168"/>
      <c r="KJG757" s="168"/>
      <c r="KJH757" s="168"/>
      <c r="KJI757" s="168"/>
      <c r="KJJ757" s="168"/>
      <c r="KJK757" s="168"/>
      <c r="KJL757" s="168"/>
      <c r="KJM757" s="168"/>
      <c r="KJN757" s="168"/>
      <c r="KJO757" s="168"/>
      <c r="KJP757" s="168"/>
      <c r="KJQ757" s="168"/>
      <c r="KJR757" s="168"/>
      <c r="KJS757" s="168"/>
      <c r="KJT757" s="168"/>
      <c r="KJU757" s="168"/>
      <c r="KJV757" s="168"/>
      <c r="KJW757" s="168"/>
      <c r="KJX757" s="168"/>
      <c r="KJY757" s="168"/>
      <c r="KJZ757" s="168"/>
      <c r="KKA757" s="168"/>
      <c r="KKB757" s="168"/>
      <c r="KKC757" s="168"/>
      <c r="KKD757" s="168"/>
      <c r="KKE757" s="168"/>
      <c r="KKF757" s="168"/>
      <c r="KKG757" s="168"/>
      <c r="KKH757" s="168"/>
      <c r="KKI757" s="168"/>
      <c r="KKJ757" s="168"/>
      <c r="KKK757" s="168"/>
      <c r="KKL757" s="168"/>
      <c r="KKM757" s="168"/>
      <c r="KKN757" s="168"/>
      <c r="KKO757" s="825"/>
      <c r="KKP757" s="825"/>
      <c r="KKQ757" s="825"/>
      <c r="KKR757" s="825"/>
      <c r="KKS757" s="825"/>
      <c r="KKT757" s="825"/>
      <c r="KKU757" s="825"/>
      <c r="KKV757" s="825"/>
      <c r="KKW757" s="825"/>
      <c r="KKX757" s="825"/>
      <c r="KKY757" s="825"/>
      <c r="KKZ757" s="825"/>
      <c r="KLA757" s="825"/>
      <c r="KLB757" s="825"/>
      <c r="KLC757" s="825"/>
      <c r="KLD757" s="825"/>
      <c r="KLE757" s="825"/>
      <c r="KLF757" s="825"/>
      <c r="KLG757" s="825"/>
      <c r="KLH757" s="825"/>
      <c r="KLI757" s="825"/>
      <c r="KLJ757" s="825"/>
      <c r="KLK757" s="825"/>
      <c r="KLL757" s="825"/>
      <c r="KLM757" s="89"/>
      <c r="KLN757" s="89"/>
      <c r="KLO757" s="89"/>
      <c r="KLP757" s="89"/>
      <c r="KLQ757" s="89"/>
      <c r="KLR757" s="825"/>
      <c r="KLS757" s="825"/>
      <c r="KLT757" s="89"/>
      <c r="KLU757" s="89"/>
      <c r="KLV757" s="825"/>
      <c r="KLW757" s="825"/>
      <c r="KLX757" s="89"/>
      <c r="KLY757" s="89"/>
      <c r="KLZ757" s="825"/>
      <c r="KMA757" s="825"/>
      <c r="KMB757" s="825"/>
      <c r="KMC757" s="825"/>
      <c r="KMD757" s="825"/>
      <c r="KME757" s="825"/>
      <c r="KMF757" s="825"/>
      <c r="KMG757" s="89"/>
      <c r="KMH757" s="89"/>
      <c r="KMI757" s="825"/>
      <c r="KMJ757" s="825"/>
      <c r="KMK757" s="89"/>
      <c r="KML757" s="89"/>
      <c r="KMM757" s="825"/>
      <c r="KMN757" s="825"/>
      <c r="KMO757" s="825"/>
      <c r="KMP757" s="825"/>
      <c r="KMQ757" s="825"/>
      <c r="KMR757" s="203"/>
      <c r="KMS757" s="107"/>
      <c r="KMT757" s="825"/>
      <c r="KMU757" s="825"/>
      <c r="KMV757" s="825"/>
      <c r="KMW757" s="825"/>
      <c r="KMX757" s="825"/>
      <c r="KMY757" s="825"/>
      <c r="KMZ757" s="825"/>
      <c r="KNA757" s="168"/>
      <c r="KNB757" s="168"/>
      <c r="KNC757" s="168"/>
      <c r="KND757" s="168"/>
      <c r="KNE757" s="168"/>
      <c r="KNF757" s="168"/>
      <c r="KNG757" s="168"/>
      <c r="KNH757" s="168"/>
      <c r="KNI757" s="168"/>
      <c r="KNJ757" s="168"/>
      <c r="KNK757" s="168"/>
      <c r="KNL757" s="168"/>
      <c r="KNM757" s="168"/>
      <c r="KNN757" s="168"/>
      <c r="KNO757" s="168"/>
      <c r="KNP757" s="168"/>
      <c r="KNQ757" s="168"/>
      <c r="KNR757" s="168"/>
      <c r="KNS757" s="168"/>
      <c r="KNT757" s="168"/>
      <c r="KNU757" s="168"/>
      <c r="KNV757" s="168"/>
      <c r="KNW757" s="168"/>
      <c r="KNX757" s="168"/>
      <c r="KNY757" s="168"/>
      <c r="KNZ757" s="168"/>
      <c r="KOA757" s="168"/>
      <c r="KOB757" s="168"/>
      <c r="KOC757" s="168"/>
      <c r="KOD757" s="168"/>
      <c r="KOE757" s="168"/>
      <c r="KOF757" s="168"/>
      <c r="KOG757" s="168"/>
      <c r="KOH757" s="168"/>
      <c r="KOI757" s="168"/>
      <c r="KOJ757" s="168"/>
      <c r="KOK757" s="168"/>
      <c r="KOL757" s="168"/>
      <c r="KOM757" s="168"/>
      <c r="KON757" s="168"/>
      <c r="KOO757" s="168"/>
      <c r="KOP757" s="168"/>
      <c r="KOQ757" s="168"/>
      <c r="KOR757" s="168"/>
      <c r="KOS757" s="825"/>
      <c r="KOT757" s="825"/>
      <c r="KOU757" s="825"/>
      <c r="KOV757" s="825"/>
      <c r="KOW757" s="825"/>
      <c r="KOX757" s="825"/>
      <c r="KOY757" s="825"/>
      <c r="KOZ757" s="825"/>
      <c r="KPA757" s="825"/>
      <c r="KPB757" s="825"/>
      <c r="KPC757" s="825"/>
      <c r="KPD757" s="825"/>
      <c r="KPE757" s="825"/>
      <c r="KPF757" s="825"/>
      <c r="KPG757" s="825"/>
      <c r="KPH757" s="825"/>
      <c r="KPI757" s="825"/>
      <c r="KPJ757" s="825"/>
      <c r="KPK757" s="825"/>
      <c r="KPL757" s="825"/>
      <c r="KPM757" s="825"/>
      <c r="KPN757" s="825"/>
      <c r="KPO757" s="825"/>
      <c r="KPP757" s="825"/>
      <c r="KPQ757" s="89"/>
      <c r="KPR757" s="89"/>
      <c r="KPS757" s="89"/>
      <c r="KPT757" s="89"/>
      <c r="KPU757" s="89"/>
      <c r="KPV757" s="825"/>
      <c r="KPW757" s="825"/>
      <c r="KPX757" s="89"/>
      <c r="KPY757" s="89"/>
      <c r="KPZ757" s="825"/>
      <c r="KQA757" s="825"/>
      <c r="KQB757" s="89"/>
      <c r="KQC757" s="89"/>
      <c r="KQD757" s="825"/>
      <c r="KQE757" s="825"/>
      <c r="KQF757" s="825"/>
      <c r="KQG757" s="825"/>
      <c r="KQH757" s="825"/>
      <c r="KQI757" s="825"/>
      <c r="KQJ757" s="825"/>
      <c r="KQK757" s="89"/>
      <c r="KQL757" s="89"/>
      <c r="KQM757" s="825"/>
      <c r="KQN757" s="825"/>
      <c r="KQO757" s="89"/>
      <c r="KQP757" s="89"/>
      <c r="KQQ757" s="825"/>
      <c r="KQR757" s="825"/>
      <c r="KQS757" s="825"/>
      <c r="KQT757" s="825"/>
      <c r="KQU757" s="825"/>
      <c r="KQV757" s="203"/>
      <c r="KQW757" s="107"/>
      <c r="KQX757" s="825"/>
      <c r="KQY757" s="825"/>
      <c r="KQZ757" s="825"/>
      <c r="KRA757" s="825"/>
      <c r="KRB757" s="825"/>
      <c r="KRC757" s="825"/>
      <c r="KRD757" s="825"/>
      <c r="KRE757" s="168"/>
      <c r="KRF757" s="168"/>
      <c r="KRG757" s="168"/>
      <c r="KRH757" s="168"/>
      <c r="KRI757" s="168"/>
      <c r="KRJ757" s="168"/>
      <c r="KRK757" s="168"/>
      <c r="KRL757" s="168"/>
      <c r="KRM757" s="168"/>
      <c r="KRN757" s="168"/>
      <c r="KRO757" s="168"/>
      <c r="KRP757" s="168"/>
      <c r="KRQ757" s="168"/>
      <c r="KRR757" s="168"/>
      <c r="KRS757" s="168"/>
      <c r="KRT757" s="168"/>
      <c r="KRU757" s="168"/>
      <c r="KRV757" s="168"/>
      <c r="KRW757" s="168"/>
      <c r="KRX757" s="168"/>
      <c r="KRY757" s="168"/>
      <c r="KRZ757" s="168"/>
      <c r="KSA757" s="168"/>
      <c r="KSB757" s="168"/>
      <c r="KSC757" s="168"/>
      <c r="KSD757" s="168"/>
      <c r="KSE757" s="168"/>
      <c r="KSF757" s="168"/>
      <c r="KSG757" s="168"/>
      <c r="KSH757" s="168"/>
      <c r="KSI757" s="168"/>
      <c r="KSJ757" s="168"/>
      <c r="KSK757" s="168"/>
      <c r="KSL757" s="168"/>
      <c r="KSM757" s="168"/>
      <c r="KSN757" s="168"/>
      <c r="KSO757" s="168"/>
      <c r="KSP757" s="168"/>
      <c r="KSQ757" s="168"/>
      <c r="KSR757" s="168"/>
      <c r="KSS757" s="168"/>
      <c r="KST757" s="168"/>
      <c r="KSU757" s="168"/>
      <c r="KSV757" s="168"/>
      <c r="KSW757" s="825"/>
      <c r="KSX757" s="825"/>
      <c r="KSY757" s="825"/>
      <c r="KSZ757" s="825"/>
      <c r="KTA757" s="825"/>
      <c r="KTB757" s="825"/>
      <c r="KTC757" s="825"/>
      <c r="KTD757" s="825"/>
      <c r="KTE757" s="825"/>
      <c r="KTF757" s="825"/>
      <c r="KTG757" s="825"/>
      <c r="KTH757" s="825"/>
      <c r="KTI757" s="825"/>
      <c r="KTJ757" s="825"/>
      <c r="KTK757" s="825"/>
      <c r="KTL757" s="825"/>
      <c r="KTM757" s="825"/>
      <c r="KTN757" s="825"/>
      <c r="KTO757" s="825"/>
      <c r="KTP757" s="825"/>
      <c r="KTQ757" s="825"/>
      <c r="KTR757" s="825"/>
      <c r="KTS757" s="825"/>
      <c r="KTT757" s="825"/>
      <c r="KTU757" s="89"/>
      <c r="KTV757" s="89"/>
      <c r="KTW757" s="89"/>
      <c r="KTX757" s="89"/>
      <c r="KTY757" s="89"/>
      <c r="KTZ757" s="825"/>
      <c r="KUA757" s="825"/>
      <c r="KUB757" s="89"/>
      <c r="KUC757" s="89"/>
      <c r="KUD757" s="825"/>
      <c r="KUE757" s="825"/>
      <c r="KUF757" s="89"/>
      <c r="KUG757" s="89"/>
      <c r="KUH757" s="825"/>
      <c r="KUI757" s="825"/>
      <c r="KUJ757" s="825"/>
      <c r="KUK757" s="825"/>
      <c r="KUL757" s="825"/>
      <c r="KUM757" s="825"/>
      <c r="KUN757" s="825"/>
      <c r="KUO757" s="89"/>
      <c r="KUP757" s="89"/>
      <c r="KUQ757" s="825"/>
      <c r="KUR757" s="825"/>
      <c r="KUS757" s="89"/>
      <c r="KUT757" s="89"/>
      <c r="KUU757" s="825"/>
      <c r="KUV757" s="825"/>
      <c r="KUW757" s="825"/>
      <c r="KUX757" s="825"/>
      <c r="KUY757" s="825"/>
      <c r="KUZ757" s="203"/>
      <c r="KVA757" s="107"/>
      <c r="KVB757" s="825"/>
      <c r="KVC757" s="825"/>
      <c r="KVD757" s="825"/>
      <c r="KVE757" s="825"/>
      <c r="KVF757" s="825"/>
      <c r="KVG757" s="825"/>
      <c r="KVH757" s="825"/>
      <c r="KVI757" s="168"/>
      <c r="KVJ757" s="168"/>
      <c r="KVK757" s="168"/>
      <c r="KVL757" s="168"/>
      <c r="KVM757" s="168"/>
      <c r="KVN757" s="168"/>
      <c r="KVO757" s="168"/>
      <c r="KVP757" s="168"/>
      <c r="KVQ757" s="168"/>
      <c r="KVR757" s="168"/>
      <c r="KVS757" s="168"/>
      <c r="KVT757" s="168"/>
      <c r="KVU757" s="168"/>
      <c r="KVV757" s="168"/>
      <c r="KVW757" s="168"/>
      <c r="KVX757" s="168"/>
      <c r="KVY757" s="168"/>
      <c r="KVZ757" s="168"/>
      <c r="KWA757" s="168"/>
      <c r="KWB757" s="168"/>
      <c r="KWC757" s="168"/>
      <c r="KWD757" s="168"/>
      <c r="KWE757" s="168"/>
      <c r="KWF757" s="168"/>
      <c r="KWG757" s="168"/>
      <c r="KWH757" s="168"/>
      <c r="KWI757" s="168"/>
      <c r="KWJ757" s="168"/>
      <c r="KWK757" s="168"/>
      <c r="KWL757" s="168"/>
      <c r="KWM757" s="168"/>
      <c r="KWN757" s="168"/>
      <c r="KWO757" s="168"/>
      <c r="KWP757" s="168"/>
      <c r="KWQ757" s="168"/>
      <c r="KWR757" s="168"/>
      <c r="KWS757" s="168"/>
      <c r="KWT757" s="168"/>
      <c r="KWU757" s="168"/>
      <c r="KWV757" s="168"/>
      <c r="KWW757" s="168"/>
      <c r="KWX757" s="168"/>
      <c r="KWY757" s="168"/>
      <c r="KWZ757" s="168"/>
      <c r="KXA757" s="825"/>
      <c r="KXB757" s="825"/>
      <c r="KXC757" s="825"/>
      <c r="KXD757" s="825"/>
      <c r="KXE757" s="825"/>
      <c r="KXF757" s="825"/>
      <c r="KXG757" s="825"/>
      <c r="KXH757" s="825"/>
      <c r="KXI757" s="825"/>
      <c r="KXJ757" s="825"/>
      <c r="KXK757" s="825"/>
      <c r="KXL757" s="825"/>
      <c r="KXM757" s="825"/>
      <c r="KXN757" s="825"/>
      <c r="KXO757" s="825"/>
      <c r="KXP757" s="825"/>
      <c r="KXQ757" s="825"/>
      <c r="KXR757" s="825"/>
      <c r="KXS757" s="825"/>
      <c r="KXT757" s="825"/>
      <c r="KXU757" s="825"/>
      <c r="KXV757" s="825"/>
      <c r="KXW757" s="825"/>
      <c r="KXX757" s="825"/>
      <c r="KXY757" s="89"/>
      <c r="KXZ757" s="89"/>
      <c r="KYA757" s="89"/>
      <c r="KYB757" s="89"/>
      <c r="KYC757" s="89"/>
      <c r="KYD757" s="825"/>
      <c r="KYE757" s="825"/>
      <c r="KYF757" s="89"/>
      <c r="KYG757" s="89"/>
      <c r="KYH757" s="825"/>
      <c r="KYI757" s="825"/>
      <c r="KYJ757" s="89"/>
      <c r="KYK757" s="89"/>
      <c r="KYL757" s="825"/>
      <c r="KYM757" s="825"/>
      <c r="KYN757" s="825"/>
      <c r="KYO757" s="825"/>
      <c r="KYP757" s="825"/>
      <c r="KYQ757" s="825"/>
      <c r="KYR757" s="825"/>
      <c r="KYS757" s="89"/>
      <c r="KYT757" s="89"/>
      <c r="KYU757" s="825"/>
      <c r="KYV757" s="825"/>
      <c r="KYW757" s="89"/>
      <c r="KYX757" s="89"/>
      <c r="KYY757" s="825"/>
      <c r="KYZ757" s="825"/>
      <c r="KZA757" s="825"/>
      <c r="KZB757" s="825"/>
      <c r="KZC757" s="825"/>
      <c r="KZD757" s="203"/>
      <c r="KZE757" s="107"/>
      <c r="KZF757" s="825"/>
      <c r="KZG757" s="825"/>
      <c r="KZH757" s="825"/>
      <c r="KZI757" s="825"/>
      <c r="KZJ757" s="825"/>
      <c r="KZK757" s="825"/>
      <c r="KZL757" s="825"/>
      <c r="KZM757" s="168"/>
      <c r="KZN757" s="168"/>
      <c r="KZO757" s="168"/>
      <c r="KZP757" s="168"/>
      <c r="KZQ757" s="168"/>
      <c r="KZR757" s="168"/>
      <c r="KZS757" s="168"/>
      <c r="KZT757" s="168"/>
      <c r="KZU757" s="168"/>
      <c r="KZV757" s="168"/>
      <c r="KZW757" s="168"/>
      <c r="KZX757" s="168"/>
      <c r="KZY757" s="168"/>
      <c r="KZZ757" s="168"/>
      <c r="LAA757" s="168"/>
      <c r="LAB757" s="168"/>
      <c r="LAC757" s="168"/>
      <c r="LAD757" s="168"/>
      <c r="LAE757" s="168"/>
      <c r="LAF757" s="168"/>
      <c r="LAG757" s="168"/>
      <c r="LAH757" s="168"/>
      <c r="LAI757" s="168"/>
      <c r="LAJ757" s="168"/>
      <c r="LAK757" s="168"/>
      <c r="LAL757" s="168"/>
      <c r="LAM757" s="168"/>
      <c r="LAN757" s="168"/>
      <c r="LAO757" s="168"/>
      <c r="LAP757" s="168"/>
      <c r="LAQ757" s="168"/>
      <c r="LAR757" s="168"/>
      <c r="LAS757" s="168"/>
      <c r="LAT757" s="168"/>
      <c r="LAU757" s="168"/>
      <c r="LAV757" s="168"/>
      <c r="LAW757" s="168"/>
      <c r="LAX757" s="168"/>
      <c r="LAY757" s="168"/>
      <c r="LAZ757" s="168"/>
      <c r="LBA757" s="168"/>
      <c r="LBB757" s="168"/>
      <c r="LBC757" s="168"/>
      <c r="LBD757" s="168"/>
      <c r="LBE757" s="825"/>
      <c r="LBF757" s="825"/>
      <c r="LBG757" s="825"/>
      <c r="LBH757" s="825"/>
      <c r="LBI757" s="825"/>
      <c r="LBJ757" s="825"/>
      <c r="LBK757" s="825"/>
      <c r="LBL757" s="825"/>
      <c r="LBM757" s="825"/>
      <c r="LBN757" s="825"/>
      <c r="LBO757" s="825"/>
      <c r="LBP757" s="825"/>
      <c r="LBQ757" s="825"/>
      <c r="LBR757" s="825"/>
      <c r="LBS757" s="825"/>
      <c r="LBT757" s="825"/>
      <c r="LBU757" s="825"/>
      <c r="LBV757" s="825"/>
      <c r="LBW757" s="825"/>
      <c r="LBX757" s="825"/>
      <c r="LBY757" s="825"/>
      <c r="LBZ757" s="825"/>
      <c r="LCA757" s="825"/>
      <c r="LCB757" s="825"/>
      <c r="LCC757" s="89"/>
      <c r="LCD757" s="89"/>
      <c r="LCE757" s="89"/>
      <c r="LCF757" s="89"/>
      <c r="LCG757" s="89"/>
      <c r="LCH757" s="825"/>
      <c r="LCI757" s="825"/>
      <c r="LCJ757" s="89"/>
      <c r="LCK757" s="89"/>
      <c r="LCL757" s="825"/>
      <c r="LCM757" s="825"/>
      <c r="LCN757" s="89"/>
      <c r="LCO757" s="89"/>
      <c r="LCP757" s="825"/>
      <c r="LCQ757" s="825"/>
      <c r="LCR757" s="825"/>
      <c r="LCS757" s="825"/>
      <c r="LCT757" s="825"/>
      <c r="LCU757" s="825"/>
      <c r="LCV757" s="825"/>
      <c r="LCW757" s="89"/>
      <c r="LCX757" s="89"/>
      <c r="LCY757" s="825"/>
      <c r="LCZ757" s="825"/>
      <c r="LDA757" s="89"/>
      <c r="LDB757" s="89"/>
      <c r="LDC757" s="825"/>
      <c r="LDD757" s="825"/>
      <c r="LDE757" s="825"/>
      <c r="LDF757" s="825"/>
      <c r="LDG757" s="825"/>
      <c r="LDH757" s="203"/>
      <c r="LDI757" s="107"/>
      <c r="LDJ757" s="825"/>
      <c r="LDK757" s="825"/>
      <c r="LDL757" s="825"/>
      <c r="LDM757" s="825"/>
      <c r="LDN757" s="825"/>
      <c r="LDO757" s="825"/>
      <c r="LDP757" s="825"/>
      <c r="LDQ757" s="168"/>
      <c r="LDR757" s="168"/>
      <c r="LDS757" s="168"/>
      <c r="LDT757" s="168"/>
      <c r="LDU757" s="168"/>
      <c r="LDV757" s="168"/>
      <c r="LDW757" s="168"/>
      <c r="LDX757" s="168"/>
      <c r="LDY757" s="168"/>
      <c r="LDZ757" s="168"/>
      <c r="LEA757" s="168"/>
      <c r="LEB757" s="168"/>
      <c r="LEC757" s="168"/>
      <c r="LED757" s="168"/>
      <c r="LEE757" s="168"/>
      <c r="LEF757" s="168"/>
      <c r="LEG757" s="168"/>
      <c r="LEH757" s="168"/>
      <c r="LEI757" s="168"/>
      <c r="LEJ757" s="168"/>
      <c r="LEK757" s="168"/>
      <c r="LEL757" s="168"/>
      <c r="LEM757" s="168"/>
      <c r="LEN757" s="168"/>
      <c r="LEO757" s="168"/>
      <c r="LEP757" s="168"/>
      <c r="LEQ757" s="168"/>
      <c r="LER757" s="168"/>
      <c r="LES757" s="168"/>
      <c r="LET757" s="168"/>
      <c r="LEU757" s="168"/>
      <c r="LEV757" s="168"/>
      <c r="LEW757" s="168"/>
      <c r="LEX757" s="168"/>
      <c r="LEY757" s="168"/>
      <c r="LEZ757" s="168"/>
      <c r="LFA757" s="168"/>
      <c r="LFB757" s="168"/>
      <c r="LFC757" s="168"/>
      <c r="LFD757" s="168"/>
      <c r="LFE757" s="168"/>
      <c r="LFF757" s="168"/>
      <c r="LFG757" s="168"/>
      <c r="LFH757" s="168"/>
      <c r="LFI757" s="825"/>
      <c r="LFJ757" s="825"/>
      <c r="LFK757" s="825"/>
      <c r="LFL757" s="825"/>
      <c r="LFM757" s="825"/>
      <c r="LFN757" s="825"/>
      <c r="LFO757" s="825"/>
      <c r="LFP757" s="825"/>
      <c r="LFQ757" s="825"/>
      <c r="LFR757" s="825"/>
      <c r="LFS757" s="825"/>
      <c r="LFT757" s="825"/>
      <c r="LFU757" s="825"/>
      <c r="LFV757" s="825"/>
      <c r="LFW757" s="825"/>
      <c r="LFX757" s="825"/>
      <c r="LFY757" s="825"/>
      <c r="LFZ757" s="825"/>
      <c r="LGA757" s="825"/>
      <c r="LGB757" s="825"/>
      <c r="LGC757" s="825"/>
      <c r="LGD757" s="825"/>
      <c r="LGE757" s="825"/>
      <c r="LGF757" s="825"/>
      <c r="LGG757" s="89"/>
      <c r="LGH757" s="89"/>
      <c r="LGI757" s="89"/>
      <c r="LGJ757" s="89"/>
      <c r="LGK757" s="89"/>
      <c r="LGL757" s="825"/>
      <c r="LGM757" s="825"/>
      <c r="LGN757" s="89"/>
      <c r="LGO757" s="89"/>
      <c r="LGP757" s="825"/>
      <c r="LGQ757" s="825"/>
      <c r="LGR757" s="89"/>
      <c r="LGS757" s="89"/>
      <c r="LGT757" s="825"/>
      <c r="LGU757" s="825"/>
      <c r="LGV757" s="825"/>
      <c r="LGW757" s="825"/>
      <c r="LGX757" s="825"/>
      <c r="LGY757" s="825"/>
      <c r="LGZ757" s="825"/>
      <c r="LHA757" s="89"/>
      <c r="LHB757" s="89"/>
      <c r="LHC757" s="825"/>
      <c r="LHD757" s="825"/>
      <c r="LHE757" s="89"/>
      <c r="LHF757" s="89"/>
      <c r="LHG757" s="825"/>
      <c r="LHH757" s="825"/>
      <c r="LHI757" s="825"/>
      <c r="LHJ757" s="825"/>
      <c r="LHK757" s="825"/>
      <c r="LHL757" s="203"/>
      <c r="LHM757" s="107"/>
      <c r="LHN757" s="825"/>
      <c r="LHO757" s="825"/>
      <c r="LHP757" s="825"/>
      <c r="LHQ757" s="825"/>
      <c r="LHR757" s="825"/>
      <c r="LHS757" s="825"/>
      <c r="LHT757" s="825"/>
      <c r="LHU757" s="168"/>
      <c r="LHV757" s="168"/>
      <c r="LHW757" s="168"/>
      <c r="LHX757" s="168"/>
      <c r="LHY757" s="168"/>
      <c r="LHZ757" s="168"/>
      <c r="LIA757" s="168"/>
      <c r="LIB757" s="168"/>
      <c r="LIC757" s="168"/>
      <c r="LID757" s="168"/>
      <c r="LIE757" s="168"/>
      <c r="LIF757" s="168"/>
      <c r="LIG757" s="168"/>
      <c r="LIH757" s="168"/>
      <c r="LII757" s="168"/>
      <c r="LIJ757" s="168"/>
      <c r="LIK757" s="168"/>
      <c r="LIL757" s="168"/>
      <c r="LIM757" s="168"/>
      <c r="LIN757" s="168"/>
      <c r="LIO757" s="168"/>
      <c r="LIP757" s="168"/>
      <c r="LIQ757" s="168"/>
      <c r="LIR757" s="168"/>
      <c r="LIS757" s="168"/>
      <c r="LIT757" s="168"/>
      <c r="LIU757" s="168"/>
      <c r="LIV757" s="168"/>
      <c r="LIW757" s="168"/>
      <c r="LIX757" s="168"/>
      <c r="LIY757" s="168"/>
      <c r="LIZ757" s="168"/>
      <c r="LJA757" s="168"/>
      <c r="LJB757" s="168"/>
      <c r="LJC757" s="168"/>
      <c r="LJD757" s="168"/>
      <c r="LJE757" s="168"/>
      <c r="LJF757" s="168"/>
      <c r="LJG757" s="168"/>
      <c r="LJH757" s="168"/>
      <c r="LJI757" s="168"/>
      <c r="LJJ757" s="168"/>
      <c r="LJK757" s="168"/>
      <c r="LJL757" s="168"/>
      <c r="LJM757" s="825"/>
      <c r="LJN757" s="825"/>
      <c r="LJO757" s="825"/>
      <c r="LJP757" s="825"/>
      <c r="LJQ757" s="825"/>
      <c r="LJR757" s="825"/>
      <c r="LJS757" s="825"/>
      <c r="LJT757" s="825"/>
      <c r="LJU757" s="825"/>
      <c r="LJV757" s="825"/>
      <c r="LJW757" s="825"/>
      <c r="LJX757" s="825"/>
      <c r="LJY757" s="825"/>
      <c r="LJZ757" s="825"/>
      <c r="LKA757" s="825"/>
      <c r="LKB757" s="825"/>
      <c r="LKC757" s="825"/>
      <c r="LKD757" s="825"/>
      <c r="LKE757" s="825"/>
      <c r="LKF757" s="825"/>
      <c r="LKG757" s="825"/>
      <c r="LKH757" s="825"/>
      <c r="LKI757" s="825"/>
      <c r="LKJ757" s="825"/>
      <c r="LKK757" s="89"/>
      <c r="LKL757" s="89"/>
      <c r="LKM757" s="89"/>
      <c r="LKN757" s="89"/>
      <c r="LKO757" s="89"/>
      <c r="LKP757" s="825"/>
      <c r="LKQ757" s="825"/>
      <c r="LKR757" s="89"/>
      <c r="LKS757" s="89"/>
      <c r="LKT757" s="825"/>
      <c r="LKU757" s="825"/>
      <c r="LKV757" s="89"/>
      <c r="LKW757" s="89"/>
      <c r="LKX757" s="825"/>
      <c r="LKY757" s="825"/>
      <c r="LKZ757" s="825"/>
      <c r="LLA757" s="825"/>
      <c r="LLB757" s="825"/>
      <c r="LLC757" s="825"/>
      <c r="LLD757" s="825"/>
      <c r="LLE757" s="89"/>
      <c r="LLF757" s="89"/>
      <c r="LLG757" s="825"/>
      <c r="LLH757" s="825"/>
      <c r="LLI757" s="89"/>
      <c r="LLJ757" s="89"/>
      <c r="LLK757" s="825"/>
      <c r="LLL757" s="825"/>
      <c r="LLM757" s="825"/>
      <c r="LLN757" s="825"/>
      <c r="LLO757" s="825"/>
      <c r="LLP757" s="203"/>
      <c r="LLQ757" s="107"/>
      <c r="LLR757" s="825"/>
      <c r="LLS757" s="825"/>
      <c r="LLT757" s="825"/>
      <c r="LLU757" s="825"/>
      <c r="LLV757" s="825"/>
      <c r="LLW757" s="825"/>
      <c r="LLX757" s="825"/>
      <c r="LLY757" s="168"/>
      <c r="LLZ757" s="168"/>
      <c r="LMA757" s="168"/>
      <c r="LMB757" s="168"/>
      <c r="LMC757" s="168"/>
      <c r="LMD757" s="168"/>
      <c r="LME757" s="168"/>
      <c r="LMF757" s="168"/>
      <c r="LMG757" s="168"/>
      <c r="LMH757" s="168"/>
      <c r="LMI757" s="168"/>
      <c r="LMJ757" s="168"/>
      <c r="LMK757" s="168"/>
      <c r="LML757" s="168"/>
      <c r="LMM757" s="168"/>
      <c r="LMN757" s="168"/>
      <c r="LMO757" s="168"/>
      <c r="LMP757" s="168"/>
      <c r="LMQ757" s="168"/>
      <c r="LMR757" s="168"/>
      <c r="LMS757" s="168"/>
      <c r="LMT757" s="168"/>
      <c r="LMU757" s="168"/>
      <c r="LMV757" s="168"/>
      <c r="LMW757" s="168"/>
      <c r="LMX757" s="168"/>
      <c r="LMY757" s="168"/>
      <c r="LMZ757" s="168"/>
      <c r="LNA757" s="168"/>
      <c r="LNB757" s="168"/>
      <c r="LNC757" s="168"/>
      <c r="LND757" s="168"/>
      <c r="LNE757" s="168"/>
      <c r="LNF757" s="168"/>
      <c r="LNG757" s="168"/>
      <c r="LNH757" s="168"/>
      <c r="LNI757" s="168"/>
      <c r="LNJ757" s="168"/>
      <c r="LNK757" s="168"/>
      <c r="LNL757" s="168"/>
      <c r="LNM757" s="168"/>
      <c r="LNN757" s="168"/>
      <c r="LNO757" s="168"/>
      <c r="LNP757" s="168"/>
      <c r="LNQ757" s="825"/>
      <c r="LNR757" s="825"/>
      <c r="LNS757" s="825"/>
      <c r="LNT757" s="825"/>
      <c r="LNU757" s="825"/>
      <c r="LNV757" s="825"/>
      <c r="LNW757" s="825"/>
      <c r="LNX757" s="825"/>
      <c r="LNY757" s="825"/>
      <c r="LNZ757" s="825"/>
      <c r="LOA757" s="825"/>
      <c r="LOB757" s="825"/>
      <c r="LOC757" s="825"/>
      <c r="LOD757" s="825"/>
      <c r="LOE757" s="825"/>
      <c r="LOF757" s="825"/>
      <c r="LOG757" s="825"/>
      <c r="LOH757" s="825"/>
      <c r="LOI757" s="825"/>
      <c r="LOJ757" s="825"/>
      <c r="LOK757" s="825"/>
      <c r="LOL757" s="825"/>
      <c r="LOM757" s="825"/>
      <c r="LON757" s="825"/>
      <c r="LOO757" s="89"/>
      <c r="LOP757" s="89"/>
      <c r="LOQ757" s="89"/>
      <c r="LOR757" s="89"/>
      <c r="LOS757" s="89"/>
      <c r="LOT757" s="825"/>
      <c r="LOU757" s="825"/>
      <c r="LOV757" s="89"/>
      <c r="LOW757" s="89"/>
      <c r="LOX757" s="825"/>
      <c r="LOY757" s="825"/>
      <c r="LOZ757" s="89"/>
      <c r="LPA757" s="89"/>
      <c r="LPB757" s="825"/>
      <c r="LPC757" s="825"/>
      <c r="LPD757" s="825"/>
      <c r="LPE757" s="825"/>
      <c r="LPF757" s="825"/>
      <c r="LPG757" s="825"/>
      <c r="LPH757" s="825"/>
      <c r="LPI757" s="89"/>
      <c r="LPJ757" s="89"/>
      <c r="LPK757" s="825"/>
      <c r="LPL757" s="825"/>
      <c r="LPM757" s="89"/>
      <c r="LPN757" s="89"/>
      <c r="LPO757" s="825"/>
      <c r="LPP757" s="825"/>
      <c r="LPQ757" s="825"/>
      <c r="LPR757" s="825"/>
      <c r="LPS757" s="825"/>
      <c r="LPT757" s="203"/>
      <c r="LPU757" s="107"/>
      <c r="LPV757" s="825"/>
      <c r="LPW757" s="825"/>
      <c r="LPX757" s="825"/>
      <c r="LPY757" s="825"/>
      <c r="LPZ757" s="825"/>
      <c r="LQA757" s="825"/>
      <c r="LQB757" s="825"/>
      <c r="LQC757" s="168"/>
      <c r="LQD757" s="168"/>
      <c r="LQE757" s="168"/>
      <c r="LQF757" s="168"/>
      <c r="LQG757" s="168"/>
      <c r="LQH757" s="168"/>
      <c r="LQI757" s="168"/>
      <c r="LQJ757" s="168"/>
      <c r="LQK757" s="168"/>
      <c r="LQL757" s="168"/>
      <c r="LQM757" s="168"/>
      <c r="LQN757" s="168"/>
      <c r="LQO757" s="168"/>
      <c r="LQP757" s="168"/>
      <c r="LQQ757" s="168"/>
      <c r="LQR757" s="168"/>
      <c r="LQS757" s="168"/>
      <c r="LQT757" s="168"/>
      <c r="LQU757" s="168"/>
      <c r="LQV757" s="168"/>
      <c r="LQW757" s="168"/>
      <c r="LQX757" s="168"/>
      <c r="LQY757" s="168"/>
      <c r="LQZ757" s="168"/>
      <c r="LRA757" s="168"/>
      <c r="LRB757" s="168"/>
      <c r="LRC757" s="168"/>
      <c r="LRD757" s="168"/>
      <c r="LRE757" s="168"/>
      <c r="LRF757" s="168"/>
      <c r="LRG757" s="168"/>
      <c r="LRH757" s="168"/>
      <c r="LRI757" s="168"/>
      <c r="LRJ757" s="168"/>
      <c r="LRK757" s="168"/>
      <c r="LRL757" s="168"/>
      <c r="LRM757" s="168"/>
      <c r="LRN757" s="168"/>
      <c r="LRO757" s="168"/>
      <c r="LRP757" s="168"/>
      <c r="LRQ757" s="168"/>
      <c r="LRR757" s="168"/>
      <c r="LRS757" s="168"/>
      <c r="LRT757" s="168"/>
      <c r="LRU757" s="825"/>
      <c r="LRV757" s="825"/>
      <c r="LRW757" s="825"/>
      <c r="LRX757" s="825"/>
      <c r="LRY757" s="825"/>
      <c r="LRZ757" s="825"/>
      <c r="LSA757" s="825"/>
      <c r="LSB757" s="825"/>
      <c r="LSC757" s="825"/>
      <c r="LSD757" s="825"/>
      <c r="LSE757" s="825"/>
      <c r="LSF757" s="825"/>
      <c r="LSG757" s="825"/>
      <c r="LSH757" s="825"/>
      <c r="LSI757" s="825"/>
      <c r="LSJ757" s="825"/>
      <c r="LSK757" s="825"/>
      <c r="LSL757" s="825"/>
      <c r="LSM757" s="825"/>
      <c r="LSN757" s="825"/>
      <c r="LSO757" s="825"/>
      <c r="LSP757" s="825"/>
      <c r="LSQ757" s="825"/>
      <c r="LSR757" s="825"/>
      <c r="LSS757" s="89"/>
      <c r="LST757" s="89"/>
      <c r="LSU757" s="89"/>
      <c r="LSV757" s="89"/>
      <c r="LSW757" s="89"/>
      <c r="LSX757" s="825"/>
      <c r="LSY757" s="825"/>
      <c r="LSZ757" s="89"/>
      <c r="LTA757" s="89"/>
      <c r="LTB757" s="825"/>
      <c r="LTC757" s="825"/>
      <c r="LTD757" s="89"/>
      <c r="LTE757" s="89"/>
      <c r="LTF757" s="825"/>
      <c r="LTG757" s="825"/>
      <c r="LTH757" s="825"/>
      <c r="LTI757" s="825"/>
      <c r="LTJ757" s="825"/>
      <c r="LTK757" s="825"/>
      <c r="LTL757" s="825"/>
      <c r="LTM757" s="89"/>
      <c r="LTN757" s="89"/>
      <c r="LTO757" s="825"/>
      <c r="LTP757" s="825"/>
      <c r="LTQ757" s="89"/>
      <c r="LTR757" s="89"/>
      <c r="LTS757" s="825"/>
      <c r="LTT757" s="825"/>
      <c r="LTU757" s="825"/>
      <c r="LTV757" s="825"/>
      <c r="LTW757" s="825"/>
      <c r="LTX757" s="203"/>
      <c r="LTY757" s="107"/>
      <c r="LTZ757" s="825"/>
      <c r="LUA757" s="825"/>
      <c r="LUB757" s="825"/>
      <c r="LUC757" s="825"/>
      <c r="LUD757" s="825"/>
      <c r="LUE757" s="825"/>
      <c r="LUF757" s="825"/>
      <c r="LUG757" s="168"/>
      <c r="LUH757" s="168"/>
      <c r="LUI757" s="168"/>
      <c r="LUJ757" s="168"/>
      <c r="LUK757" s="168"/>
      <c r="LUL757" s="168"/>
      <c r="LUM757" s="168"/>
      <c r="LUN757" s="168"/>
      <c r="LUO757" s="168"/>
      <c r="LUP757" s="168"/>
      <c r="LUQ757" s="168"/>
      <c r="LUR757" s="168"/>
      <c r="LUS757" s="168"/>
      <c r="LUT757" s="168"/>
      <c r="LUU757" s="168"/>
      <c r="LUV757" s="168"/>
      <c r="LUW757" s="168"/>
      <c r="LUX757" s="168"/>
      <c r="LUY757" s="168"/>
      <c r="LUZ757" s="168"/>
      <c r="LVA757" s="168"/>
      <c r="LVB757" s="168"/>
      <c r="LVC757" s="168"/>
      <c r="LVD757" s="168"/>
      <c r="LVE757" s="168"/>
      <c r="LVF757" s="168"/>
      <c r="LVG757" s="168"/>
      <c r="LVH757" s="168"/>
      <c r="LVI757" s="168"/>
      <c r="LVJ757" s="168"/>
      <c r="LVK757" s="168"/>
      <c r="LVL757" s="168"/>
      <c r="LVM757" s="168"/>
      <c r="LVN757" s="168"/>
      <c r="LVO757" s="168"/>
      <c r="LVP757" s="168"/>
      <c r="LVQ757" s="168"/>
      <c r="LVR757" s="168"/>
      <c r="LVS757" s="168"/>
      <c r="LVT757" s="168"/>
      <c r="LVU757" s="168"/>
      <c r="LVV757" s="168"/>
      <c r="LVW757" s="168"/>
      <c r="LVX757" s="168"/>
      <c r="LVY757" s="825"/>
      <c r="LVZ757" s="825"/>
      <c r="LWA757" s="825"/>
      <c r="LWB757" s="825"/>
      <c r="LWC757" s="825"/>
      <c r="LWD757" s="825"/>
      <c r="LWE757" s="825"/>
      <c r="LWF757" s="825"/>
      <c r="LWG757" s="825"/>
      <c r="LWH757" s="825"/>
      <c r="LWI757" s="825"/>
      <c r="LWJ757" s="825"/>
      <c r="LWK757" s="825"/>
      <c r="LWL757" s="825"/>
      <c r="LWM757" s="825"/>
      <c r="LWN757" s="825"/>
      <c r="LWO757" s="825"/>
      <c r="LWP757" s="825"/>
      <c r="LWQ757" s="825"/>
      <c r="LWR757" s="825"/>
      <c r="LWS757" s="825"/>
      <c r="LWT757" s="825"/>
      <c r="LWU757" s="825"/>
      <c r="LWV757" s="825"/>
      <c r="LWW757" s="89"/>
      <c r="LWX757" s="89"/>
      <c r="LWY757" s="89"/>
      <c r="LWZ757" s="89"/>
      <c r="LXA757" s="89"/>
      <c r="LXB757" s="825"/>
      <c r="LXC757" s="825"/>
      <c r="LXD757" s="89"/>
      <c r="LXE757" s="89"/>
      <c r="LXF757" s="825"/>
      <c r="LXG757" s="825"/>
      <c r="LXH757" s="89"/>
      <c r="LXI757" s="89"/>
      <c r="LXJ757" s="825"/>
      <c r="LXK757" s="825"/>
      <c r="LXL757" s="825"/>
      <c r="LXM757" s="825"/>
      <c r="LXN757" s="825"/>
      <c r="LXO757" s="825"/>
      <c r="LXP757" s="825"/>
      <c r="LXQ757" s="89"/>
      <c r="LXR757" s="89"/>
      <c r="LXS757" s="825"/>
      <c r="LXT757" s="825"/>
      <c r="LXU757" s="89"/>
      <c r="LXV757" s="89"/>
      <c r="LXW757" s="825"/>
      <c r="LXX757" s="825"/>
      <c r="LXY757" s="825"/>
      <c r="LXZ757" s="825"/>
      <c r="LYA757" s="825"/>
      <c r="LYB757" s="203"/>
      <c r="LYC757" s="107"/>
      <c r="LYD757" s="825"/>
      <c r="LYE757" s="825"/>
      <c r="LYF757" s="825"/>
      <c r="LYG757" s="825"/>
      <c r="LYH757" s="825"/>
      <c r="LYI757" s="825"/>
      <c r="LYJ757" s="825"/>
      <c r="LYK757" s="168"/>
      <c r="LYL757" s="168"/>
      <c r="LYM757" s="168"/>
      <c r="LYN757" s="168"/>
      <c r="LYO757" s="168"/>
      <c r="LYP757" s="168"/>
      <c r="LYQ757" s="168"/>
      <c r="LYR757" s="168"/>
      <c r="LYS757" s="168"/>
      <c r="LYT757" s="168"/>
      <c r="LYU757" s="168"/>
      <c r="LYV757" s="168"/>
      <c r="LYW757" s="168"/>
      <c r="LYX757" s="168"/>
      <c r="LYY757" s="168"/>
      <c r="LYZ757" s="168"/>
      <c r="LZA757" s="168"/>
      <c r="LZB757" s="168"/>
      <c r="LZC757" s="168"/>
      <c r="LZD757" s="168"/>
      <c r="LZE757" s="168"/>
      <c r="LZF757" s="168"/>
      <c r="LZG757" s="168"/>
      <c r="LZH757" s="168"/>
      <c r="LZI757" s="168"/>
      <c r="LZJ757" s="168"/>
      <c r="LZK757" s="168"/>
      <c r="LZL757" s="168"/>
      <c r="LZM757" s="168"/>
      <c r="LZN757" s="168"/>
      <c r="LZO757" s="168"/>
      <c r="LZP757" s="168"/>
      <c r="LZQ757" s="168"/>
      <c r="LZR757" s="168"/>
      <c r="LZS757" s="168"/>
      <c r="LZT757" s="168"/>
      <c r="LZU757" s="168"/>
      <c r="LZV757" s="168"/>
      <c r="LZW757" s="168"/>
      <c r="LZX757" s="168"/>
      <c r="LZY757" s="168"/>
      <c r="LZZ757" s="168"/>
      <c r="MAA757" s="168"/>
      <c r="MAB757" s="168"/>
      <c r="MAC757" s="825"/>
      <c r="MAD757" s="825"/>
      <c r="MAE757" s="825"/>
      <c r="MAF757" s="825"/>
      <c r="MAG757" s="825"/>
      <c r="MAH757" s="825"/>
      <c r="MAI757" s="825"/>
      <c r="MAJ757" s="825"/>
      <c r="MAK757" s="825"/>
      <c r="MAL757" s="825"/>
      <c r="MAM757" s="825"/>
      <c r="MAN757" s="825"/>
      <c r="MAO757" s="825"/>
      <c r="MAP757" s="825"/>
      <c r="MAQ757" s="825"/>
      <c r="MAR757" s="825"/>
      <c r="MAS757" s="825"/>
      <c r="MAT757" s="825"/>
      <c r="MAU757" s="825"/>
      <c r="MAV757" s="825"/>
      <c r="MAW757" s="825"/>
      <c r="MAX757" s="825"/>
      <c r="MAY757" s="825"/>
      <c r="MAZ757" s="825"/>
      <c r="MBA757" s="89"/>
      <c r="MBB757" s="89"/>
      <c r="MBC757" s="89"/>
      <c r="MBD757" s="89"/>
      <c r="MBE757" s="89"/>
      <c r="MBF757" s="825"/>
      <c r="MBG757" s="825"/>
      <c r="MBH757" s="89"/>
      <c r="MBI757" s="89"/>
      <c r="MBJ757" s="825"/>
      <c r="MBK757" s="825"/>
      <c r="MBL757" s="89"/>
      <c r="MBM757" s="89"/>
      <c r="MBN757" s="825"/>
      <c r="MBO757" s="825"/>
      <c r="MBP757" s="825"/>
      <c r="MBQ757" s="825"/>
      <c r="MBR757" s="825"/>
      <c r="MBS757" s="825"/>
      <c r="MBT757" s="825"/>
      <c r="MBU757" s="89"/>
      <c r="MBV757" s="89"/>
      <c r="MBW757" s="825"/>
      <c r="MBX757" s="825"/>
      <c r="MBY757" s="89"/>
      <c r="MBZ757" s="89"/>
      <c r="MCA757" s="825"/>
      <c r="MCB757" s="825"/>
      <c r="MCC757" s="825"/>
      <c r="MCD757" s="825"/>
      <c r="MCE757" s="825"/>
      <c r="MCF757" s="203"/>
      <c r="MCG757" s="107"/>
      <c r="MCH757" s="825"/>
      <c r="MCI757" s="825"/>
      <c r="MCJ757" s="825"/>
      <c r="MCK757" s="825"/>
      <c r="MCL757" s="825"/>
      <c r="MCM757" s="825"/>
      <c r="MCN757" s="825"/>
      <c r="MCO757" s="168"/>
      <c r="MCP757" s="168"/>
      <c r="MCQ757" s="168"/>
      <c r="MCR757" s="168"/>
      <c r="MCS757" s="168"/>
      <c r="MCT757" s="168"/>
      <c r="MCU757" s="168"/>
      <c r="MCV757" s="168"/>
      <c r="MCW757" s="168"/>
      <c r="MCX757" s="168"/>
      <c r="MCY757" s="168"/>
      <c r="MCZ757" s="168"/>
      <c r="MDA757" s="168"/>
      <c r="MDB757" s="168"/>
      <c r="MDC757" s="168"/>
      <c r="MDD757" s="168"/>
      <c r="MDE757" s="168"/>
      <c r="MDF757" s="168"/>
      <c r="MDG757" s="168"/>
      <c r="MDH757" s="168"/>
      <c r="MDI757" s="168"/>
      <c r="MDJ757" s="168"/>
      <c r="MDK757" s="168"/>
      <c r="MDL757" s="168"/>
      <c r="MDM757" s="168"/>
      <c r="MDN757" s="168"/>
      <c r="MDO757" s="168"/>
      <c r="MDP757" s="168"/>
      <c r="MDQ757" s="168"/>
      <c r="MDR757" s="168"/>
      <c r="MDS757" s="168"/>
      <c r="MDT757" s="168"/>
      <c r="MDU757" s="168"/>
      <c r="MDV757" s="168"/>
      <c r="MDW757" s="168"/>
      <c r="MDX757" s="168"/>
      <c r="MDY757" s="168"/>
      <c r="MDZ757" s="168"/>
      <c r="MEA757" s="168"/>
      <c r="MEB757" s="168"/>
      <c r="MEC757" s="168"/>
      <c r="MED757" s="168"/>
      <c r="MEE757" s="168"/>
      <c r="MEF757" s="168"/>
      <c r="MEG757" s="825"/>
      <c r="MEH757" s="825"/>
      <c r="MEI757" s="825"/>
      <c r="MEJ757" s="825"/>
      <c r="MEK757" s="825"/>
      <c r="MEL757" s="825"/>
      <c r="MEM757" s="825"/>
      <c r="MEN757" s="825"/>
      <c r="MEO757" s="825"/>
      <c r="MEP757" s="825"/>
      <c r="MEQ757" s="825"/>
      <c r="MER757" s="825"/>
      <c r="MES757" s="825"/>
      <c r="MET757" s="825"/>
      <c r="MEU757" s="825"/>
      <c r="MEV757" s="825"/>
      <c r="MEW757" s="825"/>
      <c r="MEX757" s="825"/>
      <c r="MEY757" s="825"/>
      <c r="MEZ757" s="825"/>
      <c r="MFA757" s="825"/>
      <c r="MFB757" s="825"/>
      <c r="MFC757" s="825"/>
      <c r="MFD757" s="825"/>
      <c r="MFE757" s="89"/>
      <c r="MFF757" s="89"/>
      <c r="MFG757" s="89"/>
      <c r="MFH757" s="89"/>
      <c r="MFI757" s="89"/>
      <c r="MFJ757" s="825"/>
      <c r="MFK757" s="825"/>
      <c r="MFL757" s="89"/>
      <c r="MFM757" s="89"/>
      <c r="MFN757" s="825"/>
      <c r="MFO757" s="825"/>
      <c r="MFP757" s="89"/>
      <c r="MFQ757" s="89"/>
      <c r="MFR757" s="825"/>
      <c r="MFS757" s="825"/>
      <c r="MFT757" s="825"/>
      <c r="MFU757" s="825"/>
      <c r="MFV757" s="825"/>
      <c r="MFW757" s="825"/>
      <c r="MFX757" s="825"/>
      <c r="MFY757" s="89"/>
      <c r="MFZ757" s="89"/>
      <c r="MGA757" s="825"/>
      <c r="MGB757" s="825"/>
      <c r="MGC757" s="89"/>
      <c r="MGD757" s="89"/>
      <c r="MGE757" s="825"/>
      <c r="MGF757" s="825"/>
      <c r="MGG757" s="825"/>
      <c r="MGH757" s="825"/>
      <c r="MGI757" s="825"/>
      <c r="MGJ757" s="203"/>
      <c r="MGK757" s="107"/>
      <c r="MGL757" s="825"/>
      <c r="MGM757" s="825"/>
      <c r="MGN757" s="825"/>
      <c r="MGO757" s="825"/>
      <c r="MGP757" s="825"/>
      <c r="MGQ757" s="825"/>
      <c r="MGR757" s="825"/>
      <c r="MGS757" s="168"/>
      <c r="MGT757" s="168"/>
      <c r="MGU757" s="168"/>
      <c r="MGV757" s="168"/>
      <c r="MGW757" s="168"/>
      <c r="MGX757" s="168"/>
      <c r="MGY757" s="168"/>
      <c r="MGZ757" s="168"/>
      <c r="MHA757" s="168"/>
      <c r="MHB757" s="168"/>
      <c r="MHC757" s="168"/>
      <c r="MHD757" s="168"/>
      <c r="MHE757" s="168"/>
      <c r="MHF757" s="168"/>
      <c r="MHG757" s="168"/>
      <c r="MHH757" s="168"/>
      <c r="MHI757" s="168"/>
      <c r="MHJ757" s="168"/>
      <c r="MHK757" s="168"/>
      <c r="MHL757" s="168"/>
      <c r="MHM757" s="168"/>
      <c r="MHN757" s="168"/>
      <c r="MHO757" s="168"/>
      <c r="MHP757" s="168"/>
      <c r="MHQ757" s="168"/>
      <c r="MHR757" s="168"/>
      <c r="MHS757" s="168"/>
      <c r="MHT757" s="168"/>
      <c r="MHU757" s="168"/>
      <c r="MHV757" s="168"/>
      <c r="MHW757" s="168"/>
      <c r="MHX757" s="168"/>
      <c r="MHY757" s="168"/>
      <c r="MHZ757" s="168"/>
      <c r="MIA757" s="168"/>
      <c r="MIB757" s="168"/>
      <c r="MIC757" s="168"/>
      <c r="MID757" s="168"/>
      <c r="MIE757" s="168"/>
      <c r="MIF757" s="168"/>
      <c r="MIG757" s="168"/>
      <c r="MIH757" s="168"/>
      <c r="MII757" s="168"/>
      <c r="MIJ757" s="168"/>
      <c r="MIK757" s="825"/>
      <c r="MIL757" s="825"/>
      <c r="MIM757" s="825"/>
      <c r="MIN757" s="825"/>
      <c r="MIO757" s="825"/>
      <c r="MIP757" s="825"/>
      <c r="MIQ757" s="825"/>
      <c r="MIR757" s="825"/>
      <c r="MIS757" s="825"/>
      <c r="MIT757" s="825"/>
      <c r="MIU757" s="825"/>
      <c r="MIV757" s="825"/>
      <c r="MIW757" s="825"/>
      <c r="MIX757" s="825"/>
      <c r="MIY757" s="825"/>
      <c r="MIZ757" s="825"/>
      <c r="MJA757" s="825"/>
      <c r="MJB757" s="825"/>
      <c r="MJC757" s="825"/>
      <c r="MJD757" s="825"/>
      <c r="MJE757" s="825"/>
      <c r="MJF757" s="825"/>
      <c r="MJG757" s="825"/>
      <c r="MJH757" s="825"/>
      <c r="MJI757" s="89"/>
      <c r="MJJ757" s="89"/>
      <c r="MJK757" s="89"/>
      <c r="MJL757" s="89"/>
      <c r="MJM757" s="89"/>
      <c r="MJN757" s="825"/>
      <c r="MJO757" s="825"/>
      <c r="MJP757" s="89"/>
      <c r="MJQ757" s="89"/>
      <c r="MJR757" s="825"/>
      <c r="MJS757" s="825"/>
      <c r="MJT757" s="89"/>
      <c r="MJU757" s="89"/>
      <c r="MJV757" s="825"/>
      <c r="MJW757" s="825"/>
      <c r="MJX757" s="825"/>
      <c r="MJY757" s="825"/>
      <c r="MJZ757" s="825"/>
      <c r="MKA757" s="825"/>
      <c r="MKB757" s="825"/>
      <c r="MKC757" s="89"/>
      <c r="MKD757" s="89"/>
      <c r="MKE757" s="825"/>
      <c r="MKF757" s="825"/>
      <c r="MKG757" s="89"/>
      <c r="MKH757" s="89"/>
      <c r="MKI757" s="825"/>
      <c r="MKJ757" s="825"/>
      <c r="MKK757" s="825"/>
      <c r="MKL757" s="825"/>
      <c r="MKM757" s="825"/>
      <c r="MKN757" s="203"/>
      <c r="MKO757" s="107"/>
      <c r="MKP757" s="825"/>
      <c r="MKQ757" s="825"/>
      <c r="MKR757" s="825"/>
      <c r="MKS757" s="825"/>
      <c r="MKT757" s="825"/>
      <c r="MKU757" s="825"/>
      <c r="MKV757" s="825"/>
      <c r="MKW757" s="168"/>
      <c r="MKX757" s="168"/>
      <c r="MKY757" s="168"/>
      <c r="MKZ757" s="168"/>
      <c r="MLA757" s="168"/>
      <c r="MLB757" s="168"/>
      <c r="MLC757" s="168"/>
      <c r="MLD757" s="168"/>
      <c r="MLE757" s="168"/>
      <c r="MLF757" s="168"/>
      <c r="MLG757" s="168"/>
      <c r="MLH757" s="168"/>
      <c r="MLI757" s="168"/>
      <c r="MLJ757" s="168"/>
      <c r="MLK757" s="168"/>
      <c r="MLL757" s="168"/>
      <c r="MLM757" s="168"/>
      <c r="MLN757" s="168"/>
      <c r="MLO757" s="168"/>
      <c r="MLP757" s="168"/>
      <c r="MLQ757" s="168"/>
      <c r="MLR757" s="168"/>
      <c r="MLS757" s="168"/>
      <c r="MLT757" s="168"/>
      <c r="MLU757" s="168"/>
      <c r="MLV757" s="168"/>
      <c r="MLW757" s="168"/>
      <c r="MLX757" s="168"/>
      <c r="MLY757" s="168"/>
      <c r="MLZ757" s="168"/>
      <c r="MMA757" s="168"/>
      <c r="MMB757" s="168"/>
      <c r="MMC757" s="168"/>
      <c r="MMD757" s="168"/>
      <c r="MME757" s="168"/>
      <c r="MMF757" s="168"/>
      <c r="MMG757" s="168"/>
      <c r="MMH757" s="168"/>
      <c r="MMI757" s="168"/>
      <c r="MMJ757" s="168"/>
      <c r="MMK757" s="168"/>
      <c r="MML757" s="168"/>
      <c r="MMM757" s="168"/>
      <c r="MMN757" s="168"/>
      <c r="MMO757" s="825"/>
      <c r="MMP757" s="825"/>
      <c r="MMQ757" s="825"/>
      <c r="MMR757" s="825"/>
      <c r="MMS757" s="825"/>
      <c r="MMT757" s="825"/>
      <c r="MMU757" s="825"/>
      <c r="MMV757" s="825"/>
      <c r="MMW757" s="825"/>
      <c r="MMX757" s="825"/>
      <c r="MMY757" s="825"/>
      <c r="MMZ757" s="825"/>
      <c r="MNA757" s="825"/>
      <c r="MNB757" s="825"/>
      <c r="MNC757" s="825"/>
      <c r="MND757" s="825"/>
      <c r="MNE757" s="825"/>
      <c r="MNF757" s="825"/>
      <c r="MNG757" s="825"/>
      <c r="MNH757" s="825"/>
      <c r="MNI757" s="825"/>
      <c r="MNJ757" s="825"/>
      <c r="MNK757" s="825"/>
      <c r="MNL757" s="825"/>
      <c r="MNM757" s="89"/>
      <c r="MNN757" s="89"/>
      <c r="MNO757" s="89"/>
      <c r="MNP757" s="89"/>
      <c r="MNQ757" s="89"/>
      <c r="MNR757" s="825"/>
      <c r="MNS757" s="825"/>
      <c r="MNT757" s="89"/>
      <c r="MNU757" s="89"/>
      <c r="MNV757" s="825"/>
      <c r="MNW757" s="825"/>
      <c r="MNX757" s="89"/>
      <c r="MNY757" s="89"/>
      <c r="MNZ757" s="825"/>
      <c r="MOA757" s="825"/>
      <c r="MOB757" s="825"/>
      <c r="MOC757" s="825"/>
      <c r="MOD757" s="825"/>
      <c r="MOE757" s="825"/>
      <c r="MOF757" s="825"/>
      <c r="MOG757" s="89"/>
      <c r="MOH757" s="89"/>
      <c r="MOI757" s="825"/>
      <c r="MOJ757" s="825"/>
      <c r="MOK757" s="89"/>
      <c r="MOL757" s="89"/>
      <c r="MOM757" s="825"/>
      <c r="MON757" s="825"/>
      <c r="MOO757" s="825"/>
      <c r="MOP757" s="825"/>
      <c r="MOQ757" s="825"/>
      <c r="MOR757" s="203"/>
      <c r="MOS757" s="107"/>
      <c r="MOT757" s="825"/>
      <c r="MOU757" s="825"/>
      <c r="MOV757" s="825"/>
      <c r="MOW757" s="825"/>
      <c r="MOX757" s="825"/>
      <c r="MOY757" s="825"/>
      <c r="MOZ757" s="825"/>
      <c r="MPA757" s="168"/>
      <c r="MPB757" s="168"/>
      <c r="MPC757" s="168"/>
      <c r="MPD757" s="168"/>
      <c r="MPE757" s="168"/>
      <c r="MPF757" s="168"/>
      <c r="MPG757" s="168"/>
      <c r="MPH757" s="168"/>
      <c r="MPI757" s="168"/>
      <c r="MPJ757" s="168"/>
      <c r="MPK757" s="168"/>
      <c r="MPL757" s="168"/>
      <c r="MPM757" s="168"/>
      <c r="MPN757" s="168"/>
      <c r="MPO757" s="168"/>
      <c r="MPP757" s="168"/>
      <c r="MPQ757" s="168"/>
      <c r="MPR757" s="168"/>
      <c r="MPS757" s="168"/>
      <c r="MPT757" s="168"/>
      <c r="MPU757" s="168"/>
      <c r="MPV757" s="168"/>
      <c r="MPW757" s="168"/>
      <c r="MPX757" s="168"/>
      <c r="MPY757" s="168"/>
      <c r="MPZ757" s="168"/>
      <c r="MQA757" s="168"/>
      <c r="MQB757" s="168"/>
      <c r="MQC757" s="168"/>
      <c r="MQD757" s="168"/>
      <c r="MQE757" s="168"/>
      <c r="MQF757" s="168"/>
      <c r="MQG757" s="168"/>
      <c r="MQH757" s="168"/>
      <c r="MQI757" s="168"/>
      <c r="MQJ757" s="168"/>
      <c r="MQK757" s="168"/>
      <c r="MQL757" s="168"/>
      <c r="MQM757" s="168"/>
      <c r="MQN757" s="168"/>
      <c r="MQO757" s="168"/>
      <c r="MQP757" s="168"/>
      <c r="MQQ757" s="168"/>
      <c r="MQR757" s="168"/>
      <c r="MQS757" s="825"/>
      <c r="MQT757" s="825"/>
      <c r="MQU757" s="825"/>
      <c r="MQV757" s="825"/>
      <c r="MQW757" s="825"/>
      <c r="MQX757" s="825"/>
      <c r="MQY757" s="825"/>
      <c r="MQZ757" s="825"/>
      <c r="MRA757" s="825"/>
      <c r="MRB757" s="825"/>
      <c r="MRC757" s="825"/>
      <c r="MRD757" s="825"/>
      <c r="MRE757" s="825"/>
      <c r="MRF757" s="825"/>
      <c r="MRG757" s="825"/>
      <c r="MRH757" s="825"/>
      <c r="MRI757" s="825"/>
      <c r="MRJ757" s="825"/>
      <c r="MRK757" s="825"/>
      <c r="MRL757" s="825"/>
      <c r="MRM757" s="825"/>
      <c r="MRN757" s="825"/>
      <c r="MRO757" s="825"/>
      <c r="MRP757" s="825"/>
      <c r="MRQ757" s="89"/>
      <c r="MRR757" s="89"/>
      <c r="MRS757" s="89"/>
      <c r="MRT757" s="89"/>
      <c r="MRU757" s="89"/>
      <c r="MRV757" s="825"/>
      <c r="MRW757" s="825"/>
      <c r="MRX757" s="89"/>
      <c r="MRY757" s="89"/>
      <c r="MRZ757" s="825"/>
      <c r="MSA757" s="825"/>
      <c r="MSB757" s="89"/>
      <c r="MSC757" s="89"/>
      <c r="MSD757" s="825"/>
      <c r="MSE757" s="825"/>
      <c r="MSF757" s="825"/>
      <c r="MSG757" s="825"/>
      <c r="MSH757" s="825"/>
      <c r="MSI757" s="825"/>
      <c r="MSJ757" s="825"/>
      <c r="MSK757" s="89"/>
      <c r="MSL757" s="89"/>
      <c r="MSM757" s="825"/>
      <c r="MSN757" s="825"/>
      <c r="MSO757" s="89"/>
      <c r="MSP757" s="89"/>
      <c r="MSQ757" s="825"/>
      <c r="MSR757" s="825"/>
      <c r="MSS757" s="825"/>
      <c r="MST757" s="825"/>
      <c r="MSU757" s="825"/>
      <c r="MSV757" s="203"/>
      <c r="MSW757" s="107"/>
      <c r="MSX757" s="825"/>
      <c r="MSY757" s="825"/>
      <c r="MSZ757" s="825"/>
      <c r="MTA757" s="825"/>
      <c r="MTB757" s="825"/>
      <c r="MTC757" s="825"/>
      <c r="MTD757" s="825"/>
      <c r="MTE757" s="168"/>
      <c r="MTF757" s="168"/>
      <c r="MTG757" s="168"/>
      <c r="MTH757" s="168"/>
      <c r="MTI757" s="168"/>
      <c r="MTJ757" s="168"/>
      <c r="MTK757" s="168"/>
      <c r="MTL757" s="168"/>
      <c r="MTM757" s="168"/>
      <c r="MTN757" s="168"/>
      <c r="MTO757" s="168"/>
      <c r="MTP757" s="168"/>
      <c r="MTQ757" s="168"/>
      <c r="MTR757" s="168"/>
      <c r="MTS757" s="168"/>
      <c r="MTT757" s="168"/>
      <c r="MTU757" s="168"/>
      <c r="MTV757" s="168"/>
      <c r="MTW757" s="168"/>
      <c r="MTX757" s="168"/>
      <c r="MTY757" s="168"/>
      <c r="MTZ757" s="168"/>
      <c r="MUA757" s="168"/>
      <c r="MUB757" s="168"/>
      <c r="MUC757" s="168"/>
      <c r="MUD757" s="168"/>
      <c r="MUE757" s="168"/>
      <c r="MUF757" s="168"/>
      <c r="MUG757" s="168"/>
      <c r="MUH757" s="168"/>
      <c r="MUI757" s="168"/>
      <c r="MUJ757" s="168"/>
      <c r="MUK757" s="168"/>
      <c r="MUL757" s="168"/>
      <c r="MUM757" s="168"/>
      <c r="MUN757" s="168"/>
      <c r="MUO757" s="168"/>
      <c r="MUP757" s="168"/>
      <c r="MUQ757" s="168"/>
      <c r="MUR757" s="168"/>
      <c r="MUS757" s="168"/>
      <c r="MUT757" s="168"/>
      <c r="MUU757" s="168"/>
      <c r="MUV757" s="168"/>
      <c r="MUW757" s="825"/>
      <c r="MUX757" s="825"/>
      <c r="MUY757" s="825"/>
      <c r="MUZ757" s="825"/>
      <c r="MVA757" s="825"/>
      <c r="MVB757" s="825"/>
      <c r="MVC757" s="825"/>
      <c r="MVD757" s="825"/>
      <c r="MVE757" s="825"/>
      <c r="MVF757" s="825"/>
      <c r="MVG757" s="825"/>
      <c r="MVH757" s="825"/>
      <c r="MVI757" s="825"/>
      <c r="MVJ757" s="825"/>
      <c r="MVK757" s="825"/>
      <c r="MVL757" s="825"/>
      <c r="MVM757" s="825"/>
      <c r="MVN757" s="825"/>
      <c r="MVO757" s="825"/>
      <c r="MVP757" s="825"/>
      <c r="MVQ757" s="825"/>
      <c r="MVR757" s="825"/>
      <c r="MVS757" s="825"/>
      <c r="MVT757" s="825"/>
      <c r="MVU757" s="89"/>
      <c r="MVV757" s="89"/>
      <c r="MVW757" s="89"/>
      <c r="MVX757" s="89"/>
      <c r="MVY757" s="89"/>
      <c r="MVZ757" s="825"/>
      <c r="MWA757" s="825"/>
      <c r="MWB757" s="89"/>
      <c r="MWC757" s="89"/>
      <c r="MWD757" s="825"/>
      <c r="MWE757" s="825"/>
      <c r="MWF757" s="89"/>
      <c r="MWG757" s="89"/>
      <c r="MWH757" s="825"/>
      <c r="MWI757" s="825"/>
      <c r="MWJ757" s="825"/>
      <c r="MWK757" s="825"/>
      <c r="MWL757" s="825"/>
      <c r="MWM757" s="825"/>
      <c r="MWN757" s="825"/>
      <c r="MWO757" s="89"/>
      <c r="MWP757" s="89"/>
      <c r="MWQ757" s="825"/>
      <c r="MWR757" s="825"/>
      <c r="MWS757" s="89"/>
      <c r="MWT757" s="89"/>
      <c r="MWU757" s="825"/>
      <c r="MWV757" s="825"/>
      <c r="MWW757" s="825"/>
      <c r="MWX757" s="825"/>
      <c r="MWY757" s="825"/>
      <c r="MWZ757" s="203"/>
      <c r="MXA757" s="107"/>
      <c r="MXB757" s="825"/>
      <c r="MXC757" s="825"/>
      <c r="MXD757" s="825"/>
      <c r="MXE757" s="825"/>
      <c r="MXF757" s="825"/>
      <c r="MXG757" s="825"/>
      <c r="MXH757" s="825"/>
      <c r="MXI757" s="168"/>
      <c r="MXJ757" s="168"/>
      <c r="MXK757" s="168"/>
      <c r="MXL757" s="168"/>
      <c r="MXM757" s="168"/>
      <c r="MXN757" s="168"/>
      <c r="MXO757" s="168"/>
      <c r="MXP757" s="168"/>
      <c r="MXQ757" s="168"/>
      <c r="MXR757" s="168"/>
      <c r="MXS757" s="168"/>
      <c r="MXT757" s="168"/>
      <c r="MXU757" s="168"/>
      <c r="MXV757" s="168"/>
      <c r="MXW757" s="168"/>
      <c r="MXX757" s="168"/>
      <c r="MXY757" s="168"/>
      <c r="MXZ757" s="168"/>
      <c r="MYA757" s="168"/>
      <c r="MYB757" s="168"/>
      <c r="MYC757" s="168"/>
      <c r="MYD757" s="168"/>
      <c r="MYE757" s="168"/>
      <c r="MYF757" s="168"/>
      <c r="MYG757" s="168"/>
      <c r="MYH757" s="168"/>
      <c r="MYI757" s="168"/>
      <c r="MYJ757" s="168"/>
      <c r="MYK757" s="168"/>
      <c r="MYL757" s="168"/>
      <c r="MYM757" s="168"/>
      <c r="MYN757" s="168"/>
      <c r="MYO757" s="168"/>
      <c r="MYP757" s="168"/>
      <c r="MYQ757" s="168"/>
      <c r="MYR757" s="168"/>
      <c r="MYS757" s="168"/>
      <c r="MYT757" s="168"/>
      <c r="MYU757" s="168"/>
      <c r="MYV757" s="168"/>
      <c r="MYW757" s="168"/>
      <c r="MYX757" s="168"/>
      <c r="MYY757" s="168"/>
      <c r="MYZ757" s="168"/>
      <c r="MZA757" s="825"/>
      <c r="MZB757" s="825"/>
      <c r="MZC757" s="825"/>
      <c r="MZD757" s="825"/>
      <c r="MZE757" s="825"/>
      <c r="MZF757" s="825"/>
      <c r="MZG757" s="825"/>
      <c r="MZH757" s="825"/>
      <c r="MZI757" s="825"/>
      <c r="MZJ757" s="825"/>
      <c r="MZK757" s="825"/>
      <c r="MZL757" s="825"/>
      <c r="MZM757" s="825"/>
      <c r="MZN757" s="825"/>
      <c r="MZO757" s="825"/>
      <c r="MZP757" s="825"/>
      <c r="MZQ757" s="825"/>
      <c r="MZR757" s="825"/>
      <c r="MZS757" s="825"/>
      <c r="MZT757" s="825"/>
      <c r="MZU757" s="825"/>
      <c r="MZV757" s="825"/>
      <c r="MZW757" s="825"/>
      <c r="MZX757" s="825"/>
      <c r="MZY757" s="89"/>
      <c r="MZZ757" s="89"/>
      <c r="NAA757" s="89"/>
      <c r="NAB757" s="89"/>
      <c r="NAC757" s="89"/>
      <c r="NAD757" s="825"/>
      <c r="NAE757" s="825"/>
      <c r="NAF757" s="89"/>
      <c r="NAG757" s="89"/>
      <c r="NAH757" s="825"/>
      <c r="NAI757" s="825"/>
      <c r="NAJ757" s="89"/>
      <c r="NAK757" s="89"/>
      <c r="NAL757" s="825"/>
      <c r="NAM757" s="825"/>
      <c r="NAN757" s="825"/>
      <c r="NAO757" s="825"/>
      <c r="NAP757" s="825"/>
      <c r="NAQ757" s="825"/>
      <c r="NAR757" s="825"/>
      <c r="NAS757" s="89"/>
      <c r="NAT757" s="89"/>
      <c r="NAU757" s="825"/>
      <c r="NAV757" s="825"/>
      <c r="NAW757" s="89"/>
      <c r="NAX757" s="89"/>
      <c r="NAY757" s="825"/>
      <c r="NAZ757" s="825"/>
      <c r="NBA757" s="825"/>
      <c r="NBB757" s="825"/>
      <c r="NBC757" s="825"/>
      <c r="NBD757" s="203"/>
      <c r="NBE757" s="107"/>
      <c r="NBF757" s="825"/>
      <c r="NBG757" s="825"/>
      <c r="NBH757" s="825"/>
      <c r="NBI757" s="825"/>
      <c r="NBJ757" s="825"/>
      <c r="NBK757" s="825"/>
      <c r="NBL757" s="825"/>
      <c r="NBM757" s="168"/>
      <c r="NBN757" s="168"/>
      <c r="NBO757" s="168"/>
      <c r="NBP757" s="168"/>
      <c r="NBQ757" s="168"/>
      <c r="NBR757" s="168"/>
      <c r="NBS757" s="168"/>
      <c r="NBT757" s="168"/>
      <c r="NBU757" s="168"/>
      <c r="NBV757" s="168"/>
      <c r="NBW757" s="168"/>
      <c r="NBX757" s="168"/>
      <c r="NBY757" s="168"/>
      <c r="NBZ757" s="168"/>
      <c r="NCA757" s="168"/>
      <c r="NCB757" s="168"/>
      <c r="NCC757" s="168"/>
      <c r="NCD757" s="168"/>
      <c r="NCE757" s="168"/>
      <c r="NCF757" s="168"/>
      <c r="NCG757" s="168"/>
      <c r="NCH757" s="168"/>
      <c r="NCI757" s="168"/>
      <c r="NCJ757" s="168"/>
      <c r="NCK757" s="168"/>
      <c r="NCL757" s="168"/>
      <c r="NCM757" s="168"/>
      <c r="NCN757" s="168"/>
      <c r="NCO757" s="168"/>
      <c r="NCP757" s="168"/>
      <c r="NCQ757" s="168"/>
      <c r="NCR757" s="168"/>
      <c r="NCS757" s="168"/>
      <c r="NCT757" s="168"/>
      <c r="NCU757" s="168"/>
      <c r="NCV757" s="168"/>
      <c r="NCW757" s="168"/>
      <c r="NCX757" s="168"/>
      <c r="NCY757" s="168"/>
      <c r="NCZ757" s="168"/>
      <c r="NDA757" s="168"/>
      <c r="NDB757" s="168"/>
      <c r="NDC757" s="168"/>
      <c r="NDD757" s="168"/>
      <c r="NDE757" s="825"/>
      <c r="NDF757" s="825"/>
      <c r="NDG757" s="825"/>
      <c r="NDH757" s="825"/>
      <c r="NDI757" s="825"/>
      <c r="NDJ757" s="825"/>
      <c r="NDK757" s="825"/>
      <c r="NDL757" s="825"/>
      <c r="NDM757" s="825"/>
      <c r="NDN757" s="825"/>
      <c r="NDO757" s="825"/>
      <c r="NDP757" s="825"/>
      <c r="NDQ757" s="825"/>
      <c r="NDR757" s="825"/>
      <c r="NDS757" s="825"/>
      <c r="NDT757" s="825"/>
      <c r="NDU757" s="825"/>
      <c r="NDV757" s="825"/>
      <c r="NDW757" s="825"/>
      <c r="NDX757" s="825"/>
      <c r="NDY757" s="825"/>
      <c r="NDZ757" s="825"/>
      <c r="NEA757" s="825"/>
      <c r="NEB757" s="825"/>
      <c r="NEC757" s="89"/>
      <c r="NED757" s="89"/>
      <c r="NEE757" s="89"/>
      <c r="NEF757" s="89"/>
      <c r="NEG757" s="89"/>
      <c r="NEH757" s="825"/>
      <c r="NEI757" s="825"/>
      <c r="NEJ757" s="89"/>
      <c r="NEK757" s="89"/>
      <c r="NEL757" s="825"/>
      <c r="NEM757" s="825"/>
      <c r="NEN757" s="89"/>
      <c r="NEO757" s="89"/>
      <c r="NEP757" s="825"/>
      <c r="NEQ757" s="825"/>
      <c r="NER757" s="825"/>
      <c r="NES757" s="825"/>
      <c r="NET757" s="825"/>
      <c r="NEU757" s="825"/>
      <c r="NEV757" s="825"/>
      <c r="NEW757" s="89"/>
      <c r="NEX757" s="89"/>
      <c r="NEY757" s="825"/>
      <c r="NEZ757" s="825"/>
      <c r="NFA757" s="89"/>
      <c r="NFB757" s="89"/>
      <c r="NFC757" s="825"/>
      <c r="NFD757" s="825"/>
      <c r="NFE757" s="825"/>
      <c r="NFF757" s="825"/>
      <c r="NFG757" s="825"/>
      <c r="NFH757" s="203"/>
      <c r="NFI757" s="107"/>
      <c r="NFJ757" s="825"/>
      <c r="NFK757" s="825"/>
      <c r="NFL757" s="825"/>
      <c r="NFM757" s="825"/>
      <c r="NFN757" s="825"/>
      <c r="NFO757" s="825"/>
      <c r="NFP757" s="825"/>
      <c r="NFQ757" s="168"/>
      <c r="NFR757" s="168"/>
      <c r="NFS757" s="168"/>
      <c r="NFT757" s="168"/>
      <c r="NFU757" s="168"/>
      <c r="NFV757" s="168"/>
      <c r="NFW757" s="168"/>
      <c r="NFX757" s="168"/>
      <c r="NFY757" s="168"/>
      <c r="NFZ757" s="168"/>
      <c r="NGA757" s="168"/>
      <c r="NGB757" s="168"/>
      <c r="NGC757" s="168"/>
      <c r="NGD757" s="168"/>
      <c r="NGE757" s="168"/>
      <c r="NGF757" s="168"/>
      <c r="NGG757" s="168"/>
      <c r="NGH757" s="168"/>
      <c r="NGI757" s="168"/>
      <c r="NGJ757" s="168"/>
      <c r="NGK757" s="168"/>
      <c r="NGL757" s="168"/>
      <c r="NGM757" s="168"/>
      <c r="NGN757" s="168"/>
      <c r="NGO757" s="168"/>
      <c r="NGP757" s="168"/>
      <c r="NGQ757" s="168"/>
      <c r="NGR757" s="168"/>
      <c r="NGS757" s="168"/>
      <c r="NGT757" s="168"/>
      <c r="NGU757" s="168"/>
      <c r="NGV757" s="168"/>
      <c r="NGW757" s="168"/>
      <c r="NGX757" s="168"/>
      <c r="NGY757" s="168"/>
      <c r="NGZ757" s="168"/>
      <c r="NHA757" s="168"/>
      <c r="NHB757" s="168"/>
      <c r="NHC757" s="168"/>
      <c r="NHD757" s="168"/>
      <c r="NHE757" s="168"/>
      <c r="NHF757" s="168"/>
      <c r="NHG757" s="168"/>
      <c r="NHH757" s="168"/>
      <c r="NHI757" s="825"/>
      <c r="NHJ757" s="825"/>
      <c r="NHK757" s="825"/>
      <c r="NHL757" s="825"/>
      <c r="NHM757" s="825"/>
      <c r="NHN757" s="825"/>
      <c r="NHO757" s="825"/>
      <c r="NHP757" s="825"/>
      <c r="NHQ757" s="825"/>
      <c r="NHR757" s="825"/>
      <c r="NHS757" s="825"/>
      <c r="NHT757" s="825"/>
      <c r="NHU757" s="825"/>
      <c r="NHV757" s="825"/>
      <c r="NHW757" s="825"/>
      <c r="NHX757" s="825"/>
      <c r="NHY757" s="825"/>
      <c r="NHZ757" s="825"/>
      <c r="NIA757" s="825"/>
      <c r="NIB757" s="825"/>
      <c r="NIC757" s="825"/>
      <c r="NID757" s="825"/>
      <c r="NIE757" s="825"/>
      <c r="NIF757" s="825"/>
      <c r="NIG757" s="89"/>
      <c r="NIH757" s="89"/>
      <c r="NII757" s="89"/>
      <c r="NIJ757" s="89"/>
      <c r="NIK757" s="89"/>
      <c r="NIL757" s="825"/>
      <c r="NIM757" s="825"/>
      <c r="NIN757" s="89"/>
      <c r="NIO757" s="89"/>
      <c r="NIP757" s="825"/>
      <c r="NIQ757" s="825"/>
      <c r="NIR757" s="89"/>
      <c r="NIS757" s="89"/>
      <c r="NIT757" s="825"/>
      <c r="NIU757" s="825"/>
      <c r="NIV757" s="825"/>
      <c r="NIW757" s="825"/>
      <c r="NIX757" s="825"/>
      <c r="NIY757" s="825"/>
      <c r="NIZ757" s="825"/>
      <c r="NJA757" s="89"/>
      <c r="NJB757" s="89"/>
      <c r="NJC757" s="825"/>
      <c r="NJD757" s="825"/>
      <c r="NJE757" s="89"/>
      <c r="NJF757" s="89"/>
      <c r="NJG757" s="825"/>
      <c r="NJH757" s="825"/>
      <c r="NJI757" s="825"/>
      <c r="NJJ757" s="825"/>
      <c r="NJK757" s="825"/>
      <c r="NJL757" s="203"/>
      <c r="NJM757" s="107"/>
      <c r="NJN757" s="825"/>
      <c r="NJO757" s="825"/>
      <c r="NJP757" s="825"/>
      <c r="NJQ757" s="825"/>
      <c r="NJR757" s="825"/>
      <c r="NJS757" s="825"/>
      <c r="NJT757" s="825"/>
      <c r="NJU757" s="168"/>
      <c r="NJV757" s="168"/>
      <c r="NJW757" s="168"/>
      <c r="NJX757" s="168"/>
      <c r="NJY757" s="168"/>
      <c r="NJZ757" s="168"/>
      <c r="NKA757" s="168"/>
      <c r="NKB757" s="168"/>
      <c r="NKC757" s="168"/>
      <c r="NKD757" s="168"/>
      <c r="NKE757" s="168"/>
      <c r="NKF757" s="168"/>
      <c r="NKG757" s="168"/>
      <c r="NKH757" s="168"/>
      <c r="NKI757" s="168"/>
      <c r="NKJ757" s="168"/>
      <c r="NKK757" s="168"/>
      <c r="NKL757" s="168"/>
      <c r="NKM757" s="168"/>
      <c r="NKN757" s="168"/>
      <c r="NKO757" s="168"/>
      <c r="NKP757" s="168"/>
      <c r="NKQ757" s="168"/>
      <c r="NKR757" s="168"/>
      <c r="NKS757" s="168"/>
      <c r="NKT757" s="168"/>
      <c r="NKU757" s="168"/>
      <c r="NKV757" s="168"/>
      <c r="NKW757" s="168"/>
      <c r="NKX757" s="168"/>
      <c r="NKY757" s="168"/>
      <c r="NKZ757" s="168"/>
      <c r="NLA757" s="168"/>
      <c r="NLB757" s="168"/>
      <c r="NLC757" s="168"/>
      <c r="NLD757" s="168"/>
      <c r="NLE757" s="168"/>
      <c r="NLF757" s="168"/>
      <c r="NLG757" s="168"/>
      <c r="NLH757" s="168"/>
      <c r="NLI757" s="168"/>
      <c r="NLJ757" s="168"/>
      <c r="NLK757" s="168"/>
      <c r="NLL757" s="168"/>
      <c r="NLM757" s="825"/>
      <c r="NLN757" s="825"/>
      <c r="NLO757" s="825"/>
      <c r="NLP757" s="825"/>
      <c r="NLQ757" s="825"/>
      <c r="NLR757" s="825"/>
      <c r="NLS757" s="825"/>
      <c r="NLT757" s="825"/>
      <c r="NLU757" s="825"/>
      <c r="NLV757" s="825"/>
      <c r="NLW757" s="825"/>
      <c r="NLX757" s="825"/>
      <c r="NLY757" s="825"/>
      <c r="NLZ757" s="825"/>
      <c r="NMA757" s="825"/>
      <c r="NMB757" s="825"/>
      <c r="NMC757" s="825"/>
      <c r="NMD757" s="825"/>
      <c r="NME757" s="825"/>
      <c r="NMF757" s="825"/>
      <c r="NMG757" s="825"/>
      <c r="NMH757" s="825"/>
      <c r="NMI757" s="825"/>
      <c r="NMJ757" s="825"/>
      <c r="NMK757" s="89"/>
      <c r="NML757" s="89"/>
      <c r="NMM757" s="89"/>
      <c r="NMN757" s="89"/>
      <c r="NMO757" s="89"/>
      <c r="NMP757" s="825"/>
      <c r="NMQ757" s="825"/>
      <c r="NMR757" s="89"/>
      <c r="NMS757" s="89"/>
      <c r="NMT757" s="825"/>
      <c r="NMU757" s="825"/>
      <c r="NMV757" s="89"/>
      <c r="NMW757" s="89"/>
      <c r="NMX757" s="825"/>
      <c r="NMY757" s="825"/>
      <c r="NMZ757" s="825"/>
      <c r="NNA757" s="825"/>
      <c r="NNB757" s="825"/>
      <c r="NNC757" s="825"/>
      <c r="NND757" s="825"/>
      <c r="NNE757" s="89"/>
      <c r="NNF757" s="89"/>
      <c r="NNG757" s="825"/>
      <c r="NNH757" s="825"/>
      <c r="NNI757" s="89"/>
      <c r="NNJ757" s="89"/>
      <c r="NNK757" s="825"/>
      <c r="NNL757" s="825"/>
      <c r="NNM757" s="825"/>
      <c r="NNN757" s="825"/>
      <c r="NNO757" s="825"/>
      <c r="NNP757" s="203"/>
      <c r="NNQ757" s="107"/>
      <c r="NNR757" s="825"/>
      <c r="NNS757" s="825"/>
      <c r="NNT757" s="825"/>
      <c r="NNU757" s="825"/>
      <c r="NNV757" s="825"/>
      <c r="NNW757" s="825"/>
      <c r="NNX757" s="825"/>
      <c r="NNY757" s="168"/>
      <c r="NNZ757" s="168"/>
      <c r="NOA757" s="168"/>
      <c r="NOB757" s="168"/>
      <c r="NOC757" s="168"/>
      <c r="NOD757" s="168"/>
      <c r="NOE757" s="168"/>
      <c r="NOF757" s="168"/>
      <c r="NOG757" s="168"/>
      <c r="NOH757" s="168"/>
      <c r="NOI757" s="168"/>
      <c r="NOJ757" s="168"/>
      <c r="NOK757" s="168"/>
      <c r="NOL757" s="168"/>
      <c r="NOM757" s="168"/>
      <c r="NON757" s="168"/>
      <c r="NOO757" s="168"/>
      <c r="NOP757" s="168"/>
      <c r="NOQ757" s="168"/>
      <c r="NOR757" s="168"/>
      <c r="NOS757" s="168"/>
      <c r="NOT757" s="168"/>
      <c r="NOU757" s="168"/>
      <c r="NOV757" s="168"/>
      <c r="NOW757" s="168"/>
      <c r="NOX757" s="168"/>
      <c r="NOY757" s="168"/>
      <c r="NOZ757" s="168"/>
      <c r="NPA757" s="168"/>
      <c r="NPB757" s="168"/>
      <c r="NPC757" s="168"/>
      <c r="NPD757" s="168"/>
      <c r="NPE757" s="168"/>
      <c r="NPF757" s="168"/>
      <c r="NPG757" s="168"/>
      <c r="NPH757" s="168"/>
      <c r="NPI757" s="168"/>
      <c r="NPJ757" s="168"/>
      <c r="NPK757" s="168"/>
      <c r="NPL757" s="168"/>
      <c r="NPM757" s="168"/>
      <c r="NPN757" s="168"/>
      <c r="NPO757" s="168"/>
      <c r="NPP757" s="168"/>
      <c r="NPQ757" s="825"/>
      <c r="NPR757" s="825"/>
      <c r="NPS757" s="825"/>
      <c r="NPT757" s="825"/>
      <c r="NPU757" s="825"/>
      <c r="NPV757" s="825"/>
      <c r="NPW757" s="825"/>
      <c r="NPX757" s="825"/>
      <c r="NPY757" s="825"/>
      <c r="NPZ757" s="825"/>
      <c r="NQA757" s="825"/>
      <c r="NQB757" s="825"/>
      <c r="NQC757" s="825"/>
      <c r="NQD757" s="825"/>
      <c r="NQE757" s="825"/>
      <c r="NQF757" s="825"/>
      <c r="NQG757" s="825"/>
      <c r="NQH757" s="825"/>
      <c r="NQI757" s="825"/>
      <c r="NQJ757" s="825"/>
      <c r="NQK757" s="825"/>
      <c r="NQL757" s="825"/>
      <c r="NQM757" s="825"/>
      <c r="NQN757" s="825"/>
      <c r="NQO757" s="89"/>
      <c r="NQP757" s="89"/>
      <c r="NQQ757" s="89"/>
      <c r="NQR757" s="89"/>
      <c r="NQS757" s="89"/>
      <c r="NQT757" s="825"/>
      <c r="NQU757" s="825"/>
      <c r="NQV757" s="89"/>
      <c r="NQW757" s="89"/>
      <c r="NQX757" s="825"/>
      <c r="NQY757" s="825"/>
      <c r="NQZ757" s="89"/>
      <c r="NRA757" s="89"/>
      <c r="NRB757" s="825"/>
      <c r="NRC757" s="825"/>
      <c r="NRD757" s="825"/>
      <c r="NRE757" s="825"/>
      <c r="NRF757" s="825"/>
      <c r="NRG757" s="825"/>
      <c r="NRH757" s="825"/>
      <c r="NRI757" s="89"/>
      <c r="NRJ757" s="89"/>
      <c r="NRK757" s="825"/>
      <c r="NRL757" s="825"/>
      <c r="NRM757" s="89"/>
      <c r="NRN757" s="89"/>
      <c r="NRO757" s="825"/>
      <c r="NRP757" s="825"/>
      <c r="NRQ757" s="825"/>
      <c r="NRR757" s="825"/>
      <c r="NRS757" s="825"/>
      <c r="NRT757" s="203"/>
      <c r="NRU757" s="107"/>
      <c r="NRV757" s="825"/>
      <c r="NRW757" s="825"/>
      <c r="NRX757" s="825"/>
      <c r="NRY757" s="825"/>
      <c r="NRZ757" s="825"/>
      <c r="NSA757" s="825"/>
      <c r="NSB757" s="825"/>
      <c r="NSC757" s="168"/>
      <c r="NSD757" s="168"/>
      <c r="NSE757" s="168"/>
      <c r="NSF757" s="168"/>
      <c r="NSG757" s="168"/>
      <c r="NSH757" s="168"/>
      <c r="NSI757" s="168"/>
      <c r="NSJ757" s="168"/>
      <c r="NSK757" s="168"/>
      <c r="NSL757" s="168"/>
      <c r="NSM757" s="168"/>
      <c r="NSN757" s="168"/>
      <c r="NSO757" s="168"/>
      <c r="NSP757" s="168"/>
      <c r="NSQ757" s="168"/>
      <c r="NSR757" s="168"/>
      <c r="NSS757" s="168"/>
      <c r="NST757" s="168"/>
      <c r="NSU757" s="168"/>
      <c r="NSV757" s="168"/>
      <c r="NSW757" s="168"/>
      <c r="NSX757" s="168"/>
      <c r="NSY757" s="168"/>
      <c r="NSZ757" s="168"/>
      <c r="NTA757" s="168"/>
      <c r="NTB757" s="168"/>
      <c r="NTC757" s="168"/>
      <c r="NTD757" s="168"/>
      <c r="NTE757" s="168"/>
      <c r="NTF757" s="168"/>
      <c r="NTG757" s="168"/>
      <c r="NTH757" s="168"/>
      <c r="NTI757" s="168"/>
      <c r="NTJ757" s="168"/>
      <c r="NTK757" s="168"/>
      <c r="NTL757" s="168"/>
      <c r="NTM757" s="168"/>
      <c r="NTN757" s="168"/>
      <c r="NTO757" s="168"/>
      <c r="NTP757" s="168"/>
      <c r="NTQ757" s="168"/>
      <c r="NTR757" s="168"/>
      <c r="NTS757" s="168"/>
      <c r="NTT757" s="168"/>
      <c r="NTU757" s="825"/>
      <c r="NTV757" s="825"/>
      <c r="NTW757" s="825"/>
      <c r="NTX757" s="825"/>
      <c r="NTY757" s="825"/>
      <c r="NTZ757" s="825"/>
      <c r="NUA757" s="825"/>
      <c r="NUB757" s="825"/>
      <c r="NUC757" s="825"/>
      <c r="NUD757" s="825"/>
      <c r="NUE757" s="825"/>
      <c r="NUF757" s="825"/>
      <c r="NUG757" s="825"/>
      <c r="NUH757" s="825"/>
      <c r="NUI757" s="825"/>
      <c r="NUJ757" s="825"/>
      <c r="NUK757" s="825"/>
      <c r="NUL757" s="825"/>
      <c r="NUM757" s="825"/>
      <c r="NUN757" s="825"/>
      <c r="NUO757" s="825"/>
      <c r="NUP757" s="825"/>
      <c r="NUQ757" s="825"/>
      <c r="NUR757" s="825"/>
      <c r="NUS757" s="89"/>
      <c r="NUT757" s="89"/>
      <c r="NUU757" s="89"/>
      <c r="NUV757" s="89"/>
      <c r="NUW757" s="89"/>
      <c r="NUX757" s="825"/>
      <c r="NUY757" s="825"/>
      <c r="NUZ757" s="89"/>
      <c r="NVA757" s="89"/>
      <c r="NVB757" s="825"/>
      <c r="NVC757" s="825"/>
      <c r="NVD757" s="89"/>
      <c r="NVE757" s="89"/>
      <c r="NVF757" s="825"/>
      <c r="NVG757" s="825"/>
      <c r="NVH757" s="825"/>
      <c r="NVI757" s="825"/>
      <c r="NVJ757" s="825"/>
      <c r="NVK757" s="825"/>
      <c r="NVL757" s="825"/>
      <c r="NVM757" s="89"/>
      <c r="NVN757" s="89"/>
      <c r="NVO757" s="825"/>
      <c r="NVP757" s="825"/>
      <c r="NVQ757" s="89"/>
      <c r="NVR757" s="89"/>
      <c r="NVS757" s="825"/>
      <c r="NVT757" s="825"/>
      <c r="NVU757" s="825"/>
      <c r="NVV757" s="825"/>
      <c r="NVW757" s="825"/>
      <c r="NVX757" s="203"/>
      <c r="NVY757" s="107"/>
      <c r="NVZ757" s="825"/>
      <c r="NWA757" s="825"/>
      <c r="NWB757" s="825"/>
      <c r="NWC757" s="825"/>
      <c r="NWD757" s="825"/>
      <c r="NWE757" s="825"/>
      <c r="NWF757" s="825"/>
      <c r="NWG757" s="168"/>
      <c r="NWH757" s="168"/>
      <c r="NWI757" s="168"/>
      <c r="NWJ757" s="168"/>
      <c r="NWK757" s="168"/>
      <c r="NWL757" s="168"/>
      <c r="NWM757" s="168"/>
      <c r="NWN757" s="168"/>
      <c r="NWO757" s="168"/>
      <c r="NWP757" s="168"/>
      <c r="NWQ757" s="168"/>
      <c r="NWR757" s="168"/>
      <c r="NWS757" s="168"/>
      <c r="NWT757" s="168"/>
      <c r="NWU757" s="168"/>
      <c r="NWV757" s="168"/>
      <c r="NWW757" s="168"/>
      <c r="NWX757" s="168"/>
      <c r="NWY757" s="168"/>
      <c r="NWZ757" s="168"/>
      <c r="NXA757" s="168"/>
      <c r="NXB757" s="168"/>
      <c r="NXC757" s="168"/>
      <c r="NXD757" s="168"/>
      <c r="NXE757" s="168"/>
      <c r="NXF757" s="168"/>
      <c r="NXG757" s="168"/>
      <c r="NXH757" s="168"/>
      <c r="NXI757" s="168"/>
      <c r="NXJ757" s="168"/>
      <c r="NXK757" s="168"/>
      <c r="NXL757" s="168"/>
      <c r="NXM757" s="168"/>
      <c r="NXN757" s="168"/>
      <c r="NXO757" s="168"/>
      <c r="NXP757" s="168"/>
      <c r="NXQ757" s="168"/>
      <c r="NXR757" s="168"/>
      <c r="NXS757" s="168"/>
      <c r="NXT757" s="168"/>
      <c r="NXU757" s="168"/>
      <c r="NXV757" s="168"/>
      <c r="NXW757" s="168"/>
      <c r="NXX757" s="168"/>
      <c r="NXY757" s="825"/>
      <c r="NXZ757" s="825"/>
      <c r="NYA757" s="825"/>
      <c r="NYB757" s="825"/>
      <c r="NYC757" s="825"/>
      <c r="NYD757" s="825"/>
      <c r="NYE757" s="825"/>
      <c r="NYF757" s="825"/>
      <c r="NYG757" s="825"/>
      <c r="NYH757" s="825"/>
      <c r="NYI757" s="825"/>
      <c r="NYJ757" s="825"/>
      <c r="NYK757" s="825"/>
      <c r="NYL757" s="825"/>
      <c r="NYM757" s="825"/>
      <c r="NYN757" s="825"/>
      <c r="NYO757" s="825"/>
      <c r="NYP757" s="825"/>
      <c r="NYQ757" s="825"/>
      <c r="NYR757" s="825"/>
      <c r="NYS757" s="825"/>
      <c r="NYT757" s="825"/>
      <c r="NYU757" s="825"/>
      <c r="NYV757" s="825"/>
      <c r="NYW757" s="89"/>
      <c r="NYX757" s="89"/>
      <c r="NYY757" s="89"/>
      <c r="NYZ757" s="89"/>
      <c r="NZA757" s="89"/>
      <c r="NZB757" s="825"/>
      <c r="NZC757" s="825"/>
      <c r="NZD757" s="89"/>
      <c r="NZE757" s="89"/>
      <c r="NZF757" s="825"/>
      <c r="NZG757" s="825"/>
      <c r="NZH757" s="89"/>
      <c r="NZI757" s="89"/>
      <c r="NZJ757" s="825"/>
      <c r="NZK757" s="825"/>
      <c r="NZL757" s="825"/>
      <c r="NZM757" s="825"/>
      <c r="NZN757" s="825"/>
      <c r="NZO757" s="825"/>
      <c r="NZP757" s="825"/>
      <c r="NZQ757" s="89"/>
      <c r="NZR757" s="89"/>
      <c r="NZS757" s="825"/>
      <c r="NZT757" s="825"/>
      <c r="NZU757" s="89"/>
      <c r="NZV757" s="89"/>
      <c r="NZW757" s="825"/>
      <c r="NZX757" s="825"/>
      <c r="NZY757" s="825"/>
      <c r="NZZ757" s="825"/>
      <c r="OAA757" s="825"/>
      <c r="OAB757" s="203"/>
      <c r="OAC757" s="107"/>
      <c r="OAD757" s="825"/>
      <c r="OAE757" s="825"/>
      <c r="OAF757" s="825"/>
      <c r="OAG757" s="825"/>
      <c r="OAH757" s="825"/>
      <c r="OAI757" s="825"/>
      <c r="OAJ757" s="825"/>
      <c r="OAK757" s="168"/>
      <c r="OAL757" s="168"/>
      <c r="OAM757" s="168"/>
      <c r="OAN757" s="168"/>
      <c r="OAO757" s="168"/>
      <c r="OAP757" s="168"/>
      <c r="OAQ757" s="168"/>
      <c r="OAR757" s="168"/>
      <c r="OAS757" s="168"/>
      <c r="OAT757" s="168"/>
      <c r="OAU757" s="168"/>
      <c r="OAV757" s="168"/>
      <c r="OAW757" s="168"/>
      <c r="OAX757" s="168"/>
      <c r="OAY757" s="168"/>
      <c r="OAZ757" s="168"/>
      <c r="OBA757" s="168"/>
      <c r="OBB757" s="168"/>
      <c r="OBC757" s="168"/>
      <c r="OBD757" s="168"/>
      <c r="OBE757" s="168"/>
      <c r="OBF757" s="168"/>
      <c r="OBG757" s="168"/>
      <c r="OBH757" s="168"/>
      <c r="OBI757" s="168"/>
      <c r="OBJ757" s="168"/>
      <c r="OBK757" s="168"/>
      <c r="OBL757" s="168"/>
      <c r="OBM757" s="168"/>
      <c r="OBN757" s="168"/>
      <c r="OBO757" s="168"/>
      <c r="OBP757" s="168"/>
      <c r="OBQ757" s="168"/>
      <c r="OBR757" s="168"/>
      <c r="OBS757" s="168"/>
      <c r="OBT757" s="168"/>
      <c r="OBU757" s="168"/>
      <c r="OBV757" s="168"/>
      <c r="OBW757" s="168"/>
      <c r="OBX757" s="168"/>
      <c r="OBY757" s="168"/>
      <c r="OBZ757" s="168"/>
      <c r="OCA757" s="168"/>
      <c r="OCB757" s="168"/>
      <c r="OCC757" s="825"/>
      <c r="OCD757" s="825"/>
      <c r="OCE757" s="825"/>
      <c r="OCF757" s="825"/>
      <c r="OCG757" s="825"/>
      <c r="OCH757" s="825"/>
      <c r="OCI757" s="825"/>
      <c r="OCJ757" s="825"/>
      <c r="OCK757" s="825"/>
      <c r="OCL757" s="825"/>
      <c r="OCM757" s="825"/>
      <c r="OCN757" s="825"/>
      <c r="OCO757" s="825"/>
      <c r="OCP757" s="825"/>
      <c r="OCQ757" s="825"/>
      <c r="OCR757" s="825"/>
      <c r="OCS757" s="825"/>
      <c r="OCT757" s="825"/>
      <c r="OCU757" s="825"/>
      <c r="OCV757" s="825"/>
      <c r="OCW757" s="825"/>
      <c r="OCX757" s="825"/>
      <c r="OCY757" s="825"/>
      <c r="OCZ757" s="825"/>
      <c r="ODA757" s="89"/>
      <c r="ODB757" s="89"/>
      <c r="ODC757" s="89"/>
      <c r="ODD757" s="89"/>
      <c r="ODE757" s="89"/>
      <c r="ODF757" s="825"/>
      <c r="ODG757" s="825"/>
      <c r="ODH757" s="89"/>
      <c r="ODI757" s="89"/>
      <c r="ODJ757" s="825"/>
      <c r="ODK757" s="825"/>
      <c r="ODL757" s="89"/>
      <c r="ODM757" s="89"/>
      <c r="ODN757" s="825"/>
      <c r="ODO757" s="825"/>
      <c r="ODP757" s="825"/>
      <c r="ODQ757" s="825"/>
      <c r="ODR757" s="825"/>
      <c r="ODS757" s="825"/>
      <c r="ODT757" s="825"/>
      <c r="ODU757" s="89"/>
      <c r="ODV757" s="89"/>
      <c r="ODW757" s="825"/>
      <c r="ODX757" s="825"/>
      <c r="ODY757" s="89"/>
      <c r="ODZ757" s="89"/>
      <c r="OEA757" s="825"/>
      <c r="OEB757" s="825"/>
      <c r="OEC757" s="825"/>
      <c r="OED757" s="825"/>
      <c r="OEE757" s="825"/>
      <c r="OEF757" s="203"/>
      <c r="OEG757" s="107"/>
      <c r="OEH757" s="825"/>
      <c r="OEI757" s="825"/>
      <c r="OEJ757" s="825"/>
      <c r="OEK757" s="825"/>
      <c r="OEL757" s="825"/>
      <c r="OEM757" s="825"/>
      <c r="OEN757" s="825"/>
      <c r="OEO757" s="168"/>
      <c r="OEP757" s="168"/>
      <c r="OEQ757" s="168"/>
      <c r="OER757" s="168"/>
      <c r="OES757" s="168"/>
      <c r="OET757" s="168"/>
      <c r="OEU757" s="168"/>
      <c r="OEV757" s="168"/>
      <c r="OEW757" s="168"/>
      <c r="OEX757" s="168"/>
      <c r="OEY757" s="168"/>
      <c r="OEZ757" s="168"/>
      <c r="OFA757" s="168"/>
      <c r="OFB757" s="168"/>
      <c r="OFC757" s="168"/>
      <c r="OFD757" s="168"/>
      <c r="OFE757" s="168"/>
      <c r="OFF757" s="168"/>
      <c r="OFG757" s="168"/>
      <c r="OFH757" s="168"/>
      <c r="OFI757" s="168"/>
      <c r="OFJ757" s="168"/>
      <c r="OFK757" s="168"/>
      <c r="OFL757" s="168"/>
      <c r="OFM757" s="168"/>
      <c r="OFN757" s="168"/>
      <c r="OFO757" s="168"/>
      <c r="OFP757" s="168"/>
      <c r="OFQ757" s="168"/>
      <c r="OFR757" s="168"/>
      <c r="OFS757" s="168"/>
      <c r="OFT757" s="168"/>
      <c r="OFU757" s="168"/>
      <c r="OFV757" s="168"/>
      <c r="OFW757" s="168"/>
      <c r="OFX757" s="168"/>
      <c r="OFY757" s="168"/>
      <c r="OFZ757" s="168"/>
      <c r="OGA757" s="168"/>
      <c r="OGB757" s="168"/>
      <c r="OGC757" s="168"/>
      <c r="OGD757" s="168"/>
      <c r="OGE757" s="168"/>
      <c r="OGF757" s="168"/>
      <c r="OGG757" s="825"/>
      <c r="OGH757" s="825"/>
      <c r="OGI757" s="825"/>
      <c r="OGJ757" s="825"/>
      <c r="OGK757" s="825"/>
      <c r="OGL757" s="825"/>
      <c r="OGM757" s="825"/>
      <c r="OGN757" s="825"/>
      <c r="OGO757" s="825"/>
      <c r="OGP757" s="825"/>
      <c r="OGQ757" s="825"/>
      <c r="OGR757" s="825"/>
      <c r="OGS757" s="825"/>
      <c r="OGT757" s="825"/>
      <c r="OGU757" s="825"/>
      <c r="OGV757" s="825"/>
      <c r="OGW757" s="825"/>
      <c r="OGX757" s="825"/>
      <c r="OGY757" s="825"/>
      <c r="OGZ757" s="825"/>
      <c r="OHA757" s="825"/>
      <c r="OHB757" s="825"/>
      <c r="OHC757" s="825"/>
      <c r="OHD757" s="825"/>
      <c r="OHE757" s="89"/>
      <c r="OHF757" s="89"/>
      <c r="OHG757" s="89"/>
      <c r="OHH757" s="89"/>
      <c r="OHI757" s="89"/>
      <c r="OHJ757" s="825"/>
      <c r="OHK757" s="825"/>
      <c r="OHL757" s="89"/>
      <c r="OHM757" s="89"/>
      <c r="OHN757" s="825"/>
      <c r="OHO757" s="825"/>
      <c r="OHP757" s="89"/>
      <c r="OHQ757" s="89"/>
      <c r="OHR757" s="825"/>
      <c r="OHS757" s="825"/>
      <c r="OHT757" s="825"/>
      <c r="OHU757" s="825"/>
      <c r="OHV757" s="825"/>
      <c r="OHW757" s="825"/>
      <c r="OHX757" s="825"/>
      <c r="OHY757" s="89"/>
      <c r="OHZ757" s="89"/>
      <c r="OIA757" s="825"/>
      <c r="OIB757" s="825"/>
      <c r="OIC757" s="89"/>
      <c r="OID757" s="89"/>
      <c r="OIE757" s="825"/>
      <c r="OIF757" s="825"/>
      <c r="OIG757" s="825"/>
      <c r="OIH757" s="825"/>
      <c r="OII757" s="825"/>
      <c r="OIJ757" s="203"/>
      <c r="OIK757" s="107"/>
      <c r="OIL757" s="825"/>
      <c r="OIM757" s="825"/>
      <c r="OIN757" s="825"/>
      <c r="OIO757" s="825"/>
      <c r="OIP757" s="825"/>
      <c r="OIQ757" s="825"/>
      <c r="OIR757" s="825"/>
      <c r="OIS757" s="168"/>
      <c r="OIT757" s="168"/>
      <c r="OIU757" s="168"/>
      <c r="OIV757" s="168"/>
      <c r="OIW757" s="168"/>
      <c r="OIX757" s="168"/>
      <c r="OIY757" s="168"/>
      <c r="OIZ757" s="168"/>
      <c r="OJA757" s="168"/>
      <c r="OJB757" s="168"/>
      <c r="OJC757" s="168"/>
      <c r="OJD757" s="168"/>
      <c r="OJE757" s="168"/>
      <c r="OJF757" s="168"/>
      <c r="OJG757" s="168"/>
      <c r="OJH757" s="168"/>
      <c r="OJI757" s="168"/>
      <c r="OJJ757" s="168"/>
      <c r="OJK757" s="168"/>
      <c r="OJL757" s="168"/>
      <c r="OJM757" s="168"/>
      <c r="OJN757" s="168"/>
      <c r="OJO757" s="168"/>
      <c r="OJP757" s="168"/>
      <c r="OJQ757" s="168"/>
      <c r="OJR757" s="168"/>
      <c r="OJS757" s="168"/>
      <c r="OJT757" s="168"/>
      <c r="OJU757" s="168"/>
      <c r="OJV757" s="168"/>
      <c r="OJW757" s="168"/>
      <c r="OJX757" s="168"/>
      <c r="OJY757" s="168"/>
      <c r="OJZ757" s="168"/>
      <c r="OKA757" s="168"/>
      <c r="OKB757" s="168"/>
      <c r="OKC757" s="168"/>
      <c r="OKD757" s="168"/>
      <c r="OKE757" s="168"/>
      <c r="OKF757" s="168"/>
      <c r="OKG757" s="168"/>
      <c r="OKH757" s="168"/>
      <c r="OKI757" s="168"/>
      <c r="OKJ757" s="168"/>
      <c r="OKK757" s="825"/>
      <c r="OKL757" s="825"/>
      <c r="OKM757" s="825"/>
      <c r="OKN757" s="825"/>
      <c r="OKO757" s="825"/>
      <c r="OKP757" s="825"/>
      <c r="OKQ757" s="825"/>
      <c r="OKR757" s="825"/>
      <c r="OKS757" s="825"/>
      <c r="OKT757" s="825"/>
      <c r="OKU757" s="825"/>
      <c r="OKV757" s="825"/>
      <c r="OKW757" s="825"/>
      <c r="OKX757" s="825"/>
      <c r="OKY757" s="825"/>
      <c r="OKZ757" s="825"/>
      <c r="OLA757" s="825"/>
      <c r="OLB757" s="825"/>
      <c r="OLC757" s="825"/>
      <c r="OLD757" s="825"/>
      <c r="OLE757" s="825"/>
      <c r="OLF757" s="825"/>
      <c r="OLG757" s="825"/>
      <c r="OLH757" s="825"/>
      <c r="OLI757" s="89"/>
      <c r="OLJ757" s="89"/>
      <c r="OLK757" s="89"/>
      <c r="OLL757" s="89"/>
      <c r="OLM757" s="89"/>
      <c r="OLN757" s="825"/>
      <c r="OLO757" s="825"/>
      <c r="OLP757" s="89"/>
      <c r="OLQ757" s="89"/>
      <c r="OLR757" s="825"/>
      <c r="OLS757" s="825"/>
      <c r="OLT757" s="89"/>
      <c r="OLU757" s="89"/>
      <c r="OLV757" s="825"/>
      <c r="OLW757" s="825"/>
      <c r="OLX757" s="825"/>
      <c r="OLY757" s="825"/>
      <c r="OLZ757" s="825"/>
      <c r="OMA757" s="825"/>
      <c r="OMB757" s="825"/>
      <c r="OMC757" s="89"/>
      <c r="OMD757" s="89"/>
      <c r="OME757" s="825"/>
      <c r="OMF757" s="825"/>
      <c r="OMG757" s="89"/>
      <c r="OMH757" s="89"/>
      <c r="OMI757" s="825"/>
      <c r="OMJ757" s="825"/>
      <c r="OMK757" s="825"/>
      <c r="OML757" s="825"/>
      <c r="OMM757" s="825"/>
      <c r="OMN757" s="203"/>
      <c r="OMO757" s="107"/>
      <c r="OMP757" s="825"/>
      <c r="OMQ757" s="825"/>
      <c r="OMR757" s="825"/>
      <c r="OMS757" s="825"/>
      <c r="OMT757" s="825"/>
      <c r="OMU757" s="825"/>
      <c r="OMV757" s="825"/>
      <c r="OMW757" s="168"/>
      <c r="OMX757" s="168"/>
      <c r="OMY757" s="168"/>
      <c r="OMZ757" s="168"/>
      <c r="ONA757" s="168"/>
      <c r="ONB757" s="168"/>
      <c r="ONC757" s="168"/>
      <c r="OND757" s="168"/>
      <c r="ONE757" s="168"/>
      <c r="ONF757" s="168"/>
      <c r="ONG757" s="168"/>
      <c r="ONH757" s="168"/>
      <c r="ONI757" s="168"/>
      <c r="ONJ757" s="168"/>
      <c r="ONK757" s="168"/>
      <c r="ONL757" s="168"/>
      <c r="ONM757" s="168"/>
      <c r="ONN757" s="168"/>
      <c r="ONO757" s="168"/>
      <c r="ONP757" s="168"/>
      <c r="ONQ757" s="168"/>
      <c r="ONR757" s="168"/>
      <c r="ONS757" s="168"/>
      <c r="ONT757" s="168"/>
      <c r="ONU757" s="168"/>
      <c r="ONV757" s="168"/>
      <c r="ONW757" s="168"/>
      <c r="ONX757" s="168"/>
      <c r="ONY757" s="168"/>
      <c r="ONZ757" s="168"/>
      <c r="OOA757" s="168"/>
      <c r="OOB757" s="168"/>
      <c r="OOC757" s="168"/>
      <c r="OOD757" s="168"/>
      <c r="OOE757" s="168"/>
      <c r="OOF757" s="168"/>
      <c r="OOG757" s="168"/>
      <c r="OOH757" s="168"/>
      <c r="OOI757" s="168"/>
      <c r="OOJ757" s="168"/>
      <c r="OOK757" s="168"/>
      <c r="OOL757" s="168"/>
      <c r="OOM757" s="168"/>
      <c r="OON757" s="168"/>
      <c r="OOO757" s="825"/>
      <c r="OOP757" s="825"/>
      <c r="OOQ757" s="825"/>
      <c r="OOR757" s="825"/>
      <c r="OOS757" s="825"/>
      <c r="OOT757" s="825"/>
      <c r="OOU757" s="825"/>
      <c r="OOV757" s="825"/>
      <c r="OOW757" s="825"/>
      <c r="OOX757" s="825"/>
      <c r="OOY757" s="825"/>
      <c r="OOZ757" s="825"/>
      <c r="OPA757" s="825"/>
      <c r="OPB757" s="825"/>
      <c r="OPC757" s="825"/>
      <c r="OPD757" s="825"/>
      <c r="OPE757" s="825"/>
      <c r="OPF757" s="825"/>
      <c r="OPG757" s="825"/>
      <c r="OPH757" s="825"/>
      <c r="OPI757" s="825"/>
      <c r="OPJ757" s="825"/>
      <c r="OPK757" s="825"/>
      <c r="OPL757" s="825"/>
      <c r="OPM757" s="89"/>
      <c r="OPN757" s="89"/>
      <c r="OPO757" s="89"/>
      <c r="OPP757" s="89"/>
      <c r="OPQ757" s="89"/>
      <c r="OPR757" s="825"/>
      <c r="OPS757" s="825"/>
      <c r="OPT757" s="89"/>
      <c r="OPU757" s="89"/>
      <c r="OPV757" s="825"/>
      <c r="OPW757" s="825"/>
      <c r="OPX757" s="89"/>
      <c r="OPY757" s="89"/>
      <c r="OPZ757" s="825"/>
      <c r="OQA757" s="825"/>
      <c r="OQB757" s="825"/>
      <c r="OQC757" s="825"/>
      <c r="OQD757" s="825"/>
      <c r="OQE757" s="825"/>
      <c r="OQF757" s="825"/>
      <c r="OQG757" s="89"/>
      <c r="OQH757" s="89"/>
      <c r="OQI757" s="825"/>
      <c r="OQJ757" s="825"/>
      <c r="OQK757" s="89"/>
      <c r="OQL757" s="89"/>
      <c r="OQM757" s="825"/>
      <c r="OQN757" s="825"/>
      <c r="OQO757" s="825"/>
      <c r="OQP757" s="825"/>
      <c r="OQQ757" s="825"/>
      <c r="OQR757" s="203"/>
      <c r="OQS757" s="107"/>
      <c r="OQT757" s="825"/>
      <c r="OQU757" s="825"/>
      <c r="OQV757" s="825"/>
      <c r="OQW757" s="825"/>
      <c r="OQX757" s="825"/>
      <c r="OQY757" s="825"/>
      <c r="OQZ757" s="825"/>
      <c r="ORA757" s="168"/>
      <c r="ORB757" s="168"/>
      <c r="ORC757" s="168"/>
      <c r="ORD757" s="168"/>
      <c r="ORE757" s="168"/>
      <c r="ORF757" s="168"/>
      <c r="ORG757" s="168"/>
      <c r="ORH757" s="168"/>
      <c r="ORI757" s="168"/>
      <c r="ORJ757" s="168"/>
      <c r="ORK757" s="168"/>
      <c r="ORL757" s="168"/>
      <c r="ORM757" s="168"/>
      <c r="ORN757" s="168"/>
      <c r="ORO757" s="168"/>
      <c r="ORP757" s="168"/>
      <c r="ORQ757" s="168"/>
      <c r="ORR757" s="168"/>
      <c r="ORS757" s="168"/>
      <c r="ORT757" s="168"/>
      <c r="ORU757" s="168"/>
      <c r="ORV757" s="168"/>
      <c r="ORW757" s="168"/>
      <c r="ORX757" s="168"/>
      <c r="ORY757" s="168"/>
      <c r="ORZ757" s="168"/>
      <c r="OSA757" s="168"/>
      <c r="OSB757" s="168"/>
      <c r="OSC757" s="168"/>
      <c r="OSD757" s="168"/>
      <c r="OSE757" s="168"/>
      <c r="OSF757" s="168"/>
      <c r="OSG757" s="168"/>
      <c r="OSH757" s="168"/>
      <c r="OSI757" s="168"/>
      <c r="OSJ757" s="168"/>
      <c r="OSK757" s="168"/>
      <c r="OSL757" s="168"/>
      <c r="OSM757" s="168"/>
      <c r="OSN757" s="168"/>
      <c r="OSO757" s="168"/>
      <c r="OSP757" s="168"/>
      <c r="OSQ757" s="168"/>
      <c r="OSR757" s="168"/>
      <c r="OSS757" s="825"/>
      <c r="OST757" s="825"/>
      <c r="OSU757" s="825"/>
      <c r="OSV757" s="825"/>
      <c r="OSW757" s="825"/>
      <c r="OSX757" s="825"/>
      <c r="OSY757" s="825"/>
      <c r="OSZ757" s="825"/>
      <c r="OTA757" s="825"/>
      <c r="OTB757" s="825"/>
      <c r="OTC757" s="825"/>
      <c r="OTD757" s="825"/>
      <c r="OTE757" s="825"/>
      <c r="OTF757" s="825"/>
      <c r="OTG757" s="825"/>
      <c r="OTH757" s="825"/>
      <c r="OTI757" s="825"/>
      <c r="OTJ757" s="825"/>
      <c r="OTK757" s="825"/>
      <c r="OTL757" s="825"/>
      <c r="OTM757" s="825"/>
      <c r="OTN757" s="825"/>
      <c r="OTO757" s="825"/>
      <c r="OTP757" s="825"/>
      <c r="OTQ757" s="89"/>
      <c r="OTR757" s="89"/>
      <c r="OTS757" s="89"/>
      <c r="OTT757" s="89"/>
      <c r="OTU757" s="89"/>
      <c r="OTV757" s="825"/>
      <c r="OTW757" s="825"/>
      <c r="OTX757" s="89"/>
      <c r="OTY757" s="89"/>
      <c r="OTZ757" s="825"/>
      <c r="OUA757" s="825"/>
      <c r="OUB757" s="89"/>
      <c r="OUC757" s="89"/>
      <c r="OUD757" s="825"/>
      <c r="OUE757" s="825"/>
      <c r="OUF757" s="825"/>
      <c r="OUG757" s="825"/>
      <c r="OUH757" s="825"/>
      <c r="OUI757" s="825"/>
      <c r="OUJ757" s="825"/>
      <c r="OUK757" s="89"/>
      <c r="OUL757" s="89"/>
      <c r="OUM757" s="825"/>
      <c r="OUN757" s="825"/>
      <c r="OUO757" s="89"/>
      <c r="OUP757" s="89"/>
      <c r="OUQ757" s="825"/>
      <c r="OUR757" s="825"/>
      <c r="OUS757" s="825"/>
      <c r="OUT757" s="825"/>
      <c r="OUU757" s="825"/>
      <c r="OUV757" s="203"/>
      <c r="OUW757" s="107"/>
      <c r="OUX757" s="825"/>
      <c r="OUY757" s="825"/>
      <c r="OUZ757" s="825"/>
      <c r="OVA757" s="825"/>
      <c r="OVB757" s="825"/>
      <c r="OVC757" s="825"/>
      <c r="OVD757" s="825"/>
      <c r="OVE757" s="168"/>
      <c r="OVF757" s="168"/>
      <c r="OVG757" s="168"/>
      <c r="OVH757" s="168"/>
      <c r="OVI757" s="168"/>
      <c r="OVJ757" s="168"/>
      <c r="OVK757" s="168"/>
      <c r="OVL757" s="168"/>
      <c r="OVM757" s="168"/>
      <c r="OVN757" s="168"/>
      <c r="OVO757" s="168"/>
      <c r="OVP757" s="168"/>
      <c r="OVQ757" s="168"/>
      <c r="OVR757" s="168"/>
      <c r="OVS757" s="168"/>
      <c r="OVT757" s="168"/>
      <c r="OVU757" s="168"/>
      <c r="OVV757" s="168"/>
      <c r="OVW757" s="168"/>
      <c r="OVX757" s="168"/>
      <c r="OVY757" s="168"/>
      <c r="OVZ757" s="168"/>
      <c r="OWA757" s="168"/>
      <c r="OWB757" s="168"/>
      <c r="OWC757" s="168"/>
      <c r="OWD757" s="168"/>
      <c r="OWE757" s="168"/>
      <c r="OWF757" s="168"/>
      <c r="OWG757" s="168"/>
      <c r="OWH757" s="168"/>
      <c r="OWI757" s="168"/>
      <c r="OWJ757" s="168"/>
      <c r="OWK757" s="168"/>
      <c r="OWL757" s="168"/>
      <c r="OWM757" s="168"/>
      <c r="OWN757" s="168"/>
      <c r="OWO757" s="168"/>
      <c r="OWP757" s="168"/>
      <c r="OWQ757" s="168"/>
      <c r="OWR757" s="168"/>
      <c r="OWS757" s="168"/>
      <c r="OWT757" s="168"/>
      <c r="OWU757" s="168"/>
      <c r="OWV757" s="168"/>
      <c r="OWW757" s="825"/>
      <c r="OWX757" s="825"/>
      <c r="OWY757" s="825"/>
      <c r="OWZ757" s="825"/>
      <c r="OXA757" s="825"/>
      <c r="OXB757" s="825"/>
      <c r="OXC757" s="825"/>
      <c r="OXD757" s="825"/>
      <c r="OXE757" s="825"/>
      <c r="OXF757" s="825"/>
      <c r="OXG757" s="825"/>
      <c r="OXH757" s="825"/>
      <c r="OXI757" s="825"/>
      <c r="OXJ757" s="825"/>
      <c r="OXK757" s="825"/>
      <c r="OXL757" s="825"/>
      <c r="OXM757" s="825"/>
      <c r="OXN757" s="825"/>
      <c r="OXO757" s="825"/>
      <c r="OXP757" s="825"/>
      <c r="OXQ757" s="825"/>
      <c r="OXR757" s="825"/>
      <c r="OXS757" s="825"/>
      <c r="OXT757" s="825"/>
      <c r="OXU757" s="89"/>
      <c r="OXV757" s="89"/>
      <c r="OXW757" s="89"/>
      <c r="OXX757" s="89"/>
      <c r="OXY757" s="89"/>
      <c r="OXZ757" s="825"/>
      <c r="OYA757" s="825"/>
      <c r="OYB757" s="89"/>
      <c r="OYC757" s="89"/>
      <c r="OYD757" s="825"/>
      <c r="OYE757" s="825"/>
      <c r="OYF757" s="89"/>
      <c r="OYG757" s="89"/>
      <c r="OYH757" s="825"/>
      <c r="OYI757" s="825"/>
      <c r="OYJ757" s="825"/>
      <c r="OYK757" s="825"/>
      <c r="OYL757" s="825"/>
      <c r="OYM757" s="825"/>
      <c r="OYN757" s="825"/>
      <c r="OYO757" s="89"/>
      <c r="OYP757" s="89"/>
      <c r="OYQ757" s="825"/>
      <c r="OYR757" s="825"/>
      <c r="OYS757" s="89"/>
      <c r="OYT757" s="89"/>
      <c r="OYU757" s="825"/>
      <c r="OYV757" s="825"/>
      <c r="OYW757" s="825"/>
      <c r="OYX757" s="825"/>
      <c r="OYY757" s="825"/>
      <c r="OYZ757" s="203"/>
      <c r="OZA757" s="107"/>
      <c r="OZB757" s="825"/>
      <c r="OZC757" s="825"/>
      <c r="OZD757" s="825"/>
      <c r="OZE757" s="825"/>
      <c r="OZF757" s="825"/>
      <c r="OZG757" s="825"/>
      <c r="OZH757" s="825"/>
      <c r="OZI757" s="168"/>
      <c r="OZJ757" s="168"/>
      <c r="OZK757" s="168"/>
      <c r="OZL757" s="168"/>
      <c r="OZM757" s="168"/>
      <c r="OZN757" s="168"/>
      <c r="OZO757" s="168"/>
      <c r="OZP757" s="168"/>
      <c r="OZQ757" s="168"/>
      <c r="OZR757" s="168"/>
      <c r="OZS757" s="168"/>
      <c r="OZT757" s="168"/>
      <c r="OZU757" s="168"/>
      <c r="OZV757" s="168"/>
      <c r="OZW757" s="168"/>
      <c r="OZX757" s="168"/>
      <c r="OZY757" s="168"/>
      <c r="OZZ757" s="168"/>
      <c r="PAA757" s="168"/>
      <c r="PAB757" s="168"/>
      <c r="PAC757" s="168"/>
      <c r="PAD757" s="168"/>
      <c r="PAE757" s="168"/>
      <c r="PAF757" s="168"/>
      <c r="PAG757" s="168"/>
      <c r="PAH757" s="168"/>
      <c r="PAI757" s="168"/>
      <c r="PAJ757" s="168"/>
      <c r="PAK757" s="168"/>
      <c r="PAL757" s="168"/>
      <c r="PAM757" s="168"/>
      <c r="PAN757" s="168"/>
      <c r="PAO757" s="168"/>
      <c r="PAP757" s="168"/>
      <c r="PAQ757" s="168"/>
      <c r="PAR757" s="168"/>
      <c r="PAS757" s="168"/>
      <c r="PAT757" s="168"/>
      <c r="PAU757" s="168"/>
      <c r="PAV757" s="168"/>
      <c r="PAW757" s="168"/>
      <c r="PAX757" s="168"/>
      <c r="PAY757" s="168"/>
      <c r="PAZ757" s="168"/>
      <c r="PBA757" s="825"/>
      <c r="PBB757" s="825"/>
      <c r="PBC757" s="825"/>
      <c r="PBD757" s="825"/>
      <c r="PBE757" s="825"/>
      <c r="PBF757" s="825"/>
      <c r="PBG757" s="825"/>
      <c r="PBH757" s="825"/>
      <c r="PBI757" s="825"/>
      <c r="PBJ757" s="825"/>
      <c r="PBK757" s="825"/>
      <c r="PBL757" s="825"/>
      <c r="PBM757" s="825"/>
      <c r="PBN757" s="825"/>
      <c r="PBO757" s="825"/>
      <c r="PBP757" s="825"/>
      <c r="PBQ757" s="825"/>
      <c r="PBR757" s="825"/>
      <c r="PBS757" s="825"/>
      <c r="PBT757" s="825"/>
      <c r="PBU757" s="825"/>
      <c r="PBV757" s="825"/>
      <c r="PBW757" s="825"/>
      <c r="PBX757" s="825"/>
      <c r="PBY757" s="89"/>
      <c r="PBZ757" s="89"/>
      <c r="PCA757" s="89"/>
      <c r="PCB757" s="89"/>
      <c r="PCC757" s="89"/>
      <c r="PCD757" s="825"/>
      <c r="PCE757" s="825"/>
      <c r="PCF757" s="89"/>
      <c r="PCG757" s="89"/>
      <c r="PCH757" s="825"/>
      <c r="PCI757" s="825"/>
      <c r="PCJ757" s="89"/>
      <c r="PCK757" s="89"/>
      <c r="PCL757" s="825"/>
      <c r="PCM757" s="825"/>
      <c r="PCN757" s="825"/>
      <c r="PCO757" s="825"/>
      <c r="PCP757" s="825"/>
      <c r="PCQ757" s="825"/>
      <c r="PCR757" s="825"/>
      <c r="PCS757" s="89"/>
      <c r="PCT757" s="89"/>
      <c r="PCU757" s="825"/>
      <c r="PCV757" s="825"/>
      <c r="PCW757" s="89"/>
      <c r="PCX757" s="89"/>
      <c r="PCY757" s="825"/>
      <c r="PCZ757" s="825"/>
      <c r="PDA757" s="825"/>
      <c r="PDB757" s="825"/>
      <c r="PDC757" s="825"/>
      <c r="PDD757" s="203"/>
      <c r="PDE757" s="107"/>
      <c r="PDF757" s="825"/>
      <c r="PDG757" s="825"/>
      <c r="PDH757" s="825"/>
      <c r="PDI757" s="825"/>
      <c r="PDJ757" s="825"/>
      <c r="PDK757" s="825"/>
      <c r="PDL757" s="825"/>
      <c r="PDM757" s="168"/>
      <c r="PDN757" s="168"/>
      <c r="PDO757" s="168"/>
      <c r="PDP757" s="168"/>
      <c r="PDQ757" s="168"/>
      <c r="PDR757" s="168"/>
      <c r="PDS757" s="168"/>
      <c r="PDT757" s="168"/>
      <c r="PDU757" s="168"/>
      <c r="PDV757" s="168"/>
      <c r="PDW757" s="168"/>
      <c r="PDX757" s="168"/>
      <c r="PDY757" s="168"/>
      <c r="PDZ757" s="168"/>
      <c r="PEA757" s="168"/>
      <c r="PEB757" s="168"/>
      <c r="PEC757" s="168"/>
      <c r="PED757" s="168"/>
      <c r="PEE757" s="168"/>
      <c r="PEF757" s="168"/>
      <c r="PEG757" s="168"/>
      <c r="PEH757" s="168"/>
      <c r="PEI757" s="168"/>
      <c r="PEJ757" s="168"/>
      <c r="PEK757" s="168"/>
      <c r="PEL757" s="168"/>
      <c r="PEM757" s="168"/>
      <c r="PEN757" s="168"/>
      <c r="PEO757" s="168"/>
      <c r="PEP757" s="168"/>
      <c r="PEQ757" s="168"/>
      <c r="PER757" s="168"/>
      <c r="PES757" s="168"/>
      <c r="PET757" s="168"/>
      <c r="PEU757" s="168"/>
      <c r="PEV757" s="168"/>
      <c r="PEW757" s="168"/>
      <c r="PEX757" s="168"/>
      <c r="PEY757" s="168"/>
      <c r="PEZ757" s="168"/>
      <c r="PFA757" s="168"/>
      <c r="PFB757" s="168"/>
      <c r="PFC757" s="168"/>
      <c r="PFD757" s="168"/>
      <c r="PFE757" s="825"/>
      <c r="PFF757" s="825"/>
      <c r="PFG757" s="825"/>
      <c r="PFH757" s="825"/>
      <c r="PFI757" s="825"/>
      <c r="PFJ757" s="825"/>
      <c r="PFK757" s="825"/>
      <c r="PFL757" s="825"/>
      <c r="PFM757" s="825"/>
      <c r="PFN757" s="825"/>
      <c r="PFO757" s="825"/>
      <c r="PFP757" s="825"/>
      <c r="PFQ757" s="825"/>
      <c r="PFR757" s="825"/>
      <c r="PFS757" s="825"/>
      <c r="PFT757" s="825"/>
      <c r="PFU757" s="825"/>
      <c r="PFV757" s="825"/>
      <c r="PFW757" s="825"/>
      <c r="PFX757" s="825"/>
      <c r="PFY757" s="825"/>
      <c r="PFZ757" s="825"/>
      <c r="PGA757" s="825"/>
      <c r="PGB757" s="825"/>
      <c r="PGC757" s="89"/>
      <c r="PGD757" s="89"/>
      <c r="PGE757" s="89"/>
      <c r="PGF757" s="89"/>
      <c r="PGG757" s="89"/>
      <c r="PGH757" s="825"/>
      <c r="PGI757" s="825"/>
      <c r="PGJ757" s="89"/>
      <c r="PGK757" s="89"/>
      <c r="PGL757" s="825"/>
      <c r="PGM757" s="825"/>
      <c r="PGN757" s="89"/>
      <c r="PGO757" s="89"/>
      <c r="PGP757" s="825"/>
      <c r="PGQ757" s="825"/>
      <c r="PGR757" s="825"/>
      <c r="PGS757" s="825"/>
      <c r="PGT757" s="825"/>
      <c r="PGU757" s="825"/>
      <c r="PGV757" s="825"/>
      <c r="PGW757" s="89"/>
      <c r="PGX757" s="89"/>
      <c r="PGY757" s="825"/>
      <c r="PGZ757" s="825"/>
      <c r="PHA757" s="89"/>
      <c r="PHB757" s="89"/>
      <c r="PHC757" s="825"/>
      <c r="PHD757" s="825"/>
      <c r="PHE757" s="825"/>
      <c r="PHF757" s="825"/>
      <c r="PHG757" s="825"/>
      <c r="PHH757" s="203"/>
      <c r="PHI757" s="107"/>
      <c r="PHJ757" s="825"/>
      <c r="PHK757" s="825"/>
      <c r="PHL757" s="825"/>
      <c r="PHM757" s="825"/>
      <c r="PHN757" s="825"/>
      <c r="PHO757" s="825"/>
      <c r="PHP757" s="825"/>
      <c r="PHQ757" s="168"/>
      <c r="PHR757" s="168"/>
      <c r="PHS757" s="168"/>
      <c r="PHT757" s="168"/>
      <c r="PHU757" s="168"/>
      <c r="PHV757" s="168"/>
      <c r="PHW757" s="168"/>
      <c r="PHX757" s="168"/>
      <c r="PHY757" s="168"/>
      <c r="PHZ757" s="168"/>
      <c r="PIA757" s="168"/>
      <c r="PIB757" s="168"/>
      <c r="PIC757" s="168"/>
      <c r="PID757" s="168"/>
      <c r="PIE757" s="168"/>
      <c r="PIF757" s="168"/>
      <c r="PIG757" s="168"/>
      <c r="PIH757" s="168"/>
      <c r="PII757" s="168"/>
      <c r="PIJ757" s="168"/>
      <c r="PIK757" s="168"/>
      <c r="PIL757" s="168"/>
      <c r="PIM757" s="168"/>
      <c r="PIN757" s="168"/>
      <c r="PIO757" s="168"/>
      <c r="PIP757" s="168"/>
      <c r="PIQ757" s="168"/>
      <c r="PIR757" s="168"/>
      <c r="PIS757" s="168"/>
      <c r="PIT757" s="168"/>
      <c r="PIU757" s="168"/>
      <c r="PIV757" s="168"/>
      <c r="PIW757" s="168"/>
      <c r="PIX757" s="168"/>
      <c r="PIY757" s="168"/>
      <c r="PIZ757" s="168"/>
      <c r="PJA757" s="168"/>
      <c r="PJB757" s="168"/>
      <c r="PJC757" s="168"/>
      <c r="PJD757" s="168"/>
      <c r="PJE757" s="168"/>
      <c r="PJF757" s="168"/>
      <c r="PJG757" s="168"/>
      <c r="PJH757" s="168"/>
      <c r="PJI757" s="825"/>
      <c r="PJJ757" s="825"/>
      <c r="PJK757" s="825"/>
      <c r="PJL757" s="825"/>
      <c r="PJM757" s="825"/>
      <c r="PJN757" s="825"/>
      <c r="PJO757" s="825"/>
      <c r="PJP757" s="825"/>
      <c r="PJQ757" s="825"/>
      <c r="PJR757" s="825"/>
      <c r="PJS757" s="825"/>
      <c r="PJT757" s="825"/>
      <c r="PJU757" s="825"/>
      <c r="PJV757" s="825"/>
      <c r="PJW757" s="825"/>
      <c r="PJX757" s="825"/>
      <c r="PJY757" s="825"/>
      <c r="PJZ757" s="825"/>
      <c r="PKA757" s="825"/>
      <c r="PKB757" s="825"/>
      <c r="PKC757" s="825"/>
      <c r="PKD757" s="825"/>
      <c r="PKE757" s="825"/>
      <c r="PKF757" s="825"/>
      <c r="PKG757" s="89"/>
      <c r="PKH757" s="89"/>
      <c r="PKI757" s="89"/>
      <c r="PKJ757" s="89"/>
      <c r="PKK757" s="89"/>
      <c r="PKL757" s="825"/>
      <c r="PKM757" s="825"/>
      <c r="PKN757" s="89"/>
      <c r="PKO757" s="89"/>
      <c r="PKP757" s="825"/>
      <c r="PKQ757" s="825"/>
      <c r="PKR757" s="89"/>
      <c r="PKS757" s="89"/>
      <c r="PKT757" s="825"/>
      <c r="PKU757" s="825"/>
      <c r="PKV757" s="825"/>
      <c r="PKW757" s="825"/>
      <c r="PKX757" s="825"/>
      <c r="PKY757" s="825"/>
      <c r="PKZ757" s="825"/>
      <c r="PLA757" s="89"/>
      <c r="PLB757" s="89"/>
      <c r="PLC757" s="825"/>
      <c r="PLD757" s="825"/>
      <c r="PLE757" s="89"/>
      <c r="PLF757" s="89"/>
      <c r="PLG757" s="825"/>
      <c r="PLH757" s="825"/>
      <c r="PLI757" s="825"/>
      <c r="PLJ757" s="825"/>
      <c r="PLK757" s="825"/>
      <c r="PLL757" s="203"/>
      <c r="PLM757" s="107"/>
      <c r="PLN757" s="825"/>
      <c r="PLO757" s="825"/>
      <c r="PLP757" s="825"/>
      <c r="PLQ757" s="825"/>
      <c r="PLR757" s="825"/>
      <c r="PLS757" s="825"/>
      <c r="PLT757" s="825"/>
      <c r="PLU757" s="168"/>
      <c r="PLV757" s="168"/>
      <c r="PLW757" s="168"/>
      <c r="PLX757" s="168"/>
      <c r="PLY757" s="168"/>
      <c r="PLZ757" s="168"/>
      <c r="PMA757" s="168"/>
      <c r="PMB757" s="168"/>
      <c r="PMC757" s="168"/>
      <c r="PMD757" s="168"/>
      <c r="PME757" s="168"/>
      <c r="PMF757" s="168"/>
      <c r="PMG757" s="168"/>
      <c r="PMH757" s="168"/>
      <c r="PMI757" s="168"/>
      <c r="PMJ757" s="168"/>
      <c r="PMK757" s="168"/>
      <c r="PML757" s="168"/>
      <c r="PMM757" s="168"/>
      <c r="PMN757" s="168"/>
      <c r="PMO757" s="168"/>
      <c r="PMP757" s="168"/>
      <c r="PMQ757" s="168"/>
      <c r="PMR757" s="168"/>
      <c r="PMS757" s="168"/>
      <c r="PMT757" s="168"/>
      <c r="PMU757" s="168"/>
      <c r="PMV757" s="168"/>
      <c r="PMW757" s="168"/>
      <c r="PMX757" s="168"/>
      <c r="PMY757" s="168"/>
      <c r="PMZ757" s="168"/>
      <c r="PNA757" s="168"/>
      <c r="PNB757" s="168"/>
      <c r="PNC757" s="168"/>
      <c r="PND757" s="168"/>
      <c r="PNE757" s="168"/>
      <c r="PNF757" s="168"/>
      <c r="PNG757" s="168"/>
      <c r="PNH757" s="168"/>
      <c r="PNI757" s="168"/>
      <c r="PNJ757" s="168"/>
      <c r="PNK757" s="168"/>
      <c r="PNL757" s="168"/>
      <c r="PNM757" s="825"/>
      <c r="PNN757" s="825"/>
      <c r="PNO757" s="825"/>
      <c r="PNP757" s="825"/>
      <c r="PNQ757" s="825"/>
      <c r="PNR757" s="825"/>
      <c r="PNS757" s="825"/>
      <c r="PNT757" s="825"/>
      <c r="PNU757" s="825"/>
      <c r="PNV757" s="825"/>
      <c r="PNW757" s="825"/>
      <c r="PNX757" s="825"/>
      <c r="PNY757" s="825"/>
      <c r="PNZ757" s="825"/>
      <c r="POA757" s="825"/>
      <c r="POB757" s="825"/>
      <c r="POC757" s="825"/>
      <c r="POD757" s="825"/>
      <c r="POE757" s="825"/>
      <c r="POF757" s="825"/>
      <c r="POG757" s="825"/>
      <c r="POH757" s="825"/>
      <c r="POI757" s="825"/>
      <c r="POJ757" s="825"/>
      <c r="POK757" s="89"/>
      <c r="POL757" s="89"/>
      <c r="POM757" s="89"/>
      <c r="PON757" s="89"/>
      <c r="POO757" s="89"/>
      <c r="POP757" s="825"/>
      <c r="POQ757" s="825"/>
      <c r="POR757" s="89"/>
      <c r="POS757" s="89"/>
      <c r="POT757" s="825"/>
      <c r="POU757" s="825"/>
      <c r="POV757" s="89"/>
      <c r="POW757" s="89"/>
      <c r="POX757" s="825"/>
      <c r="POY757" s="825"/>
      <c r="POZ757" s="825"/>
      <c r="PPA757" s="825"/>
      <c r="PPB757" s="825"/>
      <c r="PPC757" s="825"/>
      <c r="PPD757" s="825"/>
      <c r="PPE757" s="89"/>
      <c r="PPF757" s="89"/>
      <c r="PPG757" s="825"/>
      <c r="PPH757" s="825"/>
      <c r="PPI757" s="89"/>
      <c r="PPJ757" s="89"/>
      <c r="PPK757" s="825"/>
      <c r="PPL757" s="825"/>
      <c r="PPM757" s="825"/>
      <c r="PPN757" s="825"/>
      <c r="PPO757" s="825"/>
      <c r="PPP757" s="203"/>
      <c r="PPQ757" s="107"/>
      <c r="PPR757" s="825"/>
      <c r="PPS757" s="825"/>
      <c r="PPT757" s="825"/>
      <c r="PPU757" s="825"/>
      <c r="PPV757" s="825"/>
      <c r="PPW757" s="825"/>
      <c r="PPX757" s="825"/>
      <c r="PPY757" s="168"/>
      <c r="PPZ757" s="168"/>
      <c r="PQA757" s="168"/>
      <c r="PQB757" s="168"/>
      <c r="PQC757" s="168"/>
      <c r="PQD757" s="168"/>
      <c r="PQE757" s="168"/>
      <c r="PQF757" s="168"/>
      <c r="PQG757" s="168"/>
      <c r="PQH757" s="168"/>
      <c r="PQI757" s="168"/>
      <c r="PQJ757" s="168"/>
      <c r="PQK757" s="168"/>
      <c r="PQL757" s="168"/>
      <c r="PQM757" s="168"/>
      <c r="PQN757" s="168"/>
      <c r="PQO757" s="168"/>
      <c r="PQP757" s="168"/>
      <c r="PQQ757" s="168"/>
      <c r="PQR757" s="168"/>
      <c r="PQS757" s="168"/>
      <c r="PQT757" s="168"/>
      <c r="PQU757" s="168"/>
      <c r="PQV757" s="168"/>
      <c r="PQW757" s="168"/>
      <c r="PQX757" s="168"/>
      <c r="PQY757" s="168"/>
      <c r="PQZ757" s="168"/>
      <c r="PRA757" s="168"/>
      <c r="PRB757" s="168"/>
      <c r="PRC757" s="168"/>
      <c r="PRD757" s="168"/>
      <c r="PRE757" s="168"/>
      <c r="PRF757" s="168"/>
      <c r="PRG757" s="168"/>
      <c r="PRH757" s="168"/>
      <c r="PRI757" s="168"/>
      <c r="PRJ757" s="168"/>
      <c r="PRK757" s="168"/>
      <c r="PRL757" s="168"/>
      <c r="PRM757" s="168"/>
      <c r="PRN757" s="168"/>
      <c r="PRO757" s="168"/>
      <c r="PRP757" s="168"/>
      <c r="PRQ757" s="825"/>
      <c r="PRR757" s="825"/>
      <c r="PRS757" s="825"/>
      <c r="PRT757" s="825"/>
      <c r="PRU757" s="825"/>
      <c r="PRV757" s="825"/>
      <c r="PRW757" s="825"/>
      <c r="PRX757" s="825"/>
      <c r="PRY757" s="825"/>
      <c r="PRZ757" s="825"/>
      <c r="PSA757" s="825"/>
      <c r="PSB757" s="825"/>
      <c r="PSC757" s="825"/>
      <c r="PSD757" s="825"/>
      <c r="PSE757" s="825"/>
      <c r="PSF757" s="825"/>
      <c r="PSG757" s="825"/>
      <c r="PSH757" s="825"/>
      <c r="PSI757" s="825"/>
      <c r="PSJ757" s="825"/>
      <c r="PSK757" s="825"/>
      <c r="PSL757" s="825"/>
      <c r="PSM757" s="825"/>
      <c r="PSN757" s="825"/>
      <c r="PSO757" s="89"/>
      <c r="PSP757" s="89"/>
      <c r="PSQ757" s="89"/>
      <c r="PSR757" s="89"/>
      <c r="PSS757" s="89"/>
      <c r="PST757" s="825"/>
      <c r="PSU757" s="825"/>
      <c r="PSV757" s="89"/>
      <c r="PSW757" s="89"/>
      <c r="PSX757" s="825"/>
      <c r="PSY757" s="825"/>
      <c r="PSZ757" s="89"/>
      <c r="PTA757" s="89"/>
      <c r="PTB757" s="825"/>
      <c r="PTC757" s="825"/>
      <c r="PTD757" s="825"/>
      <c r="PTE757" s="825"/>
      <c r="PTF757" s="825"/>
      <c r="PTG757" s="825"/>
      <c r="PTH757" s="825"/>
      <c r="PTI757" s="89"/>
      <c r="PTJ757" s="89"/>
      <c r="PTK757" s="825"/>
      <c r="PTL757" s="825"/>
      <c r="PTM757" s="89"/>
      <c r="PTN757" s="89"/>
      <c r="PTO757" s="825"/>
      <c r="PTP757" s="825"/>
      <c r="PTQ757" s="825"/>
      <c r="PTR757" s="825"/>
      <c r="PTS757" s="825"/>
      <c r="PTT757" s="203"/>
      <c r="PTU757" s="107"/>
      <c r="PTV757" s="825"/>
      <c r="PTW757" s="825"/>
      <c r="PTX757" s="825"/>
      <c r="PTY757" s="825"/>
      <c r="PTZ757" s="825"/>
      <c r="PUA757" s="825"/>
      <c r="PUB757" s="825"/>
      <c r="PUC757" s="168"/>
      <c r="PUD757" s="168"/>
      <c r="PUE757" s="168"/>
      <c r="PUF757" s="168"/>
      <c r="PUG757" s="168"/>
      <c r="PUH757" s="168"/>
      <c r="PUI757" s="168"/>
      <c r="PUJ757" s="168"/>
      <c r="PUK757" s="168"/>
      <c r="PUL757" s="168"/>
      <c r="PUM757" s="168"/>
      <c r="PUN757" s="168"/>
      <c r="PUO757" s="168"/>
      <c r="PUP757" s="168"/>
      <c r="PUQ757" s="168"/>
      <c r="PUR757" s="168"/>
      <c r="PUS757" s="168"/>
      <c r="PUT757" s="168"/>
      <c r="PUU757" s="168"/>
      <c r="PUV757" s="168"/>
      <c r="PUW757" s="168"/>
      <c r="PUX757" s="168"/>
      <c r="PUY757" s="168"/>
      <c r="PUZ757" s="168"/>
      <c r="PVA757" s="168"/>
      <c r="PVB757" s="168"/>
      <c r="PVC757" s="168"/>
      <c r="PVD757" s="168"/>
      <c r="PVE757" s="168"/>
      <c r="PVF757" s="168"/>
      <c r="PVG757" s="168"/>
      <c r="PVH757" s="168"/>
      <c r="PVI757" s="168"/>
      <c r="PVJ757" s="168"/>
      <c r="PVK757" s="168"/>
      <c r="PVL757" s="168"/>
      <c r="PVM757" s="168"/>
      <c r="PVN757" s="168"/>
      <c r="PVO757" s="168"/>
      <c r="PVP757" s="168"/>
      <c r="PVQ757" s="168"/>
      <c r="PVR757" s="168"/>
      <c r="PVS757" s="168"/>
      <c r="PVT757" s="168"/>
      <c r="PVU757" s="825"/>
      <c r="PVV757" s="825"/>
      <c r="PVW757" s="825"/>
      <c r="PVX757" s="825"/>
      <c r="PVY757" s="825"/>
      <c r="PVZ757" s="825"/>
      <c r="PWA757" s="825"/>
      <c r="PWB757" s="825"/>
      <c r="PWC757" s="825"/>
      <c r="PWD757" s="825"/>
      <c r="PWE757" s="825"/>
      <c r="PWF757" s="825"/>
      <c r="PWG757" s="825"/>
      <c r="PWH757" s="825"/>
      <c r="PWI757" s="825"/>
      <c r="PWJ757" s="825"/>
      <c r="PWK757" s="825"/>
      <c r="PWL757" s="825"/>
      <c r="PWM757" s="825"/>
      <c r="PWN757" s="825"/>
      <c r="PWO757" s="825"/>
      <c r="PWP757" s="825"/>
      <c r="PWQ757" s="825"/>
      <c r="PWR757" s="825"/>
      <c r="PWS757" s="89"/>
      <c r="PWT757" s="89"/>
      <c r="PWU757" s="89"/>
      <c r="PWV757" s="89"/>
      <c r="PWW757" s="89"/>
      <c r="PWX757" s="825"/>
      <c r="PWY757" s="825"/>
      <c r="PWZ757" s="89"/>
      <c r="PXA757" s="89"/>
      <c r="PXB757" s="825"/>
      <c r="PXC757" s="825"/>
      <c r="PXD757" s="89"/>
      <c r="PXE757" s="89"/>
      <c r="PXF757" s="825"/>
      <c r="PXG757" s="825"/>
      <c r="PXH757" s="825"/>
      <c r="PXI757" s="825"/>
      <c r="PXJ757" s="825"/>
      <c r="PXK757" s="825"/>
      <c r="PXL757" s="825"/>
      <c r="PXM757" s="89"/>
      <c r="PXN757" s="89"/>
      <c r="PXO757" s="825"/>
      <c r="PXP757" s="825"/>
      <c r="PXQ757" s="89"/>
      <c r="PXR757" s="89"/>
      <c r="PXS757" s="825"/>
      <c r="PXT757" s="825"/>
      <c r="PXU757" s="825"/>
      <c r="PXV757" s="825"/>
      <c r="PXW757" s="825"/>
      <c r="PXX757" s="203"/>
      <c r="PXY757" s="107"/>
      <c r="PXZ757" s="825"/>
      <c r="PYA757" s="825"/>
      <c r="PYB757" s="825"/>
      <c r="PYC757" s="825"/>
      <c r="PYD757" s="825"/>
      <c r="PYE757" s="825"/>
      <c r="PYF757" s="825"/>
      <c r="PYG757" s="168"/>
      <c r="PYH757" s="168"/>
      <c r="PYI757" s="168"/>
      <c r="PYJ757" s="168"/>
      <c r="PYK757" s="168"/>
      <c r="PYL757" s="168"/>
      <c r="PYM757" s="168"/>
      <c r="PYN757" s="168"/>
      <c r="PYO757" s="168"/>
      <c r="PYP757" s="168"/>
      <c r="PYQ757" s="168"/>
      <c r="PYR757" s="168"/>
      <c r="PYS757" s="168"/>
      <c r="PYT757" s="168"/>
      <c r="PYU757" s="168"/>
      <c r="PYV757" s="168"/>
      <c r="PYW757" s="168"/>
      <c r="PYX757" s="168"/>
      <c r="PYY757" s="168"/>
      <c r="PYZ757" s="168"/>
      <c r="PZA757" s="168"/>
      <c r="PZB757" s="168"/>
      <c r="PZC757" s="168"/>
      <c r="PZD757" s="168"/>
      <c r="PZE757" s="168"/>
      <c r="PZF757" s="168"/>
      <c r="PZG757" s="168"/>
      <c r="PZH757" s="168"/>
      <c r="PZI757" s="168"/>
      <c r="PZJ757" s="168"/>
      <c r="PZK757" s="168"/>
      <c r="PZL757" s="168"/>
      <c r="PZM757" s="168"/>
      <c r="PZN757" s="168"/>
      <c r="PZO757" s="168"/>
      <c r="PZP757" s="168"/>
      <c r="PZQ757" s="168"/>
      <c r="PZR757" s="168"/>
      <c r="PZS757" s="168"/>
      <c r="PZT757" s="168"/>
      <c r="PZU757" s="168"/>
      <c r="PZV757" s="168"/>
      <c r="PZW757" s="168"/>
      <c r="PZX757" s="168"/>
      <c r="PZY757" s="825"/>
      <c r="PZZ757" s="825"/>
      <c r="QAA757" s="825"/>
      <c r="QAB757" s="825"/>
      <c r="QAC757" s="825"/>
      <c r="QAD757" s="825"/>
      <c r="QAE757" s="825"/>
      <c r="QAF757" s="825"/>
      <c r="QAG757" s="825"/>
      <c r="QAH757" s="825"/>
      <c r="QAI757" s="825"/>
      <c r="QAJ757" s="825"/>
      <c r="QAK757" s="825"/>
      <c r="QAL757" s="825"/>
      <c r="QAM757" s="825"/>
      <c r="QAN757" s="825"/>
      <c r="QAO757" s="825"/>
      <c r="QAP757" s="825"/>
      <c r="QAQ757" s="825"/>
      <c r="QAR757" s="825"/>
      <c r="QAS757" s="825"/>
      <c r="QAT757" s="825"/>
      <c r="QAU757" s="825"/>
      <c r="QAV757" s="825"/>
      <c r="QAW757" s="89"/>
      <c r="QAX757" s="89"/>
      <c r="QAY757" s="89"/>
      <c r="QAZ757" s="89"/>
      <c r="QBA757" s="89"/>
      <c r="QBB757" s="825"/>
      <c r="QBC757" s="825"/>
      <c r="QBD757" s="89"/>
      <c r="QBE757" s="89"/>
      <c r="QBF757" s="825"/>
      <c r="QBG757" s="825"/>
      <c r="QBH757" s="89"/>
      <c r="QBI757" s="89"/>
      <c r="QBJ757" s="825"/>
      <c r="QBK757" s="825"/>
      <c r="QBL757" s="825"/>
      <c r="QBM757" s="825"/>
      <c r="QBN757" s="825"/>
      <c r="QBO757" s="825"/>
      <c r="QBP757" s="825"/>
      <c r="QBQ757" s="89"/>
      <c r="QBR757" s="89"/>
      <c r="QBS757" s="825"/>
      <c r="QBT757" s="825"/>
      <c r="QBU757" s="89"/>
      <c r="QBV757" s="89"/>
      <c r="QBW757" s="825"/>
      <c r="QBX757" s="825"/>
      <c r="QBY757" s="825"/>
      <c r="QBZ757" s="825"/>
      <c r="QCA757" s="825"/>
      <c r="QCB757" s="203"/>
      <c r="QCC757" s="107"/>
      <c r="QCD757" s="825"/>
      <c r="QCE757" s="825"/>
      <c r="QCF757" s="825"/>
      <c r="QCG757" s="825"/>
      <c r="QCH757" s="825"/>
      <c r="QCI757" s="825"/>
      <c r="QCJ757" s="825"/>
      <c r="QCK757" s="168"/>
      <c r="QCL757" s="168"/>
      <c r="QCM757" s="168"/>
      <c r="QCN757" s="168"/>
      <c r="QCO757" s="168"/>
      <c r="QCP757" s="168"/>
      <c r="QCQ757" s="168"/>
      <c r="QCR757" s="168"/>
      <c r="QCS757" s="168"/>
      <c r="QCT757" s="168"/>
      <c r="QCU757" s="168"/>
      <c r="QCV757" s="168"/>
      <c r="QCW757" s="168"/>
      <c r="QCX757" s="168"/>
      <c r="QCY757" s="168"/>
      <c r="QCZ757" s="168"/>
      <c r="QDA757" s="168"/>
      <c r="QDB757" s="168"/>
      <c r="QDC757" s="168"/>
      <c r="QDD757" s="168"/>
      <c r="QDE757" s="168"/>
      <c r="QDF757" s="168"/>
      <c r="QDG757" s="168"/>
      <c r="QDH757" s="168"/>
      <c r="QDI757" s="168"/>
      <c r="QDJ757" s="168"/>
      <c r="QDK757" s="168"/>
      <c r="QDL757" s="168"/>
      <c r="QDM757" s="168"/>
      <c r="QDN757" s="168"/>
      <c r="QDO757" s="168"/>
      <c r="QDP757" s="168"/>
      <c r="QDQ757" s="168"/>
      <c r="QDR757" s="168"/>
      <c r="QDS757" s="168"/>
      <c r="QDT757" s="168"/>
      <c r="QDU757" s="168"/>
      <c r="QDV757" s="168"/>
      <c r="QDW757" s="168"/>
      <c r="QDX757" s="168"/>
      <c r="QDY757" s="168"/>
      <c r="QDZ757" s="168"/>
      <c r="QEA757" s="168"/>
      <c r="QEB757" s="168"/>
      <c r="QEC757" s="825"/>
      <c r="QED757" s="825"/>
      <c r="QEE757" s="825"/>
      <c r="QEF757" s="825"/>
      <c r="QEG757" s="825"/>
      <c r="QEH757" s="825"/>
      <c r="QEI757" s="825"/>
      <c r="QEJ757" s="825"/>
      <c r="QEK757" s="825"/>
      <c r="QEL757" s="825"/>
      <c r="QEM757" s="825"/>
      <c r="QEN757" s="825"/>
      <c r="QEO757" s="825"/>
      <c r="QEP757" s="825"/>
      <c r="QEQ757" s="825"/>
      <c r="QER757" s="825"/>
      <c r="QES757" s="825"/>
      <c r="QET757" s="825"/>
      <c r="QEU757" s="825"/>
      <c r="QEV757" s="825"/>
      <c r="QEW757" s="825"/>
      <c r="QEX757" s="825"/>
      <c r="QEY757" s="825"/>
      <c r="QEZ757" s="825"/>
      <c r="QFA757" s="89"/>
      <c r="QFB757" s="89"/>
      <c r="QFC757" s="89"/>
      <c r="QFD757" s="89"/>
      <c r="QFE757" s="89"/>
      <c r="QFF757" s="825"/>
      <c r="QFG757" s="825"/>
      <c r="QFH757" s="89"/>
      <c r="QFI757" s="89"/>
      <c r="QFJ757" s="825"/>
      <c r="QFK757" s="825"/>
      <c r="QFL757" s="89"/>
      <c r="QFM757" s="89"/>
      <c r="QFN757" s="825"/>
      <c r="QFO757" s="825"/>
      <c r="QFP757" s="825"/>
      <c r="QFQ757" s="825"/>
      <c r="QFR757" s="825"/>
      <c r="QFS757" s="825"/>
      <c r="QFT757" s="825"/>
      <c r="QFU757" s="89"/>
      <c r="QFV757" s="89"/>
      <c r="QFW757" s="825"/>
      <c r="QFX757" s="825"/>
      <c r="QFY757" s="89"/>
      <c r="QFZ757" s="89"/>
      <c r="QGA757" s="825"/>
      <c r="QGB757" s="825"/>
      <c r="QGC757" s="825"/>
      <c r="QGD757" s="825"/>
      <c r="QGE757" s="825"/>
      <c r="QGF757" s="203"/>
      <c r="QGG757" s="107"/>
      <c r="QGH757" s="825"/>
      <c r="QGI757" s="825"/>
      <c r="QGJ757" s="825"/>
      <c r="QGK757" s="825"/>
      <c r="QGL757" s="825"/>
      <c r="QGM757" s="825"/>
      <c r="QGN757" s="825"/>
      <c r="QGO757" s="168"/>
      <c r="QGP757" s="168"/>
      <c r="QGQ757" s="168"/>
      <c r="QGR757" s="168"/>
      <c r="QGS757" s="168"/>
      <c r="QGT757" s="168"/>
      <c r="QGU757" s="168"/>
      <c r="QGV757" s="168"/>
      <c r="QGW757" s="168"/>
      <c r="QGX757" s="168"/>
      <c r="QGY757" s="168"/>
      <c r="QGZ757" s="168"/>
      <c r="QHA757" s="168"/>
      <c r="QHB757" s="168"/>
      <c r="QHC757" s="168"/>
      <c r="QHD757" s="168"/>
      <c r="QHE757" s="168"/>
      <c r="QHF757" s="168"/>
      <c r="QHG757" s="168"/>
      <c r="QHH757" s="168"/>
      <c r="QHI757" s="168"/>
      <c r="QHJ757" s="168"/>
      <c r="QHK757" s="168"/>
      <c r="QHL757" s="168"/>
      <c r="QHM757" s="168"/>
      <c r="QHN757" s="168"/>
      <c r="QHO757" s="168"/>
      <c r="QHP757" s="168"/>
      <c r="QHQ757" s="168"/>
      <c r="QHR757" s="168"/>
      <c r="QHS757" s="168"/>
      <c r="QHT757" s="168"/>
      <c r="QHU757" s="168"/>
      <c r="QHV757" s="168"/>
      <c r="QHW757" s="168"/>
      <c r="QHX757" s="168"/>
      <c r="QHY757" s="168"/>
      <c r="QHZ757" s="168"/>
      <c r="QIA757" s="168"/>
      <c r="QIB757" s="168"/>
      <c r="QIC757" s="168"/>
      <c r="QID757" s="168"/>
      <c r="QIE757" s="168"/>
      <c r="QIF757" s="168"/>
      <c r="QIG757" s="825"/>
      <c r="QIH757" s="825"/>
      <c r="QII757" s="825"/>
      <c r="QIJ757" s="825"/>
      <c r="QIK757" s="825"/>
      <c r="QIL757" s="825"/>
      <c r="QIM757" s="825"/>
      <c r="QIN757" s="825"/>
      <c r="QIO757" s="825"/>
      <c r="QIP757" s="825"/>
      <c r="QIQ757" s="825"/>
      <c r="QIR757" s="825"/>
      <c r="QIS757" s="825"/>
      <c r="QIT757" s="825"/>
      <c r="QIU757" s="825"/>
      <c r="QIV757" s="825"/>
      <c r="QIW757" s="825"/>
      <c r="QIX757" s="825"/>
      <c r="QIY757" s="825"/>
      <c r="QIZ757" s="825"/>
      <c r="QJA757" s="825"/>
      <c r="QJB757" s="825"/>
      <c r="QJC757" s="825"/>
      <c r="QJD757" s="825"/>
      <c r="QJE757" s="89"/>
      <c r="QJF757" s="89"/>
      <c r="QJG757" s="89"/>
      <c r="QJH757" s="89"/>
      <c r="QJI757" s="89"/>
      <c r="QJJ757" s="825"/>
      <c r="QJK757" s="825"/>
      <c r="QJL757" s="89"/>
      <c r="QJM757" s="89"/>
      <c r="QJN757" s="825"/>
      <c r="QJO757" s="825"/>
      <c r="QJP757" s="89"/>
      <c r="QJQ757" s="89"/>
      <c r="QJR757" s="825"/>
      <c r="QJS757" s="825"/>
      <c r="QJT757" s="825"/>
      <c r="QJU757" s="825"/>
      <c r="QJV757" s="825"/>
      <c r="QJW757" s="825"/>
      <c r="QJX757" s="825"/>
      <c r="QJY757" s="89"/>
      <c r="QJZ757" s="89"/>
      <c r="QKA757" s="825"/>
      <c r="QKB757" s="825"/>
      <c r="QKC757" s="89"/>
      <c r="QKD757" s="89"/>
      <c r="QKE757" s="825"/>
      <c r="QKF757" s="825"/>
      <c r="QKG757" s="825"/>
      <c r="QKH757" s="825"/>
      <c r="QKI757" s="825"/>
      <c r="QKJ757" s="203"/>
      <c r="QKK757" s="107"/>
      <c r="QKL757" s="825"/>
      <c r="QKM757" s="825"/>
      <c r="QKN757" s="825"/>
      <c r="QKO757" s="825"/>
      <c r="QKP757" s="825"/>
      <c r="QKQ757" s="825"/>
      <c r="QKR757" s="825"/>
      <c r="QKS757" s="168"/>
      <c r="QKT757" s="168"/>
      <c r="QKU757" s="168"/>
      <c r="QKV757" s="168"/>
      <c r="QKW757" s="168"/>
      <c r="QKX757" s="168"/>
      <c r="QKY757" s="168"/>
      <c r="QKZ757" s="168"/>
      <c r="QLA757" s="168"/>
      <c r="QLB757" s="168"/>
      <c r="QLC757" s="168"/>
      <c r="QLD757" s="168"/>
      <c r="QLE757" s="168"/>
      <c r="QLF757" s="168"/>
      <c r="QLG757" s="168"/>
      <c r="QLH757" s="168"/>
      <c r="QLI757" s="168"/>
      <c r="QLJ757" s="168"/>
      <c r="QLK757" s="168"/>
      <c r="QLL757" s="168"/>
      <c r="QLM757" s="168"/>
      <c r="QLN757" s="168"/>
      <c r="QLO757" s="168"/>
      <c r="QLP757" s="168"/>
      <c r="QLQ757" s="168"/>
      <c r="QLR757" s="168"/>
      <c r="QLS757" s="168"/>
      <c r="QLT757" s="168"/>
      <c r="QLU757" s="168"/>
      <c r="QLV757" s="168"/>
      <c r="QLW757" s="168"/>
      <c r="QLX757" s="168"/>
      <c r="QLY757" s="168"/>
      <c r="QLZ757" s="168"/>
      <c r="QMA757" s="168"/>
      <c r="QMB757" s="168"/>
      <c r="QMC757" s="168"/>
      <c r="QMD757" s="168"/>
      <c r="QME757" s="168"/>
      <c r="QMF757" s="168"/>
      <c r="QMG757" s="168"/>
      <c r="QMH757" s="168"/>
      <c r="QMI757" s="168"/>
      <c r="QMJ757" s="168"/>
      <c r="QMK757" s="825"/>
      <c r="QML757" s="825"/>
      <c r="QMM757" s="825"/>
      <c r="QMN757" s="825"/>
      <c r="QMO757" s="825"/>
      <c r="QMP757" s="825"/>
      <c r="QMQ757" s="825"/>
      <c r="QMR757" s="825"/>
      <c r="QMS757" s="825"/>
      <c r="QMT757" s="825"/>
      <c r="QMU757" s="825"/>
      <c r="QMV757" s="825"/>
      <c r="QMW757" s="825"/>
      <c r="QMX757" s="825"/>
      <c r="QMY757" s="825"/>
      <c r="QMZ757" s="825"/>
      <c r="QNA757" s="825"/>
      <c r="QNB757" s="825"/>
      <c r="QNC757" s="825"/>
      <c r="QND757" s="825"/>
      <c r="QNE757" s="825"/>
      <c r="QNF757" s="825"/>
      <c r="QNG757" s="825"/>
      <c r="QNH757" s="825"/>
      <c r="QNI757" s="89"/>
      <c r="QNJ757" s="89"/>
      <c r="QNK757" s="89"/>
      <c r="QNL757" s="89"/>
      <c r="QNM757" s="89"/>
      <c r="QNN757" s="825"/>
      <c r="QNO757" s="825"/>
      <c r="QNP757" s="89"/>
      <c r="QNQ757" s="89"/>
      <c r="QNR757" s="825"/>
      <c r="QNS757" s="825"/>
      <c r="QNT757" s="89"/>
      <c r="QNU757" s="89"/>
      <c r="QNV757" s="825"/>
      <c r="QNW757" s="825"/>
      <c r="QNX757" s="825"/>
      <c r="QNY757" s="825"/>
      <c r="QNZ757" s="825"/>
      <c r="QOA757" s="825"/>
      <c r="QOB757" s="825"/>
      <c r="QOC757" s="89"/>
      <c r="QOD757" s="89"/>
      <c r="QOE757" s="825"/>
      <c r="QOF757" s="825"/>
      <c r="QOG757" s="89"/>
      <c r="QOH757" s="89"/>
      <c r="QOI757" s="825"/>
      <c r="QOJ757" s="825"/>
      <c r="QOK757" s="825"/>
      <c r="QOL757" s="825"/>
      <c r="QOM757" s="825"/>
      <c r="QON757" s="203"/>
      <c r="QOO757" s="107"/>
      <c r="QOP757" s="825"/>
      <c r="QOQ757" s="825"/>
      <c r="QOR757" s="825"/>
      <c r="QOS757" s="825"/>
      <c r="QOT757" s="825"/>
      <c r="QOU757" s="825"/>
      <c r="QOV757" s="825"/>
      <c r="QOW757" s="168"/>
      <c r="QOX757" s="168"/>
      <c r="QOY757" s="168"/>
      <c r="QOZ757" s="168"/>
      <c r="QPA757" s="168"/>
      <c r="QPB757" s="168"/>
      <c r="QPC757" s="168"/>
      <c r="QPD757" s="168"/>
      <c r="QPE757" s="168"/>
      <c r="QPF757" s="168"/>
      <c r="QPG757" s="168"/>
      <c r="QPH757" s="168"/>
      <c r="QPI757" s="168"/>
      <c r="QPJ757" s="168"/>
      <c r="QPK757" s="168"/>
      <c r="QPL757" s="168"/>
      <c r="QPM757" s="168"/>
      <c r="QPN757" s="168"/>
      <c r="QPO757" s="168"/>
      <c r="QPP757" s="168"/>
      <c r="QPQ757" s="168"/>
      <c r="QPR757" s="168"/>
      <c r="QPS757" s="168"/>
      <c r="QPT757" s="168"/>
      <c r="QPU757" s="168"/>
      <c r="QPV757" s="168"/>
      <c r="QPW757" s="168"/>
      <c r="QPX757" s="168"/>
      <c r="QPY757" s="168"/>
      <c r="QPZ757" s="168"/>
      <c r="QQA757" s="168"/>
      <c r="QQB757" s="168"/>
      <c r="QQC757" s="168"/>
      <c r="QQD757" s="168"/>
      <c r="QQE757" s="168"/>
      <c r="QQF757" s="168"/>
      <c r="QQG757" s="168"/>
      <c r="QQH757" s="168"/>
      <c r="QQI757" s="168"/>
      <c r="QQJ757" s="168"/>
      <c r="QQK757" s="168"/>
      <c r="QQL757" s="168"/>
      <c r="QQM757" s="168"/>
      <c r="QQN757" s="168"/>
      <c r="QQO757" s="825"/>
      <c r="QQP757" s="825"/>
      <c r="QQQ757" s="825"/>
      <c r="QQR757" s="825"/>
      <c r="QQS757" s="825"/>
      <c r="QQT757" s="825"/>
      <c r="QQU757" s="825"/>
      <c r="QQV757" s="825"/>
      <c r="QQW757" s="825"/>
      <c r="QQX757" s="825"/>
      <c r="QQY757" s="825"/>
      <c r="QQZ757" s="825"/>
      <c r="QRA757" s="825"/>
      <c r="QRB757" s="825"/>
      <c r="QRC757" s="825"/>
      <c r="QRD757" s="825"/>
      <c r="QRE757" s="825"/>
      <c r="QRF757" s="825"/>
      <c r="QRG757" s="825"/>
      <c r="QRH757" s="825"/>
      <c r="QRI757" s="825"/>
      <c r="QRJ757" s="825"/>
      <c r="QRK757" s="825"/>
      <c r="QRL757" s="825"/>
      <c r="QRM757" s="89"/>
      <c r="QRN757" s="89"/>
      <c r="QRO757" s="89"/>
      <c r="QRP757" s="89"/>
      <c r="QRQ757" s="89"/>
      <c r="QRR757" s="825"/>
      <c r="QRS757" s="825"/>
      <c r="QRT757" s="89"/>
      <c r="QRU757" s="89"/>
      <c r="QRV757" s="825"/>
      <c r="QRW757" s="825"/>
      <c r="QRX757" s="89"/>
      <c r="QRY757" s="89"/>
      <c r="QRZ757" s="825"/>
      <c r="QSA757" s="825"/>
      <c r="QSB757" s="825"/>
      <c r="QSC757" s="825"/>
      <c r="QSD757" s="825"/>
      <c r="QSE757" s="825"/>
      <c r="QSF757" s="825"/>
      <c r="QSG757" s="89"/>
      <c r="QSH757" s="89"/>
      <c r="QSI757" s="825"/>
      <c r="QSJ757" s="825"/>
      <c r="QSK757" s="89"/>
      <c r="QSL757" s="89"/>
      <c r="QSM757" s="825"/>
      <c r="QSN757" s="825"/>
      <c r="QSO757" s="825"/>
      <c r="QSP757" s="825"/>
      <c r="QSQ757" s="825"/>
      <c r="QSR757" s="203"/>
      <c r="QSS757" s="107"/>
      <c r="QST757" s="825"/>
      <c r="QSU757" s="825"/>
      <c r="QSV757" s="825"/>
      <c r="QSW757" s="825"/>
      <c r="QSX757" s="825"/>
      <c r="QSY757" s="825"/>
      <c r="QSZ757" s="825"/>
      <c r="QTA757" s="168"/>
      <c r="QTB757" s="168"/>
      <c r="QTC757" s="168"/>
      <c r="QTD757" s="168"/>
      <c r="QTE757" s="168"/>
      <c r="QTF757" s="168"/>
      <c r="QTG757" s="168"/>
      <c r="QTH757" s="168"/>
      <c r="QTI757" s="168"/>
      <c r="QTJ757" s="168"/>
      <c r="QTK757" s="168"/>
      <c r="QTL757" s="168"/>
      <c r="QTM757" s="168"/>
      <c r="QTN757" s="168"/>
      <c r="QTO757" s="168"/>
      <c r="QTP757" s="168"/>
      <c r="QTQ757" s="168"/>
      <c r="QTR757" s="168"/>
      <c r="QTS757" s="168"/>
      <c r="QTT757" s="168"/>
      <c r="QTU757" s="168"/>
      <c r="QTV757" s="168"/>
      <c r="QTW757" s="168"/>
      <c r="QTX757" s="168"/>
      <c r="QTY757" s="168"/>
      <c r="QTZ757" s="168"/>
      <c r="QUA757" s="168"/>
      <c r="QUB757" s="168"/>
      <c r="QUC757" s="168"/>
      <c r="QUD757" s="168"/>
      <c r="QUE757" s="168"/>
      <c r="QUF757" s="168"/>
      <c r="QUG757" s="168"/>
      <c r="QUH757" s="168"/>
      <c r="QUI757" s="168"/>
      <c r="QUJ757" s="168"/>
      <c r="QUK757" s="168"/>
      <c r="QUL757" s="168"/>
      <c r="QUM757" s="168"/>
      <c r="QUN757" s="168"/>
      <c r="QUO757" s="168"/>
      <c r="QUP757" s="168"/>
      <c r="QUQ757" s="168"/>
      <c r="QUR757" s="168"/>
      <c r="QUS757" s="825"/>
      <c r="QUT757" s="825"/>
      <c r="QUU757" s="825"/>
      <c r="QUV757" s="825"/>
      <c r="QUW757" s="825"/>
      <c r="QUX757" s="825"/>
      <c r="QUY757" s="825"/>
      <c r="QUZ757" s="825"/>
      <c r="QVA757" s="825"/>
      <c r="QVB757" s="825"/>
      <c r="QVC757" s="825"/>
      <c r="QVD757" s="825"/>
      <c r="QVE757" s="825"/>
      <c r="QVF757" s="825"/>
      <c r="QVG757" s="825"/>
      <c r="QVH757" s="825"/>
      <c r="QVI757" s="825"/>
      <c r="QVJ757" s="825"/>
      <c r="QVK757" s="825"/>
      <c r="QVL757" s="825"/>
      <c r="QVM757" s="825"/>
      <c r="QVN757" s="825"/>
      <c r="QVO757" s="825"/>
      <c r="QVP757" s="825"/>
      <c r="QVQ757" s="89"/>
      <c r="QVR757" s="89"/>
      <c r="QVS757" s="89"/>
      <c r="QVT757" s="89"/>
      <c r="QVU757" s="89"/>
      <c r="QVV757" s="825"/>
      <c r="QVW757" s="825"/>
      <c r="QVX757" s="89"/>
      <c r="QVY757" s="89"/>
      <c r="QVZ757" s="825"/>
      <c r="QWA757" s="825"/>
      <c r="QWB757" s="89"/>
      <c r="QWC757" s="89"/>
      <c r="QWD757" s="825"/>
      <c r="QWE757" s="825"/>
      <c r="QWF757" s="825"/>
      <c r="QWG757" s="825"/>
      <c r="QWH757" s="825"/>
      <c r="QWI757" s="825"/>
      <c r="QWJ757" s="825"/>
      <c r="QWK757" s="89"/>
      <c r="QWL757" s="89"/>
      <c r="QWM757" s="825"/>
      <c r="QWN757" s="825"/>
      <c r="QWO757" s="89"/>
      <c r="QWP757" s="89"/>
      <c r="QWQ757" s="825"/>
      <c r="QWR757" s="825"/>
      <c r="QWS757" s="825"/>
      <c r="QWT757" s="825"/>
      <c r="QWU757" s="825"/>
      <c r="QWV757" s="203"/>
      <c r="QWW757" s="107"/>
      <c r="QWX757" s="825"/>
      <c r="QWY757" s="825"/>
      <c r="QWZ757" s="825"/>
      <c r="QXA757" s="825"/>
      <c r="QXB757" s="825"/>
      <c r="QXC757" s="825"/>
      <c r="QXD757" s="825"/>
      <c r="QXE757" s="168"/>
      <c r="QXF757" s="168"/>
      <c r="QXG757" s="168"/>
      <c r="QXH757" s="168"/>
      <c r="QXI757" s="168"/>
      <c r="QXJ757" s="168"/>
      <c r="QXK757" s="168"/>
      <c r="QXL757" s="168"/>
      <c r="QXM757" s="168"/>
      <c r="QXN757" s="168"/>
      <c r="QXO757" s="168"/>
      <c r="QXP757" s="168"/>
      <c r="QXQ757" s="168"/>
      <c r="QXR757" s="168"/>
      <c r="QXS757" s="168"/>
      <c r="QXT757" s="168"/>
      <c r="QXU757" s="168"/>
      <c r="QXV757" s="168"/>
      <c r="QXW757" s="168"/>
      <c r="QXX757" s="168"/>
      <c r="QXY757" s="168"/>
      <c r="QXZ757" s="168"/>
      <c r="QYA757" s="168"/>
      <c r="QYB757" s="168"/>
      <c r="QYC757" s="168"/>
      <c r="QYD757" s="168"/>
      <c r="QYE757" s="168"/>
      <c r="QYF757" s="168"/>
      <c r="QYG757" s="168"/>
      <c r="QYH757" s="168"/>
      <c r="QYI757" s="168"/>
      <c r="QYJ757" s="168"/>
      <c r="QYK757" s="168"/>
      <c r="QYL757" s="168"/>
      <c r="QYM757" s="168"/>
      <c r="QYN757" s="168"/>
      <c r="QYO757" s="168"/>
      <c r="QYP757" s="168"/>
      <c r="QYQ757" s="168"/>
      <c r="QYR757" s="168"/>
      <c r="QYS757" s="168"/>
      <c r="QYT757" s="168"/>
      <c r="QYU757" s="168"/>
      <c r="QYV757" s="168"/>
      <c r="QYW757" s="825"/>
      <c r="QYX757" s="825"/>
      <c r="QYY757" s="825"/>
      <c r="QYZ757" s="825"/>
      <c r="QZA757" s="825"/>
      <c r="QZB757" s="825"/>
      <c r="QZC757" s="825"/>
      <c r="QZD757" s="825"/>
      <c r="QZE757" s="825"/>
      <c r="QZF757" s="825"/>
      <c r="QZG757" s="825"/>
      <c r="QZH757" s="825"/>
      <c r="QZI757" s="825"/>
      <c r="QZJ757" s="825"/>
      <c r="QZK757" s="825"/>
      <c r="QZL757" s="825"/>
      <c r="QZM757" s="825"/>
      <c r="QZN757" s="825"/>
      <c r="QZO757" s="825"/>
      <c r="QZP757" s="825"/>
      <c r="QZQ757" s="825"/>
      <c r="QZR757" s="825"/>
      <c r="QZS757" s="825"/>
      <c r="QZT757" s="825"/>
      <c r="QZU757" s="89"/>
      <c r="QZV757" s="89"/>
      <c r="QZW757" s="89"/>
      <c r="QZX757" s="89"/>
      <c r="QZY757" s="89"/>
      <c r="QZZ757" s="825"/>
      <c r="RAA757" s="825"/>
      <c r="RAB757" s="89"/>
      <c r="RAC757" s="89"/>
      <c r="RAD757" s="825"/>
      <c r="RAE757" s="825"/>
      <c r="RAF757" s="89"/>
      <c r="RAG757" s="89"/>
      <c r="RAH757" s="825"/>
      <c r="RAI757" s="825"/>
      <c r="RAJ757" s="825"/>
      <c r="RAK757" s="825"/>
      <c r="RAL757" s="825"/>
      <c r="RAM757" s="825"/>
      <c r="RAN757" s="825"/>
      <c r="RAO757" s="89"/>
      <c r="RAP757" s="89"/>
      <c r="RAQ757" s="825"/>
      <c r="RAR757" s="825"/>
      <c r="RAS757" s="89"/>
      <c r="RAT757" s="89"/>
      <c r="RAU757" s="825"/>
      <c r="RAV757" s="825"/>
      <c r="RAW757" s="825"/>
      <c r="RAX757" s="825"/>
      <c r="RAY757" s="825"/>
      <c r="RAZ757" s="203"/>
      <c r="RBA757" s="107"/>
      <c r="RBB757" s="825"/>
      <c r="RBC757" s="825"/>
      <c r="RBD757" s="825"/>
      <c r="RBE757" s="825"/>
      <c r="RBF757" s="825"/>
      <c r="RBG757" s="825"/>
      <c r="RBH757" s="825"/>
      <c r="RBI757" s="168"/>
      <c r="RBJ757" s="168"/>
      <c r="RBK757" s="168"/>
      <c r="RBL757" s="168"/>
      <c r="RBM757" s="168"/>
      <c r="RBN757" s="168"/>
      <c r="RBO757" s="168"/>
      <c r="RBP757" s="168"/>
      <c r="RBQ757" s="168"/>
      <c r="RBR757" s="168"/>
      <c r="RBS757" s="168"/>
      <c r="RBT757" s="168"/>
      <c r="RBU757" s="168"/>
      <c r="RBV757" s="168"/>
      <c r="RBW757" s="168"/>
      <c r="RBX757" s="168"/>
      <c r="RBY757" s="168"/>
      <c r="RBZ757" s="168"/>
      <c r="RCA757" s="168"/>
      <c r="RCB757" s="168"/>
      <c r="RCC757" s="168"/>
      <c r="RCD757" s="168"/>
      <c r="RCE757" s="168"/>
      <c r="RCF757" s="168"/>
      <c r="RCG757" s="168"/>
      <c r="RCH757" s="168"/>
      <c r="RCI757" s="168"/>
      <c r="RCJ757" s="168"/>
      <c r="RCK757" s="168"/>
      <c r="RCL757" s="168"/>
      <c r="RCM757" s="168"/>
      <c r="RCN757" s="168"/>
      <c r="RCO757" s="168"/>
      <c r="RCP757" s="168"/>
      <c r="RCQ757" s="168"/>
      <c r="RCR757" s="168"/>
      <c r="RCS757" s="168"/>
      <c r="RCT757" s="168"/>
      <c r="RCU757" s="168"/>
      <c r="RCV757" s="168"/>
      <c r="RCW757" s="168"/>
      <c r="RCX757" s="168"/>
      <c r="RCY757" s="168"/>
      <c r="RCZ757" s="168"/>
      <c r="RDA757" s="825"/>
      <c r="RDB757" s="825"/>
      <c r="RDC757" s="825"/>
      <c r="RDD757" s="825"/>
      <c r="RDE757" s="825"/>
      <c r="RDF757" s="825"/>
      <c r="RDG757" s="825"/>
      <c r="RDH757" s="825"/>
      <c r="RDI757" s="825"/>
      <c r="RDJ757" s="825"/>
      <c r="RDK757" s="825"/>
      <c r="RDL757" s="825"/>
      <c r="RDM757" s="825"/>
      <c r="RDN757" s="825"/>
      <c r="RDO757" s="825"/>
      <c r="RDP757" s="825"/>
      <c r="RDQ757" s="825"/>
      <c r="RDR757" s="825"/>
      <c r="RDS757" s="825"/>
      <c r="RDT757" s="825"/>
      <c r="RDU757" s="825"/>
      <c r="RDV757" s="825"/>
      <c r="RDW757" s="825"/>
    </row>
    <row r="758" spans="1:12295" s="70" customFormat="1" ht="63.75" hidden="1" customHeight="1" x14ac:dyDescent="0.3">
      <c r="A758" s="203"/>
      <c r="B758" s="526" t="s">
        <v>13</v>
      </c>
      <c r="C758" s="99" t="s">
        <v>115</v>
      </c>
      <c r="D758" s="168">
        <f t="shared" ref="D758:D774" si="1465">I758</f>
        <v>0</v>
      </c>
      <c r="E758" s="168">
        <v>0</v>
      </c>
      <c r="F758" s="168"/>
      <c r="G758" s="168"/>
      <c r="H758" s="168"/>
      <c r="I758" s="168"/>
      <c r="J758" s="168">
        <v>0</v>
      </c>
      <c r="K758" s="168">
        <f t="shared" ref="K758:K774" si="1466">U758</f>
        <v>0</v>
      </c>
      <c r="L758" s="695" t="e">
        <f t="shared" si="1359"/>
        <v>#DIV/0!</v>
      </c>
      <c r="M758" s="168">
        <v>0</v>
      </c>
      <c r="N758" s="683"/>
      <c r="O758" s="628"/>
      <c r="P758" s="683"/>
      <c r="Q758" s="628"/>
      <c r="R758" s="683"/>
      <c r="S758" s="628"/>
      <c r="T758" s="683"/>
      <c r="U758" s="986"/>
      <c r="V758" s="986">
        <f t="shared" si="1460"/>
        <v>630675.66593000002</v>
      </c>
      <c r="W758" s="986"/>
      <c r="X758" s="986"/>
      <c r="Y758" s="986">
        <f t="shared" si="1461"/>
        <v>630675.66593000002</v>
      </c>
      <c r="Z758" s="986">
        <f t="shared" si="1462"/>
        <v>630675.66593000002</v>
      </c>
      <c r="AA758" s="986">
        <f t="shared" si="1463"/>
        <v>0</v>
      </c>
      <c r="AB758" s="986"/>
      <c r="AC758" s="986">
        <v>630675.66593000002</v>
      </c>
      <c r="AD758" s="692" t="e">
        <f t="shared" si="1464"/>
        <v>#DIV/0!</v>
      </c>
      <c r="AE758" s="168">
        <f t="shared" ref="AE758:AE774" si="1467">AO758</f>
        <v>0</v>
      </c>
      <c r="AF758" s="695" t="e">
        <f t="shared" si="1360"/>
        <v>#DIV/0!</v>
      </c>
      <c r="AG758" s="168">
        <v>0</v>
      </c>
      <c r="AH758" s="695" t="e">
        <f t="shared" si="1370"/>
        <v>#DIV/0!</v>
      </c>
      <c r="AI758" s="628"/>
      <c r="AJ758" s="683"/>
      <c r="AK758" s="628"/>
      <c r="AL758" s="683"/>
      <c r="AM758" s="628"/>
      <c r="AN758" s="683"/>
      <c r="AO758" s="628"/>
      <c r="AP758" s="628"/>
      <c r="AQ758" s="683"/>
      <c r="AR758" s="168">
        <f t="shared" ref="AR758:AR774" si="1468">BB758</f>
        <v>0</v>
      </c>
      <c r="AS758" s="695" t="e">
        <f t="shared" si="1362"/>
        <v>#DIV/0!</v>
      </c>
      <c r="AT758" s="168">
        <v>0</v>
      </c>
      <c r="AU758" s="695" t="e">
        <f t="shared" si="1375"/>
        <v>#DIV/0!</v>
      </c>
      <c r="AV758" s="628"/>
      <c r="AW758" s="695" t="e">
        <f t="shared" si="1410"/>
        <v>#DIV/0!</v>
      </c>
      <c r="AX758" s="168"/>
      <c r="AY758" s="695" t="e">
        <f t="shared" si="1390"/>
        <v>#DIV/0!</v>
      </c>
      <c r="AZ758" s="628"/>
      <c r="BA758" s="695" t="e">
        <f t="shared" si="1391"/>
        <v>#DIV/0!</v>
      </c>
      <c r="BB758" s="628">
        <v>0</v>
      </c>
      <c r="BC758" s="628">
        <f t="shared" si="1411"/>
        <v>0</v>
      </c>
      <c r="BD758" s="628">
        <f t="shared" si="1412"/>
        <v>0</v>
      </c>
      <c r="BE758" s="628">
        <f t="shared" si="1455"/>
        <v>0</v>
      </c>
      <c r="BF758" s="628">
        <v>0</v>
      </c>
      <c r="BG758" s="628"/>
      <c r="BH758" s="628"/>
      <c r="BI758" s="628"/>
      <c r="BJ758" s="628">
        <f t="shared" si="1414"/>
        <v>0</v>
      </c>
      <c r="BK758" s="628"/>
      <c r="BL758" s="628"/>
      <c r="BM758" s="628"/>
      <c r="BN758" s="628">
        <f t="shared" ref="BN758:BN774" si="1469">BS758</f>
        <v>109000</v>
      </c>
      <c r="BO758" s="628">
        <f t="shared" si="1454"/>
        <v>0</v>
      </c>
      <c r="BP758" s="628"/>
      <c r="BQ758" s="628"/>
      <c r="BR758" s="628">
        <f t="shared" si="1417"/>
        <v>0</v>
      </c>
      <c r="BS758" s="628">
        <f>[11]Лист1!$D$58</f>
        <v>109000</v>
      </c>
      <c r="BT758" s="628"/>
      <c r="BU758" s="628">
        <f t="shared" ref="BU758:BU774" si="1470">BZ758</f>
        <v>109000</v>
      </c>
      <c r="BV758" s="508">
        <v>0</v>
      </c>
      <c r="BW758" s="512"/>
      <c r="BX758" s="508"/>
      <c r="BY758" s="508"/>
      <c r="BZ758" s="538">
        <f>[11]Лист1!$D$58</f>
        <v>109000</v>
      </c>
      <c r="CA758" s="508"/>
      <c r="CB758" s="508"/>
      <c r="CC758" s="508"/>
      <c r="CD758" s="508"/>
      <c r="CE758" s="695" t="e">
        <f t="shared" si="1365"/>
        <v>#DIV/0!</v>
      </c>
      <c r="CF758" s="508"/>
      <c r="CG758" s="508"/>
      <c r="CH758" s="508"/>
      <c r="CI758" s="508"/>
      <c r="CJ758" s="508"/>
      <c r="CK758" s="508"/>
      <c r="CL758" s="508"/>
      <c r="CM758" s="508"/>
      <c r="CN758" s="508"/>
      <c r="CO758" s="89"/>
      <c r="CP758" s="89"/>
      <c r="CQ758" s="89"/>
      <c r="CR758" s="89"/>
      <c r="CS758" s="89"/>
      <c r="CT758" s="508"/>
      <c r="CU758" s="508"/>
      <c r="CV758" s="89"/>
      <c r="CW758" s="89"/>
      <c r="CX758" s="508"/>
      <c r="CY758" s="508"/>
      <c r="CZ758" s="89"/>
      <c r="DA758" s="89"/>
      <c r="DB758" s="508"/>
      <c r="DC758" s="508"/>
      <c r="DD758" s="508"/>
      <c r="DE758" s="508"/>
      <c r="DF758" s="508"/>
      <c r="DG758" s="508"/>
      <c r="DH758" s="508"/>
      <c r="DI758" s="89"/>
      <c r="DJ758" s="89"/>
      <c r="DK758" s="508"/>
      <c r="DL758" s="508"/>
      <c r="DM758" s="89"/>
      <c r="DN758" s="89"/>
      <c r="DO758" s="508"/>
      <c r="DP758" s="508"/>
      <c r="DQ758" s="508"/>
      <c r="DR758" s="508"/>
      <c r="DS758" s="508"/>
      <c r="DT758" s="203"/>
      <c r="DU758" s="107"/>
      <c r="DV758" s="508"/>
      <c r="DW758" s="508"/>
      <c r="DX758" s="508"/>
      <c r="DY758" s="508"/>
      <c r="DZ758" s="508"/>
      <c r="EA758" s="508"/>
      <c r="EB758" s="508"/>
      <c r="EC758" s="168"/>
      <c r="ED758" s="168"/>
      <c r="EE758" s="168"/>
      <c r="EF758" s="168"/>
      <c r="EG758" s="168"/>
      <c r="EH758" s="168"/>
      <c r="EI758" s="168"/>
      <c r="EJ758" s="168"/>
      <c r="EK758" s="168"/>
      <c r="EL758" s="168"/>
      <c r="EM758" s="168"/>
      <c r="EN758" s="168"/>
      <c r="EO758" s="168"/>
      <c r="EP758" s="168"/>
      <c r="EQ758" s="168"/>
      <c r="ER758" s="168"/>
      <c r="ES758" s="168"/>
      <c r="ET758" s="168"/>
      <c r="EU758" s="168"/>
      <c r="EV758" s="168"/>
      <c r="EW758" s="168"/>
      <c r="EX758" s="168"/>
      <c r="EY758" s="168"/>
      <c r="EZ758" s="168"/>
      <c r="FA758" s="168"/>
      <c r="FB758" s="168"/>
      <c r="FC758" s="168"/>
      <c r="FD758" s="168"/>
      <c r="FE758" s="168"/>
      <c r="FF758" s="168"/>
      <c r="FG758" s="168"/>
      <c r="FH758" s="168"/>
      <c r="FI758" s="168"/>
      <c r="FJ758" s="168"/>
      <c r="FK758" s="168"/>
      <c r="FL758" s="168"/>
      <c r="FM758" s="168"/>
      <c r="FN758" s="168"/>
      <c r="FO758" s="168"/>
      <c r="FP758" s="168"/>
      <c r="FQ758" s="168"/>
      <c r="FR758" s="168"/>
      <c r="FS758" s="168"/>
      <c r="FT758" s="168"/>
      <c r="FU758" s="508"/>
      <c r="FV758" s="508"/>
      <c r="FW758" s="508"/>
      <c r="FX758" s="508"/>
      <c r="FY758" s="508"/>
      <c r="FZ758" s="508"/>
      <c r="GA758" s="508"/>
      <c r="GB758" s="508"/>
      <c r="GC758" s="508"/>
      <c r="GD758" s="508"/>
      <c r="GE758" s="508"/>
      <c r="GF758" s="508"/>
      <c r="GG758" s="508"/>
      <c r="GH758" s="508"/>
      <c r="GI758" s="508"/>
      <c r="GJ758" s="508"/>
      <c r="GK758" s="508"/>
      <c r="GL758" s="508"/>
      <c r="GM758" s="508"/>
      <c r="GN758" s="508"/>
      <c r="GO758" s="508"/>
      <c r="GP758" s="508"/>
      <c r="GQ758" s="508"/>
      <c r="GR758" s="508"/>
      <c r="GS758" s="89"/>
      <c r="GT758" s="89"/>
      <c r="GU758" s="89"/>
      <c r="GV758" s="89"/>
      <c r="GW758" s="89"/>
      <c r="GX758" s="508"/>
      <c r="GY758" s="508"/>
      <c r="GZ758" s="89"/>
      <c r="HA758" s="89"/>
      <c r="HB758" s="508"/>
      <c r="HC758" s="508"/>
      <c r="HD758" s="89"/>
      <c r="HE758" s="89"/>
      <c r="HF758" s="508"/>
      <c r="HG758" s="508"/>
      <c r="HH758" s="508"/>
      <c r="HI758" s="508"/>
      <c r="HJ758" s="508"/>
      <c r="HK758" s="508"/>
      <c r="HL758" s="508"/>
      <c r="HM758" s="89"/>
      <c r="HN758" s="89"/>
      <c r="HO758" s="508"/>
      <c r="HP758" s="508"/>
      <c r="HQ758" s="89"/>
      <c r="HR758" s="89"/>
      <c r="HS758" s="508"/>
      <c r="HT758" s="508"/>
      <c r="HU758" s="508"/>
      <c r="HV758" s="508"/>
      <c r="HW758" s="508"/>
      <c r="HX758" s="203"/>
      <c r="HY758" s="107"/>
      <c r="HZ758" s="508"/>
      <c r="IA758" s="508"/>
      <c r="IB758" s="508"/>
      <c r="IC758" s="508"/>
      <c r="ID758" s="508"/>
      <c r="IE758" s="508"/>
      <c r="IF758" s="508"/>
      <c r="IG758" s="168"/>
      <c r="IH758" s="168"/>
      <c r="II758" s="168"/>
      <c r="IJ758" s="168"/>
      <c r="IK758" s="168"/>
      <c r="IL758" s="168"/>
      <c r="IM758" s="168"/>
      <c r="IN758" s="168"/>
      <c r="IO758" s="168"/>
      <c r="IP758" s="168"/>
      <c r="IQ758" s="168"/>
      <c r="IR758" s="168"/>
      <c r="IS758" s="168"/>
      <c r="IT758" s="168"/>
      <c r="IU758" s="168"/>
      <c r="IV758" s="168"/>
      <c r="IW758" s="168"/>
      <c r="IX758" s="168"/>
      <c r="IY758" s="168"/>
      <c r="IZ758" s="168"/>
      <c r="JA758" s="168"/>
      <c r="JB758" s="168"/>
      <c r="JC758" s="168"/>
      <c r="JD758" s="168"/>
      <c r="JE758" s="168"/>
      <c r="JF758" s="168"/>
      <c r="JG758" s="168"/>
      <c r="JH758" s="168"/>
      <c r="JI758" s="168"/>
      <c r="JJ758" s="168"/>
      <c r="JK758" s="168"/>
      <c r="JL758" s="168"/>
      <c r="JM758" s="168"/>
      <c r="JN758" s="168"/>
      <c r="JO758" s="168"/>
      <c r="JP758" s="168"/>
      <c r="JQ758" s="168"/>
      <c r="JR758" s="168"/>
      <c r="JS758" s="168"/>
      <c r="JT758" s="168"/>
      <c r="JU758" s="168"/>
      <c r="JV758" s="168"/>
      <c r="JW758" s="168"/>
      <c r="JX758" s="168"/>
      <c r="JY758" s="508"/>
      <c r="JZ758" s="508"/>
      <c r="KA758" s="508"/>
      <c r="KB758" s="508"/>
      <c r="KC758" s="508"/>
      <c r="KD758" s="508"/>
      <c r="KE758" s="508"/>
      <c r="KF758" s="508"/>
      <c r="KG758" s="508"/>
      <c r="KH758" s="508"/>
      <c r="KI758" s="508"/>
      <c r="KJ758" s="508"/>
      <c r="KK758" s="508"/>
      <c r="KL758" s="508"/>
      <c r="KM758" s="508"/>
      <c r="KN758" s="508"/>
      <c r="KO758" s="508"/>
      <c r="KP758" s="508"/>
      <c r="KQ758" s="508"/>
      <c r="KR758" s="508"/>
      <c r="KS758" s="508"/>
      <c r="KT758" s="508"/>
      <c r="KU758" s="508"/>
      <c r="KV758" s="508"/>
      <c r="KW758" s="89"/>
      <c r="KX758" s="89"/>
      <c r="KY758" s="89"/>
      <c r="KZ758" s="89"/>
      <c r="LA758" s="89"/>
      <c r="LB758" s="508"/>
      <c r="LC758" s="508"/>
      <c r="LD758" s="89"/>
      <c r="LE758" s="89"/>
      <c r="LF758" s="508"/>
      <c r="LG758" s="508"/>
      <c r="LH758" s="89"/>
      <c r="LI758" s="89"/>
      <c r="LJ758" s="508"/>
      <c r="LK758" s="508"/>
      <c r="LL758" s="508"/>
      <c r="LM758" s="508"/>
      <c r="LN758" s="508"/>
      <c r="LO758" s="508"/>
      <c r="LP758" s="508"/>
      <c r="LQ758" s="89"/>
      <c r="LR758" s="89"/>
      <c r="LS758" s="508"/>
      <c r="LT758" s="508"/>
      <c r="LU758" s="89"/>
      <c r="LV758" s="89"/>
      <c r="LW758" s="508"/>
      <c r="LX758" s="508"/>
      <c r="LY758" s="508"/>
      <c r="LZ758" s="508"/>
      <c r="MA758" s="508"/>
      <c r="MB758" s="203"/>
      <c r="MC758" s="107"/>
      <c r="MD758" s="508"/>
      <c r="ME758" s="508"/>
      <c r="MF758" s="508"/>
      <c r="MG758" s="508"/>
      <c r="MH758" s="508"/>
      <c r="MI758" s="508"/>
      <c r="MJ758" s="508"/>
      <c r="MK758" s="168"/>
      <c r="ML758" s="168"/>
      <c r="MM758" s="168"/>
      <c r="MN758" s="168"/>
      <c r="MO758" s="168"/>
      <c r="MP758" s="168"/>
      <c r="MQ758" s="168"/>
      <c r="MR758" s="168"/>
      <c r="MS758" s="168"/>
      <c r="MT758" s="168"/>
      <c r="MU758" s="168"/>
      <c r="MV758" s="168"/>
      <c r="MW758" s="168"/>
      <c r="MX758" s="168"/>
      <c r="MY758" s="168"/>
      <c r="MZ758" s="168"/>
      <c r="NA758" s="168"/>
      <c r="NB758" s="168"/>
      <c r="NC758" s="168"/>
      <c r="ND758" s="168"/>
      <c r="NE758" s="168"/>
      <c r="NF758" s="168"/>
      <c r="NG758" s="168"/>
      <c r="NH758" s="168"/>
      <c r="NI758" s="168"/>
      <c r="NJ758" s="168"/>
      <c r="NK758" s="168"/>
      <c r="NL758" s="168"/>
      <c r="NM758" s="168"/>
      <c r="NN758" s="168"/>
      <c r="NO758" s="168"/>
      <c r="NP758" s="168"/>
      <c r="NQ758" s="168"/>
      <c r="NR758" s="168"/>
      <c r="NS758" s="168"/>
      <c r="NT758" s="168"/>
      <c r="NU758" s="168"/>
      <c r="NV758" s="168"/>
      <c r="NW758" s="168"/>
      <c r="NX758" s="168"/>
      <c r="NY758" s="168"/>
      <c r="NZ758" s="168"/>
      <c r="OA758" s="168"/>
      <c r="OB758" s="168"/>
      <c r="OC758" s="508"/>
      <c r="OD758" s="508"/>
      <c r="OE758" s="508"/>
      <c r="OF758" s="508"/>
      <c r="OG758" s="508"/>
      <c r="OH758" s="508"/>
      <c r="OI758" s="508"/>
      <c r="OJ758" s="508"/>
      <c r="OK758" s="508"/>
      <c r="OL758" s="508"/>
      <c r="OM758" s="508"/>
      <c r="ON758" s="508"/>
      <c r="OO758" s="508"/>
      <c r="OP758" s="508"/>
      <c r="OQ758" s="508"/>
      <c r="OR758" s="508"/>
      <c r="OS758" s="508"/>
      <c r="OT758" s="508"/>
      <c r="OU758" s="508"/>
      <c r="OV758" s="508"/>
      <c r="OW758" s="508"/>
      <c r="OX758" s="508"/>
      <c r="OY758" s="508"/>
      <c r="OZ758" s="508"/>
      <c r="PA758" s="89"/>
      <c r="PB758" s="89"/>
      <c r="PC758" s="89"/>
      <c r="PD758" s="89"/>
      <c r="PE758" s="89"/>
      <c r="PF758" s="508"/>
      <c r="PG758" s="508"/>
      <c r="PH758" s="89"/>
      <c r="PI758" s="89"/>
      <c r="PJ758" s="508"/>
      <c r="PK758" s="508"/>
      <c r="PL758" s="89"/>
      <c r="PM758" s="89"/>
      <c r="PN758" s="508"/>
      <c r="PO758" s="508"/>
      <c r="PP758" s="508"/>
      <c r="PQ758" s="508"/>
      <c r="PR758" s="508"/>
      <c r="PS758" s="508"/>
      <c r="PT758" s="508"/>
      <c r="PU758" s="89"/>
      <c r="PV758" s="89"/>
      <c r="PW758" s="508"/>
      <c r="PX758" s="508"/>
      <c r="PY758" s="89"/>
      <c r="PZ758" s="89"/>
      <c r="QA758" s="508"/>
      <c r="QB758" s="508"/>
      <c r="QC758" s="508"/>
      <c r="QD758" s="508"/>
      <c r="QE758" s="508"/>
      <c r="QF758" s="203"/>
      <c r="QG758" s="107"/>
      <c r="QH758" s="508"/>
      <c r="QI758" s="508"/>
      <c r="QJ758" s="508"/>
      <c r="QK758" s="508"/>
      <c r="QL758" s="508"/>
      <c r="QM758" s="508"/>
      <c r="QN758" s="508"/>
      <c r="QO758" s="168"/>
      <c r="QP758" s="168"/>
      <c r="QQ758" s="168"/>
      <c r="QR758" s="168"/>
      <c r="QS758" s="168"/>
      <c r="QT758" s="168"/>
      <c r="QU758" s="168"/>
      <c r="QV758" s="168"/>
      <c r="QW758" s="168"/>
      <c r="QX758" s="168"/>
      <c r="QY758" s="168"/>
      <c r="QZ758" s="168"/>
      <c r="RA758" s="168"/>
      <c r="RB758" s="168"/>
      <c r="RC758" s="168"/>
      <c r="RD758" s="168"/>
      <c r="RE758" s="168"/>
      <c r="RF758" s="168"/>
      <c r="RG758" s="168"/>
      <c r="RH758" s="168"/>
      <c r="RI758" s="168"/>
      <c r="RJ758" s="168"/>
      <c r="RK758" s="168"/>
      <c r="RL758" s="168"/>
      <c r="RM758" s="168"/>
      <c r="RN758" s="168"/>
      <c r="RO758" s="168"/>
      <c r="RP758" s="168"/>
      <c r="RQ758" s="168"/>
      <c r="RR758" s="168"/>
      <c r="RS758" s="168"/>
      <c r="RT758" s="168"/>
      <c r="RU758" s="168"/>
      <c r="RV758" s="168"/>
      <c r="RW758" s="168"/>
      <c r="RX758" s="168"/>
      <c r="RY758" s="168"/>
      <c r="RZ758" s="168"/>
      <c r="SA758" s="168"/>
      <c r="SB758" s="168"/>
      <c r="SC758" s="168"/>
      <c r="SD758" s="168"/>
      <c r="SE758" s="168"/>
      <c r="SF758" s="168"/>
      <c r="SG758" s="508"/>
      <c r="SH758" s="508"/>
      <c r="SI758" s="508"/>
      <c r="SJ758" s="508"/>
      <c r="SK758" s="508"/>
      <c r="SL758" s="508"/>
      <c r="SM758" s="508"/>
      <c r="SN758" s="508"/>
      <c r="SO758" s="508"/>
      <c r="SP758" s="508"/>
      <c r="SQ758" s="508"/>
      <c r="SR758" s="508"/>
      <c r="SS758" s="508"/>
      <c r="ST758" s="508"/>
      <c r="SU758" s="508"/>
      <c r="SV758" s="508"/>
      <c r="SW758" s="508"/>
      <c r="SX758" s="508"/>
      <c r="SY758" s="508"/>
      <c r="SZ758" s="508"/>
      <c r="TA758" s="508"/>
      <c r="TB758" s="508"/>
      <c r="TC758" s="508"/>
      <c r="TD758" s="508"/>
      <c r="TE758" s="89"/>
      <c r="TF758" s="89"/>
      <c r="TG758" s="89"/>
      <c r="TH758" s="89"/>
      <c r="TI758" s="89"/>
      <c r="TJ758" s="508"/>
      <c r="TK758" s="508"/>
      <c r="TL758" s="89"/>
      <c r="TM758" s="89"/>
      <c r="TN758" s="508"/>
      <c r="TO758" s="508"/>
      <c r="TP758" s="89"/>
      <c r="TQ758" s="89"/>
      <c r="TR758" s="508"/>
      <c r="TS758" s="508"/>
      <c r="TT758" s="508"/>
      <c r="TU758" s="508"/>
      <c r="TV758" s="508"/>
      <c r="TW758" s="508"/>
      <c r="TX758" s="508"/>
      <c r="TY758" s="89"/>
      <c r="TZ758" s="89"/>
      <c r="UA758" s="508"/>
      <c r="UB758" s="508"/>
      <c r="UC758" s="89"/>
      <c r="UD758" s="89"/>
      <c r="UE758" s="508"/>
      <c r="UF758" s="508"/>
      <c r="UG758" s="508"/>
      <c r="UH758" s="508"/>
      <c r="UI758" s="508"/>
      <c r="UJ758" s="203"/>
      <c r="UK758" s="107"/>
      <c r="UL758" s="508"/>
      <c r="UM758" s="508"/>
      <c r="UN758" s="508"/>
      <c r="UO758" s="508"/>
      <c r="UP758" s="508"/>
      <c r="UQ758" s="508"/>
      <c r="UR758" s="508"/>
      <c r="US758" s="168"/>
      <c r="UT758" s="168"/>
      <c r="UU758" s="168"/>
      <c r="UV758" s="168"/>
      <c r="UW758" s="168"/>
      <c r="UX758" s="168"/>
      <c r="UY758" s="168"/>
      <c r="UZ758" s="168"/>
      <c r="VA758" s="168"/>
      <c r="VB758" s="168"/>
      <c r="VC758" s="168"/>
      <c r="VD758" s="168"/>
      <c r="VE758" s="168"/>
      <c r="VF758" s="168"/>
      <c r="VG758" s="168"/>
      <c r="VH758" s="168"/>
      <c r="VI758" s="168"/>
      <c r="VJ758" s="168"/>
      <c r="VK758" s="168"/>
      <c r="VL758" s="168"/>
      <c r="VM758" s="168"/>
      <c r="VN758" s="168"/>
      <c r="VO758" s="168"/>
      <c r="VP758" s="168"/>
      <c r="VQ758" s="168"/>
      <c r="VR758" s="168"/>
      <c r="VS758" s="168"/>
      <c r="VT758" s="168"/>
      <c r="VU758" s="168"/>
      <c r="VV758" s="168"/>
      <c r="VW758" s="168"/>
      <c r="VX758" s="168"/>
      <c r="VY758" s="168"/>
      <c r="VZ758" s="168"/>
      <c r="WA758" s="168"/>
      <c r="WB758" s="168"/>
      <c r="WC758" s="168"/>
      <c r="WD758" s="168"/>
      <c r="WE758" s="168"/>
      <c r="WF758" s="168"/>
      <c r="WG758" s="168"/>
      <c r="WH758" s="168"/>
      <c r="WI758" s="168"/>
      <c r="WJ758" s="168"/>
      <c r="WK758" s="508"/>
      <c r="WL758" s="508"/>
      <c r="WM758" s="508"/>
      <c r="WN758" s="508"/>
      <c r="WO758" s="508"/>
      <c r="WP758" s="508"/>
      <c r="WQ758" s="508"/>
      <c r="WR758" s="508"/>
      <c r="WS758" s="508"/>
      <c r="WT758" s="508"/>
      <c r="WU758" s="508"/>
      <c r="WV758" s="508"/>
      <c r="WW758" s="508"/>
      <c r="WX758" s="508"/>
      <c r="WY758" s="508"/>
      <c r="WZ758" s="508"/>
      <c r="XA758" s="508"/>
      <c r="XB758" s="508"/>
      <c r="XC758" s="508"/>
      <c r="XD758" s="508"/>
      <c r="XE758" s="508"/>
      <c r="XF758" s="508"/>
      <c r="XG758" s="508"/>
      <c r="XH758" s="508"/>
      <c r="XI758" s="89"/>
      <c r="XJ758" s="89"/>
      <c r="XK758" s="89"/>
      <c r="XL758" s="89"/>
      <c r="XM758" s="89"/>
      <c r="XN758" s="508"/>
      <c r="XO758" s="508"/>
      <c r="XP758" s="89"/>
      <c r="XQ758" s="89"/>
      <c r="XR758" s="508"/>
      <c r="XS758" s="508"/>
      <c r="XT758" s="89"/>
      <c r="XU758" s="89"/>
      <c r="XV758" s="508"/>
      <c r="XW758" s="508"/>
      <c r="XX758" s="508"/>
      <c r="XY758" s="508"/>
      <c r="XZ758" s="508"/>
      <c r="YA758" s="508"/>
      <c r="YB758" s="508"/>
      <c r="YC758" s="89"/>
      <c r="YD758" s="89"/>
      <c r="YE758" s="508"/>
      <c r="YF758" s="508"/>
      <c r="YG758" s="89"/>
      <c r="YH758" s="89"/>
      <c r="YI758" s="508"/>
      <c r="YJ758" s="508"/>
      <c r="YK758" s="508"/>
      <c r="YL758" s="508"/>
      <c r="YM758" s="508"/>
      <c r="YN758" s="203"/>
      <c r="YO758" s="107"/>
      <c r="YP758" s="508"/>
      <c r="YQ758" s="508"/>
      <c r="YR758" s="508"/>
      <c r="YS758" s="508"/>
      <c r="YT758" s="508"/>
      <c r="YU758" s="508"/>
      <c r="YV758" s="508"/>
      <c r="YW758" s="168"/>
      <c r="YX758" s="168"/>
      <c r="YY758" s="168"/>
      <c r="YZ758" s="168"/>
      <c r="ZA758" s="168"/>
      <c r="ZB758" s="168"/>
      <c r="ZC758" s="168"/>
      <c r="ZD758" s="168"/>
      <c r="ZE758" s="168"/>
      <c r="ZF758" s="168"/>
      <c r="ZG758" s="168"/>
      <c r="ZH758" s="168"/>
      <c r="ZI758" s="168"/>
      <c r="ZJ758" s="168"/>
      <c r="ZK758" s="168"/>
      <c r="ZL758" s="168"/>
      <c r="ZM758" s="168"/>
      <c r="ZN758" s="168"/>
      <c r="ZO758" s="168"/>
      <c r="ZP758" s="168"/>
      <c r="ZQ758" s="168"/>
      <c r="ZR758" s="168"/>
      <c r="ZS758" s="168"/>
      <c r="ZT758" s="168"/>
      <c r="ZU758" s="168"/>
      <c r="ZV758" s="168"/>
      <c r="ZW758" s="168"/>
      <c r="ZX758" s="168"/>
      <c r="ZY758" s="168"/>
      <c r="ZZ758" s="168"/>
      <c r="AAA758" s="168"/>
      <c r="AAB758" s="168"/>
      <c r="AAC758" s="168"/>
      <c r="AAD758" s="168"/>
      <c r="AAE758" s="168"/>
      <c r="AAF758" s="168"/>
      <c r="AAG758" s="168"/>
      <c r="AAH758" s="168"/>
      <c r="AAI758" s="168"/>
      <c r="AAJ758" s="168"/>
      <c r="AAK758" s="168"/>
      <c r="AAL758" s="168"/>
      <c r="AAM758" s="168"/>
      <c r="AAN758" s="168"/>
      <c r="AAO758" s="508"/>
      <c r="AAP758" s="508"/>
      <c r="AAQ758" s="508"/>
      <c r="AAR758" s="508"/>
      <c r="AAS758" s="508"/>
      <c r="AAT758" s="508"/>
      <c r="AAU758" s="508"/>
      <c r="AAV758" s="508"/>
      <c r="AAW758" s="508"/>
      <c r="AAX758" s="508"/>
      <c r="AAY758" s="508"/>
      <c r="AAZ758" s="508"/>
      <c r="ABA758" s="508"/>
      <c r="ABB758" s="508"/>
      <c r="ABC758" s="508"/>
      <c r="ABD758" s="508"/>
      <c r="ABE758" s="508"/>
      <c r="ABF758" s="508"/>
      <c r="ABG758" s="508"/>
      <c r="ABH758" s="508"/>
      <c r="ABI758" s="508"/>
      <c r="ABJ758" s="508"/>
      <c r="ABK758" s="508"/>
      <c r="ABL758" s="508"/>
      <c r="ABM758" s="89"/>
      <c r="ABN758" s="89"/>
      <c r="ABO758" s="89"/>
      <c r="ABP758" s="89"/>
      <c r="ABQ758" s="89"/>
      <c r="ABR758" s="508"/>
      <c r="ABS758" s="508"/>
      <c r="ABT758" s="89"/>
      <c r="ABU758" s="89"/>
      <c r="ABV758" s="508"/>
      <c r="ABW758" s="508"/>
      <c r="ABX758" s="89"/>
      <c r="ABY758" s="89"/>
      <c r="ABZ758" s="508"/>
      <c r="ACA758" s="508"/>
      <c r="ACB758" s="508"/>
      <c r="ACC758" s="508"/>
      <c r="ACD758" s="508"/>
      <c r="ACE758" s="508"/>
      <c r="ACF758" s="508"/>
      <c r="ACG758" s="89"/>
      <c r="ACH758" s="89"/>
      <c r="ACI758" s="508"/>
      <c r="ACJ758" s="508"/>
      <c r="ACK758" s="89"/>
      <c r="ACL758" s="89"/>
      <c r="ACM758" s="508"/>
      <c r="ACN758" s="508"/>
      <c r="ACO758" s="508"/>
      <c r="ACP758" s="508"/>
      <c r="ACQ758" s="508"/>
      <c r="ACR758" s="203"/>
      <c r="ACS758" s="107"/>
      <c r="ACT758" s="508"/>
      <c r="ACU758" s="508"/>
      <c r="ACV758" s="508"/>
      <c r="ACW758" s="508"/>
      <c r="ACX758" s="508"/>
      <c r="ACY758" s="508"/>
      <c r="ACZ758" s="508"/>
      <c r="ADA758" s="168"/>
      <c r="ADB758" s="168"/>
      <c r="ADC758" s="168"/>
      <c r="ADD758" s="168"/>
      <c r="ADE758" s="168"/>
      <c r="ADF758" s="168"/>
      <c r="ADG758" s="168"/>
      <c r="ADH758" s="168"/>
      <c r="ADI758" s="168"/>
      <c r="ADJ758" s="168"/>
      <c r="ADK758" s="168"/>
      <c r="ADL758" s="168"/>
      <c r="ADM758" s="168"/>
      <c r="ADN758" s="168"/>
      <c r="ADO758" s="168"/>
      <c r="ADP758" s="168"/>
      <c r="ADQ758" s="168"/>
      <c r="ADR758" s="168"/>
      <c r="ADS758" s="168"/>
      <c r="ADT758" s="168"/>
      <c r="ADU758" s="168"/>
      <c r="ADV758" s="168"/>
      <c r="ADW758" s="168"/>
      <c r="ADX758" s="168"/>
      <c r="ADY758" s="168"/>
      <c r="ADZ758" s="168"/>
      <c r="AEA758" s="168"/>
      <c r="AEB758" s="168"/>
      <c r="AEC758" s="168"/>
      <c r="AED758" s="168"/>
      <c r="AEE758" s="168"/>
      <c r="AEF758" s="168"/>
      <c r="AEG758" s="168"/>
      <c r="AEH758" s="168"/>
      <c r="AEI758" s="168"/>
      <c r="AEJ758" s="168"/>
      <c r="AEK758" s="168"/>
      <c r="AEL758" s="168"/>
      <c r="AEM758" s="168"/>
      <c r="AEN758" s="168"/>
      <c r="AEO758" s="168"/>
      <c r="AEP758" s="168"/>
      <c r="AEQ758" s="168"/>
      <c r="AER758" s="168"/>
      <c r="AES758" s="508"/>
      <c r="AET758" s="508"/>
      <c r="AEU758" s="508"/>
      <c r="AEV758" s="508"/>
      <c r="AEW758" s="508"/>
      <c r="AEX758" s="508"/>
      <c r="AEY758" s="508"/>
      <c r="AEZ758" s="508"/>
      <c r="AFA758" s="508"/>
      <c r="AFB758" s="508"/>
      <c r="AFC758" s="508"/>
      <c r="AFD758" s="508"/>
      <c r="AFE758" s="508"/>
      <c r="AFF758" s="508"/>
      <c r="AFG758" s="508"/>
      <c r="AFH758" s="508"/>
      <c r="AFI758" s="508"/>
      <c r="AFJ758" s="508"/>
      <c r="AFK758" s="508"/>
      <c r="AFL758" s="508"/>
      <c r="AFM758" s="508"/>
      <c r="AFN758" s="508"/>
      <c r="AFO758" s="508"/>
      <c r="AFP758" s="508"/>
      <c r="AFQ758" s="89"/>
      <c r="AFR758" s="89"/>
      <c r="AFS758" s="89"/>
      <c r="AFT758" s="89"/>
      <c r="AFU758" s="89"/>
      <c r="AFV758" s="508"/>
      <c r="AFW758" s="508"/>
      <c r="AFX758" s="89"/>
      <c r="AFY758" s="89"/>
      <c r="AFZ758" s="508"/>
      <c r="AGA758" s="508"/>
      <c r="AGB758" s="89"/>
      <c r="AGC758" s="89"/>
      <c r="AGD758" s="508"/>
      <c r="AGE758" s="508"/>
      <c r="AGF758" s="508"/>
      <c r="AGG758" s="508"/>
      <c r="AGH758" s="508"/>
      <c r="AGI758" s="508"/>
      <c r="AGJ758" s="508"/>
      <c r="AGK758" s="89"/>
      <c r="AGL758" s="89"/>
      <c r="AGM758" s="508"/>
      <c r="AGN758" s="508"/>
      <c r="AGO758" s="89"/>
      <c r="AGP758" s="89"/>
      <c r="AGQ758" s="508"/>
      <c r="AGR758" s="508"/>
      <c r="AGS758" s="508"/>
      <c r="AGT758" s="508"/>
      <c r="AGU758" s="508"/>
      <c r="AGV758" s="203"/>
      <c r="AGW758" s="107"/>
      <c r="AGX758" s="508"/>
      <c r="AGY758" s="508"/>
      <c r="AGZ758" s="508"/>
      <c r="AHA758" s="508"/>
      <c r="AHB758" s="508"/>
      <c r="AHC758" s="508"/>
      <c r="AHD758" s="508"/>
      <c r="AHE758" s="168"/>
      <c r="AHF758" s="168"/>
      <c r="AHG758" s="168"/>
      <c r="AHH758" s="168"/>
      <c r="AHI758" s="168"/>
      <c r="AHJ758" s="168"/>
      <c r="AHK758" s="168"/>
      <c r="AHL758" s="168"/>
      <c r="AHM758" s="168"/>
      <c r="AHN758" s="168"/>
      <c r="AHO758" s="168"/>
      <c r="AHP758" s="168"/>
      <c r="AHQ758" s="168"/>
      <c r="AHR758" s="168"/>
      <c r="AHS758" s="168"/>
      <c r="AHT758" s="168"/>
      <c r="AHU758" s="168"/>
      <c r="AHV758" s="168"/>
      <c r="AHW758" s="168"/>
      <c r="AHX758" s="168"/>
      <c r="AHY758" s="168"/>
      <c r="AHZ758" s="168"/>
      <c r="AIA758" s="168"/>
      <c r="AIB758" s="168"/>
      <c r="AIC758" s="168"/>
      <c r="AID758" s="168"/>
      <c r="AIE758" s="168"/>
      <c r="AIF758" s="168"/>
      <c r="AIG758" s="168"/>
      <c r="AIH758" s="168"/>
      <c r="AII758" s="168"/>
      <c r="AIJ758" s="168"/>
      <c r="AIK758" s="168"/>
      <c r="AIL758" s="168"/>
      <c r="AIM758" s="168"/>
      <c r="AIN758" s="168"/>
      <c r="AIO758" s="168"/>
      <c r="AIP758" s="168"/>
      <c r="AIQ758" s="168"/>
      <c r="AIR758" s="168"/>
      <c r="AIS758" s="168"/>
      <c r="AIT758" s="168"/>
      <c r="AIU758" s="168"/>
      <c r="AIV758" s="168"/>
      <c r="AIW758" s="508"/>
      <c r="AIX758" s="508"/>
      <c r="AIY758" s="508"/>
      <c r="AIZ758" s="508"/>
      <c r="AJA758" s="508"/>
      <c r="AJB758" s="508"/>
      <c r="AJC758" s="508"/>
      <c r="AJD758" s="508"/>
      <c r="AJE758" s="508"/>
      <c r="AJF758" s="508"/>
      <c r="AJG758" s="508"/>
      <c r="AJH758" s="508"/>
      <c r="AJI758" s="508"/>
      <c r="AJJ758" s="508"/>
      <c r="AJK758" s="508"/>
      <c r="AJL758" s="508"/>
      <c r="AJM758" s="508"/>
      <c r="AJN758" s="508"/>
      <c r="AJO758" s="508"/>
      <c r="AJP758" s="508"/>
      <c r="AJQ758" s="508"/>
      <c r="AJR758" s="508"/>
      <c r="AJS758" s="508"/>
      <c r="AJT758" s="508"/>
      <c r="AJU758" s="89"/>
      <c r="AJV758" s="89"/>
      <c r="AJW758" s="89"/>
      <c r="AJX758" s="89"/>
      <c r="AJY758" s="89"/>
      <c r="AJZ758" s="508"/>
      <c r="AKA758" s="508"/>
      <c r="AKB758" s="89"/>
      <c r="AKC758" s="89"/>
      <c r="AKD758" s="508"/>
      <c r="AKE758" s="508"/>
      <c r="AKF758" s="89"/>
      <c r="AKG758" s="89"/>
      <c r="AKH758" s="508"/>
      <c r="AKI758" s="508"/>
      <c r="AKJ758" s="508"/>
      <c r="AKK758" s="508"/>
      <c r="AKL758" s="508"/>
      <c r="AKM758" s="508"/>
      <c r="AKN758" s="508"/>
      <c r="AKO758" s="89"/>
      <c r="AKP758" s="89"/>
      <c r="AKQ758" s="508"/>
      <c r="AKR758" s="508"/>
      <c r="AKS758" s="89"/>
      <c r="AKT758" s="89"/>
      <c r="AKU758" s="508"/>
      <c r="AKV758" s="508"/>
      <c r="AKW758" s="508"/>
      <c r="AKX758" s="508"/>
      <c r="AKY758" s="508"/>
      <c r="AKZ758" s="203"/>
      <c r="ALA758" s="107"/>
      <c r="ALB758" s="508"/>
      <c r="ALC758" s="508"/>
      <c r="ALD758" s="508"/>
      <c r="ALE758" s="508"/>
      <c r="ALF758" s="508"/>
      <c r="ALG758" s="508"/>
      <c r="ALH758" s="508"/>
      <c r="ALI758" s="168"/>
      <c r="ALJ758" s="168"/>
      <c r="ALK758" s="168"/>
      <c r="ALL758" s="168"/>
      <c r="ALM758" s="168"/>
      <c r="ALN758" s="168"/>
      <c r="ALO758" s="168"/>
      <c r="ALP758" s="168"/>
      <c r="ALQ758" s="168"/>
      <c r="ALR758" s="168"/>
      <c r="ALS758" s="168"/>
      <c r="ALT758" s="168"/>
      <c r="ALU758" s="168"/>
      <c r="ALV758" s="168"/>
      <c r="ALW758" s="168"/>
      <c r="ALX758" s="168"/>
      <c r="ALY758" s="168"/>
      <c r="ALZ758" s="168"/>
      <c r="AMA758" s="168"/>
      <c r="AMB758" s="168"/>
      <c r="AMC758" s="168"/>
      <c r="AMD758" s="168"/>
      <c r="AME758" s="168"/>
      <c r="AMF758" s="168"/>
      <c r="AMG758" s="168"/>
      <c r="AMH758" s="168"/>
      <c r="AMI758" s="168"/>
      <c r="AMJ758" s="168"/>
      <c r="AMK758" s="168"/>
      <c r="AML758" s="168"/>
      <c r="AMM758" s="168"/>
      <c r="AMN758" s="168"/>
      <c r="AMO758" s="168"/>
      <c r="AMP758" s="168"/>
      <c r="AMQ758" s="168"/>
      <c r="AMR758" s="168"/>
      <c r="AMS758" s="168"/>
      <c r="AMT758" s="168"/>
      <c r="AMU758" s="168"/>
      <c r="AMV758" s="168"/>
      <c r="AMW758" s="168"/>
      <c r="AMX758" s="168"/>
      <c r="AMY758" s="168"/>
      <c r="AMZ758" s="168"/>
      <c r="ANA758" s="508"/>
      <c r="ANB758" s="508"/>
      <c r="ANC758" s="508"/>
      <c r="AND758" s="508"/>
      <c r="ANE758" s="508"/>
      <c r="ANF758" s="508"/>
      <c r="ANG758" s="508"/>
      <c r="ANH758" s="508"/>
      <c r="ANI758" s="508"/>
      <c r="ANJ758" s="508"/>
      <c r="ANK758" s="508"/>
      <c r="ANL758" s="508"/>
      <c r="ANM758" s="508"/>
      <c r="ANN758" s="508"/>
      <c r="ANO758" s="508"/>
      <c r="ANP758" s="508"/>
      <c r="ANQ758" s="508"/>
      <c r="ANR758" s="508"/>
      <c r="ANS758" s="508"/>
      <c r="ANT758" s="508"/>
      <c r="ANU758" s="508"/>
      <c r="ANV758" s="508"/>
      <c r="ANW758" s="508"/>
      <c r="ANX758" s="508"/>
      <c r="ANY758" s="89"/>
      <c r="ANZ758" s="89"/>
      <c r="AOA758" s="89"/>
      <c r="AOB758" s="89"/>
      <c r="AOC758" s="89"/>
      <c r="AOD758" s="508"/>
      <c r="AOE758" s="508"/>
      <c r="AOF758" s="89"/>
      <c r="AOG758" s="89"/>
      <c r="AOH758" s="508"/>
      <c r="AOI758" s="508"/>
      <c r="AOJ758" s="89"/>
      <c r="AOK758" s="89"/>
      <c r="AOL758" s="508"/>
      <c r="AOM758" s="508"/>
      <c r="AON758" s="508"/>
      <c r="AOO758" s="508"/>
      <c r="AOP758" s="508"/>
      <c r="AOQ758" s="508"/>
      <c r="AOR758" s="508"/>
      <c r="AOS758" s="89"/>
      <c r="AOT758" s="89"/>
      <c r="AOU758" s="508"/>
      <c r="AOV758" s="508"/>
      <c r="AOW758" s="89"/>
      <c r="AOX758" s="89"/>
      <c r="AOY758" s="508"/>
      <c r="AOZ758" s="508"/>
      <c r="APA758" s="508"/>
      <c r="APB758" s="508"/>
      <c r="APC758" s="508"/>
      <c r="APD758" s="203"/>
      <c r="APE758" s="107"/>
      <c r="APF758" s="508"/>
      <c r="APG758" s="508"/>
      <c r="APH758" s="508"/>
      <c r="API758" s="508"/>
      <c r="APJ758" s="508"/>
      <c r="APK758" s="508"/>
      <c r="APL758" s="508"/>
      <c r="APM758" s="168"/>
      <c r="APN758" s="168"/>
      <c r="APO758" s="168"/>
      <c r="APP758" s="168"/>
      <c r="APQ758" s="168"/>
      <c r="APR758" s="168"/>
      <c r="APS758" s="168"/>
      <c r="APT758" s="168"/>
      <c r="APU758" s="168"/>
      <c r="APV758" s="168"/>
      <c r="APW758" s="168"/>
      <c r="APX758" s="168"/>
      <c r="APY758" s="168"/>
      <c r="APZ758" s="168"/>
      <c r="AQA758" s="168"/>
      <c r="AQB758" s="168"/>
      <c r="AQC758" s="168"/>
      <c r="AQD758" s="168"/>
      <c r="AQE758" s="168"/>
      <c r="AQF758" s="168"/>
      <c r="AQG758" s="168"/>
      <c r="AQH758" s="168"/>
      <c r="AQI758" s="168"/>
      <c r="AQJ758" s="168"/>
      <c r="AQK758" s="168"/>
      <c r="AQL758" s="168"/>
      <c r="AQM758" s="168"/>
      <c r="AQN758" s="168"/>
      <c r="AQO758" s="168"/>
      <c r="AQP758" s="168"/>
      <c r="AQQ758" s="168"/>
      <c r="AQR758" s="168"/>
      <c r="AQS758" s="168"/>
      <c r="AQT758" s="168"/>
      <c r="AQU758" s="168"/>
      <c r="AQV758" s="168"/>
      <c r="AQW758" s="168"/>
      <c r="AQX758" s="168"/>
      <c r="AQY758" s="168"/>
      <c r="AQZ758" s="168"/>
      <c r="ARA758" s="168"/>
      <c r="ARB758" s="168"/>
      <c r="ARC758" s="168"/>
      <c r="ARD758" s="168"/>
      <c r="ARE758" s="508"/>
      <c r="ARF758" s="508"/>
      <c r="ARG758" s="508"/>
      <c r="ARH758" s="508"/>
      <c r="ARI758" s="508"/>
      <c r="ARJ758" s="508"/>
      <c r="ARK758" s="508"/>
      <c r="ARL758" s="508"/>
      <c r="ARM758" s="508"/>
      <c r="ARN758" s="508"/>
      <c r="ARO758" s="508"/>
      <c r="ARP758" s="508"/>
      <c r="ARQ758" s="508"/>
      <c r="ARR758" s="508"/>
      <c r="ARS758" s="508"/>
      <c r="ART758" s="508"/>
      <c r="ARU758" s="508"/>
      <c r="ARV758" s="508"/>
      <c r="ARW758" s="508"/>
      <c r="ARX758" s="508"/>
      <c r="ARY758" s="508"/>
      <c r="ARZ758" s="508"/>
      <c r="ASA758" s="508"/>
      <c r="ASB758" s="508"/>
      <c r="ASC758" s="89"/>
      <c r="ASD758" s="89"/>
      <c r="ASE758" s="89"/>
      <c r="ASF758" s="89"/>
      <c r="ASG758" s="89"/>
      <c r="ASH758" s="508"/>
      <c r="ASI758" s="508"/>
      <c r="ASJ758" s="89"/>
      <c r="ASK758" s="89"/>
      <c r="ASL758" s="508"/>
      <c r="ASM758" s="508"/>
      <c r="ASN758" s="89"/>
      <c r="ASO758" s="89"/>
      <c r="ASP758" s="508"/>
      <c r="ASQ758" s="508"/>
      <c r="ASR758" s="508"/>
      <c r="ASS758" s="508"/>
      <c r="AST758" s="508"/>
      <c r="ASU758" s="508"/>
      <c r="ASV758" s="508"/>
      <c r="ASW758" s="89"/>
      <c r="ASX758" s="89"/>
      <c r="ASY758" s="508"/>
      <c r="ASZ758" s="508"/>
      <c r="ATA758" s="89"/>
      <c r="ATB758" s="89"/>
      <c r="ATC758" s="508"/>
      <c r="ATD758" s="508"/>
      <c r="ATE758" s="508"/>
      <c r="ATF758" s="508"/>
      <c r="ATG758" s="508"/>
      <c r="ATH758" s="203"/>
      <c r="ATI758" s="107"/>
      <c r="ATJ758" s="508"/>
      <c r="ATK758" s="508"/>
      <c r="ATL758" s="508"/>
      <c r="ATM758" s="508"/>
      <c r="ATN758" s="508"/>
      <c r="ATO758" s="508"/>
      <c r="ATP758" s="508"/>
      <c r="ATQ758" s="168"/>
      <c r="ATR758" s="168"/>
      <c r="ATS758" s="168"/>
      <c r="ATT758" s="168"/>
      <c r="ATU758" s="168"/>
      <c r="ATV758" s="168"/>
      <c r="ATW758" s="168"/>
      <c r="ATX758" s="168"/>
      <c r="ATY758" s="168"/>
      <c r="ATZ758" s="168"/>
      <c r="AUA758" s="168"/>
      <c r="AUB758" s="168"/>
      <c r="AUC758" s="168"/>
      <c r="AUD758" s="168"/>
      <c r="AUE758" s="168"/>
      <c r="AUF758" s="168"/>
      <c r="AUG758" s="168"/>
      <c r="AUH758" s="168"/>
      <c r="AUI758" s="168"/>
      <c r="AUJ758" s="168"/>
      <c r="AUK758" s="168"/>
      <c r="AUL758" s="168"/>
      <c r="AUM758" s="168"/>
      <c r="AUN758" s="168"/>
      <c r="AUO758" s="168"/>
      <c r="AUP758" s="168"/>
      <c r="AUQ758" s="168"/>
      <c r="AUR758" s="168"/>
      <c r="AUS758" s="168"/>
      <c r="AUT758" s="168"/>
      <c r="AUU758" s="168"/>
      <c r="AUV758" s="168"/>
      <c r="AUW758" s="168"/>
      <c r="AUX758" s="168"/>
      <c r="AUY758" s="168"/>
      <c r="AUZ758" s="168"/>
      <c r="AVA758" s="168"/>
      <c r="AVB758" s="168"/>
      <c r="AVC758" s="168"/>
      <c r="AVD758" s="168"/>
      <c r="AVE758" s="168"/>
      <c r="AVF758" s="168"/>
      <c r="AVG758" s="168"/>
      <c r="AVH758" s="168"/>
      <c r="AVI758" s="508"/>
      <c r="AVJ758" s="508"/>
      <c r="AVK758" s="508"/>
      <c r="AVL758" s="508"/>
      <c r="AVM758" s="508"/>
      <c r="AVN758" s="508"/>
      <c r="AVO758" s="508"/>
      <c r="AVP758" s="508"/>
      <c r="AVQ758" s="508"/>
      <c r="AVR758" s="508"/>
      <c r="AVS758" s="508"/>
      <c r="AVT758" s="508"/>
      <c r="AVU758" s="508"/>
      <c r="AVV758" s="508"/>
      <c r="AVW758" s="508"/>
      <c r="AVX758" s="508"/>
      <c r="AVY758" s="508"/>
      <c r="AVZ758" s="508"/>
      <c r="AWA758" s="508"/>
      <c r="AWB758" s="508"/>
      <c r="AWC758" s="508"/>
      <c r="AWD758" s="508"/>
      <c r="AWE758" s="508"/>
      <c r="AWF758" s="508"/>
      <c r="AWG758" s="89"/>
      <c r="AWH758" s="89"/>
      <c r="AWI758" s="89"/>
      <c r="AWJ758" s="89"/>
      <c r="AWK758" s="89"/>
      <c r="AWL758" s="508"/>
      <c r="AWM758" s="508"/>
      <c r="AWN758" s="89"/>
      <c r="AWO758" s="89"/>
      <c r="AWP758" s="508"/>
      <c r="AWQ758" s="508"/>
      <c r="AWR758" s="89"/>
      <c r="AWS758" s="89"/>
      <c r="AWT758" s="508"/>
      <c r="AWU758" s="508"/>
      <c r="AWV758" s="508"/>
      <c r="AWW758" s="508"/>
      <c r="AWX758" s="508"/>
      <c r="AWY758" s="508"/>
      <c r="AWZ758" s="508"/>
      <c r="AXA758" s="89"/>
      <c r="AXB758" s="89"/>
      <c r="AXC758" s="508"/>
      <c r="AXD758" s="508"/>
      <c r="AXE758" s="89"/>
      <c r="AXF758" s="89"/>
      <c r="AXG758" s="508"/>
      <c r="AXH758" s="508"/>
      <c r="AXI758" s="508"/>
      <c r="AXJ758" s="508"/>
      <c r="AXK758" s="508"/>
      <c r="AXL758" s="203"/>
      <c r="AXM758" s="107"/>
      <c r="AXN758" s="508"/>
      <c r="AXO758" s="508"/>
      <c r="AXP758" s="508"/>
      <c r="AXQ758" s="508"/>
      <c r="AXR758" s="508"/>
      <c r="AXS758" s="508"/>
      <c r="AXT758" s="508"/>
      <c r="AXU758" s="168"/>
      <c r="AXV758" s="168"/>
      <c r="AXW758" s="168"/>
      <c r="AXX758" s="168"/>
      <c r="AXY758" s="168"/>
      <c r="AXZ758" s="168"/>
      <c r="AYA758" s="168"/>
      <c r="AYB758" s="168"/>
      <c r="AYC758" s="168"/>
      <c r="AYD758" s="168"/>
      <c r="AYE758" s="168"/>
      <c r="AYF758" s="168"/>
      <c r="AYG758" s="168"/>
      <c r="AYH758" s="168"/>
      <c r="AYI758" s="168"/>
      <c r="AYJ758" s="168"/>
      <c r="AYK758" s="168"/>
      <c r="AYL758" s="168"/>
      <c r="AYM758" s="168"/>
      <c r="AYN758" s="168"/>
      <c r="AYO758" s="168"/>
      <c r="AYP758" s="168"/>
      <c r="AYQ758" s="168"/>
      <c r="AYR758" s="168"/>
      <c r="AYS758" s="168"/>
      <c r="AYT758" s="168"/>
      <c r="AYU758" s="168"/>
      <c r="AYV758" s="168"/>
      <c r="AYW758" s="168"/>
      <c r="AYX758" s="168"/>
      <c r="AYY758" s="168"/>
      <c r="AYZ758" s="168"/>
      <c r="AZA758" s="168"/>
      <c r="AZB758" s="168"/>
      <c r="AZC758" s="168"/>
      <c r="AZD758" s="168"/>
      <c r="AZE758" s="168"/>
      <c r="AZF758" s="168"/>
      <c r="AZG758" s="168"/>
      <c r="AZH758" s="168"/>
      <c r="AZI758" s="168"/>
      <c r="AZJ758" s="168"/>
      <c r="AZK758" s="168"/>
      <c r="AZL758" s="168"/>
      <c r="AZM758" s="508"/>
      <c r="AZN758" s="508"/>
      <c r="AZO758" s="508"/>
      <c r="AZP758" s="508"/>
      <c r="AZQ758" s="508"/>
      <c r="AZR758" s="508"/>
      <c r="AZS758" s="508"/>
      <c r="AZT758" s="508"/>
      <c r="AZU758" s="508"/>
      <c r="AZV758" s="508"/>
      <c r="AZW758" s="508"/>
      <c r="AZX758" s="508"/>
      <c r="AZY758" s="508"/>
      <c r="AZZ758" s="508"/>
      <c r="BAA758" s="508"/>
      <c r="BAB758" s="508"/>
      <c r="BAC758" s="508"/>
      <c r="BAD758" s="508"/>
      <c r="BAE758" s="508"/>
      <c r="BAF758" s="508"/>
      <c r="BAG758" s="508"/>
      <c r="BAH758" s="508"/>
      <c r="BAI758" s="508"/>
      <c r="BAJ758" s="508"/>
      <c r="BAK758" s="89"/>
      <c r="BAL758" s="89"/>
      <c r="BAM758" s="89"/>
      <c r="BAN758" s="89"/>
      <c r="BAO758" s="89"/>
      <c r="BAP758" s="508"/>
      <c r="BAQ758" s="508"/>
      <c r="BAR758" s="89"/>
      <c r="BAS758" s="89"/>
      <c r="BAT758" s="508"/>
      <c r="BAU758" s="508"/>
      <c r="BAV758" s="89"/>
      <c r="BAW758" s="89"/>
      <c r="BAX758" s="508"/>
      <c r="BAY758" s="508"/>
      <c r="BAZ758" s="508"/>
      <c r="BBA758" s="508"/>
      <c r="BBB758" s="508"/>
      <c r="BBC758" s="508"/>
      <c r="BBD758" s="508"/>
      <c r="BBE758" s="89"/>
      <c r="BBF758" s="89"/>
      <c r="BBG758" s="508"/>
      <c r="BBH758" s="508"/>
      <c r="BBI758" s="89"/>
      <c r="BBJ758" s="89"/>
      <c r="BBK758" s="508"/>
      <c r="BBL758" s="508"/>
      <c r="BBM758" s="508"/>
      <c r="BBN758" s="508"/>
      <c r="BBO758" s="508"/>
      <c r="BBP758" s="203"/>
      <c r="BBQ758" s="107"/>
      <c r="BBR758" s="508"/>
      <c r="BBS758" s="508"/>
      <c r="BBT758" s="508"/>
      <c r="BBU758" s="508"/>
      <c r="BBV758" s="508"/>
      <c r="BBW758" s="508"/>
      <c r="BBX758" s="508"/>
      <c r="BBY758" s="168"/>
      <c r="BBZ758" s="168"/>
      <c r="BCA758" s="168"/>
      <c r="BCB758" s="168"/>
      <c r="BCC758" s="168"/>
      <c r="BCD758" s="168"/>
      <c r="BCE758" s="168"/>
      <c r="BCF758" s="168"/>
      <c r="BCG758" s="168"/>
      <c r="BCH758" s="168"/>
      <c r="BCI758" s="168"/>
      <c r="BCJ758" s="168"/>
      <c r="BCK758" s="168"/>
      <c r="BCL758" s="168"/>
      <c r="BCM758" s="168"/>
      <c r="BCN758" s="168"/>
      <c r="BCO758" s="168"/>
      <c r="BCP758" s="168"/>
      <c r="BCQ758" s="168"/>
      <c r="BCR758" s="168"/>
      <c r="BCS758" s="168"/>
      <c r="BCT758" s="168"/>
      <c r="BCU758" s="168"/>
      <c r="BCV758" s="168"/>
      <c r="BCW758" s="168"/>
      <c r="BCX758" s="168"/>
      <c r="BCY758" s="168"/>
      <c r="BCZ758" s="168"/>
      <c r="BDA758" s="168"/>
      <c r="BDB758" s="168"/>
      <c r="BDC758" s="168"/>
      <c r="BDD758" s="168"/>
      <c r="BDE758" s="168"/>
      <c r="BDF758" s="168"/>
      <c r="BDG758" s="168"/>
      <c r="BDH758" s="168"/>
      <c r="BDI758" s="168"/>
      <c r="BDJ758" s="168"/>
      <c r="BDK758" s="168"/>
      <c r="BDL758" s="168"/>
      <c r="BDM758" s="168"/>
      <c r="BDN758" s="168"/>
      <c r="BDO758" s="168"/>
      <c r="BDP758" s="168"/>
      <c r="BDQ758" s="508"/>
      <c r="BDR758" s="508"/>
      <c r="BDS758" s="508"/>
      <c r="BDT758" s="508"/>
      <c r="BDU758" s="508"/>
      <c r="BDV758" s="508"/>
      <c r="BDW758" s="508"/>
      <c r="BDX758" s="508"/>
      <c r="BDY758" s="508"/>
      <c r="BDZ758" s="508"/>
      <c r="BEA758" s="508"/>
      <c r="BEB758" s="508"/>
      <c r="BEC758" s="508"/>
      <c r="BED758" s="508"/>
      <c r="BEE758" s="508"/>
      <c r="BEF758" s="508"/>
      <c r="BEG758" s="508"/>
      <c r="BEH758" s="508"/>
      <c r="BEI758" s="508"/>
      <c r="BEJ758" s="508"/>
      <c r="BEK758" s="508"/>
      <c r="BEL758" s="508"/>
      <c r="BEM758" s="508"/>
      <c r="BEN758" s="508"/>
      <c r="BEO758" s="89"/>
      <c r="BEP758" s="89"/>
      <c r="BEQ758" s="89"/>
      <c r="BER758" s="89"/>
      <c r="BES758" s="89"/>
      <c r="BET758" s="508"/>
      <c r="BEU758" s="508"/>
      <c r="BEV758" s="89"/>
      <c r="BEW758" s="89"/>
      <c r="BEX758" s="508"/>
      <c r="BEY758" s="508"/>
      <c r="BEZ758" s="89"/>
      <c r="BFA758" s="89"/>
      <c r="BFB758" s="508"/>
      <c r="BFC758" s="508"/>
      <c r="BFD758" s="508"/>
      <c r="BFE758" s="508"/>
      <c r="BFF758" s="508"/>
      <c r="BFG758" s="508"/>
      <c r="BFH758" s="508"/>
      <c r="BFI758" s="89"/>
      <c r="BFJ758" s="89"/>
      <c r="BFK758" s="508"/>
      <c r="BFL758" s="508"/>
      <c r="BFM758" s="89"/>
      <c r="BFN758" s="89"/>
      <c r="BFO758" s="508"/>
      <c r="BFP758" s="508"/>
      <c r="BFQ758" s="508"/>
      <c r="BFR758" s="508"/>
      <c r="BFS758" s="508"/>
      <c r="BFT758" s="203"/>
      <c r="BFU758" s="107"/>
      <c r="BFV758" s="508"/>
      <c r="BFW758" s="508"/>
      <c r="BFX758" s="508"/>
      <c r="BFY758" s="508"/>
      <c r="BFZ758" s="508"/>
      <c r="BGA758" s="508"/>
      <c r="BGB758" s="508"/>
      <c r="BGC758" s="168"/>
      <c r="BGD758" s="168"/>
      <c r="BGE758" s="168"/>
      <c r="BGF758" s="168"/>
      <c r="BGG758" s="168"/>
      <c r="BGH758" s="168"/>
      <c r="BGI758" s="168"/>
      <c r="BGJ758" s="168"/>
      <c r="BGK758" s="168"/>
      <c r="BGL758" s="168"/>
      <c r="BGM758" s="168"/>
      <c r="BGN758" s="168"/>
      <c r="BGO758" s="168"/>
      <c r="BGP758" s="168"/>
      <c r="BGQ758" s="168"/>
      <c r="BGR758" s="168"/>
      <c r="BGS758" s="168"/>
      <c r="BGT758" s="168"/>
      <c r="BGU758" s="168"/>
      <c r="BGV758" s="168"/>
      <c r="BGW758" s="168"/>
      <c r="BGX758" s="168"/>
      <c r="BGY758" s="168"/>
      <c r="BGZ758" s="168"/>
      <c r="BHA758" s="168"/>
      <c r="BHB758" s="168"/>
      <c r="BHC758" s="168"/>
      <c r="BHD758" s="168"/>
      <c r="BHE758" s="168"/>
      <c r="BHF758" s="168"/>
      <c r="BHG758" s="168"/>
      <c r="BHH758" s="168"/>
      <c r="BHI758" s="168"/>
      <c r="BHJ758" s="168"/>
      <c r="BHK758" s="168"/>
      <c r="BHL758" s="168"/>
      <c r="BHM758" s="168"/>
      <c r="BHN758" s="168"/>
      <c r="BHO758" s="168"/>
      <c r="BHP758" s="168"/>
      <c r="BHQ758" s="168"/>
      <c r="BHR758" s="168"/>
      <c r="BHS758" s="168"/>
      <c r="BHT758" s="168"/>
      <c r="BHU758" s="508"/>
      <c r="BHV758" s="508"/>
      <c r="BHW758" s="508"/>
      <c r="BHX758" s="508"/>
      <c r="BHY758" s="508"/>
      <c r="BHZ758" s="508"/>
      <c r="BIA758" s="508"/>
      <c r="BIB758" s="508"/>
      <c r="BIC758" s="508"/>
      <c r="BID758" s="508"/>
      <c r="BIE758" s="508"/>
      <c r="BIF758" s="508"/>
      <c r="BIG758" s="508"/>
      <c r="BIH758" s="508"/>
      <c r="BII758" s="508"/>
      <c r="BIJ758" s="508"/>
      <c r="BIK758" s="508"/>
      <c r="BIL758" s="508"/>
      <c r="BIM758" s="508"/>
      <c r="BIN758" s="508"/>
      <c r="BIO758" s="508"/>
      <c r="BIP758" s="508"/>
      <c r="BIQ758" s="508"/>
      <c r="BIR758" s="508"/>
      <c r="BIS758" s="89"/>
      <c r="BIT758" s="89"/>
      <c r="BIU758" s="89"/>
      <c r="BIV758" s="89"/>
      <c r="BIW758" s="89"/>
      <c r="BIX758" s="508"/>
      <c r="BIY758" s="508"/>
      <c r="BIZ758" s="89"/>
      <c r="BJA758" s="89"/>
      <c r="BJB758" s="508"/>
      <c r="BJC758" s="508"/>
      <c r="BJD758" s="89"/>
      <c r="BJE758" s="89"/>
      <c r="BJF758" s="508"/>
      <c r="BJG758" s="508"/>
      <c r="BJH758" s="508"/>
      <c r="BJI758" s="508"/>
      <c r="BJJ758" s="508"/>
      <c r="BJK758" s="508"/>
      <c r="BJL758" s="508"/>
      <c r="BJM758" s="89"/>
      <c r="BJN758" s="89"/>
      <c r="BJO758" s="508"/>
      <c r="BJP758" s="508"/>
      <c r="BJQ758" s="89"/>
      <c r="BJR758" s="89"/>
      <c r="BJS758" s="508"/>
      <c r="BJT758" s="508"/>
      <c r="BJU758" s="508"/>
      <c r="BJV758" s="508"/>
      <c r="BJW758" s="508"/>
      <c r="BJX758" s="203"/>
      <c r="BJY758" s="107"/>
      <c r="BJZ758" s="508"/>
      <c r="BKA758" s="508"/>
      <c r="BKB758" s="508"/>
      <c r="BKC758" s="508"/>
      <c r="BKD758" s="508"/>
      <c r="BKE758" s="508"/>
      <c r="BKF758" s="508"/>
      <c r="BKG758" s="168"/>
      <c r="BKH758" s="168"/>
      <c r="BKI758" s="168"/>
      <c r="BKJ758" s="168"/>
      <c r="BKK758" s="168"/>
      <c r="BKL758" s="168"/>
      <c r="BKM758" s="168"/>
      <c r="BKN758" s="168"/>
      <c r="BKO758" s="168"/>
      <c r="BKP758" s="168"/>
      <c r="BKQ758" s="168"/>
      <c r="BKR758" s="168"/>
      <c r="BKS758" s="168"/>
      <c r="BKT758" s="168"/>
      <c r="BKU758" s="168"/>
      <c r="BKV758" s="168"/>
      <c r="BKW758" s="168"/>
      <c r="BKX758" s="168"/>
      <c r="BKY758" s="168"/>
      <c r="BKZ758" s="168"/>
      <c r="BLA758" s="168"/>
      <c r="BLB758" s="168"/>
      <c r="BLC758" s="168"/>
      <c r="BLD758" s="168"/>
      <c r="BLE758" s="168"/>
      <c r="BLF758" s="168"/>
      <c r="BLG758" s="168"/>
      <c r="BLH758" s="168"/>
      <c r="BLI758" s="168"/>
      <c r="BLJ758" s="168"/>
      <c r="BLK758" s="168"/>
      <c r="BLL758" s="168"/>
      <c r="BLM758" s="168"/>
      <c r="BLN758" s="168"/>
      <c r="BLO758" s="168"/>
      <c r="BLP758" s="168"/>
      <c r="BLQ758" s="168"/>
      <c r="BLR758" s="168"/>
      <c r="BLS758" s="168"/>
      <c r="BLT758" s="168"/>
      <c r="BLU758" s="168"/>
      <c r="BLV758" s="168"/>
      <c r="BLW758" s="168"/>
      <c r="BLX758" s="168"/>
      <c r="BLY758" s="508"/>
      <c r="BLZ758" s="508"/>
      <c r="BMA758" s="508"/>
      <c r="BMB758" s="508"/>
      <c r="BMC758" s="508"/>
      <c r="BMD758" s="508"/>
      <c r="BME758" s="508"/>
      <c r="BMF758" s="508"/>
      <c r="BMG758" s="508"/>
      <c r="BMH758" s="508"/>
      <c r="BMI758" s="508"/>
      <c r="BMJ758" s="508"/>
      <c r="BMK758" s="508"/>
      <c r="BML758" s="508"/>
      <c r="BMM758" s="508"/>
      <c r="BMN758" s="508"/>
      <c r="BMO758" s="508"/>
      <c r="BMP758" s="508"/>
      <c r="BMQ758" s="508"/>
      <c r="BMR758" s="508"/>
      <c r="BMS758" s="508"/>
      <c r="BMT758" s="508"/>
      <c r="BMU758" s="508"/>
      <c r="BMV758" s="508"/>
      <c r="BMW758" s="89"/>
      <c r="BMX758" s="89"/>
      <c r="BMY758" s="89"/>
      <c r="BMZ758" s="89"/>
      <c r="BNA758" s="89"/>
      <c r="BNB758" s="508"/>
      <c r="BNC758" s="508"/>
      <c r="BND758" s="89"/>
      <c r="BNE758" s="89"/>
      <c r="BNF758" s="508"/>
      <c r="BNG758" s="508"/>
      <c r="BNH758" s="89"/>
      <c r="BNI758" s="89"/>
      <c r="BNJ758" s="508"/>
      <c r="BNK758" s="508"/>
      <c r="BNL758" s="508"/>
      <c r="BNM758" s="508"/>
      <c r="BNN758" s="508"/>
      <c r="BNO758" s="508"/>
      <c r="BNP758" s="508"/>
      <c r="BNQ758" s="89"/>
      <c r="BNR758" s="89"/>
      <c r="BNS758" s="508"/>
      <c r="BNT758" s="508"/>
      <c r="BNU758" s="89"/>
      <c r="BNV758" s="89"/>
      <c r="BNW758" s="508"/>
      <c r="BNX758" s="508"/>
      <c r="BNY758" s="508"/>
      <c r="BNZ758" s="508"/>
      <c r="BOA758" s="508"/>
      <c r="BOB758" s="203"/>
      <c r="BOC758" s="107"/>
      <c r="BOD758" s="508"/>
      <c r="BOE758" s="508"/>
      <c r="BOF758" s="508"/>
      <c r="BOG758" s="508"/>
      <c r="BOH758" s="508"/>
      <c r="BOI758" s="508"/>
      <c r="BOJ758" s="508"/>
      <c r="BOK758" s="168"/>
      <c r="BOL758" s="168"/>
      <c r="BOM758" s="168"/>
      <c r="BON758" s="168"/>
      <c r="BOO758" s="168"/>
      <c r="BOP758" s="168"/>
      <c r="BOQ758" s="168"/>
      <c r="BOR758" s="168"/>
      <c r="BOS758" s="168"/>
      <c r="BOT758" s="168"/>
      <c r="BOU758" s="168"/>
      <c r="BOV758" s="168"/>
      <c r="BOW758" s="168"/>
      <c r="BOX758" s="168"/>
      <c r="BOY758" s="168"/>
      <c r="BOZ758" s="168"/>
      <c r="BPA758" s="168"/>
      <c r="BPB758" s="168"/>
      <c r="BPC758" s="168"/>
      <c r="BPD758" s="168"/>
      <c r="BPE758" s="168"/>
      <c r="BPF758" s="168"/>
      <c r="BPG758" s="168"/>
      <c r="BPH758" s="168"/>
      <c r="BPI758" s="168"/>
      <c r="BPJ758" s="168"/>
      <c r="BPK758" s="168"/>
      <c r="BPL758" s="168"/>
      <c r="BPM758" s="168"/>
      <c r="BPN758" s="168"/>
      <c r="BPO758" s="168"/>
      <c r="BPP758" s="168"/>
      <c r="BPQ758" s="168"/>
      <c r="BPR758" s="168"/>
      <c r="BPS758" s="168"/>
      <c r="BPT758" s="168"/>
      <c r="BPU758" s="168"/>
      <c r="BPV758" s="168"/>
      <c r="BPW758" s="168"/>
      <c r="BPX758" s="168"/>
      <c r="BPY758" s="168"/>
      <c r="BPZ758" s="168"/>
      <c r="BQA758" s="168"/>
      <c r="BQB758" s="168"/>
      <c r="BQC758" s="508"/>
      <c r="BQD758" s="508"/>
      <c r="BQE758" s="508"/>
      <c r="BQF758" s="508"/>
      <c r="BQG758" s="508"/>
      <c r="BQH758" s="508"/>
      <c r="BQI758" s="508"/>
      <c r="BQJ758" s="508"/>
      <c r="BQK758" s="508"/>
      <c r="BQL758" s="508"/>
      <c r="BQM758" s="508"/>
      <c r="BQN758" s="508"/>
      <c r="BQO758" s="508"/>
      <c r="BQP758" s="508"/>
      <c r="BQQ758" s="508"/>
      <c r="BQR758" s="508"/>
      <c r="BQS758" s="508"/>
      <c r="BQT758" s="508"/>
      <c r="BQU758" s="508"/>
      <c r="BQV758" s="508"/>
      <c r="BQW758" s="508"/>
      <c r="BQX758" s="508"/>
      <c r="BQY758" s="508"/>
      <c r="BQZ758" s="508"/>
      <c r="BRA758" s="89"/>
      <c r="BRB758" s="89"/>
      <c r="BRC758" s="89"/>
      <c r="BRD758" s="89"/>
      <c r="BRE758" s="89"/>
      <c r="BRF758" s="508"/>
      <c r="BRG758" s="508"/>
      <c r="BRH758" s="89"/>
      <c r="BRI758" s="89"/>
      <c r="BRJ758" s="508"/>
      <c r="BRK758" s="508"/>
      <c r="BRL758" s="89"/>
      <c r="BRM758" s="89"/>
      <c r="BRN758" s="508"/>
      <c r="BRO758" s="508"/>
      <c r="BRP758" s="508"/>
      <c r="BRQ758" s="508"/>
      <c r="BRR758" s="508"/>
      <c r="BRS758" s="508"/>
      <c r="BRT758" s="508"/>
      <c r="BRU758" s="89"/>
      <c r="BRV758" s="89"/>
      <c r="BRW758" s="508"/>
      <c r="BRX758" s="508"/>
      <c r="BRY758" s="89"/>
      <c r="BRZ758" s="89"/>
      <c r="BSA758" s="508"/>
      <c r="BSB758" s="508"/>
      <c r="BSC758" s="508"/>
      <c r="BSD758" s="508"/>
      <c r="BSE758" s="508"/>
      <c r="BSF758" s="203"/>
      <c r="BSG758" s="107"/>
      <c r="BSH758" s="508"/>
      <c r="BSI758" s="508"/>
      <c r="BSJ758" s="508"/>
      <c r="BSK758" s="508"/>
      <c r="BSL758" s="508"/>
      <c r="BSM758" s="508"/>
      <c r="BSN758" s="508"/>
      <c r="BSO758" s="168"/>
      <c r="BSP758" s="168"/>
      <c r="BSQ758" s="168"/>
      <c r="BSR758" s="168"/>
      <c r="BSS758" s="168"/>
      <c r="BST758" s="168"/>
      <c r="BSU758" s="168"/>
      <c r="BSV758" s="168"/>
      <c r="BSW758" s="168"/>
      <c r="BSX758" s="168"/>
      <c r="BSY758" s="168"/>
      <c r="BSZ758" s="168"/>
      <c r="BTA758" s="168"/>
      <c r="BTB758" s="168"/>
      <c r="BTC758" s="168"/>
      <c r="BTD758" s="168"/>
      <c r="BTE758" s="168"/>
      <c r="BTF758" s="168"/>
      <c r="BTG758" s="168"/>
      <c r="BTH758" s="168"/>
      <c r="BTI758" s="168"/>
      <c r="BTJ758" s="168"/>
      <c r="BTK758" s="168"/>
      <c r="BTL758" s="168"/>
      <c r="BTM758" s="168"/>
      <c r="BTN758" s="168"/>
      <c r="BTO758" s="168"/>
      <c r="BTP758" s="168"/>
      <c r="BTQ758" s="168"/>
      <c r="BTR758" s="168"/>
      <c r="BTS758" s="168"/>
      <c r="BTT758" s="168"/>
      <c r="BTU758" s="168"/>
      <c r="BTV758" s="168"/>
      <c r="BTW758" s="168"/>
      <c r="BTX758" s="168"/>
      <c r="BTY758" s="168"/>
      <c r="BTZ758" s="168"/>
      <c r="BUA758" s="168"/>
      <c r="BUB758" s="168"/>
      <c r="BUC758" s="168"/>
      <c r="BUD758" s="168"/>
      <c r="BUE758" s="168"/>
      <c r="BUF758" s="168"/>
      <c r="BUG758" s="508"/>
      <c r="BUH758" s="508"/>
      <c r="BUI758" s="508"/>
      <c r="BUJ758" s="508"/>
      <c r="BUK758" s="508"/>
      <c r="BUL758" s="508"/>
      <c r="BUM758" s="508"/>
      <c r="BUN758" s="508"/>
      <c r="BUO758" s="508"/>
      <c r="BUP758" s="508"/>
      <c r="BUQ758" s="508"/>
      <c r="BUR758" s="508"/>
      <c r="BUS758" s="508"/>
      <c r="BUT758" s="508"/>
      <c r="BUU758" s="508"/>
      <c r="BUV758" s="508"/>
      <c r="BUW758" s="508"/>
      <c r="BUX758" s="508"/>
      <c r="BUY758" s="508"/>
      <c r="BUZ758" s="508"/>
      <c r="BVA758" s="508"/>
      <c r="BVB758" s="508"/>
      <c r="BVC758" s="508"/>
      <c r="BVD758" s="508"/>
      <c r="BVE758" s="89"/>
      <c r="BVF758" s="89"/>
      <c r="BVG758" s="89"/>
      <c r="BVH758" s="89"/>
      <c r="BVI758" s="89"/>
      <c r="BVJ758" s="508"/>
      <c r="BVK758" s="508"/>
      <c r="BVL758" s="89"/>
      <c r="BVM758" s="89"/>
      <c r="BVN758" s="508"/>
      <c r="BVO758" s="508"/>
      <c r="BVP758" s="89"/>
      <c r="BVQ758" s="89"/>
      <c r="BVR758" s="508"/>
      <c r="BVS758" s="508"/>
      <c r="BVT758" s="508"/>
      <c r="BVU758" s="508"/>
      <c r="BVV758" s="508"/>
      <c r="BVW758" s="508"/>
      <c r="BVX758" s="508"/>
      <c r="BVY758" s="89"/>
      <c r="BVZ758" s="89"/>
      <c r="BWA758" s="508"/>
      <c r="BWB758" s="508"/>
      <c r="BWC758" s="89"/>
      <c r="BWD758" s="89"/>
      <c r="BWE758" s="508"/>
      <c r="BWF758" s="508"/>
      <c r="BWG758" s="508"/>
      <c r="BWH758" s="508"/>
      <c r="BWI758" s="508"/>
      <c r="BWJ758" s="203"/>
      <c r="BWK758" s="107"/>
      <c r="BWL758" s="508"/>
      <c r="BWM758" s="508"/>
      <c r="BWN758" s="508"/>
      <c r="BWO758" s="508"/>
      <c r="BWP758" s="508"/>
      <c r="BWQ758" s="508"/>
      <c r="BWR758" s="508"/>
      <c r="BWS758" s="168"/>
      <c r="BWT758" s="168"/>
      <c r="BWU758" s="168"/>
      <c r="BWV758" s="168"/>
      <c r="BWW758" s="168"/>
      <c r="BWX758" s="168"/>
      <c r="BWY758" s="168"/>
      <c r="BWZ758" s="168"/>
      <c r="BXA758" s="168"/>
      <c r="BXB758" s="168"/>
      <c r="BXC758" s="168"/>
      <c r="BXD758" s="168"/>
      <c r="BXE758" s="168"/>
      <c r="BXF758" s="168"/>
      <c r="BXG758" s="168"/>
      <c r="BXH758" s="168"/>
      <c r="BXI758" s="168"/>
      <c r="BXJ758" s="168"/>
      <c r="BXK758" s="168"/>
      <c r="BXL758" s="168"/>
      <c r="BXM758" s="168"/>
      <c r="BXN758" s="168"/>
      <c r="BXO758" s="168"/>
      <c r="BXP758" s="168"/>
      <c r="BXQ758" s="168"/>
      <c r="BXR758" s="168"/>
      <c r="BXS758" s="168"/>
      <c r="BXT758" s="168"/>
      <c r="BXU758" s="168"/>
      <c r="BXV758" s="168"/>
      <c r="BXW758" s="168"/>
      <c r="BXX758" s="168"/>
      <c r="BXY758" s="168"/>
      <c r="BXZ758" s="168"/>
      <c r="BYA758" s="168"/>
      <c r="BYB758" s="168"/>
      <c r="BYC758" s="168"/>
      <c r="BYD758" s="168"/>
      <c r="BYE758" s="168"/>
      <c r="BYF758" s="168"/>
      <c r="BYG758" s="168"/>
      <c r="BYH758" s="168"/>
      <c r="BYI758" s="168"/>
      <c r="BYJ758" s="168"/>
      <c r="BYK758" s="508"/>
      <c r="BYL758" s="508"/>
      <c r="BYM758" s="508"/>
      <c r="BYN758" s="508"/>
      <c r="BYO758" s="508"/>
      <c r="BYP758" s="508"/>
      <c r="BYQ758" s="508"/>
      <c r="BYR758" s="508"/>
      <c r="BYS758" s="508"/>
      <c r="BYT758" s="508"/>
      <c r="BYU758" s="508"/>
      <c r="BYV758" s="508"/>
      <c r="BYW758" s="508"/>
      <c r="BYX758" s="508"/>
      <c r="BYY758" s="508"/>
      <c r="BYZ758" s="508"/>
      <c r="BZA758" s="508"/>
      <c r="BZB758" s="508"/>
      <c r="BZC758" s="508"/>
      <c r="BZD758" s="508"/>
      <c r="BZE758" s="508"/>
      <c r="BZF758" s="508"/>
      <c r="BZG758" s="508"/>
      <c r="BZH758" s="508"/>
      <c r="BZI758" s="89"/>
      <c r="BZJ758" s="89"/>
      <c r="BZK758" s="89"/>
      <c r="BZL758" s="89"/>
      <c r="BZM758" s="89"/>
      <c r="BZN758" s="508"/>
      <c r="BZO758" s="508"/>
      <c r="BZP758" s="89"/>
      <c r="BZQ758" s="89"/>
      <c r="BZR758" s="508"/>
      <c r="BZS758" s="508"/>
      <c r="BZT758" s="89"/>
      <c r="BZU758" s="89"/>
      <c r="BZV758" s="508"/>
      <c r="BZW758" s="508"/>
      <c r="BZX758" s="508"/>
      <c r="BZY758" s="508"/>
      <c r="BZZ758" s="508"/>
      <c r="CAA758" s="508"/>
      <c r="CAB758" s="508"/>
      <c r="CAC758" s="89"/>
      <c r="CAD758" s="89"/>
      <c r="CAE758" s="508"/>
      <c r="CAF758" s="508"/>
      <c r="CAG758" s="89"/>
      <c r="CAH758" s="89"/>
      <c r="CAI758" s="508"/>
      <c r="CAJ758" s="508"/>
      <c r="CAK758" s="508"/>
      <c r="CAL758" s="508"/>
      <c r="CAM758" s="508"/>
      <c r="CAN758" s="203"/>
      <c r="CAO758" s="107"/>
      <c r="CAP758" s="508"/>
      <c r="CAQ758" s="508"/>
      <c r="CAR758" s="508"/>
      <c r="CAS758" s="508"/>
      <c r="CAT758" s="508"/>
      <c r="CAU758" s="508"/>
      <c r="CAV758" s="508"/>
      <c r="CAW758" s="168"/>
      <c r="CAX758" s="168"/>
      <c r="CAY758" s="168"/>
      <c r="CAZ758" s="168"/>
      <c r="CBA758" s="168"/>
      <c r="CBB758" s="168"/>
      <c r="CBC758" s="168"/>
      <c r="CBD758" s="168"/>
      <c r="CBE758" s="168"/>
      <c r="CBF758" s="168"/>
      <c r="CBG758" s="168"/>
      <c r="CBH758" s="168"/>
      <c r="CBI758" s="168"/>
      <c r="CBJ758" s="168"/>
      <c r="CBK758" s="168"/>
      <c r="CBL758" s="168"/>
      <c r="CBM758" s="168"/>
      <c r="CBN758" s="168"/>
      <c r="CBO758" s="168"/>
      <c r="CBP758" s="168"/>
      <c r="CBQ758" s="168"/>
      <c r="CBR758" s="168"/>
      <c r="CBS758" s="168"/>
      <c r="CBT758" s="168"/>
      <c r="CBU758" s="168"/>
      <c r="CBV758" s="168"/>
      <c r="CBW758" s="168"/>
      <c r="CBX758" s="168"/>
      <c r="CBY758" s="168"/>
      <c r="CBZ758" s="168"/>
      <c r="CCA758" s="168"/>
      <c r="CCB758" s="168"/>
      <c r="CCC758" s="168"/>
      <c r="CCD758" s="168"/>
      <c r="CCE758" s="168"/>
      <c r="CCF758" s="168"/>
      <c r="CCG758" s="168"/>
      <c r="CCH758" s="168"/>
      <c r="CCI758" s="168"/>
      <c r="CCJ758" s="168"/>
      <c r="CCK758" s="168"/>
      <c r="CCL758" s="168"/>
      <c r="CCM758" s="168"/>
      <c r="CCN758" s="168"/>
      <c r="CCO758" s="508"/>
      <c r="CCP758" s="508"/>
      <c r="CCQ758" s="508"/>
      <c r="CCR758" s="508"/>
      <c r="CCS758" s="508"/>
      <c r="CCT758" s="508"/>
      <c r="CCU758" s="508"/>
      <c r="CCV758" s="508"/>
      <c r="CCW758" s="508"/>
      <c r="CCX758" s="508"/>
      <c r="CCY758" s="508"/>
      <c r="CCZ758" s="508"/>
      <c r="CDA758" s="508"/>
      <c r="CDB758" s="508"/>
      <c r="CDC758" s="508"/>
      <c r="CDD758" s="508"/>
      <c r="CDE758" s="508"/>
      <c r="CDF758" s="508"/>
      <c r="CDG758" s="508"/>
      <c r="CDH758" s="508"/>
      <c r="CDI758" s="508"/>
      <c r="CDJ758" s="508"/>
      <c r="CDK758" s="508"/>
      <c r="CDL758" s="508"/>
      <c r="CDM758" s="89"/>
      <c r="CDN758" s="89"/>
      <c r="CDO758" s="89"/>
      <c r="CDP758" s="89"/>
      <c r="CDQ758" s="89"/>
      <c r="CDR758" s="508"/>
      <c r="CDS758" s="508"/>
      <c r="CDT758" s="89"/>
      <c r="CDU758" s="89"/>
      <c r="CDV758" s="508"/>
      <c r="CDW758" s="508"/>
      <c r="CDX758" s="89"/>
      <c r="CDY758" s="89"/>
      <c r="CDZ758" s="508"/>
      <c r="CEA758" s="508"/>
      <c r="CEB758" s="508"/>
      <c r="CEC758" s="508"/>
      <c r="CED758" s="508"/>
      <c r="CEE758" s="508"/>
      <c r="CEF758" s="508"/>
      <c r="CEG758" s="89"/>
      <c r="CEH758" s="89"/>
      <c r="CEI758" s="508"/>
      <c r="CEJ758" s="508"/>
      <c r="CEK758" s="89"/>
      <c r="CEL758" s="89"/>
      <c r="CEM758" s="508"/>
      <c r="CEN758" s="508"/>
      <c r="CEO758" s="508"/>
      <c r="CEP758" s="508"/>
      <c r="CEQ758" s="508"/>
      <c r="CER758" s="203"/>
      <c r="CES758" s="107"/>
      <c r="CET758" s="508"/>
      <c r="CEU758" s="508"/>
      <c r="CEV758" s="508"/>
      <c r="CEW758" s="508"/>
      <c r="CEX758" s="508"/>
      <c r="CEY758" s="508"/>
      <c r="CEZ758" s="508"/>
      <c r="CFA758" s="168"/>
      <c r="CFB758" s="168"/>
      <c r="CFC758" s="168"/>
      <c r="CFD758" s="168"/>
      <c r="CFE758" s="168"/>
      <c r="CFF758" s="168"/>
      <c r="CFG758" s="168"/>
      <c r="CFH758" s="168"/>
      <c r="CFI758" s="168"/>
      <c r="CFJ758" s="168"/>
      <c r="CFK758" s="168"/>
      <c r="CFL758" s="168"/>
      <c r="CFM758" s="168"/>
      <c r="CFN758" s="168"/>
      <c r="CFO758" s="168"/>
      <c r="CFP758" s="168"/>
      <c r="CFQ758" s="168"/>
      <c r="CFR758" s="168"/>
      <c r="CFS758" s="168"/>
      <c r="CFT758" s="168"/>
      <c r="CFU758" s="168"/>
      <c r="CFV758" s="168"/>
      <c r="CFW758" s="168"/>
      <c r="CFX758" s="168"/>
      <c r="CFY758" s="168"/>
      <c r="CFZ758" s="168"/>
      <c r="CGA758" s="168"/>
      <c r="CGB758" s="168"/>
      <c r="CGC758" s="168"/>
      <c r="CGD758" s="168"/>
      <c r="CGE758" s="168"/>
      <c r="CGF758" s="168"/>
      <c r="CGG758" s="168"/>
      <c r="CGH758" s="168"/>
      <c r="CGI758" s="168"/>
      <c r="CGJ758" s="168"/>
      <c r="CGK758" s="168"/>
      <c r="CGL758" s="168"/>
      <c r="CGM758" s="168"/>
      <c r="CGN758" s="168"/>
      <c r="CGO758" s="168"/>
      <c r="CGP758" s="168"/>
      <c r="CGQ758" s="168"/>
      <c r="CGR758" s="168"/>
      <c r="CGS758" s="508"/>
      <c r="CGT758" s="508"/>
      <c r="CGU758" s="508"/>
      <c r="CGV758" s="508"/>
      <c r="CGW758" s="508"/>
      <c r="CGX758" s="508"/>
      <c r="CGY758" s="508"/>
      <c r="CGZ758" s="508"/>
      <c r="CHA758" s="508"/>
      <c r="CHB758" s="508"/>
      <c r="CHC758" s="508"/>
      <c r="CHD758" s="508"/>
      <c r="CHE758" s="508"/>
      <c r="CHF758" s="508"/>
      <c r="CHG758" s="508"/>
      <c r="CHH758" s="508"/>
      <c r="CHI758" s="508"/>
      <c r="CHJ758" s="508"/>
      <c r="CHK758" s="508"/>
      <c r="CHL758" s="508"/>
      <c r="CHM758" s="508"/>
      <c r="CHN758" s="508"/>
      <c r="CHO758" s="508"/>
      <c r="CHP758" s="508"/>
      <c r="CHQ758" s="89"/>
      <c r="CHR758" s="89"/>
      <c r="CHS758" s="89"/>
      <c r="CHT758" s="89"/>
      <c r="CHU758" s="89"/>
      <c r="CHV758" s="508"/>
      <c r="CHW758" s="508"/>
      <c r="CHX758" s="89"/>
      <c r="CHY758" s="89"/>
      <c r="CHZ758" s="508"/>
      <c r="CIA758" s="508"/>
      <c r="CIB758" s="89"/>
      <c r="CIC758" s="89"/>
      <c r="CID758" s="508"/>
      <c r="CIE758" s="508"/>
      <c r="CIF758" s="508"/>
      <c r="CIG758" s="508"/>
      <c r="CIH758" s="508"/>
      <c r="CII758" s="508"/>
      <c r="CIJ758" s="508"/>
      <c r="CIK758" s="89"/>
      <c r="CIL758" s="89"/>
      <c r="CIM758" s="508"/>
      <c r="CIN758" s="508"/>
      <c r="CIO758" s="89"/>
      <c r="CIP758" s="89"/>
      <c r="CIQ758" s="508"/>
      <c r="CIR758" s="508"/>
      <c r="CIS758" s="508"/>
      <c r="CIT758" s="508"/>
      <c r="CIU758" s="508"/>
      <c r="CIV758" s="203"/>
      <c r="CIW758" s="107"/>
      <c r="CIX758" s="508"/>
      <c r="CIY758" s="508"/>
      <c r="CIZ758" s="508"/>
      <c r="CJA758" s="508"/>
      <c r="CJB758" s="508"/>
      <c r="CJC758" s="508"/>
      <c r="CJD758" s="508"/>
      <c r="CJE758" s="168"/>
      <c r="CJF758" s="168"/>
      <c r="CJG758" s="168"/>
      <c r="CJH758" s="168"/>
      <c r="CJI758" s="168"/>
      <c r="CJJ758" s="168"/>
      <c r="CJK758" s="168"/>
      <c r="CJL758" s="168"/>
      <c r="CJM758" s="168"/>
      <c r="CJN758" s="168"/>
      <c r="CJO758" s="168"/>
      <c r="CJP758" s="168"/>
      <c r="CJQ758" s="168"/>
      <c r="CJR758" s="168"/>
      <c r="CJS758" s="168"/>
      <c r="CJT758" s="168"/>
      <c r="CJU758" s="168"/>
      <c r="CJV758" s="168"/>
      <c r="CJW758" s="168"/>
      <c r="CJX758" s="168"/>
      <c r="CJY758" s="168"/>
      <c r="CJZ758" s="168"/>
      <c r="CKA758" s="168"/>
      <c r="CKB758" s="168"/>
      <c r="CKC758" s="168"/>
      <c r="CKD758" s="168"/>
      <c r="CKE758" s="168"/>
      <c r="CKF758" s="168"/>
      <c r="CKG758" s="168"/>
      <c r="CKH758" s="168"/>
      <c r="CKI758" s="168"/>
      <c r="CKJ758" s="168"/>
      <c r="CKK758" s="168"/>
      <c r="CKL758" s="168"/>
      <c r="CKM758" s="168"/>
      <c r="CKN758" s="168"/>
      <c r="CKO758" s="168"/>
      <c r="CKP758" s="168"/>
      <c r="CKQ758" s="168"/>
      <c r="CKR758" s="168"/>
      <c r="CKS758" s="168"/>
      <c r="CKT758" s="168"/>
      <c r="CKU758" s="168"/>
      <c r="CKV758" s="168"/>
      <c r="CKW758" s="508"/>
      <c r="CKX758" s="508"/>
      <c r="CKY758" s="508"/>
      <c r="CKZ758" s="508"/>
      <c r="CLA758" s="508"/>
      <c r="CLB758" s="508"/>
      <c r="CLC758" s="508"/>
      <c r="CLD758" s="508"/>
      <c r="CLE758" s="508"/>
      <c r="CLF758" s="508"/>
      <c r="CLG758" s="508"/>
      <c r="CLH758" s="508"/>
      <c r="CLI758" s="508"/>
      <c r="CLJ758" s="508"/>
      <c r="CLK758" s="508"/>
      <c r="CLL758" s="508"/>
      <c r="CLM758" s="508"/>
      <c r="CLN758" s="508"/>
      <c r="CLO758" s="508"/>
      <c r="CLP758" s="508"/>
      <c r="CLQ758" s="508"/>
      <c r="CLR758" s="508"/>
      <c r="CLS758" s="508"/>
      <c r="CLT758" s="508"/>
      <c r="CLU758" s="89"/>
      <c r="CLV758" s="89"/>
      <c r="CLW758" s="89"/>
      <c r="CLX758" s="89"/>
      <c r="CLY758" s="89"/>
      <c r="CLZ758" s="508"/>
      <c r="CMA758" s="508"/>
      <c r="CMB758" s="89"/>
      <c r="CMC758" s="89"/>
      <c r="CMD758" s="508"/>
      <c r="CME758" s="508"/>
      <c r="CMF758" s="89"/>
      <c r="CMG758" s="89"/>
      <c r="CMH758" s="508"/>
      <c r="CMI758" s="508"/>
      <c r="CMJ758" s="508"/>
      <c r="CMK758" s="508"/>
      <c r="CML758" s="508"/>
      <c r="CMM758" s="508"/>
      <c r="CMN758" s="508"/>
      <c r="CMO758" s="89"/>
      <c r="CMP758" s="89"/>
      <c r="CMQ758" s="508"/>
      <c r="CMR758" s="508"/>
      <c r="CMS758" s="89"/>
      <c r="CMT758" s="89"/>
      <c r="CMU758" s="508"/>
      <c r="CMV758" s="508"/>
      <c r="CMW758" s="508"/>
      <c r="CMX758" s="508"/>
      <c r="CMY758" s="508"/>
      <c r="CMZ758" s="203"/>
      <c r="CNA758" s="107"/>
      <c r="CNB758" s="508"/>
      <c r="CNC758" s="508"/>
      <c r="CND758" s="508"/>
      <c r="CNE758" s="508"/>
      <c r="CNF758" s="508"/>
      <c r="CNG758" s="508"/>
      <c r="CNH758" s="508"/>
      <c r="CNI758" s="168"/>
      <c r="CNJ758" s="168"/>
      <c r="CNK758" s="168"/>
      <c r="CNL758" s="168"/>
      <c r="CNM758" s="168"/>
      <c r="CNN758" s="168"/>
      <c r="CNO758" s="168"/>
      <c r="CNP758" s="168"/>
      <c r="CNQ758" s="168"/>
      <c r="CNR758" s="168"/>
      <c r="CNS758" s="168"/>
      <c r="CNT758" s="168"/>
      <c r="CNU758" s="168"/>
      <c r="CNV758" s="168"/>
      <c r="CNW758" s="168"/>
      <c r="CNX758" s="168"/>
      <c r="CNY758" s="168"/>
      <c r="CNZ758" s="168"/>
      <c r="COA758" s="168"/>
      <c r="COB758" s="168"/>
      <c r="COC758" s="168"/>
      <c r="COD758" s="168"/>
      <c r="COE758" s="168"/>
      <c r="COF758" s="168"/>
      <c r="COG758" s="168"/>
      <c r="COH758" s="168"/>
      <c r="COI758" s="168"/>
      <c r="COJ758" s="168"/>
      <c r="COK758" s="168"/>
      <c r="COL758" s="168"/>
      <c r="COM758" s="168"/>
      <c r="CON758" s="168"/>
      <c r="COO758" s="168"/>
      <c r="COP758" s="168"/>
      <c r="COQ758" s="168"/>
      <c r="COR758" s="168"/>
      <c r="COS758" s="168"/>
      <c r="COT758" s="168"/>
      <c r="COU758" s="168"/>
      <c r="COV758" s="168"/>
      <c r="COW758" s="168"/>
      <c r="COX758" s="168"/>
      <c r="COY758" s="168"/>
      <c r="COZ758" s="168"/>
      <c r="CPA758" s="508"/>
      <c r="CPB758" s="508"/>
      <c r="CPC758" s="508"/>
      <c r="CPD758" s="508"/>
      <c r="CPE758" s="508"/>
      <c r="CPF758" s="508"/>
      <c r="CPG758" s="508"/>
      <c r="CPH758" s="508"/>
      <c r="CPI758" s="508"/>
      <c r="CPJ758" s="508"/>
      <c r="CPK758" s="508"/>
      <c r="CPL758" s="508"/>
      <c r="CPM758" s="508"/>
      <c r="CPN758" s="508"/>
      <c r="CPO758" s="508"/>
      <c r="CPP758" s="508"/>
      <c r="CPQ758" s="508"/>
      <c r="CPR758" s="508"/>
      <c r="CPS758" s="508"/>
      <c r="CPT758" s="508"/>
      <c r="CPU758" s="508"/>
      <c r="CPV758" s="508"/>
      <c r="CPW758" s="508"/>
      <c r="CPX758" s="508"/>
      <c r="CPY758" s="89"/>
      <c r="CPZ758" s="89"/>
      <c r="CQA758" s="89"/>
      <c r="CQB758" s="89"/>
      <c r="CQC758" s="89"/>
      <c r="CQD758" s="508"/>
      <c r="CQE758" s="508"/>
      <c r="CQF758" s="89"/>
      <c r="CQG758" s="89"/>
      <c r="CQH758" s="508"/>
      <c r="CQI758" s="508"/>
      <c r="CQJ758" s="89"/>
      <c r="CQK758" s="89"/>
      <c r="CQL758" s="508"/>
      <c r="CQM758" s="508"/>
      <c r="CQN758" s="508"/>
      <c r="CQO758" s="508"/>
      <c r="CQP758" s="508"/>
      <c r="CQQ758" s="508"/>
      <c r="CQR758" s="508"/>
      <c r="CQS758" s="89"/>
      <c r="CQT758" s="89"/>
      <c r="CQU758" s="508"/>
      <c r="CQV758" s="508"/>
      <c r="CQW758" s="89"/>
      <c r="CQX758" s="89"/>
      <c r="CQY758" s="508"/>
      <c r="CQZ758" s="508"/>
      <c r="CRA758" s="508"/>
      <c r="CRB758" s="508"/>
      <c r="CRC758" s="508"/>
      <c r="CRD758" s="203"/>
      <c r="CRE758" s="107"/>
      <c r="CRF758" s="508"/>
      <c r="CRG758" s="508"/>
      <c r="CRH758" s="508"/>
      <c r="CRI758" s="508"/>
      <c r="CRJ758" s="508"/>
      <c r="CRK758" s="508"/>
      <c r="CRL758" s="508"/>
      <c r="CRM758" s="168"/>
      <c r="CRN758" s="168"/>
      <c r="CRO758" s="168"/>
      <c r="CRP758" s="168"/>
      <c r="CRQ758" s="168"/>
      <c r="CRR758" s="168"/>
      <c r="CRS758" s="168"/>
      <c r="CRT758" s="168"/>
      <c r="CRU758" s="168"/>
      <c r="CRV758" s="168"/>
      <c r="CRW758" s="168"/>
      <c r="CRX758" s="168"/>
      <c r="CRY758" s="168"/>
      <c r="CRZ758" s="168"/>
      <c r="CSA758" s="168"/>
      <c r="CSB758" s="168"/>
      <c r="CSC758" s="168"/>
      <c r="CSD758" s="168"/>
      <c r="CSE758" s="168"/>
      <c r="CSF758" s="168"/>
      <c r="CSG758" s="168"/>
      <c r="CSH758" s="168"/>
      <c r="CSI758" s="168"/>
      <c r="CSJ758" s="168"/>
      <c r="CSK758" s="168"/>
      <c r="CSL758" s="168"/>
      <c r="CSM758" s="168"/>
      <c r="CSN758" s="168"/>
      <c r="CSO758" s="168"/>
      <c r="CSP758" s="168"/>
      <c r="CSQ758" s="168"/>
      <c r="CSR758" s="168"/>
      <c r="CSS758" s="168"/>
      <c r="CST758" s="168"/>
      <c r="CSU758" s="168"/>
      <c r="CSV758" s="168"/>
      <c r="CSW758" s="168"/>
      <c r="CSX758" s="168"/>
      <c r="CSY758" s="168"/>
      <c r="CSZ758" s="168"/>
      <c r="CTA758" s="168"/>
      <c r="CTB758" s="168"/>
      <c r="CTC758" s="168"/>
      <c r="CTD758" s="168"/>
      <c r="CTE758" s="508"/>
      <c r="CTF758" s="508"/>
      <c r="CTG758" s="508"/>
      <c r="CTH758" s="508"/>
      <c r="CTI758" s="508"/>
      <c r="CTJ758" s="508"/>
      <c r="CTK758" s="508"/>
      <c r="CTL758" s="508"/>
      <c r="CTM758" s="508"/>
      <c r="CTN758" s="508"/>
      <c r="CTO758" s="508"/>
      <c r="CTP758" s="508"/>
      <c r="CTQ758" s="508"/>
      <c r="CTR758" s="508"/>
      <c r="CTS758" s="508"/>
      <c r="CTT758" s="508"/>
      <c r="CTU758" s="508"/>
      <c r="CTV758" s="508"/>
      <c r="CTW758" s="508"/>
      <c r="CTX758" s="508"/>
      <c r="CTY758" s="508"/>
      <c r="CTZ758" s="508"/>
      <c r="CUA758" s="508"/>
      <c r="CUB758" s="508"/>
      <c r="CUC758" s="89"/>
      <c r="CUD758" s="89"/>
      <c r="CUE758" s="89"/>
      <c r="CUF758" s="89"/>
      <c r="CUG758" s="89"/>
      <c r="CUH758" s="508"/>
      <c r="CUI758" s="508"/>
      <c r="CUJ758" s="89"/>
      <c r="CUK758" s="89"/>
      <c r="CUL758" s="508"/>
      <c r="CUM758" s="508"/>
      <c r="CUN758" s="89"/>
      <c r="CUO758" s="89"/>
      <c r="CUP758" s="508"/>
      <c r="CUQ758" s="508"/>
      <c r="CUR758" s="508"/>
      <c r="CUS758" s="508"/>
      <c r="CUT758" s="508"/>
      <c r="CUU758" s="508"/>
      <c r="CUV758" s="508"/>
      <c r="CUW758" s="89"/>
      <c r="CUX758" s="89"/>
      <c r="CUY758" s="508"/>
      <c r="CUZ758" s="508"/>
      <c r="CVA758" s="89"/>
      <c r="CVB758" s="89"/>
      <c r="CVC758" s="508"/>
      <c r="CVD758" s="508"/>
      <c r="CVE758" s="508"/>
      <c r="CVF758" s="508"/>
      <c r="CVG758" s="508"/>
      <c r="CVH758" s="203"/>
      <c r="CVI758" s="107"/>
      <c r="CVJ758" s="508"/>
      <c r="CVK758" s="508"/>
      <c r="CVL758" s="508"/>
      <c r="CVM758" s="508"/>
      <c r="CVN758" s="508"/>
      <c r="CVO758" s="508"/>
      <c r="CVP758" s="508"/>
      <c r="CVQ758" s="168"/>
      <c r="CVR758" s="168"/>
      <c r="CVS758" s="168"/>
      <c r="CVT758" s="168"/>
      <c r="CVU758" s="168"/>
      <c r="CVV758" s="168"/>
      <c r="CVW758" s="168"/>
      <c r="CVX758" s="168"/>
      <c r="CVY758" s="168"/>
      <c r="CVZ758" s="168"/>
      <c r="CWA758" s="168"/>
      <c r="CWB758" s="168"/>
      <c r="CWC758" s="168"/>
      <c r="CWD758" s="168"/>
      <c r="CWE758" s="168"/>
      <c r="CWF758" s="168"/>
      <c r="CWG758" s="168"/>
      <c r="CWH758" s="168"/>
      <c r="CWI758" s="168"/>
      <c r="CWJ758" s="168"/>
      <c r="CWK758" s="168"/>
      <c r="CWL758" s="168"/>
      <c r="CWM758" s="168"/>
      <c r="CWN758" s="168"/>
      <c r="CWO758" s="168"/>
      <c r="CWP758" s="168"/>
      <c r="CWQ758" s="168"/>
      <c r="CWR758" s="168"/>
      <c r="CWS758" s="168"/>
      <c r="CWT758" s="168"/>
      <c r="CWU758" s="168"/>
      <c r="CWV758" s="168"/>
      <c r="CWW758" s="168"/>
      <c r="CWX758" s="168"/>
      <c r="CWY758" s="168"/>
      <c r="CWZ758" s="168"/>
      <c r="CXA758" s="168"/>
      <c r="CXB758" s="168"/>
      <c r="CXC758" s="168"/>
      <c r="CXD758" s="168"/>
      <c r="CXE758" s="168"/>
      <c r="CXF758" s="168"/>
      <c r="CXG758" s="168"/>
      <c r="CXH758" s="168"/>
      <c r="CXI758" s="508"/>
      <c r="CXJ758" s="508"/>
      <c r="CXK758" s="508"/>
      <c r="CXL758" s="508"/>
      <c r="CXM758" s="508"/>
      <c r="CXN758" s="508"/>
      <c r="CXO758" s="508"/>
      <c r="CXP758" s="508"/>
      <c r="CXQ758" s="508"/>
      <c r="CXR758" s="508"/>
      <c r="CXS758" s="508"/>
      <c r="CXT758" s="508"/>
      <c r="CXU758" s="508"/>
      <c r="CXV758" s="508"/>
      <c r="CXW758" s="508"/>
      <c r="CXX758" s="508"/>
      <c r="CXY758" s="508"/>
      <c r="CXZ758" s="508"/>
      <c r="CYA758" s="508"/>
      <c r="CYB758" s="508"/>
      <c r="CYC758" s="508"/>
      <c r="CYD758" s="508"/>
      <c r="CYE758" s="508"/>
      <c r="CYF758" s="508"/>
      <c r="CYG758" s="89"/>
      <c r="CYH758" s="89"/>
      <c r="CYI758" s="89"/>
      <c r="CYJ758" s="89"/>
      <c r="CYK758" s="89"/>
      <c r="CYL758" s="508"/>
      <c r="CYM758" s="508"/>
      <c r="CYN758" s="89"/>
      <c r="CYO758" s="89"/>
      <c r="CYP758" s="508"/>
      <c r="CYQ758" s="508"/>
      <c r="CYR758" s="89"/>
      <c r="CYS758" s="89"/>
      <c r="CYT758" s="508"/>
      <c r="CYU758" s="508"/>
      <c r="CYV758" s="508"/>
      <c r="CYW758" s="508"/>
      <c r="CYX758" s="508"/>
      <c r="CYY758" s="508"/>
      <c r="CYZ758" s="508"/>
      <c r="CZA758" s="89"/>
      <c r="CZB758" s="89"/>
      <c r="CZC758" s="508"/>
      <c r="CZD758" s="508"/>
      <c r="CZE758" s="89"/>
      <c r="CZF758" s="89"/>
      <c r="CZG758" s="508"/>
      <c r="CZH758" s="508"/>
      <c r="CZI758" s="508"/>
      <c r="CZJ758" s="508"/>
      <c r="CZK758" s="508"/>
      <c r="CZL758" s="203"/>
      <c r="CZM758" s="107"/>
      <c r="CZN758" s="508"/>
      <c r="CZO758" s="508"/>
      <c r="CZP758" s="508"/>
      <c r="CZQ758" s="508"/>
      <c r="CZR758" s="508"/>
      <c r="CZS758" s="508"/>
      <c r="CZT758" s="508"/>
      <c r="CZU758" s="168"/>
      <c r="CZV758" s="168"/>
      <c r="CZW758" s="168"/>
      <c r="CZX758" s="168"/>
      <c r="CZY758" s="168"/>
      <c r="CZZ758" s="168"/>
      <c r="DAA758" s="168"/>
      <c r="DAB758" s="168"/>
      <c r="DAC758" s="168"/>
      <c r="DAD758" s="168"/>
      <c r="DAE758" s="168"/>
      <c r="DAF758" s="168"/>
      <c r="DAG758" s="168"/>
      <c r="DAH758" s="168"/>
      <c r="DAI758" s="168"/>
      <c r="DAJ758" s="168"/>
      <c r="DAK758" s="168"/>
      <c r="DAL758" s="168"/>
      <c r="DAM758" s="168"/>
      <c r="DAN758" s="168"/>
      <c r="DAO758" s="168"/>
      <c r="DAP758" s="168"/>
      <c r="DAQ758" s="168"/>
      <c r="DAR758" s="168"/>
      <c r="DAS758" s="168"/>
      <c r="DAT758" s="168"/>
      <c r="DAU758" s="168"/>
      <c r="DAV758" s="168"/>
      <c r="DAW758" s="168"/>
      <c r="DAX758" s="168"/>
      <c r="DAY758" s="168"/>
      <c r="DAZ758" s="168"/>
      <c r="DBA758" s="168"/>
      <c r="DBB758" s="168"/>
      <c r="DBC758" s="168"/>
      <c r="DBD758" s="168"/>
      <c r="DBE758" s="168"/>
      <c r="DBF758" s="168"/>
      <c r="DBG758" s="168"/>
      <c r="DBH758" s="168"/>
      <c r="DBI758" s="168"/>
      <c r="DBJ758" s="168"/>
      <c r="DBK758" s="168"/>
      <c r="DBL758" s="168"/>
      <c r="DBM758" s="508"/>
      <c r="DBN758" s="508"/>
      <c r="DBO758" s="508"/>
      <c r="DBP758" s="508"/>
      <c r="DBQ758" s="508"/>
      <c r="DBR758" s="508"/>
      <c r="DBS758" s="508"/>
      <c r="DBT758" s="508"/>
      <c r="DBU758" s="508"/>
      <c r="DBV758" s="508"/>
      <c r="DBW758" s="508"/>
      <c r="DBX758" s="508"/>
      <c r="DBY758" s="508"/>
      <c r="DBZ758" s="508"/>
      <c r="DCA758" s="508"/>
      <c r="DCB758" s="508"/>
      <c r="DCC758" s="508"/>
      <c r="DCD758" s="508"/>
      <c r="DCE758" s="508"/>
      <c r="DCF758" s="508"/>
      <c r="DCG758" s="508"/>
      <c r="DCH758" s="508"/>
      <c r="DCI758" s="508"/>
      <c r="DCJ758" s="508"/>
      <c r="DCK758" s="89"/>
      <c r="DCL758" s="89"/>
      <c r="DCM758" s="89"/>
      <c r="DCN758" s="89"/>
      <c r="DCO758" s="89"/>
      <c r="DCP758" s="508"/>
      <c r="DCQ758" s="508"/>
      <c r="DCR758" s="89"/>
      <c r="DCS758" s="89"/>
      <c r="DCT758" s="508"/>
      <c r="DCU758" s="508"/>
      <c r="DCV758" s="89"/>
      <c r="DCW758" s="89"/>
      <c r="DCX758" s="508"/>
      <c r="DCY758" s="508"/>
      <c r="DCZ758" s="508"/>
      <c r="DDA758" s="508"/>
      <c r="DDB758" s="508"/>
      <c r="DDC758" s="508"/>
      <c r="DDD758" s="508"/>
      <c r="DDE758" s="89"/>
      <c r="DDF758" s="89"/>
      <c r="DDG758" s="508"/>
      <c r="DDH758" s="508"/>
      <c r="DDI758" s="89"/>
      <c r="DDJ758" s="89"/>
      <c r="DDK758" s="508"/>
      <c r="DDL758" s="508"/>
      <c r="DDM758" s="508"/>
      <c r="DDN758" s="508"/>
      <c r="DDO758" s="508"/>
      <c r="DDP758" s="203"/>
      <c r="DDQ758" s="107"/>
      <c r="DDR758" s="508"/>
      <c r="DDS758" s="508"/>
      <c r="DDT758" s="508"/>
      <c r="DDU758" s="508"/>
      <c r="DDV758" s="508"/>
      <c r="DDW758" s="508"/>
      <c r="DDX758" s="508"/>
      <c r="DDY758" s="168"/>
      <c r="DDZ758" s="168"/>
      <c r="DEA758" s="168"/>
      <c r="DEB758" s="168"/>
      <c r="DEC758" s="168"/>
      <c r="DED758" s="168"/>
      <c r="DEE758" s="168"/>
      <c r="DEF758" s="168"/>
      <c r="DEG758" s="168"/>
      <c r="DEH758" s="168"/>
      <c r="DEI758" s="168"/>
      <c r="DEJ758" s="168"/>
      <c r="DEK758" s="168"/>
      <c r="DEL758" s="168"/>
      <c r="DEM758" s="168"/>
      <c r="DEN758" s="168"/>
      <c r="DEO758" s="168"/>
      <c r="DEP758" s="168"/>
      <c r="DEQ758" s="168"/>
      <c r="DER758" s="168"/>
      <c r="DES758" s="168"/>
      <c r="DET758" s="168"/>
      <c r="DEU758" s="168"/>
      <c r="DEV758" s="168"/>
      <c r="DEW758" s="168"/>
      <c r="DEX758" s="168"/>
      <c r="DEY758" s="168"/>
      <c r="DEZ758" s="168"/>
      <c r="DFA758" s="168"/>
      <c r="DFB758" s="168"/>
      <c r="DFC758" s="168"/>
      <c r="DFD758" s="168"/>
      <c r="DFE758" s="168"/>
      <c r="DFF758" s="168"/>
      <c r="DFG758" s="168"/>
      <c r="DFH758" s="168"/>
      <c r="DFI758" s="168"/>
      <c r="DFJ758" s="168"/>
      <c r="DFK758" s="168"/>
      <c r="DFL758" s="168"/>
      <c r="DFM758" s="168"/>
      <c r="DFN758" s="168"/>
      <c r="DFO758" s="168"/>
      <c r="DFP758" s="168"/>
      <c r="DFQ758" s="508"/>
      <c r="DFR758" s="508"/>
      <c r="DFS758" s="508"/>
      <c r="DFT758" s="508"/>
      <c r="DFU758" s="508"/>
      <c r="DFV758" s="508"/>
      <c r="DFW758" s="508"/>
      <c r="DFX758" s="508"/>
      <c r="DFY758" s="508"/>
      <c r="DFZ758" s="508"/>
      <c r="DGA758" s="508"/>
      <c r="DGB758" s="508"/>
      <c r="DGC758" s="508"/>
      <c r="DGD758" s="508"/>
      <c r="DGE758" s="508"/>
      <c r="DGF758" s="508"/>
      <c r="DGG758" s="508"/>
      <c r="DGH758" s="508"/>
      <c r="DGI758" s="508"/>
      <c r="DGJ758" s="508"/>
      <c r="DGK758" s="508"/>
      <c r="DGL758" s="508"/>
      <c r="DGM758" s="508"/>
      <c r="DGN758" s="508"/>
      <c r="DGO758" s="89"/>
      <c r="DGP758" s="89"/>
      <c r="DGQ758" s="89"/>
      <c r="DGR758" s="89"/>
      <c r="DGS758" s="89"/>
      <c r="DGT758" s="508"/>
      <c r="DGU758" s="508"/>
      <c r="DGV758" s="89"/>
      <c r="DGW758" s="89"/>
      <c r="DGX758" s="508"/>
      <c r="DGY758" s="508"/>
      <c r="DGZ758" s="89"/>
      <c r="DHA758" s="89"/>
      <c r="DHB758" s="508"/>
      <c r="DHC758" s="508"/>
      <c r="DHD758" s="508"/>
      <c r="DHE758" s="508"/>
      <c r="DHF758" s="508"/>
      <c r="DHG758" s="508"/>
      <c r="DHH758" s="508"/>
      <c r="DHI758" s="89"/>
      <c r="DHJ758" s="89"/>
      <c r="DHK758" s="508"/>
      <c r="DHL758" s="508"/>
      <c r="DHM758" s="89"/>
      <c r="DHN758" s="89"/>
      <c r="DHO758" s="508"/>
      <c r="DHP758" s="508"/>
      <c r="DHQ758" s="508"/>
      <c r="DHR758" s="508"/>
      <c r="DHS758" s="508"/>
      <c r="DHT758" s="203"/>
      <c r="DHU758" s="107"/>
      <c r="DHV758" s="508"/>
      <c r="DHW758" s="508"/>
      <c r="DHX758" s="508"/>
      <c r="DHY758" s="508"/>
      <c r="DHZ758" s="508"/>
      <c r="DIA758" s="508"/>
      <c r="DIB758" s="508"/>
      <c r="DIC758" s="168"/>
      <c r="DID758" s="168"/>
      <c r="DIE758" s="168"/>
      <c r="DIF758" s="168"/>
      <c r="DIG758" s="168"/>
      <c r="DIH758" s="168"/>
      <c r="DII758" s="168"/>
      <c r="DIJ758" s="168"/>
      <c r="DIK758" s="168"/>
      <c r="DIL758" s="168"/>
      <c r="DIM758" s="168"/>
      <c r="DIN758" s="168"/>
      <c r="DIO758" s="168"/>
      <c r="DIP758" s="168"/>
      <c r="DIQ758" s="168"/>
      <c r="DIR758" s="168"/>
      <c r="DIS758" s="168"/>
      <c r="DIT758" s="168"/>
      <c r="DIU758" s="168"/>
      <c r="DIV758" s="168"/>
      <c r="DIW758" s="168"/>
      <c r="DIX758" s="168"/>
      <c r="DIY758" s="168"/>
      <c r="DIZ758" s="168"/>
      <c r="DJA758" s="168"/>
      <c r="DJB758" s="168"/>
      <c r="DJC758" s="168"/>
      <c r="DJD758" s="168"/>
      <c r="DJE758" s="168"/>
      <c r="DJF758" s="168"/>
      <c r="DJG758" s="168"/>
      <c r="DJH758" s="168"/>
      <c r="DJI758" s="168"/>
      <c r="DJJ758" s="168"/>
      <c r="DJK758" s="168"/>
      <c r="DJL758" s="168"/>
      <c r="DJM758" s="168"/>
      <c r="DJN758" s="168"/>
      <c r="DJO758" s="168"/>
      <c r="DJP758" s="168"/>
      <c r="DJQ758" s="168"/>
      <c r="DJR758" s="168"/>
      <c r="DJS758" s="168"/>
      <c r="DJT758" s="168"/>
      <c r="DJU758" s="508"/>
      <c r="DJV758" s="508"/>
      <c r="DJW758" s="508"/>
      <c r="DJX758" s="508"/>
      <c r="DJY758" s="508"/>
      <c r="DJZ758" s="508"/>
      <c r="DKA758" s="508"/>
      <c r="DKB758" s="508"/>
      <c r="DKC758" s="508"/>
      <c r="DKD758" s="508"/>
      <c r="DKE758" s="508"/>
      <c r="DKF758" s="508"/>
      <c r="DKG758" s="508"/>
      <c r="DKH758" s="508"/>
      <c r="DKI758" s="508"/>
      <c r="DKJ758" s="508"/>
      <c r="DKK758" s="508"/>
      <c r="DKL758" s="508"/>
      <c r="DKM758" s="508"/>
      <c r="DKN758" s="508"/>
      <c r="DKO758" s="508"/>
      <c r="DKP758" s="508"/>
      <c r="DKQ758" s="508"/>
      <c r="DKR758" s="508"/>
      <c r="DKS758" s="89"/>
      <c r="DKT758" s="89"/>
      <c r="DKU758" s="89"/>
      <c r="DKV758" s="89"/>
      <c r="DKW758" s="89"/>
      <c r="DKX758" s="508"/>
      <c r="DKY758" s="508"/>
      <c r="DKZ758" s="89"/>
      <c r="DLA758" s="89"/>
      <c r="DLB758" s="508"/>
      <c r="DLC758" s="508"/>
      <c r="DLD758" s="89"/>
      <c r="DLE758" s="89"/>
      <c r="DLF758" s="508"/>
      <c r="DLG758" s="508"/>
      <c r="DLH758" s="508"/>
      <c r="DLI758" s="508"/>
      <c r="DLJ758" s="508"/>
      <c r="DLK758" s="508"/>
      <c r="DLL758" s="508"/>
      <c r="DLM758" s="89"/>
      <c r="DLN758" s="89"/>
      <c r="DLO758" s="508"/>
      <c r="DLP758" s="508"/>
      <c r="DLQ758" s="89"/>
      <c r="DLR758" s="89"/>
      <c r="DLS758" s="508"/>
      <c r="DLT758" s="508"/>
      <c r="DLU758" s="508"/>
      <c r="DLV758" s="508"/>
      <c r="DLW758" s="508"/>
      <c r="DLX758" s="203"/>
      <c r="DLY758" s="107"/>
      <c r="DLZ758" s="508"/>
      <c r="DMA758" s="508"/>
      <c r="DMB758" s="508"/>
      <c r="DMC758" s="508"/>
      <c r="DMD758" s="508"/>
      <c r="DME758" s="508"/>
      <c r="DMF758" s="508"/>
      <c r="DMG758" s="168"/>
      <c r="DMH758" s="168"/>
      <c r="DMI758" s="168"/>
      <c r="DMJ758" s="168"/>
      <c r="DMK758" s="168"/>
      <c r="DML758" s="168"/>
      <c r="DMM758" s="168"/>
      <c r="DMN758" s="168"/>
      <c r="DMO758" s="168"/>
      <c r="DMP758" s="168"/>
      <c r="DMQ758" s="168"/>
      <c r="DMR758" s="168"/>
      <c r="DMS758" s="168"/>
      <c r="DMT758" s="168"/>
      <c r="DMU758" s="168"/>
      <c r="DMV758" s="168"/>
      <c r="DMW758" s="168"/>
      <c r="DMX758" s="168"/>
      <c r="DMY758" s="168"/>
      <c r="DMZ758" s="168"/>
      <c r="DNA758" s="168"/>
      <c r="DNB758" s="168"/>
      <c r="DNC758" s="168"/>
      <c r="DND758" s="168"/>
      <c r="DNE758" s="168"/>
      <c r="DNF758" s="168"/>
      <c r="DNG758" s="168"/>
      <c r="DNH758" s="168"/>
      <c r="DNI758" s="168"/>
      <c r="DNJ758" s="168"/>
      <c r="DNK758" s="168"/>
      <c r="DNL758" s="168"/>
      <c r="DNM758" s="168"/>
      <c r="DNN758" s="168"/>
      <c r="DNO758" s="168"/>
      <c r="DNP758" s="168"/>
      <c r="DNQ758" s="168"/>
      <c r="DNR758" s="168"/>
      <c r="DNS758" s="168"/>
      <c r="DNT758" s="168"/>
      <c r="DNU758" s="168"/>
      <c r="DNV758" s="168"/>
      <c r="DNW758" s="168"/>
      <c r="DNX758" s="168"/>
      <c r="DNY758" s="508"/>
      <c r="DNZ758" s="508"/>
      <c r="DOA758" s="508"/>
      <c r="DOB758" s="508"/>
      <c r="DOC758" s="508"/>
      <c r="DOD758" s="508"/>
      <c r="DOE758" s="508"/>
      <c r="DOF758" s="508"/>
      <c r="DOG758" s="508"/>
      <c r="DOH758" s="508"/>
      <c r="DOI758" s="508"/>
      <c r="DOJ758" s="508"/>
      <c r="DOK758" s="508"/>
      <c r="DOL758" s="508"/>
      <c r="DOM758" s="508"/>
      <c r="DON758" s="508"/>
      <c r="DOO758" s="508"/>
      <c r="DOP758" s="508"/>
      <c r="DOQ758" s="508"/>
      <c r="DOR758" s="508"/>
      <c r="DOS758" s="508"/>
      <c r="DOT758" s="508"/>
      <c r="DOU758" s="508"/>
      <c r="DOV758" s="508"/>
      <c r="DOW758" s="89"/>
      <c r="DOX758" s="89"/>
      <c r="DOY758" s="89"/>
      <c r="DOZ758" s="89"/>
      <c r="DPA758" s="89"/>
      <c r="DPB758" s="508"/>
      <c r="DPC758" s="508"/>
      <c r="DPD758" s="89"/>
      <c r="DPE758" s="89"/>
      <c r="DPF758" s="508"/>
      <c r="DPG758" s="508"/>
      <c r="DPH758" s="89"/>
      <c r="DPI758" s="89"/>
      <c r="DPJ758" s="508"/>
      <c r="DPK758" s="508"/>
      <c r="DPL758" s="508"/>
      <c r="DPM758" s="508"/>
      <c r="DPN758" s="508"/>
      <c r="DPO758" s="508"/>
      <c r="DPP758" s="508"/>
      <c r="DPQ758" s="89"/>
      <c r="DPR758" s="89"/>
      <c r="DPS758" s="508"/>
      <c r="DPT758" s="508"/>
      <c r="DPU758" s="89"/>
      <c r="DPV758" s="89"/>
      <c r="DPW758" s="508"/>
      <c r="DPX758" s="508"/>
      <c r="DPY758" s="508"/>
      <c r="DPZ758" s="508"/>
      <c r="DQA758" s="508"/>
      <c r="DQB758" s="203"/>
      <c r="DQC758" s="107"/>
      <c r="DQD758" s="508"/>
      <c r="DQE758" s="508"/>
      <c r="DQF758" s="508"/>
      <c r="DQG758" s="508"/>
      <c r="DQH758" s="508"/>
      <c r="DQI758" s="508"/>
      <c r="DQJ758" s="508"/>
      <c r="DQK758" s="168"/>
      <c r="DQL758" s="168"/>
      <c r="DQM758" s="168"/>
      <c r="DQN758" s="168"/>
      <c r="DQO758" s="168"/>
      <c r="DQP758" s="168"/>
      <c r="DQQ758" s="168"/>
      <c r="DQR758" s="168"/>
      <c r="DQS758" s="168"/>
      <c r="DQT758" s="168"/>
      <c r="DQU758" s="168"/>
      <c r="DQV758" s="168"/>
      <c r="DQW758" s="168"/>
      <c r="DQX758" s="168"/>
      <c r="DQY758" s="168"/>
      <c r="DQZ758" s="168"/>
      <c r="DRA758" s="168"/>
      <c r="DRB758" s="168"/>
      <c r="DRC758" s="168"/>
      <c r="DRD758" s="168"/>
      <c r="DRE758" s="168"/>
      <c r="DRF758" s="168"/>
      <c r="DRG758" s="168"/>
      <c r="DRH758" s="168"/>
      <c r="DRI758" s="168"/>
      <c r="DRJ758" s="168"/>
      <c r="DRK758" s="168"/>
      <c r="DRL758" s="168"/>
      <c r="DRM758" s="168"/>
      <c r="DRN758" s="168"/>
      <c r="DRO758" s="168"/>
      <c r="DRP758" s="168"/>
      <c r="DRQ758" s="168"/>
      <c r="DRR758" s="168"/>
      <c r="DRS758" s="168"/>
      <c r="DRT758" s="168"/>
      <c r="DRU758" s="168"/>
      <c r="DRV758" s="168"/>
      <c r="DRW758" s="168"/>
      <c r="DRX758" s="168"/>
      <c r="DRY758" s="168"/>
      <c r="DRZ758" s="168"/>
      <c r="DSA758" s="168"/>
      <c r="DSB758" s="168"/>
      <c r="DSC758" s="508"/>
      <c r="DSD758" s="508"/>
      <c r="DSE758" s="508"/>
      <c r="DSF758" s="508"/>
      <c r="DSG758" s="508"/>
      <c r="DSH758" s="508"/>
      <c r="DSI758" s="508"/>
      <c r="DSJ758" s="508"/>
      <c r="DSK758" s="508"/>
      <c r="DSL758" s="508"/>
      <c r="DSM758" s="508"/>
      <c r="DSN758" s="508"/>
      <c r="DSO758" s="508"/>
      <c r="DSP758" s="508"/>
      <c r="DSQ758" s="508"/>
      <c r="DSR758" s="508"/>
      <c r="DSS758" s="508"/>
      <c r="DST758" s="508"/>
      <c r="DSU758" s="508"/>
      <c r="DSV758" s="508"/>
      <c r="DSW758" s="508"/>
      <c r="DSX758" s="508"/>
      <c r="DSY758" s="508"/>
      <c r="DSZ758" s="508"/>
      <c r="DTA758" s="89"/>
      <c r="DTB758" s="89"/>
      <c r="DTC758" s="89"/>
      <c r="DTD758" s="89"/>
      <c r="DTE758" s="89"/>
      <c r="DTF758" s="508"/>
      <c r="DTG758" s="508"/>
      <c r="DTH758" s="89"/>
      <c r="DTI758" s="89"/>
      <c r="DTJ758" s="508"/>
      <c r="DTK758" s="508"/>
      <c r="DTL758" s="89"/>
      <c r="DTM758" s="89"/>
      <c r="DTN758" s="508"/>
      <c r="DTO758" s="508"/>
      <c r="DTP758" s="508"/>
      <c r="DTQ758" s="508"/>
      <c r="DTR758" s="508"/>
      <c r="DTS758" s="508"/>
      <c r="DTT758" s="508"/>
      <c r="DTU758" s="89"/>
      <c r="DTV758" s="89"/>
      <c r="DTW758" s="508"/>
      <c r="DTX758" s="508"/>
      <c r="DTY758" s="89"/>
      <c r="DTZ758" s="89"/>
      <c r="DUA758" s="508"/>
      <c r="DUB758" s="508"/>
      <c r="DUC758" s="508"/>
      <c r="DUD758" s="508"/>
      <c r="DUE758" s="508"/>
      <c r="DUF758" s="203"/>
      <c r="DUG758" s="107"/>
      <c r="DUH758" s="508"/>
      <c r="DUI758" s="508"/>
      <c r="DUJ758" s="508"/>
      <c r="DUK758" s="508"/>
      <c r="DUL758" s="508"/>
      <c r="DUM758" s="508"/>
      <c r="DUN758" s="508"/>
      <c r="DUO758" s="168"/>
      <c r="DUP758" s="168"/>
      <c r="DUQ758" s="168"/>
      <c r="DUR758" s="168"/>
      <c r="DUS758" s="168"/>
      <c r="DUT758" s="168"/>
      <c r="DUU758" s="168"/>
      <c r="DUV758" s="168"/>
      <c r="DUW758" s="168"/>
      <c r="DUX758" s="168"/>
      <c r="DUY758" s="168"/>
      <c r="DUZ758" s="168"/>
      <c r="DVA758" s="168"/>
      <c r="DVB758" s="168"/>
      <c r="DVC758" s="168"/>
      <c r="DVD758" s="168"/>
      <c r="DVE758" s="168"/>
      <c r="DVF758" s="168"/>
      <c r="DVG758" s="168"/>
      <c r="DVH758" s="168"/>
      <c r="DVI758" s="168"/>
      <c r="DVJ758" s="168"/>
      <c r="DVK758" s="168"/>
      <c r="DVL758" s="168"/>
      <c r="DVM758" s="168"/>
      <c r="DVN758" s="168"/>
      <c r="DVO758" s="168"/>
      <c r="DVP758" s="168"/>
      <c r="DVQ758" s="168"/>
      <c r="DVR758" s="168"/>
      <c r="DVS758" s="168"/>
      <c r="DVT758" s="168"/>
      <c r="DVU758" s="168"/>
      <c r="DVV758" s="168"/>
      <c r="DVW758" s="168"/>
      <c r="DVX758" s="168"/>
      <c r="DVY758" s="168"/>
      <c r="DVZ758" s="168"/>
      <c r="DWA758" s="168"/>
      <c r="DWB758" s="168"/>
      <c r="DWC758" s="168"/>
      <c r="DWD758" s="168"/>
      <c r="DWE758" s="168"/>
      <c r="DWF758" s="168"/>
      <c r="DWG758" s="508"/>
      <c r="DWH758" s="508"/>
      <c r="DWI758" s="508"/>
      <c r="DWJ758" s="508"/>
      <c r="DWK758" s="508"/>
      <c r="DWL758" s="508"/>
      <c r="DWM758" s="508"/>
      <c r="DWN758" s="508"/>
      <c r="DWO758" s="508"/>
      <c r="DWP758" s="508"/>
      <c r="DWQ758" s="508"/>
      <c r="DWR758" s="508"/>
      <c r="DWS758" s="508"/>
      <c r="DWT758" s="508"/>
      <c r="DWU758" s="508"/>
      <c r="DWV758" s="508"/>
      <c r="DWW758" s="508"/>
      <c r="DWX758" s="508"/>
      <c r="DWY758" s="508"/>
      <c r="DWZ758" s="508"/>
      <c r="DXA758" s="508"/>
      <c r="DXB758" s="508"/>
      <c r="DXC758" s="508"/>
      <c r="DXD758" s="508"/>
      <c r="DXE758" s="89"/>
      <c r="DXF758" s="89"/>
      <c r="DXG758" s="89"/>
      <c r="DXH758" s="89"/>
      <c r="DXI758" s="89"/>
      <c r="DXJ758" s="508"/>
      <c r="DXK758" s="508"/>
      <c r="DXL758" s="89"/>
      <c r="DXM758" s="89"/>
      <c r="DXN758" s="508"/>
      <c r="DXO758" s="508"/>
      <c r="DXP758" s="89"/>
      <c r="DXQ758" s="89"/>
      <c r="DXR758" s="508"/>
      <c r="DXS758" s="508"/>
      <c r="DXT758" s="508"/>
      <c r="DXU758" s="508"/>
      <c r="DXV758" s="508"/>
      <c r="DXW758" s="508"/>
      <c r="DXX758" s="508"/>
      <c r="DXY758" s="89"/>
      <c r="DXZ758" s="89"/>
      <c r="DYA758" s="508"/>
      <c r="DYB758" s="508"/>
      <c r="DYC758" s="89"/>
      <c r="DYD758" s="89"/>
      <c r="DYE758" s="508"/>
      <c r="DYF758" s="508"/>
      <c r="DYG758" s="508"/>
      <c r="DYH758" s="508"/>
      <c r="DYI758" s="508"/>
      <c r="DYJ758" s="203"/>
      <c r="DYK758" s="107"/>
      <c r="DYL758" s="508"/>
      <c r="DYM758" s="508"/>
      <c r="DYN758" s="508"/>
      <c r="DYO758" s="508"/>
      <c r="DYP758" s="508"/>
      <c r="DYQ758" s="508"/>
      <c r="DYR758" s="508"/>
      <c r="DYS758" s="168"/>
      <c r="DYT758" s="168"/>
      <c r="DYU758" s="168"/>
      <c r="DYV758" s="168"/>
      <c r="DYW758" s="168"/>
      <c r="DYX758" s="168"/>
      <c r="DYY758" s="168"/>
      <c r="DYZ758" s="168"/>
      <c r="DZA758" s="168"/>
      <c r="DZB758" s="168"/>
      <c r="DZC758" s="168"/>
      <c r="DZD758" s="168"/>
      <c r="DZE758" s="168"/>
      <c r="DZF758" s="168"/>
      <c r="DZG758" s="168"/>
      <c r="DZH758" s="168"/>
      <c r="DZI758" s="168"/>
      <c r="DZJ758" s="168"/>
      <c r="DZK758" s="168"/>
      <c r="DZL758" s="168"/>
      <c r="DZM758" s="168"/>
      <c r="DZN758" s="168"/>
      <c r="DZO758" s="168"/>
      <c r="DZP758" s="168"/>
      <c r="DZQ758" s="168"/>
      <c r="DZR758" s="168"/>
      <c r="DZS758" s="168"/>
      <c r="DZT758" s="168"/>
      <c r="DZU758" s="168"/>
      <c r="DZV758" s="168"/>
      <c r="DZW758" s="168"/>
      <c r="DZX758" s="168"/>
      <c r="DZY758" s="168"/>
      <c r="DZZ758" s="168"/>
      <c r="EAA758" s="168"/>
      <c r="EAB758" s="168"/>
      <c r="EAC758" s="168"/>
      <c r="EAD758" s="168"/>
      <c r="EAE758" s="168"/>
      <c r="EAF758" s="168"/>
      <c r="EAG758" s="168"/>
      <c r="EAH758" s="168"/>
      <c r="EAI758" s="168"/>
      <c r="EAJ758" s="168"/>
      <c r="EAK758" s="508"/>
      <c r="EAL758" s="508"/>
      <c r="EAM758" s="508"/>
      <c r="EAN758" s="508"/>
      <c r="EAO758" s="508"/>
      <c r="EAP758" s="508"/>
      <c r="EAQ758" s="508"/>
      <c r="EAR758" s="508"/>
      <c r="EAS758" s="508"/>
      <c r="EAT758" s="508"/>
      <c r="EAU758" s="508"/>
      <c r="EAV758" s="508"/>
      <c r="EAW758" s="508"/>
      <c r="EAX758" s="508"/>
      <c r="EAY758" s="508"/>
      <c r="EAZ758" s="508"/>
      <c r="EBA758" s="508"/>
      <c r="EBB758" s="508"/>
      <c r="EBC758" s="508"/>
      <c r="EBD758" s="508"/>
      <c r="EBE758" s="508"/>
      <c r="EBF758" s="508"/>
      <c r="EBG758" s="508"/>
      <c r="EBH758" s="508"/>
      <c r="EBI758" s="89"/>
      <c r="EBJ758" s="89"/>
      <c r="EBK758" s="89"/>
      <c r="EBL758" s="89"/>
      <c r="EBM758" s="89"/>
      <c r="EBN758" s="508"/>
      <c r="EBO758" s="508"/>
      <c r="EBP758" s="89"/>
      <c r="EBQ758" s="89"/>
      <c r="EBR758" s="508"/>
      <c r="EBS758" s="508"/>
      <c r="EBT758" s="89"/>
      <c r="EBU758" s="89"/>
      <c r="EBV758" s="508"/>
      <c r="EBW758" s="508"/>
      <c r="EBX758" s="508"/>
      <c r="EBY758" s="508"/>
      <c r="EBZ758" s="508"/>
      <c r="ECA758" s="508"/>
      <c r="ECB758" s="508"/>
      <c r="ECC758" s="89"/>
      <c r="ECD758" s="89"/>
      <c r="ECE758" s="508"/>
      <c r="ECF758" s="508"/>
      <c r="ECG758" s="89"/>
      <c r="ECH758" s="89"/>
      <c r="ECI758" s="508"/>
      <c r="ECJ758" s="508"/>
      <c r="ECK758" s="508"/>
      <c r="ECL758" s="508"/>
      <c r="ECM758" s="508"/>
      <c r="ECN758" s="203"/>
      <c r="ECO758" s="107"/>
      <c r="ECP758" s="508"/>
      <c r="ECQ758" s="508"/>
      <c r="ECR758" s="508"/>
      <c r="ECS758" s="508"/>
      <c r="ECT758" s="508"/>
      <c r="ECU758" s="508"/>
      <c r="ECV758" s="508"/>
      <c r="ECW758" s="168"/>
      <c r="ECX758" s="168"/>
      <c r="ECY758" s="168"/>
      <c r="ECZ758" s="168"/>
      <c r="EDA758" s="168"/>
      <c r="EDB758" s="168"/>
      <c r="EDC758" s="168"/>
      <c r="EDD758" s="168"/>
      <c r="EDE758" s="168"/>
      <c r="EDF758" s="168"/>
      <c r="EDG758" s="168"/>
      <c r="EDH758" s="168"/>
      <c r="EDI758" s="168"/>
      <c r="EDJ758" s="168"/>
      <c r="EDK758" s="168"/>
      <c r="EDL758" s="168"/>
      <c r="EDM758" s="168"/>
      <c r="EDN758" s="168"/>
      <c r="EDO758" s="168"/>
      <c r="EDP758" s="168"/>
      <c r="EDQ758" s="168"/>
      <c r="EDR758" s="168"/>
      <c r="EDS758" s="168"/>
      <c r="EDT758" s="168"/>
      <c r="EDU758" s="168"/>
      <c r="EDV758" s="168"/>
      <c r="EDW758" s="168"/>
      <c r="EDX758" s="168"/>
      <c r="EDY758" s="168"/>
      <c r="EDZ758" s="168"/>
      <c r="EEA758" s="168"/>
      <c r="EEB758" s="168"/>
      <c r="EEC758" s="168"/>
      <c r="EED758" s="168"/>
      <c r="EEE758" s="168"/>
      <c r="EEF758" s="168"/>
      <c r="EEG758" s="168"/>
      <c r="EEH758" s="168"/>
      <c r="EEI758" s="168"/>
      <c r="EEJ758" s="168"/>
      <c r="EEK758" s="168"/>
      <c r="EEL758" s="168"/>
      <c r="EEM758" s="168"/>
      <c r="EEN758" s="168"/>
      <c r="EEO758" s="508"/>
      <c r="EEP758" s="508"/>
      <c r="EEQ758" s="508"/>
      <c r="EER758" s="508"/>
      <c r="EES758" s="508"/>
      <c r="EET758" s="508"/>
      <c r="EEU758" s="508"/>
      <c r="EEV758" s="508"/>
      <c r="EEW758" s="508"/>
      <c r="EEX758" s="508"/>
      <c r="EEY758" s="508"/>
      <c r="EEZ758" s="508"/>
      <c r="EFA758" s="508"/>
      <c r="EFB758" s="508"/>
      <c r="EFC758" s="508"/>
      <c r="EFD758" s="508"/>
      <c r="EFE758" s="508"/>
      <c r="EFF758" s="508"/>
      <c r="EFG758" s="508"/>
      <c r="EFH758" s="508"/>
      <c r="EFI758" s="508"/>
      <c r="EFJ758" s="508"/>
      <c r="EFK758" s="508"/>
      <c r="EFL758" s="508"/>
      <c r="EFM758" s="89"/>
      <c r="EFN758" s="89"/>
      <c r="EFO758" s="89"/>
      <c r="EFP758" s="89"/>
      <c r="EFQ758" s="89"/>
      <c r="EFR758" s="508"/>
      <c r="EFS758" s="508"/>
      <c r="EFT758" s="89"/>
      <c r="EFU758" s="89"/>
      <c r="EFV758" s="508"/>
      <c r="EFW758" s="508"/>
      <c r="EFX758" s="89"/>
      <c r="EFY758" s="89"/>
      <c r="EFZ758" s="508"/>
      <c r="EGA758" s="508"/>
      <c r="EGB758" s="508"/>
      <c r="EGC758" s="508"/>
      <c r="EGD758" s="508"/>
      <c r="EGE758" s="508"/>
      <c r="EGF758" s="508"/>
      <c r="EGG758" s="89"/>
      <c r="EGH758" s="89"/>
      <c r="EGI758" s="508"/>
      <c r="EGJ758" s="508"/>
      <c r="EGK758" s="89"/>
      <c r="EGL758" s="89"/>
      <c r="EGM758" s="508"/>
      <c r="EGN758" s="508"/>
      <c r="EGO758" s="508"/>
      <c r="EGP758" s="508"/>
      <c r="EGQ758" s="508"/>
      <c r="EGR758" s="203"/>
      <c r="EGS758" s="107"/>
      <c r="EGT758" s="508"/>
      <c r="EGU758" s="508"/>
      <c r="EGV758" s="508"/>
      <c r="EGW758" s="508"/>
      <c r="EGX758" s="508"/>
      <c r="EGY758" s="508"/>
      <c r="EGZ758" s="508"/>
      <c r="EHA758" s="168"/>
      <c r="EHB758" s="168"/>
      <c r="EHC758" s="168"/>
      <c r="EHD758" s="168"/>
      <c r="EHE758" s="168"/>
      <c r="EHF758" s="168"/>
      <c r="EHG758" s="168"/>
      <c r="EHH758" s="168"/>
      <c r="EHI758" s="168"/>
      <c r="EHJ758" s="168"/>
      <c r="EHK758" s="168"/>
      <c r="EHL758" s="168"/>
      <c r="EHM758" s="168"/>
      <c r="EHN758" s="168"/>
      <c r="EHO758" s="168"/>
      <c r="EHP758" s="168"/>
      <c r="EHQ758" s="168"/>
      <c r="EHR758" s="168"/>
      <c r="EHS758" s="168"/>
      <c r="EHT758" s="168"/>
      <c r="EHU758" s="168"/>
      <c r="EHV758" s="168"/>
      <c r="EHW758" s="168"/>
      <c r="EHX758" s="168"/>
      <c r="EHY758" s="168"/>
      <c r="EHZ758" s="168"/>
      <c r="EIA758" s="168"/>
      <c r="EIB758" s="168"/>
      <c r="EIC758" s="168"/>
      <c r="EID758" s="168"/>
      <c r="EIE758" s="168"/>
      <c r="EIF758" s="168"/>
      <c r="EIG758" s="168"/>
      <c r="EIH758" s="168"/>
      <c r="EII758" s="168"/>
      <c r="EIJ758" s="168"/>
      <c r="EIK758" s="168"/>
      <c r="EIL758" s="168"/>
      <c r="EIM758" s="168"/>
      <c r="EIN758" s="168"/>
      <c r="EIO758" s="168"/>
      <c r="EIP758" s="168"/>
      <c r="EIQ758" s="168"/>
      <c r="EIR758" s="168"/>
      <c r="EIS758" s="508"/>
      <c r="EIT758" s="508"/>
      <c r="EIU758" s="508"/>
      <c r="EIV758" s="508"/>
      <c r="EIW758" s="508"/>
      <c r="EIX758" s="508"/>
      <c r="EIY758" s="508"/>
      <c r="EIZ758" s="508"/>
      <c r="EJA758" s="508"/>
      <c r="EJB758" s="508"/>
      <c r="EJC758" s="508"/>
      <c r="EJD758" s="508"/>
      <c r="EJE758" s="508"/>
      <c r="EJF758" s="508"/>
      <c r="EJG758" s="508"/>
      <c r="EJH758" s="508"/>
      <c r="EJI758" s="508"/>
      <c r="EJJ758" s="508"/>
      <c r="EJK758" s="508"/>
      <c r="EJL758" s="508"/>
      <c r="EJM758" s="508"/>
      <c r="EJN758" s="508"/>
      <c r="EJO758" s="508"/>
      <c r="EJP758" s="508"/>
      <c r="EJQ758" s="89"/>
      <c r="EJR758" s="89"/>
      <c r="EJS758" s="89"/>
      <c r="EJT758" s="89"/>
      <c r="EJU758" s="89"/>
      <c r="EJV758" s="508"/>
      <c r="EJW758" s="508"/>
      <c r="EJX758" s="89"/>
      <c r="EJY758" s="89"/>
      <c r="EJZ758" s="508"/>
      <c r="EKA758" s="508"/>
      <c r="EKB758" s="89"/>
      <c r="EKC758" s="89"/>
      <c r="EKD758" s="508"/>
      <c r="EKE758" s="508"/>
      <c r="EKF758" s="508"/>
      <c r="EKG758" s="508"/>
      <c r="EKH758" s="508"/>
      <c r="EKI758" s="508"/>
      <c r="EKJ758" s="508"/>
      <c r="EKK758" s="89"/>
      <c r="EKL758" s="89"/>
      <c r="EKM758" s="508"/>
      <c r="EKN758" s="508"/>
      <c r="EKO758" s="89"/>
      <c r="EKP758" s="89"/>
      <c r="EKQ758" s="508"/>
      <c r="EKR758" s="508"/>
      <c r="EKS758" s="508"/>
      <c r="EKT758" s="508"/>
      <c r="EKU758" s="508"/>
      <c r="EKV758" s="203"/>
      <c r="EKW758" s="107"/>
      <c r="EKX758" s="508"/>
      <c r="EKY758" s="508"/>
      <c r="EKZ758" s="508"/>
      <c r="ELA758" s="508"/>
      <c r="ELB758" s="508"/>
      <c r="ELC758" s="508"/>
      <c r="ELD758" s="508"/>
      <c r="ELE758" s="168"/>
      <c r="ELF758" s="168"/>
      <c r="ELG758" s="168"/>
      <c r="ELH758" s="168"/>
      <c r="ELI758" s="168"/>
      <c r="ELJ758" s="168"/>
      <c r="ELK758" s="168"/>
      <c r="ELL758" s="168"/>
      <c r="ELM758" s="168"/>
      <c r="ELN758" s="168"/>
      <c r="ELO758" s="168"/>
      <c r="ELP758" s="168"/>
      <c r="ELQ758" s="168"/>
      <c r="ELR758" s="168"/>
      <c r="ELS758" s="168"/>
      <c r="ELT758" s="168"/>
      <c r="ELU758" s="168"/>
      <c r="ELV758" s="168"/>
      <c r="ELW758" s="168"/>
      <c r="ELX758" s="168"/>
      <c r="ELY758" s="168"/>
      <c r="ELZ758" s="168"/>
      <c r="EMA758" s="168"/>
      <c r="EMB758" s="168"/>
      <c r="EMC758" s="168"/>
      <c r="EMD758" s="168"/>
      <c r="EME758" s="168"/>
      <c r="EMF758" s="168"/>
      <c r="EMG758" s="168"/>
      <c r="EMH758" s="168"/>
      <c r="EMI758" s="168"/>
      <c r="EMJ758" s="168"/>
      <c r="EMK758" s="168"/>
      <c r="EML758" s="168"/>
      <c r="EMM758" s="168"/>
      <c r="EMN758" s="168"/>
      <c r="EMO758" s="168"/>
      <c r="EMP758" s="168"/>
      <c r="EMQ758" s="168"/>
      <c r="EMR758" s="168"/>
      <c r="EMS758" s="168"/>
      <c r="EMT758" s="168"/>
      <c r="EMU758" s="168"/>
      <c r="EMV758" s="168"/>
      <c r="EMW758" s="508"/>
      <c r="EMX758" s="508"/>
      <c r="EMY758" s="508"/>
      <c r="EMZ758" s="508"/>
      <c r="ENA758" s="508"/>
      <c r="ENB758" s="508"/>
      <c r="ENC758" s="508"/>
      <c r="END758" s="508"/>
      <c r="ENE758" s="508"/>
      <c r="ENF758" s="508"/>
      <c r="ENG758" s="508"/>
      <c r="ENH758" s="508"/>
      <c r="ENI758" s="508"/>
      <c r="ENJ758" s="508"/>
      <c r="ENK758" s="508"/>
      <c r="ENL758" s="508"/>
      <c r="ENM758" s="508"/>
      <c r="ENN758" s="508"/>
      <c r="ENO758" s="508"/>
      <c r="ENP758" s="508"/>
      <c r="ENQ758" s="508"/>
      <c r="ENR758" s="508"/>
      <c r="ENS758" s="508"/>
      <c r="ENT758" s="508"/>
      <c r="ENU758" s="89"/>
      <c r="ENV758" s="89"/>
      <c r="ENW758" s="89"/>
      <c r="ENX758" s="89"/>
      <c r="ENY758" s="89"/>
      <c r="ENZ758" s="508"/>
      <c r="EOA758" s="508"/>
      <c r="EOB758" s="89"/>
      <c r="EOC758" s="89"/>
      <c r="EOD758" s="508"/>
      <c r="EOE758" s="508"/>
      <c r="EOF758" s="89"/>
      <c r="EOG758" s="89"/>
      <c r="EOH758" s="508"/>
      <c r="EOI758" s="508"/>
      <c r="EOJ758" s="508"/>
      <c r="EOK758" s="508"/>
      <c r="EOL758" s="508"/>
      <c r="EOM758" s="508"/>
      <c r="EON758" s="508"/>
      <c r="EOO758" s="89"/>
      <c r="EOP758" s="89"/>
      <c r="EOQ758" s="508"/>
      <c r="EOR758" s="508"/>
      <c r="EOS758" s="89"/>
      <c r="EOT758" s="89"/>
      <c r="EOU758" s="508"/>
      <c r="EOV758" s="508"/>
      <c r="EOW758" s="508"/>
      <c r="EOX758" s="508"/>
      <c r="EOY758" s="508"/>
      <c r="EOZ758" s="203"/>
      <c r="EPA758" s="107"/>
      <c r="EPB758" s="508"/>
      <c r="EPC758" s="508"/>
      <c r="EPD758" s="508"/>
      <c r="EPE758" s="508"/>
      <c r="EPF758" s="508"/>
      <c r="EPG758" s="508"/>
      <c r="EPH758" s="508"/>
      <c r="EPI758" s="168"/>
      <c r="EPJ758" s="168"/>
      <c r="EPK758" s="168"/>
      <c r="EPL758" s="168"/>
      <c r="EPM758" s="168"/>
      <c r="EPN758" s="168"/>
      <c r="EPO758" s="168"/>
      <c r="EPP758" s="168"/>
      <c r="EPQ758" s="168"/>
      <c r="EPR758" s="168"/>
      <c r="EPS758" s="168"/>
      <c r="EPT758" s="168"/>
      <c r="EPU758" s="168"/>
      <c r="EPV758" s="168"/>
      <c r="EPW758" s="168"/>
      <c r="EPX758" s="168"/>
      <c r="EPY758" s="168"/>
      <c r="EPZ758" s="168"/>
      <c r="EQA758" s="168"/>
      <c r="EQB758" s="168"/>
      <c r="EQC758" s="168"/>
      <c r="EQD758" s="168"/>
      <c r="EQE758" s="168"/>
      <c r="EQF758" s="168"/>
      <c r="EQG758" s="168"/>
      <c r="EQH758" s="168"/>
      <c r="EQI758" s="168"/>
      <c r="EQJ758" s="168"/>
      <c r="EQK758" s="168"/>
      <c r="EQL758" s="168"/>
      <c r="EQM758" s="168"/>
      <c r="EQN758" s="168"/>
      <c r="EQO758" s="168"/>
      <c r="EQP758" s="168"/>
      <c r="EQQ758" s="168"/>
      <c r="EQR758" s="168"/>
      <c r="EQS758" s="168"/>
      <c r="EQT758" s="168"/>
      <c r="EQU758" s="168"/>
      <c r="EQV758" s="168"/>
      <c r="EQW758" s="168"/>
      <c r="EQX758" s="168"/>
      <c r="EQY758" s="168"/>
      <c r="EQZ758" s="168"/>
      <c r="ERA758" s="508"/>
      <c r="ERB758" s="508"/>
      <c r="ERC758" s="508"/>
      <c r="ERD758" s="508"/>
      <c r="ERE758" s="508"/>
      <c r="ERF758" s="508"/>
      <c r="ERG758" s="508"/>
      <c r="ERH758" s="508"/>
      <c r="ERI758" s="508"/>
      <c r="ERJ758" s="508"/>
      <c r="ERK758" s="508"/>
      <c r="ERL758" s="508"/>
      <c r="ERM758" s="508"/>
      <c r="ERN758" s="508"/>
      <c r="ERO758" s="508"/>
      <c r="ERP758" s="508"/>
      <c r="ERQ758" s="508"/>
      <c r="ERR758" s="508"/>
      <c r="ERS758" s="508"/>
      <c r="ERT758" s="508"/>
      <c r="ERU758" s="508"/>
      <c r="ERV758" s="508"/>
      <c r="ERW758" s="508"/>
      <c r="ERX758" s="508"/>
      <c r="ERY758" s="89"/>
      <c r="ERZ758" s="89"/>
      <c r="ESA758" s="89"/>
      <c r="ESB758" s="89"/>
      <c r="ESC758" s="89"/>
      <c r="ESD758" s="508"/>
      <c r="ESE758" s="508"/>
      <c r="ESF758" s="89"/>
      <c r="ESG758" s="89"/>
      <c r="ESH758" s="508"/>
      <c r="ESI758" s="508"/>
      <c r="ESJ758" s="89"/>
      <c r="ESK758" s="89"/>
      <c r="ESL758" s="508"/>
      <c r="ESM758" s="508"/>
      <c r="ESN758" s="508"/>
      <c r="ESO758" s="508"/>
      <c r="ESP758" s="508"/>
      <c r="ESQ758" s="508"/>
      <c r="ESR758" s="508"/>
      <c r="ESS758" s="89"/>
      <c r="EST758" s="89"/>
      <c r="ESU758" s="508"/>
      <c r="ESV758" s="508"/>
      <c r="ESW758" s="89"/>
      <c r="ESX758" s="89"/>
      <c r="ESY758" s="508"/>
      <c r="ESZ758" s="508"/>
      <c r="ETA758" s="508"/>
      <c r="ETB758" s="508"/>
      <c r="ETC758" s="508"/>
      <c r="ETD758" s="203"/>
      <c r="ETE758" s="107"/>
      <c r="ETF758" s="508"/>
      <c r="ETG758" s="508"/>
      <c r="ETH758" s="508"/>
      <c r="ETI758" s="508"/>
      <c r="ETJ758" s="508"/>
      <c r="ETK758" s="508"/>
      <c r="ETL758" s="508"/>
      <c r="ETM758" s="168"/>
      <c r="ETN758" s="168"/>
      <c r="ETO758" s="168"/>
      <c r="ETP758" s="168"/>
      <c r="ETQ758" s="168"/>
      <c r="ETR758" s="168"/>
      <c r="ETS758" s="168"/>
      <c r="ETT758" s="168"/>
      <c r="ETU758" s="168"/>
      <c r="ETV758" s="168"/>
      <c r="ETW758" s="168"/>
      <c r="ETX758" s="168"/>
      <c r="ETY758" s="168"/>
      <c r="ETZ758" s="168"/>
      <c r="EUA758" s="168"/>
      <c r="EUB758" s="168"/>
      <c r="EUC758" s="168"/>
      <c r="EUD758" s="168"/>
      <c r="EUE758" s="168"/>
      <c r="EUF758" s="168"/>
      <c r="EUG758" s="168"/>
      <c r="EUH758" s="168"/>
      <c r="EUI758" s="168"/>
      <c r="EUJ758" s="168"/>
      <c r="EUK758" s="168"/>
      <c r="EUL758" s="168"/>
      <c r="EUM758" s="168"/>
      <c r="EUN758" s="168"/>
      <c r="EUO758" s="168"/>
      <c r="EUP758" s="168"/>
      <c r="EUQ758" s="168"/>
      <c r="EUR758" s="168"/>
      <c r="EUS758" s="168"/>
      <c r="EUT758" s="168"/>
      <c r="EUU758" s="168"/>
      <c r="EUV758" s="168"/>
      <c r="EUW758" s="168"/>
      <c r="EUX758" s="168"/>
      <c r="EUY758" s="168"/>
      <c r="EUZ758" s="168"/>
      <c r="EVA758" s="168"/>
      <c r="EVB758" s="168"/>
      <c r="EVC758" s="168"/>
      <c r="EVD758" s="168"/>
      <c r="EVE758" s="508"/>
      <c r="EVF758" s="508"/>
      <c r="EVG758" s="508"/>
      <c r="EVH758" s="508"/>
      <c r="EVI758" s="508"/>
      <c r="EVJ758" s="508"/>
      <c r="EVK758" s="508"/>
      <c r="EVL758" s="508"/>
      <c r="EVM758" s="508"/>
      <c r="EVN758" s="508"/>
      <c r="EVO758" s="508"/>
      <c r="EVP758" s="508"/>
      <c r="EVQ758" s="508"/>
      <c r="EVR758" s="508"/>
      <c r="EVS758" s="508"/>
      <c r="EVT758" s="508"/>
      <c r="EVU758" s="508"/>
      <c r="EVV758" s="508"/>
      <c r="EVW758" s="508"/>
      <c r="EVX758" s="508"/>
      <c r="EVY758" s="508"/>
      <c r="EVZ758" s="508"/>
      <c r="EWA758" s="508"/>
      <c r="EWB758" s="508"/>
      <c r="EWC758" s="89"/>
      <c r="EWD758" s="89"/>
      <c r="EWE758" s="89"/>
      <c r="EWF758" s="89"/>
      <c r="EWG758" s="89"/>
      <c r="EWH758" s="508"/>
      <c r="EWI758" s="508"/>
      <c r="EWJ758" s="89"/>
      <c r="EWK758" s="89"/>
      <c r="EWL758" s="508"/>
      <c r="EWM758" s="508"/>
      <c r="EWN758" s="89"/>
      <c r="EWO758" s="89"/>
      <c r="EWP758" s="508"/>
      <c r="EWQ758" s="508"/>
      <c r="EWR758" s="508"/>
      <c r="EWS758" s="508"/>
      <c r="EWT758" s="508"/>
      <c r="EWU758" s="508"/>
      <c r="EWV758" s="508"/>
      <c r="EWW758" s="89"/>
      <c r="EWX758" s="89"/>
      <c r="EWY758" s="508"/>
      <c r="EWZ758" s="508"/>
      <c r="EXA758" s="89"/>
      <c r="EXB758" s="89"/>
      <c r="EXC758" s="508"/>
      <c r="EXD758" s="508"/>
      <c r="EXE758" s="508"/>
      <c r="EXF758" s="508"/>
      <c r="EXG758" s="508"/>
      <c r="EXH758" s="203"/>
      <c r="EXI758" s="107"/>
      <c r="EXJ758" s="508"/>
      <c r="EXK758" s="508"/>
      <c r="EXL758" s="508"/>
      <c r="EXM758" s="508"/>
      <c r="EXN758" s="508"/>
      <c r="EXO758" s="508"/>
      <c r="EXP758" s="508"/>
      <c r="EXQ758" s="168"/>
      <c r="EXR758" s="168"/>
      <c r="EXS758" s="168"/>
      <c r="EXT758" s="168"/>
      <c r="EXU758" s="168"/>
      <c r="EXV758" s="168"/>
      <c r="EXW758" s="168"/>
      <c r="EXX758" s="168"/>
      <c r="EXY758" s="168"/>
      <c r="EXZ758" s="168"/>
      <c r="EYA758" s="168"/>
      <c r="EYB758" s="168"/>
      <c r="EYC758" s="168"/>
      <c r="EYD758" s="168"/>
      <c r="EYE758" s="168"/>
      <c r="EYF758" s="168"/>
      <c r="EYG758" s="168"/>
      <c r="EYH758" s="168"/>
      <c r="EYI758" s="168"/>
      <c r="EYJ758" s="168"/>
      <c r="EYK758" s="168"/>
      <c r="EYL758" s="168"/>
      <c r="EYM758" s="168"/>
      <c r="EYN758" s="168"/>
      <c r="EYO758" s="168"/>
      <c r="EYP758" s="168"/>
      <c r="EYQ758" s="168"/>
      <c r="EYR758" s="168"/>
      <c r="EYS758" s="168"/>
      <c r="EYT758" s="168"/>
      <c r="EYU758" s="168"/>
      <c r="EYV758" s="168"/>
      <c r="EYW758" s="168"/>
      <c r="EYX758" s="168"/>
      <c r="EYY758" s="168"/>
      <c r="EYZ758" s="168"/>
      <c r="EZA758" s="168"/>
      <c r="EZB758" s="168"/>
      <c r="EZC758" s="168"/>
      <c r="EZD758" s="168"/>
      <c r="EZE758" s="168"/>
      <c r="EZF758" s="168"/>
      <c r="EZG758" s="168"/>
      <c r="EZH758" s="168"/>
      <c r="EZI758" s="508"/>
      <c r="EZJ758" s="508"/>
      <c r="EZK758" s="508"/>
      <c r="EZL758" s="508"/>
      <c r="EZM758" s="508"/>
      <c r="EZN758" s="508"/>
      <c r="EZO758" s="508"/>
      <c r="EZP758" s="508"/>
      <c r="EZQ758" s="508"/>
      <c r="EZR758" s="508"/>
      <c r="EZS758" s="508"/>
      <c r="EZT758" s="508"/>
      <c r="EZU758" s="508"/>
      <c r="EZV758" s="508"/>
      <c r="EZW758" s="508"/>
      <c r="EZX758" s="508"/>
      <c r="EZY758" s="508"/>
      <c r="EZZ758" s="508"/>
      <c r="FAA758" s="508"/>
      <c r="FAB758" s="508"/>
      <c r="FAC758" s="508"/>
      <c r="FAD758" s="508"/>
      <c r="FAE758" s="508"/>
      <c r="FAF758" s="508"/>
      <c r="FAG758" s="89"/>
      <c r="FAH758" s="89"/>
      <c r="FAI758" s="89"/>
      <c r="FAJ758" s="89"/>
      <c r="FAK758" s="89"/>
      <c r="FAL758" s="508"/>
      <c r="FAM758" s="508"/>
      <c r="FAN758" s="89"/>
      <c r="FAO758" s="89"/>
      <c r="FAP758" s="508"/>
      <c r="FAQ758" s="508"/>
      <c r="FAR758" s="89"/>
      <c r="FAS758" s="89"/>
      <c r="FAT758" s="508"/>
      <c r="FAU758" s="508"/>
      <c r="FAV758" s="508"/>
      <c r="FAW758" s="508"/>
      <c r="FAX758" s="508"/>
      <c r="FAY758" s="508"/>
      <c r="FAZ758" s="508"/>
      <c r="FBA758" s="89"/>
      <c r="FBB758" s="89"/>
      <c r="FBC758" s="508"/>
      <c r="FBD758" s="508"/>
      <c r="FBE758" s="89"/>
      <c r="FBF758" s="89"/>
      <c r="FBG758" s="508"/>
      <c r="FBH758" s="508"/>
      <c r="FBI758" s="508"/>
      <c r="FBJ758" s="508"/>
      <c r="FBK758" s="508"/>
      <c r="FBL758" s="203"/>
      <c r="FBM758" s="107"/>
      <c r="FBN758" s="508"/>
      <c r="FBO758" s="508"/>
      <c r="FBP758" s="508"/>
      <c r="FBQ758" s="508"/>
      <c r="FBR758" s="508"/>
      <c r="FBS758" s="508"/>
      <c r="FBT758" s="508"/>
      <c r="FBU758" s="168"/>
      <c r="FBV758" s="168"/>
      <c r="FBW758" s="168"/>
      <c r="FBX758" s="168"/>
      <c r="FBY758" s="168"/>
      <c r="FBZ758" s="168"/>
      <c r="FCA758" s="168"/>
      <c r="FCB758" s="168"/>
      <c r="FCC758" s="168"/>
      <c r="FCD758" s="168"/>
      <c r="FCE758" s="168"/>
      <c r="FCF758" s="168"/>
      <c r="FCG758" s="168"/>
      <c r="FCH758" s="168"/>
      <c r="FCI758" s="168"/>
      <c r="FCJ758" s="168"/>
      <c r="FCK758" s="168"/>
      <c r="FCL758" s="168"/>
      <c r="FCM758" s="168"/>
      <c r="FCN758" s="168"/>
      <c r="FCO758" s="168"/>
      <c r="FCP758" s="168"/>
      <c r="FCQ758" s="168"/>
      <c r="FCR758" s="168"/>
      <c r="FCS758" s="168"/>
      <c r="FCT758" s="168"/>
      <c r="FCU758" s="168"/>
      <c r="FCV758" s="168"/>
      <c r="FCW758" s="168"/>
      <c r="FCX758" s="168"/>
      <c r="FCY758" s="168"/>
      <c r="FCZ758" s="168"/>
      <c r="FDA758" s="168"/>
      <c r="FDB758" s="168"/>
      <c r="FDC758" s="168"/>
      <c r="FDD758" s="168"/>
      <c r="FDE758" s="168"/>
      <c r="FDF758" s="168"/>
      <c r="FDG758" s="168"/>
      <c r="FDH758" s="168"/>
      <c r="FDI758" s="168"/>
      <c r="FDJ758" s="168"/>
      <c r="FDK758" s="168"/>
      <c r="FDL758" s="168"/>
      <c r="FDM758" s="508"/>
      <c r="FDN758" s="508"/>
      <c r="FDO758" s="508"/>
      <c r="FDP758" s="508"/>
      <c r="FDQ758" s="508"/>
      <c r="FDR758" s="508"/>
      <c r="FDS758" s="508"/>
      <c r="FDT758" s="508"/>
      <c r="FDU758" s="508"/>
      <c r="FDV758" s="508"/>
      <c r="FDW758" s="508"/>
      <c r="FDX758" s="508"/>
      <c r="FDY758" s="508"/>
      <c r="FDZ758" s="508"/>
      <c r="FEA758" s="508"/>
      <c r="FEB758" s="508"/>
      <c r="FEC758" s="508"/>
      <c r="FED758" s="508"/>
      <c r="FEE758" s="508"/>
      <c r="FEF758" s="508"/>
      <c r="FEG758" s="508"/>
      <c r="FEH758" s="508"/>
      <c r="FEI758" s="508"/>
      <c r="FEJ758" s="508"/>
      <c r="FEK758" s="89"/>
      <c r="FEL758" s="89"/>
      <c r="FEM758" s="89"/>
      <c r="FEN758" s="89"/>
      <c r="FEO758" s="89"/>
      <c r="FEP758" s="508"/>
      <c r="FEQ758" s="508"/>
      <c r="FER758" s="89"/>
      <c r="FES758" s="89"/>
      <c r="FET758" s="508"/>
      <c r="FEU758" s="508"/>
      <c r="FEV758" s="89"/>
      <c r="FEW758" s="89"/>
      <c r="FEX758" s="508"/>
      <c r="FEY758" s="508"/>
      <c r="FEZ758" s="508"/>
      <c r="FFA758" s="508"/>
      <c r="FFB758" s="508"/>
      <c r="FFC758" s="508"/>
      <c r="FFD758" s="508"/>
      <c r="FFE758" s="89"/>
      <c r="FFF758" s="89"/>
      <c r="FFG758" s="508"/>
      <c r="FFH758" s="508"/>
      <c r="FFI758" s="89"/>
      <c r="FFJ758" s="89"/>
      <c r="FFK758" s="508"/>
      <c r="FFL758" s="508"/>
      <c r="FFM758" s="508"/>
      <c r="FFN758" s="508"/>
      <c r="FFO758" s="508"/>
      <c r="FFP758" s="203"/>
      <c r="FFQ758" s="107"/>
      <c r="FFR758" s="508"/>
      <c r="FFS758" s="508"/>
      <c r="FFT758" s="508"/>
      <c r="FFU758" s="508"/>
      <c r="FFV758" s="508"/>
      <c r="FFW758" s="508"/>
      <c r="FFX758" s="508"/>
      <c r="FFY758" s="168"/>
      <c r="FFZ758" s="168"/>
      <c r="FGA758" s="168"/>
      <c r="FGB758" s="168"/>
      <c r="FGC758" s="168"/>
      <c r="FGD758" s="168"/>
      <c r="FGE758" s="168"/>
      <c r="FGF758" s="168"/>
      <c r="FGG758" s="168"/>
      <c r="FGH758" s="168"/>
      <c r="FGI758" s="168"/>
      <c r="FGJ758" s="168"/>
      <c r="FGK758" s="168"/>
      <c r="FGL758" s="168"/>
      <c r="FGM758" s="168"/>
      <c r="FGN758" s="168"/>
      <c r="FGO758" s="168"/>
      <c r="FGP758" s="168"/>
      <c r="FGQ758" s="168"/>
      <c r="FGR758" s="168"/>
      <c r="FGS758" s="168"/>
      <c r="FGT758" s="168"/>
      <c r="FGU758" s="168"/>
      <c r="FGV758" s="168"/>
      <c r="FGW758" s="168"/>
      <c r="FGX758" s="168"/>
      <c r="FGY758" s="168"/>
      <c r="FGZ758" s="168"/>
      <c r="FHA758" s="168"/>
      <c r="FHB758" s="168"/>
      <c r="FHC758" s="168"/>
      <c r="FHD758" s="168"/>
      <c r="FHE758" s="168"/>
      <c r="FHF758" s="168"/>
      <c r="FHG758" s="168"/>
      <c r="FHH758" s="168"/>
      <c r="FHI758" s="168"/>
      <c r="FHJ758" s="168"/>
      <c r="FHK758" s="168"/>
      <c r="FHL758" s="168"/>
      <c r="FHM758" s="168"/>
      <c r="FHN758" s="168"/>
      <c r="FHO758" s="168"/>
      <c r="FHP758" s="168"/>
      <c r="FHQ758" s="508"/>
      <c r="FHR758" s="508"/>
      <c r="FHS758" s="508"/>
      <c r="FHT758" s="508"/>
      <c r="FHU758" s="508"/>
      <c r="FHV758" s="508"/>
      <c r="FHW758" s="508"/>
      <c r="FHX758" s="508"/>
      <c r="FHY758" s="508"/>
      <c r="FHZ758" s="508"/>
      <c r="FIA758" s="508"/>
      <c r="FIB758" s="508"/>
      <c r="FIC758" s="508"/>
      <c r="FID758" s="508"/>
      <c r="FIE758" s="508"/>
      <c r="FIF758" s="508"/>
      <c r="FIG758" s="508"/>
      <c r="FIH758" s="508"/>
      <c r="FII758" s="508"/>
      <c r="FIJ758" s="508"/>
      <c r="FIK758" s="508"/>
      <c r="FIL758" s="508"/>
      <c r="FIM758" s="508"/>
      <c r="FIN758" s="508"/>
      <c r="FIO758" s="89"/>
      <c r="FIP758" s="89"/>
      <c r="FIQ758" s="89"/>
      <c r="FIR758" s="89"/>
      <c r="FIS758" s="89"/>
      <c r="FIT758" s="508"/>
      <c r="FIU758" s="508"/>
      <c r="FIV758" s="89"/>
      <c r="FIW758" s="89"/>
      <c r="FIX758" s="508"/>
      <c r="FIY758" s="508"/>
      <c r="FIZ758" s="89"/>
      <c r="FJA758" s="89"/>
      <c r="FJB758" s="508"/>
      <c r="FJC758" s="508"/>
      <c r="FJD758" s="508"/>
      <c r="FJE758" s="508"/>
      <c r="FJF758" s="508"/>
      <c r="FJG758" s="508"/>
      <c r="FJH758" s="508"/>
      <c r="FJI758" s="89"/>
      <c r="FJJ758" s="89"/>
      <c r="FJK758" s="508"/>
      <c r="FJL758" s="508"/>
      <c r="FJM758" s="89"/>
      <c r="FJN758" s="89"/>
      <c r="FJO758" s="508"/>
      <c r="FJP758" s="508"/>
      <c r="FJQ758" s="508"/>
      <c r="FJR758" s="508"/>
      <c r="FJS758" s="508"/>
      <c r="FJT758" s="203"/>
      <c r="FJU758" s="107"/>
      <c r="FJV758" s="508"/>
      <c r="FJW758" s="508"/>
      <c r="FJX758" s="508"/>
      <c r="FJY758" s="508"/>
      <c r="FJZ758" s="508"/>
      <c r="FKA758" s="508"/>
      <c r="FKB758" s="508"/>
      <c r="FKC758" s="168"/>
      <c r="FKD758" s="168"/>
      <c r="FKE758" s="168"/>
      <c r="FKF758" s="168"/>
      <c r="FKG758" s="168"/>
      <c r="FKH758" s="168"/>
      <c r="FKI758" s="168"/>
      <c r="FKJ758" s="168"/>
      <c r="FKK758" s="168"/>
      <c r="FKL758" s="168"/>
      <c r="FKM758" s="168"/>
      <c r="FKN758" s="168"/>
      <c r="FKO758" s="168"/>
      <c r="FKP758" s="168"/>
      <c r="FKQ758" s="168"/>
      <c r="FKR758" s="168"/>
      <c r="FKS758" s="168"/>
      <c r="FKT758" s="168"/>
      <c r="FKU758" s="168"/>
      <c r="FKV758" s="168"/>
      <c r="FKW758" s="168"/>
      <c r="FKX758" s="168"/>
      <c r="FKY758" s="168"/>
      <c r="FKZ758" s="168"/>
      <c r="FLA758" s="168"/>
      <c r="FLB758" s="168"/>
      <c r="FLC758" s="168"/>
      <c r="FLD758" s="168"/>
      <c r="FLE758" s="168"/>
      <c r="FLF758" s="168"/>
      <c r="FLG758" s="168"/>
      <c r="FLH758" s="168"/>
      <c r="FLI758" s="168"/>
      <c r="FLJ758" s="168"/>
      <c r="FLK758" s="168"/>
      <c r="FLL758" s="168"/>
      <c r="FLM758" s="168"/>
      <c r="FLN758" s="168"/>
      <c r="FLO758" s="168"/>
      <c r="FLP758" s="168"/>
      <c r="FLQ758" s="168"/>
      <c r="FLR758" s="168"/>
      <c r="FLS758" s="168"/>
      <c r="FLT758" s="168"/>
      <c r="FLU758" s="508"/>
      <c r="FLV758" s="508"/>
      <c r="FLW758" s="508"/>
      <c r="FLX758" s="508"/>
      <c r="FLY758" s="508"/>
      <c r="FLZ758" s="508"/>
      <c r="FMA758" s="508"/>
      <c r="FMB758" s="508"/>
      <c r="FMC758" s="508"/>
      <c r="FMD758" s="508"/>
      <c r="FME758" s="508"/>
      <c r="FMF758" s="508"/>
      <c r="FMG758" s="508"/>
      <c r="FMH758" s="508"/>
      <c r="FMI758" s="508"/>
      <c r="FMJ758" s="508"/>
      <c r="FMK758" s="508"/>
      <c r="FML758" s="508"/>
      <c r="FMM758" s="508"/>
      <c r="FMN758" s="508"/>
      <c r="FMO758" s="508"/>
      <c r="FMP758" s="508"/>
      <c r="FMQ758" s="508"/>
      <c r="FMR758" s="508"/>
      <c r="FMS758" s="89"/>
      <c r="FMT758" s="89"/>
      <c r="FMU758" s="89"/>
      <c r="FMV758" s="89"/>
      <c r="FMW758" s="89"/>
      <c r="FMX758" s="508"/>
      <c r="FMY758" s="508"/>
      <c r="FMZ758" s="89"/>
      <c r="FNA758" s="89"/>
      <c r="FNB758" s="508"/>
      <c r="FNC758" s="508"/>
      <c r="FND758" s="89"/>
      <c r="FNE758" s="89"/>
      <c r="FNF758" s="508"/>
      <c r="FNG758" s="508"/>
      <c r="FNH758" s="508"/>
      <c r="FNI758" s="508"/>
      <c r="FNJ758" s="508"/>
      <c r="FNK758" s="508"/>
      <c r="FNL758" s="508"/>
      <c r="FNM758" s="89"/>
      <c r="FNN758" s="89"/>
      <c r="FNO758" s="508"/>
      <c r="FNP758" s="508"/>
      <c r="FNQ758" s="89"/>
      <c r="FNR758" s="89"/>
      <c r="FNS758" s="508"/>
      <c r="FNT758" s="508"/>
      <c r="FNU758" s="508"/>
      <c r="FNV758" s="508"/>
      <c r="FNW758" s="508"/>
      <c r="FNX758" s="203"/>
      <c r="FNY758" s="107"/>
      <c r="FNZ758" s="508"/>
      <c r="FOA758" s="508"/>
      <c r="FOB758" s="508"/>
      <c r="FOC758" s="508"/>
      <c r="FOD758" s="508"/>
      <c r="FOE758" s="508"/>
      <c r="FOF758" s="508"/>
      <c r="FOG758" s="168"/>
      <c r="FOH758" s="168"/>
      <c r="FOI758" s="168"/>
      <c r="FOJ758" s="168"/>
      <c r="FOK758" s="168"/>
      <c r="FOL758" s="168"/>
      <c r="FOM758" s="168"/>
      <c r="FON758" s="168"/>
      <c r="FOO758" s="168"/>
      <c r="FOP758" s="168"/>
      <c r="FOQ758" s="168"/>
      <c r="FOR758" s="168"/>
      <c r="FOS758" s="168"/>
      <c r="FOT758" s="168"/>
      <c r="FOU758" s="168"/>
      <c r="FOV758" s="168"/>
      <c r="FOW758" s="168"/>
      <c r="FOX758" s="168"/>
      <c r="FOY758" s="168"/>
      <c r="FOZ758" s="168"/>
      <c r="FPA758" s="168"/>
      <c r="FPB758" s="168"/>
      <c r="FPC758" s="168"/>
      <c r="FPD758" s="168"/>
      <c r="FPE758" s="168"/>
      <c r="FPF758" s="168"/>
      <c r="FPG758" s="168"/>
      <c r="FPH758" s="168"/>
      <c r="FPI758" s="168"/>
      <c r="FPJ758" s="168"/>
      <c r="FPK758" s="168"/>
      <c r="FPL758" s="168"/>
      <c r="FPM758" s="168"/>
      <c r="FPN758" s="168"/>
      <c r="FPO758" s="168"/>
      <c r="FPP758" s="168"/>
      <c r="FPQ758" s="168"/>
      <c r="FPR758" s="168"/>
      <c r="FPS758" s="168"/>
      <c r="FPT758" s="168"/>
      <c r="FPU758" s="168"/>
      <c r="FPV758" s="168"/>
      <c r="FPW758" s="168"/>
      <c r="FPX758" s="168"/>
      <c r="FPY758" s="508"/>
      <c r="FPZ758" s="508"/>
      <c r="FQA758" s="508"/>
      <c r="FQB758" s="508"/>
      <c r="FQC758" s="508"/>
      <c r="FQD758" s="508"/>
      <c r="FQE758" s="508"/>
      <c r="FQF758" s="508"/>
      <c r="FQG758" s="508"/>
      <c r="FQH758" s="508"/>
      <c r="FQI758" s="508"/>
      <c r="FQJ758" s="508"/>
      <c r="FQK758" s="508"/>
      <c r="FQL758" s="508"/>
      <c r="FQM758" s="508"/>
      <c r="FQN758" s="508"/>
      <c r="FQO758" s="508"/>
      <c r="FQP758" s="508"/>
      <c r="FQQ758" s="508"/>
      <c r="FQR758" s="508"/>
      <c r="FQS758" s="508"/>
      <c r="FQT758" s="508"/>
      <c r="FQU758" s="508"/>
      <c r="FQV758" s="508"/>
      <c r="FQW758" s="89"/>
      <c r="FQX758" s="89"/>
      <c r="FQY758" s="89"/>
      <c r="FQZ758" s="89"/>
      <c r="FRA758" s="89"/>
      <c r="FRB758" s="508"/>
      <c r="FRC758" s="508"/>
      <c r="FRD758" s="89"/>
      <c r="FRE758" s="89"/>
      <c r="FRF758" s="508"/>
      <c r="FRG758" s="508"/>
      <c r="FRH758" s="89"/>
      <c r="FRI758" s="89"/>
      <c r="FRJ758" s="508"/>
      <c r="FRK758" s="508"/>
      <c r="FRL758" s="508"/>
      <c r="FRM758" s="508"/>
      <c r="FRN758" s="508"/>
      <c r="FRO758" s="508"/>
      <c r="FRP758" s="508"/>
      <c r="FRQ758" s="89"/>
      <c r="FRR758" s="89"/>
      <c r="FRS758" s="508"/>
      <c r="FRT758" s="508"/>
      <c r="FRU758" s="89"/>
      <c r="FRV758" s="89"/>
      <c r="FRW758" s="508"/>
      <c r="FRX758" s="508"/>
      <c r="FRY758" s="508"/>
      <c r="FRZ758" s="508"/>
      <c r="FSA758" s="508"/>
      <c r="FSB758" s="203"/>
      <c r="FSC758" s="107"/>
      <c r="FSD758" s="508"/>
      <c r="FSE758" s="508"/>
      <c r="FSF758" s="508"/>
      <c r="FSG758" s="508"/>
      <c r="FSH758" s="508"/>
      <c r="FSI758" s="508"/>
      <c r="FSJ758" s="508"/>
      <c r="FSK758" s="168"/>
      <c r="FSL758" s="168"/>
      <c r="FSM758" s="168"/>
      <c r="FSN758" s="168"/>
      <c r="FSO758" s="168"/>
      <c r="FSP758" s="168"/>
      <c r="FSQ758" s="168"/>
      <c r="FSR758" s="168"/>
      <c r="FSS758" s="168"/>
      <c r="FST758" s="168"/>
      <c r="FSU758" s="168"/>
      <c r="FSV758" s="168"/>
      <c r="FSW758" s="168"/>
      <c r="FSX758" s="168"/>
      <c r="FSY758" s="168"/>
      <c r="FSZ758" s="168"/>
      <c r="FTA758" s="168"/>
      <c r="FTB758" s="168"/>
      <c r="FTC758" s="168"/>
      <c r="FTD758" s="168"/>
      <c r="FTE758" s="168"/>
      <c r="FTF758" s="168"/>
      <c r="FTG758" s="168"/>
      <c r="FTH758" s="168"/>
      <c r="FTI758" s="168"/>
      <c r="FTJ758" s="168"/>
      <c r="FTK758" s="168"/>
      <c r="FTL758" s="168"/>
      <c r="FTM758" s="168"/>
      <c r="FTN758" s="168"/>
      <c r="FTO758" s="168"/>
      <c r="FTP758" s="168"/>
      <c r="FTQ758" s="168"/>
      <c r="FTR758" s="168"/>
      <c r="FTS758" s="168"/>
      <c r="FTT758" s="168"/>
      <c r="FTU758" s="168"/>
      <c r="FTV758" s="168"/>
      <c r="FTW758" s="168"/>
      <c r="FTX758" s="168"/>
      <c r="FTY758" s="168"/>
      <c r="FTZ758" s="168"/>
      <c r="FUA758" s="168"/>
      <c r="FUB758" s="168"/>
      <c r="FUC758" s="508"/>
      <c r="FUD758" s="508"/>
      <c r="FUE758" s="508"/>
      <c r="FUF758" s="508"/>
      <c r="FUG758" s="508"/>
      <c r="FUH758" s="508"/>
      <c r="FUI758" s="508"/>
      <c r="FUJ758" s="508"/>
      <c r="FUK758" s="508"/>
      <c r="FUL758" s="508"/>
      <c r="FUM758" s="508"/>
      <c r="FUN758" s="508"/>
      <c r="FUO758" s="508"/>
      <c r="FUP758" s="508"/>
      <c r="FUQ758" s="508"/>
      <c r="FUR758" s="508"/>
      <c r="FUS758" s="508"/>
      <c r="FUT758" s="508"/>
      <c r="FUU758" s="508"/>
      <c r="FUV758" s="508"/>
      <c r="FUW758" s="508"/>
      <c r="FUX758" s="508"/>
      <c r="FUY758" s="508"/>
      <c r="FUZ758" s="508"/>
      <c r="FVA758" s="89"/>
      <c r="FVB758" s="89"/>
      <c r="FVC758" s="89"/>
      <c r="FVD758" s="89"/>
      <c r="FVE758" s="89"/>
      <c r="FVF758" s="508"/>
      <c r="FVG758" s="508"/>
      <c r="FVH758" s="89"/>
      <c r="FVI758" s="89"/>
      <c r="FVJ758" s="508"/>
      <c r="FVK758" s="508"/>
      <c r="FVL758" s="89"/>
      <c r="FVM758" s="89"/>
      <c r="FVN758" s="508"/>
      <c r="FVO758" s="508"/>
      <c r="FVP758" s="508"/>
      <c r="FVQ758" s="508"/>
      <c r="FVR758" s="508"/>
      <c r="FVS758" s="508"/>
      <c r="FVT758" s="508"/>
      <c r="FVU758" s="89"/>
      <c r="FVV758" s="89"/>
      <c r="FVW758" s="508"/>
      <c r="FVX758" s="508"/>
      <c r="FVY758" s="89"/>
      <c r="FVZ758" s="89"/>
      <c r="FWA758" s="508"/>
      <c r="FWB758" s="508"/>
      <c r="FWC758" s="508"/>
      <c r="FWD758" s="508"/>
      <c r="FWE758" s="508"/>
      <c r="FWF758" s="203"/>
      <c r="FWG758" s="107"/>
      <c r="FWH758" s="508"/>
      <c r="FWI758" s="508"/>
      <c r="FWJ758" s="508"/>
      <c r="FWK758" s="508"/>
      <c r="FWL758" s="508"/>
      <c r="FWM758" s="508"/>
      <c r="FWN758" s="508"/>
      <c r="FWO758" s="168"/>
      <c r="FWP758" s="168"/>
      <c r="FWQ758" s="168"/>
      <c r="FWR758" s="168"/>
      <c r="FWS758" s="168"/>
      <c r="FWT758" s="168"/>
      <c r="FWU758" s="168"/>
      <c r="FWV758" s="168"/>
      <c r="FWW758" s="168"/>
      <c r="FWX758" s="168"/>
      <c r="FWY758" s="168"/>
      <c r="FWZ758" s="168"/>
      <c r="FXA758" s="168"/>
      <c r="FXB758" s="168"/>
      <c r="FXC758" s="168"/>
      <c r="FXD758" s="168"/>
      <c r="FXE758" s="168"/>
      <c r="FXF758" s="168"/>
      <c r="FXG758" s="168"/>
      <c r="FXH758" s="168"/>
      <c r="FXI758" s="168"/>
      <c r="FXJ758" s="168"/>
      <c r="FXK758" s="168"/>
      <c r="FXL758" s="168"/>
      <c r="FXM758" s="168"/>
      <c r="FXN758" s="168"/>
      <c r="FXO758" s="168"/>
      <c r="FXP758" s="168"/>
      <c r="FXQ758" s="168"/>
      <c r="FXR758" s="168"/>
      <c r="FXS758" s="168"/>
      <c r="FXT758" s="168"/>
      <c r="FXU758" s="168"/>
      <c r="FXV758" s="168"/>
      <c r="FXW758" s="168"/>
      <c r="FXX758" s="168"/>
      <c r="FXY758" s="168"/>
      <c r="FXZ758" s="168"/>
      <c r="FYA758" s="168"/>
      <c r="FYB758" s="168"/>
      <c r="FYC758" s="168"/>
      <c r="FYD758" s="168"/>
      <c r="FYE758" s="168"/>
      <c r="FYF758" s="168"/>
      <c r="FYG758" s="508"/>
      <c r="FYH758" s="508"/>
      <c r="FYI758" s="508"/>
      <c r="FYJ758" s="508"/>
      <c r="FYK758" s="508"/>
      <c r="FYL758" s="508"/>
      <c r="FYM758" s="508"/>
      <c r="FYN758" s="508"/>
      <c r="FYO758" s="508"/>
      <c r="FYP758" s="508"/>
      <c r="FYQ758" s="508"/>
      <c r="FYR758" s="508"/>
      <c r="FYS758" s="508"/>
      <c r="FYT758" s="508"/>
      <c r="FYU758" s="508"/>
      <c r="FYV758" s="508"/>
      <c r="FYW758" s="508"/>
      <c r="FYX758" s="508"/>
      <c r="FYY758" s="508"/>
      <c r="FYZ758" s="508"/>
      <c r="FZA758" s="508"/>
      <c r="FZB758" s="508"/>
      <c r="FZC758" s="508"/>
      <c r="FZD758" s="508"/>
      <c r="FZE758" s="89"/>
      <c r="FZF758" s="89"/>
      <c r="FZG758" s="89"/>
      <c r="FZH758" s="89"/>
      <c r="FZI758" s="89"/>
      <c r="FZJ758" s="508"/>
      <c r="FZK758" s="508"/>
      <c r="FZL758" s="89"/>
      <c r="FZM758" s="89"/>
      <c r="FZN758" s="508"/>
      <c r="FZO758" s="508"/>
      <c r="FZP758" s="89"/>
      <c r="FZQ758" s="89"/>
      <c r="FZR758" s="508"/>
      <c r="FZS758" s="508"/>
      <c r="FZT758" s="508"/>
      <c r="FZU758" s="508"/>
      <c r="FZV758" s="508"/>
      <c r="FZW758" s="508"/>
      <c r="FZX758" s="508"/>
      <c r="FZY758" s="89"/>
      <c r="FZZ758" s="89"/>
      <c r="GAA758" s="508"/>
      <c r="GAB758" s="508"/>
      <c r="GAC758" s="89"/>
      <c r="GAD758" s="89"/>
      <c r="GAE758" s="508"/>
      <c r="GAF758" s="508"/>
      <c r="GAG758" s="508"/>
      <c r="GAH758" s="508"/>
      <c r="GAI758" s="508"/>
      <c r="GAJ758" s="203"/>
      <c r="GAK758" s="107"/>
      <c r="GAL758" s="508"/>
      <c r="GAM758" s="508"/>
      <c r="GAN758" s="508"/>
      <c r="GAO758" s="508"/>
      <c r="GAP758" s="508"/>
      <c r="GAQ758" s="508"/>
      <c r="GAR758" s="508"/>
      <c r="GAS758" s="168"/>
      <c r="GAT758" s="168"/>
      <c r="GAU758" s="168"/>
      <c r="GAV758" s="168"/>
      <c r="GAW758" s="168"/>
      <c r="GAX758" s="168"/>
      <c r="GAY758" s="168"/>
      <c r="GAZ758" s="168"/>
      <c r="GBA758" s="168"/>
      <c r="GBB758" s="168"/>
      <c r="GBC758" s="168"/>
      <c r="GBD758" s="168"/>
      <c r="GBE758" s="168"/>
      <c r="GBF758" s="168"/>
      <c r="GBG758" s="168"/>
      <c r="GBH758" s="168"/>
      <c r="GBI758" s="168"/>
      <c r="GBJ758" s="168"/>
      <c r="GBK758" s="168"/>
      <c r="GBL758" s="168"/>
      <c r="GBM758" s="168"/>
      <c r="GBN758" s="168"/>
      <c r="GBO758" s="168"/>
      <c r="GBP758" s="168"/>
      <c r="GBQ758" s="168"/>
      <c r="GBR758" s="168"/>
      <c r="GBS758" s="168"/>
      <c r="GBT758" s="168"/>
      <c r="GBU758" s="168"/>
      <c r="GBV758" s="168"/>
      <c r="GBW758" s="168"/>
      <c r="GBX758" s="168"/>
      <c r="GBY758" s="168"/>
      <c r="GBZ758" s="168"/>
      <c r="GCA758" s="168"/>
      <c r="GCB758" s="168"/>
      <c r="GCC758" s="168"/>
      <c r="GCD758" s="168"/>
      <c r="GCE758" s="168"/>
      <c r="GCF758" s="168"/>
      <c r="GCG758" s="168"/>
      <c r="GCH758" s="168"/>
      <c r="GCI758" s="168"/>
      <c r="GCJ758" s="168"/>
      <c r="GCK758" s="508"/>
      <c r="GCL758" s="508"/>
      <c r="GCM758" s="508"/>
      <c r="GCN758" s="508"/>
      <c r="GCO758" s="508"/>
      <c r="GCP758" s="508"/>
      <c r="GCQ758" s="508"/>
      <c r="GCR758" s="508"/>
      <c r="GCS758" s="508"/>
      <c r="GCT758" s="508"/>
      <c r="GCU758" s="508"/>
      <c r="GCV758" s="508"/>
      <c r="GCW758" s="508"/>
      <c r="GCX758" s="508"/>
      <c r="GCY758" s="508"/>
      <c r="GCZ758" s="508"/>
      <c r="GDA758" s="508"/>
      <c r="GDB758" s="508"/>
      <c r="GDC758" s="508"/>
      <c r="GDD758" s="508"/>
      <c r="GDE758" s="508"/>
      <c r="GDF758" s="508"/>
      <c r="GDG758" s="508"/>
      <c r="GDH758" s="508"/>
      <c r="GDI758" s="89"/>
      <c r="GDJ758" s="89"/>
      <c r="GDK758" s="89"/>
      <c r="GDL758" s="89"/>
      <c r="GDM758" s="89"/>
      <c r="GDN758" s="508"/>
      <c r="GDO758" s="508"/>
      <c r="GDP758" s="89"/>
      <c r="GDQ758" s="89"/>
      <c r="GDR758" s="508"/>
      <c r="GDS758" s="508"/>
      <c r="GDT758" s="89"/>
      <c r="GDU758" s="89"/>
      <c r="GDV758" s="508"/>
      <c r="GDW758" s="508"/>
      <c r="GDX758" s="508"/>
      <c r="GDY758" s="508"/>
      <c r="GDZ758" s="508"/>
      <c r="GEA758" s="508"/>
      <c r="GEB758" s="508"/>
      <c r="GEC758" s="89"/>
      <c r="GED758" s="89"/>
      <c r="GEE758" s="508"/>
      <c r="GEF758" s="508"/>
      <c r="GEG758" s="89"/>
      <c r="GEH758" s="89"/>
      <c r="GEI758" s="508"/>
      <c r="GEJ758" s="508"/>
      <c r="GEK758" s="508"/>
      <c r="GEL758" s="508"/>
      <c r="GEM758" s="508"/>
      <c r="GEN758" s="203"/>
      <c r="GEO758" s="107"/>
      <c r="GEP758" s="508"/>
      <c r="GEQ758" s="508"/>
      <c r="GER758" s="508"/>
      <c r="GES758" s="508"/>
      <c r="GET758" s="508"/>
      <c r="GEU758" s="508"/>
      <c r="GEV758" s="508"/>
      <c r="GEW758" s="168"/>
      <c r="GEX758" s="168"/>
      <c r="GEY758" s="168"/>
      <c r="GEZ758" s="168"/>
      <c r="GFA758" s="168"/>
      <c r="GFB758" s="168"/>
      <c r="GFC758" s="168"/>
      <c r="GFD758" s="168"/>
      <c r="GFE758" s="168"/>
      <c r="GFF758" s="168"/>
      <c r="GFG758" s="168"/>
      <c r="GFH758" s="168"/>
      <c r="GFI758" s="168"/>
      <c r="GFJ758" s="168"/>
      <c r="GFK758" s="168"/>
      <c r="GFL758" s="168"/>
      <c r="GFM758" s="168"/>
      <c r="GFN758" s="168"/>
      <c r="GFO758" s="168"/>
      <c r="GFP758" s="168"/>
      <c r="GFQ758" s="168"/>
      <c r="GFR758" s="168"/>
      <c r="GFS758" s="168"/>
      <c r="GFT758" s="168"/>
      <c r="GFU758" s="168"/>
      <c r="GFV758" s="168"/>
      <c r="GFW758" s="168"/>
      <c r="GFX758" s="168"/>
      <c r="GFY758" s="168"/>
      <c r="GFZ758" s="168"/>
      <c r="GGA758" s="168"/>
      <c r="GGB758" s="168"/>
      <c r="GGC758" s="168"/>
      <c r="GGD758" s="168"/>
      <c r="GGE758" s="168"/>
      <c r="GGF758" s="168"/>
      <c r="GGG758" s="168"/>
      <c r="GGH758" s="168"/>
      <c r="GGI758" s="168"/>
      <c r="GGJ758" s="168"/>
      <c r="GGK758" s="168"/>
      <c r="GGL758" s="168"/>
      <c r="GGM758" s="168"/>
      <c r="GGN758" s="168"/>
      <c r="GGO758" s="508"/>
      <c r="GGP758" s="508"/>
      <c r="GGQ758" s="508"/>
      <c r="GGR758" s="508"/>
      <c r="GGS758" s="508"/>
      <c r="GGT758" s="508"/>
      <c r="GGU758" s="508"/>
      <c r="GGV758" s="508"/>
      <c r="GGW758" s="508"/>
      <c r="GGX758" s="508"/>
      <c r="GGY758" s="508"/>
      <c r="GGZ758" s="508"/>
      <c r="GHA758" s="508"/>
      <c r="GHB758" s="508"/>
      <c r="GHC758" s="508"/>
      <c r="GHD758" s="508"/>
      <c r="GHE758" s="508"/>
      <c r="GHF758" s="508"/>
      <c r="GHG758" s="508"/>
      <c r="GHH758" s="508"/>
      <c r="GHI758" s="508"/>
      <c r="GHJ758" s="508"/>
      <c r="GHK758" s="508"/>
      <c r="GHL758" s="508"/>
      <c r="GHM758" s="89"/>
      <c r="GHN758" s="89"/>
      <c r="GHO758" s="89"/>
      <c r="GHP758" s="89"/>
      <c r="GHQ758" s="89"/>
      <c r="GHR758" s="508"/>
      <c r="GHS758" s="508"/>
      <c r="GHT758" s="89"/>
      <c r="GHU758" s="89"/>
      <c r="GHV758" s="508"/>
      <c r="GHW758" s="508"/>
      <c r="GHX758" s="89"/>
      <c r="GHY758" s="89"/>
      <c r="GHZ758" s="508"/>
      <c r="GIA758" s="508"/>
      <c r="GIB758" s="508"/>
      <c r="GIC758" s="508"/>
      <c r="GID758" s="508"/>
      <c r="GIE758" s="508"/>
      <c r="GIF758" s="508"/>
      <c r="GIG758" s="89"/>
      <c r="GIH758" s="89"/>
      <c r="GII758" s="508"/>
      <c r="GIJ758" s="508"/>
      <c r="GIK758" s="89"/>
      <c r="GIL758" s="89"/>
      <c r="GIM758" s="508"/>
      <c r="GIN758" s="508"/>
      <c r="GIO758" s="508"/>
      <c r="GIP758" s="508"/>
      <c r="GIQ758" s="508"/>
      <c r="GIR758" s="203"/>
      <c r="GIS758" s="107"/>
      <c r="GIT758" s="508"/>
      <c r="GIU758" s="508"/>
      <c r="GIV758" s="508"/>
      <c r="GIW758" s="508"/>
      <c r="GIX758" s="508"/>
      <c r="GIY758" s="508"/>
      <c r="GIZ758" s="508"/>
      <c r="GJA758" s="168"/>
      <c r="GJB758" s="168"/>
      <c r="GJC758" s="168"/>
      <c r="GJD758" s="168"/>
      <c r="GJE758" s="168"/>
      <c r="GJF758" s="168"/>
      <c r="GJG758" s="168"/>
      <c r="GJH758" s="168"/>
      <c r="GJI758" s="168"/>
      <c r="GJJ758" s="168"/>
      <c r="GJK758" s="168"/>
      <c r="GJL758" s="168"/>
      <c r="GJM758" s="168"/>
      <c r="GJN758" s="168"/>
      <c r="GJO758" s="168"/>
      <c r="GJP758" s="168"/>
      <c r="GJQ758" s="168"/>
      <c r="GJR758" s="168"/>
      <c r="GJS758" s="168"/>
      <c r="GJT758" s="168"/>
      <c r="GJU758" s="168"/>
      <c r="GJV758" s="168"/>
      <c r="GJW758" s="168"/>
      <c r="GJX758" s="168"/>
      <c r="GJY758" s="168"/>
      <c r="GJZ758" s="168"/>
      <c r="GKA758" s="168"/>
      <c r="GKB758" s="168"/>
      <c r="GKC758" s="168"/>
      <c r="GKD758" s="168"/>
      <c r="GKE758" s="168"/>
      <c r="GKF758" s="168"/>
      <c r="GKG758" s="168"/>
      <c r="GKH758" s="168"/>
      <c r="GKI758" s="168"/>
      <c r="GKJ758" s="168"/>
      <c r="GKK758" s="168"/>
      <c r="GKL758" s="168"/>
      <c r="GKM758" s="168"/>
      <c r="GKN758" s="168"/>
      <c r="GKO758" s="168"/>
      <c r="GKP758" s="168"/>
      <c r="GKQ758" s="168"/>
      <c r="GKR758" s="168"/>
      <c r="GKS758" s="508"/>
      <c r="GKT758" s="508"/>
      <c r="GKU758" s="508"/>
      <c r="GKV758" s="508"/>
      <c r="GKW758" s="508"/>
      <c r="GKX758" s="508"/>
      <c r="GKY758" s="508"/>
      <c r="GKZ758" s="508"/>
      <c r="GLA758" s="508"/>
      <c r="GLB758" s="508"/>
      <c r="GLC758" s="508"/>
      <c r="GLD758" s="508"/>
      <c r="GLE758" s="508"/>
      <c r="GLF758" s="508"/>
      <c r="GLG758" s="508"/>
      <c r="GLH758" s="508"/>
      <c r="GLI758" s="508"/>
      <c r="GLJ758" s="508"/>
      <c r="GLK758" s="508"/>
      <c r="GLL758" s="508"/>
      <c r="GLM758" s="508"/>
      <c r="GLN758" s="508"/>
      <c r="GLO758" s="508"/>
      <c r="GLP758" s="508"/>
      <c r="GLQ758" s="89"/>
      <c r="GLR758" s="89"/>
      <c r="GLS758" s="89"/>
      <c r="GLT758" s="89"/>
      <c r="GLU758" s="89"/>
      <c r="GLV758" s="508"/>
      <c r="GLW758" s="508"/>
      <c r="GLX758" s="89"/>
      <c r="GLY758" s="89"/>
      <c r="GLZ758" s="508"/>
      <c r="GMA758" s="508"/>
      <c r="GMB758" s="89"/>
      <c r="GMC758" s="89"/>
      <c r="GMD758" s="508"/>
      <c r="GME758" s="508"/>
      <c r="GMF758" s="508"/>
      <c r="GMG758" s="508"/>
      <c r="GMH758" s="508"/>
      <c r="GMI758" s="508"/>
      <c r="GMJ758" s="508"/>
      <c r="GMK758" s="89"/>
      <c r="GML758" s="89"/>
      <c r="GMM758" s="508"/>
      <c r="GMN758" s="508"/>
      <c r="GMO758" s="89"/>
      <c r="GMP758" s="89"/>
      <c r="GMQ758" s="508"/>
      <c r="GMR758" s="508"/>
      <c r="GMS758" s="508"/>
      <c r="GMT758" s="508"/>
      <c r="GMU758" s="508"/>
      <c r="GMV758" s="203"/>
      <c r="GMW758" s="107"/>
      <c r="GMX758" s="508"/>
      <c r="GMY758" s="508"/>
      <c r="GMZ758" s="508"/>
      <c r="GNA758" s="508"/>
      <c r="GNB758" s="508"/>
      <c r="GNC758" s="508"/>
      <c r="GND758" s="508"/>
      <c r="GNE758" s="168"/>
      <c r="GNF758" s="168"/>
      <c r="GNG758" s="168"/>
      <c r="GNH758" s="168"/>
      <c r="GNI758" s="168"/>
      <c r="GNJ758" s="168"/>
      <c r="GNK758" s="168"/>
      <c r="GNL758" s="168"/>
      <c r="GNM758" s="168"/>
      <c r="GNN758" s="168"/>
      <c r="GNO758" s="168"/>
      <c r="GNP758" s="168"/>
      <c r="GNQ758" s="168"/>
      <c r="GNR758" s="168"/>
      <c r="GNS758" s="168"/>
      <c r="GNT758" s="168"/>
      <c r="GNU758" s="168"/>
      <c r="GNV758" s="168"/>
      <c r="GNW758" s="168"/>
      <c r="GNX758" s="168"/>
      <c r="GNY758" s="168"/>
      <c r="GNZ758" s="168"/>
      <c r="GOA758" s="168"/>
      <c r="GOB758" s="168"/>
      <c r="GOC758" s="168"/>
      <c r="GOD758" s="168"/>
      <c r="GOE758" s="168"/>
      <c r="GOF758" s="168"/>
      <c r="GOG758" s="168"/>
      <c r="GOH758" s="168"/>
      <c r="GOI758" s="168"/>
      <c r="GOJ758" s="168"/>
      <c r="GOK758" s="168"/>
      <c r="GOL758" s="168"/>
      <c r="GOM758" s="168"/>
      <c r="GON758" s="168"/>
      <c r="GOO758" s="168"/>
      <c r="GOP758" s="168"/>
      <c r="GOQ758" s="168"/>
      <c r="GOR758" s="168"/>
      <c r="GOS758" s="168"/>
      <c r="GOT758" s="168"/>
      <c r="GOU758" s="168"/>
      <c r="GOV758" s="168"/>
      <c r="GOW758" s="508"/>
      <c r="GOX758" s="508"/>
      <c r="GOY758" s="508"/>
      <c r="GOZ758" s="508"/>
      <c r="GPA758" s="508"/>
      <c r="GPB758" s="508"/>
      <c r="GPC758" s="508"/>
      <c r="GPD758" s="508"/>
      <c r="GPE758" s="508"/>
      <c r="GPF758" s="508"/>
      <c r="GPG758" s="508"/>
      <c r="GPH758" s="508"/>
      <c r="GPI758" s="508"/>
      <c r="GPJ758" s="508"/>
      <c r="GPK758" s="508"/>
      <c r="GPL758" s="508"/>
      <c r="GPM758" s="508"/>
      <c r="GPN758" s="508"/>
      <c r="GPO758" s="508"/>
      <c r="GPP758" s="508"/>
      <c r="GPQ758" s="508"/>
      <c r="GPR758" s="508"/>
      <c r="GPS758" s="508"/>
      <c r="GPT758" s="508"/>
      <c r="GPU758" s="89"/>
      <c r="GPV758" s="89"/>
      <c r="GPW758" s="89"/>
      <c r="GPX758" s="89"/>
      <c r="GPY758" s="89"/>
      <c r="GPZ758" s="508"/>
      <c r="GQA758" s="508"/>
      <c r="GQB758" s="89"/>
      <c r="GQC758" s="89"/>
      <c r="GQD758" s="508"/>
      <c r="GQE758" s="508"/>
      <c r="GQF758" s="89"/>
      <c r="GQG758" s="89"/>
      <c r="GQH758" s="508"/>
      <c r="GQI758" s="508"/>
      <c r="GQJ758" s="508"/>
      <c r="GQK758" s="508"/>
      <c r="GQL758" s="508"/>
      <c r="GQM758" s="508"/>
      <c r="GQN758" s="508"/>
      <c r="GQO758" s="89"/>
      <c r="GQP758" s="89"/>
      <c r="GQQ758" s="508"/>
      <c r="GQR758" s="508"/>
      <c r="GQS758" s="89"/>
      <c r="GQT758" s="89"/>
      <c r="GQU758" s="508"/>
      <c r="GQV758" s="508"/>
      <c r="GQW758" s="508"/>
      <c r="GQX758" s="508"/>
      <c r="GQY758" s="508"/>
      <c r="GQZ758" s="203"/>
      <c r="GRA758" s="107"/>
      <c r="GRB758" s="508"/>
      <c r="GRC758" s="508"/>
      <c r="GRD758" s="508"/>
      <c r="GRE758" s="508"/>
      <c r="GRF758" s="508"/>
      <c r="GRG758" s="508"/>
      <c r="GRH758" s="508"/>
      <c r="GRI758" s="168"/>
      <c r="GRJ758" s="168"/>
      <c r="GRK758" s="168"/>
      <c r="GRL758" s="168"/>
      <c r="GRM758" s="168"/>
      <c r="GRN758" s="168"/>
      <c r="GRO758" s="168"/>
      <c r="GRP758" s="168"/>
      <c r="GRQ758" s="168"/>
      <c r="GRR758" s="168"/>
      <c r="GRS758" s="168"/>
      <c r="GRT758" s="168"/>
      <c r="GRU758" s="168"/>
      <c r="GRV758" s="168"/>
      <c r="GRW758" s="168"/>
      <c r="GRX758" s="168"/>
      <c r="GRY758" s="168"/>
      <c r="GRZ758" s="168"/>
      <c r="GSA758" s="168"/>
      <c r="GSB758" s="168"/>
      <c r="GSC758" s="168"/>
      <c r="GSD758" s="168"/>
      <c r="GSE758" s="168"/>
      <c r="GSF758" s="168"/>
      <c r="GSG758" s="168"/>
      <c r="GSH758" s="168"/>
      <c r="GSI758" s="168"/>
      <c r="GSJ758" s="168"/>
      <c r="GSK758" s="168"/>
      <c r="GSL758" s="168"/>
      <c r="GSM758" s="168"/>
      <c r="GSN758" s="168"/>
      <c r="GSO758" s="168"/>
      <c r="GSP758" s="168"/>
      <c r="GSQ758" s="168"/>
      <c r="GSR758" s="168"/>
      <c r="GSS758" s="168"/>
      <c r="GST758" s="168"/>
      <c r="GSU758" s="168"/>
      <c r="GSV758" s="168"/>
      <c r="GSW758" s="168"/>
      <c r="GSX758" s="168"/>
      <c r="GSY758" s="168"/>
      <c r="GSZ758" s="168"/>
      <c r="GTA758" s="508"/>
      <c r="GTB758" s="508"/>
      <c r="GTC758" s="508"/>
      <c r="GTD758" s="508"/>
      <c r="GTE758" s="508"/>
      <c r="GTF758" s="508"/>
      <c r="GTG758" s="508"/>
      <c r="GTH758" s="508"/>
      <c r="GTI758" s="508"/>
      <c r="GTJ758" s="508"/>
      <c r="GTK758" s="508"/>
      <c r="GTL758" s="508"/>
      <c r="GTM758" s="508"/>
      <c r="GTN758" s="508"/>
      <c r="GTO758" s="508"/>
      <c r="GTP758" s="508"/>
      <c r="GTQ758" s="508"/>
      <c r="GTR758" s="508"/>
      <c r="GTS758" s="508"/>
      <c r="GTT758" s="508"/>
      <c r="GTU758" s="508"/>
      <c r="GTV758" s="508"/>
      <c r="GTW758" s="508"/>
      <c r="GTX758" s="508"/>
      <c r="GTY758" s="89"/>
      <c r="GTZ758" s="89"/>
      <c r="GUA758" s="89"/>
      <c r="GUB758" s="89"/>
      <c r="GUC758" s="89"/>
      <c r="GUD758" s="508"/>
      <c r="GUE758" s="508"/>
      <c r="GUF758" s="89"/>
      <c r="GUG758" s="89"/>
      <c r="GUH758" s="508"/>
      <c r="GUI758" s="508"/>
      <c r="GUJ758" s="89"/>
      <c r="GUK758" s="89"/>
      <c r="GUL758" s="508"/>
      <c r="GUM758" s="508"/>
      <c r="GUN758" s="508"/>
      <c r="GUO758" s="508"/>
      <c r="GUP758" s="508"/>
      <c r="GUQ758" s="508"/>
      <c r="GUR758" s="508"/>
      <c r="GUS758" s="89"/>
      <c r="GUT758" s="89"/>
      <c r="GUU758" s="508"/>
      <c r="GUV758" s="508"/>
      <c r="GUW758" s="89"/>
      <c r="GUX758" s="89"/>
      <c r="GUY758" s="508"/>
      <c r="GUZ758" s="508"/>
      <c r="GVA758" s="508"/>
      <c r="GVB758" s="508"/>
      <c r="GVC758" s="508"/>
      <c r="GVD758" s="203"/>
      <c r="GVE758" s="107"/>
      <c r="GVF758" s="508"/>
      <c r="GVG758" s="508"/>
      <c r="GVH758" s="508"/>
      <c r="GVI758" s="508"/>
      <c r="GVJ758" s="508"/>
      <c r="GVK758" s="508"/>
      <c r="GVL758" s="508"/>
      <c r="GVM758" s="168"/>
      <c r="GVN758" s="168"/>
      <c r="GVO758" s="168"/>
      <c r="GVP758" s="168"/>
      <c r="GVQ758" s="168"/>
      <c r="GVR758" s="168"/>
      <c r="GVS758" s="168"/>
      <c r="GVT758" s="168"/>
      <c r="GVU758" s="168"/>
      <c r="GVV758" s="168"/>
      <c r="GVW758" s="168"/>
      <c r="GVX758" s="168"/>
      <c r="GVY758" s="168"/>
      <c r="GVZ758" s="168"/>
      <c r="GWA758" s="168"/>
      <c r="GWB758" s="168"/>
      <c r="GWC758" s="168"/>
      <c r="GWD758" s="168"/>
      <c r="GWE758" s="168"/>
      <c r="GWF758" s="168"/>
      <c r="GWG758" s="168"/>
      <c r="GWH758" s="168"/>
      <c r="GWI758" s="168"/>
      <c r="GWJ758" s="168"/>
      <c r="GWK758" s="168"/>
      <c r="GWL758" s="168"/>
      <c r="GWM758" s="168"/>
      <c r="GWN758" s="168"/>
      <c r="GWO758" s="168"/>
      <c r="GWP758" s="168"/>
      <c r="GWQ758" s="168"/>
      <c r="GWR758" s="168"/>
      <c r="GWS758" s="168"/>
      <c r="GWT758" s="168"/>
      <c r="GWU758" s="168"/>
      <c r="GWV758" s="168"/>
      <c r="GWW758" s="168"/>
      <c r="GWX758" s="168"/>
      <c r="GWY758" s="168"/>
      <c r="GWZ758" s="168"/>
      <c r="GXA758" s="168"/>
      <c r="GXB758" s="168"/>
      <c r="GXC758" s="168"/>
      <c r="GXD758" s="168"/>
      <c r="GXE758" s="508"/>
      <c r="GXF758" s="508"/>
      <c r="GXG758" s="508"/>
      <c r="GXH758" s="508"/>
      <c r="GXI758" s="508"/>
      <c r="GXJ758" s="508"/>
      <c r="GXK758" s="508"/>
      <c r="GXL758" s="508"/>
      <c r="GXM758" s="508"/>
      <c r="GXN758" s="508"/>
      <c r="GXO758" s="508"/>
      <c r="GXP758" s="508"/>
      <c r="GXQ758" s="508"/>
      <c r="GXR758" s="508"/>
      <c r="GXS758" s="508"/>
      <c r="GXT758" s="508"/>
      <c r="GXU758" s="508"/>
      <c r="GXV758" s="508"/>
      <c r="GXW758" s="508"/>
      <c r="GXX758" s="508"/>
      <c r="GXY758" s="508"/>
      <c r="GXZ758" s="508"/>
      <c r="GYA758" s="508"/>
      <c r="GYB758" s="508"/>
      <c r="GYC758" s="89"/>
      <c r="GYD758" s="89"/>
      <c r="GYE758" s="89"/>
      <c r="GYF758" s="89"/>
      <c r="GYG758" s="89"/>
      <c r="GYH758" s="508"/>
      <c r="GYI758" s="508"/>
      <c r="GYJ758" s="89"/>
      <c r="GYK758" s="89"/>
      <c r="GYL758" s="508"/>
      <c r="GYM758" s="508"/>
      <c r="GYN758" s="89"/>
      <c r="GYO758" s="89"/>
      <c r="GYP758" s="508"/>
      <c r="GYQ758" s="508"/>
      <c r="GYR758" s="508"/>
      <c r="GYS758" s="508"/>
      <c r="GYT758" s="508"/>
      <c r="GYU758" s="508"/>
      <c r="GYV758" s="508"/>
      <c r="GYW758" s="89"/>
      <c r="GYX758" s="89"/>
      <c r="GYY758" s="508"/>
      <c r="GYZ758" s="508"/>
      <c r="GZA758" s="89"/>
      <c r="GZB758" s="89"/>
      <c r="GZC758" s="508"/>
      <c r="GZD758" s="508"/>
      <c r="GZE758" s="508"/>
      <c r="GZF758" s="508"/>
      <c r="GZG758" s="508"/>
      <c r="GZH758" s="203"/>
      <c r="GZI758" s="107"/>
      <c r="GZJ758" s="508"/>
      <c r="GZK758" s="508"/>
      <c r="GZL758" s="508"/>
      <c r="GZM758" s="508"/>
      <c r="GZN758" s="508"/>
      <c r="GZO758" s="508"/>
      <c r="GZP758" s="508"/>
      <c r="GZQ758" s="168"/>
      <c r="GZR758" s="168"/>
      <c r="GZS758" s="168"/>
      <c r="GZT758" s="168"/>
      <c r="GZU758" s="168"/>
      <c r="GZV758" s="168"/>
      <c r="GZW758" s="168"/>
      <c r="GZX758" s="168"/>
      <c r="GZY758" s="168"/>
      <c r="GZZ758" s="168"/>
      <c r="HAA758" s="168"/>
      <c r="HAB758" s="168"/>
      <c r="HAC758" s="168"/>
      <c r="HAD758" s="168"/>
      <c r="HAE758" s="168"/>
      <c r="HAF758" s="168"/>
      <c r="HAG758" s="168"/>
      <c r="HAH758" s="168"/>
      <c r="HAI758" s="168"/>
      <c r="HAJ758" s="168"/>
      <c r="HAK758" s="168"/>
      <c r="HAL758" s="168"/>
      <c r="HAM758" s="168"/>
      <c r="HAN758" s="168"/>
      <c r="HAO758" s="168"/>
      <c r="HAP758" s="168"/>
      <c r="HAQ758" s="168"/>
      <c r="HAR758" s="168"/>
      <c r="HAS758" s="168"/>
      <c r="HAT758" s="168"/>
      <c r="HAU758" s="168"/>
      <c r="HAV758" s="168"/>
      <c r="HAW758" s="168"/>
      <c r="HAX758" s="168"/>
      <c r="HAY758" s="168"/>
      <c r="HAZ758" s="168"/>
      <c r="HBA758" s="168"/>
      <c r="HBB758" s="168"/>
      <c r="HBC758" s="168"/>
      <c r="HBD758" s="168"/>
      <c r="HBE758" s="168"/>
      <c r="HBF758" s="168"/>
      <c r="HBG758" s="168"/>
      <c r="HBH758" s="168"/>
      <c r="HBI758" s="508"/>
      <c r="HBJ758" s="508"/>
      <c r="HBK758" s="508"/>
      <c r="HBL758" s="508"/>
      <c r="HBM758" s="508"/>
      <c r="HBN758" s="508"/>
      <c r="HBO758" s="508"/>
      <c r="HBP758" s="508"/>
      <c r="HBQ758" s="508"/>
      <c r="HBR758" s="508"/>
      <c r="HBS758" s="508"/>
      <c r="HBT758" s="508"/>
      <c r="HBU758" s="508"/>
      <c r="HBV758" s="508"/>
      <c r="HBW758" s="508"/>
      <c r="HBX758" s="508"/>
      <c r="HBY758" s="508"/>
      <c r="HBZ758" s="508"/>
      <c r="HCA758" s="508"/>
      <c r="HCB758" s="508"/>
      <c r="HCC758" s="508"/>
      <c r="HCD758" s="508"/>
      <c r="HCE758" s="508"/>
      <c r="HCF758" s="508"/>
      <c r="HCG758" s="89"/>
      <c r="HCH758" s="89"/>
      <c r="HCI758" s="89"/>
      <c r="HCJ758" s="89"/>
      <c r="HCK758" s="89"/>
      <c r="HCL758" s="508"/>
      <c r="HCM758" s="508"/>
      <c r="HCN758" s="89"/>
      <c r="HCO758" s="89"/>
      <c r="HCP758" s="508"/>
      <c r="HCQ758" s="508"/>
      <c r="HCR758" s="89"/>
      <c r="HCS758" s="89"/>
      <c r="HCT758" s="508"/>
      <c r="HCU758" s="508"/>
      <c r="HCV758" s="508"/>
      <c r="HCW758" s="508"/>
      <c r="HCX758" s="508"/>
      <c r="HCY758" s="508"/>
      <c r="HCZ758" s="508"/>
      <c r="HDA758" s="89"/>
      <c r="HDB758" s="89"/>
      <c r="HDC758" s="508"/>
      <c r="HDD758" s="508"/>
      <c r="HDE758" s="89"/>
      <c r="HDF758" s="89"/>
      <c r="HDG758" s="508"/>
      <c r="HDH758" s="508"/>
      <c r="HDI758" s="508"/>
      <c r="HDJ758" s="508"/>
      <c r="HDK758" s="508"/>
      <c r="HDL758" s="203"/>
      <c r="HDM758" s="107"/>
      <c r="HDN758" s="508"/>
      <c r="HDO758" s="508"/>
      <c r="HDP758" s="508"/>
      <c r="HDQ758" s="508"/>
      <c r="HDR758" s="508"/>
      <c r="HDS758" s="508"/>
      <c r="HDT758" s="508"/>
      <c r="HDU758" s="168"/>
      <c r="HDV758" s="168"/>
      <c r="HDW758" s="168"/>
      <c r="HDX758" s="168"/>
      <c r="HDY758" s="168"/>
      <c r="HDZ758" s="168"/>
      <c r="HEA758" s="168"/>
      <c r="HEB758" s="168"/>
      <c r="HEC758" s="168"/>
      <c r="HED758" s="168"/>
      <c r="HEE758" s="168"/>
      <c r="HEF758" s="168"/>
      <c r="HEG758" s="168"/>
      <c r="HEH758" s="168"/>
      <c r="HEI758" s="168"/>
      <c r="HEJ758" s="168"/>
      <c r="HEK758" s="168"/>
      <c r="HEL758" s="168"/>
      <c r="HEM758" s="168"/>
      <c r="HEN758" s="168"/>
      <c r="HEO758" s="168"/>
      <c r="HEP758" s="168"/>
      <c r="HEQ758" s="168"/>
      <c r="HER758" s="168"/>
      <c r="HES758" s="168"/>
      <c r="HET758" s="168"/>
      <c r="HEU758" s="168"/>
      <c r="HEV758" s="168"/>
      <c r="HEW758" s="168"/>
      <c r="HEX758" s="168"/>
      <c r="HEY758" s="168"/>
      <c r="HEZ758" s="168"/>
      <c r="HFA758" s="168"/>
      <c r="HFB758" s="168"/>
      <c r="HFC758" s="168"/>
      <c r="HFD758" s="168"/>
      <c r="HFE758" s="168"/>
      <c r="HFF758" s="168"/>
      <c r="HFG758" s="168"/>
      <c r="HFH758" s="168"/>
      <c r="HFI758" s="168"/>
      <c r="HFJ758" s="168"/>
      <c r="HFK758" s="168"/>
      <c r="HFL758" s="168"/>
      <c r="HFM758" s="508"/>
      <c r="HFN758" s="508"/>
      <c r="HFO758" s="508"/>
      <c r="HFP758" s="508"/>
      <c r="HFQ758" s="508"/>
      <c r="HFR758" s="508"/>
      <c r="HFS758" s="508"/>
      <c r="HFT758" s="508"/>
      <c r="HFU758" s="508"/>
      <c r="HFV758" s="508"/>
      <c r="HFW758" s="508"/>
      <c r="HFX758" s="508"/>
      <c r="HFY758" s="508"/>
      <c r="HFZ758" s="508"/>
      <c r="HGA758" s="508"/>
      <c r="HGB758" s="508"/>
      <c r="HGC758" s="508"/>
      <c r="HGD758" s="508"/>
      <c r="HGE758" s="508"/>
      <c r="HGF758" s="508"/>
      <c r="HGG758" s="508"/>
      <c r="HGH758" s="508"/>
      <c r="HGI758" s="508"/>
      <c r="HGJ758" s="508"/>
      <c r="HGK758" s="89"/>
      <c r="HGL758" s="89"/>
      <c r="HGM758" s="89"/>
      <c r="HGN758" s="89"/>
      <c r="HGO758" s="89"/>
      <c r="HGP758" s="508"/>
      <c r="HGQ758" s="508"/>
      <c r="HGR758" s="89"/>
      <c r="HGS758" s="89"/>
      <c r="HGT758" s="508"/>
      <c r="HGU758" s="508"/>
      <c r="HGV758" s="89"/>
      <c r="HGW758" s="89"/>
      <c r="HGX758" s="508"/>
      <c r="HGY758" s="508"/>
      <c r="HGZ758" s="508"/>
      <c r="HHA758" s="508"/>
      <c r="HHB758" s="508"/>
      <c r="HHC758" s="508"/>
      <c r="HHD758" s="508"/>
      <c r="HHE758" s="89"/>
      <c r="HHF758" s="89"/>
      <c r="HHG758" s="508"/>
      <c r="HHH758" s="508"/>
      <c r="HHI758" s="89"/>
      <c r="HHJ758" s="89"/>
      <c r="HHK758" s="508"/>
      <c r="HHL758" s="508"/>
      <c r="HHM758" s="508"/>
      <c r="HHN758" s="508"/>
      <c r="HHO758" s="508"/>
      <c r="HHP758" s="203"/>
      <c r="HHQ758" s="107"/>
      <c r="HHR758" s="508"/>
      <c r="HHS758" s="508"/>
      <c r="HHT758" s="508"/>
      <c r="HHU758" s="508"/>
      <c r="HHV758" s="508"/>
      <c r="HHW758" s="508"/>
      <c r="HHX758" s="508"/>
      <c r="HHY758" s="168"/>
      <c r="HHZ758" s="168"/>
      <c r="HIA758" s="168"/>
      <c r="HIB758" s="168"/>
      <c r="HIC758" s="168"/>
      <c r="HID758" s="168"/>
      <c r="HIE758" s="168"/>
      <c r="HIF758" s="168"/>
      <c r="HIG758" s="168"/>
      <c r="HIH758" s="168"/>
      <c r="HII758" s="168"/>
      <c r="HIJ758" s="168"/>
      <c r="HIK758" s="168"/>
      <c r="HIL758" s="168"/>
      <c r="HIM758" s="168"/>
      <c r="HIN758" s="168"/>
      <c r="HIO758" s="168"/>
      <c r="HIP758" s="168"/>
      <c r="HIQ758" s="168"/>
      <c r="HIR758" s="168"/>
      <c r="HIS758" s="168"/>
      <c r="HIT758" s="168"/>
      <c r="HIU758" s="168"/>
      <c r="HIV758" s="168"/>
      <c r="HIW758" s="168"/>
      <c r="HIX758" s="168"/>
      <c r="HIY758" s="168"/>
      <c r="HIZ758" s="168"/>
      <c r="HJA758" s="168"/>
      <c r="HJB758" s="168"/>
      <c r="HJC758" s="168"/>
      <c r="HJD758" s="168"/>
      <c r="HJE758" s="168"/>
      <c r="HJF758" s="168"/>
      <c r="HJG758" s="168"/>
      <c r="HJH758" s="168"/>
      <c r="HJI758" s="168"/>
      <c r="HJJ758" s="168"/>
      <c r="HJK758" s="168"/>
      <c r="HJL758" s="168"/>
      <c r="HJM758" s="168"/>
      <c r="HJN758" s="168"/>
      <c r="HJO758" s="168"/>
      <c r="HJP758" s="168"/>
      <c r="HJQ758" s="508"/>
      <c r="HJR758" s="508"/>
      <c r="HJS758" s="508"/>
      <c r="HJT758" s="508"/>
      <c r="HJU758" s="508"/>
      <c r="HJV758" s="508"/>
      <c r="HJW758" s="508"/>
      <c r="HJX758" s="508"/>
      <c r="HJY758" s="508"/>
      <c r="HJZ758" s="508"/>
      <c r="HKA758" s="508"/>
      <c r="HKB758" s="508"/>
      <c r="HKC758" s="508"/>
      <c r="HKD758" s="508"/>
      <c r="HKE758" s="508"/>
      <c r="HKF758" s="508"/>
      <c r="HKG758" s="508"/>
      <c r="HKH758" s="508"/>
      <c r="HKI758" s="508"/>
      <c r="HKJ758" s="508"/>
      <c r="HKK758" s="508"/>
      <c r="HKL758" s="508"/>
      <c r="HKM758" s="508"/>
      <c r="HKN758" s="508"/>
      <c r="HKO758" s="89"/>
      <c r="HKP758" s="89"/>
      <c r="HKQ758" s="89"/>
      <c r="HKR758" s="89"/>
      <c r="HKS758" s="89"/>
      <c r="HKT758" s="508"/>
      <c r="HKU758" s="508"/>
      <c r="HKV758" s="89"/>
      <c r="HKW758" s="89"/>
      <c r="HKX758" s="508"/>
      <c r="HKY758" s="508"/>
      <c r="HKZ758" s="89"/>
      <c r="HLA758" s="89"/>
      <c r="HLB758" s="508"/>
      <c r="HLC758" s="508"/>
      <c r="HLD758" s="508"/>
      <c r="HLE758" s="508"/>
      <c r="HLF758" s="508"/>
      <c r="HLG758" s="508"/>
      <c r="HLH758" s="508"/>
      <c r="HLI758" s="89"/>
      <c r="HLJ758" s="89"/>
      <c r="HLK758" s="508"/>
      <c r="HLL758" s="508"/>
      <c r="HLM758" s="89"/>
      <c r="HLN758" s="89"/>
      <c r="HLO758" s="508"/>
      <c r="HLP758" s="508"/>
      <c r="HLQ758" s="508"/>
      <c r="HLR758" s="508"/>
      <c r="HLS758" s="508"/>
      <c r="HLT758" s="203"/>
      <c r="HLU758" s="107"/>
      <c r="HLV758" s="508"/>
      <c r="HLW758" s="508"/>
      <c r="HLX758" s="508"/>
      <c r="HLY758" s="508"/>
      <c r="HLZ758" s="508"/>
      <c r="HMA758" s="508"/>
      <c r="HMB758" s="508"/>
      <c r="HMC758" s="168"/>
      <c r="HMD758" s="168"/>
      <c r="HME758" s="168"/>
      <c r="HMF758" s="168"/>
      <c r="HMG758" s="168"/>
      <c r="HMH758" s="168"/>
      <c r="HMI758" s="168"/>
      <c r="HMJ758" s="168"/>
      <c r="HMK758" s="168"/>
      <c r="HML758" s="168"/>
      <c r="HMM758" s="168"/>
      <c r="HMN758" s="168"/>
      <c r="HMO758" s="168"/>
      <c r="HMP758" s="168"/>
      <c r="HMQ758" s="168"/>
      <c r="HMR758" s="168"/>
      <c r="HMS758" s="168"/>
      <c r="HMT758" s="168"/>
      <c r="HMU758" s="168"/>
      <c r="HMV758" s="168"/>
      <c r="HMW758" s="168"/>
      <c r="HMX758" s="168"/>
      <c r="HMY758" s="168"/>
      <c r="HMZ758" s="168"/>
      <c r="HNA758" s="168"/>
      <c r="HNB758" s="168"/>
      <c r="HNC758" s="168"/>
      <c r="HND758" s="168"/>
      <c r="HNE758" s="168"/>
      <c r="HNF758" s="168"/>
      <c r="HNG758" s="168"/>
      <c r="HNH758" s="168"/>
      <c r="HNI758" s="168"/>
      <c r="HNJ758" s="168"/>
      <c r="HNK758" s="168"/>
      <c r="HNL758" s="168"/>
      <c r="HNM758" s="168"/>
      <c r="HNN758" s="168"/>
      <c r="HNO758" s="168"/>
      <c r="HNP758" s="168"/>
      <c r="HNQ758" s="168"/>
      <c r="HNR758" s="168"/>
      <c r="HNS758" s="168"/>
      <c r="HNT758" s="168"/>
      <c r="HNU758" s="508"/>
      <c r="HNV758" s="508"/>
      <c r="HNW758" s="508"/>
      <c r="HNX758" s="508"/>
      <c r="HNY758" s="508"/>
      <c r="HNZ758" s="508"/>
      <c r="HOA758" s="508"/>
      <c r="HOB758" s="508"/>
      <c r="HOC758" s="508"/>
      <c r="HOD758" s="508"/>
      <c r="HOE758" s="508"/>
      <c r="HOF758" s="508"/>
      <c r="HOG758" s="508"/>
      <c r="HOH758" s="508"/>
      <c r="HOI758" s="508"/>
      <c r="HOJ758" s="508"/>
      <c r="HOK758" s="508"/>
      <c r="HOL758" s="508"/>
      <c r="HOM758" s="508"/>
      <c r="HON758" s="508"/>
      <c r="HOO758" s="508"/>
      <c r="HOP758" s="508"/>
      <c r="HOQ758" s="508"/>
      <c r="HOR758" s="508"/>
      <c r="HOS758" s="89"/>
      <c r="HOT758" s="89"/>
      <c r="HOU758" s="89"/>
      <c r="HOV758" s="89"/>
      <c r="HOW758" s="89"/>
      <c r="HOX758" s="508"/>
      <c r="HOY758" s="508"/>
      <c r="HOZ758" s="89"/>
      <c r="HPA758" s="89"/>
      <c r="HPB758" s="508"/>
      <c r="HPC758" s="508"/>
      <c r="HPD758" s="89"/>
      <c r="HPE758" s="89"/>
      <c r="HPF758" s="508"/>
      <c r="HPG758" s="508"/>
      <c r="HPH758" s="508"/>
      <c r="HPI758" s="508"/>
      <c r="HPJ758" s="508"/>
      <c r="HPK758" s="508"/>
      <c r="HPL758" s="508"/>
      <c r="HPM758" s="89"/>
      <c r="HPN758" s="89"/>
      <c r="HPO758" s="508"/>
      <c r="HPP758" s="508"/>
      <c r="HPQ758" s="89"/>
      <c r="HPR758" s="89"/>
      <c r="HPS758" s="508"/>
      <c r="HPT758" s="508"/>
      <c r="HPU758" s="508"/>
      <c r="HPV758" s="508"/>
      <c r="HPW758" s="508"/>
      <c r="HPX758" s="203"/>
      <c r="HPY758" s="107"/>
      <c r="HPZ758" s="508"/>
      <c r="HQA758" s="508"/>
      <c r="HQB758" s="508"/>
      <c r="HQC758" s="508"/>
      <c r="HQD758" s="508"/>
      <c r="HQE758" s="508"/>
      <c r="HQF758" s="508"/>
      <c r="HQG758" s="168"/>
      <c r="HQH758" s="168"/>
      <c r="HQI758" s="168"/>
      <c r="HQJ758" s="168"/>
      <c r="HQK758" s="168"/>
      <c r="HQL758" s="168"/>
      <c r="HQM758" s="168"/>
      <c r="HQN758" s="168"/>
      <c r="HQO758" s="168"/>
      <c r="HQP758" s="168"/>
      <c r="HQQ758" s="168"/>
      <c r="HQR758" s="168"/>
      <c r="HQS758" s="168"/>
      <c r="HQT758" s="168"/>
      <c r="HQU758" s="168"/>
      <c r="HQV758" s="168"/>
      <c r="HQW758" s="168"/>
      <c r="HQX758" s="168"/>
      <c r="HQY758" s="168"/>
      <c r="HQZ758" s="168"/>
      <c r="HRA758" s="168"/>
      <c r="HRB758" s="168"/>
      <c r="HRC758" s="168"/>
      <c r="HRD758" s="168"/>
      <c r="HRE758" s="168"/>
      <c r="HRF758" s="168"/>
      <c r="HRG758" s="168"/>
      <c r="HRH758" s="168"/>
      <c r="HRI758" s="168"/>
      <c r="HRJ758" s="168"/>
      <c r="HRK758" s="168"/>
      <c r="HRL758" s="168"/>
      <c r="HRM758" s="168"/>
      <c r="HRN758" s="168"/>
      <c r="HRO758" s="168"/>
      <c r="HRP758" s="168"/>
      <c r="HRQ758" s="168"/>
      <c r="HRR758" s="168"/>
      <c r="HRS758" s="168"/>
      <c r="HRT758" s="168"/>
      <c r="HRU758" s="168"/>
      <c r="HRV758" s="168"/>
      <c r="HRW758" s="168"/>
      <c r="HRX758" s="168"/>
      <c r="HRY758" s="508"/>
      <c r="HRZ758" s="508"/>
      <c r="HSA758" s="508"/>
      <c r="HSB758" s="508"/>
      <c r="HSC758" s="508"/>
      <c r="HSD758" s="508"/>
      <c r="HSE758" s="508"/>
      <c r="HSF758" s="508"/>
      <c r="HSG758" s="508"/>
      <c r="HSH758" s="508"/>
      <c r="HSI758" s="508"/>
      <c r="HSJ758" s="508"/>
      <c r="HSK758" s="508"/>
      <c r="HSL758" s="508"/>
      <c r="HSM758" s="508"/>
      <c r="HSN758" s="508"/>
      <c r="HSO758" s="508"/>
      <c r="HSP758" s="508"/>
      <c r="HSQ758" s="508"/>
      <c r="HSR758" s="508"/>
      <c r="HSS758" s="508"/>
      <c r="HST758" s="508"/>
      <c r="HSU758" s="508"/>
      <c r="HSV758" s="508"/>
      <c r="HSW758" s="89"/>
      <c r="HSX758" s="89"/>
      <c r="HSY758" s="89"/>
      <c r="HSZ758" s="89"/>
      <c r="HTA758" s="89"/>
      <c r="HTB758" s="508"/>
      <c r="HTC758" s="508"/>
      <c r="HTD758" s="89"/>
      <c r="HTE758" s="89"/>
      <c r="HTF758" s="508"/>
      <c r="HTG758" s="508"/>
      <c r="HTH758" s="89"/>
      <c r="HTI758" s="89"/>
      <c r="HTJ758" s="508"/>
      <c r="HTK758" s="508"/>
      <c r="HTL758" s="508"/>
      <c r="HTM758" s="508"/>
      <c r="HTN758" s="508"/>
      <c r="HTO758" s="508"/>
      <c r="HTP758" s="508"/>
      <c r="HTQ758" s="89"/>
      <c r="HTR758" s="89"/>
      <c r="HTS758" s="508"/>
      <c r="HTT758" s="508"/>
      <c r="HTU758" s="89"/>
      <c r="HTV758" s="89"/>
      <c r="HTW758" s="508"/>
      <c r="HTX758" s="508"/>
      <c r="HTY758" s="508"/>
      <c r="HTZ758" s="508"/>
      <c r="HUA758" s="508"/>
      <c r="HUB758" s="203"/>
      <c r="HUC758" s="107"/>
      <c r="HUD758" s="508"/>
      <c r="HUE758" s="508"/>
      <c r="HUF758" s="508"/>
      <c r="HUG758" s="508"/>
      <c r="HUH758" s="508"/>
      <c r="HUI758" s="508"/>
      <c r="HUJ758" s="508"/>
      <c r="HUK758" s="168"/>
      <c r="HUL758" s="168"/>
      <c r="HUM758" s="168"/>
      <c r="HUN758" s="168"/>
      <c r="HUO758" s="168"/>
      <c r="HUP758" s="168"/>
      <c r="HUQ758" s="168"/>
      <c r="HUR758" s="168"/>
      <c r="HUS758" s="168"/>
      <c r="HUT758" s="168"/>
      <c r="HUU758" s="168"/>
      <c r="HUV758" s="168"/>
      <c r="HUW758" s="168"/>
      <c r="HUX758" s="168"/>
      <c r="HUY758" s="168"/>
      <c r="HUZ758" s="168"/>
      <c r="HVA758" s="168"/>
      <c r="HVB758" s="168"/>
      <c r="HVC758" s="168"/>
      <c r="HVD758" s="168"/>
      <c r="HVE758" s="168"/>
      <c r="HVF758" s="168"/>
      <c r="HVG758" s="168"/>
      <c r="HVH758" s="168"/>
      <c r="HVI758" s="168"/>
      <c r="HVJ758" s="168"/>
      <c r="HVK758" s="168"/>
      <c r="HVL758" s="168"/>
      <c r="HVM758" s="168"/>
      <c r="HVN758" s="168"/>
      <c r="HVO758" s="168"/>
      <c r="HVP758" s="168"/>
      <c r="HVQ758" s="168"/>
      <c r="HVR758" s="168"/>
      <c r="HVS758" s="168"/>
      <c r="HVT758" s="168"/>
      <c r="HVU758" s="168"/>
      <c r="HVV758" s="168"/>
      <c r="HVW758" s="168"/>
      <c r="HVX758" s="168"/>
      <c r="HVY758" s="168"/>
      <c r="HVZ758" s="168"/>
      <c r="HWA758" s="168"/>
      <c r="HWB758" s="168"/>
      <c r="HWC758" s="508"/>
      <c r="HWD758" s="508"/>
      <c r="HWE758" s="508"/>
      <c r="HWF758" s="508"/>
      <c r="HWG758" s="508"/>
      <c r="HWH758" s="508"/>
      <c r="HWI758" s="508"/>
      <c r="HWJ758" s="508"/>
      <c r="HWK758" s="508"/>
      <c r="HWL758" s="508"/>
      <c r="HWM758" s="508"/>
      <c r="HWN758" s="508"/>
      <c r="HWO758" s="508"/>
      <c r="HWP758" s="508"/>
      <c r="HWQ758" s="508"/>
      <c r="HWR758" s="508"/>
      <c r="HWS758" s="508"/>
      <c r="HWT758" s="508"/>
      <c r="HWU758" s="508"/>
      <c r="HWV758" s="508"/>
      <c r="HWW758" s="508"/>
      <c r="HWX758" s="508"/>
      <c r="HWY758" s="508"/>
      <c r="HWZ758" s="508"/>
      <c r="HXA758" s="89"/>
      <c r="HXB758" s="89"/>
      <c r="HXC758" s="89"/>
      <c r="HXD758" s="89"/>
      <c r="HXE758" s="89"/>
      <c r="HXF758" s="508"/>
      <c r="HXG758" s="508"/>
      <c r="HXH758" s="89"/>
      <c r="HXI758" s="89"/>
      <c r="HXJ758" s="508"/>
      <c r="HXK758" s="508"/>
      <c r="HXL758" s="89"/>
      <c r="HXM758" s="89"/>
      <c r="HXN758" s="508"/>
      <c r="HXO758" s="508"/>
      <c r="HXP758" s="508"/>
      <c r="HXQ758" s="508"/>
      <c r="HXR758" s="508"/>
      <c r="HXS758" s="508"/>
      <c r="HXT758" s="508"/>
      <c r="HXU758" s="89"/>
      <c r="HXV758" s="89"/>
      <c r="HXW758" s="508"/>
      <c r="HXX758" s="508"/>
      <c r="HXY758" s="89"/>
      <c r="HXZ758" s="89"/>
      <c r="HYA758" s="508"/>
      <c r="HYB758" s="508"/>
      <c r="HYC758" s="508"/>
      <c r="HYD758" s="508"/>
      <c r="HYE758" s="508"/>
      <c r="HYF758" s="203"/>
      <c r="HYG758" s="107"/>
      <c r="HYH758" s="508"/>
      <c r="HYI758" s="508"/>
      <c r="HYJ758" s="508"/>
      <c r="HYK758" s="508"/>
      <c r="HYL758" s="508"/>
      <c r="HYM758" s="508"/>
      <c r="HYN758" s="508"/>
      <c r="HYO758" s="168"/>
      <c r="HYP758" s="168"/>
      <c r="HYQ758" s="168"/>
      <c r="HYR758" s="168"/>
      <c r="HYS758" s="168"/>
      <c r="HYT758" s="168"/>
      <c r="HYU758" s="168"/>
      <c r="HYV758" s="168"/>
      <c r="HYW758" s="168"/>
      <c r="HYX758" s="168"/>
      <c r="HYY758" s="168"/>
      <c r="HYZ758" s="168"/>
      <c r="HZA758" s="168"/>
      <c r="HZB758" s="168"/>
      <c r="HZC758" s="168"/>
      <c r="HZD758" s="168"/>
      <c r="HZE758" s="168"/>
      <c r="HZF758" s="168"/>
      <c r="HZG758" s="168"/>
      <c r="HZH758" s="168"/>
      <c r="HZI758" s="168"/>
      <c r="HZJ758" s="168"/>
      <c r="HZK758" s="168"/>
      <c r="HZL758" s="168"/>
      <c r="HZM758" s="168"/>
      <c r="HZN758" s="168"/>
      <c r="HZO758" s="168"/>
      <c r="HZP758" s="168"/>
      <c r="HZQ758" s="168"/>
      <c r="HZR758" s="168"/>
      <c r="HZS758" s="168"/>
      <c r="HZT758" s="168"/>
      <c r="HZU758" s="168"/>
      <c r="HZV758" s="168"/>
      <c r="HZW758" s="168"/>
      <c r="HZX758" s="168"/>
      <c r="HZY758" s="168"/>
      <c r="HZZ758" s="168"/>
      <c r="IAA758" s="168"/>
      <c r="IAB758" s="168"/>
      <c r="IAC758" s="168"/>
      <c r="IAD758" s="168"/>
      <c r="IAE758" s="168"/>
      <c r="IAF758" s="168"/>
      <c r="IAG758" s="508"/>
      <c r="IAH758" s="508"/>
      <c r="IAI758" s="508"/>
      <c r="IAJ758" s="508"/>
      <c r="IAK758" s="508"/>
      <c r="IAL758" s="508"/>
      <c r="IAM758" s="508"/>
      <c r="IAN758" s="508"/>
      <c r="IAO758" s="508"/>
      <c r="IAP758" s="508"/>
      <c r="IAQ758" s="508"/>
      <c r="IAR758" s="508"/>
      <c r="IAS758" s="508"/>
      <c r="IAT758" s="508"/>
      <c r="IAU758" s="508"/>
      <c r="IAV758" s="508"/>
      <c r="IAW758" s="508"/>
      <c r="IAX758" s="508"/>
      <c r="IAY758" s="508"/>
      <c r="IAZ758" s="508"/>
      <c r="IBA758" s="508"/>
      <c r="IBB758" s="508"/>
      <c r="IBC758" s="508"/>
      <c r="IBD758" s="508"/>
      <c r="IBE758" s="89"/>
      <c r="IBF758" s="89"/>
      <c r="IBG758" s="89"/>
      <c r="IBH758" s="89"/>
      <c r="IBI758" s="89"/>
      <c r="IBJ758" s="508"/>
      <c r="IBK758" s="508"/>
      <c r="IBL758" s="89"/>
      <c r="IBM758" s="89"/>
      <c r="IBN758" s="508"/>
      <c r="IBO758" s="508"/>
      <c r="IBP758" s="89"/>
      <c r="IBQ758" s="89"/>
      <c r="IBR758" s="508"/>
      <c r="IBS758" s="508"/>
      <c r="IBT758" s="508"/>
      <c r="IBU758" s="508"/>
      <c r="IBV758" s="508"/>
      <c r="IBW758" s="508"/>
      <c r="IBX758" s="508"/>
      <c r="IBY758" s="89"/>
      <c r="IBZ758" s="89"/>
      <c r="ICA758" s="508"/>
      <c r="ICB758" s="508"/>
      <c r="ICC758" s="89"/>
      <c r="ICD758" s="89"/>
      <c r="ICE758" s="508"/>
      <c r="ICF758" s="508"/>
      <c r="ICG758" s="508"/>
      <c r="ICH758" s="508"/>
      <c r="ICI758" s="508"/>
      <c r="ICJ758" s="203"/>
      <c r="ICK758" s="107"/>
      <c r="ICL758" s="508"/>
      <c r="ICM758" s="508"/>
      <c r="ICN758" s="508"/>
      <c r="ICO758" s="508"/>
      <c r="ICP758" s="508"/>
      <c r="ICQ758" s="508"/>
      <c r="ICR758" s="508"/>
      <c r="ICS758" s="168"/>
      <c r="ICT758" s="168"/>
      <c r="ICU758" s="168"/>
      <c r="ICV758" s="168"/>
      <c r="ICW758" s="168"/>
      <c r="ICX758" s="168"/>
      <c r="ICY758" s="168"/>
      <c r="ICZ758" s="168"/>
      <c r="IDA758" s="168"/>
      <c r="IDB758" s="168"/>
      <c r="IDC758" s="168"/>
      <c r="IDD758" s="168"/>
      <c r="IDE758" s="168"/>
      <c r="IDF758" s="168"/>
      <c r="IDG758" s="168"/>
      <c r="IDH758" s="168"/>
      <c r="IDI758" s="168"/>
      <c r="IDJ758" s="168"/>
      <c r="IDK758" s="168"/>
      <c r="IDL758" s="168"/>
      <c r="IDM758" s="168"/>
      <c r="IDN758" s="168"/>
      <c r="IDO758" s="168"/>
      <c r="IDP758" s="168"/>
      <c r="IDQ758" s="168"/>
      <c r="IDR758" s="168"/>
      <c r="IDS758" s="168"/>
      <c r="IDT758" s="168"/>
      <c r="IDU758" s="168"/>
      <c r="IDV758" s="168"/>
      <c r="IDW758" s="168"/>
      <c r="IDX758" s="168"/>
      <c r="IDY758" s="168"/>
      <c r="IDZ758" s="168"/>
      <c r="IEA758" s="168"/>
      <c r="IEB758" s="168"/>
      <c r="IEC758" s="168"/>
      <c r="IED758" s="168"/>
      <c r="IEE758" s="168"/>
      <c r="IEF758" s="168"/>
      <c r="IEG758" s="168"/>
      <c r="IEH758" s="168"/>
      <c r="IEI758" s="168"/>
      <c r="IEJ758" s="168"/>
      <c r="IEK758" s="508"/>
      <c r="IEL758" s="508"/>
      <c r="IEM758" s="508"/>
      <c r="IEN758" s="508"/>
      <c r="IEO758" s="508"/>
      <c r="IEP758" s="508"/>
      <c r="IEQ758" s="508"/>
      <c r="IER758" s="508"/>
      <c r="IES758" s="508"/>
      <c r="IET758" s="508"/>
      <c r="IEU758" s="508"/>
      <c r="IEV758" s="508"/>
      <c r="IEW758" s="508"/>
      <c r="IEX758" s="508"/>
      <c r="IEY758" s="508"/>
      <c r="IEZ758" s="508"/>
      <c r="IFA758" s="508"/>
      <c r="IFB758" s="508"/>
      <c r="IFC758" s="508"/>
      <c r="IFD758" s="508"/>
      <c r="IFE758" s="508"/>
      <c r="IFF758" s="508"/>
      <c r="IFG758" s="508"/>
      <c r="IFH758" s="508"/>
      <c r="IFI758" s="89"/>
      <c r="IFJ758" s="89"/>
      <c r="IFK758" s="89"/>
      <c r="IFL758" s="89"/>
      <c r="IFM758" s="89"/>
      <c r="IFN758" s="508"/>
      <c r="IFO758" s="508"/>
      <c r="IFP758" s="89"/>
      <c r="IFQ758" s="89"/>
      <c r="IFR758" s="508"/>
      <c r="IFS758" s="508"/>
      <c r="IFT758" s="89"/>
      <c r="IFU758" s="89"/>
      <c r="IFV758" s="508"/>
      <c r="IFW758" s="508"/>
      <c r="IFX758" s="508"/>
      <c r="IFY758" s="508"/>
      <c r="IFZ758" s="508"/>
      <c r="IGA758" s="508"/>
      <c r="IGB758" s="508"/>
      <c r="IGC758" s="89"/>
      <c r="IGD758" s="89"/>
      <c r="IGE758" s="508"/>
      <c r="IGF758" s="508"/>
      <c r="IGG758" s="89"/>
      <c r="IGH758" s="89"/>
      <c r="IGI758" s="508"/>
      <c r="IGJ758" s="508"/>
      <c r="IGK758" s="508"/>
      <c r="IGL758" s="508"/>
      <c r="IGM758" s="508"/>
      <c r="IGN758" s="203"/>
      <c r="IGO758" s="107"/>
      <c r="IGP758" s="508"/>
      <c r="IGQ758" s="508"/>
      <c r="IGR758" s="508"/>
      <c r="IGS758" s="508"/>
      <c r="IGT758" s="508"/>
      <c r="IGU758" s="508"/>
      <c r="IGV758" s="508"/>
      <c r="IGW758" s="168"/>
      <c r="IGX758" s="168"/>
      <c r="IGY758" s="168"/>
      <c r="IGZ758" s="168"/>
      <c r="IHA758" s="168"/>
      <c r="IHB758" s="168"/>
      <c r="IHC758" s="168"/>
      <c r="IHD758" s="168"/>
      <c r="IHE758" s="168"/>
      <c r="IHF758" s="168"/>
      <c r="IHG758" s="168"/>
      <c r="IHH758" s="168"/>
      <c r="IHI758" s="168"/>
      <c r="IHJ758" s="168"/>
      <c r="IHK758" s="168"/>
      <c r="IHL758" s="168"/>
      <c r="IHM758" s="168"/>
      <c r="IHN758" s="168"/>
      <c r="IHO758" s="168"/>
      <c r="IHP758" s="168"/>
      <c r="IHQ758" s="168"/>
      <c r="IHR758" s="168"/>
      <c r="IHS758" s="168"/>
      <c r="IHT758" s="168"/>
      <c r="IHU758" s="168"/>
      <c r="IHV758" s="168"/>
      <c r="IHW758" s="168"/>
      <c r="IHX758" s="168"/>
      <c r="IHY758" s="168"/>
      <c r="IHZ758" s="168"/>
      <c r="IIA758" s="168"/>
      <c r="IIB758" s="168"/>
      <c r="IIC758" s="168"/>
      <c r="IID758" s="168"/>
      <c r="IIE758" s="168"/>
      <c r="IIF758" s="168"/>
      <c r="IIG758" s="168"/>
      <c r="IIH758" s="168"/>
      <c r="III758" s="168"/>
      <c r="IIJ758" s="168"/>
      <c r="IIK758" s="168"/>
      <c r="IIL758" s="168"/>
      <c r="IIM758" s="168"/>
      <c r="IIN758" s="168"/>
      <c r="IIO758" s="508"/>
      <c r="IIP758" s="508"/>
      <c r="IIQ758" s="508"/>
      <c r="IIR758" s="508"/>
      <c r="IIS758" s="508"/>
      <c r="IIT758" s="508"/>
      <c r="IIU758" s="508"/>
      <c r="IIV758" s="508"/>
      <c r="IIW758" s="508"/>
      <c r="IIX758" s="508"/>
      <c r="IIY758" s="508"/>
      <c r="IIZ758" s="508"/>
      <c r="IJA758" s="508"/>
      <c r="IJB758" s="508"/>
      <c r="IJC758" s="508"/>
      <c r="IJD758" s="508"/>
      <c r="IJE758" s="508"/>
      <c r="IJF758" s="508"/>
      <c r="IJG758" s="508"/>
      <c r="IJH758" s="508"/>
      <c r="IJI758" s="508"/>
      <c r="IJJ758" s="508"/>
      <c r="IJK758" s="508"/>
      <c r="IJL758" s="508"/>
      <c r="IJM758" s="89"/>
      <c r="IJN758" s="89"/>
      <c r="IJO758" s="89"/>
      <c r="IJP758" s="89"/>
      <c r="IJQ758" s="89"/>
      <c r="IJR758" s="508"/>
      <c r="IJS758" s="508"/>
      <c r="IJT758" s="89"/>
      <c r="IJU758" s="89"/>
      <c r="IJV758" s="508"/>
      <c r="IJW758" s="508"/>
      <c r="IJX758" s="89"/>
      <c r="IJY758" s="89"/>
      <c r="IJZ758" s="508"/>
      <c r="IKA758" s="508"/>
      <c r="IKB758" s="508"/>
      <c r="IKC758" s="508"/>
      <c r="IKD758" s="508"/>
      <c r="IKE758" s="508"/>
      <c r="IKF758" s="508"/>
      <c r="IKG758" s="89"/>
      <c r="IKH758" s="89"/>
      <c r="IKI758" s="508"/>
      <c r="IKJ758" s="508"/>
      <c r="IKK758" s="89"/>
      <c r="IKL758" s="89"/>
      <c r="IKM758" s="508"/>
      <c r="IKN758" s="508"/>
      <c r="IKO758" s="508"/>
      <c r="IKP758" s="508"/>
      <c r="IKQ758" s="508"/>
      <c r="IKR758" s="203"/>
      <c r="IKS758" s="107"/>
      <c r="IKT758" s="508"/>
      <c r="IKU758" s="508"/>
      <c r="IKV758" s="508"/>
      <c r="IKW758" s="508"/>
      <c r="IKX758" s="508"/>
      <c r="IKY758" s="508"/>
      <c r="IKZ758" s="508"/>
      <c r="ILA758" s="168"/>
      <c r="ILB758" s="168"/>
      <c r="ILC758" s="168"/>
      <c r="ILD758" s="168"/>
      <c r="ILE758" s="168"/>
      <c r="ILF758" s="168"/>
      <c r="ILG758" s="168"/>
      <c r="ILH758" s="168"/>
      <c r="ILI758" s="168"/>
      <c r="ILJ758" s="168"/>
      <c r="ILK758" s="168"/>
      <c r="ILL758" s="168"/>
      <c r="ILM758" s="168"/>
      <c r="ILN758" s="168"/>
      <c r="ILO758" s="168"/>
      <c r="ILP758" s="168"/>
      <c r="ILQ758" s="168"/>
      <c r="ILR758" s="168"/>
      <c r="ILS758" s="168"/>
      <c r="ILT758" s="168"/>
      <c r="ILU758" s="168"/>
      <c r="ILV758" s="168"/>
      <c r="ILW758" s="168"/>
      <c r="ILX758" s="168"/>
      <c r="ILY758" s="168"/>
      <c r="ILZ758" s="168"/>
      <c r="IMA758" s="168"/>
      <c r="IMB758" s="168"/>
      <c r="IMC758" s="168"/>
      <c r="IMD758" s="168"/>
      <c r="IME758" s="168"/>
      <c r="IMF758" s="168"/>
      <c r="IMG758" s="168"/>
      <c r="IMH758" s="168"/>
      <c r="IMI758" s="168"/>
      <c r="IMJ758" s="168"/>
      <c r="IMK758" s="168"/>
      <c r="IML758" s="168"/>
      <c r="IMM758" s="168"/>
      <c r="IMN758" s="168"/>
      <c r="IMO758" s="168"/>
      <c r="IMP758" s="168"/>
      <c r="IMQ758" s="168"/>
      <c r="IMR758" s="168"/>
      <c r="IMS758" s="508"/>
      <c r="IMT758" s="508"/>
      <c r="IMU758" s="508"/>
      <c r="IMV758" s="508"/>
      <c r="IMW758" s="508"/>
      <c r="IMX758" s="508"/>
      <c r="IMY758" s="508"/>
      <c r="IMZ758" s="508"/>
      <c r="INA758" s="508"/>
      <c r="INB758" s="508"/>
      <c r="INC758" s="508"/>
      <c r="IND758" s="508"/>
      <c r="INE758" s="508"/>
      <c r="INF758" s="508"/>
      <c r="ING758" s="508"/>
      <c r="INH758" s="508"/>
      <c r="INI758" s="508"/>
      <c r="INJ758" s="508"/>
      <c r="INK758" s="508"/>
      <c r="INL758" s="508"/>
      <c r="INM758" s="508"/>
      <c r="INN758" s="508"/>
      <c r="INO758" s="508"/>
      <c r="INP758" s="508"/>
      <c r="INQ758" s="89"/>
      <c r="INR758" s="89"/>
      <c r="INS758" s="89"/>
      <c r="INT758" s="89"/>
      <c r="INU758" s="89"/>
      <c r="INV758" s="508"/>
      <c r="INW758" s="508"/>
      <c r="INX758" s="89"/>
      <c r="INY758" s="89"/>
      <c r="INZ758" s="508"/>
      <c r="IOA758" s="508"/>
      <c r="IOB758" s="89"/>
      <c r="IOC758" s="89"/>
      <c r="IOD758" s="508"/>
      <c r="IOE758" s="508"/>
      <c r="IOF758" s="508"/>
      <c r="IOG758" s="508"/>
      <c r="IOH758" s="508"/>
      <c r="IOI758" s="508"/>
      <c r="IOJ758" s="508"/>
      <c r="IOK758" s="89"/>
      <c r="IOL758" s="89"/>
      <c r="IOM758" s="508"/>
      <c r="ION758" s="508"/>
      <c r="IOO758" s="89"/>
      <c r="IOP758" s="89"/>
      <c r="IOQ758" s="508"/>
      <c r="IOR758" s="508"/>
      <c r="IOS758" s="508"/>
      <c r="IOT758" s="508"/>
      <c r="IOU758" s="508"/>
      <c r="IOV758" s="203"/>
      <c r="IOW758" s="107"/>
      <c r="IOX758" s="508"/>
      <c r="IOY758" s="508"/>
      <c r="IOZ758" s="508"/>
      <c r="IPA758" s="508"/>
      <c r="IPB758" s="508"/>
      <c r="IPC758" s="508"/>
      <c r="IPD758" s="508"/>
      <c r="IPE758" s="168"/>
      <c r="IPF758" s="168"/>
      <c r="IPG758" s="168"/>
      <c r="IPH758" s="168"/>
      <c r="IPI758" s="168"/>
      <c r="IPJ758" s="168"/>
      <c r="IPK758" s="168"/>
      <c r="IPL758" s="168"/>
      <c r="IPM758" s="168"/>
      <c r="IPN758" s="168"/>
      <c r="IPO758" s="168"/>
      <c r="IPP758" s="168"/>
      <c r="IPQ758" s="168"/>
      <c r="IPR758" s="168"/>
      <c r="IPS758" s="168"/>
      <c r="IPT758" s="168"/>
      <c r="IPU758" s="168"/>
      <c r="IPV758" s="168"/>
      <c r="IPW758" s="168"/>
      <c r="IPX758" s="168"/>
      <c r="IPY758" s="168"/>
      <c r="IPZ758" s="168"/>
      <c r="IQA758" s="168"/>
      <c r="IQB758" s="168"/>
      <c r="IQC758" s="168"/>
      <c r="IQD758" s="168"/>
      <c r="IQE758" s="168"/>
      <c r="IQF758" s="168"/>
      <c r="IQG758" s="168"/>
      <c r="IQH758" s="168"/>
      <c r="IQI758" s="168"/>
      <c r="IQJ758" s="168"/>
      <c r="IQK758" s="168"/>
      <c r="IQL758" s="168"/>
      <c r="IQM758" s="168"/>
      <c r="IQN758" s="168"/>
      <c r="IQO758" s="168"/>
      <c r="IQP758" s="168"/>
      <c r="IQQ758" s="168"/>
      <c r="IQR758" s="168"/>
      <c r="IQS758" s="168"/>
      <c r="IQT758" s="168"/>
      <c r="IQU758" s="168"/>
      <c r="IQV758" s="168"/>
      <c r="IQW758" s="508"/>
      <c r="IQX758" s="508"/>
      <c r="IQY758" s="508"/>
      <c r="IQZ758" s="508"/>
      <c r="IRA758" s="508"/>
      <c r="IRB758" s="508"/>
      <c r="IRC758" s="508"/>
      <c r="IRD758" s="508"/>
      <c r="IRE758" s="508"/>
      <c r="IRF758" s="508"/>
      <c r="IRG758" s="508"/>
      <c r="IRH758" s="508"/>
      <c r="IRI758" s="508"/>
      <c r="IRJ758" s="508"/>
      <c r="IRK758" s="508"/>
      <c r="IRL758" s="508"/>
      <c r="IRM758" s="508"/>
      <c r="IRN758" s="508"/>
      <c r="IRO758" s="508"/>
      <c r="IRP758" s="508"/>
      <c r="IRQ758" s="508"/>
      <c r="IRR758" s="508"/>
      <c r="IRS758" s="508"/>
      <c r="IRT758" s="508"/>
      <c r="IRU758" s="89"/>
      <c r="IRV758" s="89"/>
      <c r="IRW758" s="89"/>
      <c r="IRX758" s="89"/>
      <c r="IRY758" s="89"/>
      <c r="IRZ758" s="508"/>
      <c r="ISA758" s="508"/>
      <c r="ISB758" s="89"/>
      <c r="ISC758" s="89"/>
      <c r="ISD758" s="508"/>
      <c r="ISE758" s="508"/>
      <c r="ISF758" s="89"/>
      <c r="ISG758" s="89"/>
      <c r="ISH758" s="508"/>
      <c r="ISI758" s="508"/>
      <c r="ISJ758" s="508"/>
      <c r="ISK758" s="508"/>
      <c r="ISL758" s="508"/>
      <c r="ISM758" s="508"/>
      <c r="ISN758" s="508"/>
      <c r="ISO758" s="89"/>
      <c r="ISP758" s="89"/>
      <c r="ISQ758" s="508"/>
      <c r="ISR758" s="508"/>
      <c r="ISS758" s="89"/>
      <c r="IST758" s="89"/>
      <c r="ISU758" s="508"/>
      <c r="ISV758" s="508"/>
      <c r="ISW758" s="508"/>
      <c r="ISX758" s="508"/>
      <c r="ISY758" s="508"/>
      <c r="ISZ758" s="203"/>
      <c r="ITA758" s="107"/>
      <c r="ITB758" s="508"/>
      <c r="ITC758" s="508"/>
      <c r="ITD758" s="508"/>
      <c r="ITE758" s="508"/>
      <c r="ITF758" s="508"/>
      <c r="ITG758" s="508"/>
      <c r="ITH758" s="508"/>
      <c r="ITI758" s="168"/>
      <c r="ITJ758" s="168"/>
      <c r="ITK758" s="168"/>
      <c r="ITL758" s="168"/>
      <c r="ITM758" s="168"/>
      <c r="ITN758" s="168"/>
      <c r="ITO758" s="168"/>
      <c r="ITP758" s="168"/>
      <c r="ITQ758" s="168"/>
      <c r="ITR758" s="168"/>
      <c r="ITS758" s="168"/>
      <c r="ITT758" s="168"/>
      <c r="ITU758" s="168"/>
      <c r="ITV758" s="168"/>
      <c r="ITW758" s="168"/>
      <c r="ITX758" s="168"/>
      <c r="ITY758" s="168"/>
      <c r="ITZ758" s="168"/>
      <c r="IUA758" s="168"/>
      <c r="IUB758" s="168"/>
      <c r="IUC758" s="168"/>
      <c r="IUD758" s="168"/>
      <c r="IUE758" s="168"/>
      <c r="IUF758" s="168"/>
      <c r="IUG758" s="168"/>
      <c r="IUH758" s="168"/>
      <c r="IUI758" s="168"/>
      <c r="IUJ758" s="168"/>
      <c r="IUK758" s="168"/>
      <c r="IUL758" s="168"/>
      <c r="IUM758" s="168"/>
      <c r="IUN758" s="168"/>
      <c r="IUO758" s="168"/>
      <c r="IUP758" s="168"/>
      <c r="IUQ758" s="168"/>
      <c r="IUR758" s="168"/>
      <c r="IUS758" s="168"/>
      <c r="IUT758" s="168"/>
      <c r="IUU758" s="168"/>
      <c r="IUV758" s="168"/>
      <c r="IUW758" s="168"/>
      <c r="IUX758" s="168"/>
      <c r="IUY758" s="168"/>
      <c r="IUZ758" s="168"/>
      <c r="IVA758" s="508"/>
      <c r="IVB758" s="508"/>
      <c r="IVC758" s="508"/>
      <c r="IVD758" s="508"/>
      <c r="IVE758" s="508"/>
      <c r="IVF758" s="508"/>
      <c r="IVG758" s="508"/>
      <c r="IVH758" s="508"/>
      <c r="IVI758" s="508"/>
      <c r="IVJ758" s="508"/>
      <c r="IVK758" s="508"/>
      <c r="IVL758" s="508"/>
      <c r="IVM758" s="508"/>
      <c r="IVN758" s="508"/>
      <c r="IVO758" s="508"/>
      <c r="IVP758" s="508"/>
      <c r="IVQ758" s="508"/>
      <c r="IVR758" s="508"/>
      <c r="IVS758" s="508"/>
      <c r="IVT758" s="508"/>
      <c r="IVU758" s="508"/>
      <c r="IVV758" s="508"/>
      <c r="IVW758" s="508"/>
      <c r="IVX758" s="508"/>
      <c r="IVY758" s="89"/>
      <c r="IVZ758" s="89"/>
      <c r="IWA758" s="89"/>
      <c r="IWB758" s="89"/>
      <c r="IWC758" s="89"/>
      <c r="IWD758" s="508"/>
      <c r="IWE758" s="508"/>
      <c r="IWF758" s="89"/>
      <c r="IWG758" s="89"/>
      <c r="IWH758" s="508"/>
      <c r="IWI758" s="508"/>
      <c r="IWJ758" s="89"/>
      <c r="IWK758" s="89"/>
      <c r="IWL758" s="508"/>
      <c r="IWM758" s="508"/>
      <c r="IWN758" s="508"/>
      <c r="IWO758" s="508"/>
      <c r="IWP758" s="508"/>
      <c r="IWQ758" s="508"/>
      <c r="IWR758" s="508"/>
      <c r="IWS758" s="89"/>
      <c r="IWT758" s="89"/>
      <c r="IWU758" s="508"/>
      <c r="IWV758" s="508"/>
      <c r="IWW758" s="89"/>
      <c r="IWX758" s="89"/>
      <c r="IWY758" s="508"/>
      <c r="IWZ758" s="508"/>
      <c r="IXA758" s="508"/>
      <c r="IXB758" s="508"/>
      <c r="IXC758" s="508"/>
      <c r="IXD758" s="203"/>
      <c r="IXE758" s="107"/>
      <c r="IXF758" s="508"/>
      <c r="IXG758" s="508"/>
      <c r="IXH758" s="508"/>
      <c r="IXI758" s="508"/>
      <c r="IXJ758" s="508"/>
      <c r="IXK758" s="508"/>
      <c r="IXL758" s="508"/>
      <c r="IXM758" s="168"/>
      <c r="IXN758" s="168"/>
      <c r="IXO758" s="168"/>
      <c r="IXP758" s="168"/>
      <c r="IXQ758" s="168"/>
      <c r="IXR758" s="168"/>
      <c r="IXS758" s="168"/>
      <c r="IXT758" s="168"/>
      <c r="IXU758" s="168"/>
      <c r="IXV758" s="168"/>
      <c r="IXW758" s="168"/>
      <c r="IXX758" s="168"/>
      <c r="IXY758" s="168"/>
      <c r="IXZ758" s="168"/>
      <c r="IYA758" s="168"/>
      <c r="IYB758" s="168"/>
      <c r="IYC758" s="168"/>
      <c r="IYD758" s="168"/>
      <c r="IYE758" s="168"/>
      <c r="IYF758" s="168"/>
      <c r="IYG758" s="168"/>
      <c r="IYH758" s="168"/>
      <c r="IYI758" s="168"/>
      <c r="IYJ758" s="168"/>
      <c r="IYK758" s="168"/>
      <c r="IYL758" s="168"/>
      <c r="IYM758" s="168"/>
      <c r="IYN758" s="168"/>
      <c r="IYO758" s="168"/>
      <c r="IYP758" s="168"/>
      <c r="IYQ758" s="168"/>
      <c r="IYR758" s="168"/>
      <c r="IYS758" s="168"/>
      <c r="IYT758" s="168"/>
      <c r="IYU758" s="168"/>
      <c r="IYV758" s="168"/>
      <c r="IYW758" s="168"/>
      <c r="IYX758" s="168"/>
      <c r="IYY758" s="168"/>
      <c r="IYZ758" s="168"/>
      <c r="IZA758" s="168"/>
      <c r="IZB758" s="168"/>
      <c r="IZC758" s="168"/>
      <c r="IZD758" s="168"/>
      <c r="IZE758" s="508"/>
      <c r="IZF758" s="508"/>
      <c r="IZG758" s="508"/>
      <c r="IZH758" s="508"/>
      <c r="IZI758" s="508"/>
      <c r="IZJ758" s="508"/>
      <c r="IZK758" s="508"/>
      <c r="IZL758" s="508"/>
      <c r="IZM758" s="508"/>
      <c r="IZN758" s="508"/>
      <c r="IZO758" s="508"/>
      <c r="IZP758" s="508"/>
      <c r="IZQ758" s="508"/>
      <c r="IZR758" s="508"/>
      <c r="IZS758" s="508"/>
      <c r="IZT758" s="508"/>
      <c r="IZU758" s="508"/>
      <c r="IZV758" s="508"/>
      <c r="IZW758" s="508"/>
      <c r="IZX758" s="508"/>
      <c r="IZY758" s="508"/>
      <c r="IZZ758" s="508"/>
      <c r="JAA758" s="508"/>
      <c r="JAB758" s="508"/>
      <c r="JAC758" s="89"/>
      <c r="JAD758" s="89"/>
      <c r="JAE758" s="89"/>
      <c r="JAF758" s="89"/>
      <c r="JAG758" s="89"/>
      <c r="JAH758" s="508"/>
      <c r="JAI758" s="508"/>
      <c r="JAJ758" s="89"/>
      <c r="JAK758" s="89"/>
      <c r="JAL758" s="508"/>
      <c r="JAM758" s="508"/>
      <c r="JAN758" s="89"/>
      <c r="JAO758" s="89"/>
      <c r="JAP758" s="508"/>
      <c r="JAQ758" s="508"/>
      <c r="JAR758" s="508"/>
      <c r="JAS758" s="508"/>
      <c r="JAT758" s="508"/>
      <c r="JAU758" s="508"/>
      <c r="JAV758" s="508"/>
      <c r="JAW758" s="89"/>
      <c r="JAX758" s="89"/>
      <c r="JAY758" s="508"/>
      <c r="JAZ758" s="508"/>
      <c r="JBA758" s="89"/>
      <c r="JBB758" s="89"/>
      <c r="JBC758" s="508"/>
      <c r="JBD758" s="508"/>
      <c r="JBE758" s="508"/>
      <c r="JBF758" s="508"/>
      <c r="JBG758" s="508"/>
      <c r="JBH758" s="203"/>
      <c r="JBI758" s="107"/>
      <c r="JBJ758" s="508"/>
      <c r="JBK758" s="508"/>
      <c r="JBL758" s="508"/>
      <c r="JBM758" s="508"/>
      <c r="JBN758" s="508"/>
      <c r="JBO758" s="508"/>
      <c r="JBP758" s="508"/>
      <c r="JBQ758" s="168"/>
      <c r="JBR758" s="168"/>
      <c r="JBS758" s="168"/>
      <c r="JBT758" s="168"/>
      <c r="JBU758" s="168"/>
      <c r="JBV758" s="168"/>
      <c r="JBW758" s="168"/>
      <c r="JBX758" s="168"/>
      <c r="JBY758" s="168"/>
      <c r="JBZ758" s="168"/>
      <c r="JCA758" s="168"/>
      <c r="JCB758" s="168"/>
      <c r="JCC758" s="168"/>
      <c r="JCD758" s="168"/>
      <c r="JCE758" s="168"/>
      <c r="JCF758" s="168"/>
      <c r="JCG758" s="168"/>
      <c r="JCH758" s="168"/>
      <c r="JCI758" s="168"/>
      <c r="JCJ758" s="168"/>
      <c r="JCK758" s="168"/>
      <c r="JCL758" s="168"/>
      <c r="JCM758" s="168"/>
      <c r="JCN758" s="168"/>
      <c r="JCO758" s="168"/>
      <c r="JCP758" s="168"/>
      <c r="JCQ758" s="168"/>
      <c r="JCR758" s="168"/>
      <c r="JCS758" s="168"/>
      <c r="JCT758" s="168"/>
      <c r="JCU758" s="168"/>
      <c r="JCV758" s="168"/>
      <c r="JCW758" s="168"/>
      <c r="JCX758" s="168"/>
      <c r="JCY758" s="168"/>
      <c r="JCZ758" s="168"/>
      <c r="JDA758" s="168"/>
      <c r="JDB758" s="168"/>
      <c r="JDC758" s="168"/>
      <c r="JDD758" s="168"/>
      <c r="JDE758" s="168"/>
      <c r="JDF758" s="168"/>
      <c r="JDG758" s="168"/>
      <c r="JDH758" s="168"/>
      <c r="JDI758" s="508"/>
      <c r="JDJ758" s="508"/>
      <c r="JDK758" s="508"/>
      <c r="JDL758" s="508"/>
      <c r="JDM758" s="508"/>
      <c r="JDN758" s="508"/>
      <c r="JDO758" s="508"/>
      <c r="JDP758" s="508"/>
      <c r="JDQ758" s="508"/>
      <c r="JDR758" s="508"/>
      <c r="JDS758" s="508"/>
      <c r="JDT758" s="508"/>
      <c r="JDU758" s="508"/>
      <c r="JDV758" s="508"/>
      <c r="JDW758" s="508"/>
      <c r="JDX758" s="508"/>
      <c r="JDY758" s="508"/>
      <c r="JDZ758" s="508"/>
      <c r="JEA758" s="508"/>
      <c r="JEB758" s="508"/>
      <c r="JEC758" s="508"/>
      <c r="JED758" s="508"/>
      <c r="JEE758" s="508"/>
      <c r="JEF758" s="508"/>
      <c r="JEG758" s="89"/>
      <c r="JEH758" s="89"/>
      <c r="JEI758" s="89"/>
      <c r="JEJ758" s="89"/>
      <c r="JEK758" s="89"/>
      <c r="JEL758" s="508"/>
      <c r="JEM758" s="508"/>
      <c r="JEN758" s="89"/>
      <c r="JEO758" s="89"/>
      <c r="JEP758" s="508"/>
      <c r="JEQ758" s="508"/>
      <c r="JER758" s="89"/>
      <c r="JES758" s="89"/>
      <c r="JET758" s="508"/>
      <c r="JEU758" s="508"/>
      <c r="JEV758" s="508"/>
      <c r="JEW758" s="508"/>
      <c r="JEX758" s="508"/>
      <c r="JEY758" s="508"/>
      <c r="JEZ758" s="508"/>
      <c r="JFA758" s="89"/>
      <c r="JFB758" s="89"/>
      <c r="JFC758" s="508"/>
      <c r="JFD758" s="508"/>
      <c r="JFE758" s="89"/>
      <c r="JFF758" s="89"/>
      <c r="JFG758" s="508"/>
      <c r="JFH758" s="508"/>
      <c r="JFI758" s="508"/>
      <c r="JFJ758" s="508"/>
      <c r="JFK758" s="508"/>
      <c r="JFL758" s="203"/>
      <c r="JFM758" s="107"/>
      <c r="JFN758" s="508"/>
      <c r="JFO758" s="508"/>
      <c r="JFP758" s="508"/>
      <c r="JFQ758" s="508"/>
      <c r="JFR758" s="508"/>
      <c r="JFS758" s="508"/>
      <c r="JFT758" s="508"/>
      <c r="JFU758" s="168"/>
      <c r="JFV758" s="168"/>
      <c r="JFW758" s="168"/>
      <c r="JFX758" s="168"/>
      <c r="JFY758" s="168"/>
      <c r="JFZ758" s="168"/>
      <c r="JGA758" s="168"/>
      <c r="JGB758" s="168"/>
      <c r="JGC758" s="168"/>
      <c r="JGD758" s="168"/>
      <c r="JGE758" s="168"/>
      <c r="JGF758" s="168"/>
      <c r="JGG758" s="168"/>
      <c r="JGH758" s="168"/>
      <c r="JGI758" s="168"/>
      <c r="JGJ758" s="168"/>
      <c r="JGK758" s="168"/>
      <c r="JGL758" s="168"/>
      <c r="JGM758" s="168"/>
      <c r="JGN758" s="168"/>
      <c r="JGO758" s="168"/>
      <c r="JGP758" s="168"/>
      <c r="JGQ758" s="168"/>
      <c r="JGR758" s="168"/>
      <c r="JGS758" s="168"/>
      <c r="JGT758" s="168"/>
      <c r="JGU758" s="168"/>
      <c r="JGV758" s="168"/>
      <c r="JGW758" s="168"/>
      <c r="JGX758" s="168"/>
      <c r="JGY758" s="168"/>
      <c r="JGZ758" s="168"/>
      <c r="JHA758" s="168"/>
      <c r="JHB758" s="168"/>
      <c r="JHC758" s="168"/>
      <c r="JHD758" s="168"/>
      <c r="JHE758" s="168"/>
      <c r="JHF758" s="168"/>
      <c r="JHG758" s="168"/>
      <c r="JHH758" s="168"/>
      <c r="JHI758" s="168"/>
      <c r="JHJ758" s="168"/>
      <c r="JHK758" s="168"/>
      <c r="JHL758" s="168"/>
      <c r="JHM758" s="508"/>
      <c r="JHN758" s="508"/>
      <c r="JHO758" s="508"/>
      <c r="JHP758" s="508"/>
      <c r="JHQ758" s="508"/>
      <c r="JHR758" s="508"/>
      <c r="JHS758" s="508"/>
      <c r="JHT758" s="508"/>
      <c r="JHU758" s="508"/>
      <c r="JHV758" s="508"/>
      <c r="JHW758" s="508"/>
      <c r="JHX758" s="508"/>
      <c r="JHY758" s="508"/>
      <c r="JHZ758" s="508"/>
      <c r="JIA758" s="508"/>
      <c r="JIB758" s="508"/>
      <c r="JIC758" s="508"/>
      <c r="JID758" s="508"/>
      <c r="JIE758" s="508"/>
      <c r="JIF758" s="508"/>
      <c r="JIG758" s="508"/>
      <c r="JIH758" s="508"/>
      <c r="JII758" s="508"/>
      <c r="JIJ758" s="508"/>
      <c r="JIK758" s="89"/>
      <c r="JIL758" s="89"/>
      <c r="JIM758" s="89"/>
      <c r="JIN758" s="89"/>
      <c r="JIO758" s="89"/>
      <c r="JIP758" s="508"/>
      <c r="JIQ758" s="508"/>
      <c r="JIR758" s="89"/>
      <c r="JIS758" s="89"/>
      <c r="JIT758" s="508"/>
      <c r="JIU758" s="508"/>
      <c r="JIV758" s="89"/>
      <c r="JIW758" s="89"/>
      <c r="JIX758" s="508"/>
      <c r="JIY758" s="508"/>
      <c r="JIZ758" s="508"/>
      <c r="JJA758" s="508"/>
      <c r="JJB758" s="508"/>
      <c r="JJC758" s="508"/>
      <c r="JJD758" s="508"/>
      <c r="JJE758" s="89"/>
      <c r="JJF758" s="89"/>
      <c r="JJG758" s="508"/>
      <c r="JJH758" s="508"/>
      <c r="JJI758" s="89"/>
      <c r="JJJ758" s="89"/>
      <c r="JJK758" s="508"/>
      <c r="JJL758" s="508"/>
      <c r="JJM758" s="508"/>
      <c r="JJN758" s="508"/>
      <c r="JJO758" s="508"/>
      <c r="JJP758" s="203"/>
      <c r="JJQ758" s="107"/>
      <c r="JJR758" s="508"/>
      <c r="JJS758" s="508"/>
      <c r="JJT758" s="508"/>
      <c r="JJU758" s="508"/>
      <c r="JJV758" s="508"/>
      <c r="JJW758" s="508"/>
      <c r="JJX758" s="508"/>
      <c r="JJY758" s="168"/>
      <c r="JJZ758" s="168"/>
      <c r="JKA758" s="168"/>
      <c r="JKB758" s="168"/>
      <c r="JKC758" s="168"/>
      <c r="JKD758" s="168"/>
      <c r="JKE758" s="168"/>
      <c r="JKF758" s="168"/>
      <c r="JKG758" s="168"/>
      <c r="JKH758" s="168"/>
      <c r="JKI758" s="168"/>
      <c r="JKJ758" s="168"/>
      <c r="JKK758" s="168"/>
      <c r="JKL758" s="168"/>
      <c r="JKM758" s="168"/>
      <c r="JKN758" s="168"/>
      <c r="JKO758" s="168"/>
      <c r="JKP758" s="168"/>
      <c r="JKQ758" s="168"/>
      <c r="JKR758" s="168"/>
      <c r="JKS758" s="168"/>
      <c r="JKT758" s="168"/>
      <c r="JKU758" s="168"/>
      <c r="JKV758" s="168"/>
      <c r="JKW758" s="168"/>
      <c r="JKX758" s="168"/>
      <c r="JKY758" s="168"/>
      <c r="JKZ758" s="168"/>
      <c r="JLA758" s="168"/>
      <c r="JLB758" s="168"/>
      <c r="JLC758" s="168"/>
      <c r="JLD758" s="168"/>
      <c r="JLE758" s="168"/>
      <c r="JLF758" s="168"/>
      <c r="JLG758" s="168"/>
      <c r="JLH758" s="168"/>
      <c r="JLI758" s="168"/>
      <c r="JLJ758" s="168"/>
      <c r="JLK758" s="168"/>
      <c r="JLL758" s="168"/>
      <c r="JLM758" s="168"/>
      <c r="JLN758" s="168"/>
      <c r="JLO758" s="168"/>
      <c r="JLP758" s="168"/>
      <c r="JLQ758" s="508"/>
      <c r="JLR758" s="508"/>
      <c r="JLS758" s="508"/>
      <c r="JLT758" s="508"/>
      <c r="JLU758" s="508"/>
      <c r="JLV758" s="508"/>
      <c r="JLW758" s="508"/>
      <c r="JLX758" s="508"/>
      <c r="JLY758" s="508"/>
      <c r="JLZ758" s="508"/>
      <c r="JMA758" s="508"/>
      <c r="JMB758" s="508"/>
      <c r="JMC758" s="508"/>
      <c r="JMD758" s="508"/>
      <c r="JME758" s="508"/>
      <c r="JMF758" s="508"/>
      <c r="JMG758" s="508"/>
      <c r="JMH758" s="508"/>
      <c r="JMI758" s="508"/>
      <c r="JMJ758" s="508"/>
      <c r="JMK758" s="508"/>
      <c r="JML758" s="508"/>
      <c r="JMM758" s="508"/>
      <c r="JMN758" s="508"/>
      <c r="JMO758" s="89"/>
      <c r="JMP758" s="89"/>
      <c r="JMQ758" s="89"/>
      <c r="JMR758" s="89"/>
      <c r="JMS758" s="89"/>
      <c r="JMT758" s="508"/>
      <c r="JMU758" s="508"/>
      <c r="JMV758" s="89"/>
      <c r="JMW758" s="89"/>
      <c r="JMX758" s="508"/>
      <c r="JMY758" s="508"/>
      <c r="JMZ758" s="89"/>
      <c r="JNA758" s="89"/>
      <c r="JNB758" s="508"/>
      <c r="JNC758" s="508"/>
      <c r="JND758" s="508"/>
      <c r="JNE758" s="508"/>
      <c r="JNF758" s="508"/>
      <c r="JNG758" s="508"/>
      <c r="JNH758" s="508"/>
      <c r="JNI758" s="89"/>
      <c r="JNJ758" s="89"/>
      <c r="JNK758" s="508"/>
      <c r="JNL758" s="508"/>
      <c r="JNM758" s="89"/>
      <c r="JNN758" s="89"/>
      <c r="JNO758" s="508"/>
      <c r="JNP758" s="508"/>
      <c r="JNQ758" s="508"/>
      <c r="JNR758" s="508"/>
      <c r="JNS758" s="508"/>
      <c r="JNT758" s="203"/>
      <c r="JNU758" s="107"/>
      <c r="JNV758" s="508"/>
      <c r="JNW758" s="508"/>
      <c r="JNX758" s="508"/>
      <c r="JNY758" s="508"/>
      <c r="JNZ758" s="508"/>
      <c r="JOA758" s="508"/>
      <c r="JOB758" s="508"/>
      <c r="JOC758" s="168"/>
      <c r="JOD758" s="168"/>
      <c r="JOE758" s="168"/>
      <c r="JOF758" s="168"/>
      <c r="JOG758" s="168"/>
      <c r="JOH758" s="168"/>
      <c r="JOI758" s="168"/>
      <c r="JOJ758" s="168"/>
      <c r="JOK758" s="168"/>
      <c r="JOL758" s="168"/>
      <c r="JOM758" s="168"/>
      <c r="JON758" s="168"/>
      <c r="JOO758" s="168"/>
      <c r="JOP758" s="168"/>
      <c r="JOQ758" s="168"/>
      <c r="JOR758" s="168"/>
      <c r="JOS758" s="168"/>
      <c r="JOT758" s="168"/>
      <c r="JOU758" s="168"/>
      <c r="JOV758" s="168"/>
      <c r="JOW758" s="168"/>
      <c r="JOX758" s="168"/>
      <c r="JOY758" s="168"/>
      <c r="JOZ758" s="168"/>
      <c r="JPA758" s="168"/>
      <c r="JPB758" s="168"/>
      <c r="JPC758" s="168"/>
      <c r="JPD758" s="168"/>
      <c r="JPE758" s="168"/>
      <c r="JPF758" s="168"/>
      <c r="JPG758" s="168"/>
      <c r="JPH758" s="168"/>
      <c r="JPI758" s="168"/>
      <c r="JPJ758" s="168"/>
      <c r="JPK758" s="168"/>
      <c r="JPL758" s="168"/>
      <c r="JPM758" s="168"/>
      <c r="JPN758" s="168"/>
      <c r="JPO758" s="168"/>
      <c r="JPP758" s="168"/>
      <c r="JPQ758" s="168"/>
      <c r="JPR758" s="168"/>
      <c r="JPS758" s="168"/>
      <c r="JPT758" s="168"/>
      <c r="JPU758" s="508"/>
      <c r="JPV758" s="508"/>
      <c r="JPW758" s="508"/>
      <c r="JPX758" s="508"/>
      <c r="JPY758" s="508"/>
      <c r="JPZ758" s="508"/>
      <c r="JQA758" s="508"/>
      <c r="JQB758" s="508"/>
      <c r="JQC758" s="508"/>
      <c r="JQD758" s="508"/>
      <c r="JQE758" s="508"/>
      <c r="JQF758" s="508"/>
      <c r="JQG758" s="508"/>
      <c r="JQH758" s="508"/>
      <c r="JQI758" s="508"/>
      <c r="JQJ758" s="508"/>
      <c r="JQK758" s="508"/>
      <c r="JQL758" s="508"/>
      <c r="JQM758" s="508"/>
      <c r="JQN758" s="508"/>
      <c r="JQO758" s="508"/>
      <c r="JQP758" s="508"/>
      <c r="JQQ758" s="508"/>
      <c r="JQR758" s="508"/>
      <c r="JQS758" s="89"/>
      <c r="JQT758" s="89"/>
      <c r="JQU758" s="89"/>
      <c r="JQV758" s="89"/>
      <c r="JQW758" s="89"/>
      <c r="JQX758" s="508"/>
      <c r="JQY758" s="508"/>
      <c r="JQZ758" s="89"/>
      <c r="JRA758" s="89"/>
      <c r="JRB758" s="508"/>
      <c r="JRC758" s="508"/>
      <c r="JRD758" s="89"/>
      <c r="JRE758" s="89"/>
      <c r="JRF758" s="508"/>
      <c r="JRG758" s="508"/>
      <c r="JRH758" s="508"/>
      <c r="JRI758" s="508"/>
      <c r="JRJ758" s="508"/>
      <c r="JRK758" s="508"/>
      <c r="JRL758" s="508"/>
      <c r="JRM758" s="89"/>
      <c r="JRN758" s="89"/>
      <c r="JRO758" s="508"/>
      <c r="JRP758" s="508"/>
      <c r="JRQ758" s="89"/>
      <c r="JRR758" s="89"/>
      <c r="JRS758" s="508"/>
      <c r="JRT758" s="508"/>
      <c r="JRU758" s="508"/>
      <c r="JRV758" s="508"/>
      <c r="JRW758" s="508"/>
      <c r="JRX758" s="203"/>
      <c r="JRY758" s="107"/>
      <c r="JRZ758" s="508"/>
      <c r="JSA758" s="508"/>
      <c r="JSB758" s="508"/>
      <c r="JSC758" s="508"/>
      <c r="JSD758" s="508"/>
      <c r="JSE758" s="508"/>
      <c r="JSF758" s="508"/>
      <c r="JSG758" s="168"/>
      <c r="JSH758" s="168"/>
      <c r="JSI758" s="168"/>
      <c r="JSJ758" s="168"/>
      <c r="JSK758" s="168"/>
      <c r="JSL758" s="168"/>
      <c r="JSM758" s="168"/>
      <c r="JSN758" s="168"/>
      <c r="JSO758" s="168"/>
      <c r="JSP758" s="168"/>
      <c r="JSQ758" s="168"/>
      <c r="JSR758" s="168"/>
      <c r="JSS758" s="168"/>
      <c r="JST758" s="168"/>
      <c r="JSU758" s="168"/>
      <c r="JSV758" s="168"/>
      <c r="JSW758" s="168"/>
      <c r="JSX758" s="168"/>
      <c r="JSY758" s="168"/>
      <c r="JSZ758" s="168"/>
      <c r="JTA758" s="168"/>
      <c r="JTB758" s="168"/>
      <c r="JTC758" s="168"/>
      <c r="JTD758" s="168"/>
      <c r="JTE758" s="168"/>
      <c r="JTF758" s="168"/>
      <c r="JTG758" s="168"/>
      <c r="JTH758" s="168"/>
      <c r="JTI758" s="168"/>
      <c r="JTJ758" s="168"/>
      <c r="JTK758" s="168"/>
      <c r="JTL758" s="168"/>
      <c r="JTM758" s="168"/>
      <c r="JTN758" s="168"/>
      <c r="JTO758" s="168"/>
      <c r="JTP758" s="168"/>
      <c r="JTQ758" s="168"/>
      <c r="JTR758" s="168"/>
      <c r="JTS758" s="168"/>
      <c r="JTT758" s="168"/>
      <c r="JTU758" s="168"/>
      <c r="JTV758" s="168"/>
      <c r="JTW758" s="168"/>
      <c r="JTX758" s="168"/>
      <c r="JTY758" s="508"/>
      <c r="JTZ758" s="508"/>
      <c r="JUA758" s="508"/>
      <c r="JUB758" s="508"/>
      <c r="JUC758" s="508"/>
      <c r="JUD758" s="508"/>
      <c r="JUE758" s="508"/>
      <c r="JUF758" s="508"/>
      <c r="JUG758" s="508"/>
      <c r="JUH758" s="508"/>
      <c r="JUI758" s="508"/>
      <c r="JUJ758" s="508"/>
      <c r="JUK758" s="508"/>
      <c r="JUL758" s="508"/>
      <c r="JUM758" s="508"/>
      <c r="JUN758" s="508"/>
      <c r="JUO758" s="508"/>
      <c r="JUP758" s="508"/>
      <c r="JUQ758" s="508"/>
      <c r="JUR758" s="508"/>
      <c r="JUS758" s="508"/>
      <c r="JUT758" s="508"/>
      <c r="JUU758" s="508"/>
      <c r="JUV758" s="508"/>
      <c r="JUW758" s="89"/>
      <c r="JUX758" s="89"/>
      <c r="JUY758" s="89"/>
      <c r="JUZ758" s="89"/>
      <c r="JVA758" s="89"/>
      <c r="JVB758" s="508"/>
      <c r="JVC758" s="508"/>
      <c r="JVD758" s="89"/>
      <c r="JVE758" s="89"/>
      <c r="JVF758" s="508"/>
      <c r="JVG758" s="508"/>
      <c r="JVH758" s="89"/>
      <c r="JVI758" s="89"/>
      <c r="JVJ758" s="508"/>
      <c r="JVK758" s="508"/>
      <c r="JVL758" s="508"/>
      <c r="JVM758" s="508"/>
      <c r="JVN758" s="508"/>
      <c r="JVO758" s="508"/>
      <c r="JVP758" s="508"/>
      <c r="JVQ758" s="89"/>
      <c r="JVR758" s="89"/>
      <c r="JVS758" s="508"/>
      <c r="JVT758" s="508"/>
      <c r="JVU758" s="89"/>
      <c r="JVV758" s="89"/>
      <c r="JVW758" s="508"/>
      <c r="JVX758" s="508"/>
      <c r="JVY758" s="508"/>
      <c r="JVZ758" s="508"/>
      <c r="JWA758" s="508"/>
      <c r="JWB758" s="203"/>
      <c r="JWC758" s="107"/>
      <c r="JWD758" s="508"/>
      <c r="JWE758" s="508"/>
      <c r="JWF758" s="508"/>
      <c r="JWG758" s="508"/>
      <c r="JWH758" s="508"/>
      <c r="JWI758" s="508"/>
      <c r="JWJ758" s="508"/>
      <c r="JWK758" s="168"/>
      <c r="JWL758" s="168"/>
      <c r="JWM758" s="168"/>
      <c r="JWN758" s="168"/>
      <c r="JWO758" s="168"/>
      <c r="JWP758" s="168"/>
      <c r="JWQ758" s="168"/>
      <c r="JWR758" s="168"/>
      <c r="JWS758" s="168"/>
      <c r="JWT758" s="168"/>
      <c r="JWU758" s="168"/>
      <c r="JWV758" s="168"/>
      <c r="JWW758" s="168"/>
      <c r="JWX758" s="168"/>
      <c r="JWY758" s="168"/>
      <c r="JWZ758" s="168"/>
      <c r="JXA758" s="168"/>
      <c r="JXB758" s="168"/>
      <c r="JXC758" s="168"/>
      <c r="JXD758" s="168"/>
      <c r="JXE758" s="168"/>
      <c r="JXF758" s="168"/>
      <c r="JXG758" s="168"/>
      <c r="JXH758" s="168"/>
      <c r="JXI758" s="168"/>
      <c r="JXJ758" s="168"/>
      <c r="JXK758" s="168"/>
      <c r="JXL758" s="168"/>
      <c r="JXM758" s="168"/>
      <c r="JXN758" s="168"/>
      <c r="JXO758" s="168"/>
      <c r="JXP758" s="168"/>
      <c r="JXQ758" s="168"/>
      <c r="JXR758" s="168"/>
      <c r="JXS758" s="168"/>
      <c r="JXT758" s="168"/>
      <c r="JXU758" s="168"/>
      <c r="JXV758" s="168"/>
      <c r="JXW758" s="168"/>
      <c r="JXX758" s="168"/>
      <c r="JXY758" s="168"/>
      <c r="JXZ758" s="168"/>
      <c r="JYA758" s="168"/>
      <c r="JYB758" s="168"/>
      <c r="JYC758" s="508"/>
      <c r="JYD758" s="508"/>
      <c r="JYE758" s="508"/>
      <c r="JYF758" s="508"/>
      <c r="JYG758" s="508"/>
      <c r="JYH758" s="508"/>
      <c r="JYI758" s="508"/>
      <c r="JYJ758" s="508"/>
      <c r="JYK758" s="508"/>
      <c r="JYL758" s="508"/>
      <c r="JYM758" s="508"/>
      <c r="JYN758" s="508"/>
      <c r="JYO758" s="508"/>
      <c r="JYP758" s="508"/>
      <c r="JYQ758" s="508"/>
      <c r="JYR758" s="508"/>
      <c r="JYS758" s="508"/>
      <c r="JYT758" s="508"/>
      <c r="JYU758" s="508"/>
      <c r="JYV758" s="508"/>
      <c r="JYW758" s="508"/>
      <c r="JYX758" s="508"/>
      <c r="JYY758" s="508"/>
      <c r="JYZ758" s="508"/>
      <c r="JZA758" s="89"/>
      <c r="JZB758" s="89"/>
      <c r="JZC758" s="89"/>
      <c r="JZD758" s="89"/>
      <c r="JZE758" s="89"/>
      <c r="JZF758" s="508"/>
      <c r="JZG758" s="508"/>
      <c r="JZH758" s="89"/>
      <c r="JZI758" s="89"/>
      <c r="JZJ758" s="508"/>
      <c r="JZK758" s="508"/>
      <c r="JZL758" s="89"/>
      <c r="JZM758" s="89"/>
      <c r="JZN758" s="508"/>
      <c r="JZO758" s="508"/>
      <c r="JZP758" s="508"/>
      <c r="JZQ758" s="508"/>
      <c r="JZR758" s="508"/>
      <c r="JZS758" s="508"/>
      <c r="JZT758" s="508"/>
      <c r="JZU758" s="89"/>
      <c r="JZV758" s="89"/>
      <c r="JZW758" s="508"/>
      <c r="JZX758" s="508"/>
      <c r="JZY758" s="89"/>
      <c r="JZZ758" s="89"/>
      <c r="KAA758" s="508"/>
      <c r="KAB758" s="508"/>
      <c r="KAC758" s="508"/>
      <c r="KAD758" s="508"/>
      <c r="KAE758" s="508"/>
      <c r="KAF758" s="203"/>
      <c r="KAG758" s="107"/>
      <c r="KAH758" s="508"/>
      <c r="KAI758" s="508"/>
      <c r="KAJ758" s="508"/>
      <c r="KAK758" s="508"/>
      <c r="KAL758" s="508"/>
      <c r="KAM758" s="508"/>
      <c r="KAN758" s="508"/>
      <c r="KAO758" s="168"/>
      <c r="KAP758" s="168"/>
      <c r="KAQ758" s="168"/>
      <c r="KAR758" s="168"/>
      <c r="KAS758" s="168"/>
      <c r="KAT758" s="168"/>
      <c r="KAU758" s="168"/>
      <c r="KAV758" s="168"/>
      <c r="KAW758" s="168"/>
      <c r="KAX758" s="168"/>
      <c r="KAY758" s="168"/>
      <c r="KAZ758" s="168"/>
      <c r="KBA758" s="168"/>
      <c r="KBB758" s="168"/>
      <c r="KBC758" s="168"/>
      <c r="KBD758" s="168"/>
      <c r="KBE758" s="168"/>
      <c r="KBF758" s="168"/>
      <c r="KBG758" s="168"/>
      <c r="KBH758" s="168"/>
      <c r="KBI758" s="168"/>
      <c r="KBJ758" s="168"/>
      <c r="KBK758" s="168"/>
      <c r="KBL758" s="168"/>
      <c r="KBM758" s="168"/>
      <c r="KBN758" s="168"/>
      <c r="KBO758" s="168"/>
      <c r="KBP758" s="168"/>
      <c r="KBQ758" s="168"/>
      <c r="KBR758" s="168"/>
      <c r="KBS758" s="168"/>
      <c r="KBT758" s="168"/>
      <c r="KBU758" s="168"/>
      <c r="KBV758" s="168"/>
      <c r="KBW758" s="168"/>
      <c r="KBX758" s="168"/>
      <c r="KBY758" s="168"/>
      <c r="KBZ758" s="168"/>
      <c r="KCA758" s="168"/>
      <c r="KCB758" s="168"/>
      <c r="KCC758" s="168"/>
      <c r="KCD758" s="168"/>
      <c r="KCE758" s="168"/>
      <c r="KCF758" s="168"/>
      <c r="KCG758" s="508"/>
      <c r="KCH758" s="508"/>
      <c r="KCI758" s="508"/>
      <c r="KCJ758" s="508"/>
      <c r="KCK758" s="508"/>
      <c r="KCL758" s="508"/>
      <c r="KCM758" s="508"/>
      <c r="KCN758" s="508"/>
      <c r="KCO758" s="508"/>
      <c r="KCP758" s="508"/>
      <c r="KCQ758" s="508"/>
      <c r="KCR758" s="508"/>
      <c r="KCS758" s="508"/>
      <c r="KCT758" s="508"/>
      <c r="KCU758" s="508"/>
      <c r="KCV758" s="508"/>
      <c r="KCW758" s="508"/>
      <c r="KCX758" s="508"/>
      <c r="KCY758" s="508"/>
      <c r="KCZ758" s="508"/>
      <c r="KDA758" s="508"/>
      <c r="KDB758" s="508"/>
      <c r="KDC758" s="508"/>
      <c r="KDD758" s="508"/>
      <c r="KDE758" s="89"/>
      <c r="KDF758" s="89"/>
      <c r="KDG758" s="89"/>
      <c r="KDH758" s="89"/>
      <c r="KDI758" s="89"/>
      <c r="KDJ758" s="508"/>
      <c r="KDK758" s="508"/>
      <c r="KDL758" s="89"/>
      <c r="KDM758" s="89"/>
      <c r="KDN758" s="508"/>
      <c r="KDO758" s="508"/>
      <c r="KDP758" s="89"/>
      <c r="KDQ758" s="89"/>
      <c r="KDR758" s="508"/>
      <c r="KDS758" s="508"/>
      <c r="KDT758" s="508"/>
      <c r="KDU758" s="508"/>
      <c r="KDV758" s="508"/>
      <c r="KDW758" s="508"/>
      <c r="KDX758" s="508"/>
      <c r="KDY758" s="89"/>
      <c r="KDZ758" s="89"/>
      <c r="KEA758" s="508"/>
      <c r="KEB758" s="508"/>
      <c r="KEC758" s="89"/>
      <c r="KED758" s="89"/>
      <c r="KEE758" s="508"/>
      <c r="KEF758" s="508"/>
      <c r="KEG758" s="508"/>
      <c r="KEH758" s="508"/>
      <c r="KEI758" s="508"/>
      <c r="KEJ758" s="203"/>
      <c r="KEK758" s="107"/>
      <c r="KEL758" s="508"/>
      <c r="KEM758" s="508"/>
      <c r="KEN758" s="508"/>
      <c r="KEO758" s="508"/>
      <c r="KEP758" s="508"/>
      <c r="KEQ758" s="508"/>
      <c r="KER758" s="508"/>
      <c r="KES758" s="168"/>
      <c r="KET758" s="168"/>
      <c r="KEU758" s="168"/>
      <c r="KEV758" s="168"/>
      <c r="KEW758" s="168"/>
      <c r="KEX758" s="168"/>
      <c r="KEY758" s="168"/>
      <c r="KEZ758" s="168"/>
      <c r="KFA758" s="168"/>
      <c r="KFB758" s="168"/>
      <c r="KFC758" s="168"/>
      <c r="KFD758" s="168"/>
      <c r="KFE758" s="168"/>
      <c r="KFF758" s="168"/>
      <c r="KFG758" s="168"/>
      <c r="KFH758" s="168"/>
      <c r="KFI758" s="168"/>
      <c r="KFJ758" s="168"/>
      <c r="KFK758" s="168"/>
      <c r="KFL758" s="168"/>
      <c r="KFM758" s="168"/>
      <c r="KFN758" s="168"/>
      <c r="KFO758" s="168"/>
      <c r="KFP758" s="168"/>
      <c r="KFQ758" s="168"/>
      <c r="KFR758" s="168"/>
      <c r="KFS758" s="168"/>
      <c r="KFT758" s="168"/>
      <c r="KFU758" s="168"/>
      <c r="KFV758" s="168"/>
      <c r="KFW758" s="168"/>
      <c r="KFX758" s="168"/>
      <c r="KFY758" s="168"/>
      <c r="KFZ758" s="168"/>
      <c r="KGA758" s="168"/>
      <c r="KGB758" s="168"/>
      <c r="KGC758" s="168"/>
      <c r="KGD758" s="168"/>
      <c r="KGE758" s="168"/>
      <c r="KGF758" s="168"/>
      <c r="KGG758" s="168"/>
      <c r="KGH758" s="168"/>
      <c r="KGI758" s="168"/>
      <c r="KGJ758" s="168"/>
      <c r="KGK758" s="508"/>
      <c r="KGL758" s="508"/>
      <c r="KGM758" s="508"/>
      <c r="KGN758" s="508"/>
      <c r="KGO758" s="508"/>
      <c r="KGP758" s="508"/>
      <c r="KGQ758" s="508"/>
      <c r="KGR758" s="508"/>
      <c r="KGS758" s="508"/>
      <c r="KGT758" s="508"/>
      <c r="KGU758" s="508"/>
      <c r="KGV758" s="508"/>
      <c r="KGW758" s="508"/>
      <c r="KGX758" s="508"/>
      <c r="KGY758" s="508"/>
      <c r="KGZ758" s="508"/>
      <c r="KHA758" s="508"/>
      <c r="KHB758" s="508"/>
      <c r="KHC758" s="508"/>
      <c r="KHD758" s="508"/>
      <c r="KHE758" s="508"/>
      <c r="KHF758" s="508"/>
      <c r="KHG758" s="508"/>
      <c r="KHH758" s="508"/>
      <c r="KHI758" s="89"/>
      <c r="KHJ758" s="89"/>
      <c r="KHK758" s="89"/>
      <c r="KHL758" s="89"/>
      <c r="KHM758" s="89"/>
      <c r="KHN758" s="508"/>
      <c r="KHO758" s="508"/>
      <c r="KHP758" s="89"/>
      <c r="KHQ758" s="89"/>
      <c r="KHR758" s="508"/>
      <c r="KHS758" s="508"/>
      <c r="KHT758" s="89"/>
      <c r="KHU758" s="89"/>
      <c r="KHV758" s="508"/>
      <c r="KHW758" s="508"/>
      <c r="KHX758" s="508"/>
      <c r="KHY758" s="508"/>
      <c r="KHZ758" s="508"/>
      <c r="KIA758" s="508"/>
      <c r="KIB758" s="508"/>
      <c r="KIC758" s="89"/>
      <c r="KID758" s="89"/>
      <c r="KIE758" s="508"/>
      <c r="KIF758" s="508"/>
      <c r="KIG758" s="89"/>
      <c r="KIH758" s="89"/>
      <c r="KII758" s="508"/>
      <c r="KIJ758" s="508"/>
      <c r="KIK758" s="508"/>
      <c r="KIL758" s="508"/>
      <c r="KIM758" s="508"/>
      <c r="KIN758" s="203"/>
      <c r="KIO758" s="107"/>
      <c r="KIP758" s="508"/>
      <c r="KIQ758" s="508"/>
      <c r="KIR758" s="508"/>
      <c r="KIS758" s="508"/>
      <c r="KIT758" s="508"/>
      <c r="KIU758" s="508"/>
      <c r="KIV758" s="508"/>
      <c r="KIW758" s="168"/>
      <c r="KIX758" s="168"/>
      <c r="KIY758" s="168"/>
      <c r="KIZ758" s="168"/>
      <c r="KJA758" s="168"/>
      <c r="KJB758" s="168"/>
      <c r="KJC758" s="168"/>
      <c r="KJD758" s="168"/>
      <c r="KJE758" s="168"/>
      <c r="KJF758" s="168"/>
      <c r="KJG758" s="168"/>
      <c r="KJH758" s="168"/>
      <c r="KJI758" s="168"/>
      <c r="KJJ758" s="168"/>
      <c r="KJK758" s="168"/>
      <c r="KJL758" s="168"/>
      <c r="KJM758" s="168"/>
      <c r="KJN758" s="168"/>
      <c r="KJO758" s="168"/>
      <c r="KJP758" s="168"/>
      <c r="KJQ758" s="168"/>
      <c r="KJR758" s="168"/>
      <c r="KJS758" s="168"/>
      <c r="KJT758" s="168"/>
      <c r="KJU758" s="168"/>
      <c r="KJV758" s="168"/>
      <c r="KJW758" s="168"/>
      <c r="KJX758" s="168"/>
      <c r="KJY758" s="168"/>
      <c r="KJZ758" s="168"/>
      <c r="KKA758" s="168"/>
      <c r="KKB758" s="168"/>
      <c r="KKC758" s="168"/>
      <c r="KKD758" s="168"/>
      <c r="KKE758" s="168"/>
      <c r="KKF758" s="168"/>
      <c r="KKG758" s="168"/>
      <c r="KKH758" s="168"/>
      <c r="KKI758" s="168"/>
      <c r="KKJ758" s="168"/>
      <c r="KKK758" s="168"/>
      <c r="KKL758" s="168"/>
      <c r="KKM758" s="168"/>
      <c r="KKN758" s="168"/>
      <c r="KKO758" s="508"/>
      <c r="KKP758" s="508"/>
      <c r="KKQ758" s="508"/>
      <c r="KKR758" s="508"/>
      <c r="KKS758" s="508"/>
      <c r="KKT758" s="508"/>
      <c r="KKU758" s="508"/>
      <c r="KKV758" s="508"/>
      <c r="KKW758" s="508"/>
      <c r="KKX758" s="508"/>
      <c r="KKY758" s="508"/>
      <c r="KKZ758" s="508"/>
      <c r="KLA758" s="508"/>
      <c r="KLB758" s="508"/>
      <c r="KLC758" s="508"/>
      <c r="KLD758" s="508"/>
      <c r="KLE758" s="508"/>
      <c r="KLF758" s="508"/>
      <c r="KLG758" s="508"/>
      <c r="KLH758" s="508"/>
      <c r="KLI758" s="508"/>
      <c r="KLJ758" s="508"/>
      <c r="KLK758" s="508"/>
      <c r="KLL758" s="508"/>
      <c r="KLM758" s="89"/>
      <c r="KLN758" s="89"/>
      <c r="KLO758" s="89"/>
      <c r="KLP758" s="89"/>
      <c r="KLQ758" s="89"/>
      <c r="KLR758" s="508"/>
      <c r="KLS758" s="508"/>
      <c r="KLT758" s="89"/>
      <c r="KLU758" s="89"/>
      <c r="KLV758" s="508"/>
      <c r="KLW758" s="508"/>
      <c r="KLX758" s="89"/>
      <c r="KLY758" s="89"/>
      <c r="KLZ758" s="508"/>
      <c r="KMA758" s="508"/>
      <c r="KMB758" s="508"/>
      <c r="KMC758" s="508"/>
      <c r="KMD758" s="508"/>
      <c r="KME758" s="508"/>
      <c r="KMF758" s="508"/>
      <c r="KMG758" s="89"/>
      <c r="KMH758" s="89"/>
      <c r="KMI758" s="508"/>
      <c r="KMJ758" s="508"/>
      <c r="KMK758" s="89"/>
      <c r="KML758" s="89"/>
      <c r="KMM758" s="508"/>
      <c r="KMN758" s="508"/>
      <c r="KMO758" s="508"/>
      <c r="KMP758" s="508"/>
      <c r="KMQ758" s="508"/>
      <c r="KMR758" s="203"/>
      <c r="KMS758" s="107"/>
      <c r="KMT758" s="508"/>
      <c r="KMU758" s="508"/>
      <c r="KMV758" s="508"/>
      <c r="KMW758" s="508"/>
      <c r="KMX758" s="508"/>
      <c r="KMY758" s="508"/>
      <c r="KMZ758" s="508"/>
      <c r="KNA758" s="168"/>
      <c r="KNB758" s="168"/>
      <c r="KNC758" s="168"/>
      <c r="KND758" s="168"/>
      <c r="KNE758" s="168"/>
      <c r="KNF758" s="168"/>
      <c r="KNG758" s="168"/>
      <c r="KNH758" s="168"/>
      <c r="KNI758" s="168"/>
      <c r="KNJ758" s="168"/>
      <c r="KNK758" s="168"/>
      <c r="KNL758" s="168"/>
      <c r="KNM758" s="168"/>
      <c r="KNN758" s="168"/>
      <c r="KNO758" s="168"/>
      <c r="KNP758" s="168"/>
      <c r="KNQ758" s="168"/>
      <c r="KNR758" s="168"/>
      <c r="KNS758" s="168"/>
      <c r="KNT758" s="168"/>
      <c r="KNU758" s="168"/>
      <c r="KNV758" s="168"/>
      <c r="KNW758" s="168"/>
      <c r="KNX758" s="168"/>
      <c r="KNY758" s="168"/>
      <c r="KNZ758" s="168"/>
      <c r="KOA758" s="168"/>
      <c r="KOB758" s="168"/>
      <c r="KOC758" s="168"/>
      <c r="KOD758" s="168"/>
      <c r="KOE758" s="168"/>
      <c r="KOF758" s="168"/>
      <c r="KOG758" s="168"/>
      <c r="KOH758" s="168"/>
      <c r="KOI758" s="168"/>
      <c r="KOJ758" s="168"/>
      <c r="KOK758" s="168"/>
      <c r="KOL758" s="168"/>
      <c r="KOM758" s="168"/>
      <c r="KON758" s="168"/>
      <c r="KOO758" s="168"/>
      <c r="KOP758" s="168"/>
      <c r="KOQ758" s="168"/>
      <c r="KOR758" s="168"/>
      <c r="KOS758" s="508"/>
      <c r="KOT758" s="508"/>
      <c r="KOU758" s="508"/>
      <c r="KOV758" s="508"/>
      <c r="KOW758" s="508"/>
      <c r="KOX758" s="508"/>
      <c r="KOY758" s="508"/>
      <c r="KOZ758" s="508"/>
      <c r="KPA758" s="508"/>
      <c r="KPB758" s="508"/>
      <c r="KPC758" s="508"/>
      <c r="KPD758" s="508"/>
      <c r="KPE758" s="508"/>
      <c r="KPF758" s="508"/>
      <c r="KPG758" s="508"/>
      <c r="KPH758" s="508"/>
      <c r="KPI758" s="508"/>
      <c r="KPJ758" s="508"/>
      <c r="KPK758" s="508"/>
      <c r="KPL758" s="508"/>
      <c r="KPM758" s="508"/>
      <c r="KPN758" s="508"/>
      <c r="KPO758" s="508"/>
      <c r="KPP758" s="508"/>
      <c r="KPQ758" s="89"/>
      <c r="KPR758" s="89"/>
      <c r="KPS758" s="89"/>
      <c r="KPT758" s="89"/>
      <c r="KPU758" s="89"/>
      <c r="KPV758" s="508"/>
      <c r="KPW758" s="508"/>
      <c r="KPX758" s="89"/>
      <c r="KPY758" s="89"/>
      <c r="KPZ758" s="508"/>
      <c r="KQA758" s="508"/>
      <c r="KQB758" s="89"/>
      <c r="KQC758" s="89"/>
      <c r="KQD758" s="508"/>
      <c r="KQE758" s="508"/>
      <c r="KQF758" s="508"/>
      <c r="KQG758" s="508"/>
      <c r="KQH758" s="508"/>
      <c r="KQI758" s="508"/>
      <c r="KQJ758" s="508"/>
      <c r="KQK758" s="89"/>
      <c r="KQL758" s="89"/>
      <c r="KQM758" s="508"/>
      <c r="KQN758" s="508"/>
      <c r="KQO758" s="89"/>
      <c r="KQP758" s="89"/>
      <c r="KQQ758" s="508"/>
      <c r="KQR758" s="508"/>
      <c r="KQS758" s="508"/>
      <c r="KQT758" s="508"/>
      <c r="KQU758" s="508"/>
      <c r="KQV758" s="203"/>
      <c r="KQW758" s="107"/>
      <c r="KQX758" s="508"/>
      <c r="KQY758" s="508"/>
      <c r="KQZ758" s="508"/>
      <c r="KRA758" s="508"/>
      <c r="KRB758" s="508"/>
      <c r="KRC758" s="508"/>
      <c r="KRD758" s="508"/>
      <c r="KRE758" s="168"/>
      <c r="KRF758" s="168"/>
      <c r="KRG758" s="168"/>
      <c r="KRH758" s="168"/>
      <c r="KRI758" s="168"/>
      <c r="KRJ758" s="168"/>
      <c r="KRK758" s="168"/>
      <c r="KRL758" s="168"/>
      <c r="KRM758" s="168"/>
      <c r="KRN758" s="168"/>
      <c r="KRO758" s="168"/>
      <c r="KRP758" s="168"/>
      <c r="KRQ758" s="168"/>
      <c r="KRR758" s="168"/>
      <c r="KRS758" s="168"/>
      <c r="KRT758" s="168"/>
      <c r="KRU758" s="168"/>
      <c r="KRV758" s="168"/>
      <c r="KRW758" s="168"/>
      <c r="KRX758" s="168"/>
      <c r="KRY758" s="168"/>
      <c r="KRZ758" s="168"/>
      <c r="KSA758" s="168"/>
      <c r="KSB758" s="168"/>
      <c r="KSC758" s="168"/>
      <c r="KSD758" s="168"/>
      <c r="KSE758" s="168"/>
      <c r="KSF758" s="168"/>
      <c r="KSG758" s="168"/>
      <c r="KSH758" s="168"/>
      <c r="KSI758" s="168"/>
      <c r="KSJ758" s="168"/>
      <c r="KSK758" s="168"/>
      <c r="KSL758" s="168"/>
      <c r="KSM758" s="168"/>
      <c r="KSN758" s="168"/>
      <c r="KSO758" s="168"/>
      <c r="KSP758" s="168"/>
      <c r="KSQ758" s="168"/>
      <c r="KSR758" s="168"/>
      <c r="KSS758" s="168"/>
      <c r="KST758" s="168"/>
      <c r="KSU758" s="168"/>
      <c r="KSV758" s="168"/>
      <c r="KSW758" s="508"/>
      <c r="KSX758" s="508"/>
      <c r="KSY758" s="508"/>
      <c r="KSZ758" s="508"/>
      <c r="KTA758" s="508"/>
      <c r="KTB758" s="508"/>
      <c r="KTC758" s="508"/>
      <c r="KTD758" s="508"/>
      <c r="KTE758" s="508"/>
      <c r="KTF758" s="508"/>
      <c r="KTG758" s="508"/>
      <c r="KTH758" s="508"/>
      <c r="KTI758" s="508"/>
      <c r="KTJ758" s="508"/>
      <c r="KTK758" s="508"/>
      <c r="KTL758" s="508"/>
      <c r="KTM758" s="508"/>
      <c r="KTN758" s="508"/>
      <c r="KTO758" s="508"/>
      <c r="KTP758" s="508"/>
      <c r="KTQ758" s="508"/>
      <c r="KTR758" s="508"/>
      <c r="KTS758" s="508"/>
      <c r="KTT758" s="508"/>
      <c r="KTU758" s="89"/>
      <c r="KTV758" s="89"/>
      <c r="KTW758" s="89"/>
      <c r="KTX758" s="89"/>
      <c r="KTY758" s="89"/>
      <c r="KTZ758" s="508"/>
      <c r="KUA758" s="508"/>
      <c r="KUB758" s="89"/>
      <c r="KUC758" s="89"/>
      <c r="KUD758" s="508"/>
      <c r="KUE758" s="508"/>
      <c r="KUF758" s="89"/>
      <c r="KUG758" s="89"/>
      <c r="KUH758" s="508"/>
      <c r="KUI758" s="508"/>
      <c r="KUJ758" s="508"/>
      <c r="KUK758" s="508"/>
      <c r="KUL758" s="508"/>
      <c r="KUM758" s="508"/>
      <c r="KUN758" s="508"/>
      <c r="KUO758" s="89"/>
      <c r="KUP758" s="89"/>
      <c r="KUQ758" s="508"/>
      <c r="KUR758" s="508"/>
      <c r="KUS758" s="89"/>
      <c r="KUT758" s="89"/>
      <c r="KUU758" s="508"/>
      <c r="KUV758" s="508"/>
      <c r="KUW758" s="508"/>
      <c r="KUX758" s="508"/>
      <c r="KUY758" s="508"/>
      <c r="KUZ758" s="203"/>
      <c r="KVA758" s="107"/>
      <c r="KVB758" s="508"/>
      <c r="KVC758" s="508"/>
      <c r="KVD758" s="508"/>
      <c r="KVE758" s="508"/>
      <c r="KVF758" s="508"/>
      <c r="KVG758" s="508"/>
      <c r="KVH758" s="508"/>
      <c r="KVI758" s="168"/>
      <c r="KVJ758" s="168"/>
      <c r="KVK758" s="168"/>
      <c r="KVL758" s="168"/>
      <c r="KVM758" s="168"/>
      <c r="KVN758" s="168"/>
      <c r="KVO758" s="168"/>
      <c r="KVP758" s="168"/>
      <c r="KVQ758" s="168"/>
      <c r="KVR758" s="168"/>
      <c r="KVS758" s="168"/>
      <c r="KVT758" s="168"/>
      <c r="KVU758" s="168"/>
      <c r="KVV758" s="168"/>
      <c r="KVW758" s="168"/>
      <c r="KVX758" s="168"/>
      <c r="KVY758" s="168"/>
      <c r="KVZ758" s="168"/>
      <c r="KWA758" s="168"/>
      <c r="KWB758" s="168"/>
      <c r="KWC758" s="168"/>
      <c r="KWD758" s="168"/>
      <c r="KWE758" s="168"/>
      <c r="KWF758" s="168"/>
      <c r="KWG758" s="168"/>
      <c r="KWH758" s="168"/>
      <c r="KWI758" s="168"/>
      <c r="KWJ758" s="168"/>
      <c r="KWK758" s="168"/>
      <c r="KWL758" s="168"/>
      <c r="KWM758" s="168"/>
      <c r="KWN758" s="168"/>
      <c r="KWO758" s="168"/>
      <c r="KWP758" s="168"/>
      <c r="KWQ758" s="168"/>
      <c r="KWR758" s="168"/>
      <c r="KWS758" s="168"/>
      <c r="KWT758" s="168"/>
      <c r="KWU758" s="168"/>
      <c r="KWV758" s="168"/>
      <c r="KWW758" s="168"/>
      <c r="KWX758" s="168"/>
      <c r="KWY758" s="168"/>
      <c r="KWZ758" s="168"/>
      <c r="KXA758" s="508"/>
      <c r="KXB758" s="508"/>
      <c r="KXC758" s="508"/>
      <c r="KXD758" s="508"/>
      <c r="KXE758" s="508"/>
      <c r="KXF758" s="508"/>
      <c r="KXG758" s="508"/>
      <c r="KXH758" s="508"/>
      <c r="KXI758" s="508"/>
      <c r="KXJ758" s="508"/>
      <c r="KXK758" s="508"/>
      <c r="KXL758" s="508"/>
      <c r="KXM758" s="508"/>
      <c r="KXN758" s="508"/>
      <c r="KXO758" s="508"/>
      <c r="KXP758" s="508"/>
      <c r="KXQ758" s="508"/>
      <c r="KXR758" s="508"/>
      <c r="KXS758" s="508"/>
      <c r="KXT758" s="508"/>
      <c r="KXU758" s="508"/>
      <c r="KXV758" s="508"/>
      <c r="KXW758" s="508"/>
      <c r="KXX758" s="508"/>
      <c r="KXY758" s="89"/>
      <c r="KXZ758" s="89"/>
      <c r="KYA758" s="89"/>
      <c r="KYB758" s="89"/>
      <c r="KYC758" s="89"/>
      <c r="KYD758" s="508"/>
      <c r="KYE758" s="508"/>
      <c r="KYF758" s="89"/>
      <c r="KYG758" s="89"/>
      <c r="KYH758" s="508"/>
      <c r="KYI758" s="508"/>
      <c r="KYJ758" s="89"/>
      <c r="KYK758" s="89"/>
      <c r="KYL758" s="508"/>
      <c r="KYM758" s="508"/>
      <c r="KYN758" s="508"/>
      <c r="KYO758" s="508"/>
      <c r="KYP758" s="508"/>
      <c r="KYQ758" s="508"/>
      <c r="KYR758" s="508"/>
      <c r="KYS758" s="89"/>
      <c r="KYT758" s="89"/>
      <c r="KYU758" s="508"/>
      <c r="KYV758" s="508"/>
      <c r="KYW758" s="89"/>
      <c r="KYX758" s="89"/>
      <c r="KYY758" s="508"/>
      <c r="KYZ758" s="508"/>
      <c r="KZA758" s="508"/>
      <c r="KZB758" s="508"/>
      <c r="KZC758" s="508"/>
      <c r="KZD758" s="203"/>
      <c r="KZE758" s="107"/>
      <c r="KZF758" s="508"/>
      <c r="KZG758" s="508"/>
      <c r="KZH758" s="508"/>
      <c r="KZI758" s="508"/>
      <c r="KZJ758" s="508"/>
      <c r="KZK758" s="508"/>
      <c r="KZL758" s="508"/>
      <c r="KZM758" s="168"/>
      <c r="KZN758" s="168"/>
      <c r="KZO758" s="168"/>
      <c r="KZP758" s="168"/>
      <c r="KZQ758" s="168"/>
      <c r="KZR758" s="168"/>
      <c r="KZS758" s="168"/>
      <c r="KZT758" s="168"/>
      <c r="KZU758" s="168"/>
      <c r="KZV758" s="168"/>
      <c r="KZW758" s="168"/>
      <c r="KZX758" s="168"/>
      <c r="KZY758" s="168"/>
      <c r="KZZ758" s="168"/>
      <c r="LAA758" s="168"/>
      <c r="LAB758" s="168"/>
      <c r="LAC758" s="168"/>
      <c r="LAD758" s="168"/>
      <c r="LAE758" s="168"/>
      <c r="LAF758" s="168"/>
      <c r="LAG758" s="168"/>
      <c r="LAH758" s="168"/>
      <c r="LAI758" s="168"/>
      <c r="LAJ758" s="168"/>
      <c r="LAK758" s="168"/>
      <c r="LAL758" s="168"/>
      <c r="LAM758" s="168"/>
      <c r="LAN758" s="168"/>
      <c r="LAO758" s="168"/>
      <c r="LAP758" s="168"/>
      <c r="LAQ758" s="168"/>
      <c r="LAR758" s="168"/>
      <c r="LAS758" s="168"/>
      <c r="LAT758" s="168"/>
      <c r="LAU758" s="168"/>
      <c r="LAV758" s="168"/>
      <c r="LAW758" s="168"/>
      <c r="LAX758" s="168"/>
      <c r="LAY758" s="168"/>
      <c r="LAZ758" s="168"/>
      <c r="LBA758" s="168"/>
      <c r="LBB758" s="168"/>
      <c r="LBC758" s="168"/>
      <c r="LBD758" s="168"/>
      <c r="LBE758" s="508"/>
      <c r="LBF758" s="508"/>
      <c r="LBG758" s="508"/>
      <c r="LBH758" s="508"/>
      <c r="LBI758" s="508"/>
      <c r="LBJ758" s="508"/>
      <c r="LBK758" s="508"/>
      <c r="LBL758" s="508"/>
      <c r="LBM758" s="508"/>
      <c r="LBN758" s="508"/>
      <c r="LBO758" s="508"/>
      <c r="LBP758" s="508"/>
      <c r="LBQ758" s="508"/>
      <c r="LBR758" s="508"/>
      <c r="LBS758" s="508"/>
      <c r="LBT758" s="508"/>
      <c r="LBU758" s="508"/>
      <c r="LBV758" s="508"/>
      <c r="LBW758" s="508"/>
      <c r="LBX758" s="508"/>
      <c r="LBY758" s="508"/>
      <c r="LBZ758" s="508"/>
      <c r="LCA758" s="508"/>
      <c r="LCB758" s="508"/>
      <c r="LCC758" s="89"/>
      <c r="LCD758" s="89"/>
      <c r="LCE758" s="89"/>
      <c r="LCF758" s="89"/>
      <c r="LCG758" s="89"/>
      <c r="LCH758" s="508"/>
      <c r="LCI758" s="508"/>
      <c r="LCJ758" s="89"/>
      <c r="LCK758" s="89"/>
      <c r="LCL758" s="508"/>
      <c r="LCM758" s="508"/>
      <c r="LCN758" s="89"/>
      <c r="LCO758" s="89"/>
      <c r="LCP758" s="508"/>
      <c r="LCQ758" s="508"/>
      <c r="LCR758" s="508"/>
      <c r="LCS758" s="508"/>
      <c r="LCT758" s="508"/>
      <c r="LCU758" s="508"/>
      <c r="LCV758" s="508"/>
      <c r="LCW758" s="89"/>
      <c r="LCX758" s="89"/>
      <c r="LCY758" s="508"/>
      <c r="LCZ758" s="508"/>
      <c r="LDA758" s="89"/>
      <c r="LDB758" s="89"/>
      <c r="LDC758" s="508"/>
      <c r="LDD758" s="508"/>
      <c r="LDE758" s="508"/>
      <c r="LDF758" s="508"/>
      <c r="LDG758" s="508"/>
      <c r="LDH758" s="203"/>
      <c r="LDI758" s="107"/>
      <c r="LDJ758" s="508"/>
      <c r="LDK758" s="508"/>
      <c r="LDL758" s="508"/>
      <c r="LDM758" s="508"/>
      <c r="LDN758" s="508"/>
      <c r="LDO758" s="508"/>
      <c r="LDP758" s="508"/>
      <c r="LDQ758" s="168"/>
      <c r="LDR758" s="168"/>
      <c r="LDS758" s="168"/>
      <c r="LDT758" s="168"/>
      <c r="LDU758" s="168"/>
      <c r="LDV758" s="168"/>
      <c r="LDW758" s="168"/>
      <c r="LDX758" s="168"/>
      <c r="LDY758" s="168"/>
      <c r="LDZ758" s="168"/>
      <c r="LEA758" s="168"/>
      <c r="LEB758" s="168"/>
      <c r="LEC758" s="168"/>
      <c r="LED758" s="168"/>
      <c r="LEE758" s="168"/>
      <c r="LEF758" s="168"/>
      <c r="LEG758" s="168"/>
      <c r="LEH758" s="168"/>
      <c r="LEI758" s="168"/>
      <c r="LEJ758" s="168"/>
      <c r="LEK758" s="168"/>
      <c r="LEL758" s="168"/>
      <c r="LEM758" s="168"/>
      <c r="LEN758" s="168"/>
      <c r="LEO758" s="168"/>
      <c r="LEP758" s="168"/>
      <c r="LEQ758" s="168"/>
      <c r="LER758" s="168"/>
      <c r="LES758" s="168"/>
      <c r="LET758" s="168"/>
      <c r="LEU758" s="168"/>
      <c r="LEV758" s="168"/>
      <c r="LEW758" s="168"/>
      <c r="LEX758" s="168"/>
      <c r="LEY758" s="168"/>
      <c r="LEZ758" s="168"/>
      <c r="LFA758" s="168"/>
      <c r="LFB758" s="168"/>
      <c r="LFC758" s="168"/>
      <c r="LFD758" s="168"/>
      <c r="LFE758" s="168"/>
      <c r="LFF758" s="168"/>
      <c r="LFG758" s="168"/>
      <c r="LFH758" s="168"/>
      <c r="LFI758" s="508"/>
      <c r="LFJ758" s="508"/>
      <c r="LFK758" s="508"/>
      <c r="LFL758" s="508"/>
      <c r="LFM758" s="508"/>
      <c r="LFN758" s="508"/>
      <c r="LFO758" s="508"/>
      <c r="LFP758" s="508"/>
      <c r="LFQ758" s="508"/>
      <c r="LFR758" s="508"/>
      <c r="LFS758" s="508"/>
      <c r="LFT758" s="508"/>
      <c r="LFU758" s="508"/>
      <c r="LFV758" s="508"/>
      <c r="LFW758" s="508"/>
      <c r="LFX758" s="508"/>
      <c r="LFY758" s="508"/>
      <c r="LFZ758" s="508"/>
      <c r="LGA758" s="508"/>
      <c r="LGB758" s="508"/>
      <c r="LGC758" s="508"/>
      <c r="LGD758" s="508"/>
      <c r="LGE758" s="508"/>
      <c r="LGF758" s="508"/>
      <c r="LGG758" s="89"/>
      <c r="LGH758" s="89"/>
      <c r="LGI758" s="89"/>
      <c r="LGJ758" s="89"/>
      <c r="LGK758" s="89"/>
      <c r="LGL758" s="508"/>
      <c r="LGM758" s="508"/>
      <c r="LGN758" s="89"/>
      <c r="LGO758" s="89"/>
      <c r="LGP758" s="508"/>
      <c r="LGQ758" s="508"/>
      <c r="LGR758" s="89"/>
      <c r="LGS758" s="89"/>
      <c r="LGT758" s="508"/>
      <c r="LGU758" s="508"/>
      <c r="LGV758" s="508"/>
      <c r="LGW758" s="508"/>
      <c r="LGX758" s="508"/>
      <c r="LGY758" s="508"/>
      <c r="LGZ758" s="508"/>
      <c r="LHA758" s="89"/>
      <c r="LHB758" s="89"/>
      <c r="LHC758" s="508"/>
      <c r="LHD758" s="508"/>
      <c r="LHE758" s="89"/>
      <c r="LHF758" s="89"/>
      <c r="LHG758" s="508"/>
      <c r="LHH758" s="508"/>
      <c r="LHI758" s="508"/>
      <c r="LHJ758" s="508"/>
      <c r="LHK758" s="508"/>
      <c r="LHL758" s="203"/>
      <c r="LHM758" s="107"/>
      <c r="LHN758" s="508"/>
      <c r="LHO758" s="508"/>
      <c r="LHP758" s="508"/>
      <c r="LHQ758" s="508"/>
      <c r="LHR758" s="508"/>
      <c r="LHS758" s="508"/>
      <c r="LHT758" s="508"/>
      <c r="LHU758" s="168"/>
      <c r="LHV758" s="168"/>
      <c r="LHW758" s="168"/>
      <c r="LHX758" s="168"/>
      <c r="LHY758" s="168"/>
      <c r="LHZ758" s="168"/>
      <c r="LIA758" s="168"/>
      <c r="LIB758" s="168"/>
      <c r="LIC758" s="168"/>
      <c r="LID758" s="168"/>
      <c r="LIE758" s="168"/>
      <c r="LIF758" s="168"/>
      <c r="LIG758" s="168"/>
      <c r="LIH758" s="168"/>
      <c r="LII758" s="168"/>
      <c r="LIJ758" s="168"/>
      <c r="LIK758" s="168"/>
      <c r="LIL758" s="168"/>
      <c r="LIM758" s="168"/>
      <c r="LIN758" s="168"/>
      <c r="LIO758" s="168"/>
      <c r="LIP758" s="168"/>
      <c r="LIQ758" s="168"/>
      <c r="LIR758" s="168"/>
      <c r="LIS758" s="168"/>
      <c r="LIT758" s="168"/>
      <c r="LIU758" s="168"/>
      <c r="LIV758" s="168"/>
      <c r="LIW758" s="168"/>
      <c r="LIX758" s="168"/>
      <c r="LIY758" s="168"/>
      <c r="LIZ758" s="168"/>
      <c r="LJA758" s="168"/>
      <c r="LJB758" s="168"/>
      <c r="LJC758" s="168"/>
      <c r="LJD758" s="168"/>
      <c r="LJE758" s="168"/>
      <c r="LJF758" s="168"/>
      <c r="LJG758" s="168"/>
      <c r="LJH758" s="168"/>
      <c r="LJI758" s="168"/>
      <c r="LJJ758" s="168"/>
      <c r="LJK758" s="168"/>
      <c r="LJL758" s="168"/>
      <c r="LJM758" s="508"/>
      <c r="LJN758" s="508"/>
      <c r="LJO758" s="508"/>
      <c r="LJP758" s="508"/>
      <c r="LJQ758" s="508"/>
      <c r="LJR758" s="508"/>
      <c r="LJS758" s="508"/>
      <c r="LJT758" s="508"/>
      <c r="LJU758" s="508"/>
      <c r="LJV758" s="508"/>
      <c r="LJW758" s="508"/>
      <c r="LJX758" s="508"/>
      <c r="LJY758" s="508"/>
      <c r="LJZ758" s="508"/>
      <c r="LKA758" s="508"/>
      <c r="LKB758" s="508"/>
      <c r="LKC758" s="508"/>
      <c r="LKD758" s="508"/>
      <c r="LKE758" s="508"/>
      <c r="LKF758" s="508"/>
      <c r="LKG758" s="508"/>
      <c r="LKH758" s="508"/>
      <c r="LKI758" s="508"/>
      <c r="LKJ758" s="508"/>
      <c r="LKK758" s="89"/>
      <c r="LKL758" s="89"/>
      <c r="LKM758" s="89"/>
      <c r="LKN758" s="89"/>
      <c r="LKO758" s="89"/>
      <c r="LKP758" s="508"/>
      <c r="LKQ758" s="508"/>
      <c r="LKR758" s="89"/>
      <c r="LKS758" s="89"/>
      <c r="LKT758" s="508"/>
      <c r="LKU758" s="508"/>
      <c r="LKV758" s="89"/>
      <c r="LKW758" s="89"/>
      <c r="LKX758" s="508"/>
      <c r="LKY758" s="508"/>
      <c r="LKZ758" s="508"/>
      <c r="LLA758" s="508"/>
      <c r="LLB758" s="508"/>
      <c r="LLC758" s="508"/>
      <c r="LLD758" s="508"/>
      <c r="LLE758" s="89"/>
      <c r="LLF758" s="89"/>
      <c r="LLG758" s="508"/>
      <c r="LLH758" s="508"/>
      <c r="LLI758" s="89"/>
      <c r="LLJ758" s="89"/>
      <c r="LLK758" s="508"/>
      <c r="LLL758" s="508"/>
      <c r="LLM758" s="508"/>
      <c r="LLN758" s="508"/>
      <c r="LLO758" s="508"/>
      <c r="LLP758" s="203"/>
      <c r="LLQ758" s="107"/>
      <c r="LLR758" s="508"/>
      <c r="LLS758" s="508"/>
      <c r="LLT758" s="508"/>
      <c r="LLU758" s="508"/>
      <c r="LLV758" s="508"/>
      <c r="LLW758" s="508"/>
      <c r="LLX758" s="508"/>
      <c r="LLY758" s="168"/>
      <c r="LLZ758" s="168"/>
      <c r="LMA758" s="168"/>
      <c r="LMB758" s="168"/>
      <c r="LMC758" s="168"/>
      <c r="LMD758" s="168"/>
      <c r="LME758" s="168"/>
      <c r="LMF758" s="168"/>
      <c r="LMG758" s="168"/>
      <c r="LMH758" s="168"/>
      <c r="LMI758" s="168"/>
      <c r="LMJ758" s="168"/>
      <c r="LMK758" s="168"/>
      <c r="LML758" s="168"/>
      <c r="LMM758" s="168"/>
      <c r="LMN758" s="168"/>
      <c r="LMO758" s="168"/>
      <c r="LMP758" s="168"/>
      <c r="LMQ758" s="168"/>
      <c r="LMR758" s="168"/>
      <c r="LMS758" s="168"/>
      <c r="LMT758" s="168"/>
      <c r="LMU758" s="168"/>
      <c r="LMV758" s="168"/>
      <c r="LMW758" s="168"/>
      <c r="LMX758" s="168"/>
      <c r="LMY758" s="168"/>
      <c r="LMZ758" s="168"/>
      <c r="LNA758" s="168"/>
      <c r="LNB758" s="168"/>
      <c r="LNC758" s="168"/>
      <c r="LND758" s="168"/>
      <c r="LNE758" s="168"/>
      <c r="LNF758" s="168"/>
      <c r="LNG758" s="168"/>
      <c r="LNH758" s="168"/>
      <c r="LNI758" s="168"/>
      <c r="LNJ758" s="168"/>
      <c r="LNK758" s="168"/>
      <c r="LNL758" s="168"/>
      <c r="LNM758" s="168"/>
      <c r="LNN758" s="168"/>
      <c r="LNO758" s="168"/>
      <c r="LNP758" s="168"/>
      <c r="LNQ758" s="508"/>
      <c r="LNR758" s="508"/>
      <c r="LNS758" s="508"/>
      <c r="LNT758" s="508"/>
      <c r="LNU758" s="508"/>
      <c r="LNV758" s="508"/>
      <c r="LNW758" s="508"/>
      <c r="LNX758" s="508"/>
      <c r="LNY758" s="508"/>
      <c r="LNZ758" s="508"/>
      <c r="LOA758" s="508"/>
      <c r="LOB758" s="508"/>
      <c r="LOC758" s="508"/>
      <c r="LOD758" s="508"/>
      <c r="LOE758" s="508"/>
      <c r="LOF758" s="508"/>
      <c r="LOG758" s="508"/>
      <c r="LOH758" s="508"/>
      <c r="LOI758" s="508"/>
      <c r="LOJ758" s="508"/>
      <c r="LOK758" s="508"/>
      <c r="LOL758" s="508"/>
      <c r="LOM758" s="508"/>
      <c r="LON758" s="508"/>
      <c r="LOO758" s="89"/>
      <c r="LOP758" s="89"/>
      <c r="LOQ758" s="89"/>
      <c r="LOR758" s="89"/>
      <c r="LOS758" s="89"/>
      <c r="LOT758" s="508"/>
      <c r="LOU758" s="508"/>
      <c r="LOV758" s="89"/>
      <c r="LOW758" s="89"/>
      <c r="LOX758" s="508"/>
      <c r="LOY758" s="508"/>
      <c r="LOZ758" s="89"/>
      <c r="LPA758" s="89"/>
      <c r="LPB758" s="508"/>
      <c r="LPC758" s="508"/>
      <c r="LPD758" s="508"/>
      <c r="LPE758" s="508"/>
      <c r="LPF758" s="508"/>
      <c r="LPG758" s="508"/>
      <c r="LPH758" s="508"/>
      <c r="LPI758" s="89"/>
      <c r="LPJ758" s="89"/>
      <c r="LPK758" s="508"/>
      <c r="LPL758" s="508"/>
      <c r="LPM758" s="89"/>
      <c r="LPN758" s="89"/>
      <c r="LPO758" s="508"/>
      <c r="LPP758" s="508"/>
      <c r="LPQ758" s="508"/>
      <c r="LPR758" s="508"/>
      <c r="LPS758" s="508"/>
      <c r="LPT758" s="203"/>
      <c r="LPU758" s="107"/>
      <c r="LPV758" s="508"/>
      <c r="LPW758" s="508"/>
      <c r="LPX758" s="508"/>
      <c r="LPY758" s="508"/>
      <c r="LPZ758" s="508"/>
      <c r="LQA758" s="508"/>
      <c r="LQB758" s="508"/>
      <c r="LQC758" s="168"/>
      <c r="LQD758" s="168"/>
      <c r="LQE758" s="168"/>
      <c r="LQF758" s="168"/>
      <c r="LQG758" s="168"/>
      <c r="LQH758" s="168"/>
      <c r="LQI758" s="168"/>
      <c r="LQJ758" s="168"/>
      <c r="LQK758" s="168"/>
      <c r="LQL758" s="168"/>
      <c r="LQM758" s="168"/>
      <c r="LQN758" s="168"/>
      <c r="LQO758" s="168"/>
      <c r="LQP758" s="168"/>
      <c r="LQQ758" s="168"/>
      <c r="LQR758" s="168"/>
      <c r="LQS758" s="168"/>
      <c r="LQT758" s="168"/>
      <c r="LQU758" s="168"/>
      <c r="LQV758" s="168"/>
      <c r="LQW758" s="168"/>
      <c r="LQX758" s="168"/>
      <c r="LQY758" s="168"/>
      <c r="LQZ758" s="168"/>
      <c r="LRA758" s="168"/>
      <c r="LRB758" s="168"/>
      <c r="LRC758" s="168"/>
      <c r="LRD758" s="168"/>
      <c r="LRE758" s="168"/>
      <c r="LRF758" s="168"/>
      <c r="LRG758" s="168"/>
      <c r="LRH758" s="168"/>
      <c r="LRI758" s="168"/>
      <c r="LRJ758" s="168"/>
      <c r="LRK758" s="168"/>
      <c r="LRL758" s="168"/>
      <c r="LRM758" s="168"/>
      <c r="LRN758" s="168"/>
      <c r="LRO758" s="168"/>
      <c r="LRP758" s="168"/>
      <c r="LRQ758" s="168"/>
      <c r="LRR758" s="168"/>
      <c r="LRS758" s="168"/>
      <c r="LRT758" s="168"/>
      <c r="LRU758" s="508"/>
      <c r="LRV758" s="508"/>
      <c r="LRW758" s="508"/>
      <c r="LRX758" s="508"/>
      <c r="LRY758" s="508"/>
      <c r="LRZ758" s="508"/>
      <c r="LSA758" s="508"/>
      <c r="LSB758" s="508"/>
      <c r="LSC758" s="508"/>
      <c r="LSD758" s="508"/>
      <c r="LSE758" s="508"/>
      <c r="LSF758" s="508"/>
      <c r="LSG758" s="508"/>
      <c r="LSH758" s="508"/>
      <c r="LSI758" s="508"/>
      <c r="LSJ758" s="508"/>
      <c r="LSK758" s="508"/>
      <c r="LSL758" s="508"/>
      <c r="LSM758" s="508"/>
      <c r="LSN758" s="508"/>
      <c r="LSO758" s="508"/>
      <c r="LSP758" s="508"/>
      <c r="LSQ758" s="508"/>
      <c r="LSR758" s="508"/>
      <c r="LSS758" s="89"/>
      <c r="LST758" s="89"/>
      <c r="LSU758" s="89"/>
      <c r="LSV758" s="89"/>
      <c r="LSW758" s="89"/>
      <c r="LSX758" s="508"/>
      <c r="LSY758" s="508"/>
      <c r="LSZ758" s="89"/>
      <c r="LTA758" s="89"/>
      <c r="LTB758" s="508"/>
      <c r="LTC758" s="508"/>
      <c r="LTD758" s="89"/>
      <c r="LTE758" s="89"/>
      <c r="LTF758" s="508"/>
      <c r="LTG758" s="508"/>
      <c r="LTH758" s="508"/>
      <c r="LTI758" s="508"/>
      <c r="LTJ758" s="508"/>
      <c r="LTK758" s="508"/>
      <c r="LTL758" s="508"/>
      <c r="LTM758" s="89"/>
      <c r="LTN758" s="89"/>
      <c r="LTO758" s="508"/>
      <c r="LTP758" s="508"/>
      <c r="LTQ758" s="89"/>
      <c r="LTR758" s="89"/>
      <c r="LTS758" s="508"/>
      <c r="LTT758" s="508"/>
      <c r="LTU758" s="508"/>
      <c r="LTV758" s="508"/>
      <c r="LTW758" s="508"/>
      <c r="LTX758" s="203"/>
      <c r="LTY758" s="107"/>
      <c r="LTZ758" s="508"/>
      <c r="LUA758" s="508"/>
      <c r="LUB758" s="508"/>
      <c r="LUC758" s="508"/>
      <c r="LUD758" s="508"/>
      <c r="LUE758" s="508"/>
      <c r="LUF758" s="508"/>
      <c r="LUG758" s="168"/>
      <c r="LUH758" s="168"/>
      <c r="LUI758" s="168"/>
      <c r="LUJ758" s="168"/>
      <c r="LUK758" s="168"/>
      <c r="LUL758" s="168"/>
      <c r="LUM758" s="168"/>
      <c r="LUN758" s="168"/>
      <c r="LUO758" s="168"/>
      <c r="LUP758" s="168"/>
      <c r="LUQ758" s="168"/>
      <c r="LUR758" s="168"/>
      <c r="LUS758" s="168"/>
      <c r="LUT758" s="168"/>
      <c r="LUU758" s="168"/>
      <c r="LUV758" s="168"/>
      <c r="LUW758" s="168"/>
      <c r="LUX758" s="168"/>
      <c r="LUY758" s="168"/>
      <c r="LUZ758" s="168"/>
      <c r="LVA758" s="168"/>
      <c r="LVB758" s="168"/>
      <c r="LVC758" s="168"/>
      <c r="LVD758" s="168"/>
      <c r="LVE758" s="168"/>
      <c r="LVF758" s="168"/>
      <c r="LVG758" s="168"/>
      <c r="LVH758" s="168"/>
      <c r="LVI758" s="168"/>
      <c r="LVJ758" s="168"/>
      <c r="LVK758" s="168"/>
      <c r="LVL758" s="168"/>
      <c r="LVM758" s="168"/>
      <c r="LVN758" s="168"/>
      <c r="LVO758" s="168"/>
      <c r="LVP758" s="168"/>
      <c r="LVQ758" s="168"/>
      <c r="LVR758" s="168"/>
      <c r="LVS758" s="168"/>
      <c r="LVT758" s="168"/>
      <c r="LVU758" s="168"/>
      <c r="LVV758" s="168"/>
      <c r="LVW758" s="168"/>
      <c r="LVX758" s="168"/>
      <c r="LVY758" s="508"/>
      <c r="LVZ758" s="508"/>
      <c r="LWA758" s="508"/>
      <c r="LWB758" s="508"/>
      <c r="LWC758" s="508"/>
      <c r="LWD758" s="508"/>
      <c r="LWE758" s="508"/>
      <c r="LWF758" s="508"/>
      <c r="LWG758" s="508"/>
      <c r="LWH758" s="508"/>
      <c r="LWI758" s="508"/>
      <c r="LWJ758" s="508"/>
      <c r="LWK758" s="508"/>
      <c r="LWL758" s="508"/>
      <c r="LWM758" s="508"/>
      <c r="LWN758" s="508"/>
      <c r="LWO758" s="508"/>
      <c r="LWP758" s="508"/>
      <c r="LWQ758" s="508"/>
      <c r="LWR758" s="508"/>
      <c r="LWS758" s="508"/>
      <c r="LWT758" s="508"/>
      <c r="LWU758" s="508"/>
      <c r="LWV758" s="508"/>
      <c r="LWW758" s="89"/>
      <c r="LWX758" s="89"/>
      <c r="LWY758" s="89"/>
      <c r="LWZ758" s="89"/>
      <c r="LXA758" s="89"/>
      <c r="LXB758" s="508"/>
      <c r="LXC758" s="508"/>
      <c r="LXD758" s="89"/>
      <c r="LXE758" s="89"/>
      <c r="LXF758" s="508"/>
      <c r="LXG758" s="508"/>
      <c r="LXH758" s="89"/>
      <c r="LXI758" s="89"/>
      <c r="LXJ758" s="508"/>
      <c r="LXK758" s="508"/>
      <c r="LXL758" s="508"/>
      <c r="LXM758" s="508"/>
      <c r="LXN758" s="508"/>
      <c r="LXO758" s="508"/>
      <c r="LXP758" s="508"/>
      <c r="LXQ758" s="89"/>
      <c r="LXR758" s="89"/>
      <c r="LXS758" s="508"/>
      <c r="LXT758" s="508"/>
      <c r="LXU758" s="89"/>
      <c r="LXV758" s="89"/>
      <c r="LXW758" s="508"/>
      <c r="LXX758" s="508"/>
      <c r="LXY758" s="508"/>
      <c r="LXZ758" s="508"/>
      <c r="LYA758" s="508"/>
      <c r="LYB758" s="203"/>
      <c r="LYC758" s="107"/>
      <c r="LYD758" s="508"/>
      <c r="LYE758" s="508"/>
      <c r="LYF758" s="508"/>
      <c r="LYG758" s="508"/>
      <c r="LYH758" s="508"/>
      <c r="LYI758" s="508"/>
      <c r="LYJ758" s="508"/>
      <c r="LYK758" s="168"/>
      <c r="LYL758" s="168"/>
      <c r="LYM758" s="168"/>
      <c r="LYN758" s="168"/>
      <c r="LYO758" s="168"/>
      <c r="LYP758" s="168"/>
      <c r="LYQ758" s="168"/>
      <c r="LYR758" s="168"/>
      <c r="LYS758" s="168"/>
      <c r="LYT758" s="168"/>
      <c r="LYU758" s="168"/>
      <c r="LYV758" s="168"/>
      <c r="LYW758" s="168"/>
      <c r="LYX758" s="168"/>
      <c r="LYY758" s="168"/>
      <c r="LYZ758" s="168"/>
      <c r="LZA758" s="168"/>
      <c r="LZB758" s="168"/>
      <c r="LZC758" s="168"/>
      <c r="LZD758" s="168"/>
      <c r="LZE758" s="168"/>
      <c r="LZF758" s="168"/>
      <c r="LZG758" s="168"/>
      <c r="LZH758" s="168"/>
      <c r="LZI758" s="168"/>
      <c r="LZJ758" s="168"/>
      <c r="LZK758" s="168"/>
      <c r="LZL758" s="168"/>
      <c r="LZM758" s="168"/>
      <c r="LZN758" s="168"/>
      <c r="LZO758" s="168"/>
      <c r="LZP758" s="168"/>
      <c r="LZQ758" s="168"/>
      <c r="LZR758" s="168"/>
      <c r="LZS758" s="168"/>
      <c r="LZT758" s="168"/>
      <c r="LZU758" s="168"/>
      <c r="LZV758" s="168"/>
      <c r="LZW758" s="168"/>
      <c r="LZX758" s="168"/>
      <c r="LZY758" s="168"/>
      <c r="LZZ758" s="168"/>
      <c r="MAA758" s="168"/>
      <c r="MAB758" s="168"/>
      <c r="MAC758" s="508"/>
      <c r="MAD758" s="508"/>
      <c r="MAE758" s="508"/>
      <c r="MAF758" s="508"/>
      <c r="MAG758" s="508"/>
      <c r="MAH758" s="508"/>
      <c r="MAI758" s="508"/>
      <c r="MAJ758" s="508"/>
      <c r="MAK758" s="508"/>
      <c r="MAL758" s="508"/>
      <c r="MAM758" s="508"/>
      <c r="MAN758" s="508"/>
      <c r="MAO758" s="508"/>
      <c r="MAP758" s="508"/>
      <c r="MAQ758" s="508"/>
      <c r="MAR758" s="508"/>
      <c r="MAS758" s="508"/>
      <c r="MAT758" s="508"/>
      <c r="MAU758" s="508"/>
      <c r="MAV758" s="508"/>
      <c r="MAW758" s="508"/>
      <c r="MAX758" s="508"/>
      <c r="MAY758" s="508"/>
      <c r="MAZ758" s="508"/>
      <c r="MBA758" s="89"/>
      <c r="MBB758" s="89"/>
      <c r="MBC758" s="89"/>
      <c r="MBD758" s="89"/>
      <c r="MBE758" s="89"/>
      <c r="MBF758" s="508"/>
      <c r="MBG758" s="508"/>
      <c r="MBH758" s="89"/>
      <c r="MBI758" s="89"/>
      <c r="MBJ758" s="508"/>
      <c r="MBK758" s="508"/>
      <c r="MBL758" s="89"/>
      <c r="MBM758" s="89"/>
      <c r="MBN758" s="508"/>
      <c r="MBO758" s="508"/>
      <c r="MBP758" s="508"/>
      <c r="MBQ758" s="508"/>
      <c r="MBR758" s="508"/>
      <c r="MBS758" s="508"/>
      <c r="MBT758" s="508"/>
      <c r="MBU758" s="89"/>
      <c r="MBV758" s="89"/>
      <c r="MBW758" s="508"/>
      <c r="MBX758" s="508"/>
      <c r="MBY758" s="89"/>
      <c r="MBZ758" s="89"/>
      <c r="MCA758" s="508"/>
      <c r="MCB758" s="508"/>
      <c r="MCC758" s="508"/>
      <c r="MCD758" s="508"/>
      <c r="MCE758" s="508"/>
      <c r="MCF758" s="203"/>
      <c r="MCG758" s="107"/>
      <c r="MCH758" s="508"/>
      <c r="MCI758" s="508"/>
      <c r="MCJ758" s="508"/>
      <c r="MCK758" s="508"/>
      <c r="MCL758" s="508"/>
      <c r="MCM758" s="508"/>
      <c r="MCN758" s="508"/>
      <c r="MCO758" s="168"/>
      <c r="MCP758" s="168"/>
      <c r="MCQ758" s="168"/>
      <c r="MCR758" s="168"/>
      <c r="MCS758" s="168"/>
      <c r="MCT758" s="168"/>
      <c r="MCU758" s="168"/>
      <c r="MCV758" s="168"/>
      <c r="MCW758" s="168"/>
      <c r="MCX758" s="168"/>
      <c r="MCY758" s="168"/>
      <c r="MCZ758" s="168"/>
      <c r="MDA758" s="168"/>
      <c r="MDB758" s="168"/>
      <c r="MDC758" s="168"/>
      <c r="MDD758" s="168"/>
      <c r="MDE758" s="168"/>
      <c r="MDF758" s="168"/>
      <c r="MDG758" s="168"/>
      <c r="MDH758" s="168"/>
      <c r="MDI758" s="168"/>
      <c r="MDJ758" s="168"/>
      <c r="MDK758" s="168"/>
      <c r="MDL758" s="168"/>
      <c r="MDM758" s="168"/>
      <c r="MDN758" s="168"/>
      <c r="MDO758" s="168"/>
      <c r="MDP758" s="168"/>
      <c r="MDQ758" s="168"/>
      <c r="MDR758" s="168"/>
      <c r="MDS758" s="168"/>
      <c r="MDT758" s="168"/>
      <c r="MDU758" s="168"/>
      <c r="MDV758" s="168"/>
      <c r="MDW758" s="168"/>
      <c r="MDX758" s="168"/>
      <c r="MDY758" s="168"/>
      <c r="MDZ758" s="168"/>
      <c r="MEA758" s="168"/>
      <c r="MEB758" s="168"/>
      <c r="MEC758" s="168"/>
      <c r="MED758" s="168"/>
      <c r="MEE758" s="168"/>
      <c r="MEF758" s="168"/>
      <c r="MEG758" s="508"/>
      <c r="MEH758" s="508"/>
      <c r="MEI758" s="508"/>
      <c r="MEJ758" s="508"/>
      <c r="MEK758" s="508"/>
      <c r="MEL758" s="508"/>
      <c r="MEM758" s="508"/>
      <c r="MEN758" s="508"/>
      <c r="MEO758" s="508"/>
      <c r="MEP758" s="508"/>
      <c r="MEQ758" s="508"/>
      <c r="MER758" s="508"/>
      <c r="MES758" s="508"/>
      <c r="MET758" s="508"/>
      <c r="MEU758" s="508"/>
      <c r="MEV758" s="508"/>
      <c r="MEW758" s="508"/>
      <c r="MEX758" s="508"/>
      <c r="MEY758" s="508"/>
      <c r="MEZ758" s="508"/>
      <c r="MFA758" s="508"/>
      <c r="MFB758" s="508"/>
      <c r="MFC758" s="508"/>
      <c r="MFD758" s="508"/>
      <c r="MFE758" s="89"/>
      <c r="MFF758" s="89"/>
      <c r="MFG758" s="89"/>
      <c r="MFH758" s="89"/>
      <c r="MFI758" s="89"/>
      <c r="MFJ758" s="508"/>
      <c r="MFK758" s="508"/>
      <c r="MFL758" s="89"/>
      <c r="MFM758" s="89"/>
      <c r="MFN758" s="508"/>
      <c r="MFO758" s="508"/>
      <c r="MFP758" s="89"/>
      <c r="MFQ758" s="89"/>
      <c r="MFR758" s="508"/>
      <c r="MFS758" s="508"/>
      <c r="MFT758" s="508"/>
      <c r="MFU758" s="508"/>
      <c r="MFV758" s="508"/>
      <c r="MFW758" s="508"/>
      <c r="MFX758" s="508"/>
      <c r="MFY758" s="89"/>
      <c r="MFZ758" s="89"/>
      <c r="MGA758" s="508"/>
      <c r="MGB758" s="508"/>
      <c r="MGC758" s="89"/>
      <c r="MGD758" s="89"/>
      <c r="MGE758" s="508"/>
      <c r="MGF758" s="508"/>
      <c r="MGG758" s="508"/>
      <c r="MGH758" s="508"/>
      <c r="MGI758" s="508"/>
      <c r="MGJ758" s="203"/>
      <c r="MGK758" s="107"/>
      <c r="MGL758" s="508"/>
      <c r="MGM758" s="508"/>
      <c r="MGN758" s="508"/>
      <c r="MGO758" s="508"/>
      <c r="MGP758" s="508"/>
      <c r="MGQ758" s="508"/>
      <c r="MGR758" s="508"/>
      <c r="MGS758" s="168"/>
      <c r="MGT758" s="168"/>
      <c r="MGU758" s="168"/>
      <c r="MGV758" s="168"/>
      <c r="MGW758" s="168"/>
      <c r="MGX758" s="168"/>
      <c r="MGY758" s="168"/>
      <c r="MGZ758" s="168"/>
      <c r="MHA758" s="168"/>
      <c r="MHB758" s="168"/>
      <c r="MHC758" s="168"/>
      <c r="MHD758" s="168"/>
      <c r="MHE758" s="168"/>
      <c r="MHF758" s="168"/>
      <c r="MHG758" s="168"/>
      <c r="MHH758" s="168"/>
      <c r="MHI758" s="168"/>
      <c r="MHJ758" s="168"/>
      <c r="MHK758" s="168"/>
      <c r="MHL758" s="168"/>
      <c r="MHM758" s="168"/>
      <c r="MHN758" s="168"/>
      <c r="MHO758" s="168"/>
      <c r="MHP758" s="168"/>
      <c r="MHQ758" s="168"/>
      <c r="MHR758" s="168"/>
      <c r="MHS758" s="168"/>
      <c r="MHT758" s="168"/>
      <c r="MHU758" s="168"/>
      <c r="MHV758" s="168"/>
      <c r="MHW758" s="168"/>
      <c r="MHX758" s="168"/>
      <c r="MHY758" s="168"/>
      <c r="MHZ758" s="168"/>
      <c r="MIA758" s="168"/>
      <c r="MIB758" s="168"/>
      <c r="MIC758" s="168"/>
      <c r="MID758" s="168"/>
      <c r="MIE758" s="168"/>
      <c r="MIF758" s="168"/>
      <c r="MIG758" s="168"/>
      <c r="MIH758" s="168"/>
      <c r="MII758" s="168"/>
      <c r="MIJ758" s="168"/>
      <c r="MIK758" s="508"/>
      <c r="MIL758" s="508"/>
      <c r="MIM758" s="508"/>
      <c r="MIN758" s="508"/>
      <c r="MIO758" s="508"/>
      <c r="MIP758" s="508"/>
      <c r="MIQ758" s="508"/>
      <c r="MIR758" s="508"/>
      <c r="MIS758" s="508"/>
      <c r="MIT758" s="508"/>
      <c r="MIU758" s="508"/>
      <c r="MIV758" s="508"/>
      <c r="MIW758" s="508"/>
      <c r="MIX758" s="508"/>
      <c r="MIY758" s="508"/>
      <c r="MIZ758" s="508"/>
      <c r="MJA758" s="508"/>
      <c r="MJB758" s="508"/>
      <c r="MJC758" s="508"/>
      <c r="MJD758" s="508"/>
      <c r="MJE758" s="508"/>
      <c r="MJF758" s="508"/>
      <c r="MJG758" s="508"/>
      <c r="MJH758" s="508"/>
      <c r="MJI758" s="89"/>
      <c r="MJJ758" s="89"/>
      <c r="MJK758" s="89"/>
      <c r="MJL758" s="89"/>
      <c r="MJM758" s="89"/>
      <c r="MJN758" s="508"/>
      <c r="MJO758" s="508"/>
      <c r="MJP758" s="89"/>
      <c r="MJQ758" s="89"/>
      <c r="MJR758" s="508"/>
      <c r="MJS758" s="508"/>
      <c r="MJT758" s="89"/>
      <c r="MJU758" s="89"/>
      <c r="MJV758" s="508"/>
      <c r="MJW758" s="508"/>
      <c r="MJX758" s="508"/>
      <c r="MJY758" s="508"/>
      <c r="MJZ758" s="508"/>
      <c r="MKA758" s="508"/>
      <c r="MKB758" s="508"/>
      <c r="MKC758" s="89"/>
      <c r="MKD758" s="89"/>
      <c r="MKE758" s="508"/>
      <c r="MKF758" s="508"/>
      <c r="MKG758" s="89"/>
      <c r="MKH758" s="89"/>
      <c r="MKI758" s="508"/>
      <c r="MKJ758" s="508"/>
      <c r="MKK758" s="508"/>
      <c r="MKL758" s="508"/>
      <c r="MKM758" s="508"/>
      <c r="MKN758" s="203"/>
      <c r="MKO758" s="107"/>
      <c r="MKP758" s="508"/>
      <c r="MKQ758" s="508"/>
      <c r="MKR758" s="508"/>
      <c r="MKS758" s="508"/>
      <c r="MKT758" s="508"/>
      <c r="MKU758" s="508"/>
      <c r="MKV758" s="508"/>
      <c r="MKW758" s="168"/>
      <c r="MKX758" s="168"/>
      <c r="MKY758" s="168"/>
      <c r="MKZ758" s="168"/>
      <c r="MLA758" s="168"/>
      <c r="MLB758" s="168"/>
      <c r="MLC758" s="168"/>
      <c r="MLD758" s="168"/>
      <c r="MLE758" s="168"/>
      <c r="MLF758" s="168"/>
      <c r="MLG758" s="168"/>
      <c r="MLH758" s="168"/>
      <c r="MLI758" s="168"/>
      <c r="MLJ758" s="168"/>
      <c r="MLK758" s="168"/>
      <c r="MLL758" s="168"/>
      <c r="MLM758" s="168"/>
      <c r="MLN758" s="168"/>
      <c r="MLO758" s="168"/>
      <c r="MLP758" s="168"/>
      <c r="MLQ758" s="168"/>
      <c r="MLR758" s="168"/>
      <c r="MLS758" s="168"/>
      <c r="MLT758" s="168"/>
      <c r="MLU758" s="168"/>
      <c r="MLV758" s="168"/>
      <c r="MLW758" s="168"/>
      <c r="MLX758" s="168"/>
      <c r="MLY758" s="168"/>
      <c r="MLZ758" s="168"/>
      <c r="MMA758" s="168"/>
      <c r="MMB758" s="168"/>
      <c r="MMC758" s="168"/>
      <c r="MMD758" s="168"/>
      <c r="MME758" s="168"/>
      <c r="MMF758" s="168"/>
      <c r="MMG758" s="168"/>
      <c r="MMH758" s="168"/>
      <c r="MMI758" s="168"/>
      <c r="MMJ758" s="168"/>
      <c r="MMK758" s="168"/>
      <c r="MML758" s="168"/>
      <c r="MMM758" s="168"/>
      <c r="MMN758" s="168"/>
      <c r="MMO758" s="508"/>
      <c r="MMP758" s="508"/>
      <c r="MMQ758" s="508"/>
      <c r="MMR758" s="508"/>
      <c r="MMS758" s="508"/>
      <c r="MMT758" s="508"/>
      <c r="MMU758" s="508"/>
      <c r="MMV758" s="508"/>
      <c r="MMW758" s="508"/>
      <c r="MMX758" s="508"/>
      <c r="MMY758" s="508"/>
      <c r="MMZ758" s="508"/>
      <c r="MNA758" s="508"/>
      <c r="MNB758" s="508"/>
      <c r="MNC758" s="508"/>
      <c r="MND758" s="508"/>
      <c r="MNE758" s="508"/>
      <c r="MNF758" s="508"/>
      <c r="MNG758" s="508"/>
      <c r="MNH758" s="508"/>
      <c r="MNI758" s="508"/>
      <c r="MNJ758" s="508"/>
      <c r="MNK758" s="508"/>
      <c r="MNL758" s="508"/>
      <c r="MNM758" s="89"/>
      <c r="MNN758" s="89"/>
      <c r="MNO758" s="89"/>
      <c r="MNP758" s="89"/>
      <c r="MNQ758" s="89"/>
      <c r="MNR758" s="508"/>
      <c r="MNS758" s="508"/>
      <c r="MNT758" s="89"/>
      <c r="MNU758" s="89"/>
      <c r="MNV758" s="508"/>
      <c r="MNW758" s="508"/>
      <c r="MNX758" s="89"/>
      <c r="MNY758" s="89"/>
      <c r="MNZ758" s="508"/>
      <c r="MOA758" s="508"/>
      <c r="MOB758" s="508"/>
      <c r="MOC758" s="508"/>
      <c r="MOD758" s="508"/>
      <c r="MOE758" s="508"/>
      <c r="MOF758" s="508"/>
      <c r="MOG758" s="89"/>
      <c r="MOH758" s="89"/>
      <c r="MOI758" s="508"/>
      <c r="MOJ758" s="508"/>
      <c r="MOK758" s="89"/>
      <c r="MOL758" s="89"/>
      <c r="MOM758" s="508"/>
      <c r="MON758" s="508"/>
      <c r="MOO758" s="508"/>
      <c r="MOP758" s="508"/>
      <c r="MOQ758" s="508"/>
      <c r="MOR758" s="203"/>
      <c r="MOS758" s="107"/>
      <c r="MOT758" s="508"/>
      <c r="MOU758" s="508"/>
      <c r="MOV758" s="508"/>
      <c r="MOW758" s="508"/>
      <c r="MOX758" s="508"/>
      <c r="MOY758" s="508"/>
      <c r="MOZ758" s="508"/>
      <c r="MPA758" s="168"/>
      <c r="MPB758" s="168"/>
      <c r="MPC758" s="168"/>
      <c r="MPD758" s="168"/>
      <c r="MPE758" s="168"/>
      <c r="MPF758" s="168"/>
      <c r="MPG758" s="168"/>
      <c r="MPH758" s="168"/>
      <c r="MPI758" s="168"/>
      <c r="MPJ758" s="168"/>
      <c r="MPK758" s="168"/>
      <c r="MPL758" s="168"/>
      <c r="MPM758" s="168"/>
      <c r="MPN758" s="168"/>
      <c r="MPO758" s="168"/>
      <c r="MPP758" s="168"/>
      <c r="MPQ758" s="168"/>
      <c r="MPR758" s="168"/>
      <c r="MPS758" s="168"/>
      <c r="MPT758" s="168"/>
      <c r="MPU758" s="168"/>
      <c r="MPV758" s="168"/>
      <c r="MPW758" s="168"/>
      <c r="MPX758" s="168"/>
      <c r="MPY758" s="168"/>
      <c r="MPZ758" s="168"/>
      <c r="MQA758" s="168"/>
      <c r="MQB758" s="168"/>
      <c r="MQC758" s="168"/>
      <c r="MQD758" s="168"/>
      <c r="MQE758" s="168"/>
      <c r="MQF758" s="168"/>
      <c r="MQG758" s="168"/>
      <c r="MQH758" s="168"/>
      <c r="MQI758" s="168"/>
      <c r="MQJ758" s="168"/>
      <c r="MQK758" s="168"/>
      <c r="MQL758" s="168"/>
      <c r="MQM758" s="168"/>
      <c r="MQN758" s="168"/>
      <c r="MQO758" s="168"/>
      <c r="MQP758" s="168"/>
      <c r="MQQ758" s="168"/>
      <c r="MQR758" s="168"/>
      <c r="MQS758" s="508"/>
      <c r="MQT758" s="508"/>
      <c r="MQU758" s="508"/>
      <c r="MQV758" s="508"/>
      <c r="MQW758" s="508"/>
      <c r="MQX758" s="508"/>
      <c r="MQY758" s="508"/>
      <c r="MQZ758" s="508"/>
      <c r="MRA758" s="508"/>
      <c r="MRB758" s="508"/>
      <c r="MRC758" s="508"/>
      <c r="MRD758" s="508"/>
      <c r="MRE758" s="508"/>
      <c r="MRF758" s="508"/>
      <c r="MRG758" s="508"/>
      <c r="MRH758" s="508"/>
      <c r="MRI758" s="508"/>
      <c r="MRJ758" s="508"/>
      <c r="MRK758" s="508"/>
      <c r="MRL758" s="508"/>
      <c r="MRM758" s="508"/>
      <c r="MRN758" s="508"/>
      <c r="MRO758" s="508"/>
      <c r="MRP758" s="508"/>
      <c r="MRQ758" s="89"/>
      <c r="MRR758" s="89"/>
      <c r="MRS758" s="89"/>
      <c r="MRT758" s="89"/>
      <c r="MRU758" s="89"/>
      <c r="MRV758" s="508"/>
      <c r="MRW758" s="508"/>
      <c r="MRX758" s="89"/>
      <c r="MRY758" s="89"/>
      <c r="MRZ758" s="508"/>
      <c r="MSA758" s="508"/>
      <c r="MSB758" s="89"/>
      <c r="MSC758" s="89"/>
      <c r="MSD758" s="508"/>
      <c r="MSE758" s="508"/>
      <c r="MSF758" s="508"/>
      <c r="MSG758" s="508"/>
      <c r="MSH758" s="508"/>
      <c r="MSI758" s="508"/>
      <c r="MSJ758" s="508"/>
      <c r="MSK758" s="89"/>
      <c r="MSL758" s="89"/>
      <c r="MSM758" s="508"/>
      <c r="MSN758" s="508"/>
      <c r="MSO758" s="89"/>
      <c r="MSP758" s="89"/>
      <c r="MSQ758" s="508"/>
      <c r="MSR758" s="508"/>
      <c r="MSS758" s="508"/>
      <c r="MST758" s="508"/>
      <c r="MSU758" s="508"/>
      <c r="MSV758" s="203"/>
      <c r="MSW758" s="107"/>
      <c r="MSX758" s="508"/>
      <c r="MSY758" s="508"/>
      <c r="MSZ758" s="508"/>
      <c r="MTA758" s="508"/>
      <c r="MTB758" s="508"/>
      <c r="MTC758" s="508"/>
      <c r="MTD758" s="508"/>
      <c r="MTE758" s="168"/>
      <c r="MTF758" s="168"/>
      <c r="MTG758" s="168"/>
      <c r="MTH758" s="168"/>
      <c r="MTI758" s="168"/>
      <c r="MTJ758" s="168"/>
      <c r="MTK758" s="168"/>
      <c r="MTL758" s="168"/>
      <c r="MTM758" s="168"/>
      <c r="MTN758" s="168"/>
      <c r="MTO758" s="168"/>
      <c r="MTP758" s="168"/>
      <c r="MTQ758" s="168"/>
      <c r="MTR758" s="168"/>
      <c r="MTS758" s="168"/>
      <c r="MTT758" s="168"/>
      <c r="MTU758" s="168"/>
      <c r="MTV758" s="168"/>
      <c r="MTW758" s="168"/>
      <c r="MTX758" s="168"/>
      <c r="MTY758" s="168"/>
      <c r="MTZ758" s="168"/>
      <c r="MUA758" s="168"/>
      <c r="MUB758" s="168"/>
      <c r="MUC758" s="168"/>
      <c r="MUD758" s="168"/>
      <c r="MUE758" s="168"/>
      <c r="MUF758" s="168"/>
      <c r="MUG758" s="168"/>
      <c r="MUH758" s="168"/>
      <c r="MUI758" s="168"/>
      <c r="MUJ758" s="168"/>
      <c r="MUK758" s="168"/>
      <c r="MUL758" s="168"/>
      <c r="MUM758" s="168"/>
      <c r="MUN758" s="168"/>
      <c r="MUO758" s="168"/>
      <c r="MUP758" s="168"/>
      <c r="MUQ758" s="168"/>
      <c r="MUR758" s="168"/>
      <c r="MUS758" s="168"/>
      <c r="MUT758" s="168"/>
      <c r="MUU758" s="168"/>
      <c r="MUV758" s="168"/>
      <c r="MUW758" s="508"/>
      <c r="MUX758" s="508"/>
      <c r="MUY758" s="508"/>
      <c r="MUZ758" s="508"/>
      <c r="MVA758" s="508"/>
      <c r="MVB758" s="508"/>
      <c r="MVC758" s="508"/>
      <c r="MVD758" s="508"/>
      <c r="MVE758" s="508"/>
      <c r="MVF758" s="508"/>
      <c r="MVG758" s="508"/>
      <c r="MVH758" s="508"/>
      <c r="MVI758" s="508"/>
      <c r="MVJ758" s="508"/>
      <c r="MVK758" s="508"/>
      <c r="MVL758" s="508"/>
      <c r="MVM758" s="508"/>
      <c r="MVN758" s="508"/>
      <c r="MVO758" s="508"/>
      <c r="MVP758" s="508"/>
      <c r="MVQ758" s="508"/>
      <c r="MVR758" s="508"/>
      <c r="MVS758" s="508"/>
      <c r="MVT758" s="508"/>
      <c r="MVU758" s="89"/>
      <c r="MVV758" s="89"/>
      <c r="MVW758" s="89"/>
      <c r="MVX758" s="89"/>
      <c r="MVY758" s="89"/>
      <c r="MVZ758" s="508"/>
      <c r="MWA758" s="508"/>
      <c r="MWB758" s="89"/>
      <c r="MWC758" s="89"/>
      <c r="MWD758" s="508"/>
      <c r="MWE758" s="508"/>
      <c r="MWF758" s="89"/>
      <c r="MWG758" s="89"/>
      <c r="MWH758" s="508"/>
      <c r="MWI758" s="508"/>
      <c r="MWJ758" s="508"/>
      <c r="MWK758" s="508"/>
      <c r="MWL758" s="508"/>
      <c r="MWM758" s="508"/>
      <c r="MWN758" s="508"/>
      <c r="MWO758" s="89"/>
      <c r="MWP758" s="89"/>
      <c r="MWQ758" s="508"/>
      <c r="MWR758" s="508"/>
      <c r="MWS758" s="89"/>
      <c r="MWT758" s="89"/>
      <c r="MWU758" s="508"/>
      <c r="MWV758" s="508"/>
      <c r="MWW758" s="508"/>
      <c r="MWX758" s="508"/>
      <c r="MWY758" s="508"/>
      <c r="MWZ758" s="203"/>
      <c r="MXA758" s="107"/>
      <c r="MXB758" s="508"/>
      <c r="MXC758" s="508"/>
      <c r="MXD758" s="508"/>
      <c r="MXE758" s="508"/>
      <c r="MXF758" s="508"/>
      <c r="MXG758" s="508"/>
      <c r="MXH758" s="508"/>
      <c r="MXI758" s="168"/>
      <c r="MXJ758" s="168"/>
      <c r="MXK758" s="168"/>
      <c r="MXL758" s="168"/>
      <c r="MXM758" s="168"/>
      <c r="MXN758" s="168"/>
      <c r="MXO758" s="168"/>
      <c r="MXP758" s="168"/>
      <c r="MXQ758" s="168"/>
      <c r="MXR758" s="168"/>
      <c r="MXS758" s="168"/>
      <c r="MXT758" s="168"/>
      <c r="MXU758" s="168"/>
      <c r="MXV758" s="168"/>
      <c r="MXW758" s="168"/>
      <c r="MXX758" s="168"/>
      <c r="MXY758" s="168"/>
      <c r="MXZ758" s="168"/>
      <c r="MYA758" s="168"/>
      <c r="MYB758" s="168"/>
      <c r="MYC758" s="168"/>
      <c r="MYD758" s="168"/>
      <c r="MYE758" s="168"/>
      <c r="MYF758" s="168"/>
      <c r="MYG758" s="168"/>
      <c r="MYH758" s="168"/>
      <c r="MYI758" s="168"/>
      <c r="MYJ758" s="168"/>
      <c r="MYK758" s="168"/>
      <c r="MYL758" s="168"/>
      <c r="MYM758" s="168"/>
      <c r="MYN758" s="168"/>
      <c r="MYO758" s="168"/>
      <c r="MYP758" s="168"/>
      <c r="MYQ758" s="168"/>
      <c r="MYR758" s="168"/>
      <c r="MYS758" s="168"/>
      <c r="MYT758" s="168"/>
      <c r="MYU758" s="168"/>
      <c r="MYV758" s="168"/>
      <c r="MYW758" s="168"/>
      <c r="MYX758" s="168"/>
      <c r="MYY758" s="168"/>
      <c r="MYZ758" s="168"/>
      <c r="MZA758" s="508"/>
      <c r="MZB758" s="508"/>
      <c r="MZC758" s="508"/>
      <c r="MZD758" s="508"/>
      <c r="MZE758" s="508"/>
      <c r="MZF758" s="508"/>
      <c r="MZG758" s="508"/>
      <c r="MZH758" s="508"/>
      <c r="MZI758" s="508"/>
      <c r="MZJ758" s="508"/>
      <c r="MZK758" s="508"/>
      <c r="MZL758" s="508"/>
      <c r="MZM758" s="508"/>
      <c r="MZN758" s="508"/>
      <c r="MZO758" s="508"/>
      <c r="MZP758" s="508"/>
      <c r="MZQ758" s="508"/>
      <c r="MZR758" s="508"/>
      <c r="MZS758" s="508"/>
      <c r="MZT758" s="508"/>
      <c r="MZU758" s="508"/>
      <c r="MZV758" s="508"/>
      <c r="MZW758" s="508"/>
      <c r="MZX758" s="508"/>
      <c r="MZY758" s="89"/>
      <c r="MZZ758" s="89"/>
      <c r="NAA758" s="89"/>
      <c r="NAB758" s="89"/>
      <c r="NAC758" s="89"/>
      <c r="NAD758" s="508"/>
      <c r="NAE758" s="508"/>
      <c r="NAF758" s="89"/>
      <c r="NAG758" s="89"/>
      <c r="NAH758" s="508"/>
      <c r="NAI758" s="508"/>
      <c r="NAJ758" s="89"/>
      <c r="NAK758" s="89"/>
      <c r="NAL758" s="508"/>
      <c r="NAM758" s="508"/>
      <c r="NAN758" s="508"/>
      <c r="NAO758" s="508"/>
      <c r="NAP758" s="508"/>
      <c r="NAQ758" s="508"/>
      <c r="NAR758" s="508"/>
      <c r="NAS758" s="89"/>
      <c r="NAT758" s="89"/>
      <c r="NAU758" s="508"/>
      <c r="NAV758" s="508"/>
      <c r="NAW758" s="89"/>
      <c r="NAX758" s="89"/>
      <c r="NAY758" s="508"/>
      <c r="NAZ758" s="508"/>
      <c r="NBA758" s="508"/>
      <c r="NBB758" s="508"/>
      <c r="NBC758" s="508"/>
      <c r="NBD758" s="203"/>
      <c r="NBE758" s="107"/>
      <c r="NBF758" s="508"/>
      <c r="NBG758" s="508"/>
      <c r="NBH758" s="508"/>
      <c r="NBI758" s="508"/>
      <c r="NBJ758" s="508"/>
      <c r="NBK758" s="508"/>
      <c r="NBL758" s="508"/>
      <c r="NBM758" s="168"/>
      <c r="NBN758" s="168"/>
      <c r="NBO758" s="168"/>
      <c r="NBP758" s="168"/>
      <c r="NBQ758" s="168"/>
      <c r="NBR758" s="168"/>
      <c r="NBS758" s="168"/>
      <c r="NBT758" s="168"/>
      <c r="NBU758" s="168"/>
      <c r="NBV758" s="168"/>
      <c r="NBW758" s="168"/>
      <c r="NBX758" s="168"/>
      <c r="NBY758" s="168"/>
      <c r="NBZ758" s="168"/>
      <c r="NCA758" s="168"/>
      <c r="NCB758" s="168"/>
      <c r="NCC758" s="168"/>
      <c r="NCD758" s="168"/>
      <c r="NCE758" s="168"/>
      <c r="NCF758" s="168"/>
      <c r="NCG758" s="168"/>
      <c r="NCH758" s="168"/>
      <c r="NCI758" s="168"/>
      <c r="NCJ758" s="168"/>
      <c r="NCK758" s="168"/>
      <c r="NCL758" s="168"/>
      <c r="NCM758" s="168"/>
      <c r="NCN758" s="168"/>
      <c r="NCO758" s="168"/>
      <c r="NCP758" s="168"/>
      <c r="NCQ758" s="168"/>
      <c r="NCR758" s="168"/>
      <c r="NCS758" s="168"/>
      <c r="NCT758" s="168"/>
      <c r="NCU758" s="168"/>
      <c r="NCV758" s="168"/>
      <c r="NCW758" s="168"/>
      <c r="NCX758" s="168"/>
      <c r="NCY758" s="168"/>
      <c r="NCZ758" s="168"/>
      <c r="NDA758" s="168"/>
      <c r="NDB758" s="168"/>
      <c r="NDC758" s="168"/>
      <c r="NDD758" s="168"/>
      <c r="NDE758" s="508"/>
      <c r="NDF758" s="508"/>
      <c r="NDG758" s="508"/>
      <c r="NDH758" s="508"/>
      <c r="NDI758" s="508"/>
      <c r="NDJ758" s="508"/>
      <c r="NDK758" s="508"/>
      <c r="NDL758" s="508"/>
      <c r="NDM758" s="508"/>
      <c r="NDN758" s="508"/>
      <c r="NDO758" s="508"/>
      <c r="NDP758" s="508"/>
      <c r="NDQ758" s="508"/>
      <c r="NDR758" s="508"/>
      <c r="NDS758" s="508"/>
      <c r="NDT758" s="508"/>
      <c r="NDU758" s="508"/>
      <c r="NDV758" s="508"/>
      <c r="NDW758" s="508"/>
      <c r="NDX758" s="508"/>
      <c r="NDY758" s="508"/>
      <c r="NDZ758" s="508"/>
      <c r="NEA758" s="508"/>
      <c r="NEB758" s="508"/>
      <c r="NEC758" s="89"/>
      <c r="NED758" s="89"/>
      <c r="NEE758" s="89"/>
      <c r="NEF758" s="89"/>
      <c r="NEG758" s="89"/>
      <c r="NEH758" s="508"/>
      <c r="NEI758" s="508"/>
      <c r="NEJ758" s="89"/>
      <c r="NEK758" s="89"/>
      <c r="NEL758" s="508"/>
      <c r="NEM758" s="508"/>
      <c r="NEN758" s="89"/>
      <c r="NEO758" s="89"/>
      <c r="NEP758" s="508"/>
      <c r="NEQ758" s="508"/>
      <c r="NER758" s="508"/>
      <c r="NES758" s="508"/>
      <c r="NET758" s="508"/>
      <c r="NEU758" s="508"/>
      <c r="NEV758" s="508"/>
      <c r="NEW758" s="89"/>
      <c r="NEX758" s="89"/>
      <c r="NEY758" s="508"/>
      <c r="NEZ758" s="508"/>
      <c r="NFA758" s="89"/>
      <c r="NFB758" s="89"/>
      <c r="NFC758" s="508"/>
      <c r="NFD758" s="508"/>
      <c r="NFE758" s="508"/>
      <c r="NFF758" s="508"/>
      <c r="NFG758" s="508"/>
      <c r="NFH758" s="203"/>
      <c r="NFI758" s="107"/>
      <c r="NFJ758" s="508"/>
      <c r="NFK758" s="508"/>
      <c r="NFL758" s="508"/>
      <c r="NFM758" s="508"/>
      <c r="NFN758" s="508"/>
      <c r="NFO758" s="508"/>
      <c r="NFP758" s="508"/>
      <c r="NFQ758" s="168"/>
      <c r="NFR758" s="168"/>
      <c r="NFS758" s="168"/>
      <c r="NFT758" s="168"/>
      <c r="NFU758" s="168"/>
      <c r="NFV758" s="168"/>
      <c r="NFW758" s="168"/>
      <c r="NFX758" s="168"/>
      <c r="NFY758" s="168"/>
      <c r="NFZ758" s="168"/>
      <c r="NGA758" s="168"/>
      <c r="NGB758" s="168"/>
      <c r="NGC758" s="168"/>
      <c r="NGD758" s="168"/>
      <c r="NGE758" s="168"/>
      <c r="NGF758" s="168"/>
      <c r="NGG758" s="168"/>
      <c r="NGH758" s="168"/>
      <c r="NGI758" s="168"/>
      <c r="NGJ758" s="168"/>
      <c r="NGK758" s="168"/>
      <c r="NGL758" s="168"/>
      <c r="NGM758" s="168"/>
      <c r="NGN758" s="168"/>
      <c r="NGO758" s="168"/>
      <c r="NGP758" s="168"/>
      <c r="NGQ758" s="168"/>
      <c r="NGR758" s="168"/>
      <c r="NGS758" s="168"/>
      <c r="NGT758" s="168"/>
      <c r="NGU758" s="168"/>
      <c r="NGV758" s="168"/>
      <c r="NGW758" s="168"/>
      <c r="NGX758" s="168"/>
      <c r="NGY758" s="168"/>
      <c r="NGZ758" s="168"/>
      <c r="NHA758" s="168"/>
      <c r="NHB758" s="168"/>
      <c r="NHC758" s="168"/>
      <c r="NHD758" s="168"/>
      <c r="NHE758" s="168"/>
      <c r="NHF758" s="168"/>
      <c r="NHG758" s="168"/>
      <c r="NHH758" s="168"/>
      <c r="NHI758" s="508"/>
      <c r="NHJ758" s="508"/>
      <c r="NHK758" s="508"/>
      <c r="NHL758" s="508"/>
      <c r="NHM758" s="508"/>
      <c r="NHN758" s="508"/>
      <c r="NHO758" s="508"/>
      <c r="NHP758" s="508"/>
      <c r="NHQ758" s="508"/>
      <c r="NHR758" s="508"/>
      <c r="NHS758" s="508"/>
      <c r="NHT758" s="508"/>
      <c r="NHU758" s="508"/>
      <c r="NHV758" s="508"/>
      <c r="NHW758" s="508"/>
      <c r="NHX758" s="508"/>
      <c r="NHY758" s="508"/>
      <c r="NHZ758" s="508"/>
      <c r="NIA758" s="508"/>
      <c r="NIB758" s="508"/>
      <c r="NIC758" s="508"/>
      <c r="NID758" s="508"/>
      <c r="NIE758" s="508"/>
      <c r="NIF758" s="508"/>
      <c r="NIG758" s="89"/>
      <c r="NIH758" s="89"/>
      <c r="NII758" s="89"/>
      <c r="NIJ758" s="89"/>
      <c r="NIK758" s="89"/>
      <c r="NIL758" s="508"/>
      <c r="NIM758" s="508"/>
      <c r="NIN758" s="89"/>
      <c r="NIO758" s="89"/>
      <c r="NIP758" s="508"/>
      <c r="NIQ758" s="508"/>
      <c r="NIR758" s="89"/>
      <c r="NIS758" s="89"/>
      <c r="NIT758" s="508"/>
      <c r="NIU758" s="508"/>
      <c r="NIV758" s="508"/>
      <c r="NIW758" s="508"/>
      <c r="NIX758" s="508"/>
      <c r="NIY758" s="508"/>
      <c r="NIZ758" s="508"/>
      <c r="NJA758" s="89"/>
      <c r="NJB758" s="89"/>
      <c r="NJC758" s="508"/>
      <c r="NJD758" s="508"/>
      <c r="NJE758" s="89"/>
      <c r="NJF758" s="89"/>
      <c r="NJG758" s="508"/>
      <c r="NJH758" s="508"/>
      <c r="NJI758" s="508"/>
      <c r="NJJ758" s="508"/>
      <c r="NJK758" s="508"/>
      <c r="NJL758" s="203"/>
      <c r="NJM758" s="107"/>
      <c r="NJN758" s="508"/>
      <c r="NJO758" s="508"/>
      <c r="NJP758" s="508"/>
      <c r="NJQ758" s="508"/>
      <c r="NJR758" s="508"/>
      <c r="NJS758" s="508"/>
      <c r="NJT758" s="508"/>
      <c r="NJU758" s="168"/>
      <c r="NJV758" s="168"/>
      <c r="NJW758" s="168"/>
      <c r="NJX758" s="168"/>
      <c r="NJY758" s="168"/>
      <c r="NJZ758" s="168"/>
      <c r="NKA758" s="168"/>
      <c r="NKB758" s="168"/>
      <c r="NKC758" s="168"/>
      <c r="NKD758" s="168"/>
      <c r="NKE758" s="168"/>
      <c r="NKF758" s="168"/>
      <c r="NKG758" s="168"/>
      <c r="NKH758" s="168"/>
      <c r="NKI758" s="168"/>
      <c r="NKJ758" s="168"/>
      <c r="NKK758" s="168"/>
      <c r="NKL758" s="168"/>
      <c r="NKM758" s="168"/>
      <c r="NKN758" s="168"/>
      <c r="NKO758" s="168"/>
      <c r="NKP758" s="168"/>
      <c r="NKQ758" s="168"/>
      <c r="NKR758" s="168"/>
      <c r="NKS758" s="168"/>
      <c r="NKT758" s="168"/>
      <c r="NKU758" s="168"/>
      <c r="NKV758" s="168"/>
      <c r="NKW758" s="168"/>
      <c r="NKX758" s="168"/>
      <c r="NKY758" s="168"/>
      <c r="NKZ758" s="168"/>
      <c r="NLA758" s="168"/>
      <c r="NLB758" s="168"/>
      <c r="NLC758" s="168"/>
      <c r="NLD758" s="168"/>
      <c r="NLE758" s="168"/>
      <c r="NLF758" s="168"/>
      <c r="NLG758" s="168"/>
      <c r="NLH758" s="168"/>
      <c r="NLI758" s="168"/>
      <c r="NLJ758" s="168"/>
      <c r="NLK758" s="168"/>
      <c r="NLL758" s="168"/>
      <c r="NLM758" s="508"/>
      <c r="NLN758" s="508"/>
      <c r="NLO758" s="508"/>
      <c r="NLP758" s="508"/>
      <c r="NLQ758" s="508"/>
      <c r="NLR758" s="508"/>
      <c r="NLS758" s="508"/>
      <c r="NLT758" s="508"/>
      <c r="NLU758" s="508"/>
      <c r="NLV758" s="508"/>
      <c r="NLW758" s="508"/>
      <c r="NLX758" s="508"/>
      <c r="NLY758" s="508"/>
      <c r="NLZ758" s="508"/>
      <c r="NMA758" s="508"/>
      <c r="NMB758" s="508"/>
      <c r="NMC758" s="508"/>
      <c r="NMD758" s="508"/>
      <c r="NME758" s="508"/>
      <c r="NMF758" s="508"/>
      <c r="NMG758" s="508"/>
      <c r="NMH758" s="508"/>
      <c r="NMI758" s="508"/>
      <c r="NMJ758" s="508"/>
      <c r="NMK758" s="89"/>
      <c r="NML758" s="89"/>
      <c r="NMM758" s="89"/>
      <c r="NMN758" s="89"/>
      <c r="NMO758" s="89"/>
      <c r="NMP758" s="508"/>
      <c r="NMQ758" s="508"/>
      <c r="NMR758" s="89"/>
      <c r="NMS758" s="89"/>
      <c r="NMT758" s="508"/>
      <c r="NMU758" s="508"/>
      <c r="NMV758" s="89"/>
      <c r="NMW758" s="89"/>
      <c r="NMX758" s="508"/>
      <c r="NMY758" s="508"/>
      <c r="NMZ758" s="508"/>
      <c r="NNA758" s="508"/>
      <c r="NNB758" s="508"/>
      <c r="NNC758" s="508"/>
      <c r="NND758" s="508"/>
      <c r="NNE758" s="89"/>
      <c r="NNF758" s="89"/>
      <c r="NNG758" s="508"/>
      <c r="NNH758" s="508"/>
      <c r="NNI758" s="89"/>
      <c r="NNJ758" s="89"/>
      <c r="NNK758" s="508"/>
      <c r="NNL758" s="508"/>
      <c r="NNM758" s="508"/>
      <c r="NNN758" s="508"/>
      <c r="NNO758" s="508"/>
      <c r="NNP758" s="203"/>
      <c r="NNQ758" s="107"/>
      <c r="NNR758" s="508"/>
      <c r="NNS758" s="508"/>
      <c r="NNT758" s="508"/>
      <c r="NNU758" s="508"/>
      <c r="NNV758" s="508"/>
      <c r="NNW758" s="508"/>
      <c r="NNX758" s="508"/>
      <c r="NNY758" s="168"/>
      <c r="NNZ758" s="168"/>
      <c r="NOA758" s="168"/>
      <c r="NOB758" s="168"/>
      <c r="NOC758" s="168"/>
      <c r="NOD758" s="168"/>
      <c r="NOE758" s="168"/>
      <c r="NOF758" s="168"/>
      <c r="NOG758" s="168"/>
      <c r="NOH758" s="168"/>
      <c r="NOI758" s="168"/>
      <c r="NOJ758" s="168"/>
      <c r="NOK758" s="168"/>
      <c r="NOL758" s="168"/>
      <c r="NOM758" s="168"/>
      <c r="NON758" s="168"/>
      <c r="NOO758" s="168"/>
      <c r="NOP758" s="168"/>
      <c r="NOQ758" s="168"/>
      <c r="NOR758" s="168"/>
      <c r="NOS758" s="168"/>
      <c r="NOT758" s="168"/>
      <c r="NOU758" s="168"/>
      <c r="NOV758" s="168"/>
      <c r="NOW758" s="168"/>
      <c r="NOX758" s="168"/>
      <c r="NOY758" s="168"/>
      <c r="NOZ758" s="168"/>
      <c r="NPA758" s="168"/>
      <c r="NPB758" s="168"/>
      <c r="NPC758" s="168"/>
      <c r="NPD758" s="168"/>
      <c r="NPE758" s="168"/>
      <c r="NPF758" s="168"/>
      <c r="NPG758" s="168"/>
      <c r="NPH758" s="168"/>
      <c r="NPI758" s="168"/>
      <c r="NPJ758" s="168"/>
      <c r="NPK758" s="168"/>
      <c r="NPL758" s="168"/>
      <c r="NPM758" s="168"/>
      <c r="NPN758" s="168"/>
      <c r="NPO758" s="168"/>
      <c r="NPP758" s="168"/>
      <c r="NPQ758" s="508"/>
      <c r="NPR758" s="508"/>
      <c r="NPS758" s="508"/>
      <c r="NPT758" s="508"/>
      <c r="NPU758" s="508"/>
      <c r="NPV758" s="508"/>
      <c r="NPW758" s="508"/>
      <c r="NPX758" s="508"/>
      <c r="NPY758" s="508"/>
      <c r="NPZ758" s="508"/>
      <c r="NQA758" s="508"/>
      <c r="NQB758" s="508"/>
      <c r="NQC758" s="508"/>
      <c r="NQD758" s="508"/>
      <c r="NQE758" s="508"/>
      <c r="NQF758" s="508"/>
      <c r="NQG758" s="508"/>
      <c r="NQH758" s="508"/>
      <c r="NQI758" s="508"/>
      <c r="NQJ758" s="508"/>
      <c r="NQK758" s="508"/>
      <c r="NQL758" s="508"/>
      <c r="NQM758" s="508"/>
      <c r="NQN758" s="508"/>
      <c r="NQO758" s="89"/>
      <c r="NQP758" s="89"/>
      <c r="NQQ758" s="89"/>
      <c r="NQR758" s="89"/>
      <c r="NQS758" s="89"/>
      <c r="NQT758" s="508"/>
      <c r="NQU758" s="508"/>
      <c r="NQV758" s="89"/>
      <c r="NQW758" s="89"/>
      <c r="NQX758" s="508"/>
      <c r="NQY758" s="508"/>
      <c r="NQZ758" s="89"/>
      <c r="NRA758" s="89"/>
      <c r="NRB758" s="508"/>
      <c r="NRC758" s="508"/>
      <c r="NRD758" s="508"/>
      <c r="NRE758" s="508"/>
      <c r="NRF758" s="508"/>
      <c r="NRG758" s="508"/>
      <c r="NRH758" s="508"/>
      <c r="NRI758" s="89"/>
      <c r="NRJ758" s="89"/>
      <c r="NRK758" s="508"/>
      <c r="NRL758" s="508"/>
      <c r="NRM758" s="89"/>
      <c r="NRN758" s="89"/>
      <c r="NRO758" s="508"/>
      <c r="NRP758" s="508"/>
      <c r="NRQ758" s="508"/>
      <c r="NRR758" s="508"/>
      <c r="NRS758" s="508"/>
      <c r="NRT758" s="203"/>
      <c r="NRU758" s="107"/>
      <c r="NRV758" s="508"/>
      <c r="NRW758" s="508"/>
      <c r="NRX758" s="508"/>
      <c r="NRY758" s="508"/>
      <c r="NRZ758" s="508"/>
      <c r="NSA758" s="508"/>
      <c r="NSB758" s="508"/>
      <c r="NSC758" s="168"/>
      <c r="NSD758" s="168"/>
      <c r="NSE758" s="168"/>
      <c r="NSF758" s="168"/>
      <c r="NSG758" s="168"/>
      <c r="NSH758" s="168"/>
      <c r="NSI758" s="168"/>
      <c r="NSJ758" s="168"/>
      <c r="NSK758" s="168"/>
      <c r="NSL758" s="168"/>
      <c r="NSM758" s="168"/>
      <c r="NSN758" s="168"/>
      <c r="NSO758" s="168"/>
      <c r="NSP758" s="168"/>
      <c r="NSQ758" s="168"/>
      <c r="NSR758" s="168"/>
      <c r="NSS758" s="168"/>
      <c r="NST758" s="168"/>
      <c r="NSU758" s="168"/>
      <c r="NSV758" s="168"/>
      <c r="NSW758" s="168"/>
      <c r="NSX758" s="168"/>
      <c r="NSY758" s="168"/>
      <c r="NSZ758" s="168"/>
      <c r="NTA758" s="168"/>
      <c r="NTB758" s="168"/>
      <c r="NTC758" s="168"/>
      <c r="NTD758" s="168"/>
      <c r="NTE758" s="168"/>
      <c r="NTF758" s="168"/>
      <c r="NTG758" s="168"/>
      <c r="NTH758" s="168"/>
      <c r="NTI758" s="168"/>
      <c r="NTJ758" s="168"/>
      <c r="NTK758" s="168"/>
      <c r="NTL758" s="168"/>
      <c r="NTM758" s="168"/>
      <c r="NTN758" s="168"/>
      <c r="NTO758" s="168"/>
      <c r="NTP758" s="168"/>
      <c r="NTQ758" s="168"/>
      <c r="NTR758" s="168"/>
      <c r="NTS758" s="168"/>
      <c r="NTT758" s="168"/>
      <c r="NTU758" s="508"/>
      <c r="NTV758" s="508"/>
      <c r="NTW758" s="508"/>
      <c r="NTX758" s="508"/>
      <c r="NTY758" s="508"/>
      <c r="NTZ758" s="508"/>
      <c r="NUA758" s="508"/>
      <c r="NUB758" s="508"/>
      <c r="NUC758" s="508"/>
      <c r="NUD758" s="508"/>
      <c r="NUE758" s="508"/>
      <c r="NUF758" s="508"/>
      <c r="NUG758" s="508"/>
      <c r="NUH758" s="508"/>
      <c r="NUI758" s="508"/>
      <c r="NUJ758" s="508"/>
      <c r="NUK758" s="508"/>
      <c r="NUL758" s="508"/>
      <c r="NUM758" s="508"/>
      <c r="NUN758" s="508"/>
      <c r="NUO758" s="508"/>
      <c r="NUP758" s="508"/>
      <c r="NUQ758" s="508"/>
      <c r="NUR758" s="508"/>
      <c r="NUS758" s="89"/>
      <c r="NUT758" s="89"/>
      <c r="NUU758" s="89"/>
      <c r="NUV758" s="89"/>
      <c r="NUW758" s="89"/>
      <c r="NUX758" s="508"/>
      <c r="NUY758" s="508"/>
      <c r="NUZ758" s="89"/>
      <c r="NVA758" s="89"/>
      <c r="NVB758" s="508"/>
      <c r="NVC758" s="508"/>
      <c r="NVD758" s="89"/>
      <c r="NVE758" s="89"/>
      <c r="NVF758" s="508"/>
      <c r="NVG758" s="508"/>
      <c r="NVH758" s="508"/>
      <c r="NVI758" s="508"/>
      <c r="NVJ758" s="508"/>
      <c r="NVK758" s="508"/>
      <c r="NVL758" s="508"/>
      <c r="NVM758" s="89"/>
      <c r="NVN758" s="89"/>
      <c r="NVO758" s="508"/>
      <c r="NVP758" s="508"/>
      <c r="NVQ758" s="89"/>
      <c r="NVR758" s="89"/>
      <c r="NVS758" s="508"/>
      <c r="NVT758" s="508"/>
      <c r="NVU758" s="508"/>
      <c r="NVV758" s="508"/>
      <c r="NVW758" s="508"/>
      <c r="NVX758" s="203"/>
      <c r="NVY758" s="107"/>
      <c r="NVZ758" s="508"/>
      <c r="NWA758" s="508"/>
      <c r="NWB758" s="508"/>
      <c r="NWC758" s="508"/>
      <c r="NWD758" s="508"/>
      <c r="NWE758" s="508"/>
      <c r="NWF758" s="508"/>
      <c r="NWG758" s="168"/>
      <c r="NWH758" s="168"/>
      <c r="NWI758" s="168"/>
      <c r="NWJ758" s="168"/>
      <c r="NWK758" s="168"/>
      <c r="NWL758" s="168"/>
      <c r="NWM758" s="168"/>
      <c r="NWN758" s="168"/>
      <c r="NWO758" s="168"/>
      <c r="NWP758" s="168"/>
      <c r="NWQ758" s="168"/>
      <c r="NWR758" s="168"/>
      <c r="NWS758" s="168"/>
      <c r="NWT758" s="168"/>
      <c r="NWU758" s="168"/>
      <c r="NWV758" s="168"/>
      <c r="NWW758" s="168"/>
      <c r="NWX758" s="168"/>
      <c r="NWY758" s="168"/>
      <c r="NWZ758" s="168"/>
      <c r="NXA758" s="168"/>
      <c r="NXB758" s="168"/>
      <c r="NXC758" s="168"/>
      <c r="NXD758" s="168"/>
      <c r="NXE758" s="168"/>
      <c r="NXF758" s="168"/>
      <c r="NXG758" s="168"/>
      <c r="NXH758" s="168"/>
      <c r="NXI758" s="168"/>
      <c r="NXJ758" s="168"/>
      <c r="NXK758" s="168"/>
      <c r="NXL758" s="168"/>
      <c r="NXM758" s="168"/>
      <c r="NXN758" s="168"/>
      <c r="NXO758" s="168"/>
      <c r="NXP758" s="168"/>
      <c r="NXQ758" s="168"/>
      <c r="NXR758" s="168"/>
      <c r="NXS758" s="168"/>
      <c r="NXT758" s="168"/>
      <c r="NXU758" s="168"/>
      <c r="NXV758" s="168"/>
      <c r="NXW758" s="168"/>
      <c r="NXX758" s="168"/>
      <c r="NXY758" s="508"/>
      <c r="NXZ758" s="508"/>
      <c r="NYA758" s="508"/>
      <c r="NYB758" s="508"/>
      <c r="NYC758" s="508"/>
      <c r="NYD758" s="508"/>
      <c r="NYE758" s="508"/>
      <c r="NYF758" s="508"/>
      <c r="NYG758" s="508"/>
      <c r="NYH758" s="508"/>
      <c r="NYI758" s="508"/>
      <c r="NYJ758" s="508"/>
      <c r="NYK758" s="508"/>
      <c r="NYL758" s="508"/>
      <c r="NYM758" s="508"/>
      <c r="NYN758" s="508"/>
      <c r="NYO758" s="508"/>
      <c r="NYP758" s="508"/>
      <c r="NYQ758" s="508"/>
      <c r="NYR758" s="508"/>
      <c r="NYS758" s="508"/>
      <c r="NYT758" s="508"/>
      <c r="NYU758" s="508"/>
      <c r="NYV758" s="508"/>
      <c r="NYW758" s="89"/>
      <c r="NYX758" s="89"/>
      <c r="NYY758" s="89"/>
      <c r="NYZ758" s="89"/>
      <c r="NZA758" s="89"/>
      <c r="NZB758" s="508"/>
      <c r="NZC758" s="508"/>
      <c r="NZD758" s="89"/>
      <c r="NZE758" s="89"/>
      <c r="NZF758" s="508"/>
      <c r="NZG758" s="508"/>
      <c r="NZH758" s="89"/>
      <c r="NZI758" s="89"/>
      <c r="NZJ758" s="508"/>
      <c r="NZK758" s="508"/>
      <c r="NZL758" s="508"/>
      <c r="NZM758" s="508"/>
      <c r="NZN758" s="508"/>
      <c r="NZO758" s="508"/>
      <c r="NZP758" s="508"/>
      <c r="NZQ758" s="89"/>
      <c r="NZR758" s="89"/>
      <c r="NZS758" s="508"/>
      <c r="NZT758" s="508"/>
      <c r="NZU758" s="89"/>
      <c r="NZV758" s="89"/>
      <c r="NZW758" s="508"/>
      <c r="NZX758" s="508"/>
      <c r="NZY758" s="508"/>
      <c r="NZZ758" s="508"/>
      <c r="OAA758" s="508"/>
      <c r="OAB758" s="203"/>
      <c r="OAC758" s="107"/>
      <c r="OAD758" s="508"/>
      <c r="OAE758" s="508"/>
      <c r="OAF758" s="508"/>
      <c r="OAG758" s="508"/>
      <c r="OAH758" s="508"/>
      <c r="OAI758" s="508"/>
      <c r="OAJ758" s="508"/>
      <c r="OAK758" s="168"/>
      <c r="OAL758" s="168"/>
      <c r="OAM758" s="168"/>
      <c r="OAN758" s="168"/>
      <c r="OAO758" s="168"/>
      <c r="OAP758" s="168"/>
      <c r="OAQ758" s="168"/>
      <c r="OAR758" s="168"/>
      <c r="OAS758" s="168"/>
      <c r="OAT758" s="168"/>
      <c r="OAU758" s="168"/>
      <c r="OAV758" s="168"/>
      <c r="OAW758" s="168"/>
      <c r="OAX758" s="168"/>
      <c r="OAY758" s="168"/>
      <c r="OAZ758" s="168"/>
      <c r="OBA758" s="168"/>
      <c r="OBB758" s="168"/>
      <c r="OBC758" s="168"/>
      <c r="OBD758" s="168"/>
      <c r="OBE758" s="168"/>
      <c r="OBF758" s="168"/>
      <c r="OBG758" s="168"/>
      <c r="OBH758" s="168"/>
      <c r="OBI758" s="168"/>
      <c r="OBJ758" s="168"/>
      <c r="OBK758" s="168"/>
      <c r="OBL758" s="168"/>
      <c r="OBM758" s="168"/>
      <c r="OBN758" s="168"/>
      <c r="OBO758" s="168"/>
      <c r="OBP758" s="168"/>
      <c r="OBQ758" s="168"/>
      <c r="OBR758" s="168"/>
      <c r="OBS758" s="168"/>
      <c r="OBT758" s="168"/>
      <c r="OBU758" s="168"/>
      <c r="OBV758" s="168"/>
      <c r="OBW758" s="168"/>
      <c r="OBX758" s="168"/>
      <c r="OBY758" s="168"/>
      <c r="OBZ758" s="168"/>
      <c r="OCA758" s="168"/>
      <c r="OCB758" s="168"/>
      <c r="OCC758" s="508"/>
      <c r="OCD758" s="508"/>
      <c r="OCE758" s="508"/>
      <c r="OCF758" s="508"/>
      <c r="OCG758" s="508"/>
      <c r="OCH758" s="508"/>
      <c r="OCI758" s="508"/>
      <c r="OCJ758" s="508"/>
      <c r="OCK758" s="508"/>
      <c r="OCL758" s="508"/>
      <c r="OCM758" s="508"/>
      <c r="OCN758" s="508"/>
      <c r="OCO758" s="508"/>
      <c r="OCP758" s="508"/>
      <c r="OCQ758" s="508"/>
      <c r="OCR758" s="508"/>
      <c r="OCS758" s="508"/>
      <c r="OCT758" s="508"/>
      <c r="OCU758" s="508"/>
      <c r="OCV758" s="508"/>
      <c r="OCW758" s="508"/>
      <c r="OCX758" s="508"/>
      <c r="OCY758" s="508"/>
      <c r="OCZ758" s="508"/>
      <c r="ODA758" s="89"/>
      <c r="ODB758" s="89"/>
      <c r="ODC758" s="89"/>
      <c r="ODD758" s="89"/>
      <c r="ODE758" s="89"/>
      <c r="ODF758" s="508"/>
      <c r="ODG758" s="508"/>
      <c r="ODH758" s="89"/>
      <c r="ODI758" s="89"/>
      <c r="ODJ758" s="508"/>
      <c r="ODK758" s="508"/>
      <c r="ODL758" s="89"/>
      <c r="ODM758" s="89"/>
      <c r="ODN758" s="508"/>
      <c r="ODO758" s="508"/>
      <c r="ODP758" s="508"/>
      <c r="ODQ758" s="508"/>
      <c r="ODR758" s="508"/>
      <c r="ODS758" s="508"/>
      <c r="ODT758" s="508"/>
      <c r="ODU758" s="89"/>
      <c r="ODV758" s="89"/>
      <c r="ODW758" s="508"/>
      <c r="ODX758" s="508"/>
      <c r="ODY758" s="89"/>
      <c r="ODZ758" s="89"/>
      <c r="OEA758" s="508"/>
      <c r="OEB758" s="508"/>
      <c r="OEC758" s="508"/>
      <c r="OED758" s="508"/>
      <c r="OEE758" s="508"/>
      <c r="OEF758" s="203"/>
      <c r="OEG758" s="107"/>
      <c r="OEH758" s="508"/>
      <c r="OEI758" s="508"/>
      <c r="OEJ758" s="508"/>
      <c r="OEK758" s="508"/>
      <c r="OEL758" s="508"/>
      <c r="OEM758" s="508"/>
      <c r="OEN758" s="508"/>
      <c r="OEO758" s="168"/>
      <c r="OEP758" s="168"/>
      <c r="OEQ758" s="168"/>
      <c r="OER758" s="168"/>
      <c r="OES758" s="168"/>
      <c r="OET758" s="168"/>
      <c r="OEU758" s="168"/>
      <c r="OEV758" s="168"/>
      <c r="OEW758" s="168"/>
      <c r="OEX758" s="168"/>
      <c r="OEY758" s="168"/>
      <c r="OEZ758" s="168"/>
      <c r="OFA758" s="168"/>
      <c r="OFB758" s="168"/>
      <c r="OFC758" s="168"/>
      <c r="OFD758" s="168"/>
      <c r="OFE758" s="168"/>
      <c r="OFF758" s="168"/>
      <c r="OFG758" s="168"/>
      <c r="OFH758" s="168"/>
      <c r="OFI758" s="168"/>
      <c r="OFJ758" s="168"/>
      <c r="OFK758" s="168"/>
      <c r="OFL758" s="168"/>
      <c r="OFM758" s="168"/>
      <c r="OFN758" s="168"/>
      <c r="OFO758" s="168"/>
      <c r="OFP758" s="168"/>
      <c r="OFQ758" s="168"/>
      <c r="OFR758" s="168"/>
      <c r="OFS758" s="168"/>
      <c r="OFT758" s="168"/>
      <c r="OFU758" s="168"/>
      <c r="OFV758" s="168"/>
      <c r="OFW758" s="168"/>
      <c r="OFX758" s="168"/>
      <c r="OFY758" s="168"/>
      <c r="OFZ758" s="168"/>
      <c r="OGA758" s="168"/>
      <c r="OGB758" s="168"/>
      <c r="OGC758" s="168"/>
      <c r="OGD758" s="168"/>
      <c r="OGE758" s="168"/>
      <c r="OGF758" s="168"/>
      <c r="OGG758" s="508"/>
      <c r="OGH758" s="508"/>
      <c r="OGI758" s="508"/>
      <c r="OGJ758" s="508"/>
      <c r="OGK758" s="508"/>
      <c r="OGL758" s="508"/>
      <c r="OGM758" s="508"/>
      <c r="OGN758" s="508"/>
      <c r="OGO758" s="508"/>
      <c r="OGP758" s="508"/>
      <c r="OGQ758" s="508"/>
      <c r="OGR758" s="508"/>
      <c r="OGS758" s="508"/>
      <c r="OGT758" s="508"/>
      <c r="OGU758" s="508"/>
      <c r="OGV758" s="508"/>
      <c r="OGW758" s="508"/>
      <c r="OGX758" s="508"/>
      <c r="OGY758" s="508"/>
      <c r="OGZ758" s="508"/>
      <c r="OHA758" s="508"/>
      <c r="OHB758" s="508"/>
      <c r="OHC758" s="508"/>
      <c r="OHD758" s="508"/>
      <c r="OHE758" s="89"/>
      <c r="OHF758" s="89"/>
      <c r="OHG758" s="89"/>
      <c r="OHH758" s="89"/>
      <c r="OHI758" s="89"/>
      <c r="OHJ758" s="508"/>
      <c r="OHK758" s="508"/>
      <c r="OHL758" s="89"/>
      <c r="OHM758" s="89"/>
      <c r="OHN758" s="508"/>
      <c r="OHO758" s="508"/>
      <c r="OHP758" s="89"/>
      <c r="OHQ758" s="89"/>
      <c r="OHR758" s="508"/>
      <c r="OHS758" s="508"/>
      <c r="OHT758" s="508"/>
      <c r="OHU758" s="508"/>
      <c r="OHV758" s="508"/>
      <c r="OHW758" s="508"/>
      <c r="OHX758" s="508"/>
      <c r="OHY758" s="89"/>
      <c r="OHZ758" s="89"/>
      <c r="OIA758" s="508"/>
      <c r="OIB758" s="508"/>
      <c r="OIC758" s="89"/>
      <c r="OID758" s="89"/>
      <c r="OIE758" s="508"/>
      <c r="OIF758" s="508"/>
      <c r="OIG758" s="508"/>
      <c r="OIH758" s="508"/>
      <c r="OII758" s="508"/>
      <c r="OIJ758" s="203"/>
      <c r="OIK758" s="107"/>
      <c r="OIL758" s="508"/>
      <c r="OIM758" s="508"/>
      <c r="OIN758" s="508"/>
      <c r="OIO758" s="508"/>
      <c r="OIP758" s="508"/>
      <c r="OIQ758" s="508"/>
      <c r="OIR758" s="508"/>
      <c r="OIS758" s="168"/>
      <c r="OIT758" s="168"/>
      <c r="OIU758" s="168"/>
      <c r="OIV758" s="168"/>
      <c r="OIW758" s="168"/>
      <c r="OIX758" s="168"/>
      <c r="OIY758" s="168"/>
      <c r="OIZ758" s="168"/>
      <c r="OJA758" s="168"/>
      <c r="OJB758" s="168"/>
      <c r="OJC758" s="168"/>
      <c r="OJD758" s="168"/>
      <c r="OJE758" s="168"/>
      <c r="OJF758" s="168"/>
      <c r="OJG758" s="168"/>
      <c r="OJH758" s="168"/>
      <c r="OJI758" s="168"/>
      <c r="OJJ758" s="168"/>
      <c r="OJK758" s="168"/>
      <c r="OJL758" s="168"/>
      <c r="OJM758" s="168"/>
      <c r="OJN758" s="168"/>
      <c r="OJO758" s="168"/>
      <c r="OJP758" s="168"/>
      <c r="OJQ758" s="168"/>
      <c r="OJR758" s="168"/>
      <c r="OJS758" s="168"/>
      <c r="OJT758" s="168"/>
      <c r="OJU758" s="168"/>
      <c r="OJV758" s="168"/>
      <c r="OJW758" s="168"/>
      <c r="OJX758" s="168"/>
      <c r="OJY758" s="168"/>
      <c r="OJZ758" s="168"/>
      <c r="OKA758" s="168"/>
      <c r="OKB758" s="168"/>
      <c r="OKC758" s="168"/>
      <c r="OKD758" s="168"/>
      <c r="OKE758" s="168"/>
      <c r="OKF758" s="168"/>
      <c r="OKG758" s="168"/>
      <c r="OKH758" s="168"/>
      <c r="OKI758" s="168"/>
      <c r="OKJ758" s="168"/>
      <c r="OKK758" s="508"/>
      <c r="OKL758" s="508"/>
      <c r="OKM758" s="508"/>
      <c r="OKN758" s="508"/>
      <c r="OKO758" s="508"/>
      <c r="OKP758" s="508"/>
      <c r="OKQ758" s="508"/>
      <c r="OKR758" s="508"/>
      <c r="OKS758" s="508"/>
      <c r="OKT758" s="508"/>
      <c r="OKU758" s="508"/>
      <c r="OKV758" s="508"/>
      <c r="OKW758" s="508"/>
      <c r="OKX758" s="508"/>
      <c r="OKY758" s="508"/>
      <c r="OKZ758" s="508"/>
      <c r="OLA758" s="508"/>
      <c r="OLB758" s="508"/>
      <c r="OLC758" s="508"/>
      <c r="OLD758" s="508"/>
      <c r="OLE758" s="508"/>
      <c r="OLF758" s="508"/>
      <c r="OLG758" s="508"/>
      <c r="OLH758" s="508"/>
      <c r="OLI758" s="89"/>
      <c r="OLJ758" s="89"/>
      <c r="OLK758" s="89"/>
      <c r="OLL758" s="89"/>
      <c r="OLM758" s="89"/>
      <c r="OLN758" s="508"/>
      <c r="OLO758" s="508"/>
      <c r="OLP758" s="89"/>
      <c r="OLQ758" s="89"/>
      <c r="OLR758" s="508"/>
      <c r="OLS758" s="508"/>
      <c r="OLT758" s="89"/>
      <c r="OLU758" s="89"/>
      <c r="OLV758" s="508"/>
      <c r="OLW758" s="508"/>
      <c r="OLX758" s="508"/>
      <c r="OLY758" s="508"/>
      <c r="OLZ758" s="508"/>
      <c r="OMA758" s="508"/>
      <c r="OMB758" s="508"/>
      <c r="OMC758" s="89"/>
      <c r="OMD758" s="89"/>
      <c r="OME758" s="508"/>
      <c r="OMF758" s="508"/>
      <c r="OMG758" s="89"/>
      <c r="OMH758" s="89"/>
      <c r="OMI758" s="508"/>
      <c r="OMJ758" s="508"/>
      <c r="OMK758" s="508"/>
      <c r="OML758" s="508"/>
      <c r="OMM758" s="508"/>
      <c r="OMN758" s="203"/>
      <c r="OMO758" s="107"/>
      <c r="OMP758" s="508"/>
      <c r="OMQ758" s="508"/>
      <c r="OMR758" s="508"/>
      <c r="OMS758" s="508"/>
      <c r="OMT758" s="508"/>
      <c r="OMU758" s="508"/>
      <c r="OMV758" s="508"/>
      <c r="OMW758" s="168"/>
      <c r="OMX758" s="168"/>
      <c r="OMY758" s="168"/>
      <c r="OMZ758" s="168"/>
      <c r="ONA758" s="168"/>
      <c r="ONB758" s="168"/>
      <c r="ONC758" s="168"/>
      <c r="OND758" s="168"/>
      <c r="ONE758" s="168"/>
      <c r="ONF758" s="168"/>
      <c r="ONG758" s="168"/>
      <c r="ONH758" s="168"/>
      <c r="ONI758" s="168"/>
      <c r="ONJ758" s="168"/>
      <c r="ONK758" s="168"/>
      <c r="ONL758" s="168"/>
      <c r="ONM758" s="168"/>
      <c r="ONN758" s="168"/>
      <c r="ONO758" s="168"/>
      <c r="ONP758" s="168"/>
      <c r="ONQ758" s="168"/>
      <c r="ONR758" s="168"/>
      <c r="ONS758" s="168"/>
      <c r="ONT758" s="168"/>
      <c r="ONU758" s="168"/>
      <c r="ONV758" s="168"/>
      <c r="ONW758" s="168"/>
      <c r="ONX758" s="168"/>
      <c r="ONY758" s="168"/>
      <c r="ONZ758" s="168"/>
      <c r="OOA758" s="168"/>
      <c r="OOB758" s="168"/>
      <c r="OOC758" s="168"/>
      <c r="OOD758" s="168"/>
      <c r="OOE758" s="168"/>
      <c r="OOF758" s="168"/>
      <c r="OOG758" s="168"/>
      <c r="OOH758" s="168"/>
      <c r="OOI758" s="168"/>
      <c r="OOJ758" s="168"/>
      <c r="OOK758" s="168"/>
      <c r="OOL758" s="168"/>
      <c r="OOM758" s="168"/>
      <c r="OON758" s="168"/>
      <c r="OOO758" s="508"/>
      <c r="OOP758" s="508"/>
      <c r="OOQ758" s="508"/>
      <c r="OOR758" s="508"/>
      <c r="OOS758" s="508"/>
      <c r="OOT758" s="508"/>
      <c r="OOU758" s="508"/>
      <c r="OOV758" s="508"/>
      <c r="OOW758" s="508"/>
      <c r="OOX758" s="508"/>
      <c r="OOY758" s="508"/>
      <c r="OOZ758" s="508"/>
      <c r="OPA758" s="508"/>
      <c r="OPB758" s="508"/>
      <c r="OPC758" s="508"/>
      <c r="OPD758" s="508"/>
      <c r="OPE758" s="508"/>
      <c r="OPF758" s="508"/>
      <c r="OPG758" s="508"/>
      <c r="OPH758" s="508"/>
      <c r="OPI758" s="508"/>
      <c r="OPJ758" s="508"/>
      <c r="OPK758" s="508"/>
      <c r="OPL758" s="508"/>
      <c r="OPM758" s="89"/>
      <c r="OPN758" s="89"/>
      <c r="OPO758" s="89"/>
      <c r="OPP758" s="89"/>
      <c r="OPQ758" s="89"/>
      <c r="OPR758" s="508"/>
      <c r="OPS758" s="508"/>
      <c r="OPT758" s="89"/>
      <c r="OPU758" s="89"/>
      <c r="OPV758" s="508"/>
      <c r="OPW758" s="508"/>
      <c r="OPX758" s="89"/>
      <c r="OPY758" s="89"/>
      <c r="OPZ758" s="508"/>
      <c r="OQA758" s="508"/>
      <c r="OQB758" s="508"/>
      <c r="OQC758" s="508"/>
      <c r="OQD758" s="508"/>
      <c r="OQE758" s="508"/>
      <c r="OQF758" s="508"/>
      <c r="OQG758" s="89"/>
      <c r="OQH758" s="89"/>
      <c r="OQI758" s="508"/>
      <c r="OQJ758" s="508"/>
      <c r="OQK758" s="89"/>
      <c r="OQL758" s="89"/>
      <c r="OQM758" s="508"/>
      <c r="OQN758" s="508"/>
      <c r="OQO758" s="508"/>
      <c r="OQP758" s="508"/>
      <c r="OQQ758" s="508"/>
      <c r="OQR758" s="203"/>
      <c r="OQS758" s="107"/>
      <c r="OQT758" s="508"/>
      <c r="OQU758" s="508"/>
      <c r="OQV758" s="508"/>
      <c r="OQW758" s="508"/>
      <c r="OQX758" s="508"/>
      <c r="OQY758" s="508"/>
      <c r="OQZ758" s="508"/>
      <c r="ORA758" s="168"/>
      <c r="ORB758" s="168"/>
      <c r="ORC758" s="168"/>
      <c r="ORD758" s="168"/>
      <c r="ORE758" s="168"/>
      <c r="ORF758" s="168"/>
      <c r="ORG758" s="168"/>
      <c r="ORH758" s="168"/>
      <c r="ORI758" s="168"/>
      <c r="ORJ758" s="168"/>
      <c r="ORK758" s="168"/>
      <c r="ORL758" s="168"/>
      <c r="ORM758" s="168"/>
      <c r="ORN758" s="168"/>
      <c r="ORO758" s="168"/>
      <c r="ORP758" s="168"/>
      <c r="ORQ758" s="168"/>
      <c r="ORR758" s="168"/>
      <c r="ORS758" s="168"/>
      <c r="ORT758" s="168"/>
      <c r="ORU758" s="168"/>
      <c r="ORV758" s="168"/>
      <c r="ORW758" s="168"/>
      <c r="ORX758" s="168"/>
      <c r="ORY758" s="168"/>
      <c r="ORZ758" s="168"/>
      <c r="OSA758" s="168"/>
      <c r="OSB758" s="168"/>
      <c r="OSC758" s="168"/>
      <c r="OSD758" s="168"/>
      <c r="OSE758" s="168"/>
      <c r="OSF758" s="168"/>
      <c r="OSG758" s="168"/>
      <c r="OSH758" s="168"/>
      <c r="OSI758" s="168"/>
      <c r="OSJ758" s="168"/>
      <c r="OSK758" s="168"/>
      <c r="OSL758" s="168"/>
      <c r="OSM758" s="168"/>
      <c r="OSN758" s="168"/>
      <c r="OSO758" s="168"/>
      <c r="OSP758" s="168"/>
      <c r="OSQ758" s="168"/>
      <c r="OSR758" s="168"/>
      <c r="OSS758" s="508"/>
      <c r="OST758" s="508"/>
      <c r="OSU758" s="508"/>
      <c r="OSV758" s="508"/>
      <c r="OSW758" s="508"/>
      <c r="OSX758" s="508"/>
      <c r="OSY758" s="508"/>
      <c r="OSZ758" s="508"/>
      <c r="OTA758" s="508"/>
      <c r="OTB758" s="508"/>
      <c r="OTC758" s="508"/>
      <c r="OTD758" s="508"/>
      <c r="OTE758" s="508"/>
      <c r="OTF758" s="508"/>
      <c r="OTG758" s="508"/>
      <c r="OTH758" s="508"/>
      <c r="OTI758" s="508"/>
      <c r="OTJ758" s="508"/>
      <c r="OTK758" s="508"/>
      <c r="OTL758" s="508"/>
      <c r="OTM758" s="508"/>
      <c r="OTN758" s="508"/>
      <c r="OTO758" s="508"/>
      <c r="OTP758" s="508"/>
      <c r="OTQ758" s="89"/>
      <c r="OTR758" s="89"/>
      <c r="OTS758" s="89"/>
      <c r="OTT758" s="89"/>
      <c r="OTU758" s="89"/>
      <c r="OTV758" s="508"/>
      <c r="OTW758" s="508"/>
      <c r="OTX758" s="89"/>
      <c r="OTY758" s="89"/>
      <c r="OTZ758" s="508"/>
      <c r="OUA758" s="508"/>
      <c r="OUB758" s="89"/>
      <c r="OUC758" s="89"/>
      <c r="OUD758" s="508"/>
      <c r="OUE758" s="508"/>
      <c r="OUF758" s="508"/>
      <c r="OUG758" s="508"/>
      <c r="OUH758" s="508"/>
      <c r="OUI758" s="508"/>
      <c r="OUJ758" s="508"/>
      <c r="OUK758" s="89"/>
      <c r="OUL758" s="89"/>
      <c r="OUM758" s="508"/>
      <c r="OUN758" s="508"/>
      <c r="OUO758" s="89"/>
      <c r="OUP758" s="89"/>
      <c r="OUQ758" s="508"/>
      <c r="OUR758" s="508"/>
      <c r="OUS758" s="508"/>
      <c r="OUT758" s="508"/>
      <c r="OUU758" s="508"/>
      <c r="OUV758" s="203"/>
      <c r="OUW758" s="107"/>
      <c r="OUX758" s="508"/>
      <c r="OUY758" s="508"/>
      <c r="OUZ758" s="508"/>
      <c r="OVA758" s="508"/>
      <c r="OVB758" s="508"/>
      <c r="OVC758" s="508"/>
      <c r="OVD758" s="508"/>
      <c r="OVE758" s="168"/>
      <c r="OVF758" s="168"/>
      <c r="OVG758" s="168"/>
      <c r="OVH758" s="168"/>
      <c r="OVI758" s="168"/>
      <c r="OVJ758" s="168"/>
      <c r="OVK758" s="168"/>
      <c r="OVL758" s="168"/>
      <c r="OVM758" s="168"/>
      <c r="OVN758" s="168"/>
      <c r="OVO758" s="168"/>
      <c r="OVP758" s="168"/>
      <c r="OVQ758" s="168"/>
      <c r="OVR758" s="168"/>
      <c r="OVS758" s="168"/>
      <c r="OVT758" s="168"/>
      <c r="OVU758" s="168"/>
      <c r="OVV758" s="168"/>
      <c r="OVW758" s="168"/>
      <c r="OVX758" s="168"/>
      <c r="OVY758" s="168"/>
      <c r="OVZ758" s="168"/>
      <c r="OWA758" s="168"/>
      <c r="OWB758" s="168"/>
      <c r="OWC758" s="168"/>
      <c r="OWD758" s="168"/>
      <c r="OWE758" s="168"/>
      <c r="OWF758" s="168"/>
      <c r="OWG758" s="168"/>
      <c r="OWH758" s="168"/>
      <c r="OWI758" s="168"/>
      <c r="OWJ758" s="168"/>
      <c r="OWK758" s="168"/>
      <c r="OWL758" s="168"/>
      <c r="OWM758" s="168"/>
      <c r="OWN758" s="168"/>
      <c r="OWO758" s="168"/>
      <c r="OWP758" s="168"/>
      <c r="OWQ758" s="168"/>
      <c r="OWR758" s="168"/>
      <c r="OWS758" s="168"/>
      <c r="OWT758" s="168"/>
      <c r="OWU758" s="168"/>
      <c r="OWV758" s="168"/>
      <c r="OWW758" s="508"/>
      <c r="OWX758" s="508"/>
      <c r="OWY758" s="508"/>
      <c r="OWZ758" s="508"/>
      <c r="OXA758" s="508"/>
      <c r="OXB758" s="508"/>
      <c r="OXC758" s="508"/>
      <c r="OXD758" s="508"/>
      <c r="OXE758" s="508"/>
      <c r="OXF758" s="508"/>
      <c r="OXG758" s="508"/>
      <c r="OXH758" s="508"/>
      <c r="OXI758" s="508"/>
      <c r="OXJ758" s="508"/>
      <c r="OXK758" s="508"/>
      <c r="OXL758" s="508"/>
      <c r="OXM758" s="508"/>
      <c r="OXN758" s="508"/>
      <c r="OXO758" s="508"/>
      <c r="OXP758" s="508"/>
      <c r="OXQ758" s="508"/>
      <c r="OXR758" s="508"/>
      <c r="OXS758" s="508"/>
      <c r="OXT758" s="508"/>
      <c r="OXU758" s="89"/>
      <c r="OXV758" s="89"/>
      <c r="OXW758" s="89"/>
      <c r="OXX758" s="89"/>
      <c r="OXY758" s="89"/>
      <c r="OXZ758" s="508"/>
      <c r="OYA758" s="508"/>
      <c r="OYB758" s="89"/>
      <c r="OYC758" s="89"/>
      <c r="OYD758" s="508"/>
      <c r="OYE758" s="508"/>
      <c r="OYF758" s="89"/>
      <c r="OYG758" s="89"/>
      <c r="OYH758" s="508"/>
      <c r="OYI758" s="508"/>
      <c r="OYJ758" s="508"/>
      <c r="OYK758" s="508"/>
      <c r="OYL758" s="508"/>
      <c r="OYM758" s="508"/>
      <c r="OYN758" s="508"/>
      <c r="OYO758" s="89"/>
      <c r="OYP758" s="89"/>
      <c r="OYQ758" s="508"/>
      <c r="OYR758" s="508"/>
      <c r="OYS758" s="89"/>
      <c r="OYT758" s="89"/>
      <c r="OYU758" s="508"/>
      <c r="OYV758" s="508"/>
      <c r="OYW758" s="508"/>
      <c r="OYX758" s="508"/>
      <c r="OYY758" s="508"/>
      <c r="OYZ758" s="203"/>
      <c r="OZA758" s="107"/>
      <c r="OZB758" s="508"/>
      <c r="OZC758" s="508"/>
      <c r="OZD758" s="508"/>
      <c r="OZE758" s="508"/>
      <c r="OZF758" s="508"/>
      <c r="OZG758" s="508"/>
      <c r="OZH758" s="508"/>
      <c r="OZI758" s="168"/>
      <c r="OZJ758" s="168"/>
      <c r="OZK758" s="168"/>
      <c r="OZL758" s="168"/>
      <c r="OZM758" s="168"/>
      <c r="OZN758" s="168"/>
      <c r="OZO758" s="168"/>
      <c r="OZP758" s="168"/>
      <c r="OZQ758" s="168"/>
      <c r="OZR758" s="168"/>
      <c r="OZS758" s="168"/>
      <c r="OZT758" s="168"/>
      <c r="OZU758" s="168"/>
      <c r="OZV758" s="168"/>
      <c r="OZW758" s="168"/>
      <c r="OZX758" s="168"/>
      <c r="OZY758" s="168"/>
      <c r="OZZ758" s="168"/>
      <c r="PAA758" s="168"/>
      <c r="PAB758" s="168"/>
      <c r="PAC758" s="168"/>
      <c r="PAD758" s="168"/>
      <c r="PAE758" s="168"/>
      <c r="PAF758" s="168"/>
      <c r="PAG758" s="168"/>
      <c r="PAH758" s="168"/>
      <c r="PAI758" s="168"/>
      <c r="PAJ758" s="168"/>
      <c r="PAK758" s="168"/>
      <c r="PAL758" s="168"/>
      <c r="PAM758" s="168"/>
      <c r="PAN758" s="168"/>
      <c r="PAO758" s="168"/>
      <c r="PAP758" s="168"/>
      <c r="PAQ758" s="168"/>
      <c r="PAR758" s="168"/>
      <c r="PAS758" s="168"/>
      <c r="PAT758" s="168"/>
      <c r="PAU758" s="168"/>
      <c r="PAV758" s="168"/>
      <c r="PAW758" s="168"/>
      <c r="PAX758" s="168"/>
      <c r="PAY758" s="168"/>
      <c r="PAZ758" s="168"/>
      <c r="PBA758" s="508"/>
      <c r="PBB758" s="508"/>
      <c r="PBC758" s="508"/>
      <c r="PBD758" s="508"/>
      <c r="PBE758" s="508"/>
      <c r="PBF758" s="508"/>
      <c r="PBG758" s="508"/>
      <c r="PBH758" s="508"/>
      <c r="PBI758" s="508"/>
      <c r="PBJ758" s="508"/>
      <c r="PBK758" s="508"/>
      <c r="PBL758" s="508"/>
      <c r="PBM758" s="508"/>
      <c r="PBN758" s="508"/>
      <c r="PBO758" s="508"/>
      <c r="PBP758" s="508"/>
      <c r="PBQ758" s="508"/>
      <c r="PBR758" s="508"/>
      <c r="PBS758" s="508"/>
      <c r="PBT758" s="508"/>
      <c r="PBU758" s="508"/>
      <c r="PBV758" s="508"/>
      <c r="PBW758" s="508"/>
      <c r="PBX758" s="508"/>
      <c r="PBY758" s="89"/>
      <c r="PBZ758" s="89"/>
      <c r="PCA758" s="89"/>
      <c r="PCB758" s="89"/>
      <c r="PCC758" s="89"/>
      <c r="PCD758" s="508"/>
      <c r="PCE758" s="508"/>
      <c r="PCF758" s="89"/>
      <c r="PCG758" s="89"/>
      <c r="PCH758" s="508"/>
      <c r="PCI758" s="508"/>
      <c r="PCJ758" s="89"/>
      <c r="PCK758" s="89"/>
      <c r="PCL758" s="508"/>
      <c r="PCM758" s="508"/>
      <c r="PCN758" s="508"/>
      <c r="PCO758" s="508"/>
      <c r="PCP758" s="508"/>
      <c r="PCQ758" s="508"/>
      <c r="PCR758" s="508"/>
      <c r="PCS758" s="89"/>
      <c r="PCT758" s="89"/>
      <c r="PCU758" s="508"/>
      <c r="PCV758" s="508"/>
      <c r="PCW758" s="89"/>
      <c r="PCX758" s="89"/>
      <c r="PCY758" s="508"/>
      <c r="PCZ758" s="508"/>
      <c r="PDA758" s="508"/>
      <c r="PDB758" s="508"/>
      <c r="PDC758" s="508"/>
      <c r="PDD758" s="203"/>
      <c r="PDE758" s="107"/>
      <c r="PDF758" s="508"/>
      <c r="PDG758" s="508"/>
      <c r="PDH758" s="508"/>
      <c r="PDI758" s="508"/>
      <c r="PDJ758" s="508"/>
      <c r="PDK758" s="508"/>
      <c r="PDL758" s="508"/>
      <c r="PDM758" s="168"/>
      <c r="PDN758" s="168"/>
      <c r="PDO758" s="168"/>
      <c r="PDP758" s="168"/>
      <c r="PDQ758" s="168"/>
      <c r="PDR758" s="168"/>
      <c r="PDS758" s="168"/>
      <c r="PDT758" s="168"/>
      <c r="PDU758" s="168"/>
      <c r="PDV758" s="168"/>
      <c r="PDW758" s="168"/>
      <c r="PDX758" s="168"/>
      <c r="PDY758" s="168"/>
      <c r="PDZ758" s="168"/>
      <c r="PEA758" s="168"/>
      <c r="PEB758" s="168"/>
      <c r="PEC758" s="168"/>
      <c r="PED758" s="168"/>
      <c r="PEE758" s="168"/>
      <c r="PEF758" s="168"/>
      <c r="PEG758" s="168"/>
      <c r="PEH758" s="168"/>
      <c r="PEI758" s="168"/>
      <c r="PEJ758" s="168"/>
      <c r="PEK758" s="168"/>
      <c r="PEL758" s="168"/>
      <c r="PEM758" s="168"/>
      <c r="PEN758" s="168"/>
      <c r="PEO758" s="168"/>
      <c r="PEP758" s="168"/>
      <c r="PEQ758" s="168"/>
      <c r="PER758" s="168"/>
      <c r="PES758" s="168"/>
      <c r="PET758" s="168"/>
      <c r="PEU758" s="168"/>
      <c r="PEV758" s="168"/>
      <c r="PEW758" s="168"/>
      <c r="PEX758" s="168"/>
      <c r="PEY758" s="168"/>
      <c r="PEZ758" s="168"/>
      <c r="PFA758" s="168"/>
      <c r="PFB758" s="168"/>
      <c r="PFC758" s="168"/>
      <c r="PFD758" s="168"/>
      <c r="PFE758" s="508"/>
      <c r="PFF758" s="508"/>
      <c r="PFG758" s="508"/>
      <c r="PFH758" s="508"/>
      <c r="PFI758" s="508"/>
      <c r="PFJ758" s="508"/>
      <c r="PFK758" s="508"/>
      <c r="PFL758" s="508"/>
      <c r="PFM758" s="508"/>
      <c r="PFN758" s="508"/>
      <c r="PFO758" s="508"/>
      <c r="PFP758" s="508"/>
      <c r="PFQ758" s="508"/>
      <c r="PFR758" s="508"/>
      <c r="PFS758" s="508"/>
      <c r="PFT758" s="508"/>
      <c r="PFU758" s="508"/>
      <c r="PFV758" s="508"/>
      <c r="PFW758" s="508"/>
      <c r="PFX758" s="508"/>
      <c r="PFY758" s="508"/>
      <c r="PFZ758" s="508"/>
      <c r="PGA758" s="508"/>
      <c r="PGB758" s="508"/>
      <c r="PGC758" s="89"/>
      <c r="PGD758" s="89"/>
      <c r="PGE758" s="89"/>
      <c r="PGF758" s="89"/>
      <c r="PGG758" s="89"/>
      <c r="PGH758" s="508"/>
      <c r="PGI758" s="508"/>
      <c r="PGJ758" s="89"/>
      <c r="PGK758" s="89"/>
      <c r="PGL758" s="508"/>
      <c r="PGM758" s="508"/>
      <c r="PGN758" s="89"/>
      <c r="PGO758" s="89"/>
      <c r="PGP758" s="508"/>
      <c r="PGQ758" s="508"/>
      <c r="PGR758" s="508"/>
      <c r="PGS758" s="508"/>
      <c r="PGT758" s="508"/>
      <c r="PGU758" s="508"/>
      <c r="PGV758" s="508"/>
      <c r="PGW758" s="89"/>
      <c r="PGX758" s="89"/>
      <c r="PGY758" s="508"/>
      <c r="PGZ758" s="508"/>
      <c r="PHA758" s="89"/>
      <c r="PHB758" s="89"/>
      <c r="PHC758" s="508"/>
      <c r="PHD758" s="508"/>
      <c r="PHE758" s="508"/>
      <c r="PHF758" s="508"/>
      <c r="PHG758" s="508"/>
      <c r="PHH758" s="203"/>
      <c r="PHI758" s="107"/>
      <c r="PHJ758" s="508"/>
      <c r="PHK758" s="508"/>
      <c r="PHL758" s="508"/>
      <c r="PHM758" s="508"/>
      <c r="PHN758" s="508"/>
      <c r="PHO758" s="508"/>
      <c r="PHP758" s="508"/>
      <c r="PHQ758" s="168"/>
      <c r="PHR758" s="168"/>
      <c r="PHS758" s="168"/>
      <c r="PHT758" s="168"/>
      <c r="PHU758" s="168"/>
      <c r="PHV758" s="168"/>
      <c r="PHW758" s="168"/>
      <c r="PHX758" s="168"/>
      <c r="PHY758" s="168"/>
      <c r="PHZ758" s="168"/>
      <c r="PIA758" s="168"/>
      <c r="PIB758" s="168"/>
      <c r="PIC758" s="168"/>
      <c r="PID758" s="168"/>
      <c r="PIE758" s="168"/>
      <c r="PIF758" s="168"/>
      <c r="PIG758" s="168"/>
      <c r="PIH758" s="168"/>
      <c r="PII758" s="168"/>
      <c r="PIJ758" s="168"/>
      <c r="PIK758" s="168"/>
      <c r="PIL758" s="168"/>
      <c r="PIM758" s="168"/>
      <c r="PIN758" s="168"/>
      <c r="PIO758" s="168"/>
      <c r="PIP758" s="168"/>
      <c r="PIQ758" s="168"/>
      <c r="PIR758" s="168"/>
      <c r="PIS758" s="168"/>
      <c r="PIT758" s="168"/>
      <c r="PIU758" s="168"/>
      <c r="PIV758" s="168"/>
      <c r="PIW758" s="168"/>
      <c r="PIX758" s="168"/>
      <c r="PIY758" s="168"/>
      <c r="PIZ758" s="168"/>
      <c r="PJA758" s="168"/>
      <c r="PJB758" s="168"/>
      <c r="PJC758" s="168"/>
      <c r="PJD758" s="168"/>
      <c r="PJE758" s="168"/>
      <c r="PJF758" s="168"/>
      <c r="PJG758" s="168"/>
      <c r="PJH758" s="168"/>
      <c r="PJI758" s="508"/>
      <c r="PJJ758" s="508"/>
      <c r="PJK758" s="508"/>
      <c r="PJL758" s="508"/>
      <c r="PJM758" s="508"/>
      <c r="PJN758" s="508"/>
      <c r="PJO758" s="508"/>
      <c r="PJP758" s="508"/>
      <c r="PJQ758" s="508"/>
      <c r="PJR758" s="508"/>
      <c r="PJS758" s="508"/>
      <c r="PJT758" s="508"/>
      <c r="PJU758" s="508"/>
      <c r="PJV758" s="508"/>
      <c r="PJW758" s="508"/>
      <c r="PJX758" s="508"/>
      <c r="PJY758" s="508"/>
      <c r="PJZ758" s="508"/>
      <c r="PKA758" s="508"/>
      <c r="PKB758" s="508"/>
      <c r="PKC758" s="508"/>
      <c r="PKD758" s="508"/>
      <c r="PKE758" s="508"/>
      <c r="PKF758" s="508"/>
      <c r="PKG758" s="89"/>
      <c r="PKH758" s="89"/>
      <c r="PKI758" s="89"/>
      <c r="PKJ758" s="89"/>
      <c r="PKK758" s="89"/>
      <c r="PKL758" s="508"/>
      <c r="PKM758" s="508"/>
      <c r="PKN758" s="89"/>
      <c r="PKO758" s="89"/>
      <c r="PKP758" s="508"/>
      <c r="PKQ758" s="508"/>
      <c r="PKR758" s="89"/>
      <c r="PKS758" s="89"/>
      <c r="PKT758" s="508"/>
      <c r="PKU758" s="508"/>
      <c r="PKV758" s="508"/>
      <c r="PKW758" s="508"/>
      <c r="PKX758" s="508"/>
      <c r="PKY758" s="508"/>
      <c r="PKZ758" s="508"/>
      <c r="PLA758" s="89"/>
      <c r="PLB758" s="89"/>
      <c r="PLC758" s="508"/>
      <c r="PLD758" s="508"/>
      <c r="PLE758" s="89"/>
      <c r="PLF758" s="89"/>
      <c r="PLG758" s="508"/>
      <c r="PLH758" s="508"/>
      <c r="PLI758" s="508"/>
      <c r="PLJ758" s="508"/>
      <c r="PLK758" s="508"/>
      <c r="PLL758" s="203"/>
      <c r="PLM758" s="107"/>
      <c r="PLN758" s="508"/>
      <c r="PLO758" s="508"/>
      <c r="PLP758" s="508"/>
      <c r="PLQ758" s="508"/>
      <c r="PLR758" s="508"/>
      <c r="PLS758" s="508"/>
      <c r="PLT758" s="508"/>
      <c r="PLU758" s="168"/>
      <c r="PLV758" s="168"/>
      <c r="PLW758" s="168"/>
      <c r="PLX758" s="168"/>
      <c r="PLY758" s="168"/>
      <c r="PLZ758" s="168"/>
      <c r="PMA758" s="168"/>
      <c r="PMB758" s="168"/>
      <c r="PMC758" s="168"/>
      <c r="PMD758" s="168"/>
      <c r="PME758" s="168"/>
      <c r="PMF758" s="168"/>
      <c r="PMG758" s="168"/>
      <c r="PMH758" s="168"/>
      <c r="PMI758" s="168"/>
      <c r="PMJ758" s="168"/>
      <c r="PMK758" s="168"/>
      <c r="PML758" s="168"/>
      <c r="PMM758" s="168"/>
      <c r="PMN758" s="168"/>
      <c r="PMO758" s="168"/>
      <c r="PMP758" s="168"/>
      <c r="PMQ758" s="168"/>
      <c r="PMR758" s="168"/>
      <c r="PMS758" s="168"/>
      <c r="PMT758" s="168"/>
      <c r="PMU758" s="168"/>
      <c r="PMV758" s="168"/>
      <c r="PMW758" s="168"/>
      <c r="PMX758" s="168"/>
      <c r="PMY758" s="168"/>
      <c r="PMZ758" s="168"/>
      <c r="PNA758" s="168"/>
      <c r="PNB758" s="168"/>
      <c r="PNC758" s="168"/>
      <c r="PND758" s="168"/>
      <c r="PNE758" s="168"/>
      <c r="PNF758" s="168"/>
      <c r="PNG758" s="168"/>
      <c r="PNH758" s="168"/>
      <c r="PNI758" s="168"/>
      <c r="PNJ758" s="168"/>
      <c r="PNK758" s="168"/>
      <c r="PNL758" s="168"/>
      <c r="PNM758" s="508"/>
      <c r="PNN758" s="508"/>
      <c r="PNO758" s="508"/>
      <c r="PNP758" s="508"/>
      <c r="PNQ758" s="508"/>
      <c r="PNR758" s="508"/>
      <c r="PNS758" s="508"/>
      <c r="PNT758" s="508"/>
      <c r="PNU758" s="508"/>
      <c r="PNV758" s="508"/>
      <c r="PNW758" s="508"/>
      <c r="PNX758" s="508"/>
      <c r="PNY758" s="508"/>
      <c r="PNZ758" s="508"/>
      <c r="POA758" s="508"/>
      <c r="POB758" s="508"/>
      <c r="POC758" s="508"/>
      <c r="POD758" s="508"/>
      <c r="POE758" s="508"/>
      <c r="POF758" s="508"/>
      <c r="POG758" s="508"/>
      <c r="POH758" s="508"/>
      <c r="POI758" s="508"/>
      <c r="POJ758" s="508"/>
      <c r="POK758" s="89"/>
      <c r="POL758" s="89"/>
      <c r="POM758" s="89"/>
      <c r="PON758" s="89"/>
      <c r="POO758" s="89"/>
      <c r="POP758" s="508"/>
      <c r="POQ758" s="508"/>
      <c r="POR758" s="89"/>
      <c r="POS758" s="89"/>
      <c r="POT758" s="508"/>
      <c r="POU758" s="508"/>
      <c r="POV758" s="89"/>
      <c r="POW758" s="89"/>
      <c r="POX758" s="508"/>
      <c r="POY758" s="508"/>
      <c r="POZ758" s="508"/>
      <c r="PPA758" s="508"/>
      <c r="PPB758" s="508"/>
      <c r="PPC758" s="508"/>
      <c r="PPD758" s="508"/>
      <c r="PPE758" s="89"/>
      <c r="PPF758" s="89"/>
      <c r="PPG758" s="508"/>
      <c r="PPH758" s="508"/>
      <c r="PPI758" s="89"/>
      <c r="PPJ758" s="89"/>
      <c r="PPK758" s="508"/>
      <c r="PPL758" s="508"/>
      <c r="PPM758" s="508"/>
      <c r="PPN758" s="508"/>
      <c r="PPO758" s="508"/>
      <c r="PPP758" s="203"/>
      <c r="PPQ758" s="107"/>
      <c r="PPR758" s="508"/>
      <c r="PPS758" s="508"/>
      <c r="PPT758" s="508"/>
      <c r="PPU758" s="508"/>
      <c r="PPV758" s="508"/>
      <c r="PPW758" s="508"/>
      <c r="PPX758" s="508"/>
      <c r="PPY758" s="168"/>
      <c r="PPZ758" s="168"/>
      <c r="PQA758" s="168"/>
      <c r="PQB758" s="168"/>
      <c r="PQC758" s="168"/>
      <c r="PQD758" s="168"/>
      <c r="PQE758" s="168"/>
      <c r="PQF758" s="168"/>
      <c r="PQG758" s="168"/>
      <c r="PQH758" s="168"/>
      <c r="PQI758" s="168"/>
      <c r="PQJ758" s="168"/>
      <c r="PQK758" s="168"/>
      <c r="PQL758" s="168"/>
      <c r="PQM758" s="168"/>
      <c r="PQN758" s="168"/>
      <c r="PQO758" s="168"/>
      <c r="PQP758" s="168"/>
      <c r="PQQ758" s="168"/>
      <c r="PQR758" s="168"/>
      <c r="PQS758" s="168"/>
      <c r="PQT758" s="168"/>
      <c r="PQU758" s="168"/>
      <c r="PQV758" s="168"/>
      <c r="PQW758" s="168"/>
      <c r="PQX758" s="168"/>
      <c r="PQY758" s="168"/>
      <c r="PQZ758" s="168"/>
      <c r="PRA758" s="168"/>
      <c r="PRB758" s="168"/>
      <c r="PRC758" s="168"/>
      <c r="PRD758" s="168"/>
      <c r="PRE758" s="168"/>
      <c r="PRF758" s="168"/>
      <c r="PRG758" s="168"/>
      <c r="PRH758" s="168"/>
      <c r="PRI758" s="168"/>
      <c r="PRJ758" s="168"/>
      <c r="PRK758" s="168"/>
      <c r="PRL758" s="168"/>
      <c r="PRM758" s="168"/>
      <c r="PRN758" s="168"/>
      <c r="PRO758" s="168"/>
      <c r="PRP758" s="168"/>
      <c r="PRQ758" s="508"/>
      <c r="PRR758" s="508"/>
      <c r="PRS758" s="508"/>
      <c r="PRT758" s="508"/>
      <c r="PRU758" s="508"/>
      <c r="PRV758" s="508"/>
      <c r="PRW758" s="508"/>
      <c r="PRX758" s="508"/>
      <c r="PRY758" s="508"/>
      <c r="PRZ758" s="508"/>
      <c r="PSA758" s="508"/>
      <c r="PSB758" s="508"/>
      <c r="PSC758" s="508"/>
      <c r="PSD758" s="508"/>
      <c r="PSE758" s="508"/>
      <c r="PSF758" s="508"/>
      <c r="PSG758" s="508"/>
      <c r="PSH758" s="508"/>
      <c r="PSI758" s="508"/>
      <c r="PSJ758" s="508"/>
      <c r="PSK758" s="508"/>
      <c r="PSL758" s="508"/>
      <c r="PSM758" s="508"/>
      <c r="PSN758" s="508"/>
      <c r="PSO758" s="89"/>
      <c r="PSP758" s="89"/>
      <c r="PSQ758" s="89"/>
      <c r="PSR758" s="89"/>
      <c r="PSS758" s="89"/>
      <c r="PST758" s="508"/>
      <c r="PSU758" s="508"/>
      <c r="PSV758" s="89"/>
      <c r="PSW758" s="89"/>
      <c r="PSX758" s="508"/>
      <c r="PSY758" s="508"/>
      <c r="PSZ758" s="89"/>
      <c r="PTA758" s="89"/>
      <c r="PTB758" s="508"/>
      <c r="PTC758" s="508"/>
      <c r="PTD758" s="508"/>
      <c r="PTE758" s="508"/>
      <c r="PTF758" s="508"/>
      <c r="PTG758" s="508"/>
      <c r="PTH758" s="508"/>
      <c r="PTI758" s="89"/>
      <c r="PTJ758" s="89"/>
      <c r="PTK758" s="508"/>
      <c r="PTL758" s="508"/>
      <c r="PTM758" s="89"/>
      <c r="PTN758" s="89"/>
      <c r="PTO758" s="508"/>
      <c r="PTP758" s="508"/>
      <c r="PTQ758" s="508"/>
      <c r="PTR758" s="508"/>
      <c r="PTS758" s="508"/>
      <c r="PTT758" s="203"/>
      <c r="PTU758" s="107"/>
      <c r="PTV758" s="508"/>
      <c r="PTW758" s="508"/>
      <c r="PTX758" s="508"/>
      <c r="PTY758" s="508"/>
      <c r="PTZ758" s="508"/>
      <c r="PUA758" s="508"/>
      <c r="PUB758" s="508"/>
      <c r="PUC758" s="168"/>
      <c r="PUD758" s="168"/>
      <c r="PUE758" s="168"/>
      <c r="PUF758" s="168"/>
      <c r="PUG758" s="168"/>
      <c r="PUH758" s="168"/>
      <c r="PUI758" s="168"/>
      <c r="PUJ758" s="168"/>
      <c r="PUK758" s="168"/>
      <c r="PUL758" s="168"/>
      <c r="PUM758" s="168"/>
      <c r="PUN758" s="168"/>
      <c r="PUO758" s="168"/>
      <c r="PUP758" s="168"/>
      <c r="PUQ758" s="168"/>
      <c r="PUR758" s="168"/>
      <c r="PUS758" s="168"/>
      <c r="PUT758" s="168"/>
      <c r="PUU758" s="168"/>
      <c r="PUV758" s="168"/>
      <c r="PUW758" s="168"/>
      <c r="PUX758" s="168"/>
      <c r="PUY758" s="168"/>
      <c r="PUZ758" s="168"/>
      <c r="PVA758" s="168"/>
      <c r="PVB758" s="168"/>
      <c r="PVC758" s="168"/>
      <c r="PVD758" s="168"/>
      <c r="PVE758" s="168"/>
      <c r="PVF758" s="168"/>
      <c r="PVG758" s="168"/>
      <c r="PVH758" s="168"/>
      <c r="PVI758" s="168"/>
      <c r="PVJ758" s="168"/>
      <c r="PVK758" s="168"/>
      <c r="PVL758" s="168"/>
      <c r="PVM758" s="168"/>
      <c r="PVN758" s="168"/>
      <c r="PVO758" s="168"/>
      <c r="PVP758" s="168"/>
      <c r="PVQ758" s="168"/>
      <c r="PVR758" s="168"/>
      <c r="PVS758" s="168"/>
      <c r="PVT758" s="168"/>
      <c r="PVU758" s="508"/>
      <c r="PVV758" s="508"/>
      <c r="PVW758" s="508"/>
      <c r="PVX758" s="508"/>
      <c r="PVY758" s="508"/>
      <c r="PVZ758" s="508"/>
      <c r="PWA758" s="508"/>
      <c r="PWB758" s="508"/>
      <c r="PWC758" s="508"/>
      <c r="PWD758" s="508"/>
      <c r="PWE758" s="508"/>
      <c r="PWF758" s="508"/>
      <c r="PWG758" s="508"/>
      <c r="PWH758" s="508"/>
      <c r="PWI758" s="508"/>
      <c r="PWJ758" s="508"/>
      <c r="PWK758" s="508"/>
      <c r="PWL758" s="508"/>
      <c r="PWM758" s="508"/>
      <c r="PWN758" s="508"/>
      <c r="PWO758" s="508"/>
      <c r="PWP758" s="508"/>
      <c r="PWQ758" s="508"/>
      <c r="PWR758" s="508"/>
      <c r="PWS758" s="89"/>
      <c r="PWT758" s="89"/>
      <c r="PWU758" s="89"/>
      <c r="PWV758" s="89"/>
      <c r="PWW758" s="89"/>
      <c r="PWX758" s="508"/>
      <c r="PWY758" s="508"/>
      <c r="PWZ758" s="89"/>
      <c r="PXA758" s="89"/>
      <c r="PXB758" s="508"/>
      <c r="PXC758" s="508"/>
      <c r="PXD758" s="89"/>
      <c r="PXE758" s="89"/>
      <c r="PXF758" s="508"/>
      <c r="PXG758" s="508"/>
      <c r="PXH758" s="508"/>
      <c r="PXI758" s="508"/>
      <c r="PXJ758" s="508"/>
      <c r="PXK758" s="508"/>
      <c r="PXL758" s="508"/>
      <c r="PXM758" s="89"/>
      <c r="PXN758" s="89"/>
      <c r="PXO758" s="508"/>
      <c r="PXP758" s="508"/>
      <c r="PXQ758" s="89"/>
      <c r="PXR758" s="89"/>
      <c r="PXS758" s="508"/>
      <c r="PXT758" s="508"/>
      <c r="PXU758" s="508"/>
      <c r="PXV758" s="508"/>
      <c r="PXW758" s="508"/>
      <c r="PXX758" s="203"/>
      <c r="PXY758" s="107"/>
      <c r="PXZ758" s="508"/>
      <c r="PYA758" s="508"/>
      <c r="PYB758" s="508"/>
      <c r="PYC758" s="508"/>
      <c r="PYD758" s="508"/>
      <c r="PYE758" s="508"/>
      <c r="PYF758" s="508"/>
      <c r="PYG758" s="168"/>
      <c r="PYH758" s="168"/>
      <c r="PYI758" s="168"/>
      <c r="PYJ758" s="168"/>
      <c r="PYK758" s="168"/>
      <c r="PYL758" s="168"/>
      <c r="PYM758" s="168"/>
      <c r="PYN758" s="168"/>
      <c r="PYO758" s="168"/>
      <c r="PYP758" s="168"/>
      <c r="PYQ758" s="168"/>
      <c r="PYR758" s="168"/>
      <c r="PYS758" s="168"/>
      <c r="PYT758" s="168"/>
      <c r="PYU758" s="168"/>
      <c r="PYV758" s="168"/>
      <c r="PYW758" s="168"/>
      <c r="PYX758" s="168"/>
      <c r="PYY758" s="168"/>
      <c r="PYZ758" s="168"/>
      <c r="PZA758" s="168"/>
      <c r="PZB758" s="168"/>
      <c r="PZC758" s="168"/>
      <c r="PZD758" s="168"/>
      <c r="PZE758" s="168"/>
      <c r="PZF758" s="168"/>
      <c r="PZG758" s="168"/>
      <c r="PZH758" s="168"/>
      <c r="PZI758" s="168"/>
      <c r="PZJ758" s="168"/>
      <c r="PZK758" s="168"/>
      <c r="PZL758" s="168"/>
      <c r="PZM758" s="168"/>
      <c r="PZN758" s="168"/>
      <c r="PZO758" s="168"/>
      <c r="PZP758" s="168"/>
      <c r="PZQ758" s="168"/>
      <c r="PZR758" s="168"/>
      <c r="PZS758" s="168"/>
      <c r="PZT758" s="168"/>
      <c r="PZU758" s="168"/>
      <c r="PZV758" s="168"/>
      <c r="PZW758" s="168"/>
      <c r="PZX758" s="168"/>
      <c r="PZY758" s="508"/>
      <c r="PZZ758" s="508"/>
      <c r="QAA758" s="508"/>
      <c r="QAB758" s="508"/>
      <c r="QAC758" s="508"/>
      <c r="QAD758" s="508"/>
      <c r="QAE758" s="508"/>
      <c r="QAF758" s="508"/>
      <c r="QAG758" s="508"/>
      <c r="QAH758" s="508"/>
      <c r="QAI758" s="508"/>
      <c r="QAJ758" s="508"/>
      <c r="QAK758" s="508"/>
      <c r="QAL758" s="508"/>
      <c r="QAM758" s="508"/>
      <c r="QAN758" s="508"/>
      <c r="QAO758" s="508"/>
      <c r="QAP758" s="508"/>
      <c r="QAQ758" s="508"/>
      <c r="QAR758" s="508"/>
      <c r="QAS758" s="508"/>
      <c r="QAT758" s="508"/>
      <c r="QAU758" s="508"/>
      <c r="QAV758" s="508"/>
      <c r="QAW758" s="89"/>
      <c r="QAX758" s="89"/>
      <c r="QAY758" s="89"/>
      <c r="QAZ758" s="89"/>
      <c r="QBA758" s="89"/>
      <c r="QBB758" s="508"/>
      <c r="QBC758" s="508"/>
      <c r="QBD758" s="89"/>
      <c r="QBE758" s="89"/>
      <c r="QBF758" s="508"/>
      <c r="QBG758" s="508"/>
      <c r="QBH758" s="89"/>
      <c r="QBI758" s="89"/>
      <c r="QBJ758" s="508"/>
      <c r="QBK758" s="508"/>
      <c r="QBL758" s="508"/>
      <c r="QBM758" s="508"/>
      <c r="QBN758" s="508"/>
      <c r="QBO758" s="508"/>
      <c r="QBP758" s="508"/>
      <c r="QBQ758" s="89"/>
      <c r="QBR758" s="89"/>
      <c r="QBS758" s="508"/>
      <c r="QBT758" s="508"/>
      <c r="QBU758" s="89"/>
      <c r="QBV758" s="89"/>
      <c r="QBW758" s="508"/>
      <c r="QBX758" s="508"/>
      <c r="QBY758" s="508"/>
      <c r="QBZ758" s="508"/>
      <c r="QCA758" s="508"/>
      <c r="QCB758" s="203"/>
      <c r="QCC758" s="107"/>
      <c r="QCD758" s="508"/>
      <c r="QCE758" s="508"/>
      <c r="QCF758" s="508"/>
      <c r="QCG758" s="508"/>
      <c r="QCH758" s="508"/>
      <c r="QCI758" s="508"/>
      <c r="QCJ758" s="508"/>
      <c r="QCK758" s="168"/>
      <c r="QCL758" s="168"/>
      <c r="QCM758" s="168"/>
      <c r="QCN758" s="168"/>
      <c r="QCO758" s="168"/>
      <c r="QCP758" s="168"/>
      <c r="QCQ758" s="168"/>
      <c r="QCR758" s="168"/>
      <c r="QCS758" s="168"/>
      <c r="QCT758" s="168"/>
      <c r="QCU758" s="168"/>
      <c r="QCV758" s="168"/>
      <c r="QCW758" s="168"/>
      <c r="QCX758" s="168"/>
      <c r="QCY758" s="168"/>
      <c r="QCZ758" s="168"/>
      <c r="QDA758" s="168"/>
      <c r="QDB758" s="168"/>
      <c r="QDC758" s="168"/>
      <c r="QDD758" s="168"/>
      <c r="QDE758" s="168"/>
      <c r="QDF758" s="168"/>
      <c r="QDG758" s="168"/>
      <c r="QDH758" s="168"/>
      <c r="QDI758" s="168"/>
      <c r="QDJ758" s="168"/>
      <c r="QDK758" s="168"/>
      <c r="QDL758" s="168"/>
      <c r="QDM758" s="168"/>
      <c r="QDN758" s="168"/>
      <c r="QDO758" s="168"/>
      <c r="QDP758" s="168"/>
      <c r="QDQ758" s="168"/>
      <c r="QDR758" s="168"/>
      <c r="QDS758" s="168"/>
      <c r="QDT758" s="168"/>
      <c r="QDU758" s="168"/>
      <c r="QDV758" s="168"/>
      <c r="QDW758" s="168"/>
      <c r="QDX758" s="168"/>
      <c r="QDY758" s="168"/>
      <c r="QDZ758" s="168"/>
      <c r="QEA758" s="168"/>
      <c r="QEB758" s="168"/>
      <c r="QEC758" s="508"/>
      <c r="QED758" s="508"/>
      <c r="QEE758" s="508"/>
      <c r="QEF758" s="508"/>
      <c r="QEG758" s="508"/>
      <c r="QEH758" s="508"/>
      <c r="QEI758" s="508"/>
      <c r="QEJ758" s="508"/>
      <c r="QEK758" s="508"/>
      <c r="QEL758" s="508"/>
      <c r="QEM758" s="508"/>
      <c r="QEN758" s="508"/>
      <c r="QEO758" s="508"/>
      <c r="QEP758" s="508"/>
      <c r="QEQ758" s="508"/>
      <c r="QER758" s="508"/>
      <c r="QES758" s="508"/>
      <c r="QET758" s="508"/>
      <c r="QEU758" s="508"/>
      <c r="QEV758" s="508"/>
      <c r="QEW758" s="508"/>
      <c r="QEX758" s="508"/>
      <c r="QEY758" s="508"/>
      <c r="QEZ758" s="508"/>
      <c r="QFA758" s="89"/>
      <c r="QFB758" s="89"/>
      <c r="QFC758" s="89"/>
      <c r="QFD758" s="89"/>
      <c r="QFE758" s="89"/>
      <c r="QFF758" s="508"/>
      <c r="QFG758" s="508"/>
      <c r="QFH758" s="89"/>
      <c r="QFI758" s="89"/>
      <c r="QFJ758" s="508"/>
      <c r="QFK758" s="508"/>
      <c r="QFL758" s="89"/>
      <c r="QFM758" s="89"/>
      <c r="QFN758" s="508"/>
      <c r="QFO758" s="508"/>
      <c r="QFP758" s="508"/>
      <c r="QFQ758" s="508"/>
      <c r="QFR758" s="508"/>
      <c r="QFS758" s="508"/>
      <c r="QFT758" s="508"/>
      <c r="QFU758" s="89"/>
      <c r="QFV758" s="89"/>
      <c r="QFW758" s="508"/>
      <c r="QFX758" s="508"/>
      <c r="QFY758" s="89"/>
      <c r="QFZ758" s="89"/>
      <c r="QGA758" s="508"/>
      <c r="QGB758" s="508"/>
      <c r="QGC758" s="508"/>
      <c r="QGD758" s="508"/>
      <c r="QGE758" s="508"/>
      <c r="QGF758" s="203"/>
      <c r="QGG758" s="107"/>
      <c r="QGH758" s="508"/>
      <c r="QGI758" s="508"/>
      <c r="QGJ758" s="508"/>
      <c r="QGK758" s="508"/>
      <c r="QGL758" s="508"/>
      <c r="QGM758" s="508"/>
      <c r="QGN758" s="508"/>
      <c r="QGO758" s="168"/>
      <c r="QGP758" s="168"/>
      <c r="QGQ758" s="168"/>
      <c r="QGR758" s="168"/>
      <c r="QGS758" s="168"/>
      <c r="QGT758" s="168"/>
      <c r="QGU758" s="168"/>
      <c r="QGV758" s="168"/>
      <c r="QGW758" s="168"/>
      <c r="QGX758" s="168"/>
      <c r="QGY758" s="168"/>
      <c r="QGZ758" s="168"/>
      <c r="QHA758" s="168"/>
      <c r="QHB758" s="168"/>
      <c r="QHC758" s="168"/>
      <c r="QHD758" s="168"/>
      <c r="QHE758" s="168"/>
      <c r="QHF758" s="168"/>
      <c r="QHG758" s="168"/>
      <c r="QHH758" s="168"/>
      <c r="QHI758" s="168"/>
      <c r="QHJ758" s="168"/>
      <c r="QHK758" s="168"/>
      <c r="QHL758" s="168"/>
      <c r="QHM758" s="168"/>
      <c r="QHN758" s="168"/>
      <c r="QHO758" s="168"/>
      <c r="QHP758" s="168"/>
      <c r="QHQ758" s="168"/>
      <c r="QHR758" s="168"/>
      <c r="QHS758" s="168"/>
      <c r="QHT758" s="168"/>
      <c r="QHU758" s="168"/>
      <c r="QHV758" s="168"/>
      <c r="QHW758" s="168"/>
      <c r="QHX758" s="168"/>
      <c r="QHY758" s="168"/>
      <c r="QHZ758" s="168"/>
      <c r="QIA758" s="168"/>
      <c r="QIB758" s="168"/>
      <c r="QIC758" s="168"/>
      <c r="QID758" s="168"/>
      <c r="QIE758" s="168"/>
      <c r="QIF758" s="168"/>
      <c r="QIG758" s="508"/>
      <c r="QIH758" s="508"/>
      <c r="QII758" s="508"/>
      <c r="QIJ758" s="508"/>
      <c r="QIK758" s="508"/>
      <c r="QIL758" s="508"/>
      <c r="QIM758" s="508"/>
      <c r="QIN758" s="508"/>
      <c r="QIO758" s="508"/>
      <c r="QIP758" s="508"/>
      <c r="QIQ758" s="508"/>
      <c r="QIR758" s="508"/>
      <c r="QIS758" s="508"/>
      <c r="QIT758" s="508"/>
      <c r="QIU758" s="508"/>
      <c r="QIV758" s="508"/>
      <c r="QIW758" s="508"/>
      <c r="QIX758" s="508"/>
      <c r="QIY758" s="508"/>
      <c r="QIZ758" s="508"/>
      <c r="QJA758" s="508"/>
      <c r="QJB758" s="508"/>
      <c r="QJC758" s="508"/>
      <c r="QJD758" s="508"/>
      <c r="QJE758" s="89"/>
      <c r="QJF758" s="89"/>
      <c r="QJG758" s="89"/>
      <c r="QJH758" s="89"/>
      <c r="QJI758" s="89"/>
      <c r="QJJ758" s="508"/>
      <c r="QJK758" s="508"/>
      <c r="QJL758" s="89"/>
      <c r="QJM758" s="89"/>
      <c r="QJN758" s="508"/>
      <c r="QJO758" s="508"/>
      <c r="QJP758" s="89"/>
      <c r="QJQ758" s="89"/>
      <c r="QJR758" s="508"/>
      <c r="QJS758" s="508"/>
      <c r="QJT758" s="508"/>
      <c r="QJU758" s="508"/>
      <c r="QJV758" s="508"/>
      <c r="QJW758" s="508"/>
      <c r="QJX758" s="508"/>
      <c r="QJY758" s="89"/>
      <c r="QJZ758" s="89"/>
      <c r="QKA758" s="508"/>
      <c r="QKB758" s="508"/>
      <c r="QKC758" s="89"/>
      <c r="QKD758" s="89"/>
      <c r="QKE758" s="508"/>
      <c r="QKF758" s="508"/>
      <c r="QKG758" s="508"/>
      <c r="QKH758" s="508"/>
      <c r="QKI758" s="508"/>
      <c r="QKJ758" s="203"/>
      <c r="QKK758" s="107"/>
      <c r="QKL758" s="508"/>
      <c r="QKM758" s="508"/>
      <c r="QKN758" s="508"/>
      <c r="QKO758" s="508"/>
      <c r="QKP758" s="508"/>
      <c r="QKQ758" s="508"/>
      <c r="QKR758" s="508"/>
      <c r="QKS758" s="168"/>
      <c r="QKT758" s="168"/>
      <c r="QKU758" s="168"/>
      <c r="QKV758" s="168"/>
      <c r="QKW758" s="168"/>
      <c r="QKX758" s="168"/>
      <c r="QKY758" s="168"/>
      <c r="QKZ758" s="168"/>
      <c r="QLA758" s="168"/>
      <c r="QLB758" s="168"/>
      <c r="QLC758" s="168"/>
      <c r="QLD758" s="168"/>
      <c r="QLE758" s="168"/>
      <c r="QLF758" s="168"/>
      <c r="QLG758" s="168"/>
      <c r="QLH758" s="168"/>
      <c r="QLI758" s="168"/>
      <c r="QLJ758" s="168"/>
      <c r="QLK758" s="168"/>
      <c r="QLL758" s="168"/>
      <c r="QLM758" s="168"/>
      <c r="QLN758" s="168"/>
      <c r="QLO758" s="168"/>
      <c r="QLP758" s="168"/>
      <c r="QLQ758" s="168"/>
      <c r="QLR758" s="168"/>
      <c r="QLS758" s="168"/>
      <c r="QLT758" s="168"/>
      <c r="QLU758" s="168"/>
      <c r="QLV758" s="168"/>
      <c r="QLW758" s="168"/>
      <c r="QLX758" s="168"/>
      <c r="QLY758" s="168"/>
      <c r="QLZ758" s="168"/>
      <c r="QMA758" s="168"/>
      <c r="QMB758" s="168"/>
      <c r="QMC758" s="168"/>
      <c r="QMD758" s="168"/>
      <c r="QME758" s="168"/>
      <c r="QMF758" s="168"/>
      <c r="QMG758" s="168"/>
      <c r="QMH758" s="168"/>
      <c r="QMI758" s="168"/>
      <c r="QMJ758" s="168"/>
      <c r="QMK758" s="508"/>
      <c r="QML758" s="508"/>
      <c r="QMM758" s="508"/>
      <c r="QMN758" s="508"/>
      <c r="QMO758" s="508"/>
      <c r="QMP758" s="508"/>
      <c r="QMQ758" s="508"/>
      <c r="QMR758" s="508"/>
      <c r="QMS758" s="508"/>
      <c r="QMT758" s="508"/>
      <c r="QMU758" s="508"/>
      <c r="QMV758" s="508"/>
      <c r="QMW758" s="508"/>
      <c r="QMX758" s="508"/>
      <c r="QMY758" s="508"/>
      <c r="QMZ758" s="508"/>
      <c r="QNA758" s="508"/>
      <c r="QNB758" s="508"/>
      <c r="QNC758" s="508"/>
      <c r="QND758" s="508"/>
      <c r="QNE758" s="508"/>
      <c r="QNF758" s="508"/>
      <c r="QNG758" s="508"/>
      <c r="QNH758" s="508"/>
      <c r="QNI758" s="89"/>
      <c r="QNJ758" s="89"/>
      <c r="QNK758" s="89"/>
      <c r="QNL758" s="89"/>
      <c r="QNM758" s="89"/>
      <c r="QNN758" s="508"/>
      <c r="QNO758" s="508"/>
      <c r="QNP758" s="89"/>
      <c r="QNQ758" s="89"/>
      <c r="QNR758" s="508"/>
      <c r="QNS758" s="508"/>
      <c r="QNT758" s="89"/>
      <c r="QNU758" s="89"/>
      <c r="QNV758" s="508"/>
      <c r="QNW758" s="508"/>
      <c r="QNX758" s="508"/>
      <c r="QNY758" s="508"/>
      <c r="QNZ758" s="508"/>
      <c r="QOA758" s="508"/>
      <c r="QOB758" s="508"/>
      <c r="QOC758" s="89"/>
      <c r="QOD758" s="89"/>
      <c r="QOE758" s="508"/>
      <c r="QOF758" s="508"/>
      <c r="QOG758" s="89"/>
      <c r="QOH758" s="89"/>
      <c r="QOI758" s="508"/>
      <c r="QOJ758" s="508"/>
      <c r="QOK758" s="508"/>
      <c r="QOL758" s="508"/>
      <c r="QOM758" s="508"/>
      <c r="QON758" s="203"/>
      <c r="QOO758" s="107"/>
      <c r="QOP758" s="508"/>
      <c r="QOQ758" s="508"/>
      <c r="QOR758" s="508"/>
      <c r="QOS758" s="508"/>
      <c r="QOT758" s="508"/>
      <c r="QOU758" s="508"/>
      <c r="QOV758" s="508"/>
      <c r="QOW758" s="168"/>
      <c r="QOX758" s="168"/>
      <c r="QOY758" s="168"/>
      <c r="QOZ758" s="168"/>
      <c r="QPA758" s="168"/>
      <c r="QPB758" s="168"/>
      <c r="QPC758" s="168"/>
      <c r="QPD758" s="168"/>
      <c r="QPE758" s="168"/>
      <c r="QPF758" s="168"/>
      <c r="QPG758" s="168"/>
      <c r="QPH758" s="168"/>
      <c r="QPI758" s="168"/>
      <c r="QPJ758" s="168"/>
      <c r="QPK758" s="168"/>
      <c r="QPL758" s="168"/>
      <c r="QPM758" s="168"/>
      <c r="QPN758" s="168"/>
      <c r="QPO758" s="168"/>
      <c r="QPP758" s="168"/>
      <c r="QPQ758" s="168"/>
      <c r="QPR758" s="168"/>
      <c r="QPS758" s="168"/>
      <c r="QPT758" s="168"/>
      <c r="QPU758" s="168"/>
      <c r="QPV758" s="168"/>
      <c r="QPW758" s="168"/>
      <c r="QPX758" s="168"/>
      <c r="QPY758" s="168"/>
      <c r="QPZ758" s="168"/>
      <c r="QQA758" s="168"/>
      <c r="QQB758" s="168"/>
      <c r="QQC758" s="168"/>
      <c r="QQD758" s="168"/>
      <c r="QQE758" s="168"/>
      <c r="QQF758" s="168"/>
      <c r="QQG758" s="168"/>
      <c r="QQH758" s="168"/>
      <c r="QQI758" s="168"/>
      <c r="QQJ758" s="168"/>
      <c r="QQK758" s="168"/>
      <c r="QQL758" s="168"/>
      <c r="QQM758" s="168"/>
      <c r="QQN758" s="168"/>
      <c r="QQO758" s="508"/>
      <c r="QQP758" s="508"/>
      <c r="QQQ758" s="508"/>
      <c r="QQR758" s="508"/>
      <c r="QQS758" s="508"/>
      <c r="QQT758" s="508"/>
      <c r="QQU758" s="508"/>
      <c r="QQV758" s="508"/>
      <c r="QQW758" s="508"/>
      <c r="QQX758" s="508"/>
      <c r="QQY758" s="508"/>
      <c r="QQZ758" s="508"/>
      <c r="QRA758" s="508"/>
      <c r="QRB758" s="508"/>
      <c r="QRC758" s="508"/>
      <c r="QRD758" s="508"/>
      <c r="QRE758" s="508"/>
      <c r="QRF758" s="508"/>
      <c r="QRG758" s="508"/>
      <c r="QRH758" s="508"/>
      <c r="QRI758" s="508"/>
      <c r="QRJ758" s="508"/>
      <c r="QRK758" s="508"/>
      <c r="QRL758" s="508"/>
      <c r="QRM758" s="89"/>
      <c r="QRN758" s="89"/>
      <c r="QRO758" s="89"/>
      <c r="QRP758" s="89"/>
      <c r="QRQ758" s="89"/>
      <c r="QRR758" s="508"/>
      <c r="QRS758" s="508"/>
      <c r="QRT758" s="89"/>
      <c r="QRU758" s="89"/>
      <c r="QRV758" s="508"/>
      <c r="QRW758" s="508"/>
      <c r="QRX758" s="89"/>
      <c r="QRY758" s="89"/>
      <c r="QRZ758" s="508"/>
      <c r="QSA758" s="508"/>
      <c r="QSB758" s="508"/>
      <c r="QSC758" s="508"/>
      <c r="QSD758" s="508"/>
      <c r="QSE758" s="508"/>
      <c r="QSF758" s="508"/>
      <c r="QSG758" s="89"/>
      <c r="QSH758" s="89"/>
      <c r="QSI758" s="508"/>
      <c r="QSJ758" s="508"/>
      <c r="QSK758" s="89"/>
      <c r="QSL758" s="89"/>
      <c r="QSM758" s="508"/>
      <c r="QSN758" s="508"/>
      <c r="QSO758" s="508"/>
      <c r="QSP758" s="508"/>
      <c r="QSQ758" s="508"/>
      <c r="QSR758" s="203"/>
      <c r="QSS758" s="107"/>
      <c r="QST758" s="508"/>
      <c r="QSU758" s="508"/>
      <c r="QSV758" s="508"/>
      <c r="QSW758" s="508"/>
      <c r="QSX758" s="508"/>
      <c r="QSY758" s="508"/>
      <c r="QSZ758" s="508"/>
      <c r="QTA758" s="168"/>
      <c r="QTB758" s="168"/>
      <c r="QTC758" s="168"/>
      <c r="QTD758" s="168"/>
      <c r="QTE758" s="168"/>
      <c r="QTF758" s="168"/>
      <c r="QTG758" s="168"/>
      <c r="QTH758" s="168"/>
      <c r="QTI758" s="168"/>
      <c r="QTJ758" s="168"/>
      <c r="QTK758" s="168"/>
      <c r="QTL758" s="168"/>
      <c r="QTM758" s="168"/>
      <c r="QTN758" s="168"/>
      <c r="QTO758" s="168"/>
      <c r="QTP758" s="168"/>
      <c r="QTQ758" s="168"/>
      <c r="QTR758" s="168"/>
      <c r="QTS758" s="168"/>
      <c r="QTT758" s="168"/>
      <c r="QTU758" s="168"/>
      <c r="QTV758" s="168"/>
      <c r="QTW758" s="168"/>
      <c r="QTX758" s="168"/>
      <c r="QTY758" s="168"/>
      <c r="QTZ758" s="168"/>
      <c r="QUA758" s="168"/>
      <c r="QUB758" s="168"/>
      <c r="QUC758" s="168"/>
      <c r="QUD758" s="168"/>
      <c r="QUE758" s="168"/>
      <c r="QUF758" s="168"/>
      <c r="QUG758" s="168"/>
      <c r="QUH758" s="168"/>
      <c r="QUI758" s="168"/>
      <c r="QUJ758" s="168"/>
      <c r="QUK758" s="168"/>
      <c r="QUL758" s="168"/>
      <c r="QUM758" s="168"/>
      <c r="QUN758" s="168"/>
      <c r="QUO758" s="168"/>
      <c r="QUP758" s="168"/>
      <c r="QUQ758" s="168"/>
      <c r="QUR758" s="168"/>
      <c r="QUS758" s="508"/>
      <c r="QUT758" s="508"/>
      <c r="QUU758" s="508"/>
      <c r="QUV758" s="508"/>
      <c r="QUW758" s="508"/>
      <c r="QUX758" s="508"/>
      <c r="QUY758" s="508"/>
      <c r="QUZ758" s="508"/>
      <c r="QVA758" s="508"/>
      <c r="QVB758" s="508"/>
      <c r="QVC758" s="508"/>
      <c r="QVD758" s="508"/>
      <c r="QVE758" s="508"/>
      <c r="QVF758" s="508"/>
      <c r="QVG758" s="508"/>
      <c r="QVH758" s="508"/>
      <c r="QVI758" s="508"/>
      <c r="QVJ758" s="508"/>
      <c r="QVK758" s="508"/>
      <c r="QVL758" s="508"/>
      <c r="QVM758" s="508"/>
      <c r="QVN758" s="508"/>
      <c r="QVO758" s="508"/>
      <c r="QVP758" s="508"/>
      <c r="QVQ758" s="89"/>
      <c r="QVR758" s="89"/>
      <c r="QVS758" s="89"/>
      <c r="QVT758" s="89"/>
      <c r="QVU758" s="89"/>
      <c r="QVV758" s="508"/>
      <c r="QVW758" s="508"/>
      <c r="QVX758" s="89"/>
      <c r="QVY758" s="89"/>
      <c r="QVZ758" s="508"/>
      <c r="QWA758" s="508"/>
      <c r="QWB758" s="89"/>
      <c r="QWC758" s="89"/>
      <c r="QWD758" s="508"/>
      <c r="QWE758" s="508"/>
      <c r="QWF758" s="508"/>
      <c r="QWG758" s="508"/>
      <c r="QWH758" s="508"/>
      <c r="QWI758" s="508"/>
      <c r="QWJ758" s="508"/>
      <c r="QWK758" s="89"/>
      <c r="QWL758" s="89"/>
      <c r="QWM758" s="508"/>
      <c r="QWN758" s="508"/>
      <c r="QWO758" s="89"/>
      <c r="QWP758" s="89"/>
      <c r="QWQ758" s="508"/>
      <c r="QWR758" s="508"/>
      <c r="QWS758" s="508"/>
      <c r="QWT758" s="508"/>
      <c r="QWU758" s="508"/>
      <c r="QWV758" s="203"/>
      <c r="QWW758" s="107"/>
      <c r="QWX758" s="508"/>
      <c r="QWY758" s="508"/>
      <c r="QWZ758" s="508"/>
      <c r="QXA758" s="508"/>
      <c r="QXB758" s="508"/>
      <c r="QXC758" s="508"/>
      <c r="QXD758" s="508"/>
      <c r="QXE758" s="168"/>
      <c r="QXF758" s="168"/>
      <c r="QXG758" s="168"/>
      <c r="QXH758" s="168"/>
      <c r="QXI758" s="168"/>
      <c r="QXJ758" s="168"/>
      <c r="QXK758" s="168"/>
      <c r="QXL758" s="168"/>
      <c r="QXM758" s="168"/>
      <c r="QXN758" s="168"/>
      <c r="QXO758" s="168"/>
      <c r="QXP758" s="168"/>
      <c r="QXQ758" s="168"/>
      <c r="QXR758" s="168"/>
      <c r="QXS758" s="168"/>
      <c r="QXT758" s="168"/>
      <c r="QXU758" s="168"/>
      <c r="QXV758" s="168"/>
      <c r="QXW758" s="168"/>
      <c r="QXX758" s="168"/>
      <c r="QXY758" s="168"/>
      <c r="QXZ758" s="168"/>
      <c r="QYA758" s="168"/>
      <c r="QYB758" s="168"/>
      <c r="QYC758" s="168"/>
      <c r="QYD758" s="168"/>
      <c r="QYE758" s="168"/>
      <c r="QYF758" s="168"/>
      <c r="QYG758" s="168"/>
      <c r="QYH758" s="168"/>
      <c r="QYI758" s="168"/>
      <c r="QYJ758" s="168"/>
      <c r="QYK758" s="168"/>
      <c r="QYL758" s="168"/>
      <c r="QYM758" s="168"/>
      <c r="QYN758" s="168"/>
      <c r="QYO758" s="168"/>
      <c r="QYP758" s="168"/>
      <c r="QYQ758" s="168"/>
      <c r="QYR758" s="168"/>
      <c r="QYS758" s="168"/>
      <c r="QYT758" s="168"/>
      <c r="QYU758" s="168"/>
      <c r="QYV758" s="168"/>
      <c r="QYW758" s="508"/>
      <c r="QYX758" s="508"/>
      <c r="QYY758" s="508"/>
      <c r="QYZ758" s="508"/>
      <c r="QZA758" s="508"/>
      <c r="QZB758" s="508"/>
      <c r="QZC758" s="508"/>
      <c r="QZD758" s="508"/>
      <c r="QZE758" s="508"/>
      <c r="QZF758" s="508"/>
      <c r="QZG758" s="508"/>
      <c r="QZH758" s="508"/>
      <c r="QZI758" s="508"/>
      <c r="QZJ758" s="508"/>
      <c r="QZK758" s="508"/>
      <c r="QZL758" s="508"/>
      <c r="QZM758" s="508"/>
      <c r="QZN758" s="508"/>
      <c r="QZO758" s="508"/>
      <c r="QZP758" s="508"/>
      <c r="QZQ758" s="508"/>
      <c r="QZR758" s="508"/>
      <c r="QZS758" s="508"/>
      <c r="QZT758" s="508"/>
      <c r="QZU758" s="89"/>
      <c r="QZV758" s="89"/>
      <c r="QZW758" s="89"/>
      <c r="QZX758" s="89"/>
      <c r="QZY758" s="89"/>
      <c r="QZZ758" s="508"/>
      <c r="RAA758" s="508"/>
      <c r="RAB758" s="89"/>
      <c r="RAC758" s="89"/>
      <c r="RAD758" s="508"/>
      <c r="RAE758" s="508"/>
      <c r="RAF758" s="89"/>
      <c r="RAG758" s="89"/>
      <c r="RAH758" s="508"/>
      <c r="RAI758" s="508"/>
      <c r="RAJ758" s="508"/>
      <c r="RAK758" s="508"/>
      <c r="RAL758" s="508"/>
      <c r="RAM758" s="508"/>
      <c r="RAN758" s="508"/>
      <c r="RAO758" s="89"/>
      <c r="RAP758" s="89"/>
      <c r="RAQ758" s="508"/>
      <c r="RAR758" s="508"/>
      <c r="RAS758" s="89"/>
      <c r="RAT758" s="89"/>
      <c r="RAU758" s="508"/>
      <c r="RAV758" s="508"/>
      <c r="RAW758" s="508"/>
      <c r="RAX758" s="508"/>
      <c r="RAY758" s="508"/>
      <c r="RAZ758" s="203"/>
      <c r="RBA758" s="107"/>
      <c r="RBB758" s="508"/>
      <c r="RBC758" s="508"/>
      <c r="RBD758" s="508"/>
      <c r="RBE758" s="508"/>
      <c r="RBF758" s="508"/>
      <c r="RBG758" s="508"/>
      <c r="RBH758" s="508"/>
      <c r="RBI758" s="168"/>
      <c r="RBJ758" s="168"/>
      <c r="RBK758" s="168"/>
      <c r="RBL758" s="168"/>
      <c r="RBM758" s="168"/>
      <c r="RBN758" s="168"/>
      <c r="RBO758" s="168"/>
      <c r="RBP758" s="168"/>
      <c r="RBQ758" s="168"/>
      <c r="RBR758" s="168"/>
      <c r="RBS758" s="168"/>
      <c r="RBT758" s="168"/>
      <c r="RBU758" s="168"/>
      <c r="RBV758" s="168"/>
      <c r="RBW758" s="168"/>
      <c r="RBX758" s="168"/>
      <c r="RBY758" s="168"/>
      <c r="RBZ758" s="168"/>
      <c r="RCA758" s="168"/>
      <c r="RCB758" s="168"/>
      <c r="RCC758" s="168"/>
      <c r="RCD758" s="168"/>
      <c r="RCE758" s="168"/>
      <c r="RCF758" s="168"/>
      <c r="RCG758" s="168"/>
      <c r="RCH758" s="168"/>
      <c r="RCI758" s="168"/>
      <c r="RCJ758" s="168"/>
      <c r="RCK758" s="168"/>
      <c r="RCL758" s="168"/>
      <c r="RCM758" s="168"/>
      <c r="RCN758" s="168"/>
      <c r="RCO758" s="168"/>
      <c r="RCP758" s="168"/>
      <c r="RCQ758" s="168"/>
      <c r="RCR758" s="168"/>
      <c r="RCS758" s="168"/>
      <c r="RCT758" s="168"/>
      <c r="RCU758" s="168"/>
      <c r="RCV758" s="168"/>
      <c r="RCW758" s="168"/>
      <c r="RCX758" s="168"/>
      <c r="RCY758" s="168"/>
      <c r="RCZ758" s="168"/>
      <c r="RDA758" s="508"/>
      <c r="RDB758" s="508"/>
      <c r="RDC758" s="508"/>
      <c r="RDD758" s="508"/>
      <c r="RDE758" s="508"/>
      <c r="RDF758" s="508"/>
      <c r="RDG758" s="508"/>
      <c r="RDH758" s="508"/>
      <c r="RDI758" s="508"/>
      <c r="RDJ758" s="508"/>
      <c r="RDK758" s="508"/>
      <c r="RDL758" s="508"/>
      <c r="RDM758" s="508"/>
      <c r="RDN758" s="508"/>
      <c r="RDO758" s="508"/>
      <c r="RDP758" s="508"/>
      <c r="RDQ758" s="508"/>
      <c r="RDR758" s="508"/>
      <c r="RDS758" s="508"/>
      <c r="RDT758" s="508"/>
      <c r="RDU758" s="508"/>
      <c r="RDV758" s="508"/>
      <c r="RDW758" s="508"/>
    </row>
    <row r="759" spans="1:12295" s="66" customFormat="1" ht="117" hidden="1" customHeight="1" x14ac:dyDescent="0.3">
      <c r="B759" s="526" t="s">
        <v>13</v>
      </c>
      <c r="C759" s="222" t="s">
        <v>116</v>
      </c>
      <c r="D759" s="168">
        <f t="shared" si="1465"/>
        <v>0</v>
      </c>
      <c r="E759" s="168">
        <v>0</v>
      </c>
      <c r="F759" s="168"/>
      <c r="G759" s="240"/>
      <c r="H759" s="240">
        <v>0</v>
      </c>
      <c r="I759" s="240">
        <v>0</v>
      </c>
      <c r="J759" s="240">
        <f>K759</f>
        <v>0</v>
      </c>
      <c r="K759" s="168">
        <f t="shared" si="1466"/>
        <v>0</v>
      </c>
      <c r="L759" s="695" t="e">
        <f t="shared" si="1359"/>
        <v>#DIV/0!</v>
      </c>
      <c r="M759" s="168">
        <v>0</v>
      </c>
      <c r="N759" s="683"/>
      <c r="O759" s="628"/>
      <c r="P759" s="683"/>
      <c r="Q759" s="628"/>
      <c r="R759" s="683"/>
      <c r="S759" s="628">
        <v>0</v>
      </c>
      <c r="T759" s="683"/>
      <c r="U759" s="986"/>
      <c r="V759" s="986">
        <f t="shared" si="1460"/>
        <v>630676.66593000002</v>
      </c>
      <c r="W759" s="986"/>
      <c r="X759" s="986"/>
      <c r="Y759" s="986">
        <f t="shared" si="1461"/>
        <v>630676.66593000002</v>
      </c>
      <c r="Z759" s="986">
        <f t="shared" si="1462"/>
        <v>630676.66593000002</v>
      </c>
      <c r="AA759" s="986">
        <f t="shared" si="1463"/>
        <v>0</v>
      </c>
      <c r="AB759" s="986"/>
      <c r="AC759" s="986">
        <v>630676.66593000002</v>
      </c>
      <c r="AD759" s="692" t="e">
        <f t="shared" si="1464"/>
        <v>#DIV/0!</v>
      </c>
      <c r="AE759" s="168">
        <f t="shared" si="1467"/>
        <v>0</v>
      </c>
      <c r="AF759" s="695" t="e">
        <f t="shared" si="1360"/>
        <v>#DIV/0!</v>
      </c>
      <c r="AG759" s="240">
        <v>0</v>
      </c>
      <c r="AH759" s="695" t="e">
        <f t="shared" si="1370"/>
        <v>#DIV/0!</v>
      </c>
      <c r="AI759" s="111"/>
      <c r="AJ759" s="114"/>
      <c r="AK759" s="628"/>
      <c r="AL759" s="683"/>
      <c r="AM759" s="628">
        <v>0</v>
      </c>
      <c r="AN759" s="683"/>
      <c r="AO759" s="628">
        <v>0</v>
      </c>
      <c r="AP759" s="628">
        <f t="shared" ref="AP759:AP770" si="1471">AR759+AT759+AX759</f>
        <v>0</v>
      </c>
      <c r="AQ759" s="683"/>
      <c r="AR759" s="168">
        <f t="shared" si="1468"/>
        <v>0</v>
      </c>
      <c r="AS759" s="695" t="e">
        <f t="shared" si="1362"/>
        <v>#DIV/0!</v>
      </c>
      <c r="AT759" s="168">
        <v>0</v>
      </c>
      <c r="AU759" s="695" t="e">
        <f t="shared" si="1375"/>
        <v>#DIV/0!</v>
      </c>
      <c r="AV759" s="628"/>
      <c r="AW759" s="695" t="e">
        <f t="shared" si="1410"/>
        <v>#DIV/0!</v>
      </c>
      <c r="AX759" s="168"/>
      <c r="AY759" s="695" t="e">
        <f t="shared" si="1390"/>
        <v>#DIV/0!</v>
      </c>
      <c r="AZ759" s="628">
        <v>0</v>
      </c>
      <c r="BA759" s="695" t="e">
        <f t="shared" si="1391"/>
        <v>#DIV/0!</v>
      </c>
      <c r="BB759" s="628">
        <v>0</v>
      </c>
      <c r="BC759" s="628">
        <f t="shared" si="1411"/>
        <v>0</v>
      </c>
      <c r="BD759" s="628">
        <f t="shared" si="1412"/>
        <v>0</v>
      </c>
      <c r="BE759" s="628">
        <f t="shared" si="1455"/>
        <v>0</v>
      </c>
      <c r="BF759" s="628">
        <v>0</v>
      </c>
      <c r="BG759" s="628"/>
      <c r="BH759" s="628">
        <v>0</v>
      </c>
      <c r="BI759" s="628">
        <v>0</v>
      </c>
      <c r="BJ759" s="628">
        <f t="shared" si="1414"/>
        <v>0</v>
      </c>
      <c r="BK759" s="628"/>
      <c r="BL759" s="628"/>
      <c r="BM759" s="628"/>
      <c r="BN759" s="628">
        <f t="shared" si="1469"/>
        <v>109000</v>
      </c>
      <c r="BO759" s="628">
        <f t="shared" si="1454"/>
        <v>0</v>
      </c>
      <c r="BP759" s="628"/>
      <c r="BQ759" s="628"/>
      <c r="BR759" s="628">
        <f t="shared" si="1417"/>
        <v>0</v>
      </c>
      <c r="BS759" s="628">
        <f>[11]Лист1!$D$58</f>
        <v>109000</v>
      </c>
      <c r="BT759" s="628"/>
      <c r="BU759" s="628">
        <f t="shared" si="1470"/>
        <v>109000</v>
      </c>
      <c r="BV759" s="240">
        <v>0</v>
      </c>
      <c r="BW759" s="240"/>
      <c r="BX759" s="240"/>
      <c r="BY759" s="240">
        <v>0</v>
      </c>
      <c r="BZ759" s="538">
        <f>[11]Лист1!$D$58</f>
        <v>109000</v>
      </c>
      <c r="CE759" s="695" t="e">
        <f t="shared" si="1365"/>
        <v>#DIV/0!</v>
      </c>
    </row>
    <row r="760" spans="1:12295" s="66" customFormat="1" ht="117" hidden="1" customHeight="1" x14ac:dyDescent="0.3">
      <c r="B760" s="526" t="s">
        <v>14</v>
      </c>
      <c r="C760" s="222" t="s">
        <v>117</v>
      </c>
      <c r="D760" s="168">
        <f t="shared" si="1465"/>
        <v>0</v>
      </c>
      <c r="E760" s="168">
        <v>0</v>
      </c>
      <c r="F760" s="168"/>
      <c r="G760" s="240"/>
      <c r="H760" s="240">
        <v>0</v>
      </c>
      <c r="I760" s="240">
        <v>0</v>
      </c>
      <c r="J760" s="240">
        <f>K760</f>
        <v>0</v>
      </c>
      <c r="K760" s="168">
        <f t="shared" si="1466"/>
        <v>0</v>
      </c>
      <c r="L760" s="695" t="e">
        <f t="shared" si="1359"/>
        <v>#DIV/0!</v>
      </c>
      <c r="M760" s="168">
        <v>0</v>
      </c>
      <c r="N760" s="683"/>
      <c r="O760" s="628"/>
      <c r="P760" s="683"/>
      <c r="Q760" s="628"/>
      <c r="R760" s="683"/>
      <c r="S760" s="628">
        <v>0</v>
      </c>
      <c r="T760" s="683"/>
      <c r="U760" s="986"/>
      <c r="V760" s="986">
        <f t="shared" si="1460"/>
        <v>630677.66593000002</v>
      </c>
      <c r="W760" s="986"/>
      <c r="X760" s="986"/>
      <c r="Y760" s="986">
        <f t="shared" si="1461"/>
        <v>630677.66593000002</v>
      </c>
      <c r="Z760" s="986">
        <f t="shared" si="1462"/>
        <v>630677.66593000002</v>
      </c>
      <c r="AA760" s="986">
        <f t="shared" si="1463"/>
        <v>0</v>
      </c>
      <c r="AB760" s="986"/>
      <c r="AC760" s="986">
        <v>630677.66593000002</v>
      </c>
      <c r="AD760" s="692" t="e">
        <f t="shared" si="1464"/>
        <v>#DIV/0!</v>
      </c>
      <c r="AE760" s="168">
        <f t="shared" si="1467"/>
        <v>0</v>
      </c>
      <c r="AF760" s="695" t="e">
        <f t="shared" si="1360"/>
        <v>#DIV/0!</v>
      </c>
      <c r="AG760" s="240">
        <v>0</v>
      </c>
      <c r="AH760" s="695" t="e">
        <f t="shared" si="1370"/>
        <v>#DIV/0!</v>
      </c>
      <c r="AI760" s="111"/>
      <c r="AJ760" s="114"/>
      <c r="AK760" s="628"/>
      <c r="AL760" s="683"/>
      <c r="AM760" s="628">
        <v>0</v>
      </c>
      <c r="AN760" s="683"/>
      <c r="AO760" s="628">
        <v>0</v>
      </c>
      <c r="AP760" s="628">
        <f t="shared" si="1471"/>
        <v>0</v>
      </c>
      <c r="AQ760" s="683"/>
      <c r="AR760" s="168">
        <f t="shared" si="1468"/>
        <v>0</v>
      </c>
      <c r="AS760" s="695" t="e">
        <f t="shared" si="1362"/>
        <v>#DIV/0!</v>
      </c>
      <c r="AT760" s="168">
        <v>0</v>
      </c>
      <c r="AU760" s="695" t="e">
        <f t="shared" si="1375"/>
        <v>#DIV/0!</v>
      </c>
      <c r="AV760" s="628"/>
      <c r="AW760" s="695" t="e">
        <f t="shared" si="1410"/>
        <v>#DIV/0!</v>
      </c>
      <c r="AX760" s="168"/>
      <c r="AY760" s="695" t="e">
        <f t="shared" si="1390"/>
        <v>#DIV/0!</v>
      </c>
      <c r="AZ760" s="628">
        <v>0</v>
      </c>
      <c r="BA760" s="695" t="e">
        <f t="shared" si="1391"/>
        <v>#DIV/0!</v>
      </c>
      <c r="BB760" s="628">
        <v>0</v>
      </c>
      <c r="BC760" s="628">
        <f t="shared" si="1411"/>
        <v>0</v>
      </c>
      <c r="BD760" s="628">
        <f t="shared" si="1412"/>
        <v>0</v>
      </c>
      <c r="BE760" s="628">
        <f t="shared" si="1455"/>
        <v>0</v>
      </c>
      <c r="BF760" s="628">
        <v>0</v>
      </c>
      <c r="BG760" s="628"/>
      <c r="BH760" s="628">
        <v>0</v>
      </c>
      <c r="BI760" s="628">
        <v>0</v>
      </c>
      <c r="BJ760" s="628">
        <f t="shared" si="1414"/>
        <v>0</v>
      </c>
      <c r="BK760" s="628"/>
      <c r="BL760" s="628"/>
      <c r="BM760" s="628"/>
      <c r="BN760" s="628">
        <f t="shared" si="1469"/>
        <v>109000</v>
      </c>
      <c r="BO760" s="628">
        <f t="shared" si="1454"/>
        <v>0</v>
      </c>
      <c r="BP760" s="628"/>
      <c r="BQ760" s="628"/>
      <c r="BR760" s="628">
        <f t="shared" si="1417"/>
        <v>0</v>
      </c>
      <c r="BS760" s="628">
        <f>[11]Лист1!$D$58</f>
        <v>109000</v>
      </c>
      <c r="BT760" s="628"/>
      <c r="BU760" s="628">
        <f t="shared" si="1470"/>
        <v>109000</v>
      </c>
      <c r="BV760" s="240">
        <v>0</v>
      </c>
      <c r="BW760" s="240"/>
      <c r="BX760" s="240"/>
      <c r="BY760" s="240">
        <v>0</v>
      </c>
      <c r="BZ760" s="538">
        <f>[11]Лист1!$D$58</f>
        <v>109000</v>
      </c>
      <c r="CE760" s="695" t="e">
        <f t="shared" si="1365"/>
        <v>#DIV/0!</v>
      </c>
    </row>
    <row r="761" spans="1:12295" s="529" customFormat="1" ht="117" hidden="1" customHeight="1" x14ac:dyDescent="0.3">
      <c r="B761" s="526" t="s">
        <v>11</v>
      </c>
      <c r="C761" s="260" t="s">
        <v>359</v>
      </c>
      <c r="D761" s="168">
        <f t="shared" si="1465"/>
        <v>0</v>
      </c>
      <c r="E761" s="168">
        <f>E763</f>
        <v>0</v>
      </c>
      <c r="F761" s="168"/>
      <c r="G761" s="235"/>
      <c r="H761" s="235"/>
      <c r="I761" s="235"/>
      <c r="J761" s="235"/>
      <c r="K761" s="168">
        <f t="shared" si="1466"/>
        <v>0</v>
      </c>
      <c r="L761" s="695" t="e">
        <f t="shared" si="1359"/>
        <v>#DIV/0!</v>
      </c>
      <c r="M761" s="168">
        <f>M763</f>
        <v>0</v>
      </c>
      <c r="N761" s="683"/>
      <c r="O761" s="628"/>
      <c r="P761" s="683"/>
      <c r="Q761" s="628"/>
      <c r="R761" s="683"/>
      <c r="S761" s="628"/>
      <c r="T761" s="683"/>
      <c r="U761" s="986"/>
      <c r="V761" s="986">
        <f t="shared" si="1460"/>
        <v>630678.66593000002</v>
      </c>
      <c r="W761" s="986"/>
      <c r="X761" s="986"/>
      <c r="Y761" s="986">
        <f t="shared" si="1461"/>
        <v>630678.66593000002</v>
      </c>
      <c r="Z761" s="986">
        <f t="shared" si="1462"/>
        <v>630678.66593000002</v>
      </c>
      <c r="AA761" s="986">
        <f t="shared" si="1463"/>
        <v>0</v>
      </c>
      <c r="AB761" s="986"/>
      <c r="AC761" s="986">
        <v>630678.66593000002</v>
      </c>
      <c r="AD761" s="692" t="e">
        <f t="shared" si="1464"/>
        <v>#DIV/0!</v>
      </c>
      <c r="AE761" s="168">
        <f t="shared" si="1467"/>
        <v>0</v>
      </c>
      <c r="AF761" s="695" t="e">
        <f t="shared" si="1360"/>
        <v>#DIV/0!</v>
      </c>
      <c r="AG761" s="235">
        <f>AG763</f>
        <v>0</v>
      </c>
      <c r="AH761" s="695" t="e">
        <f t="shared" si="1370"/>
        <v>#DIV/0!</v>
      </c>
      <c r="AI761" s="194"/>
      <c r="AJ761" s="114"/>
      <c r="AK761" s="628"/>
      <c r="AL761" s="683"/>
      <c r="AM761" s="628"/>
      <c r="AN761" s="683"/>
      <c r="AO761" s="628"/>
      <c r="AP761" s="628"/>
      <c r="AQ761" s="683"/>
      <c r="AR761" s="168">
        <f t="shared" si="1468"/>
        <v>0</v>
      </c>
      <c r="AS761" s="695" t="e">
        <f t="shared" si="1362"/>
        <v>#DIV/0!</v>
      </c>
      <c r="AT761" s="168">
        <f>AT763</f>
        <v>0</v>
      </c>
      <c r="AU761" s="695" t="e">
        <f t="shared" si="1375"/>
        <v>#DIV/0!</v>
      </c>
      <c r="AV761" s="628"/>
      <c r="AW761" s="695" t="e">
        <f t="shared" si="1410"/>
        <v>#DIV/0!</v>
      </c>
      <c r="AX761" s="168"/>
      <c r="AY761" s="695" t="e">
        <f t="shared" si="1390"/>
        <v>#DIV/0!</v>
      </c>
      <c r="AZ761" s="628"/>
      <c r="BA761" s="695" t="e">
        <f t="shared" si="1391"/>
        <v>#DIV/0!</v>
      </c>
      <c r="BB761" s="628">
        <v>0</v>
      </c>
      <c r="BC761" s="628"/>
      <c r="BD761" s="628"/>
      <c r="BE761" s="628">
        <f>BF761+BG761+BH761+BI761</f>
        <v>500000</v>
      </c>
      <c r="BF761" s="628">
        <f>BF763</f>
        <v>500000</v>
      </c>
      <c r="BG761" s="628"/>
      <c r="BH761" s="628"/>
      <c r="BI761" s="628"/>
      <c r="BJ761" s="628"/>
      <c r="BK761" s="628"/>
      <c r="BL761" s="628"/>
      <c r="BM761" s="628"/>
      <c r="BN761" s="628">
        <f t="shared" si="1469"/>
        <v>109000</v>
      </c>
      <c r="BO761" s="628"/>
      <c r="BP761" s="628"/>
      <c r="BQ761" s="628"/>
      <c r="BR761" s="628"/>
      <c r="BS761" s="628">
        <f>[11]Лист1!$D$58</f>
        <v>109000</v>
      </c>
      <c r="BT761" s="628"/>
      <c r="BU761" s="628">
        <f t="shared" si="1470"/>
        <v>109000</v>
      </c>
      <c r="BV761" s="194">
        <f>BV763</f>
        <v>500000</v>
      </c>
      <c r="BW761" s="194"/>
      <c r="BX761" s="194"/>
      <c r="BY761" s="235"/>
      <c r="BZ761" s="538">
        <f>[11]Лист1!$D$58</f>
        <v>109000</v>
      </c>
      <c r="CE761" s="695" t="e">
        <f t="shared" si="1365"/>
        <v>#DIV/0!</v>
      </c>
    </row>
    <row r="762" spans="1:12295" s="45" customFormat="1" ht="54" hidden="1" customHeight="1" x14ac:dyDescent="0.25">
      <c r="B762" s="526"/>
      <c r="C762" s="97" t="s">
        <v>31</v>
      </c>
      <c r="D762" s="168">
        <f t="shared" si="1465"/>
        <v>0</v>
      </c>
      <c r="E762" s="168">
        <f>E763</f>
        <v>0</v>
      </c>
      <c r="F762" s="168"/>
      <c r="G762" s="166"/>
      <c r="H762" s="166"/>
      <c r="I762" s="166"/>
      <c r="J762" s="166">
        <f>K762+M762+Q762</f>
        <v>0</v>
      </c>
      <c r="K762" s="168">
        <f t="shared" si="1466"/>
        <v>0</v>
      </c>
      <c r="L762" s="695" t="e">
        <f t="shared" si="1359"/>
        <v>#DIV/0!</v>
      </c>
      <c r="M762" s="168">
        <f>M763</f>
        <v>0</v>
      </c>
      <c r="N762" s="683"/>
      <c r="O762" s="628"/>
      <c r="P762" s="683"/>
      <c r="Q762" s="628"/>
      <c r="R762" s="683"/>
      <c r="S762" s="628"/>
      <c r="T762" s="683"/>
      <c r="U762" s="986"/>
      <c r="V762" s="986">
        <f t="shared" si="1460"/>
        <v>630679.66593000002</v>
      </c>
      <c r="W762" s="986"/>
      <c r="X762" s="986"/>
      <c r="Y762" s="986">
        <f t="shared" si="1461"/>
        <v>630679.66593000002</v>
      </c>
      <c r="Z762" s="986">
        <f t="shared" si="1462"/>
        <v>630679.66593000002</v>
      </c>
      <c r="AA762" s="986">
        <f t="shared" si="1463"/>
        <v>0</v>
      </c>
      <c r="AB762" s="986"/>
      <c r="AC762" s="986">
        <v>630679.66593000002</v>
      </c>
      <c r="AD762" s="692" t="e">
        <f t="shared" si="1464"/>
        <v>#DIV/0!</v>
      </c>
      <c r="AE762" s="168">
        <f t="shared" si="1467"/>
        <v>0</v>
      </c>
      <c r="AF762" s="695" t="e">
        <f t="shared" si="1360"/>
        <v>#DIV/0!</v>
      </c>
      <c r="AG762" s="166">
        <f>AG764+AG767+AG768</f>
        <v>0</v>
      </c>
      <c r="AH762" s="695" t="e">
        <f t="shared" si="1370"/>
        <v>#DIV/0!</v>
      </c>
      <c r="AI762" s="622"/>
      <c r="AJ762" s="683"/>
      <c r="AK762" s="628"/>
      <c r="AL762" s="683"/>
      <c r="AM762" s="628"/>
      <c r="AN762" s="683"/>
      <c r="AO762" s="628"/>
      <c r="AP762" s="628">
        <f t="shared" ref="AP762" si="1472">AR762+AT762+AX762</f>
        <v>0</v>
      </c>
      <c r="AQ762" s="683"/>
      <c r="AR762" s="168">
        <f t="shared" si="1468"/>
        <v>0</v>
      </c>
      <c r="AS762" s="695" t="e">
        <f t="shared" si="1362"/>
        <v>#DIV/0!</v>
      </c>
      <c r="AT762" s="168">
        <f>AT763</f>
        <v>0</v>
      </c>
      <c r="AU762" s="695" t="e">
        <f t="shared" si="1375"/>
        <v>#DIV/0!</v>
      </c>
      <c r="AV762" s="628"/>
      <c r="AW762" s="695" t="e">
        <f t="shared" si="1410"/>
        <v>#DIV/0!</v>
      </c>
      <c r="AX762" s="168"/>
      <c r="AY762" s="695" t="e">
        <f t="shared" si="1390"/>
        <v>#DIV/0!</v>
      </c>
      <c r="AZ762" s="628"/>
      <c r="BA762" s="695" t="e">
        <f t="shared" si="1391"/>
        <v>#DIV/0!</v>
      </c>
      <c r="BB762" s="628">
        <v>0</v>
      </c>
      <c r="BC762" s="628"/>
      <c r="BD762" s="628"/>
      <c r="BE762" s="628">
        <f>BF762+BG762+BH762+BI762</f>
        <v>500000</v>
      </c>
      <c r="BF762" s="628">
        <f>BF764+BF767+BF768</f>
        <v>500000</v>
      </c>
      <c r="BG762" s="628"/>
      <c r="BH762" s="628"/>
      <c r="BI762" s="628"/>
      <c r="BJ762" s="628" t="e">
        <f t="shared" ref="BJ762" si="1473">BK762+BL762+BM762</f>
        <v>#REF!</v>
      </c>
      <c r="BK762" s="628" t="e">
        <f>BK478+BK683+#REF!</f>
        <v>#REF!</v>
      </c>
      <c r="BL762" s="628"/>
      <c r="BM762" s="628"/>
      <c r="BN762" s="628">
        <f t="shared" si="1469"/>
        <v>109000</v>
      </c>
      <c r="BO762" s="628" t="e">
        <f>BO478+BO683+#REF!</f>
        <v>#REF!</v>
      </c>
      <c r="BP762" s="628"/>
      <c r="BQ762" s="628"/>
      <c r="BR762" s="628"/>
      <c r="BS762" s="628">
        <f>[11]Лист1!$D$58</f>
        <v>109000</v>
      </c>
      <c r="BT762" s="628"/>
      <c r="BU762" s="628">
        <f t="shared" si="1470"/>
        <v>109000</v>
      </c>
      <c r="BV762" s="504">
        <f>BV764+BV767+BV768</f>
        <v>500000</v>
      </c>
      <c r="BW762" s="519"/>
      <c r="BX762" s="504"/>
      <c r="BY762" s="504"/>
      <c r="BZ762" s="538">
        <f>[11]Лист1!$D$58</f>
        <v>109000</v>
      </c>
      <c r="CE762" s="695" t="e">
        <f t="shared" ref="CE762:CE825" si="1474">BB762/I762</f>
        <v>#DIV/0!</v>
      </c>
    </row>
    <row r="763" spans="1:12295" s="70" customFormat="1" ht="127.5" hidden="1" customHeight="1" x14ac:dyDescent="0.3">
      <c r="A763" s="203"/>
      <c r="B763" s="526" t="s">
        <v>13</v>
      </c>
      <c r="C763" s="99" t="s">
        <v>383</v>
      </c>
      <c r="D763" s="168">
        <f t="shared" si="1465"/>
        <v>0</v>
      </c>
      <c r="E763" s="168">
        <f>E764+E767+E768</f>
        <v>0</v>
      </c>
      <c r="F763" s="168"/>
      <c r="G763" s="168"/>
      <c r="H763" s="168"/>
      <c r="I763" s="168"/>
      <c r="J763" s="168">
        <f>M763-D763</f>
        <v>0</v>
      </c>
      <c r="K763" s="168">
        <f t="shared" si="1466"/>
        <v>0</v>
      </c>
      <c r="L763" s="695" t="e">
        <f t="shared" si="1359"/>
        <v>#DIV/0!</v>
      </c>
      <c r="M763" s="168">
        <f>M764+M767+M768</f>
        <v>0</v>
      </c>
      <c r="N763" s="683"/>
      <c r="O763" s="628"/>
      <c r="P763" s="683"/>
      <c r="Q763" s="628"/>
      <c r="R763" s="683"/>
      <c r="S763" s="628"/>
      <c r="T763" s="683"/>
      <c r="U763" s="986"/>
      <c r="V763" s="986">
        <f t="shared" si="1460"/>
        <v>630680.66593000002</v>
      </c>
      <c r="W763" s="986"/>
      <c r="X763" s="986"/>
      <c r="Y763" s="986">
        <f t="shared" si="1461"/>
        <v>630680.66593000002</v>
      </c>
      <c r="Z763" s="986">
        <f t="shared" si="1462"/>
        <v>630680.66593000002</v>
      </c>
      <c r="AA763" s="986">
        <f t="shared" si="1463"/>
        <v>0</v>
      </c>
      <c r="AB763" s="986"/>
      <c r="AC763" s="986">
        <v>630680.66593000002</v>
      </c>
      <c r="AD763" s="692" t="e">
        <f t="shared" si="1464"/>
        <v>#DIV/0!</v>
      </c>
      <c r="AE763" s="168">
        <f t="shared" si="1467"/>
        <v>0</v>
      </c>
      <c r="AF763" s="695" t="e">
        <f t="shared" si="1360"/>
        <v>#DIV/0!</v>
      </c>
      <c r="AG763" s="168">
        <f>AG764+AG767+AG768</f>
        <v>0</v>
      </c>
      <c r="AH763" s="695" t="e">
        <f t="shared" si="1370"/>
        <v>#DIV/0!</v>
      </c>
      <c r="AI763" s="628"/>
      <c r="AJ763" s="683"/>
      <c r="AK763" s="628"/>
      <c r="AL763" s="683"/>
      <c r="AM763" s="628"/>
      <c r="AN763" s="683"/>
      <c r="AO763" s="628"/>
      <c r="AP763" s="628"/>
      <c r="AQ763" s="683"/>
      <c r="AR763" s="168">
        <f t="shared" si="1468"/>
        <v>0</v>
      </c>
      <c r="AS763" s="695" t="e">
        <f t="shared" si="1362"/>
        <v>#DIV/0!</v>
      </c>
      <c r="AT763" s="168">
        <f>AT764+AT767+AT768</f>
        <v>0</v>
      </c>
      <c r="AU763" s="695" t="e">
        <f t="shared" si="1375"/>
        <v>#DIV/0!</v>
      </c>
      <c r="AV763" s="628"/>
      <c r="AW763" s="695" t="e">
        <f t="shared" si="1410"/>
        <v>#DIV/0!</v>
      </c>
      <c r="AX763" s="168"/>
      <c r="AY763" s="695" t="e">
        <f t="shared" si="1390"/>
        <v>#DIV/0!</v>
      </c>
      <c r="AZ763" s="628"/>
      <c r="BA763" s="695" t="e">
        <f t="shared" si="1391"/>
        <v>#DIV/0!</v>
      </c>
      <c r="BB763" s="628">
        <v>0</v>
      </c>
      <c r="BC763" s="628"/>
      <c r="BD763" s="628"/>
      <c r="BE763" s="628">
        <f>BF763</f>
        <v>500000</v>
      </c>
      <c r="BF763" s="628">
        <f>BF764+BF767+BF768</f>
        <v>500000</v>
      </c>
      <c r="BG763" s="628"/>
      <c r="BH763" s="628"/>
      <c r="BI763" s="628"/>
      <c r="BJ763" s="628"/>
      <c r="BK763" s="628"/>
      <c r="BL763" s="628"/>
      <c r="BM763" s="628"/>
      <c r="BN763" s="628">
        <f t="shared" si="1469"/>
        <v>109000</v>
      </c>
      <c r="BO763" s="628">
        <f>BO764+BO767+BO768</f>
        <v>500000</v>
      </c>
      <c r="BP763" s="628"/>
      <c r="BQ763" s="628"/>
      <c r="BR763" s="628"/>
      <c r="BS763" s="628">
        <f>[11]Лист1!$D$58</f>
        <v>109000</v>
      </c>
      <c r="BT763" s="628"/>
      <c r="BU763" s="628">
        <f t="shared" si="1470"/>
        <v>109000</v>
      </c>
      <c r="BV763" s="508">
        <f>BV764+BV767+BV768</f>
        <v>500000</v>
      </c>
      <c r="BW763" s="512"/>
      <c r="BX763" s="508"/>
      <c r="BY763" s="508"/>
      <c r="BZ763" s="538">
        <f>[11]Лист1!$D$58</f>
        <v>109000</v>
      </c>
      <c r="CA763" s="508"/>
      <c r="CB763" s="508"/>
      <c r="CC763" s="508"/>
      <c r="CD763" s="508"/>
      <c r="CE763" s="695" t="e">
        <f t="shared" si="1474"/>
        <v>#DIV/0!</v>
      </c>
      <c r="CF763" s="508"/>
      <c r="CG763" s="508"/>
      <c r="CH763" s="508"/>
      <c r="CI763" s="508"/>
      <c r="CJ763" s="508"/>
      <c r="CK763" s="508"/>
      <c r="CL763" s="508"/>
      <c r="CM763" s="508"/>
      <c r="CN763" s="508"/>
      <c r="CO763" s="89"/>
      <c r="CP763" s="89"/>
      <c r="CQ763" s="89"/>
      <c r="CR763" s="89"/>
      <c r="CS763" s="89"/>
      <c r="CT763" s="508"/>
      <c r="CU763" s="508"/>
      <c r="CV763" s="89"/>
      <c r="CW763" s="89"/>
      <c r="CX763" s="508"/>
      <c r="CY763" s="508"/>
      <c r="CZ763" s="89"/>
      <c r="DA763" s="89"/>
      <c r="DB763" s="508"/>
      <c r="DC763" s="508"/>
      <c r="DD763" s="508"/>
      <c r="DE763" s="508"/>
      <c r="DF763" s="508"/>
      <c r="DG763" s="508"/>
      <c r="DH763" s="508"/>
      <c r="DI763" s="89"/>
      <c r="DJ763" s="89"/>
      <c r="DK763" s="508"/>
      <c r="DL763" s="508"/>
      <c r="DM763" s="89"/>
      <c r="DN763" s="89"/>
      <c r="DO763" s="508"/>
      <c r="DP763" s="508"/>
      <c r="DQ763" s="508"/>
      <c r="DR763" s="508"/>
      <c r="DS763" s="508"/>
      <c r="DT763" s="203"/>
      <c r="DU763" s="107"/>
      <c r="DV763" s="508"/>
      <c r="DW763" s="508"/>
      <c r="DX763" s="508"/>
      <c r="DY763" s="508"/>
      <c r="DZ763" s="508"/>
      <c r="EA763" s="508"/>
      <c r="EB763" s="508"/>
      <c r="EC763" s="168"/>
      <c r="ED763" s="168"/>
      <c r="EE763" s="168"/>
      <c r="EF763" s="168"/>
      <c r="EG763" s="168"/>
      <c r="EH763" s="168"/>
      <c r="EI763" s="168"/>
      <c r="EJ763" s="168"/>
      <c r="EK763" s="168"/>
      <c r="EL763" s="168"/>
      <c r="EM763" s="168"/>
      <c r="EN763" s="168"/>
      <c r="EO763" s="168"/>
      <c r="EP763" s="168"/>
      <c r="EQ763" s="168"/>
      <c r="ER763" s="168"/>
      <c r="ES763" s="168"/>
      <c r="ET763" s="168"/>
      <c r="EU763" s="168"/>
      <c r="EV763" s="168"/>
      <c r="EW763" s="168"/>
      <c r="EX763" s="168"/>
      <c r="EY763" s="168"/>
      <c r="EZ763" s="168"/>
      <c r="FA763" s="168"/>
      <c r="FB763" s="168"/>
      <c r="FC763" s="168"/>
      <c r="FD763" s="168"/>
      <c r="FE763" s="168"/>
      <c r="FF763" s="168"/>
      <c r="FG763" s="168"/>
      <c r="FH763" s="168"/>
      <c r="FI763" s="168"/>
      <c r="FJ763" s="168"/>
      <c r="FK763" s="168"/>
      <c r="FL763" s="168"/>
      <c r="FM763" s="168"/>
      <c r="FN763" s="168"/>
      <c r="FO763" s="168"/>
      <c r="FP763" s="168"/>
      <c r="FQ763" s="168"/>
      <c r="FR763" s="168"/>
      <c r="FS763" s="168"/>
      <c r="FT763" s="168"/>
      <c r="FU763" s="508"/>
      <c r="FV763" s="508"/>
      <c r="FW763" s="508"/>
      <c r="FX763" s="508"/>
      <c r="FY763" s="508"/>
      <c r="FZ763" s="508"/>
      <c r="GA763" s="508"/>
      <c r="GB763" s="508"/>
      <c r="GC763" s="508"/>
      <c r="GD763" s="508"/>
      <c r="GE763" s="508"/>
      <c r="GF763" s="508"/>
      <c r="GG763" s="508"/>
      <c r="GH763" s="508"/>
      <c r="GI763" s="508"/>
      <c r="GJ763" s="508"/>
      <c r="GK763" s="508"/>
      <c r="GL763" s="508"/>
      <c r="GM763" s="508"/>
      <c r="GN763" s="508"/>
      <c r="GO763" s="508"/>
      <c r="GP763" s="508"/>
      <c r="GQ763" s="508"/>
      <c r="GR763" s="508"/>
      <c r="GS763" s="89"/>
      <c r="GT763" s="89"/>
      <c r="GU763" s="89"/>
      <c r="GV763" s="89"/>
      <c r="GW763" s="89"/>
      <c r="GX763" s="508"/>
      <c r="GY763" s="508"/>
      <c r="GZ763" s="89"/>
      <c r="HA763" s="89"/>
      <c r="HB763" s="508"/>
      <c r="HC763" s="508"/>
      <c r="HD763" s="89"/>
      <c r="HE763" s="89"/>
      <c r="HF763" s="508"/>
      <c r="HG763" s="508"/>
      <c r="HH763" s="508"/>
      <c r="HI763" s="508"/>
      <c r="HJ763" s="508"/>
      <c r="HK763" s="508"/>
      <c r="HL763" s="508"/>
      <c r="HM763" s="89"/>
      <c r="HN763" s="89"/>
      <c r="HO763" s="508"/>
      <c r="HP763" s="508"/>
      <c r="HQ763" s="89"/>
      <c r="HR763" s="89"/>
      <c r="HS763" s="508"/>
      <c r="HT763" s="508"/>
      <c r="HU763" s="508"/>
      <c r="HV763" s="508"/>
      <c r="HW763" s="508"/>
      <c r="HX763" s="203"/>
      <c r="HY763" s="107"/>
      <c r="HZ763" s="508"/>
      <c r="IA763" s="508"/>
      <c r="IB763" s="508"/>
      <c r="IC763" s="508"/>
      <c r="ID763" s="508"/>
      <c r="IE763" s="508"/>
      <c r="IF763" s="508"/>
      <c r="IG763" s="168"/>
      <c r="IH763" s="168"/>
      <c r="II763" s="168"/>
      <c r="IJ763" s="168"/>
      <c r="IK763" s="168"/>
      <c r="IL763" s="168"/>
      <c r="IM763" s="168"/>
      <c r="IN763" s="168"/>
      <c r="IO763" s="168"/>
      <c r="IP763" s="168"/>
      <c r="IQ763" s="168"/>
      <c r="IR763" s="168"/>
      <c r="IS763" s="168"/>
      <c r="IT763" s="168"/>
      <c r="IU763" s="168"/>
      <c r="IV763" s="168"/>
      <c r="IW763" s="168"/>
      <c r="IX763" s="168"/>
      <c r="IY763" s="168"/>
      <c r="IZ763" s="168"/>
      <c r="JA763" s="168"/>
      <c r="JB763" s="168"/>
      <c r="JC763" s="168"/>
      <c r="JD763" s="168"/>
      <c r="JE763" s="168"/>
      <c r="JF763" s="168"/>
      <c r="JG763" s="168"/>
      <c r="JH763" s="168"/>
      <c r="JI763" s="168"/>
      <c r="JJ763" s="168"/>
      <c r="JK763" s="168"/>
      <c r="JL763" s="168"/>
      <c r="JM763" s="168"/>
      <c r="JN763" s="168"/>
      <c r="JO763" s="168"/>
      <c r="JP763" s="168"/>
      <c r="JQ763" s="168"/>
      <c r="JR763" s="168"/>
      <c r="JS763" s="168"/>
      <c r="JT763" s="168"/>
      <c r="JU763" s="168"/>
      <c r="JV763" s="168"/>
      <c r="JW763" s="168"/>
      <c r="JX763" s="168"/>
      <c r="JY763" s="508"/>
      <c r="JZ763" s="508"/>
      <c r="KA763" s="508"/>
      <c r="KB763" s="508"/>
      <c r="KC763" s="508"/>
      <c r="KD763" s="508"/>
      <c r="KE763" s="508"/>
      <c r="KF763" s="508"/>
      <c r="KG763" s="508"/>
      <c r="KH763" s="508"/>
      <c r="KI763" s="508"/>
      <c r="KJ763" s="508"/>
      <c r="KK763" s="508"/>
      <c r="KL763" s="508"/>
      <c r="KM763" s="508"/>
      <c r="KN763" s="508"/>
      <c r="KO763" s="508"/>
      <c r="KP763" s="508"/>
      <c r="KQ763" s="508"/>
      <c r="KR763" s="508"/>
      <c r="KS763" s="508"/>
      <c r="KT763" s="508"/>
      <c r="KU763" s="508"/>
      <c r="KV763" s="508"/>
      <c r="KW763" s="89"/>
      <c r="KX763" s="89"/>
      <c r="KY763" s="89"/>
      <c r="KZ763" s="89"/>
      <c r="LA763" s="89"/>
      <c r="LB763" s="508"/>
      <c r="LC763" s="508"/>
      <c r="LD763" s="89"/>
      <c r="LE763" s="89"/>
      <c r="LF763" s="508"/>
      <c r="LG763" s="508"/>
      <c r="LH763" s="89"/>
      <c r="LI763" s="89"/>
      <c r="LJ763" s="508"/>
      <c r="LK763" s="508"/>
      <c r="LL763" s="508"/>
      <c r="LM763" s="508"/>
      <c r="LN763" s="508"/>
      <c r="LO763" s="508"/>
      <c r="LP763" s="508"/>
      <c r="LQ763" s="89"/>
      <c r="LR763" s="89"/>
      <c r="LS763" s="508"/>
      <c r="LT763" s="508"/>
      <c r="LU763" s="89"/>
      <c r="LV763" s="89"/>
      <c r="LW763" s="508"/>
      <c r="LX763" s="508"/>
      <c r="LY763" s="508"/>
      <c r="LZ763" s="508"/>
      <c r="MA763" s="508"/>
      <c r="MB763" s="203"/>
      <c r="MC763" s="107"/>
      <c r="MD763" s="508"/>
      <c r="ME763" s="508"/>
      <c r="MF763" s="508"/>
      <c r="MG763" s="508"/>
      <c r="MH763" s="508"/>
      <c r="MI763" s="508"/>
      <c r="MJ763" s="508"/>
      <c r="MK763" s="168"/>
      <c r="ML763" s="168"/>
      <c r="MM763" s="168"/>
      <c r="MN763" s="168"/>
      <c r="MO763" s="168"/>
      <c r="MP763" s="168"/>
      <c r="MQ763" s="168"/>
      <c r="MR763" s="168"/>
      <c r="MS763" s="168"/>
      <c r="MT763" s="168"/>
      <c r="MU763" s="168"/>
      <c r="MV763" s="168"/>
      <c r="MW763" s="168"/>
      <c r="MX763" s="168"/>
      <c r="MY763" s="168"/>
      <c r="MZ763" s="168"/>
      <c r="NA763" s="168"/>
      <c r="NB763" s="168"/>
      <c r="NC763" s="168"/>
      <c r="ND763" s="168"/>
      <c r="NE763" s="168"/>
      <c r="NF763" s="168"/>
      <c r="NG763" s="168"/>
      <c r="NH763" s="168"/>
      <c r="NI763" s="168"/>
      <c r="NJ763" s="168"/>
      <c r="NK763" s="168"/>
      <c r="NL763" s="168"/>
      <c r="NM763" s="168"/>
      <c r="NN763" s="168"/>
      <c r="NO763" s="168"/>
      <c r="NP763" s="168"/>
      <c r="NQ763" s="168"/>
      <c r="NR763" s="168"/>
      <c r="NS763" s="168"/>
      <c r="NT763" s="168"/>
      <c r="NU763" s="168"/>
      <c r="NV763" s="168"/>
      <c r="NW763" s="168"/>
      <c r="NX763" s="168"/>
      <c r="NY763" s="168"/>
      <c r="NZ763" s="168"/>
      <c r="OA763" s="168"/>
      <c r="OB763" s="168"/>
      <c r="OC763" s="508"/>
      <c r="OD763" s="508"/>
      <c r="OE763" s="508"/>
      <c r="OF763" s="508"/>
      <c r="OG763" s="508"/>
      <c r="OH763" s="508"/>
      <c r="OI763" s="508"/>
      <c r="OJ763" s="508"/>
      <c r="OK763" s="508"/>
      <c r="OL763" s="508"/>
      <c r="OM763" s="508"/>
      <c r="ON763" s="508"/>
      <c r="OO763" s="508"/>
      <c r="OP763" s="508"/>
      <c r="OQ763" s="508"/>
      <c r="OR763" s="508"/>
      <c r="OS763" s="508"/>
      <c r="OT763" s="508"/>
      <c r="OU763" s="508"/>
      <c r="OV763" s="508"/>
      <c r="OW763" s="508"/>
      <c r="OX763" s="508"/>
      <c r="OY763" s="508"/>
      <c r="OZ763" s="508"/>
      <c r="PA763" s="89"/>
      <c r="PB763" s="89"/>
      <c r="PC763" s="89"/>
      <c r="PD763" s="89"/>
      <c r="PE763" s="89"/>
      <c r="PF763" s="508"/>
      <c r="PG763" s="508"/>
      <c r="PH763" s="89"/>
      <c r="PI763" s="89"/>
      <c r="PJ763" s="508"/>
      <c r="PK763" s="508"/>
      <c r="PL763" s="89"/>
      <c r="PM763" s="89"/>
      <c r="PN763" s="508"/>
      <c r="PO763" s="508"/>
      <c r="PP763" s="508"/>
      <c r="PQ763" s="508"/>
      <c r="PR763" s="508"/>
      <c r="PS763" s="508"/>
      <c r="PT763" s="508"/>
      <c r="PU763" s="89"/>
      <c r="PV763" s="89"/>
      <c r="PW763" s="508"/>
      <c r="PX763" s="508"/>
      <c r="PY763" s="89"/>
      <c r="PZ763" s="89"/>
      <c r="QA763" s="508"/>
      <c r="QB763" s="508"/>
      <c r="QC763" s="508"/>
      <c r="QD763" s="508"/>
      <c r="QE763" s="508"/>
      <c r="QF763" s="203"/>
      <c r="QG763" s="107"/>
      <c r="QH763" s="508"/>
      <c r="QI763" s="508"/>
      <c r="QJ763" s="508"/>
      <c r="QK763" s="508"/>
      <c r="QL763" s="508"/>
      <c r="QM763" s="508"/>
      <c r="QN763" s="508"/>
      <c r="QO763" s="168"/>
      <c r="QP763" s="168"/>
      <c r="QQ763" s="168"/>
      <c r="QR763" s="168"/>
      <c r="QS763" s="168"/>
      <c r="QT763" s="168"/>
      <c r="QU763" s="168"/>
      <c r="QV763" s="168"/>
      <c r="QW763" s="168"/>
      <c r="QX763" s="168"/>
      <c r="QY763" s="168"/>
      <c r="QZ763" s="168"/>
      <c r="RA763" s="168"/>
      <c r="RB763" s="168"/>
      <c r="RC763" s="168"/>
      <c r="RD763" s="168"/>
      <c r="RE763" s="168"/>
      <c r="RF763" s="168"/>
      <c r="RG763" s="168"/>
      <c r="RH763" s="168"/>
      <c r="RI763" s="168"/>
      <c r="RJ763" s="168"/>
      <c r="RK763" s="168"/>
      <c r="RL763" s="168"/>
      <c r="RM763" s="168"/>
      <c r="RN763" s="168"/>
      <c r="RO763" s="168"/>
      <c r="RP763" s="168"/>
      <c r="RQ763" s="168"/>
      <c r="RR763" s="168"/>
      <c r="RS763" s="168"/>
      <c r="RT763" s="168"/>
      <c r="RU763" s="168"/>
      <c r="RV763" s="168"/>
      <c r="RW763" s="168"/>
      <c r="RX763" s="168"/>
      <c r="RY763" s="168"/>
      <c r="RZ763" s="168"/>
      <c r="SA763" s="168"/>
      <c r="SB763" s="168"/>
      <c r="SC763" s="168"/>
      <c r="SD763" s="168"/>
      <c r="SE763" s="168"/>
      <c r="SF763" s="168"/>
      <c r="SG763" s="508"/>
      <c r="SH763" s="508"/>
      <c r="SI763" s="508"/>
      <c r="SJ763" s="508"/>
      <c r="SK763" s="508"/>
      <c r="SL763" s="508"/>
      <c r="SM763" s="508"/>
      <c r="SN763" s="508"/>
      <c r="SO763" s="508"/>
      <c r="SP763" s="508"/>
      <c r="SQ763" s="508"/>
      <c r="SR763" s="508"/>
      <c r="SS763" s="508"/>
      <c r="ST763" s="508"/>
      <c r="SU763" s="508"/>
      <c r="SV763" s="508"/>
      <c r="SW763" s="508"/>
      <c r="SX763" s="508"/>
      <c r="SY763" s="508"/>
      <c r="SZ763" s="508"/>
      <c r="TA763" s="508"/>
      <c r="TB763" s="508"/>
      <c r="TC763" s="508"/>
      <c r="TD763" s="508"/>
      <c r="TE763" s="89"/>
      <c r="TF763" s="89"/>
      <c r="TG763" s="89"/>
      <c r="TH763" s="89"/>
      <c r="TI763" s="89"/>
      <c r="TJ763" s="508"/>
      <c r="TK763" s="508"/>
      <c r="TL763" s="89"/>
      <c r="TM763" s="89"/>
      <c r="TN763" s="508"/>
      <c r="TO763" s="508"/>
      <c r="TP763" s="89"/>
      <c r="TQ763" s="89"/>
      <c r="TR763" s="508"/>
      <c r="TS763" s="508"/>
      <c r="TT763" s="508"/>
      <c r="TU763" s="508"/>
      <c r="TV763" s="508"/>
      <c r="TW763" s="508"/>
      <c r="TX763" s="508"/>
      <c r="TY763" s="89"/>
      <c r="TZ763" s="89"/>
      <c r="UA763" s="508"/>
      <c r="UB763" s="508"/>
      <c r="UC763" s="89"/>
      <c r="UD763" s="89"/>
      <c r="UE763" s="508"/>
      <c r="UF763" s="508"/>
      <c r="UG763" s="508"/>
      <c r="UH763" s="508"/>
      <c r="UI763" s="508"/>
      <c r="UJ763" s="203"/>
      <c r="UK763" s="107"/>
      <c r="UL763" s="508"/>
      <c r="UM763" s="508"/>
      <c r="UN763" s="508"/>
      <c r="UO763" s="508"/>
      <c r="UP763" s="508"/>
      <c r="UQ763" s="508"/>
      <c r="UR763" s="508"/>
      <c r="US763" s="168"/>
      <c r="UT763" s="168"/>
      <c r="UU763" s="168"/>
      <c r="UV763" s="168"/>
      <c r="UW763" s="168"/>
      <c r="UX763" s="168"/>
      <c r="UY763" s="168"/>
      <c r="UZ763" s="168"/>
      <c r="VA763" s="168"/>
      <c r="VB763" s="168"/>
      <c r="VC763" s="168"/>
      <c r="VD763" s="168"/>
      <c r="VE763" s="168"/>
      <c r="VF763" s="168"/>
      <c r="VG763" s="168"/>
      <c r="VH763" s="168"/>
      <c r="VI763" s="168"/>
      <c r="VJ763" s="168"/>
      <c r="VK763" s="168"/>
      <c r="VL763" s="168"/>
      <c r="VM763" s="168"/>
      <c r="VN763" s="168"/>
      <c r="VO763" s="168"/>
      <c r="VP763" s="168"/>
      <c r="VQ763" s="168"/>
      <c r="VR763" s="168"/>
      <c r="VS763" s="168"/>
      <c r="VT763" s="168"/>
      <c r="VU763" s="168"/>
      <c r="VV763" s="168"/>
      <c r="VW763" s="168"/>
      <c r="VX763" s="168"/>
      <c r="VY763" s="168"/>
      <c r="VZ763" s="168"/>
      <c r="WA763" s="168"/>
      <c r="WB763" s="168"/>
      <c r="WC763" s="168"/>
      <c r="WD763" s="168"/>
      <c r="WE763" s="168"/>
      <c r="WF763" s="168"/>
      <c r="WG763" s="168"/>
      <c r="WH763" s="168"/>
      <c r="WI763" s="168"/>
      <c r="WJ763" s="168"/>
      <c r="WK763" s="508"/>
      <c r="WL763" s="508"/>
      <c r="WM763" s="508"/>
      <c r="WN763" s="508"/>
      <c r="WO763" s="508"/>
      <c r="WP763" s="508"/>
      <c r="WQ763" s="508"/>
      <c r="WR763" s="508"/>
      <c r="WS763" s="508"/>
      <c r="WT763" s="508"/>
      <c r="WU763" s="508"/>
      <c r="WV763" s="508"/>
      <c r="WW763" s="508"/>
      <c r="WX763" s="508"/>
      <c r="WY763" s="508"/>
      <c r="WZ763" s="508"/>
      <c r="XA763" s="508"/>
      <c r="XB763" s="508"/>
      <c r="XC763" s="508"/>
      <c r="XD763" s="508"/>
      <c r="XE763" s="508"/>
      <c r="XF763" s="508"/>
      <c r="XG763" s="508"/>
      <c r="XH763" s="508"/>
      <c r="XI763" s="89"/>
      <c r="XJ763" s="89"/>
      <c r="XK763" s="89"/>
      <c r="XL763" s="89"/>
      <c r="XM763" s="89"/>
      <c r="XN763" s="508"/>
      <c r="XO763" s="508"/>
      <c r="XP763" s="89"/>
      <c r="XQ763" s="89"/>
      <c r="XR763" s="508"/>
      <c r="XS763" s="508"/>
      <c r="XT763" s="89"/>
      <c r="XU763" s="89"/>
      <c r="XV763" s="508"/>
      <c r="XW763" s="508"/>
      <c r="XX763" s="508"/>
      <c r="XY763" s="508"/>
      <c r="XZ763" s="508"/>
      <c r="YA763" s="508"/>
      <c r="YB763" s="508"/>
      <c r="YC763" s="89"/>
      <c r="YD763" s="89"/>
      <c r="YE763" s="508"/>
      <c r="YF763" s="508"/>
      <c r="YG763" s="89"/>
      <c r="YH763" s="89"/>
      <c r="YI763" s="508"/>
      <c r="YJ763" s="508"/>
      <c r="YK763" s="508"/>
      <c r="YL763" s="508"/>
      <c r="YM763" s="508"/>
      <c r="YN763" s="203"/>
      <c r="YO763" s="107"/>
      <c r="YP763" s="508"/>
      <c r="YQ763" s="508"/>
      <c r="YR763" s="508"/>
      <c r="YS763" s="508"/>
      <c r="YT763" s="508"/>
      <c r="YU763" s="508"/>
      <c r="YV763" s="508"/>
      <c r="YW763" s="168"/>
      <c r="YX763" s="168"/>
      <c r="YY763" s="168"/>
      <c r="YZ763" s="168"/>
      <c r="ZA763" s="168"/>
      <c r="ZB763" s="168"/>
      <c r="ZC763" s="168"/>
      <c r="ZD763" s="168"/>
      <c r="ZE763" s="168"/>
      <c r="ZF763" s="168"/>
      <c r="ZG763" s="168"/>
      <c r="ZH763" s="168"/>
      <c r="ZI763" s="168"/>
      <c r="ZJ763" s="168"/>
      <c r="ZK763" s="168"/>
      <c r="ZL763" s="168"/>
      <c r="ZM763" s="168"/>
      <c r="ZN763" s="168"/>
      <c r="ZO763" s="168"/>
      <c r="ZP763" s="168"/>
      <c r="ZQ763" s="168"/>
      <c r="ZR763" s="168"/>
      <c r="ZS763" s="168"/>
      <c r="ZT763" s="168"/>
      <c r="ZU763" s="168"/>
      <c r="ZV763" s="168"/>
      <c r="ZW763" s="168"/>
      <c r="ZX763" s="168"/>
      <c r="ZY763" s="168"/>
      <c r="ZZ763" s="168"/>
      <c r="AAA763" s="168"/>
      <c r="AAB763" s="168"/>
      <c r="AAC763" s="168"/>
      <c r="AAD763" s="168"/>
      <c r="AAE763" s="168"/>
      <c r="AAF763" s="168"/>
      <c r="AAG763" s="168"/>
      <c r="AAH763" s="168"/>
      <c r="AAI763" s="168"/>
      <c r="AAJ763" s="168"/>
      <c r="AAK763" s="168"/>
      <c r="AAL763" s="168"/>
      <c r="AAM763" s="168"/>
      <c r="AAN763" s="168"/>
      <c r="AAO763" s="508"/>
      <c r="AAP763" s="508"/>
      <c r="AAQ763" s="508"/>
      <c r="AAR763" s="508"/>
      <c r="AAS763" s="508"/>
      <c r="AAT763" s="508"/>
      <c r="AAU763" s="508"/>
      <c r="AAV763" s="508"/>
      <c r="AAW763" s="508"/>
      <c r="AAX763" s="508"/>
      <c r="AAY763" s="508"/>
      <c r="AAZ763" s="508"/>
      <c r="ABA763" s="508"/>
      <c r="ABB763" s="508"/>
      <c r="ABC763" s="508"/>
      <c r="ABD763" s="508"/>
      <c r="ABE763" s="508"/>
      <c r="ABF763" s="508"/>
      <c r="ABG763" s="508"/>
      <c r="ABH763" s="508"/>
      <c r="ABI763" s="508"/>
      <c r="ABJ763" s="508"/>
      <c r="ABK763" s="508"/>
      <c r="ABL763" s="508"/>
      <c r="ABM763" s="89"/>
      <c r="ABN763" s="89"/>
      <c r="ABO763" s="89"/>
      <c r="ABP763" s="89"/>
      <c r="ABQ763" s="89"/>
      <c r="ABR763" s="508"/>
      <c r="ABS763" s="508"/>
      <c r="ABT763" s="89"/>
      <c r="ABU763" s="89"/>
      <c r="ABV763" s="508"/>
      <c r="ABW763" s="508"/>
      <c r="ABX763" s="89"/>
      <c r="ABY763" s="89"/>
      <c r="ABZ763" s="508"/>
      <c r="ACA763" s="508"/>
      <c r="ACB763" s="508"/>
      <c r="ACC763" s="508"/>
      <c r="ACD763" s="508"/>
      <c r="ACE763" s="508"/>
      <c r="ACF763" s="508"/>
      <c r="ACG763" s="89"/>
      <c r="ACH763" s="89"/>
      <c r="ACI763" s="508"/>
      <c r="ACJ763" s="508"/>
      <c r="ACK763" s="89"/>
      <c r="ACL763" s="89"/>
      <c r="ACM763" s="508"/>
      <c r="ACN763" s="508"/>
      <c r="ACO763" s="508"/>
      <c r="ACP763" s="508"/>
      <c r="ACQ763" s="508"/>
      <c r="ACR763" s="203"/>
      <c r="ACS763" s="107"/>
      <c r="ACT763" s="508"/>
      <c r="ACU763" s="508"/>
      <c r="ACV763" s="508"/>
      <c r="ACW763" s="508"/>
      <c r="ACX763" s="508"/>
      <c r="ACY763" s="508"/>
      <c r="ACZ763" s="508"/>
      <c r="ADA763" s="168"/>
      <c r="ADB763" s="168"/>
      <c r="ADC763" s="168"/>
      <c r="ADD763" s="168"/>
      <c r="ADE763" s="168"/>
      <c r="ADF763" s="168"/>
      <c r="ADG763" s="168"/>
      <c r="ADH763" s="168"/>
      <c r="ADI763" s="168"/>
      <c r="ADJ763" s="168"/>
      <c r="ADK763" s="168"/>
      <c r="ADL763" s="168"/>
      <c r="ADM763" s="168"/>
      <c r="ADN763" s="168"/>
      <c r="ADO763" s="168"/>
      <c r="ADP763" s="168"/>
      <c r="ADQ763" s="168"/>
      <c r="ADR763" s="168"/>
      <c r="ADS763" s="168"/>
      <c r="ADT763" s="168"/>
      <c r="ADU763" s="168"/>
      <c r="ADV763" s="168"/>
      <c r="ADW763" s="168"/>
      <c r="ADX763" s="168"/>
      <c r="ADY763" s="168"/>
      <c r="ADZ763" s="168"/>
      <c r="AEA763" s="168"/>
      <c r="AEB763" s="168"/>
      <c r="AEC763" s="168"/>
      <c r="AED763" s="168"/>
      <c r="AEE763" s="168"/>
      <c r="AEF763" s="168"/>
      <c r="AEG763" s="168"/>
      <c r="AEH763" s="168"/>
      <c r="AEI763" s="168"/>
      <c r="AEJ763" s="168"/>
      <c r="AEK763" s="168"/>
      <c r="AEL763" s="168"/>
      <c r="AEM763" s="168"/>
      <c r="AEN763" s="168"/>
      <c r="AEO763" s="168"/>
      <c r="AEP763" s="168"/>
      <c r="AEQ763" s="168"/>
      <c r="AER763" s="168"/>
      <c r="AES763" s="508"/>
      <c r="AET763" s="508"/>
      <c r="AEU763" s="508"/>
      <c r="AEV763" s="508"/>
      <c r="AEW763" s="508"/>
      <c r="AEX763" s="508"/>
      <c r="AEY763" s="508"/>
      <c r="AEZ763" s="508"/>
      <c r="AFA763" s="508"/>
      <c r="AFB763" s="508"/>
      <c r="AFC763" s="508"/>
      <c r="AFD763" s="508"/>
      <c r="AFE763" s="508"/>
      <c r="AFF763" s="508"/>
      <c r="AFG763" s="508"/>
      <c r="AFH763" s="508"/>
      <c r="AFI763" s="508"/>
      <c r="AFJ763" s="508"/>
      <c r="AFK763" s="508"/>
      <c r="AFL763" s="508"/>
      <c r="AFM763" s="508"/>
      <c r="AFN763" s="508"/>
      <c r="AFO763" s="508"/>
      <c r="AFP763" s="508"/>
      <c r="AFQ763" s="89"/>
      <c r="AFR763" s="89"/>
      <c r="AFS763" s="89"/>
      <c r="AFT763" s="89"/>
      <c r="AFU763" s="89"/>
      <c r="AFV763" s="508"/>
      <c r="AFW763" s="508"/>
      <c r="AFX763" s="89"/>
      <c r="AFY763" s="89"/>
      <c r="AFZ763" s="508"/>
      <c r="AGA763" s="508"/>
      <c r="AGB763" s="89"/>
      <c r="AGC763" s="89"/>
      <c r="AGD763" s="508"/>
      <c r="AGE763" s="508"/>
      <c r="AGF763" s="508"/>
      <c r="AGG763" s="508"/>
      <c r="AGH763" s="508"/>
      <c r="AGI763" s="508"/>
      <c r="AGJ763" s="508"/>
      <c r="AGK763" s="89"/>
      <c r="AGL763" s="89"/>
      <c r="AGM763" s="508"/>
      <c r="AGN763" s="508"/>
      <c r="AGO763" s="89"/>
      <c r="AGP763" s="89"/>
      <c r="AGQ763" s="508"/>
      <c r="AGR763" s="508"/>
      <c r="AGS763" s="508"/>
      <c r="AGT763" s="508"/>
      <c r="AGU763" s="508"/>
      <c r="AGV763" s="203"/>
      <c r="AGW763" s="107"/>
      <c r="AGX763" s="508"/>
      <c r="AGY763" s="508"/>
      <c r="AGZ763" s="508"/>
      <c r="AHA763" s="508"/>
      <c r="AHB763" s="508"/>
      <c r="AHC763" s="508"/>
      <c r="AHD763" s="508"/>
      <c r="AHE763" s="168"/>
      <c r="AHF763" s="168"/>
      <c r="AHG763" s="168"/>
      <c r="AHH763" s="168"/>
      <c r="AHI763" s="168"/>
      <c r="AHJ763" s="168"/>
      <c r="AHK763" s="168"/>
      <c r="AHL763" s="168"/>
      <c r="AHM763" s="168"/>
      <c r="AHN763" s="168"/>
      <c r="AHO763" s="168"/>
      <c r="AHP763" s="168"/>
      <c r="AHQ763" s="168"/>
      <c r="AHR763" s="168"/>
      <c r="AHS763" s="168"/>
      <c r="AHT763" s="168"/>
      <c r="AHU763" s="168"/>
      <c r="AHV763" s="168"/>
      <c r="AHW763" s="168"/>
      <c r="AHX763" s="168"/>
      <c r="AHY763" s="168"/>
      <c r="AHZ763" s="168"/>
      <c r="AIA763" s="168"/>
      <c r="AIB763" s="168"/>
      <c r="AIC763" s="168"/>
      <c r="AID763" s="168"/>
      <c r="AIE763" s="168"/>
      <c r="AIF763" s="168"/>
      <c r="AIG763" s="168"/>
      <c r="AIH763" s="168"/>
      <c r="AII763" s="168"/>
      <c r="AIJ763" s="168"/>
      <c r="AIK763" s="168"/>
      <c r="AIL763" s="168"/>
      <c r="AIM763" s="168"/>
      <c r="AIN763" s="168"/>
      <c r="AIO763" s="168"/>
      <c r="AIP763" s="168"/>
      <c r="AIQ763" s="168"/>
      <c r="AIR763" s="168"/>
      <c r="AIS763" s="168"/>
      <c r="AIT763" s="168"/>
      <c r="AIU763" s="168"/>
      <c r="AIV763" s="168"/>
      <c r="AIW763" s="508"/>
      <c r="AIX763" s="508"/>
      <c r="AIY763" s="508"/>
      <c r="AIZ763" s="508"/>
      <c r="AJA763" s="508"/>
      <c r="AJB763" s="508"/>
      <c r="AJC763" s="508"/>
      <c r="AJD763" s="508"/>
      <c r="AJE763" s="508"/>
      <c r="AJF763" s="508"/>
      <c r="AJG763" s="508"/>
      <c r="AJH763" s="508"/>
      <c r="AJI763" s="508"/>
      <c r="AJJ763" s="508"/>
      <c r="AJK763" s="508"/>
      <c r="AJL763" s="508"/>
      <c r="AJM763" s="508"/>
      <c r="AJN763" s="508"/>
      <c r="AJO763" s="508"/>
      <c r="AJP763" s="508"/>
      <c r="AJQ763" s="508"/>
      <c r="AJR763" s="508"/>
      <c r="AJS763" s="508"/>
      <c r="AJT763" s="508"/>
      <c r="AJU763" s="89"/>
      <c r="AJV763" s="89"/>
      <c r="AJW763" s="89"/>
      <c r="AJX763" s="89"/>
      <c r="AJY763" s="89"/>
      <c r="AJZ763" s="508"/>
      <c r="AKA763" s="508"/>
      <c r="AKB763" s="89"/>
      <c r="AKC763" s="89"/>
      <c r="AKD763" s="508"/>
      <c r="AKE763" s="508"/>
      <c r="AKF763" s="89"/>
      <c r="AKG763" s="89"/>
      <c r="AKH763" s="508"/>
      <c r="AKI763" s="508"/>
      <c r="AKJ763" s="508"/>
      <c r="AKK763" s="508"/>
      <c r="AKL763" s="508"/>
      <c r="AKM763" s="508"/>
      <c r="AKN763" s="508"/>
      <c r="AKO763" s="89"/>
      <c r="AKP763" s="89"/>
      <c r="AKQ763" s="508"/>
      <c r="AKR763" s="508"/>
      <c r="AKS763" s="89"/>
      <c r="AKT763" s="89"/>
      <c r="AKU763" s="508"/>
      <c r="AKV763" s="508"/>
      <c r="AKW763" s="508"/>
      <c r="AKX763" s="508"/>
      <c r="AKY763" s="508"/>
      <c r="AKZ763" s="203"/>
      <c r="ALA763" s="107"/>
      <c r="ALB763" s="508"/>
      <c r="ALC763" s="508"/>
      <c r="ALD763" s="508"/>
      <c r="ALE763" s="508"/>
      <c r="ALF763" s="508"/>
      <c r="ALG763" s="508"/>
      <c r="ALH763" s="508"/>
      <c r="ALI763" s="168"/>
      <c r="ALJ763" s="168"/>
      <c r="ALK763" s="168"/>
      <c r="ALL763" s="168"/>
      <c r="ALM763" s="168"/>
      <c r="ALN763" s="168"/>
      <c r="ALO763" s="168"/>
      <c r="ALP763" s="168"/>
      <c r="ALQ763" s="168"/>
      <c r="ALR763" s="168"/>
      <c r="ALS763" s="168"/>
      <c r="ALT763" s="168"/>
      <c r="ALU763" s="168"/>
      <c r="ALV763" s="168"/>
      <c r="ALW763" s="168"/>
      <c r="ALX763" s="168"/>
      <c r="ALY763" s="168"/>
      <c r="ALZ763" s="168"/>
      <c r="AMA763" s="168"/>
      <c r="AMB763" s="168"/>
      <c r="AMC763" s="168"/>
      <c r="AMD763" s="168"/>
      <c r="AME763" s="168"/>
      <c r="AMF763" s="168"/>
      <c r="AMG763" s="168"/>
      <c r="AMH763" s="168"/>
      <c r="AMI763" s="168"/>
      <c r="AMJ763" s="168"/>
      <c r="AMK763" s="168"/>
      <c r="AML763" s="168"/>
      <c r="AMM763" s="168"/>
      <c r="AMN763" s="168"/>
      <c r="AMO763" s="168"/>
      <c r="AMP763" s="168"/>
      <c r="AMQ763" s="168"/>
      <c r="AMR763" s="168"/>
      <c r="AMS763" s="168"/>
      <c r="AMT763" s="168"/>
      <c r="AMU763" s="168"/>
      <c r="AMV763" s="168"/>
      <c r="AMW763" s="168"/>
      <c r="AMX763" s="168"/>
      <c r="AMY763" s="168"/>
      <c r="AMZ763" s="168"/>
      <c r="ANA763" s="508"/>
      <c r="ANB763" s="508"/>
      <c r="ANC763" s="508"/>
      <c r="AND763" s="508"/>
      <c r="ANE763" s="508"/>
      <c r="ANF763" s="508"/>
      <c r="ANG763" s="508"/>
      <c r="ANH763" s="508"/>
      <c r="ANI763" s="508"/>
      <c r="ANJ763" s="508"/>
      <c r="ANK763" s="508"/>
      <c r="ANL763" s="508"/>
      <c r="ANM763" s="508"/>
      <c r="ANN763" s="508"/>
      <c r="ANO763" s="508"/>
      <c r="ANP763" s="508"/>
      <c r="ANQ763" s="508"/>
      <c r="ANR763" s="508"/>
      <c r="ANS763" s="508"/>
      <c r="ANT763" s="508"/>
      <c r="ANU763" s="508"/>
      <c r="ANV763" s="508"/>
      <c r="ANW763" s="508"/>
      <c r="ANX763" s="508"/>
      <c r="ANY763" s="89"/>
      <c r="ANZ763" s="89"/>
      <c r="AOA763" s="89"/>
      <c r="AOB763" s="89"/>
      <c r="AOC763" s="89"/>
      <c r="AOD763" s="508"/>
      <c r="AOE763" s="508"/>
      <c r="AOF763" s="89"/>
      <c r="AOG763" s="89"/>
      <c r="AOH763" s="508"/>
      <c r="AOI763" s="508"/>
      <c r="AOJ763" s="89"/>
      <c r="AOK763" s="89"/>
      <c r="AOL763" s="508"/>
      <c r="AOM763" s="508"/>
      <c r="AON763" s="508"/>
      <c r="AOO763" s="508"/>
      <c r="AOP763" s="508"/>
      <c r="AOQ763" s="508"/>
      <c r="AOR763" s="508"/>
      <c r="AOS763" s="89"/>
      <c r="AOT763" s="89"/>
      <c r="AOU763" s="508"/>
      <c r="AOV763" s="508"/>
      <c r="AOW763" s="89"/>
      <c r="AOX763" s="89"/>
      <c r="AOY763" s="508"/>
      <c r="AOZ763" s="508"/>
      <c r="APA763" s="508"/>
      <c r="APB763" s="508"/>
      <c r="APC763" s="508"/>
      <c r="APD763" s="203"/>
      <c r="APE763" s="107"/>
      <c r="APF763" s="508"/>
      <c r="APG763" s="508"/>
      <c r="APH763" s="508"/>
      <c r="API763" s="508"/>
      <c r="APJ763" s="508"/>
      <c r="APK763" s="508"/>
      <c r="APL763" s="508"/>
      <c r="APM763" s="168"/>
      <c r="APN763" s="168"/>
      <c r="APO763" s="168"/>
      <c r="APP763" s="168"/>
      <c r="APQ763" s="168"/>
      <c r="APR763" s="168"/>
      <c r="APS763" s="168"/>
      <c r="APT763" s="168"/>
      <c r="APU763" s="168"/>
      <c r="APV763" s="168"/>
      <c r="APW763" s="168"/>
      <c r="APX763" s="168"/>
      <c r="APY763" s="168"/>
      <c r="APZ763" s="168"/>
      <c r="AQA763" s="168"/>
      <c r="AQB763" s="168"/>
      <c r="AQC763" s="168"/>
      <c r="AQD763" s="168"/>
      <c r="AQE763" s="168"/>
      <c r="AQF763" s="168"/>
      <c r="AQG763" s="168"/>
      <c r="AQH763" s="168"/>
      <c r="AQI763" s="168"/>
      <c r="AQJ763" s="168"/>
      <c r="AQK763" s="168"/>
      <c r="AQL763" s="168"/>
      <c r="AQM763" s="168"/>
      <c r="AQN763" s="168"/>
      <c r="AQO763" s="168"/>
      <c r="AQP763" s="168"/>
      <c r="AQQ763" s="168"/>
      <c r="AQR763" s="168"/>
      <c r="AQS763" s="168"/>
      <c r="AQT763" s="168"/>
      <c r="AQU763" s="168"/>
      <c r="AQV763" s="168"/>
      <c r="AQW763" s="168"/>
      <c r="AQX763" s="168"/>
      <c r="AQY763" s="168"/>
      <c r="AQZ763" s="168"/>
      <c r="ARA763" s="168"/>
      <c r="ARB763" s="168"/>
      <c r="ARC763" s="168"/>
      <c r="ARD763" s="168"/>
      <c r="ARE763" s="508"/>
      <c r="ARF763" s="508"/>
      <c r="ARG763" s="508"/>
      <c r="ARH763" s="508"/>
      <c r="ARI763" s="508"/>
      <c r="ARJ763" s="508"/>
      <c r="ARK763" s="508"/>
      <c r="ARL763" s="508"/>
      <c r="ARM763" s="508"/>
      <c r="ARN763" s="508"/>
      <c r="ARO763" s="508"/>
      <c r="ARP763" s="508"/>
      <c r="ARQ763" s="508"/>
      <c r="ARR763" s="508"/>
      <c r="ARS763" s="508"/>
      <c r="ART763" s="508"/>
      <c r="ARU763" s="508"/>
      <c r="ARV763" s="508"/>
      <c r="ARW763" s="508"/>
      <c r="ARX763" s="508"/>
      <c r="ARY763" s="508"/>
      <c r="ARZ763" s="508"/>
      <c r="ASA763" s="508"/>
      <c r="ASB763" s="508"/>
      <c r="ASC763" s="89"/>
      <c r="ASD763" s="89"/>
      <c r="ASE763" s="89"/>
      <c r="ASF763" s="89"/>
      <c r="ASG763" s="89"/>
      <c r="ASH763" s="508"/>
      <c r="ASI763" s="508"/>
      <c r="ASJ763" s="89"/>
      <c r="ASK763" s="89"/>
      <c r="ASL763" s="508"/>
      <c r="ASM763" s="508"/>
      <c r="ASN763" s="89"/>
      <c r="ASO763" s="89"/>
      <c r="ASP763" s="508"/>
      <c r="ASQ763" s="508"/>
      <c r="ASR763" s="508"/>
      <c r="ASS763" s="508"/>
      <c r="AST763" s="508"/>
      <c r="ASU763" s="508"/>
      <c r="ASV763" s="508"/>
      <c r="ASW763" s="89"/>
      <c r="ASX763" s="89"/>
      <c r="ASY763" s="508"/>
      <c r="ASZ763" s="508"/>
      <c r="ATA763" s="89"/>
      <c r="ATB763" s="89"/>
      <c r="ATC763" s="508"/>
      <c r="ATD763" s="508"/>
      <c r="ATE763" s="508"/>
      <c r="ATF763" s="508"/>
      <c r="ATG763" s="508"/>
      <c r="ATH763" s="203"/>
      <c r="ATI763" s="107"/>
      <c r="ATJ763" s="508"/>
      <c r="ATK763" s="508"/>
      <c r="ATL763" s="508"/>
      <c r="ATM763" s="508"/>
      <c r="ATN763" s="508"/>
      <c r="ATO763" s="508"/>
      <c r="ATP763" s="508"/>
      <c r="ATQ763" s="168"/>
      <c r="ATR763" s="168"/>
      <c r="ATS763" s="168"/>
      <c r="ATT763" s="168"/>
      <c r="ATU763" s="168"/>
      <c r="ATV763" s="168"/>
      <c r="ATW763" s="168"/>
      <c r="ATX763" s="168"/>
      <c r="ATY763" s="168"/>
      <c r="ATZ763" s="168"/>
      <c r="AUA763" s="168"/>
      <c r="AUB763" s="168"/>
      <c r="AUC763" s="168"/>
      <c r="AUD763" s="168"/>
      <c r="AUE763" s="168"/>
      <c r="AUF763" s="168"/>
      <c r="AUG763" s="168"/>
      <c r="AUH763" s="168"/>
      <c r="AUI763" s="168"/>
      <c r="AUJ763" s="168"/>
      <c r="AUK763" s="168"/>
      <c r="AUL763" s="168"/>
      <c r="AUM763" s="168"/>
      <c r="AUN763" s="168"/>
      <c r="AUO763" s="168"/>
      <c r="AUP763" s="168"/>
      <c r="AUQ763" s="168"/>
      <c r="AUR763" s="168"/>
      <c r="AUS763" s="168"/>
      <c r="AUT763" s="168"/>
      <c r="AUU763" s="168"/>
      <c r="AUV763" s="168"/>
      <c r="AUW763" s="168"/>
      <c r="AUX763" s="168"/>
      <c r="AUY763" s="168"/>
      <c r="AUZ763" s="168"/>
      <c r="AVA763" s="168"/>
      <c r="AVB763" s="168"/>
      <c r="AVC763" s="168"/>
      <c r="AVD763" s="168"/>
      <c r="AVE763" s="168"/>
      <c r="AVF763" s="168"/>
      <c r="AVG763" s="168"/>
      <c r="AVH763" s="168"/>
      <c r="AVI763" s="508"/>
      <c r="AVJ763" s="508"/>
      <c r="AVK763" s="508"/>
      <c r="AVL763" s="508"/>
      <c r="AVM763" s="508"/>
      <c r="AVN763" s="508"/>
      <c r="AVO763" s="508"/>
      <c r="AVP763" s="508"/>
      <c r="AVQ763" s="508"/>
      <c r="AVR763" s="508"/>
      <c r="AVS763" s="508"/>
      <c r="AVT763" s="508"/>
      <c r="AVU763" s="508"/>
      <c r="AVV763" s="508"/>
      <c r="AVW763" s="508"/>
      <c r="AVX763" s="508"/>
      <c r="AVY763" s="508"/>
      <c r="AVZ763" s="508"/>
      <c r="AWA763" s="508"/>
      <c r="AWB763" s="508"/>
      <c r="AWC763" s="508"/>
      <c r="AWD763" s="508"/>
      <c r="AWE763" s="508"/>
      <c r="AWF763" s="508"/>
      <c r="AWG763" s="89"/>
      <c r="AWH763" s="89"/>
      <c r="AWI763" s="89"/>
      <c r="AWJ763" s="89"/>
      <c r="AWK763" s="89"/>
      <c r="AWL763" s="508"/>
      <c r="AWM763" s="508"/>
      <c r="AWN763" s="89"/>
      <c r="AWO763" s="89"/>
      <c r="AWP763" s="508"/>
      <c r="AWQ763" s="508"/>
      <c r="AWR763" s="89"/>
      <c r="AWS763" s="89"/>
      <c r="AWT763" s="508"/>
      <c r="AWU763" s="508"/>
      <c r="AWV763" s="508"/>
      <c r="AWW763" s="508"/>
      <c r="AWX763" s="508"/>
      <c r="AWY763" s="508"/>
      <c r="AWZ763" s="508"/>
      <c r="AXA763" s="89"/>
      <c r="AXB763" s="89"/>
      <c r="AXC763" s="508"/>
      <c r="AXD763" s="508"/>
      <c r="AXE763" s="89"/>
      <c r="AXF763" s="89"/>
      <c r="AXG763" s="508"/>
      <c r="AXH763" s="508"/>
      <c r="AXI763" s="508"/>
      <c r="AXJ763" s="508"/>
      <c r="AXK763" s="508"/>
      <c r="AXL763" s="203"/>
      <c r="AXM763" s="107"/>
      <c r="AXN763" s="508"/>
      <c r="AXO763" s="508"/>
      <c r="AXP763" s="508"/>
      <c r="AXQ763" s="508"/>
      <c r="AXR763" s="508"/>
      <c r="AXS763" s="508"/>
      <c r="AXT763" s="508"/>
      <c r="AXU763" s="168"/>
      <c r="AXV763" s="168"/>
      <c r="AXW763" s="168"/>
      <c r="AXX763" s="168"/>
      <c r="AXY763" s="168"/>
      <c r="AXZ763" s="168"/>
      <c r="AYA763" s="168"/>
      <c r="AYB763" s="168"/>
      <c r="AYC763" s="168"/>
      <c r="AYD763" s="168"/>
      <c r="AYE763" s="168"/>
      <c r="AYF763" s="168"/>
      <c r="AYG763" s="168"/>
      <c r="AYH763" s="168"/>
      <c r="AYI763" s="168"/>
      <c r="AYJ763" s="168"/>
      <c r="AYK763" s="168"/>
      <c r="AYL763" s="168"/>
      <c r="AYM763" s="168"/>
      <c r="AYN763" s="168"/>
      <c r="AYO763" s="168"/>
      <c r="AYP763" s="168"/>
      <c r="AYQ763" s="168"/>
      <c r="AYR763" s="168"/>
      <c r="AYS763" s="168"/>
      <c r="AYT763" s="168"/>
      <c r="AYU763" s="168"/>
      <c r="AYV763" s="168"/>
      <c r="AYW763" s="168"/>
      <c r="AYX763" s="168"/>
      <c r="AYY763" s="168"/>
      <c r="AYZ763" s="168"/>
      <c r="AZA763" s="168"/>
      <c r="AZB763" s="168"/>
      <c r="AZC763" s="168"/>
      <c r="AZD763" s="168"/>
      <c r="AZE763" s="168"/>
      <c r="AZF763" s="168"/>
      <c r="AZG763" s="168"/>
      <c r="AZH763" s="168"/>
      <c r="AZI763" s="168"/>
      <c r="AZJ763" s="168"/>
      <c r="AZK763" s="168"/>
      <c r="AZL763" s="168"/>
      <c r="AZM763" s="508"/>
      <c r="AZN763" s="508"/>
      <c r="AZO763" s="508"/>
      <c r="AZP763" s="508"/>
      <c r="AZQ763" s="508"/>
      <c r="AZR763" s="508"/>
      <c r="AZS763" s="508"/>
      <c r="AZT763" s="508"/>
      <c r="AZU763" s="508"/>
      <c r="AZV763" s="508"/>
      <c r="AZW763" s="508"/>
      <c r="AZX763" s="508"/>
      <c r="AZY763" s="508"/>
      <c r="AZZ763" s="508"/>
      <c r="BAA763" s="508"/>
      <c r="BAB763" s="508"/>
      <c r="BAC763" s="508"/>
      <c r="BAD763" s="508"/>
      <c r="BAE763" s="508"/>
      <c r="BAF763" s="508"/>
      <c r="BAG763" s="508"/>
      <c r="BAH763" s="508"/>
      <c r="BAI763" s="508"/>
      <c r="BAJ763" s="508"/>
      <c r="BAK763" s="89"/>
      <c r="BAL763" s="89"/>
      <c r="BAM763" s="89"/>
      <c r="BAN763" s="89"/>
      <c r="BAO763" s="89"/>
      <c r="BAP763" s="508"/>
      <c r="BAQ763" s="508"/>
      <c r="BAR763" s="89"/>
      <c r="BAS763" s="89"/>
      <c r="BAT763" s="508"/>
      <c r="BAU763" s="508"/>
      <c r="BAV763" s="89"/>
      <c r="BAW763" s="89"/>
      <c r="BAX763" s="508"/>
      <c r="BAY763" s="508"/>
      <c r="BAZ763" s="508"/>
      <c r="BBA763" s="508"/>
      <c r="BBB763" s="508"/>
      <c r="BBC763" s="508"/>
      <c r="BBD763" s="508"/>
      <c r="BBE763" s="89"/>
      <c r="BBF763" s="89"/>
      <c r="BBG763" s="508"/>
      <c r="BBH763" s="508"/>
      <c r="BBI763" s="89"/>
      <c r="BBJ763" s="89"/>
      <c r="BBK763" s="508"/>
      <c r="BBL763" s="508"/>
      <c r="BBM763" s="508"/>
      <c r="BBN763" s="508"/>
      <c r="BBO763" s="508"/>
      <c r="BBP763" s="203"/>
      <c r="BBQ763" s="107"/>
      <c r="BBR763" s="508"/>
      <c r="BBS763" s="508"/>
      <c r="BBT763" s="508"/>
      <c r="BBU763" s="508"/>
      <c r="BBV763" s="508"/>
      <c r="BBW763" s="508"/>
      <c r="BBX763" s="508"/>
      <c r="BBY763" s="168"/>
      <c r="BBZ763" s="168"/>
      <c r="BCA763" s="168"/>
      <c r="BCB763" s="168"/>
      <c r="BCC763" s="168"/>
      <c r="BCD763" s="168"/>
      <c r="BCE763" s="168"/>
      <c r="BCF763" s="168"/>
      <c r="BCG763" s="168"/>
      <c r="BCH763" s="168"/>
      <c r="BCI763" s="168"/>
      <c r="BCJ763" s="168"/>
      <c r="BCK763" s="168"/>
      <c r="BCL763" s="168"/>
      <c r="BCM763" s="168"/>
      <c r="BCN763" s="168"/>
      <c r="BCO763" s="168"/>
      <c r="BCP763" s="168"/>
      <c r="BCQ763" s="168"/>
      <c r="BCR763" s="168"/>
      <c r="BCS763" s="168"/>
      <c r="BCT763" s="168"/>
      <c r="BCU763" s="168"/>
      <c r="BCV763" s="168"/>
      <c r="BCW763" s="168"/>
      <c r="BCX763" s="168"/>
      <c r="BCY763" s="168"/>
      <c r="BCZ763" s="168"/>
      <c r="BDA763" s="168"/>
      <c r="BDB763" s="168"/>
      <c r="BDC763" s="168"/>
      <c r="BDD763" s="168"/>
      <c r="BDE763" s="168"/>
      <c r="BDF763" s="168"/>
      <c r="BDG763" s="168"/>
      <c r="BDH763" s="168"/>
      <c r="BDI763" s="168"/>
      <c r="BDJ763" s="168"/>
      <c r="BDK763" s="168"/>
      <c r="BDL763" s="168"/>
      <c r="BDM763" s="168"/>
      <c r="BDN763" s="168"/>
      <c r="BDO763" s="168"/>
      <c r="BDP763" s="168"/>
      <c r="BDQ763" s="508"/>
      <c r="BDR763" s="508"/>
      <c r="BDS763" s="508"/>
      <c r="BDT763" s="508"/>
      <c r="BDU763" s="508"/>
      <c r="BDV763" s="508"/>
      <c r="BDW763" s="508"/>
      <c r="BDX763" s="508"/>
      <c r="BDY763" s="508"/>
      <c r="BDZ763" s="508"/>
      <c r="BEA763" s="508"/>
      <c r="BEB763" s="508"/>
      <c r="BEC763" s="508"/>
      <c r="BED763" s="508"/>
      <c r="BEE763" s="508"/>
      <c r="BEF763" s="508"/>
      <c r="BEG763" s="508"/>
      <c r="BEH763" s="508"/>
      <c r="BEI763" s="508"/>
      <c r="BEJ763" s="508"/>
      <c r="BEK763" s="508"/>
      <c r="BEL763" s="508"/>
      <c r="BEM763" s="508"/>
      <c r="BEN763" s="508"/>
      <c r="BEO763" s="89"/>
      <c r="BEP763" s="89"/>
      <c r="BEQ763" s="89"/>
      <c r="BER763" s="89"/>
      <c r="BES763" s="89"/>
      <c r="BET763" s="508"/>
      <c r="BEU763" s="508"/>
      <c r="BEV763" s="89"/>
      <c r="BEW763" s="89"/>
      <c r="BEX763" s="508"/>
      <c r="BEY763" s="508"/>
      <c r="BEZ763" s="89"/>
      <c r="BFA763" s="89"/>
      <c r="BFB763" s="508"/>
      <c r="BFC763" s="508"/>
      <c r="BFD763" s="508"/>
      <c r="BFE763" s="508"/>
      <c r="BFF763" s="508"/>
      <c r="BFG763" s="508"/>
      <c r="BFH763" s="508"/>
      <c r="BFI763" s="89"/>
      <c r="BFJ763" s="89"/>
      <c r="BFK763" s="508"/>
      <c r="BFL763" s="508"/>
      <c r="BFM763" s="89"/>
      <c r="BFN763" s="89"/>
      <c r="BFO763" s="508"/>
      <c r="BFP763" s="508"/>
      <c r="BFQ763" s="508"/>
      <c r="BFR763" s="508"/>
      <c r="BFS763" s="508"/>
      <c r="BFT763" s="203"/>
      <c r="BFU763" s="107"/>
      <c r="BFV763" s="508"/>
      <c r="BFW763" s="508"/>
      <c r="BFX763" s="508"/>
      <c r="BFY763" s="508"/>
      <c r="BFZ763" s="508"/>
      <c r="BGA763" s="508"/>
      <c r="BGB763" s="508"/>
      <c r="BGC763" s="168"/>
      <c r="BGD763" s="168"/>
      <c r="BGE763" s="168"/>
      <c r="BGF763" s="168"/>
      <c r="BGG763" s="168"/>
      <c r="BGH763" s="168"/>
      <c r="BGI763" s="168"/>
      <c r="BGJ763" s="168"/>
      <c r="BGK763" s="168"/>
      <c r="BGL763" s="168"/>
      <c r="BGM763" s="168"/>
      <c r="BGN763" s="168"/>
      <c r="BGO763" s="168"/>
      <c r="BGP763" s="168"/>
      <c r="BGQ763" s="168"/>
      <c r="BGR763" s="168"/>
      <c r="BGS763" s="168"/>
      <c r="BGT763" s="168"/>
      <c r="BGU763" s="168"/>
      <c r="BGV763" s="168"/>
      <c r="BGW763" s="168"/>
      <c r="BGX763" s="168"/>
      <c r="BGY763" s="168"/>
      <c r="BGZ763" s="168"/>
      <c r="BHA763" s="168"/>
      <c r="BHB763" s="168"/>
      <c r="BHC763" s="168"/>
      <c r="BHD763" s="168"/>
      <c r="BHE763" s="168"/>
      <c r="BHF763" s="168"/>
      <c r="BHG763" s="168"/>
      <c r="BHH763" s="168"/>
      <c r="BHI763" s="168"/>
      <c r="BHJ763" s="168"/>
      <c r="BHK763" s="168"/>
      <c r="BHL763" s="168"/>
      <c r="BHM763" s="168"/>
      <c r="BHN763" s="168"/>
      <c r="BHO763" s="168"/>
      <c r="BHP763" s="168"/>
      <c r="BHQ763" s="168"/>
      <c r="BHR763" s="168"/>
      <c r="BHS763" s="168"/>
      <c r="BHT763" s="168"/>
      <c r="BHU763" s="508"/>
      <c r="BHV763" s="508"/>
      <c r="BHW763" s="508"/>
      <c r="BHX763" s="508"/>
      <c r="BHY763" s="508"/>
      <c r="BHZ763" s="508"/>
      <c r="BIA763" s="508"/>
      <c r="BIB763" s="508"/>
      <c r="BIC763" s="508"/>
      <c r="BID763" s="508"/>
      <c r="BIE763" s="508"/>
      <c r="BIF763" s="508"/>
      <c r="BIG763" s="508"/>
      <c r="BIH763" s="508"/>
      <c r="BII763" s="508"/>
      <c r="BIJ763" s="508"/>
      <c r="BIK763" s="508"/>
      <c r="BIL763" s="508"/>
      <c r="BIM763" s="508"/>
      <c r="BIN763" s="508"/>
      <c r="BIO763" s="508"/>
      <c r="BIP763" s="508"/>
      <c r="BIQ763" s="508"/>
      <c r="BIR763" s="508"/>
      <c r="BIS763" s="89"/>
      <c r="BIT763" s="89"/>
      <c r="BIU763" s="89"/>
      <c r="BIV763" s="89"/>
      <c r="BIW763" s="89"/>
      <c r="BIX763" s="508"/>
      <c r="BIY763" s="508"/>
      <c r="BIZ763" s="89"/>
      <c r="BJA763" s="89"/>
      <c r="BJB763" s="508"/>
      <c r="BJC763" s="508"/>
      <c r="BJD763" s="89"/>
      <c r="BJE763" s="89"/>
      <c r="BJF763" s="508"/>
      <c r="BJG763" s="508"/>
      <c r="BJH763" s="508"/>
      <c r="BJI763" s="508"/>
      <c r="BJJ763" s="508"/>
      <c r="BJK763" s="508"/>
      <c r="BJL763" s="508"/>
      <c r="BJM763" s="89"/>
      <c r="BJN763" s="89"/>
      <c r="BJO763" s="508"/>
      <c r="BJP763" s="508"/>
      <c r="BJQ763" s="89"/>
      <c r="BJR763" s="89"/>
      <c r="BJS763" s="508"/>
      <c r="BJT763" s="508"/>
      <c r="BJU763" s="508"/>
      <c r="BJV763" s="508"/>
      <c r="BJW763" s="508"/>
      <c r="BJX763" s="203"/>
      <c r="BJY763" s="107"/>
      <c r="BJZ763" s="508"/>
      <c r="BKA763" s="508"/>
      <c r="BKB763" s="508"/>
      <c r="BKC763" s="508"/>
      <c r="BKD763" s="508"/>
      <c r="BKE763" s="508"/>
      <c r="BKF763" s="508"/>
      <c r="BKG763" s="168"/>
      <c r="BKH763" s="168"/>
      <c r="BKI763" s="168"/>
      <c r="BKJ763" s="168"/>
      <c r="BKK763" s="168"/>
      <c r="BKL763" s="168"/>
      <c r="BKM763" s="168"/>
      <c r="BKN763" s="168"/>
      <c r="BKO763" s="168"/>
      <c r="BKP763" s="168"/>
      <c r="BKQ763" s="168"/>
      <c r="BKR763" s="168"/>
      <c r="BKS763" s="168"/>
      <c r="BKT763" s="168"/>
      <c r="BKU763" s="168"/>
      <c r="BKV763" s="168"/>
      <c r="BKW763" s="168"/>
      <c r="BKX763" s="168"/>
      <c r="BKY763" s="168"/>
      <c r="BKZ763" s="168"/>
      <c r="BLA763" s="168"/>
      <c r="BLB763" s="168"/>
      <c r="BLC763" s="168"/>
      <c r="BLD763" s="168"/>
      <c r="BLE763" s="168"/>
      <c r="BLF763" s="168"/>
      <c r="BLG763" s="168"/>
      <c r="BLH763" s="168"/>
      <c r="BLI763" s="168"/>
      <c r="BLJ763" s="168"/>
      <c r="BLK763" s="168"/>
      <c r="BLL763" s="168"/>
      <c r="BLM763" s="168"/>
      <c r="BLN763" s="168"/>
      <c r="BLO763" s="168"/>
      <c r="BLP763" s="168"/>
      <c r="BLQ763" s="168"/>
      <c r="BLR763" s="168"/>
      <c r="BLS763" s="168"/>
      <c r="BLT763" s="168"/>
      <c r="BLU763" s="168"/>
      <c r="BLV763" s="168"/>
      <c r="BLW763" s="168"/>
      <c r="BLX763" s="168"/>
      <c r="BLY763" s="508"/>
      <c r="BLZ763" s="508"/>
      <c r="BMA763" s="508"/>
      <c r="BMB763" s="508"/>
      <c r="BMC763" s="508"/>
      <c r="BMD763" s="508"/>
      <c r="BME763" s="508"/>
      <c r="BMF763" s="508"/>
      <c r="BMG763" s="508"/>
      <c r="BMH763" s="508"/>
      <c r="BMI763" s="508"/>
      <c r="BMJ763" s="508"/>
      <c r="BMK763" s="508"/>
      <c r="BML763" s="508"/>
      <c r="BMM763" s="508"/>
      <c r="BMN763" s="508"/>
      <c r="BMO763" s="508"/>
      <c r="BMP763" s="508"/>
      <c r="BMQ763" s="508"/>
      <c r="BMR763" s="508"/>
      <c r="BMS763" s="508"/>
      <c r="BMT763" s="508"/>
      <c r="BMU763" s="508"/>
      <c r="BMV763" s="508"/>
      <c r="BMW763" s="89"/>
      <c r="BMX763" s="89"/>
      <c r="BMY763" s="89"/>
      <c r="BMZ763" s="89"/>
      <c r="BNA763" s="89"/>
      <c r="BNB763" s="508"/>
      <c r="BNC763" s="508"/>
      <c r="BND763" s="89"/>
      <c r="BNE763" s="89"/>
      <c r="BNF763" s="508"/>
      <c r="BNG763" s="508"/>
      <c r="BNH763" s="89"/>
      <c r="BNI763" s="89"/>
      <c r="BNJ763" s="508"/>
      <c r="BNK763" s="508"/>
      <c r="BNL763" s="508"/>
      <c r="BNM763" s="508"/>
      <c r="BNN763" s="508"/>
      <c r="BNO763" s="508"/>
      <c r="BNP763" s="508"/>
      <c r="BNQ763" s="89"/>
      <c r="BNR763" s="89"/>
      <c r="BNS763" s="508"/>
      <c r="BNT763" s="508"/>
      <c r="BNU763" s="89"/>
      <c r="BNV763" s="89"/>
      <c r="BNW763" s="508"/>
      <c r="BNX763" s="508"/>
      <c r="BNY763" s="508"/>
      <c r="BNZ763" s="508"/>
      <c r="BOA763" s="508"/>
      <c r="BOB763" s="203"/>
      <c r="BOC763" s="107"/>
      <c r="BOD763" s="508"/>
      <c r="BOE763" s="508"/>
      <c r="BOF763" s="508"/>
      <c r="BOG763" s="508"/>
      <c r="BOH763" s="508"/>
      <c r="BOI763" s="508"/>
      <c r="BOJ763" s="508"/>
      <c r="BOK763" s="168"/>
      <c r="BOL763" s="168"/>
      <c r="BOM763" s="168"/>
      <c r="BON763" s="168"/>
      <c r="BOO763" s="168"/>
      <c r="BOP763" s="168"/>
      <c r="BOQ763" s="168"/>
      <c r="BOR763" s="168"/>
      <c r="BOS763" s="168"/>
      <c r="BOT763" s="168"/>
      <c r="BOU763" s="168"/>
      <c r="BOV763" s="168"/>
      <c r="BOW763" s="168"/>
      <c r="BOX763" s="168"/>
      <c r="BOY763" s="168"/>
      <c r="BOZ763" s="168"/>
      <c r="BPA763" s="168"/>
      <c r="BPB763" s="168"/>
      <c r="BPC763" s="168"/>
      <c r="BPD763" s="168"/>
      <c r="BPE763" s="168"/>
      <c r="BPF763" s="168"/>
      <c r="BPG763" s="168"/>
      <c r="BPH763" s="168"/>
      <c r="BPI763" s="168"/>
      <c r="BPJ763" s="168"/>
      <c r="BPK763" s="168"/>
      <c r="BPL763" s="168"/>
      <c r="BPM763" s="168"/>
      <c r="BPN763" s="168"/>
      <c r="BPO763" s="168"/>
      <c r="BPP763" s="168"/>
      <c r="BPQ763" s="168"/>
      <c r="BPR763" s="168"/>
      <c r="BPS763" s="168"/>
      <c r="BPT763" s="168"/>
      <c r="BPU763" s="168"/>
      <c r="BPV763" s="168"/>
      <c r="BPW763" s="168"/>
      <c r="BPX763" s="168"/>
      <c r="BPY763" s="168"/>
      <c r="BPZ763" s="168"/>
      <c r="BQA763" s="168"/>
      <c r="BQB763" s="168"/>
      <c r="BQC763" s="508"/>
      <c r="BQD763" s="508"/>
      <c r="BQE763" s="508"/>
      <c r="BQF763" s="508"/>
      <c r="BQG763" s="508"/>
      <c r="BQH763" s="508"/>
      <c r="BQI763" s="508"/>
      <c r="BQJ763" s="508"/>
      <c r="BQK763" s="508"/>
      <c r="BQL763" s="508"/>
      <c r="BQM763" s="508"/>
      <c r="BQN763" s="508"/>
      <c r="BQO763" s="508"/>
      <c r="BQP763" s="508"/>
      <c r="BQQ763" s="508"/>
      <c r="BQR763" s="508"/>
      <c r="BQS763" s="508"/>
      <c r="BQT763" s="508"/>
      <c r="BQU763" s="508"/>
      <c r="BQV763" s="508"/>
      <c r="BQW763" s="508"/>
      <c r="BQX763" s="508"/>
      <c r="BQY763" s="508"/>
      <c r="BQZ763" s="508"/>
      <c r="BRA763" s="89"/>
      <c r="BRB763" s="89"/>
      <c r="BRC763" s="89"/>
      <c r="BRD763" s="89"/>
      <c r="BRE763" s="89"/>
      <c r="BRF763" s="508"/>
      <c r="BRG763" s="508"/>
      <c r="BRH763" s="89"/>
      <c r="BRI763" s="89"/>
      <c r="BRJ763" s="508"/>
      <c r="BRK763" s="508"/>
      <c r="BRL763" s="89"/>
      <c r="BRM763" s="89"/>
      <c r="BRN763" s="508"/>
      <c r="BRO763" s="508"/>
      <c r="BRP763" s="508"/>
      <c r="BRQ763" s="508"/>
      <c r="BRR763" s="508"/>
      <c r="BRS763" s="508"/>
      <c r="BRT763" s="508"/>
      <c r="BRU763" s="89"/>
      <c r="BRV763" s="89"/>
      <c r="BRW763" s="508"/>
      <c r="BRX763" s="508"/>
      <c r="BRY763" s="89"/>
      <c r="BRZ763" s="89"/>
      <c r="BSA763" s="508"/>
      <c r="BSB763" s="508"/>
      <c r="BSC763" s="508"/>
      <c r="BSD763" s="508"/>
      <c r="BSE763" s="508"/>
      <c r="BSF763" s="203"/>
      <c r="BSG763" s="107"/>
      <c r="BSH763" s="508"/>
      <c r="BSI763" s="508"/>
      <c r="BSJ763" s="508"/>
      <c r="BSK763" s="508"/>
      <c r="BSL763" s="508"/>
      <c r="BSM763" s="508"/>
      <c r="BSN763" s="508"/>
      <c r="BSO763" s="168"/>
      <c r="BSP763" s="168"/>
      <c r="BSQ763" s="168"/>
      <c r="BSR763" s="168"/>
      <c r="BSS763" s="168"/>
      <c r="BST763" s="168"/>
      <c r="BSU763" s="168"/>
      <c r="BSV763" s="168"/>
      <c r="BSW763" s="168"/>
      <c r="BSX763" s="168"/>
      <c r="BSY763" s="168"/>
      <c r="BSZ763" s="168"/>
      <c r="BTA763" s="168"/>
      <c r="BTB763" s="168"/>
      <c r="BTC763" s="168"/>
      <c r="BTD763" s="168"/>
      <c r="BTE763" s="168"/>
      <c r="BTF763" s="168"/>
      <c r="BTG763" s="168"/>
      <c r="BTH763" s="168"/>
      <c r="BTI763" s="168"/>
      <c r="BTJ763" s="168"/>
      <c r="BTK763" s="168"/>
      <c r="BTL763" s="168"/>
      <c r="BTM763" s="168"/>
      <c r="BTN763" s="168"/>
      <c r="BTO763" s="168"/>
      <c r="BTP763" s="168"/>
      <c r="BTQ763" s="168"/>
      <c r="BTR763" s="168"/>
      <c r="BTS763" s="168"/>
      <c r="BTT763" s="168"/>
      <c r="BTU763" s="168"/>
      <c r="BTV763" s="168"/>
      <c r="BTW763" s="168"/>
      <c r="BTX763" s="168"/>
      <c r="BTY763" s="168"/>
      <c r="BTZ763" s="168"/>
      <c r="BUA763" s="168"/>
      <c r="BUB763" s="168"/>
      <c r="BUC763" s="168"/>
      <c r="BUD763" s="168"/>
      <c r="BUE763" s="168"/>
      <c r="BUF763" s="168"/>
      <c r="BUG763" s="508"/>
      <c r="BUH763" s="508"/>
      <c r="BUI763" s="508"/>
      <c r="BUJ763" s="508"/>
      <c r="BUK763" s="508"/>
      <c r="BUL763" s="508"/>
      <c r="BUM763" s="508"/>
      <c r="BUN763" s="508"/>
      <c r="BUO763" s="508"/>
      <c r="BUP763" s="508"/>
      <c r="BUQ763" s="508"/>
      <c r="BUR763" s="508"/>
      <c r="BUS763" s="508"/>
      <c r="BUT763" s="508"/>
      <c r="BUU763" s="508"/>
      <c r="BUV763" s="508"/>
      <c r="BUW763" s="508"/>
      <c r="BUX763" s="508"/>
      <c r="BUY763" s="508"/>
      <c r="BUZ763" s="508"/>
      <c r="BVA763" s="508"/>
      <c r="BVB763" s="508"/>
      <c r="BVC763" s="508"/>
      <c r="BVD763" s="508"/>
      <c r="BVE763" s="89"/>
      <c r="BVF763" s="89"/>
      <c r="BVG763" s="89"/>
      <c r="BVH763" s="89"/>
      <c r="BVI763" s="89"/>
      <c r="BVJ763" s="508"/>
      <c r="BVK763" s="508"/>
      <c r="BVL763" s="89"/>
      <c r="BVM763" s="89"/>
      <c r="BVN763" s="508"/>
      <c r="BVO763" s="508"/>
      <c r="BVP763" s="89"/>
      <c r="BVQ763" s="89"/>
      <c r="BVR763" s="508"/>
      <c r="BVS763" s="508"/>
      <c r="BVT763" s="508"/>
      <c r="BVU763" s="508"/>
      <c r="BVV763" s="508"/>
      <c r="BVW763" s="508"/>
      <c r="BVX763" s="508"/>
      <c r="BVY763" s="89"/>
      <c r="BVZ763" s="89"/>
      <c r="BWA763" s="508"/>
      <c r="BWB763" s="508"/>
      <c r="BWC763" s="89"/>
      <c r="BWD763" s="89"/>
      <c r="BWE763" s="508"/>
      <c r="BWF763" s="508"/>
      <c r="BWG763" s="508"/>
      <c r="BWH763" s="508"/>
      <c r="BWI763" s="508"/>
      <c r="BWJ763" s="203"/>
      <c r="BWK763" s="107"/>
      <c r="BWL763" s="508"/>
      <c r="BWM763" s="508"/>
      <c r="BWN763" s="508"/>
      <c r="BWO763" s="508"/>
      <c r="BWP763" s="508"/>
      <c r="BWQ763" s="508"/>
      <c r="BWR763" s="508"/>
      <c r="BWS763" s="168"/>
      <c r="BWT763" s="168"/>
      <c r="BWU763" s="168"/>
      <c r="BWV763" s="168"/>
      <c r="BWW763" s="168"/>
      <c r="BWX763" s="168"/>
      <c r="BWY763" s="168"/>
      <c r="BWZ763" s="168"/>
      <c r="BXA763" s="168"/>
      <c r="BXB763" s="168"/>
      <c r="BXC763" s="168"/>
      <c r="BXD763" s="168"/>
      <c r="BXE763" s="168"/>
      <c r="BXF763" s="168"/>
      <c r="BXG763" s="168"/>
      <c r="BXH763" s="168"/>
      <c r="BXI763" s="168"/>
      <c r="BXJ763" s="168"/>
      <c r="BXK763" s="168"/>
      <c r="BXL763" s="168"/>
      <c r="BXM763" s="168"/>
      <c r="BXN763" s="168"/>
      <c r="BXO763" s="168"/>
      <c r="BXP763" s="168"/>
      <c r="BXQ763" s="168"/>
      <c r="BXR763" s="168"/>
      <c r="BXS763" s="168"/>
      <c r="BXT763" s="168"/>
      <c r="BXU763" s="168"/>
      <c r="BXV763" s="168"/>
      <c r="BXW763" s="168"/>
      <c r="BXX763" s="168"/>
      <c r="BXY763" s="168"/>
      <c r="BXZ763" s="168"/>
      <c r="BYA763" s="168"/>
      <c r="BYB763" s="168"/>
      <c r="BYC763" s="168"/>
      <c r="BYD763" s="168"/>
      <c r="BYE763" s="168"/>
      <c r="BYF763" s="168"/>
      <c r="BYG763" s="168"/>
      <c r="BYH763" s="168"/>
      <c r="BYI763" s="168"/>
      <c r="BYJ763" s="168"/>
      <c r="BYK763" s="508"/>
      <c r="BYL763" s="508"/>
      <c r="BYM763" s="508"/>
      <c r="BYN763" s="508"/>
      <c r="BYO763" s="508"/>
      <c r="BYP763" s="508"/>
      <c r="BYQ763" s="508"/>
      <c r="BYR763" s="508"/>
      <c r="BYS763" s="508"/>
      <c r="BYT763" s="508"/>
      <c r="BYU763" s="508"/>
      <c r="BYV763" s="508"/>
      <c r="BYW763" s="508"/>
      <c r="BYX763" s="508"/>
      <c r="BYY763" s="508"/>
      <c r="BYZ763" s="508"/>
      <c r="BZA763" s="508"/>
      <c r="BZB763" s="508"/>
      <c r="BZC763" s="508"/>
      <c r="BZD763" s="508"/>
      <c r="BZE763" s="508"/>
      <c r="BZF763" s="508"/>
      <c r="BZG763" s="508"/>
      <c r="BZH763" s="508"/>
      <c r="BZI763" s="89"/>
      <c r="BZJ763" s="89"/>
      <c r="BZK763" s="89"/>
      <c r="BZL763" s="89"/>
      <c r="BZM763" s="89"/>
      <c r="BZN763" s="508"/>
      <c r="BZO763" s="508"/>
      <c r="BZP763" s="89"/>
      <c r="BZQ763" s="89"/>
      <c r="BZR763" s="508"/>
      <c r="BZS763" s="508"/>
      <c r="BZT763" s="89"/>
      <c r="BZU763" s="89"/>
      <c r="BZV763" s="508"/>
      <c r="BZW763" s="508"/>
      <c r="BZX763" s="508"/>
      <c r="BZY763" s="508"/>
      <c r="BZZ763" s="508"/>
      <c r="CAA763" s="508"/>
      <c r="CAB763" s="508"/>
      <c r="CAC763" s="89"/>
      <c r="CAD763" s="89"/>
      <c r="CAE763" s="508"/>
      <c r="CAF763" s="508"/>
      <c r="CAG763" s="89"/>
      <c r="CAH763" s="89"/>
      <c r="CAI763" s="508"/>
      <c r="CAJ763" s="508"/>
      <c r="CAK763" s="508"/>
      <c r="CAL763" s="508"/>
      <c r="CAM763" s="508"/>
      <c r="CAN763" s="203"/>
      <c r="CAO763" s="107"/>
      <c r="CAP763" s="508"/>
      <c r="CAQ763" s="508"/>
      <c r="CAR763" s="508"/>
      <c r="CAS763" s="508"/>
      <c r="CAT763" s="508"/>
      <c r="CAU763" s="508"/>
      <c r="CAV763" s="508"/>
      <c r="CAW763" s="168"/>
      <c r="CAX763" s="168"/>
      <c r="CAY763" s="168"/>
      <c r="CAZ763" s="168"/>
      <c r="CBA763" s="168"/>
      <c r="CBB763" s="168"/>
      <c r="CBC763" s="168"/>
      <c r="CBD763" s="168"/>
      <c r="CBE763" s="168"/>
      <c r="CBF763" s="168"/>
      <c r="CBG763" s="168"/>
      <c r="CBH763" s="168"/>
      <c r="CBI763" s="168"/>
      <c r="CBJ763" s="168"/>
      <c r="CBK763" s="168"/>
      <c r="CBL763" s="168"/>
      <c r="CBM763" s="168"/>
      <c r="CBN763" s="168"/>
      <c r="CBO763" s="168"/>
      <c r="CBP763" s="168"/>
      <c r="CBQ763" s="168"/>
      <c r="CBR763" s="168"/>
      <c r="CBS763" s="168"/>
      <c r="CBT763" s="168"/>
      <c r="CBU763" s="168"/>
      <c r="CBV763" s="168"/>
      <c r="CBW763" s="168"/>
      <c r="CBX763" s="168"/>
      <c r="CBY763" s="168"/>
      <c r="CBZ763" s="168"/>
      <c r="CCA763" s="168"/>
      <c r="CCB763" s="168"/>
      <c r="CCC763" s="168"/>
      <c r="CCD763" s="168"/>
      <c r="CCE763" s="168"/>
      <c r="CCF763" s="168"/>
      <c r="CCG763" s="168"/>
      <c r="CCH763" s="168"/>
      <c r="CCI763" s="168"/>
      <c r="CCJ763" s="168"/>
      <c r="CCK763" s="168"/>
      <c r="CCL763" s="168"/>
      <c r="CCM763" s="168"/>
      <c r="CCN763" s="168"/>
      <c r="CCO763" s="508"/>
      <c r="CCP763" s="508"/>
      <c r="CCQ763" s="508"/>
      <c r="CCR763" s="508"/>
      <c r="CCS763" s="508"/>
      <c r="CCT763" s="508"/>
      <c r="CCU763" s="508"/>
      <c r="CCV763" s="508"/>
      <c r="CCW763" s="508"/>
      <c r="CCX763" s="508"/>
      <c r="CCY763" s="508"/>
      <c r="CCZ763" s="508"/>
      <c r="CDA763" s="508"/>
      <c r="CDB763" s="508"/>
      <c r="CDC763" s="508"/>
      <c r="CDD763" s="508"/>
      <c r="CDE763" s="508"/>
      <c r="CDF763" s="508"/>
      <c r="CDG763" s="508"/>
      <c r="CDH763" s="508"/>
      <c r="CDI763" s="508"/>
      <c r="CDJ763" s="508"/>
      <c r="CDK763" s="508"/>
      <c r="CDL763" s="508"/>
      <c r="CDM763" s="89"/>
      <c r="CDN763" s="89"/>
      <c r="CDO763" s="89"/>
      <c r="CDP763" s="89"/>
      <c r="CDQ763" s="89"/>
      <c r="CDR763" s="508"/>
      <c r="CDS763" s="508"/>
      <c r="CDT763" s="89"/>
      <c r="CDU763" s="89"/>
      <c r="CDV763" s="508"/>
      <c r="CDW763" s="508"/>
      <c r="CDX763" s="89"/>
      <c r="CDY763" s="89"/>
      <c r="CDZ763" s="508"/>
      <c r="CEA763" s="508"/>
      <c r="CEB763" s="508"/>
      <c r="CEC763" s="508"/>
      <c r="CED763" s="508"/>
      <c r="CEE763" s="508"/>
      <c r="CEF763" s="508"/>
      <c r="CEG763" s="89"/>
      <c r="CEH763" s="89"/>
      <c r="CEI763" s="508"/>
      <c r="CEJ763" s="508"/>
      <c r="CEK763" s="89"/>
      <c r="CEL763" s="89"/>
      <c r="CEM763" s="508"/>
      <c r="CEN763" s="508"/>
      <c r="CEO763" s="508"/>
      <c r="CEP763" s="508"/>
      <c r="CEQ763" s="508"/>
      <c r="CER763" s="203"/>
      <c r="CES763" s="107"/>
      <c r="CET763" s="508"/>
      <c r="CEU763" s="508"/>
      <c r="CEV763" s="508"/>
      <c r="CEW763" s="508"/>
      <c r="CEX763" s="508"/>
      <c r="CEY763" s="508"/>
      <c r="CEZ763" s="508"/>
      <c r="CFA763" s="168"/>
      <c r="CFB763" s="168"/>
      <c r="CFC763" s="168"/>
      <c r="CFD763" s="168"/>
      <c r="CFE763" s="168"/>
      <c r="CFF763" s="168"/>
      <c r="CFG763" s="168"/>
      <c r="CFH763" s="168"/>
      <c r="CFI763" s="168"/>
      <c r="CFJ763" s="168"/>
      <c r="CFK763" s="168"/>
      <c r="CFL763" s="168"/>
      <c r="CFM763" s="168"/>
      <c r="CFN763" s="168"/>
      <c r="CFO763" s="168"/>
      <c r="CFP763" s="168"/>
      <c r="CFQ763" s="168"/>
      <c r="CFR763" s="168"/>
      <c r="CFS763" s="168"/>
      <c r="CFT763" s="168"/>
      <c r="CFU763" s="168"/>
      <c r="CFV763" s="168"/>
      <c r="CFW763" s="168"/>
      <c r="CFX763" s="168"/>
      <c r="CFY763" s="168"/>
      <c r="CFZ763" s="168"/>
      <c r="CGA763" s="168"/>
      <c r="CGB763" s="168"/>
      <c r="CGC763" s="168"/>
      <c r="CGD763" s="168"/>
      <c r="CGE763" s="168"/>
      <c r="CGF763" s="168"/>
      <c r="CGG763" s="168"/>
      <c r="CGH763" s="168"/>
      <c r="CGI763" s="168"/>
      <c r="CGJ763" s="168"/>
      <c r="CGK763" s="168"/>
      <c r="CGL763" s="168"/>
      <c r="CGM763" s="168"/>
      <c r="CGN763" s="168"/>
      <c r="CGO763" s="168"/>
      <c r="CGP763" s="168"/>
      <c r="CGQ763" s="168"/>
      <c r="CGR763" s="168"/>
      <c r="CGS763" s="508"/>
      <c r="CGT763" s="508"/>
      <c r="CGU763" s="508"/>
      <c r="CGV763" s="508"/>
      <c r="CGW763" s="508"/>
      <c r="CGX763" s="508"/>
      <c r="CGY763" s="508"/>
      <c r="CGZ763" s="508"/>
      <c r="CHA763" s="508"/>
      <c r="CHB763" s="508"/>
      <c r="CHC763" s="508"/>
      <c r="CHD763" s="508"/>
      <c r="CHE763" s="508"/>
      <c r="CHF763" s="508"/>
      <c r="CHG763" s="508"/>
      <c r="CHH763" s="508"/>
      <c r="CHI763" s="508"/>
      <c r="CHJ763" s="508"/>
      <c r="CHK763" s="508"/>
      <c r="CHL763" s="508"/>
      <c r="CHM763" s="508"/>
      <c r="CHN763" s="508"/>
      <c r="CHO763" s="508"/>
      <c r="CHP763" s="508"/>
      <c r="CHQ763" s="89"/>
      <c r="CHR763" s="89"/>
      <c r="CHS763" s="89"/>
      <c r="CHT763" s="89"/>
      <c r="CHU763" s="89"/>
      <c r="CHV763" s="508"/>
      <c r="CHW763" s="508"/>
      <c r="CHX763" s="89"/>
      <c r="CHY763" s="89"/>
      <c r="CHZ763" s="508"/>
      <c r="CIA763" s="508"/>
      <c r="CIB763" s="89"/>
      <c r="CIC763" s="89"/>
      <c r="CID763" s="508"/>
      <c r="CIE763" s="508"/>
      <c r="CIF763" s="508"/>
      <c r="CIG763" s="508"/>
      <c r="CIH763" s="508"/>
      <c r="CII763" s="508"/>
      <c r="CIJ763" s="508"/>
      <c r="CIK763" s="89"/>
      <c r="CIL763" s="89"/>
      <c r="CIM763" s="508"/>
      <c r="CIN763" s="508"/>
      <c r="CIO763" s="89"/>
      <c r="CIP763" s="89"/>
      <c r="CIQ763" s="508"/>
      <c r="CIR763" s="508"/>
      <c r="CIS763" s="508"/>
      <c r="CIT763" s="508"/>
      <c r="CIU763" s="508"/>
      <c r="CIV763" s="203"/>
      <c r="CIW763" s="107"/>
      <c r="CIX763" s="508"/>
      <c r="CIY763" s="508"/>
      <c r="CIZ763" s="508"/>
      <c r="CJA763" s="508"/>
      <c r="CJB763" s="508"/>
      <c r="CJC763" s="508"/>
      <c r="CJD763" s="508"/>
      <c r="CJE763" s="168"/>
      <c r="CJF763" s="168"/>
      <c r="CJG763" s="168"/>
      <c r="CJH763" s="168"/>
      <c r="CJI763" s="168"/>
      <c r="CJJ763" s="168"/>
      <c r="CJK763" s="168"/>
      <c r="CJL763" s="168"/>
      <c r="CJM763" s="168"/>
      <c r="CJN763" s="168"/>
      <c r="CJO763" s="168"/>
      <c r="CJP763" s="168"/>
      <c r="CJQ763" s="168"/>
      <c r="CJR763" s="168"/>
      <c r="CJS763" s="168"/>
      <c r="CJT763" s="168"/>
      <c r="CJU763" s="168"/>
      <c r="CJV763" s="168"/>
      <c r="CJW763" s="168"/>
      <c r="CJX763" s="168"/>
      <c r="CJY763" s="168"/>
      <c r="CJZ763" s="168"/>
      <c r="CKA763" s="168"/>
      <c r="CKB763" s="168"/>
      <c r="CKC763" s="168"/>
      <c r="CKD763" s="168"/>
      <c r="CKE763" s="168"/>
      <c r="CKF763" s="168"/>
      <c r="CKG763" s="168"/>
      <c r="CKH763" s="168"/>
      <c r="CKI763" s="168"/>
      <c r="CKJ763" s="168"/>
      <c r="CKK763" s="168"/>
      <c r="CKL763" s="168"/>
      <c r="CKM763" s="168"/>
      <c r="CKN763" s="168"/>
      <c r="CKO763" s="168"/>
      <c r="CKP763" s="168"/>
      <c r="CKQ763" s="168"/>
      <c r="CKR763" s="168"/>
      <c r="CKS763" s="168"/>
      <c r="CKT763" s="168"/>
      <c r="CKU763" s="168"/>
      <c r="CKV763" s="168"/>
      <c r="CKW763" s="508"/>
      <c r="CKX763" s="508"/>
      <c r="CKY763" s="508"/>
      <c r="CKZ763" s="508"/>
      <c r="CLA763" s="508"/>
      <c r="CLB763" s="508"/>
      <c r="CLC763" s="508"/>
      <c r="CLD763" s="508"/>
      <c r="CLE763" s="508"/>
      <c r="CLF763" s="508"/>
      <c r="CLG763" s="508"/>
      <c r="CLH763" s="508"/>
      <c r="CLI763" s="508"/>
      <c r="CLJ763" s="508"/>
      <c r="CLK763" s="508"/>
      <c r="CLL763" s="508"/>
      <c r="CLM763" s="508"/>
      <c r="CLN763" s="508"/>
      <c r="CLO763" s="508"/>
      <c r="CLP763" s="508"/>
      <c r="CLQ763" s="508"/>
      <c r="CLR763" s="508"/>
      <c r="CLS763" s="508"/>
      <c r="CLT763" s="508"/>
      <c r="CLU763" s="89"/>
      <c r="CLV763" s="89"/>
      <c r="CLW763" s="89"/>
      <c r="CLX763" s="89"/>
      <c r="CLY763" s="89"/>
      <c r="CLZ763" s="508"/>
      <c r="CMA763" s="508"/>
      <c r="CMB763" s="89"/>
      <c r="CMC763" s="89"/>
      <c r="CMD763" s="508"/>
      <c r="CME763" s="508"/>
      <c r="CMF763" s="89"/>
      <c r="CMG763" s="89"/>
      <c r="CMH763" s="508"/>
      <c r="CMI763" s="508"/>
      <c r="CMJ763" s="508"/>
      <c r="CMK763" s="508"/>
      <c r="CML763" s="508"/>
      <c r="CMM763" s="508"/>
      <c r="CMN763" s="508"/>
      <c r="CMO763" s="89"/>
      <c r="CMP763" s="89"/>
      <c r="CMQ763" s="508"/>
      <c r="CMR763" s="508"/>
      <c r="CMS763" s="89"/>
      <c r="CMT763" s="89"/>
      <c r="CMU763" s="508"/>
      <c r="CMV763" s="508"/>
      <c r="CMW763" s="508"/>
      <c r="CMX763" s="508"/>
      <c r="CMY763" s="508"/>
      <c r="CMZ763" s="203"/>
      <c r="CNA763" s="107"/>
      <c r="CNB763" s="508"/>
      <c r="CNC763" s="508"/>
      <c r="CND763" s="508"/>
      <c r="CNE763" s="508"/>
      <c r="CNF763" s="508"/>
      <c r="CNG763" s="508"/>
      <c r="CNH763" s="508"/>
      <c r="CNI763" s="168"/>
      <c r="CNJ763" s="168"/>
      <c r="CNK763" s="168"/>
      <c r="CNL763" s="168"/>
      <c r="CNM763" s="168"/>
      <c r="CNN763" s="168"/>
      <c r="CNO763" s="168"/>
      <c r="CNP763" s="168"/>
      <c r="CNQ763" s="168"/>
      <c r="CNR763" s="168"/>
      <c r="CNS763" s="168"/>
      <c r="CNT763" s="168"/>
      <c r="CNU763" s="168"/>
      <c r="CNV763" s="168"/>
      <c r="CNW763" s="168"/>
      <c r="CNX763" s="168"/>
      <c r="CNY763" s="168"/>
      <c r="CNZ763" s="168"/>
      <c r="COA763" s="168"/>
      <c r="COB763" s="168"/>
      <c r="COC763" s="168"/>
      <c r="COD763" s="168"/>
      <c r="COE763" s="168"/>
      <c r="COF763" s="168"/>
      <c r="COG763" s="168"/>
      <c r="COH763" s="168"/>
      <c r="COI763" s="168"/>
      <c r="COJ763" s="168"/>
      <c r="COK763" s="168"/>
      <c r="COL763" s="168"/>
      <c r="COM763" s="168"/>
      <c r="CON763" s="168"/>
      <c r="COO763" s="168"/>
      <c r="COP763" s="168"/>
      <c r="COQ763" s="168"/>
      <c r="COR763" s="168"/>
      <c r="COS763" s="168"/>
      <c r="COT763" s="168"/>
      <c r="COU763" s="168"/>
      <c r="COV763" s="168"/>
      <c r="COW763" s="168"/>
      <c r="COX763" s="168"/>
      <c r="COY763" s="168"/>
      <c r="COZ763" s="168"/>
      <c r="CPA763" s="508"/>
      <c r="CPB763" s="508"/>
      <c r="CPC763" s="508"/>
      <c r="CPD763" s="508"/>
      <c r="CPE763" s="508"/>
      <c r="CPF763" s="508"/>
      <c r="CPG763" s="508"/>
      <c r="CPH763" s="508"/>
      <c r="CPI763" s="508"/>
      <c r="CPJ763" s="508"/>
      <c r="CPK763" s="508"/>
      <c r="CPL763" s="508"/>
      <c r="CPM763" s="508"/>
      <c r="CPN763" s="508"/>
      <c r="CPO763" s="508"/>
      <c r="CPP763" s="508"/>
      <c r="CPQ763" s="508"/>
      <c r="CPR763" s="508"/>
      <c r="CPS763" s="508"/>
      <c r="CPT763" s="508"/>
      <c r="CPU763" s="508"/>
      <c r="CPV763" s="508"/>
      <c r="CPW763" s="508"/>
      <c r="CPX763" s="508"/>
      <c r="CPY763" s="89"/>
      <c r="CPZ763" s="89"/>
      <c r="CQA763" s="89"/>
      <c r="CQB763" s="89"/>
      <c r="CQC763" s="89"/>
      <c r="CQD763" s="508"/>
      <c r="CQE763" s="508"/>
      <c r="CQF763" s="89"/>
      <c r="CQG763" s="89"/>
      <c r="CQH763" s="508"/>
      <c r="CQI763" s="508"/>
      <c r="CQJ763" s="89"/>
      <c r="CQK763" s="89"/>
      <c r="CQL763" s="508"/>
      <c r="CQM763" s="508"/>
      <c r="CQN763" s="508"/>
      <c r="CQO763" s="508"/>
      <c r="CQP763" s="508"/>
      <c r="CQQ763" s="508"/>
      <c r="CQR763" s="508"/>
      <c r="CQS763" s="89"/>
      <c r="CQT763" s="89"/>
      <c r="CQU763" s="508"/>
      <c r="CQV763" s="508"/>
      <c r="CQW763" s="89"/>
      <c r="CQX763" s="89"/>
      <c r="CQY763" s="508"/>
      <c r="CQZ763" s="508"/>
      <c r="CRA763" s="508"/>
      <c r="CRB763" s="508"/>
      <c r="CRC763" s="508"/>
      <c r="CRD763" s="203"/>
      <c r="CRE763" s="107"/>
      <c r="CRF763" s="508"/>
      <c r="CRG763" s="508"/>
      <c r="CRH763" s="508"/>
      <c r="CRI763" s="508"/>
      <c r="CRJ763" s="508"/>
      <c r="CRK763" s="508"/>
      <c r="CRL763" s="508"/>
      <c r="CRM763" s="168"/>
      <c r="CRN763" s="168"/>
      <c r="CRO763" s="168"/>
      <c r="CRP763" s="168"/>
      <c r="CRQ763" s="168"/>
      <c r="CRR763" s="168"/>
      <c r="CRS763" s="168"/>
      <c r="CRT763" s="168"/>
      <c r="CRU763" s="168"/>
      <c r="CRV763" s="168"/>
      <c r="CRW763" s="168"/>
      <c r="CRX763" s="168"/>
      <c r="CRY763" s="168"/>
      <c r="CRZ763" s="168"/>
      <c r="CSA763" s="168"/>
      <c r="CSB763" s="168"/>
      <c r="CSC763" s="168"/>
      <c r="CSD763" s="168"/>
      <c r="CSE763" s="168"/>
      <c r="CSF763" s="168"/>
      <c r="CSG763" s="168"/>
      <c r="CSH763" s="168"/>
      <c r="CSI763" s="168"/>
      <c r="CSJ763" s="168"/>
      <c r="CSK763" s="168"/>
      <c r="CSL763" s="168"/>
      <c r="CSM763" s="168"/>
      <c r="CSN763" s="168"/>
      <c r="CSO763" s="168"/>
      <c r="CSP763" s="168"/>
      <c r="CSQ763" s="168"/>
      <c r="CSR763" s="168"/>
      <c r="CSS763" s="168"/>
      <c r="CST763" s="168"/>
      <c r="CSU763" s="168"/>
      <c r="CSV763" s="168"/>
      <c r="CSW763" s="168"/>
      <c r="CSX763" s="168"/>
      <c r="CSY763" s="168"/>
      <c r="CSZ763" s="168"/>
      <c r="CTA763" s="168"/>
      <c r="CTB763" s="168"/>
      <c r="CTC763" s="168"/>
      <c r="CTD763" s="168"/>
      <c r="CTE763" s="508"/>
      <c r="CTF763" s="508"/>
      <c r="CTG763" s="508"/>
      <c r="CTH763" s="508"/>
      <c r="CTI763" s="508"/>
      <c r="CTJ763" s="508"/>
      <c r="CTK763" s="508"/>
      <c r="CTL763" s="508"/>
      <c r="CTM763" s="508"/>
      <c r="CTN763" s="508"/>
      <c r="CTO763" s="508"/>
      <c r="CTP763" s="508"/>
      <c r="CTQ763" s="508"/>
      <c r="CTR763" s="508"/>
      <c r="CTS763" s="508"/>
      <c r="CTT763" s="508"/>
      <c r="CTU763" s="508"/>
      <c r="CTV763" s="508"/>
      <c r="CTW763" s="508"/>
      <c r="CTX763" s="508"/>
      <c r="CTY763" s="508"/>
      <c r="CTZ763" s="508"/>
      <c r="CUA763" s="508"/>
      <c r="CUB763" s="508"/>
      <c r="CUC763" s="89"/>
      <c r="CUD763" s="89"/>
      <c r="CUE763" s="89"/>
      <c r="CUF763" s="89"/>
      <c r="CUG763" s="89"/>
      <c r="CUH763" s="508"/>
      <c r="CUI763" s="508"/>
      <c r="CUJ763" s="89"/>
      <c r="CUK763" s="89"/>
      <c r="CUL763" s="508"/>
      <c r="CUM763" s="508"/>
      <c r="CUN763" s="89"/>
      <c r="CUO763" s="89"/>
      <c r="CUP763" s="508"/>
      <c r="CUQ763" s="508"/>
      <c r="CUR763" s="508"/>
      <c r="CUS763" s="508"/>
      <c r="CUT763" s="508"/>
      <c r="CUU763" s="508"/>
      <c r="CUV763" s="508"/>
      <c r="CUW763" s="89"/>
      <c r="CUX763" s="89"/>
      <c r="CUY763" s="508"/>
      <c r="CUZ763" s="508"/>
      <c r="CVA763" s="89"/>
      <c r="CVB763" s="89"/>
      <c r="CVC763" s="508"/>
      <c r="CVD763" s="508"/>
      <c r="CVE763" s="508"/>
      <c r="CVF763" s="508"/>
      <c r="CVG763" s="508"/>
      <c r="CVH763" s="203"/>
      <c r="CVI763" s="107"/>
      <c r="CVJ763" s="508"/>
      <c r="CVK763" s="508"/>
      <c r="CVL763" s="508"/>
      <c r="CVM763" s="508"/>
      <c r="CVN763" s="508"/>
      <c r="CVO763" s="508"/>
      <c r="CVP763" s="508"/>
      <c r="CVQ763" s="168"/>
      <c r="CVR763" s="168"/>
      <c r="CVS763" s="168"/>
      <c r="CVT763" s="168"/>
      <c r="CVU763" s="168"/>
      <c r="CVV763" s="168"/>
      <c r="CVW763" s="168"/>
      <c r="CVX763" s="168"/>
      <c r="CVY763" s="168"/>
      <c r="CVZ763" s="168"/>
      <c r="CWA763" s="168"/>
      <c r="CWB763" s="168"/>
      <c r="CWC763" s="168"/>
      <c r="CWD763" s="168"/>
      <c r="CWE763" s="168"/>
      <c r="CWF763" s="168"/>
      <c r="CWG763" s="168"/>
      <c r="CWH763" s="168"/>
      <c r="CWI763" s="168"/>
      <c r="CWJ763" s="168"/>
      <c r="CWK763" s="168"/>
      <c r="CWL763" s="168"/>
      <c r="CWM763" s="168"/>
      <c r="CWN763" s="168"/>
      <c r="CWO763" s="168"/>
      <c r="CWP763" s="168"/>
      <c r="CWQ763" s="168"/>
      <c r="CWR763" s="168"/>
      <c r="CWS763" s="168"/>
      <c r="CWT763" s="168"/>
      <c r="CWU763" s="168"/>
      <c r="CWV763" s="168"/>
      <c r="CWW763" s="168"/>
      <c r="CWX763" s="168"/>
      <c r="CWY763" s="168"/>
      <c r="CWZ763" s="168"/>
      <c r="CXA763" s="168"/>
      <c r="CXB763" s="168"/>
      <c r="CXC763" s="168"/>
      <c r="CXD763" s="168"/>
      <c r="CXE763" s="168"/>
      <c r="CXF763" s="168"/>
      <c r="CXG763" s="168"/>
      <c r="CXH763" s="168"/>
      <c r="CXI763" s="508"/>
      <c r="CXJ763" s="508"/>
      <c r="CXK763" s="508"/>
      <c r="CXL763" s="508"/>
      <c r="CXM763" s="508"/>
      <c r="CXN763" s="508"/>
      <c r="CXO763" s="508"/>
      <c r="CXP763" s="508"/>
      <c r="CXQ763" s="508"/>
      <c r="CXR763" s="508"/>
      <c r="CXS763" s="508"/>
      <c r="CXT763" s="508"/>
      <c r="CXU763" s="508"/>
      <c r="CXV763" s="508"/>
      <c r="CXW763" s="508"/>
      <c r="CXX763" s="508"/>
      <c r="CXY763" s="508"/>
      <c r="CXZ763" s="508"/>
      <c r="CYA763" s="508"/>
      <c r="CYB763" s="508"/>
      <c r="CYC763" s="508"/>
      <c r="CYD763" s="508"/>
      <c r="CYE763" s="508"/>
      <c r="CYF763" s="508"/>
      <c r="CYG763" s="89"/>
      <c r="CYH763" s="89"/>
      <c r="CYI763" s="89"/>
      <c r="CYJ763" s="89"/>
      <c r="CYK763" s="89"/>
      <c r="CYL763" s="508"/>
      <c r="CYM763" s="508"/>
      <c r="CYN763" s="89"/>
      <c r="CYO763" s="89"/>
      <c r="CYP763" s="508"/>
      <c r="CYQ763" s="508"/>
      <c r="CYR763" s="89"/>
      <c r="CYS763" s="89"/>
      <c r="CYT763" s="508"/>
      <c r="CYU763" s="508"/>
      <c r="CYV763" s="508"/>
      <c r="CYW763" s="508"/>
      <c r="CYX763" s="508"/>
      <c r="CYY763" s="508"/>
      <c r="CYZ763" s="508"/>
      <c r="CZA763" s="89"/>
      <c r="CZB763" s="89"/>
      <c r="CZC763" s="508"/>
      <c r="CZD763" s="508"/>
      <c r="CZE763" s="89"/>
      <c r="CZF763" s="89"/>
      <c r="CZG763" s="508"/>
      <c r="CZH763" s="508"/>
      <c r="CZI763" s="508"/>
      <c r="CZJ763" s="508"/>
      <c r="CZK763" s="508"/>
      <c r="CZL763" s="203"/>
      <c r="CZM763" s="107"/>
      <c r="CZN763" s="508"/>
      <c r="CZO763" s="508"/>
      <c r="CZP763" s="508"/>
      <c r="CZQ763" s="508"/>
      <c r="CZR763" s="508"/>
      <c r="CZS763" s="508"/>
      <c r="CZT763" s="508"/>
      <c r="CZU763" s="168"/>
      <c r="CZV763" s="168"/>
      <c r="CZW763" s="168"/>
      <c r="CZX763" s="168"/>
      <c r="CZY763" s="168"/>
      <c r="CZZ763" s="168"/>
      <c r="DAA763" s="168"/>
      <c r="DAB763" s="168"/>
      <c r="DAC763" s="168"/>
      <c r="DAD763" s="168"/>
      <c r="DAE763" s="168"/>
      <c r="DAF763" s="168"/>
      <c r="DAG763" s="168"/>
      <c r="DAH763" s="168"/>
      <c r="DAI763" s="168"/>
      <c r="DAJ763" s="168"/>
      <c r="DAK763" s="168"/>
      <c r="DAL763" s="168"/>
      <c r="DAM763" s="168"/>
      <c r="DAN763" s="168"/>
      <c r="DAO763" s="168"/>
      <c r="DAP763" s="168"/>
      <c r="DAQ763" s="168"/>
      <c r="DAR763" s="168"/>
      <c r="DAS763" s="168"/>
      <c r="DAT763" s="168"/>
      <c r="DAU763" s="168"/>
      <c r="DAV763" s="168"/>
      <c r="DAW763" s="168"/>
      <c r="DAX763" s="168"/>
      <c r="DAY763" s="168"/>
      <c r="DAZ763" s="168"/>
      <c r="DBA763" s="168"/>
      <c r="DBB763" s="168"/>
      <c r="DBC763" s="168"/>
      <c r="DBD763" s="168"/>
      <c r="DBE763" s="168"/>
      <c r="DBF763" s="168"/>
      <c r="DBG763" s="168"/>
      <c r="DBH763" s="168"/>
      <c r="DBI763" s="168"/>
      <c r="DBJ763" s="168"/>
      <c r="DBK763" s="168"/>
      <c r="DBL763" s="168"/>
      <c r="DBM763" s="508"/>
      <c r="DBN763" s="508"/>
      <c r="DBO763" s="508"/>
      <c r="DBP763" s="508"/>
      <c r="DBQ763" s="508"/>
      <c r="DBR763" s="508"/>
      <c r="DBS763" s="508"/>
      <c r="DBT763" s="508"/>
      <c r="DBU763" s="508"/>
      <c r="DBV763" s="508"/>
      <c r="DBW763" s="508"/>
      <c r="DBX763" s="508"/>
      <c r="DBY763" s="508"/>
      <c r="DBZ763" s="508"/>
      <c r="DCA763" s="508"/>
      <c r="DCB763" s="508"/>
      <c r="DCC763" s="508"/>
      <c r="DCD763" s="508"/>
      <c r="DCE763" s="508"/>
      <c r="DCF763" s="508"/>
      <c r="DCG763" s="508"/>
      <c r="DCH763" s="508"/>
      <c r="DCI763" s="508"/>
      <c r="DCJ763" s="508"/>
      <c r="DCK763" s="89"/>
      <c r="DCL763" s="89"/>
      <c r="DCM763" s="89"/>
      <c r="DCN763" s="89"/>
      <c r="DCO763" s="89"/>
      <c r="DCP763" s="508"/>
      <c r="DCQ763" s="508"/>
      <c r="DCR763" s="89"/>
      <c r="DCS763" s="89"/>
      <c r="DCT763" s="508"/>
      <c r="DCU763" s="508"/>
      <c r="DCV763" s="89"/>
      <c r="DCW763" s="89"/>
      <c r="DCX763" s="508"/>
      <c r="DCY763" s="508"/>
      <c r="DCZ763" s="508"/>
      <c r="DDA763" s="508"/>
      <c r="DDB763" s="508"/>
      <c r="DDC763" s="508"/>
      <c r="DDD763" s="508"/>
      <c r="DDE763" s="89"/>
      <c r="DDF763" s="89"/>
      <c r="DDG763" s="508"/>
      <c r="DDH763" s="508"/>
      <c r="DDI763" s="89"/>
      <c r="DDJ763" s="89"/>
      <c r="DDK763" s="508"/>
      <c r="DDL763" s="508"/>
      <c r="DDM763" s="508"/>
      <c r="DDN763" s="508"/>
      <c r="DDO763" s="508"/>
      <c r="DDP763" s="203"/>
      <c r="DDQ763" s="107"/>
      <c r="DDR763" s="508"/>
      <c r="DDS763" s="508"/>
      <c r="DDT763" s="508"/>
      <c r="DDU763" s="508"/>
      <c r="DDV763" s="508"/>
      <c r="DDW763" s="508"/>
      <c r="DDX763" s="508"/>
      <c r="DDY763" s="168"/>
      <c r="DDZ763" s="168"/>
      <c r="DEA763" s="168"/>
      <c r="DEB763" s="168"/>
      <c r="DEC763" s="168"/>
      <c r="DED763" s="168"/>
      <c r="DEE763" s="168"/>
      <c r="DEF763" s="168"/>
      <c r="DEG763" s="168"/>
      <c r="DEH763" s="168"/>
      <c r="DEI763" s="168"/>
      <c r="DEJ763" s="168"/>
      <c r="DEK763" s="168"/>
      <c r="DEL763" s="168"/>
      <c r="DEM763" s="168"/>
      <c r="DEN763" s="168"/>
      <c r="DEO763" s="168"/>
      <c r="DEP763" s="168"/>
      <c r="DEQ763" s="168"/>
      <c r="DER763" s="168"/>
      <c r="DES763" s="168"/>
      <c r="DET763" s="168"/>
      <c r="DEU763" s="168"/>
      <c r="DEV763" s="168"/>
      <c r="DEW763" s="168"/>
      <c r="DEX763" s="168"/>
      <c r="DEY763" s="168"/>
      <c r="DEZ763" s="168"/>
      <c r="DFA763" s="168"/>
      <c r="DFB763" s="168"/>
      <c r="DFC763" s="168"/>
      <c r="DFD763" s="168"/>
      <c r="DFE763" s="168"/>
      <c r="DFF763" s="168"/>
      <c r="DFG763" s="168"/>
      <c r="DFH763" s="168"/>
      <c r="DFI763" s="168"/>
      <c r="DFJ763" s="168"/>
      <c r="DFK763" s="168"/>
      <c r="DFL763" s="168"/>
      <c r="DFM763" s="168"/>
      <c r="DFN763" s="168"/>
      <c r="DFO763" s="168"/>
      <c r="DFP763" s="168"/>
      <c r="DFQ763" s="508"/>
      <c r="DFR763" s="508"/>
      <c r="DFS763" s="508"/>
      <c r="DFT763" s="508"/>
      <c r="DFU763" s="508"/>
      <c r="DFV763" s="508"/>
      <c r="DFW763" s="508"/>
      <c r="DFX763" s="508"/>
      <c r="DFY763" s="508"/>
      <c r="DFZ763" s="508"/>
      <c r="DGA763" s="508"/>
      <c r="DGB763" s="508"/>
      <c r="DGC763" s="508"/>
      <c r="DGD763" s="508"/>
      <c r="DGE763" s="508"/>
      <c r="DGF763" s="508"/>
      <c r="DGG763" s="508"/>
      <c r="DGH763" s="508"/>
      <c r="DGI763" s="508"/>
      <c r="DGJ763" s="508"/>
      <c r="DGK763" s="508"/>
      <c r="DGL763" s="508"/>
      <c r="DGM763" s="508"/>
      <c r="DGN763" s="508"/>
      <c r="DGO763" s="89"/>
      <c r="DGP763" s="89"/>
      <c r="DGQ763" s="89"/>
      <c r="DGR763" s="89"/>
      <c r="DGS763" s="89"/>
      <c r="DGT763" s="508"/>
      <c r="DGU763" s="508"/>
      <c r="DGV763" s="89"/>
      <c r="DGW763" s="89"/>
      <c r="DGX763" s="508"/>
      <c r="DGY763" s="508"/>
      <c r="DGZ763" s="89"/>
      <c r="DHA763" s="89"/>
      <c r="DHB763" s="508"/>
      <c r="DHC763" s="508"/>
      <c r="DHD763" s="508"/>
      <c r="DHE763" s="508"/>
      <c r="DHF763" s="508"/>
      <c r="DHG763" s="508"/>
      <c r="DHH763" s="508"/>
      <c r="DHI763" s="89"/>
      <c r="DHJ763" s="89"/>
      <c r="DHK763" s="508"/>
      <c r="DHL763" s="508"/>
      <c r="DHM763" s="89"/>
      <c r="DHN763" s="89"/>
      <c r="DHO763" s="508"/>
      <c r="DHP763" s="508"/>
      <c r="DHQ763" s="508"/>
      <c r="DHR763" s="508"/>
      <c r="DHS763" s="508"/>
      <c r="DHT763" s="203"/>
      <c r="DHU763" s="107"/>
      <c r="DHV763" s="508"/>
      <c r="DHW763" s="508"/>
      <c r="DHX763" s="508"/>
      <c r="DHY763" s="508"/>
      <c r="DHZ763" s="508"/>
      <c r="DIA763" s="508"/>
      <c r="DIB763" s="508"/>
      <c r="DIC763" s="168"/>
      <c r="DID763" s="168"/>
      <c r="DIE763" s="168"/>
      <c r="DIF763" s="168"/>
      <c r="DIG763" s="168"/>
      <c r="DIH763" s="168"/>
      <c r="DII763" s="168"/>
      <c r="DIJ763" s="168"/>
      <c r="DIK763" s="168"/>
      <c r="DIL763" s="168"/>
      <c r="DIM763" s="168"/>
      <c r="DIN763" s="168"/>
      <c r="DIO763" s="168"/>
      <c r="DIP763" s="168"/>
      <c r="DIQ763" s="168"/>
      <c r="DIR763" s="168"/>
      <c r="DIS763" s="168"/>
      <c r="DIT763" s="168"/>
      <c r="DIU763" s="168"/>
      <c r="DIV763" s="168"/>
      <c r="DIW763" s="168"/>
      <c r="DIX763" s="168"/>
      <c r="DIY763" s="168"/>
      <c r="DIZ763" s="168"/>
      <c r="DJA763" s="168"/>
      <c r="DJB763" s="168"/>
      <c r="DJC763" s="168"/>
      <c r="DJD763" s="168"/>
      <c r="DJE763" s="168"/>
      <c r="DJF763" s="168"/>
      <c r="DJG763" s="168"/>
      <c r="DJH763" s="168"/>
      <c r="DJI763" s="168"/>
      <c r="DJJ763" s="168"/>
      <c r="DJK763" s="168"/>
      <c r="DJL763" s="168"/>
      <c r="DJM763" s="168"/>
      <c r="DJN763" s="168"/>
      <c r="DJO763" s="168"/>
      <c r="DJP763" s="168"/>
      <c r="DJQ763" s="168"/>
      <c r="DJR763" s="168"/>
      <c r="DJS763" s="168"/>
      <c r="DJT763" s="168"/>
      <c r="DJU763" s="508"/>
      <c r="DJV763" s="508"/>
      <c r="DJW763" s="508"/>
      <c r="DJX763" s="508"/>
      <c r="DJY763" s="508"/>
      <c r="DJZ763" s="508"/>
      <c r="DKA763" s="508"/>
      <c r="DKB763" s="508"/>
      <c r="DKC763" s="508"/>
      <c r="DKD763" s="508"/>
      <c r="DKE763" s="508"/>
      <c r="DKF763" s="508"/>
      <c r="DKG763" s="508"/>
      <c r="DKH763" s="508"/>
      <c r="DKI763" s="508"/>
      <c r="DKJ763" s="508"/>
      <c r="DKK763" s="508"/>
      <c r="DKL763" s="508"/>
      <c r="DKM763" s="508"/>
      <c r="DKN763" s="508"/>
      <c r="DKO763" s="508"/>
      <c r="DKP763" s="508"/>
      <c r="DKQ763" s="508"/>
      <c r="DKR763" s="508"/>
      <c r="DKS763" s="89"/>
      <c r="DKT763" s="89"/>
      <c r="DKU763" s="89"/>
      <c r="DKV763" s="89"/>
      <c r="DKW763" s="89"/>
      <c r="DKX763" s="508"/>
      <c r="DKY763" s="508"/>
      <c r="DKZ763" s="89"/>
      <c r="DLA763" s="89"/>
      <c r="DLB763" s="508"/>
      <c r="DLC763" s="508"/>
      <c r="DLD763" s="89"/>
      <c r="DLE763" s="89"/>
      <c r="DLF763" s="508"/>
      <c r="DLG763" s="508"/>
      <c r="DLH763" s="508"/>
      <c r="DLI763" s="508"/>
      <c r="DLJ763" s="508"/>
      <c r="DLK763" s="508"/>
      <c r="DLL763" s="508"/>
      <c r="DLM763" s="89"/>
      <c r="DLN763" s="89"/>
      <c r="DLO763" s="508"/>
      <c r="DLP763" s="508"/>
      <c r="DLQ763" s="89"/>
      <c r="DLR763" s="89"/>
      <c r="DLS763" s="508"/>
      <c r="DLT763" s="508"/>
      <c r="DLU763" s="508"/>
      <c r="DLV763" s="508"/>
      <c r="DLW763" s="508"/>
      <c r="DLX763" s="203"/>
      <c r="DLY763" s="107"/>
      <c r="DLZ763" s="508"/>
      <c r="DMA763" s="508"/>
      <c r="DMB763" s="508"/>
      <c r="DMC763" s="508"/>
      <c r="DMD763" s="508"/>
      <c r="DME763" s="508"/>
      <c r="DMF763" s="508"/>
      <c r="DMG763" s="168"/>
      <c r="DMH763" s="168"/>
      <c r="DMI763" s="168"/>
      <c r="DMJ763" s="168"/>
      <c r="DMK763" s="168"/>
      <c r="DML763" s="168"/>
      <c r="DMM763" s="168"/>
      <c r="DMN763" s="168"/>
      <c r="DMO763" s="168"/>
      <c r="DMP763" s="168"/>
      <c r="DMQ763" s="168"/>
      <c r="DMR763" s="168"/>
      <c r="DMS763" s="168"/>
      <c r="DMT763" s="168"/>
      <c r="DMU763" s="168"/>
      <c r="DMV763" s="168"/>
      <c r="DMW763" s="168"/>
      <c r="DMX763" s="168"/>
      <c r="DMY763" s="168"/>
      <c r="DMZ763" s="168"/>
      <c r="DNA763" s="168"/>
      <c r="DNB763" s="168"/>
      <c r="DNC763" s="168"/>
      <c r="DND763" s="168"/>
      <c r="DNE763" s="168"/>
      <c r="DNF763" s="168"/>
      <c r="DNG763" s="168"/>
      <c r="DNH763" s="168"/>
      <c r="DNI763" s="168"/>
      <c r="DNJ763" s="168"/>
      <c r="DNK763" s="168"/>
      <c r="DNL763" s="168"/>
      <c r="DNM763" s="168"/>
      <c r="DNN763" s="168"/>
      <c r="DNO763" s="168"/>
      <c r="DNP763" s="168"/>
      <c r="DNQ763" s="168"/>
      <c r="DNR763" s="168"/>
      <c r="DNS763" s="168"/>
      <c r="DNT763" s="168"/>
      <c r="DNU763" s="168"/>
      <c r="DNV763" s="168"/>
      <c r="DNW763" s="168"/>
      <c r="DNX763" s="168"/>
      <c r="DNY763" s="508"/>
      <c r="DNZ763" s="508"/>
      <c r="DOA763" s="508"/>
      <c r="DOB763" s="508"/>
      <c r="DOC763" s="508"/>
      <c r="DOD763" s="508"/>
      <c r="DOE763" s="508"/>
      <c r="DOF763" s="508"/>
      <c r="DOG763" s="508"/>
      <c r="DOH763" s="508"/>
      <c r="DOI763" s="508"/>
      <c r="DOJ763" s="508"/>
      <c r="DOK763" s="508"/>
      <c r="DOL763" s="508"/>
      <c r="DOM763" s="508"/>
      <c r="DON763" s="508"/>
      <c r="DOO763" s="508"/>
      <c r="DOP763" s="508"/>
      <c r="DOQ763" s="508"/>
      <c r="DOR763" s="508"/>
      <c r="DOS763" s="508"/>
      <c r="DOT763" s="508"/>
      <c r="DOU763" s="508"/>
      <c r="DOV763" s="508"/>
      <c r="DOW763" s="89"/>
      <c r="DOX763" s="89"/>
      <c r="DOY763" s="89"/>
      <c r="DOZ763" s="89"/>
      <c r="DPA763" s="89"/>
      <c r="DPB763" s="508"/>
      <c r="DPC763" s="508"/>
      <c r="DPD763" s="89"/>
      <c r="DPE763" s="89"/>
      <c r="DPF763" s="508"/>
      <c r="DPG763" s="508"/>
      <c r="DPH763" s="89"/>
      <c r="DPI763" s="89"/>
      <c r="DPJ763" s="508"/>
      <c r="DPK763" s="508"/>
      <c r="DPL763" s="508"/>
      <c r="DPM763" s="508"/>
      <c r="DPN763" s="508"/>
      <c r="DPO763" s="508"/>
      <c r="DPP763" s="508"/>
      <c r="DPQ763" s="89"/>
      <c r="DPR763" s="89"/>
      <c r="DPS763" s="508"/>
      <c r="DPT763" s="508"/>
      <c r="DPU763" s="89"/>
      <c r="DPV763" s="89"/>
      <c r="DPW763" s="508"/>
      <c r="DPX763" s="508"/>
      <c r="DPY763" s="508"/>
      <c r="DPZ763" s="508"/>
      <c r="DQA763" s="508"/>
      <c r="DQB763" s="203"/>
      <c r="DQC763" s="107"/>
      <c r="DQD763" s="508"/>
      <c r="DQE763" s="508"/>
      <c r="DQF763" s="508"/>
      <c r="DQG763" s="508"/>
      <c r="DQH763" s="508"/>
      <c r="DQI763" s="508"/>
      <c r="DQJ763" s="508"/>
      <c r="DQK763" s="168"/>
      <c r="DQL763" s="168"/>
      <c r="DQM763" s="168"/>
      <c r="DQN763" s="168"/>
      <c r="DQO763" s="168"/>
      <c r="DQP763" s="168"/>
      <c r="DQQ763" s="168"/>
      <c r="DQR763" s="168"/>
      <c r="DQS763" s="168"/>
      <c r="DQT763" s="168"/>
      <c r="DQU763" s="168"/>
      <c r="DQV763" s="168"/>
      <c r="DQW763" s="168"/>
      <c r="DQX763" s="168"/>
      <c r="DQY763" s="168"/>
      <c r="DQZ763" s="168"/>
      <c r="DRA763" s="168"/>
      <c r="DRB763" s="168"/>
      <c r="DRC763" s="168"/>
      <c r="DRD763" s="168"/>
      <c r="DRE763" s="168"/>
      <c r="DRF763" s="168"/>
      <c r="DRG763" s="168"/>
      <c r="DRH763" s="168"/>
      <c r="DRI763" s="168"/>
      <c r="DRJ763" s="168"/>
      <c r="DRK763" s="168"/>
      <c r="DRL763" s="168"/>
      <c r="DRM763" s="168"/>
      <c r="DRN763" s="168"/>
      <c r="DRO763" s="168"/>
      <c r="DRP763" s="168"/>
      <c r="DRQ763" s="168"/>
      <c r="DRR763" s="168"/>
      <c r="DRS763" s="168"/>
      <c r="DRT763" s="168"/>
      <c r="DRU763" s="168"/>
      <c r="DRV763" s="168"/>
      <c r="DRW763" s="168"/>
      <c r="DRX763" s="168"/>
      <c r="DRY763" s="168"/>
      <c r="DRZ763" s="168"/>
      <c r="DSA763" s="168"/>
      <c r="DSB763" s="168"/>
      <c r="DSC763" s="508"/>
      <c r="DSD763" s="508"/>
      <c r="DSE763" s="508"/>
      <c r="DSF763" s="508"/>
      <c r="DSG763" s="508"/>
      <c r="DSH763" s="508"/>
      <c r="DSI763" s="508"/>
      <c r="DSJ763" s="508"/>
      <c r="DSK763" s="508"/>
      <c r="DSL763" s="508"/>
      <c r="DSM763" s="508"/>
      <c r="DSN763" s="508"/>
      <c r="DSO763" s="508"/>
      <c r="DSP763" s="508"/>
      <c r="DSQ763" s="508"/>
      <c r="DSR763" s="508"/>
      <c r="DSS763" s="508"/>
      <c r="DST763" s="508"/>
      <c r="DSU763" s="508"/>
      <c r="DSV763" s="508"/>
      <c r="DSW763" s="508"/>
      <c r="DSX763" s="508"/>
      <c r="DSY763" s="508"/>
      <c r="DSZ763" s="508"/>
      <c r="DTA763" s="89"/>
      <c r="DTB763" s="89"/>
      <c r="DTC763" s="89"/>
      <c r="DTD763" s="89"/>
      <c r="DTE763" s="89"/>
      <c r="DTF763" s="508"/>
      <c r="DTG763" s="508"/>
      <c r="DTH763" s="89"/>
      <c r="DTI763" s="89"/>
      <c r="DTJ763" s="508"/>
      <c r="DTK763" s="508"/>
      <c r="DTL763" s="89"/>
      <c r="DTM763" s="89"/>
      <c r="DTN763" s="508"/>
      <c r="DTO763" s="508"/>
      <c r="DTP763" s="508"/>
      <c r="DTQ763" s="508"/>
      <c r="DTR763" s="508"/>
      <c r="DTS763" s="508"/>
      <c r="DTT763" s="508"/>
      <c r="DTU763" s="89"/>
      <c r="DTV763" s="89"/>
      <c r="DTW763" s="508"/>
      <c r="DTX763" s="508"/>
      <c r="DTY763" s="89"/>
      <c r="DTZ763" s="89"/>
      <c r="DUA763" s="508"/>
      <c r="DUB763" s="508"/>
      <c r="DUC763" s="508"/>
      <c r="DUD763" s="508"/>
      <c r="DUE763" s="508"/>
      <c r="DUF763" s="203"/>
      <c r="DUG763" s="107"/>
      <c r="DUH763" s="508"/>
      <c r="DUI763" s="508"/>
      <c r="DUJ763" s="508"/>
      <c r="DUK763" s="508"/>
      <c r="DUL763" s="508"/>
      <c r="DUM763" s="508"/>
      <c r="DUN763" s="508"/>
      <c r="DUO763" s="168"/>
      <c r="DUP763" s="168"/>
      <c r="DUQ763" s="168"/>
      <c r="DUR763" s="168"/>
      <c r="DUS763" s="168"/>
      <c r="DUT763" s="168"/>
      <c r="DUU763" s="168"/>
      <c r="DUV763" s="168"/>
      <c r="DUW763" s="168"/>
      <c r="DUX763" s="168"/>
      <c r="DUY763" s="168"/>
      <c r="DUZ763" s="168"/>
      <c r="DVA763" s="168"/>
      <c r="DVB763" s="168"/>
      <c r="DVC763" s="168"/>
      <c r="DVD763" s="168"/>
      <c r="DVE763" s="168"/>
      <c r="DVF763" s="168"/>
      <c r="DVG763" s="168"/>
      <c r="DVH763" s="168"/>
      <c r="DVI763" s="168"/>
      <c r="DVJ763" s="168"/>
      <c r="DVK763" s="168"/>
      <c r="DVL763" s="168"/>
      <c r="DVM763" s="168"/>
      <c r="DVN763" s="168"/>
      <c r="DVO763" s="168"/>
      <c r="DVP763" s="168"/>
      <c r="DVQ763" s="168"/>
      <c r="DVR763" s="168"/>
      <c r="DVS763" s="168"/>
      <c r="DVT763" s="168"/>
      <c r="DVU763" s="168"/>
      <c r="DVV763" s="168"/>
      <c r="DVW763" s="168"/>
      <c r="DVX763" s="168"/>
      <c r="DVY763" s="168"/>
      <c r="DVZ763" s="168"/>
      <c r="DWA763" s="168"/>
      <c r="DWB763" s="168"/>
      <c r="DWC763" s="168"/>
      <c r="DWD763" s="168"/>
      <c r="DWE763" s="168"/>
      <c r="DWF763" s="168"/>
      <c r="DWG763" s="508"/>
      <c r="DWH763" s="508"/>
      <c r="DWI763" s="508"/>
      <c r="DWJ763" s="508"/>
      <c r="DWK763" s="508"/>
      <c r="DWL763" s="508"/>
      <c r="DWM763" s="508"/>
      <c r="DWN763" s="508"/>
      <c r="DWO763" s="508"/>
      <c r="DWP763" s="508"/>
      <c r="DWQ763" s="508"/>
      <c r="DWR763" s="508"/>
      <c r="DWS763" s="508"/>
      <c r="DWT763" s="508"/>
      <c r="DWU763" s="508"/>
      <c r="DWV763" s="508"/>
      <c r="DWW763" s="508"/>
      <c r="DWX763" s="508"/>
      <c r="DWY763" s="508"/>
      <c r="DWZ763" s="508"/>
      <c r="DXA763" s="508"/>
      <c r="DXB763" s="508"/>
      <c r="DXC763" s="508"/>
      <c r="DXD763" s="508"/>
      <c r="DXE763" s="89"/>
      <c r="DXF763" s="89"/>
      <c r="DXG763" s="89"/>
      <c r="DXH763" s="89"/>
      <c r="DXI763" s="89"/>
      <c r="DXJ763" s="508"/>
      <c r="DXK763" s="508"/>
      <c r="DXL763" s="89"/>
      <c r="DXM763" s="89"/>
      <c r="DXN763" s="508"/>
      <c r="DXO763" s="508"/>
      <c r="DXP763" s="89"/>
      <c r="DXQ763" s="89"/>
      <c r="DXR763" s="508"/>
      <c r="DXS763" s="508"/>
      <c r="DXT763" s="508"/>
      <c r="DXU763" s="508"/>
      <c r="DXV763" s="508"/>
      <c r="DXW763" s="508"/>
      <c r="DXX763" s="508"/>
      <c r="DXY763" s="89"/>
      <c r="DXZ763" s="89"/>
      <c r="DYA763" s="508"/>
      <c r="DYB763" s="508"/>
      <c r="DYC763" s="89"/>
      <c r="DYD763" s="89"/>
      <c r="DYE763" s="508"/>
      <c r="DYF763" s="508"/>
      <c r="DYG763" s="508"/>
      <c r="DYH763" s="508"/>
      <c r="DYI763" s="508"/>
      <c r="DYJ763" s="203"/>
      <c r="DYK763" s="107"/>
      <c r="DYL763" s="508"/>
      <c r="DYM763" s="508"/>
      <c r="DYN763" s="508"/>
      <c r="DYO763" s="508"/>
      <c r="DYP763" s="508"/>
      <c r="DYQ763" s="508"/>
      <c r="DYR763" s="508"/>
      <c r="DYS763" s="168"/>
      <c r="DYT763" s="168"/>
      <c r="DYU763" s="168"/>
      <c r="DYV763" s="168"/>
      <c r="DYW763" s="168"/>
      <c r="DYX763" s="168"/>
      <c r="DYY763" s="168"/>
      <c r="DYZ763" s="168"/>
      <c r="DZA763" s="168"/>
      <c r="DZB763" s="168"/>
      <c r="DZC763" s="168"/>
      <c r="DZD763" s="168"/>
      <c r="DZE763" s="168"/>
      <c r="DZF763" s="168"/>
      <c r="DZG763" s="168"/>
      <c r="DZH763" s="168"/>
      <c r="DZI763" s="168"/>
      <c r="DZJ763" s="168"/>
      <c r="DZK763" s="168"/>
      <c r="DZL763" s="168"/>
      <c r="DZM763" s="168"/>
      <c r="DZN763" s="168"/>
      <c r="DZO763" s="168"/>
      <c r="DZP763" s="168"/>
      <c r="DZQ763" s="168"/>
      <c r="DZR763" s="168"/>
      <c r="DZS763" s="168"/>
      <c r="DZT763" s="168"/>
      <c r="DZU763" s="168"/>
      <c r="DZV763" s="168"/>
      <c r="DZW763" s="168"/>
      <c r="DZX763" s="168"/>
      <c r="DZY763" s="168"/>
      <c r="DZZ763" s="168"/>
      <c r="EAA763" s="168"/>
      <c r="EAB763" s="168"/>
      <c r="EAC763" s="168"/>
      <c r="EAD763" s="168"/>
      <c r="EAE763" s="168"/>
      <c r="EAF763" s="168"/>
      <c r="EAG763" s="168"/>
      <c r="EAH763" s="168"/>
      <c r="EAI763" s="168"/>
      <c r="EAJ763" s="168"/>
      <c r="EAK763" s="508"/>
      <c r="EAL763" s="508"/>
      <c r="EAM763" s="508"/>
      <c r="EAN763" s="508"/>
      <c r="EAO763" s="508"/>
      <c r="EAP763" s="508"/>
      <c r="EAQ763" s="508"/>
      <c r="EAR763" s="508"/>
      <c r="EAS763" s="508"/>
      <c r="EAT763" s="508"/>
      <c r="EAU763" s="508"/>
      <c r="EAV763" s="508"/>
      <c r="EAW763" s="508"/>
      <c r="EAX763" s="508"/>
      <c r="EAY763" s="508"/>
      <c r="EAZ763" s="508"/>
      <c r="EBA763" s="508"/>
      <c r="EBB763" s="508"/>
      <c r="EBC763" s="508"/>
      <c r="EBD763" s="508"/>
      <c r="EBE763" s="508"/>
      <c r="EBF763" s="508"/>
      <c r="EBG763" s="508"/>
      <c r="EBH763" s="508"/>
      <c r="EBI763" s="89"/>
      <c r="EBJ763" s="89"/>
      <c r="EBK763" s="89"/>
      <c r="EBL763" s="89"/>
      <c r="EBM763" s="89"/>
      <c r="EBN763" s="508"/>
      <c r="EBO763" s="508"/>
      <c r="EBP763" s="89"/>
      <c r="EBQ763" s="89"/>
      <c r="EBR763" s="508"/>
      <c r="EBS763" s="508"/>
      <c r="EBT763" s="89"/>
      <c r="EBU763" s="89"/>
      <c r="EBV763" s="508"/>
      <c r="EBW763" s="508"/>
      <c r="EBX763" s="508"/>
      <c r="EBY763" s="508"/>
      <c r="EBZ763" s="508"/>
      <c r="ECA763" s="508"/>
      <c r="ECB763" s="508"/>
      <c r="ECC763" s="89"/>
      <c r="ECD763" s="89"/>
      <c r="ECE763" s="508"/>
      <c r="ECF763" s="508"/>
      <c r="ECG763" s="89"/>
      <c r="ECH763" s="89"/>
      <c r="ECI763" s="508"/>
      <c r="ECJ763" s="508"/>
      <c r="ECK763" s="508"/>
      <c r="ECL763" s="508"/>
      <c r="ECM763" s="508"/>
      <c r="ECN763" s="203"/>
      <c r="ECO763" s="107"/>
      <c r="ECP763" s="508"/>
      <c r="ECQ763" s="508"/>
      <c r="ECR763" s="508"/>
      <c r="ECS763" s="508"/>
      <c r="ECT763" s="508"/>
      <c r="ECU763" s="508"/>
      <c r="ECV763" s="508"/>
      <c r="ECW763" s="168"/>
      <c r="ECX763" s="168"/>
      <c r="ECY763" s="168"/>
      <c r="ECZ763" s="168"/>
      <c r="EDA763" s="168"/>
      <c r="EDB763" s="168"/>
      <c r="EDC763" s="168"/>
      <c r="EDD763" s="168"/>
      <c r="EDE763" s="168"/>
      <c r="EDF763" s="168"/>
      <c r="EDG763" s="168"/>
      <c r="EDH763" s="168"/>
      <c r="EDI763" s="168"/>
      <c r="EDJ763" s="168"/>
      <c r="EDK763" s="168"/>
      <c r="EDL763" s="168"/>
      <c r="EDM763" s="168"/>
      <c r="EDN763" s="168"/>
      <c r="EDO763" s="168"/>
      <c r="EDP763" s="168"/>
      <c r="EDQ763" s="168"/>
      <c r="EDR763" s="168"/>
      <c r="EDS763" s="168"/>
      <c r="EDT763" s="168"/>
      <c r="EDU763" s="168"/>
      <c r="EDV763" s="168"/>
      <c r="EDW763" s="168"/>
      <c r="EDX763" s="168"/>
      <c r="EDY763" s="168"/>
      <c r="EDZ763" s="168"/>
      <c r="EEA763" s="168"/>
      <c r="EEB763" s="168"/>
      <c r="EEC763" s="168"/>
      <c r="EED763" s="168"/>
      <c r="EEE763" s="168"/>
      <c r="EEF763" s="168"/>
      <c r="EEG763" s="168"/>
      <c r="EEH763" s="168"/>
      <c r="EEI763" s="168"/>
      <c r="EEJ763" s="168"/>
      <c r="EEK763" s="168"/>
      <c r="EEL763" s="168"/>
      <c r="EEM763" s="168"/>
      <c r="EEN763" s="168"/>
      <c r="EEO763" s="508"/>
      <c r="EEP763" s="508"/>
      <c r="EEQ763" s="508"/>
      <c r="EER763" s="508"/>
      <c r="EES763" s="508"/>
      <c r="EET763" s="508"/>
      <c r="EEU763" s="508"/>
      <c r="EEV763" s="508"/>
      <c r="EEW763" s="508"/>
      <c r="EEX763" s="508"/>
      <c r="EEY763" s="508"/>
      <c r="EEZ763" s="508"/>
      <c r="EFA763" s="508"/>
      <c r="EFB763" s="508"/>
      <c r="EFC763" s="508"/>
      <c r="EFD763" s="508"/>
      <c r="EFE763" s="508"/>
      <c r="EFF763" s="508"/>
      <c r="EFG763" s="508"/>
      <c r="EFH763" s="508"/>
      <c r="EFI763" s="508"/>
      <c r="EFJ763" s="508"/>
      <c r="EFK763" s="508"/>
      <c r="EFL763" s="508"/>
      <c r="EFM763" s="89"/>
      <c r="EFN763" s="89"/>
      <c r="EFO763" s="89"/>
      <c r="EFP763" s="89"/>
      <c r="EFQ763" s="89"/>
      <c r="EFR763" s="508"/>
      <c r="EFS763" s="508"/>
      <c r="EFT763" s="89"/>
      <c r="EFU763" s="89"/>
      <c r="EFV763" s="508"/>
      <c r="EFW763" s="508"/>
      <c r="EFX763" s="89"/>
      <c r="EFY763" s="89"/>
      <c r="EFZ763" s="508"/>
      <c r="EGA763" s="508"/>
      <c r="EGB763" s="508"/>
      <c r="EGC763" s="508"/>
      <c r="EGD763" s="508"/>
      <c r="EGE763" s="508"/>
      <c r="EGF763" s="508"/>
      <c r="EGG763" s="89"/>
      <c r="EGH763" s="89"/>
      <c r="EGI763" s="508"/>
      <c r="EGJ763" s="508"/>
      <c r="EGK763" s="89"/>
      <c r="EGL763" s="89"/>
      <c r="EGM763" s="508"/>
      <c r="EGN763" s="508"/>
      <c r="EGO763" s="508"/>
      <c r="EGP763" s="508"/>
      <c r="EGQ763" s="508"/>
      <c r="EGR763" s="203"/>
      <c r="EGS763" s="107"/>
      <c r="EGT763" s="508"/>
      <c r="EGU763" s="508"/>
      <c r="EGV763" s="508"/>
      <c r="EGW763" s="508"/>
      <c r="EGX763" s="508"/>
      <c r="EGY763" s="508"/>
      <c r="EGZ763" s="508"/>
      <c r="EHA763" s="168"/>
      <c r="EHB763" s="168"/>
      <c r="EHC763" s="168"/>
      <c r="EHD763" s="168"/>
      <c r="EHE763" s="168"/>
      <c r="EHF763" s="168"/>
      <c r="EHG763" s="168"/>
      <c r="EHH763" s="168"/>
      <c r="EHI763" s="168"/>
      <c r="EHJ763" s="168"/>
      <c r="EHK763" s="168"/>
      <c r="EHL763" s="168"/>
      <c r="EHM763" s="168"/>
      <c r="EHN763" s="168"/>
      <c r="EHO763" s="168"/>
      <c r="EHP763" s="168"/>
      <c r="EHQ763" s="168"/>
      <c r="EHR763" s="168"/>
      <c r="EHS763" s="168"/>
      <c r="EHT763" s="168"/>
      <c r="EHU763" s="168"/>
      <c r="EHV763" s="168"/>
      <c r="EHW763" s="168"/>
      <c r="EHX763" s="168"/>
      <c r="EHY763" s="168"/>
      <c r="EHZ763" s="168"/>
      <c r="EIA763" s="168"/>
      <c r="EIB763" s="168"/>
      <c r="EIC763" s="168"/>
      <c r="EID763" s="168"/>
      <c r="EIE763" s="168"/>
      <c r="EIF763" s="168"/>
      <c r="EIG763" s="168"/>
      <c r="EIH763" s="168"/>
      <c r="EII763" s="168"/>
      <c r="EIJ763" s="168"/>
      <c r="EIK763" s="168"/>
      <c r="EIL763" s="168"/>
      <c r="EIM763" s="168"/>
      <c r="EIN763" s="168"/>
      <c r="EIO763" s="168"/>
      <c r="EIP763" s="168"/>
      <c r="EIQ763" s="168"/>
      <c r="EIR763" s="168"/>
      <c r="EIS763" s="508"/>
      <c r="EIT763" s="508"/>
      <c r="EIU763" s="508"/>
      <c r="EIV763" s="508"/>
      <c r="EIW763" s="508"/>
      <c r="EIX763" s="508"/>
      <c r="EIY763" s="508"/>
      <c r="EIZ763" s="508"/>
      <c r="EJA763" s="508"/>
      <c r="EJB763" s="508"/>
      <c r="EJC763" s="508"/>
      <c r="EJD763" s="508"/>
      <c r="EJE763" s="508"/>
      <c r="EJF763" s="508"/>
      <c r="EJG763" s="508"/>
      <c r="EJH763" s="508"/>
      <c r="EJI763" s="508"/>
      <c r="EJJ763" s="508"/>
      <c r="EJK763" s="508"/>
      <c r="EJL763" s="508"/>
      <c r="EJM763" s="508"/>
      <c r="EJN763" s="508"/>
      <c r="EJO763" s="508"/>
      <c r="EJP763" s="508"/>
      <c r="EJQ763" s="89"/>
      <c r="EJR763" s="89"/>
      <c r="EJS763" s="89"/>
      <c r="EJT763" s="89"/>
      <c r="EJU763" s="89"/>
      <c r="EJV763" s="508"/>
      <c r="EJW763" s="508"/>
      <c r="EJX763" s="89"/>
      <c r="EJY763" s="89"/>
      <c r="EJZ763" s="508"/>
      <c r="EKA763" s="508"/>
      <c r="EKB763" s="89"/>
      <c r="EKC763" s="89"/>
      <c r="EKD763" s="508"/>
      <c r="EKE763" s="508"/>
      <c r="EKF763" s="508"/>
      <c r="EKG763" s="508"/>
      <c r="EKH763" s="508"/>
      <c r="EKI763" s="508"/>
      <c r="EKJ763" s="508"/>
      <c r="EKK763" s="89"/>
      <c r="EKL763" s="89"/>
      <c r="EKM763" s="508"/>
      <c r="EKN763" s="508"/>
      <c r="EKO763" s="89"/>
      <c r="EKP763" s="89"/>
      <c r="EKQ763" s="508"/>
      <c r="EKR763" s="508"/>
      <c r="EKS763" s="508"/>
      <c r="EKT763" s="508"/>
      <c r="EKU763" s="508"/>
      <c r="EKV763" s="203"/>
      <c r="EKW763" s="107"/>
      <c r="EKX763" s="508"/>
      <c r="EKY763" s="508"/>
      <c r="EKZ763" s="508"/>
      <c r="ELA763" s="508"/>
      <c r="ELB763" s="508"/>
      <c r="ELC763" s="508"/>
      <c r="ELD763" s="508"/>
      <c r="ELE763" s="168"/>
      <c r="ELF763" s="168"/>
      <c r="ELG763" s="168"/>
      <c r="ELH763" s="168"/>
      <c r="ELI763" s="168"/>
      <c r="ELJ763" s="168"/>
      <c r="ELK763" s="168"/>
      <c r="ELL763" s="168"/>
      <c r="ELM763" s="168"/>
      <c r="ELN763" s="168"/>
      <c r="ELO763" s="168"/>
      <c r="ELP763" s="168"/>
      <c r="ELQ763" s="168"/>
      <c r="ELR763" s="168"/>
      <c r="ELS763" s="168"/>
      <c r="ELT763" s="168"/>
      <c r="ELU763" s="168"/>
      <c r="ELV763" s="168"/>
      <c r="ELW763" s="168"/>
      <c r="ELX763" s="168"/>
      <c r="ELY763" s="168"/>
      <c r="ELZ763" s="168"/>
      <c r="EMA763" s="168"/>
      <c r="EMB763" s="168"/>
      <c r="EMC763" s="168"/>
      <c r="EMD763" s="168"/>
      <c r="EME763" s="168"/>
      <c r="EMF763" s="168"/>
      <c r="EMG763" s="168"/>
      <c r="EMH763" s="168"/>
      <c r="EMI763" s="168"/>
      <c r="EMJ763" s="168"/>
      <c r="EMK763" s="168"/>
      <c r="EML763" s="168"/>
      <c r="EMM763" s="168"/>
      <c r="EMN763" s="168"/>
      <c r="EMO763" s="168"/>
      <c r="EMP763" s="168"/>
      <c r="EMQ763" s="168"/>
      <c r="EMR763" s="168"/>
      <c r="EMS763" s="168"/>
      <c r="EMT763" s="168"/>
      <c r="EMU763" s="168"/>
      <c r="EMV763" s="168"/>
      <c r="EMW763" s="508"/>
      <c r="EMX763" s="508"/>
      <c r="EMY763" s="508"/>
      <c r="EMZ763" s="508"/>
      <c r="ENA763" s="508"/>
      <c r="ENB763" s="508"/>
      <c r="ENC763" s="508"/>
      <c r="END763" s="508"/>
      <c r="ENE763" s="508"/>
      <c r="ENF763" s="508"/>
      <c r="ENG763" s="508"/>
      <c r="ENH763" s="508"/>
      <c r="ENI763" s="508"/>
      <c r="ENJ763" s="508"/>
      <c r="ENK763" s="508"/>
      <c r="ENL763" s="508"/>
      <c r="ENM763" s="508"/>
      <c r="ENN763" s="508"/>
      <c r="ENO763" s="508"/>
      <c r="ENP763" s="508"/>
      <c r="ENQ763" s="508"/>
      <c r="ENR763" s="508"/>
      <c r="ENS763" s="508"/>
      <c r="ENT763" s="508"/>
      <c r="ENU763" s="89"/>
      <c r="ENV763" s="89"/>
      <c r="ENW763" s="89"/>
      <c r="ENX763" s="89"/>
      <c r="ENY763" s="89"/>
      <c r="ENZ763" s="508"/>
      <c r="EOA763" s="508"/>
      <c r="EOB763" s="89"/>
      <c r="EOC763" s="89"/>
      <c r="EOD763" s="508"/>
      <c r="EOE763" s="508"/>
      <c r="EOF763" s="89"/>
      <c r="EOG763" s="89"/>
      <c r="EOH763" s="508"/>
      <c r="EOI763" s="508"/>
      <c r="EOJ763" s="508"/>
      <c r="EOK763" s="508"/>
      <c r="EOL763" s="508"/>
      <c r="EOM763" s="508"/>
      <c r="EON763" s="508"/>
      <c r="EOO763" s="89"/>
      <c r="EOP763" s="89"/>
      <c r="EOQ763" s="508"/>
      <c r="EOR763" s="508"/>
      <c r="EOS763" s="89"/>
      <c r="EOT763" s="89"/>
      <c r="EOU763" s="508"/>
      <c r="EOV763" s="508"/>
      <c r="EOW763" s="508"/>
      <c r="EOX763" s="508"/>
      <c r="EOY763" s="508"/>
      <c r="EOZ763" s="203"/>
      <c r="EPA763" s="107"/>
      <c r="EPB763" s="508"/>
      <c r="EPC763" s="508"/>
      <c r="EPD763" s="508"/>
      <c r="EPE763" s="508"/>
      <c r="EPF763" s="508"/>
      <c r="EPG763" s="508"/>
      <c r="EPH763" s="508"/>
      <c r="EPI763" s="168"/>
      <c r="EPJ763" s="168"/>
      <c r="EPK763" s="168"/>
      <c r="EPL763" s="168"/>
      <c r="EPM763" s="168"/>
      <c r="EPN763" s="168"/>
      <c r="EPO763" s="168"/>
      <c r="EPP763" s="168"/>
      <c r="EPQ763" s="168"/>
      <c r="EPR763" s="168"/>
      <c r="EPS763" s="168"/>
      <c r="EPT763" s="168"/>
      <c r="EPU763" s="168"/>
      <c r="EPV763" s="168"/>
      <c r="EPW763" s="168"/>
      <c r="EPX763" s="168"/>
      <c r="EPY763" s="168"/>
      <c r="EPZ763" s="168"/>
      <c r="EQA763" s="168"/>
      <c r="EQB763" s="168"/>
      <c r="EQC763" s="168"/>
      <c r="EQD763" s="168"/>
      <c r="EQE763" s="168"/>
      <c r="EQF763" s="168"/>
      <c r="EQG763" s="168"/>
      <c r="EQH763" s="168"/>
      <c r="EQI763" s="168"/>
      <c r="EQJ763" s="168"/>
      <c r="EQK763" s="168"/>
      <c r="EQL763" s="168"/>
      <c r="EQM763" s="168"/>
      <c r="EQN763" s="168"/>
      <c r="EQO763" s="168"/>
      <c r="EQP763" s="168"/>
      <c r="EQQ763" s="168"/>
      <c r="EQR763" s="168"/>
      <c r="EQS763" s="168"/>
      <c r="EQT763" s="168"/>
      <c r="EQU763" s="168"/>
      <c r="EQV763" s="168"/>
      <c r="EQW763" s="168"/>
      <c r="EQX763" s="168"/>
      <c r="EQY763" s="168"/>
      <c r="EQZ763" s="168"/>
      <c r="ERA763" s="508"/>
      <c r="ERB763" s="508"/>
      <c r="ERC763" s="508"/>
      <c r="ERD763" s="508"/>
      <c r="ERE763" s="508"/>
      <c r="ERF763" s="508"/>
      <c r="ERG763" s="508"/>
      <c r="ERH763" s="508"/>
      <c r="ERI763" s="508"/>
      <c r="ERJ763" s="508"/>
      <c r="ERK763" s="508"/>
      <c r="ERL763" s="508"/>
      <c r="ERM763" s="508"/>
      <c r="ERN763" s="508"/>
      <c r="ERO763" s="508"/>
      <c r="ERP763" s="508"/>
      <c r="ERQ763" s="508"/>
      <c r="ERR763" s="508"/>
      <c r="ERS763" s="508"/>
      <c r="ERT763" s="508"/>
      <c r="ERU763" s="508"/>
      <c r="ERV763" s="508"/>
      <c r="ERW763" s="508"/>
      <c r="ERX763" s="508"/>
      <c r="ERY763" s="89"/>
      <c r="ERZ763" s="89"/>
      <c r="ESA763" s="89"/>
      <c r="ESB763" s="89"/>
      <c r="ESC763" s="89"/>
      <c r="ESD763" s="508"/>
      <c r="ESE763" s="508"/>
      <c r="ESF763" s="89"/>
      <c r="ESG763" s="89"/>
      <c r="ESH763" s="508"/>
      <c r="ESI763" s="508"/>
      <c r="ESJ763" s="89"/>
      <c r="ESK763" s="89"/>
      <c r="ESL763" s="508"/>
      <c r="ESM763" s="508"/>
      <c r="ESN763" s="508"/>
      <c r="ESO763" s="508"/>
      <c r="ESP763" s="508"/>
      <c r="ESQ763" s="508"/>
      <c r="ESR763" s="508"/>
      <c r="ESS763" s="89"/>
      <c r="EST763" s="89"/>
      <c r="ESU763" s="508"/>
      <c r="ESV763" s="508"/>
      <c r="ESW763" s="89"/>
      <c r="ESX763" s="89"/>
      <c r="ESY763" s="508"/>
      <c r="ESZ763" s="508"/>
      <c r="ETA763" s="508"/>
      <c r="ETB763" s="508"/>
      <c r="ETC763" s="508"/>
      <c r="ETD763" s="203"/>
      <c r="ETE763" s="107"/>
      <c r="ETF763" s="508"/>
      <c r="ETG763" s="508"/>
      <c r="ETH763" s="508"/>
      <c r="ETI763" s="508"/>
      <c r="ETJ763" s="508"/>
      <c r="ETK763" s="508"/>
      <c r="ETL763" s="508"/>
      <c r="ETM763" s="168"/>
      <c r="ETN763" s="168"/>
      <c r="ETO763" s="168"/>
      <c r="ETP763" s="168"/>
      <c r="ETQ763" s="168"/>
      <c r="ETR763" s="168"/>
      <c r="ETS763" s="168"/>
      <c r="ETT763" s="168"/>
      <c r="ETU763" s="168"/>
      <c r="ETV763" s="168"/>
      <c r="ETW763" s="168"/>
      <c r="ETX763" s="168"/>
      <c r="ETY763" s="168"/>
      <c r="ETZ763" s="168"/>
      <c r="EUA763" s="168"/>
      <c r="EUB763" s="168"/>
      <c r="EUC763" s="168"/>
      <c r="EUD763" s="168"/>
      <c r="EUE763" s="168"/>
      <c r="EUF763" s="168"/>
      <c r="EUG763" s="168"/>
      <c r="EUH763" s="168"/>
      <c r="EUI763" s="168"/>
      <c r="EUJ763" s="168"/>
      <c r="EUK763" s="168"/>
      <c r="EUL763" s="168"/>
      <c r="EUM763" s="168"/>
      <c r="EUN763" s="168"/>
      <c r="EUO763" s="168"/>
      <c r="EUP763" s="168"/>
      <c r="EUQ763" s="168"/>
      <c r="EUR763" s="168"/>
      <c r="EUS763" s="168"/>
      <c r="EUT763" s="168"/>
      <c r="EUU763" s="168"/>
      <c r="EUV763" s="168"/>
      <c r="EUW763" s="168"/>
      <c r="EUX763" s="168"/>
      <c r="EUY763" s="168"/>
      <c r="EUZ763" s="168"/>
      <c r="EVA763" s="168"/>
      <c r="EVB763" s="168"/>
      <c r="EVC763" s="168"/>
      <c r="EVD763" s="168"/>
      <c r="EVE763" s="508"/>
      <c r="EVF763" s="508"/>
      <c r="EVG763" s="508"/>
      <c r="EVH763" s="508"/>
      <c r="EVI763" s="508"/>
      <c r="EVJ763" s="508"/>
      <c r="EVK763" s="508"/>
      <c r="EVL763" s="508"/>
      <c r="EVM763" s="508"/>
      <c r="EVN763" s="508"/>
      <c r="EVO763" s="508"/>
      <c r="EVP763" s="508"/>
      <c r="EVQ763" s="508"/>
      <c r="EVR763" s="508"/>
      <c r="EVS763" s="508"/>
      <c r="EVT763" s="508"/>
      <c r="EVU763" s="508"/>
      <c r="EVV763" s="508"/>
      <c r="EVW763" s="508"/>
      <c r="EVX763" s="508"/>
      <c r="EVY763" s="508"/>
      <c r="EVZ763" s="508"/>
      <c r="EWA763" s="508"/>
      <c r="EWB763" s="508"/>
      <c r="EWC763" s="89"/>
      <c r="EWD763" s="89"/>
      <c r="EWE763" s="89"/>
      <c r="EWF763" s="89"/>
      <c r="EWG763" s="89"/>
      <c r="EWH763" s="508"/>
      <c r="EWI763" s="508"/>
      <c r="EWJ763" s="89"/>
      <c r="EWK763" s="89"/>
      <c r="EWL763" s="508"/>
      <c r="EWM763" s="508"/>
      <c r="EWN763" s="89"/>
      <c r="EWO763" s="89"/>
      <c r="EWP763" s="508"/>
      <c r="EWQ763" s="508"/>
      <c r="EWR763" s="508"/>
      <c r="EWS763" s="508"/>
      <c r="EWT763" s="508"/>
      <c r="EWU763" s="508"/>
      <c r="EWV763" s="508"/>
      <c r="EWW763" s="89"/>
      <c r="EWX763" s="89"/>
      <c r="EWY763" s="508"/>
      <c r="EWZ763" s="508"/>
      <c r="EXA763" s="89"/>
      <c r="EXB763" s="89"/>
      <c r="EXC763" s="508"/>
      <c r="EXD763" s="508"/>
      <c r="EXE763" s="508"/>
      <c r="EXF763" s="508"/>
      <c r="EXG763" s="508"/>
      <c r="EXH763" s="203"/>
      <c r="EXI763" s="107"/>
      <c r="EXJ763" s="508"/>
      <c r="EXK763" s="508"/>
      <c r="EXL763" s="508"/>
      <c r="EXM763" s="508"/>
      <c r="EXN763" s="508"/>
      <c r="EXO763" s="508"/>
      <c r="EXP763" s="508"/>
      <c r="EXQ763" s="168"/>
      <c r="EXR763" s="168"/>
      <c r="EXS763" s="168"/>
      <c r="EXT763" s="168"/>
      <c r="EXU763" s="168"/>
      <c r="EXV763" s="168"/>
      <c r="EXW763" s="168"/>
      <c r="EXX763" s="168"/>
      <c r="EXY763" s="168"/>
      <c r="EXZ763" s="168"/>
      <c r="EYA763" s="168"/>
      <c r="EYB763" s="168"/>
      <c r="EYC763" s="168"/>
      <c r="EYD763" s="168"/>
      <c r="EYE763" s="168"/>
      <c r="EYF763" s="168"/>
      <c r="EYG763" s="168"/>
      <c r="EYH763" s="168"/>
      <c r="EYI763" s="168"/>
      <c r="EYJ763" s="168"/>
      <c r="EYK763" s="168"/>
      <c r="EYL763" s="168"/>
      <c r="EYM763" s="168"/>
      <c r="EYN763" s="168"/>
      <c r="EYO763" s="168"/>
      <c r="EYP763" s="168"/>
      <c r="EYQ763" s="168"/>
      <c r="EYR763" s="168"/>
      <c r="EYS763" s="168"/>
      <c r="EYT763" s="168"/>
      <c r="EYU763" s="168"/>
      <c r="EYV763" s="168"/>
      <c r="EYW763" s="168"/>
      <c r="EYX763" s="168"/>
      <c r="EYY763" s="168"/>
      <c r="EYZ763" s="168"/>
      <c r="EZA763" s="168"/>
      <c r="EZB763" s="168"/>
      <c r="EZC763" s="168"/>
      <c r="EZD763" s="168"/>
      <c r="EZE763" s="168"/>
      <c r="EZF763" s="168"/>
      <c r="EZG763" s="168"/>
      <c r="EZH763" s="168"/>
      <c r="EZI763" s="508"/>
      <c r="EZJ763" s="508"/>
      <c r="EZK763" s="508"/>
      <c r="EZL763" s="508"/>
      <c r="EZM763" s="508"/>
      <c r="EZN763" s="508"/>
      <c r="EZO763" s="508"/>
      <c r="EZP763" s="508"/>
      <c r="EZQ763" s="508"/>
      <c r="EZR763" s="508"/>
      <c r="EZS763" s="508"/>
      <c r="EZT763" s="508"/>
      <c r="EZU763" s="508"/>
      <c r="EZV763" s="508"/>
      <c r="EZW763" s="508"/>
      <c r="EZX763" s="508"/>
      <c r="EZY763" s="508"/>
      <c r="EZZ763" s="508"/>
      <c r="FAA763" s="508"/>
      <c r="FAB763" s="508"/>
      <c r="FAC763" s="508"/>
      <c r="FAD763" s="508"/>
      <c r="FAE763" s="508"/>
      <c r="FAF763" s="508"/>
      <c r="FAG763" s="89"/>
      <c r="FAH763" s="89"/>
      <c r="FAI763" s="89"/>
      <c r="FAJ763" s="89"/>
      <c r="FAK763" s="89"/>
      <c r="FAL763" s="508"/>
      <c r="FAM763" s="508"/>
      <c r="FAN763" s="89"/>
      <c r="FAO763" s="89"/>
      <c r="FAP763" s="508"/>
      <c r="FAQ763" s="508"/>
      <c r="FAR763" s="89"/>
      <c r="FAS763" s="89"/>
      <c r="FAT763" s="508"/>
      <c r="FAU763" s="508"/>
      <c r="FAV763" s="508"/>
      <c r="FAW763" s="508"/>
      <c r="FAX763" s="508"/>
      <c r="FAY763" s="508"/>
      <c r="FAZ763" s="508"/>
      <c r="FBA763" s="89"/>
      <c r="FBB763" s="89"/>
      <c r="FBC763" s="508"/>
      <c r="FBD763" s="508"/>
      <c r="FBE763" s="89"/>
      <c r="FBF763" s="89"/>
      <c r="FBG763" s="508"/>
      <c r="FBH763" s="508"/>
      <c r="FBI763" s="508"/>
      <c r="FBJ763" s="508"/>
      <c r="FBK763" s="508"/>
      <c r="FBL763" s="203"/>
      <c r="FBM763" s="107"/>
      <c r="FBN763" s="508"/>
      <c r="FBO763" s="508"/>
      <c r="FBP763" s="508"/>
      <c r="FBQ763" s="508"/>
      <c r="FBR763" s="508"/>
      <c r="FBS763" s="508"/>
      <c r="FBT763" s="508"/>
      <c r="FBU763" s="168"/>
      <c r="FBV763" s="168"/>
      <c r="FBW763" s="168"/>
      <c r="FBX763" s="168"/>
      <c r="FBY763" s="168"/>
      <c r="FBZ763" s="168"/>
      <c r="FCA763" s="168"/>
      <c r="FCB763" s="168"/>
      <c r="FCC763" s="168"/>
      <c r="FCD763" s="168"/>
      <c r="FCE763" s="168"/>
      <c r="FCF763" s="168"/>
      <c r="FCG763" s="168"/>
      <c r="FCH763" s="168"/>
      <c r="FCI763" s="168"/>
      <c r="FCJ763" s="168"/>
      <c r="FCK763" s="168"/>
      <c r="FCL763" s="168"/>
      <c r="FCM763" s="168"/>
      <c r="FCN763" s="168"/>
      <c r="FCO763" s="168"/>
      <c r="FCP763" s="168"/>
      <c r="FCQ763" s="168"/>
      <c r="FCR763" s="168"/>
      <c r="FCS763" s="168"/>
      <c r="FCT763" s="168"/>
      <c r="FCU763" s="168"/>
      <c r="FCV763" s="168"/>
      <c r="FCW763" s="168"/>
      <c r="FCX763" s="168"/>
      <c r="FCY763" s="168"/>
      <c r="FCZ763" s="168"/>
      <c r="FDA763" s="168"/>
      <c r="FDB763" s="168"/>
      <c r="FDC763" s="168"/>
      <c r="FDD763" s="168"/>
      <c r="FDE763" s="168"/>
      <c r="FDF763" s="168"/>
      <c r="FDG763" s="168"/>
      <c r="FDH763" s="168"/>
      <c r="FDI763" s="168"/>
      <c r="FDJ763" s="168"/>
      <c r="FDK763" s="168"/>
      <c r="FDL763" s="168"/>
      <c r="FDM763" s="508"/>
      <c r="FDN763" s="508"/>
      <c r="FDO763" s="508"/>
      <c r="FDP763" s="508"/>
      <c r="FDQ763" s="508"/>
      <c r="FDR763" s="508"/>
      <c r="FDS763" s="508"/>
      <c r="FDT763" s="508"/>
      <c r="FDU763" s="508"/>
      <c r="FDV763" s="508"/>
      <c r="FDW763" s="508"/>
      <c r="FDX763" s="508"/>
      <c r="FDY763" s="508"/>
      <c r="FDZ763" s="508"/>
      <c r="FEA763" s="508"/>
      <c r="FEB763" s="508"/>
      <c r="FEC763" s="508"/>
      <c r="FED763" s="508"/>
      <c r="FEE763" s="508"/>
      <c r="FEF763" s="508"/>
      <c r="FEG763" s="508"/>
      <c r="FEH763" s="508"/>
      <c r="FEI763" s="508"/>
      <c r="FEJ763" s="508"/>
      <c r="FEK763" s="89"/>
      <c r="FEL763" s="89"/>
      <c r="FEM763" s="89"/>
      <c r="FEN763" s="89"/>
      <c r="FEO763" s="89"/>
      <c r="FEP763" s="508"/>
      <c r="FEQ763" s="508"/>
      <c r="FER763" s="89"/>
      <c r="FES763" s="89"/>
      <c r="FET763" s="508"/>
      <c r="FEU763" s="508"/>
      <c r="FEV763" s="89"/>
      <c r="FEW763" s="89"/>
      <c r="FEX763" s="508"/>
      <c r="FEY763" s="508"/>
      <c r="FEZ763" s="508"/>
      <c r="FFA763" s="508"/>
      <c r="FFB763" s="508"/>
      <c r="FFC763" s="508"/>
      <c r="FFD763" s="508"/>
      <c r="FFE763" s="89"/>
      <c r="FFF763" s="89"/>
      <c r="FFG763" s="508"/>
      <c r="FFH763" s="508"/>
      <c r="FFI763" s="89"/>
      <c r="FFJ763" s="89"/>
      <c r="FFK763" s="508"/>
      <c r="FFL763" s="508"/>
      <c r="FFM763" s="508"/>
      <c r="FFN763" s="508"/>
      <c r="FFO763" s="508"/>
      <c r="FFP763" s="203"/>
      <c r="FFQ763" s="107"/>
      <c r="FFR763" s="508"/>
      <c r="FFS763" s="508"/>
      <c r="FFT763" s="508"/>
      <c r="FFU763" s="508"/>
      <c r="FFV763" s="508"/>
      <c r="FFW763" s="508"/>
      <c r="FFX763" s="508"/>
      <c r="FFY763" s="168"/>
      <c r="FFZ763" s="168"/>
      <c r="FGA763" s="168"/>
      <c r="FGB763" s="168"/>
      <c r="FGC763" s="168"/>
      <c r="FGD763" s="168"/>
      <c r="FGE763" s="168"/>
      <c r="FGF763" s="168"/>
      <c r="FGG763" s="168"/>
      <c r="FGH763" s="168"/>
      <c r="FGI763" s="168"/>
      <c r="FGJ763" s="168"/>
      <c r="FGK763" s="168"/>
      <c r="FGL763" s="168"/>
      <c r="FGM763" s="168"/>
      <c r="FGN763" s="168"/>
      <c r="FGO763" s="168"/>
      <c r="FGP763" s="168"/>
      <c r="FGQ763" s="168"/>
      <c r="FGR763" s="168"/>
      <c r="FGS763" s="168"/>
      <c r="FGT763" s="168"/>
      <c r="FGU763" s="168"/>
      <c r="FGV763" s="168"/>
      <c r="FGW763" s="168"/>
      <c r="FGX763" s="168"/>
      <c r="FGY763" s="168"/>
      <c r="FGZ763" s="168"/>
      <c r="FHA763" s="168"/>
      <c r="FHB763" s="168"/>
      <c r="FHC763" s="168"/>
      <c r="FHD763" s="168"/>
      <c r="FHE763" s="168"/>
      <c r="FHF763" s="168"/>
      <c r="FHG763" s="168"/>
      <c r="FHH763" s="168"/>
      <c r="FHI763" s="168"/>
      <c r="FHJ763" s="168"/>
      <c r="FHK763" s="168"/>
      <c r="FHL763" s="168"/>
      <c r="FHM763" s="168"/>
      <c r="FHN763" s="168"/>
      <c r="FHO763" s="168"/>
      <c r="FHP763" s="168"/>
      <c r="FHQ763" s="508"/>
      <c r="FHR763" s="508"/>
      <c r="FHS763" s="508"/>
      <c r="FHT763" s="508"/>
      <c r="FHU763" s="508"/>
      <c r="FHV763" s="508"/>
      <c r="FHW763" s="508"/>
      <c r="FHX763" s="508"/>
      <c r="FHY763" s="508"/>
      <c r="FHZ763" s="508"/>
      <c r="FIA763" s="508"/>
      <c r="FIB763" s="508"/>
      <c r="FIC763" s="508"/>
      <c r="FID763" s="508"/>
      <c r="FIE763" s="508"/>
      <c r="FIF763" s="508"/>
      <c r="FIG763" s="508"/>
      <c r="FIH763" s="508"/>
      <c r="FII763" s="508"/>
      <c r="FIJ763" s="508"/>
      <c r="FIK763" s="508"/>
      <c r="FIL763" s="508"/>
      <c r="FIM763" s="508"/>
      <c r="FIN763" s="508"/>
      <c r="FIO763" s="89"/>
      <c r="FIP763" s="89"/>
      <c r="FIQ763" s="89"/>
      <c r="FIR763" s="89"/>
      <c r="FIS763" s="89"/>
      <c r="FIT763" s="508"/>
      <c r="FIU763" s="508"/>
      <c r="FIV763" s="89"/>
      <c r="FIW763" s="89"/>
      <c r="FIX763" s="508"/>
      <c r="FIY763" s="508"/>
      <c r="FIZ763" s="89"/>
      <c r="FJA763" s="89"/>
      <c r="FJB763" s="508"/>
      <c r="FJC763" s="508"/>
      <c r="FJD763" s="508"/>
      <c r="FJE763" s="508"/>
      <c r="FJF763" s="508"/>
      <c r="FJG763" s="508"/>
      <c r="FJH763" s="508"/>
      <c r="FJI763" s="89"/>
      <c r="FJJ763" s="89"/>
      <c r="FJK763" s="508"/>
      <c r="FJL763" s="508"/>
      <c r="FJM763" s="89"/>
      <c r="FJN763" s="89"/>
      <c r="FJO763" s="508"/>
      <c r="FJP763" s="508"/>
      <c r="FJQ763" s="508"/>
      <c r="FJR763" s="508"/>
      <c r="FJS763" s="508"/>
      <c r="FJT763" s="203"/>
      <c r="FJU763" s="107"/>
      <c r="FJV763" s="508"/>
      <c r="FJW763" s="508"/>
      <c r="FJX763" s="508"/>
      <c r="FJY763" s="508"/>
      <c r="FJZ763" s="508"/>
      <c r="FKA763" s="508"/>
      <c r="FKB763" s="508"/>
      <c r="FKC763" s="168"/>
      <c r="FKD763" s="168"/>
      <c r="FKE763" s="168"/>
      <c r="FKF763" s="168"/>
      <c r="FKG763" s="168"/>
      <c r="FKH763" s="168"/>
      <c r="FKI763" s="168"/>
      <c r="FKJ763" s="168"/>
      <c r="FKK763" s="168"/>
      <c r="FKL763" s="168"/>
      <c r="FKM763" s="168"/>
      <c r="FKN763" s="168"/>
      <c r="FKO763" s="168"/>
      <c r="FKP763" s="168"/>
      <c r="FKQ763" s="168"/>
      <c r="FKR763" s="168"/>
      <c r="FKS763" s="168"/>
      <c r="FKT763" s="168"/>
      <c r="FKU763" s="168"/>
      <c r="FKV763" s="168"/>
      <c r="FKW763" s="168"/>
      <c r="FKX763" s="168"/>
      <c r="FKY763" s="168"/>
      <c r="FKZ763" s="168"/>
      <c r="FLA763" s="168"/>
      <c r="FLB763" s="168"/>
      <c r="FLC763" s="168"/>
      <c r="FLD763" s="168"/>
      <c r="FLE763" s="168"/>
      <c r="FLF763" s="168"/>
      <c r="FLG763" s="168"/>
      <c r="FLH763" s="168"/>
      <c r="FLI763" s="168"/>
      <c r="FLJ763" s="168"/>
      <c r="FLK763" s="168"/>
      <c r="FLL763" s="168"/>
      <c r="FLM763" s="168"/>
      <c r="FLN763" s="168"/>
      <c r="FLO763" s="168"/>
      <c r="FLP763" s="168"/>
      <c r="FLQ763" s="168"/>
      <c r="FLR763" s="168"/>
      <c r="FLS763" s="168"/>
      <c r="FLT763" s="168"/>
      <c r="FLU763" s="508"/>
      <c r="FLV763" s="508"/>
      <c r="FLW763" s="508"/>
      <c r="FLX763" s="508"/>
      <c r="FLY763" s="508"/>
      <c r="FLZ763" s="508"/>
      <c r="FMA763" s="508"/>
      <c r="FMB763" s="508"/>
      <c r="FMC763" s="508"/>
      <c r="FMD763" s="508"/>
      <c r="FME763" s="508"/>
      <c r="FMF763" s="508"/>
      <c r="FMG763" s="508"/>
      <c r="FMH763" s="508"/>
      <c r="FMI763" s="508"/>
      <c r="FMJ763" s="508"/>
      <c r="FMK763" s="508"/>
      <c r="FML763" s="508"/>
      <c r="FMM763" s="508"/>
      <c r="FMN763" s="508"/>
      <c r="FMO763" s="508"/>
      <c r="FMP763" s="508"/>
      <c r="FMQ763" s="508"/>
      <c r="FMR763" s="508"/>
      <c r="FMS763" s="89"/>
      <c r="FMT763" s="89"/>
      <c r="FMU763" s="89"/>
      <c r="FMV763" s="89"/>
      <c r="FMW763" s="89"/>
      <c r="FMX763" s="508"/>
      <c r="FMY763" s="508"/>
      <c r="FMZ763" s="89"/>
      <c r="FNA763" s="89"/>
      <c r="FNB763" s="508"/>
      <c r="FNC763" s="508"/>
      <c r="FND763" s="89"/>
      <c r="FNE763" s="89"/>
      <c r="FNF763" s="508"/>
      <c r="FNG763" s="508"/>
      <c r="FNH763" s="508"/>
      <c r="FNI763" s="508"/>
      <c r="FNJ763" s="508"/>
      <c r="FNK763" s="508"/>
      <c r="FNL763" s="508"/>
      <c r="FNM763" s="89"/>
      <c r="FNN763" s="89"/>
      <c r="FNO763" s="508"/>
      <c r="FNP763" s="508"/>
      <c r="FNQ763" s="89"/>
      <c r="FNR763" s="89"/>
      <c r="FNS763" s="508"/>
      <c r="FNT763" s="508"/>
      <c r="FNU763" s="508"/>
      <c r="FNV763" s="508"/>
      <c r="FNW763" s="508"/>
      <c r="FNX763" s="203"/>
      <c r="FNY763" s="107"/>
      <c r="FNZ763" s="508"/>
      <c r="FOA763" s="508"/>
      <c r="FOB763" s="508"/>
      <c r="FOC763" s="508"/>
      <c r="FOD763" s="508"/>
      <c r="FOE763" s="508"/>
      <c r="FOF763" s="508"/>
      <c r="FOG763" s="168"/>
      <c r="FOH763" s="168"/>
      <c r="FOI763" s="168"/>
      <c r="FOJ763" s="168"/>
      <c r="FOK763" s="168"/>
      <c r="FOL763" s="168"/>
      <c r="FOM763" s="168"/>
      <c r="FON763" s="168"/>
      <c r="FOO763" s="168"/>
      <c r="FOP763" s="168"/>
      <c r="FOQ763" s="168"/>
      <c r="FOR763" s="168"/>
      <c r="FOS763" s="168"/>
      <c r="FOT763" s="168"/>
      <c r="FOU763" s="168"/>
      <c r="FOV763" s="168"/>
      <c r="FOW763" s="168"/>
      <c r="FOX763" s="168"/>
      <c r="FOY763" s="168"/>
      <c r="FOZ763" s="168"/>
      <c r="FPA763" s="168"/>
      <c r="FPB763" s="168"/>
      <c r="FPC763" s="168"/>
      <c r="FPD763" s="168"/>
      <c r="FPE763" s="168"/>
      <c r="FPF763" s="168"/>
      <c r="FPG763" s="168"/>
      <c r="FPH763" s="168"/>
      <c r="FPI763" s="168"/>
      <c r="FPJ763" s="168"/>
      <c r="FPK763" s="168"/>
      <c r="FPL763" s="168"/>
      <c r="FPM763" s="168"/>
      <c r="FPN763" s="168"/>
      <c r="FPO763" s="168"/>
      <c r="FPP763" s="168"/>
      <c r="FPQ763" s="168"/>
      <c r="FPR763" s="168"/>
      <c r="FPS763" s="168"/>
      <c r="FPT763" s="168"/>
      <c r="FPU763" s="168"/>
      <c r="FPV763" s="168"/>
      <c r="FPW763" s="168"/>
      <c r="FPX763" s="168"/>
      <c r="FPY763" s="508"/>
      <c r="FPZ763" s="508"/>
      <c r="FQA763" s="508"/>
      <c r="FQB763" s="508"/>
      <c r="FQC763" s="508"/>
      <c r="FQD763" s="508"/>
      <c r="FQE763" s="508"/>
      <c r="FQF763" s="508"/>
      <c r="FQG763" s="508"/>
      <c r="FQH763" s="508"/>
      <c r="FQI763" s="508"/>
      <c r="FQJ763" s="508"/>
      <c r="FQK763" s="508"/>
      <c r="FQL763" s="508"/>
      <c r="FQM763" s="508"/>
      <c r="FQN763" s="508"/>
      <c r="FQO763" s="508"/>
      <c r="FQP763" s="508"/>
      <c r="FQQ763" s="508"/>
      <c r="FQR763" s="508"/>
      <c r="FQS763" s="508"/>
      <c r="FQT763" s="508"/>
      <c r="FQU763" s="508"/>
      <c r="FQV763" s="508"/>
      <c r="FQW763" s="89"/>
      <c r="FQX763" s="89"/>
      <c r="FQY763" s="89"/>
      <c r="FQZ763" s="89"/>
      <c r="FRA763" s="89"/>
      <c r="FRB763" s="508"/>
      <c r="FRC763" s="508"/>
      <c r="FRD763" s="89"/>
      <c r="FRE763" s="89"/>
      <c r="FRF763" s="508"/>
      <c r="FRG763" s="508"/>
      <c r="FRH763" s="89"/>
      <c r="FRI763" s="89"/>
      <c r="FRJ763" s="508"/>
      <c r="FRK763" s="508"/>
      <c r="FRL763" s="508"/>
      <c r="FRM763" s="508"/>
      <c r="FRN763" s="508"/>
      <c r="FRO763" s="508"/>
      <c r="FRP763" s="508"/>
      <c r="FRQ763" s="89"/>
      <c r="FRR763" s="89"/>
      <c r="FRS763" s="508"/>
      <c r="FRT763" s="508"/>
      <c r="FRU763" s="89"/>
      <c r="FRV763" s="89"/>
      <c r="FRW763" s="508"/>
      <c r="FRX763" s="508"/>
      <c r="FRY763" s="508"/>
      <c r="FRZ763" s="508"/>
      <c r="FSA763" s="508"/>
      <c r="FSB763" s="203"/>
      <c r="FSC763" s="107"/>
      <c r="FSD763" s="508"/>
      <c r="FSE763" s="508"/>
      <c r="FSF763" s="508"/>
      <c r="FSG763" s="508"/>
      <c r="FSH763" s="508"/>
      <c r="FSI763" s="508"/>
      <c r="FSJ763" s="508"/>
      <c r="FSK763" s="168"/>
      <c r="FSL763" s="168"/>
      <c r="FSM763" s="168"/>
      <c r="FSN763" s="168"/>
      <c r="FSO763" s="168"/>
      <c r="FSP763" s="168"/>
      <c r="FSQ763" s="168"/>
      <c r="FSR763" s="168"/>
      <c r="FSS763" s="168"/>
      <c r="FST763" s="168"/>
      <c r="FSU763" s="168"/>
      <c r="FSV763" s="168"/>
      <c r="FSW763" s="168"/>
      <c r="FSX763" s="168"/>
      <c r="FSY763" s="168"/>
      <c r="FSZ763" s="168"/>
      <c r="FTA763" s="168"/>
      <c r="FTB763" s="168"/>
      <c r="FTC763" s="168"/>
      <c r="FTD763" s="168"/>
      <c r="FTE763" s="168"/>
      <c r="FTF763" s="168"/>
      <c r="FTG763" s="168"/>
      <c r="FTH763" s="168"/>
      <c r="FTI763" s="168"/>
      <c r="FTJ763" s="168"/>
      <c r="FTK763" s="168"/>
      <c r="FTL763" s="168"/>
      <c r="FTM763" s="168"/>
      <c r="FTN763" s="168"/>
      <c r="FTO763" s="168"/>
      <c r="FTP763" s="168"/>
      <c r="FTQ763" s="168"/>
      <c r="FTR763" s="168"/>
      <c r="FTS763" s="168"/>
      <c r="FTT763" s="168"/>
      <c r="FTU763" s="168"/>
      <c r="FTV763" s="168"/>
      <c r="FTW763" s="168"/>
      <c r="FTX763" s="168"/>
      <c r="FTY763" s="168"/>
      <c r="FTZ763" s="168"/>
      <c r="FUA763" s="168"/>
      <c r="FUB763" s="168"/>
      <c r="FUC763" s="508"/>
      <c r="FUD763" s="508"/>
      <c r="FUE763" s="508"/>
      <c r="FUF763" s="508"/>
      <c r="FUG763" s="508"/>
      <c r="FUH763" s="508"/>
      <c r="FUI763" s="508"/>
      <c r="FUJ763" s="508"/>
      <c r="FUK763" s="508"/>
      <c r="FUL763" s="508"/>
      <c r="FUM763" s="508"/>
      <c r="FUN763" s="508"/>
      <c r="FUO763" s="508"/>
      <c r="FUP763" s="508"/>
      <c r="FUQ763" s="508"/>
      <c r="FUR763" s="508"/>
      <c r="FUS763" s="508"/>
      <c r="FUT763" s="508"/>
      <c r="FUU763" s="508"/>
      <c r="FUV763" s="508"/>
      <c r="FUW763" s="508"/>
      <c r="FUX763" s="508"/>
      <c r="FUY763" s="508"/>
      <c r="FUZ763" s="508"/>
      <c r="FVA763" s="89"/>
      <c r="FVB763" s="89"/>
      <c r="FVC763" s="89"/>
      <c r="FVD763" s="89"/>
      <c r="FVE763" s="89"/>
      <c r="FVF763" s="508"/>
      <c r="FVG763" s="508"/>
      <c r="FVH763" s="89"/>
      <c r="FVI763" s="89"/>
      <c r="FVJ763" s="508"/>
      <c r="FVK763" s="508"/>
      <c r="FVL763" s="89"/>
      <c r="FVM763" s="89"/>
      <c r="FVN763" s="508"/>
      <c r="FVO763" s="508"/>
      <c r="FVP763" s="508"/>
      <c r="FVQ763" s="508"/>
      <c r="FVR763" s="508"/>
      <c r="FVS763" s="508"/>
      <c r="FVT763" s="508"/>
      <c r="FVU763" s="89"/>
      <c r="FVV763" s="89"/>
      <c r="FVW763" s="508"/>
      <c r="FVX763" s="508"/>
      <c r="FVY763" s="89"/>
      <c r="FVZ763" s="89"/>
      <c r="FWA763" s="508"/>
      <c r="FWB763" s="508"/>
      <c r="FWC763" s="508"/>
      <c r="FWD763" s="508"/>
      <c r="FWE763" s="508"/>
      <c r="FWF763" s="203"/>
      <c r="FWG763" s="107"/>
      <c r="FWH763" s="508"/>
      <c r="FWI763" s="508"/>
      <c r="FWJ763" s="508"/>
      <c r="FWK763" s="508"/>
      <c r="FWL763" s="508"/>
      <c r="FWM763" s="508"/>
      <c r="FWN763" s="508"/>
      <c r="FWO763" s="168"/>
      <c r="FWP763" s="168"/>
      <c r="FWQ763" s="168"/>
      <c r="FWR763" s="168"/>
      <c r="FWS763" s="168"/>
      <c r="FWT763" s="168"/>
      <c r="FWU763" s="168"/>
      <c r="FWV763" s="168"/>
      <c r="FWW763" s="168"/>
      <c r="FWX763" s="168"/>
      <c r="FWY763" s="168"/>
      <c r="FWZ763" s="168"/>
      <c r="FXA763" s="168"/>
      <c r="FXB763" s="168"/>
      <c r="FXC763" s="168"/>
      <c r="FXD763" s="168"/>
      <c r="FXE763" s="168"/>
      <c r="FXF763" s="168"/>
      <c r="FXG763" s="168"/>
      <c r="FXH763" s="168"/>
      <c r="FXI763" s="168"/>
      <c r="FXJ763" s="168"/>
      <c r="FXK763" s="168"/>
      <c r="FXL763" s="168"/>
      <c r="FXM763" s="168"/>
      <c r="FXN763" s="168"/>
      <c r="FXO763" s="168"/>
      <c r="FXP763" s="168"/>
      <c r="FXQ763" s="168"/>
      <c r="FXR763" s="168"/>
      <c r="FXS763" s="168"/>
      <c r="FXT763" s="168"/>
      <c r="FXU763" s="168"/>
      <c r="FXV763" s="168"/>
      <c r="FXW763" s="168"/>
      <c r="FXX763" s="168"/>
      <c r="FXY763" s="168"/>
      <c r="FXZ763" s="168"/>
      <c r="FYA763" s="168"/>
      <c r="FYB763" s="168"/>
      <c r="FYC763" s="168"/>
      <c r="FYD763" s="168"/>
      <c r="FYE763" s="168"/>
      <c r="FYF763" s="168"/>
      <c r="FYG763" s="508"/>
      <c r="FYH763" s="508"/>
      <c r="FYI763" s="508"/>
      <c r="FYJ763" s="508"/>
      <c r="FYK763" s="508"/>
      <c r="FYL763" s="508"/>
      <c r="FYM763" s="508"/>
      <c r="FYN763" s="508"/>
      <c r="FYO763" s="508"/>
      <c r="FYP763" s="508"/>
      <c r="FYQ763" s="508"/>
      <c r="FYR763" s="508"/>
      <c r="FYS763" s="508"/>
      <c r="FYT763" s="508"/>
      <c r="FYU763" s="508"/>
      <c r="FYV763" s="508"/>
      <c r="FYW763" s="508"/>
      <c r="FYX763" s="508"/>
      <c r="FYY763" s="508"/>
      <c r="FYZ763" s="508"/>
      <c r="FZA763" s="508"/>
      <c r="FZB763" s="508"/>
      <c r="FZC763" s="508"/>
      <c r="FZD763" s="508"/>
      <c r="FZE763" s="89"/>
      <c r="FZF763" s="89"/>
      <c r="FZG763" s="89"/>
      <c r="FZH763" s="89"/>
      <c r="FZI763" s="89"/>
      <c r="FZJ763" s="508"/>
      <c r="FZK763" s="508"/>
      <c r="FZL763" s="89"/>
      <c r="FZM763" s="89"/>
      <c r="FZN763" s="508"/>
      <c r="FZO763" s="508"/>
      <c r="FZP763" s="89"/>
      <c r="FZQ763" s="89"/>
      <c r="FZR763" s="508"/>
      <c r="FZS763" s="508"/>
      <c r="FZT763" s="508"/>
      <c r="FZU763" s="508"/>
      <c r="FZV763" s="508"/>
      <c r="FZW763" s="508"/>
      <c r="FZX763" s="508"/>
      <c r="FZY763" s="89"/>
      <c r="FZZ763" s="89"/>
      <c r="GAA763" s="508"/>
      <c r="GAB763" s="508"/>
      <c r="GAC763" s="89"/>
      <c r="GAD763" s="89"/>
      <c r="GAE763" s="508"/>
      <c r="GAF763" s="508"/>
      <c r="GAG763" s="508"/>
      <c r="GAH763" s="508"/>
      <c r="GAI763" s="508"/>
      <c r="GAJ763" s="203"/>
      <c r="GAK763" s="107"/>
      <c r="GAL763" s="508"/>
      <c r="GAM763" s="508"/>
      <c r="GAN763" s="508"/>
      <c r="GAO763" s="508"/>
      <c r="GAP763" s="508"/>
      <c r="GAQ763" s="508"/>
      <c r="GAR763" s="508"/>
      <c r="GAS763" s="168"/>
      <c r="GAT763" s="168"/>
      <c r="GAU763" s="168"/>
      <c r="GAV763" s="168"/>
      <c r="GAW763" s="168"/>
      <c r="GAX763" s="168"/>
      <c r="GAY763" s="168"/>
      <c r="GAZ763" s="168"/>
      <c r="GBA763" s="168"/>
      <c r="GBB763" s="168"/>
      <c r="GBC763" s="168"/>
      <c r="GBD763" s="168"/>
      <c r="GBE763" s="168"/>
      <c r="GBF763" s="168"/>
      <c r="GBG763" s="168"/>
      <c r="GBH763" s="168"/>
      <c r="GBI763" s="168"/>
      <c r="GBJ763" s="168"/>
      <c r="GBK763" s="168"/>
      <c r="GBL763" s="168"/>
      <c r="GBM763" s="168"/>
      <c r="GBN763" s="168"/>
      <c r="GBO763" s="168"/>
      <c r="GBP763" s="168"/>
      <c r="GBQ763" s="168"/>
      <c r="GBR763" s="168"/>
      <c r="GBS763" s="168"/>
      <c r="GBT763" s="168"/>
      <c r="GBU763" s="168"/>
      <c r="GBV763" s="168"/>
      <c r="GBW763" s="168"/>
      <c r="GBX763" s="168"/>
      <c r="GBY763" s="168"/>
      <c r="GBZ763" s="168"/>
      <c r="GCA763" s="168"/>
      <c r="GCB763" s="168"/>
      <c r="GCC763" s="168"/>
      <c r="GCD763" s="168"/>
      <c r="GCE763" s="168"/>
      <c r="GCF763" s="168"/>
      <c r="GCG763" s="168"/>
      <c r="GCH763" s="168"/>
      <c r="GCI763" s="168"/>
      <c r="GCJ763" s="168"/>
      <c r="GCK763" s="508"/>
      <c r="GCL763" s="508"/>
      <c r="GCM763" s="508"/>
      <c r="GCN763" s="508"/>
      <c r="GCO763" s="508"/>
      <c r="GCP763" s="508"/>
      <c r="GCQ763" s="508"/>
      <c r="GCR763" s="508"/>
      <c r="GCS763" s="508"/>
      <c r="GCT763" s="508"/>
      <c r="GCU763" s="508"/>
      <c r="GCV763" s="508"/>
      <c r="GCW763" s="508"/>
      <c r="GCX763" s="508"/>
      <c r="GCY763" s="508"/>
      <c r="GCZ763" s="508"/>
      <c r="GDA763" s="508"/>
      <c r="GDB763" s="508"/>
      <c r="GDC763" s="508"/>
      <c r="GDD763" s="508"/>
      <c r="GDE763" s="508"/>
      <c r="GDF763" s="508"/>
      <c r="GDG763" s="508"/>
      <c r="GDH763" s="508"/>
      <c r="GDI763" s="89"/>
      <c r="GDJ763" s="89"/>
      <c r="GDK763" s="89"/>
      <c r="GDL763" s="89"/>
      <c r="GDM763" s="89"/>
      <c r="GDN763" s="508"/>
      <c r="GDO763" s="508"/>
      <c r="GDP763" s="89"/>
      <c r="GDQ763" s="89"/>
      <c r="GDR763" s="508"/>
      <c r="GDS763" s="508"/>
      <c r="GDT763" s="89"/>
      <c r="GDU763" s="89"/>
      <c r="GDV763" s="508"/>
      <c r="GDW763" s="508"/>
      <c r="GDX763" s="508"/>
      <c r="GDY763" s="508"/>
      <c r="GDZ763" s="508"/>
      <c r="GEA763" s="508"/>
      <c r="GEB763" s="508"/>
      <c r="GEC763" s="89"/>
      <c r="GED763" s="89"/>
      <c r="GEE763" s="508"/>
      <c r="GEF763" s="508"/>
      <c r="GEG763" s="89"/>
      <c r="GEH763" s="89"/>
      <c r="GEI763" s="508"/>
      <c r="GEJ763" s="508"/>
      <c r="GEK763" s="508"/>
      <c r="GEL763" s="508"/>
      <c r="GEM763" s="508"/>
      <c r="GEN763" s="203"/>
      <c r="GEO763" s="107"/>
      <c r="GEP763" s="508"/>
      <c r="GEQ763" s="508"/>
      <c r="GER763" s="508"/>
      <c r="GES763" s="508"/>
      <c r="GET763" s="508"/>
      <c r="GEU763" s="508"/>
      <c r="GEV763" s="508"/>
      <c r="GEW763" s="168"/>
      <c r="GEX763" s="168"/>
      <c r="GEY763" s="168"/>
      <c r="GEZ763" s="168"/>
      <c r="GFA763" s="168"/>
      <c r="GFB763" s="168"/>
      <c r="GFC763" s="168"/>
      <c r="GFD763" s="168"/>
      <c r="GFE763" s="168"/>
      <c r="GFF763" s="168"/>
      <c r="GFG763" s="168"/>
      <c r="GFH763" s="168"/>
      <c r="GFI763" s="168"/>
      <c r="GFJ763" s="168"/>
      <c r="GFK763" s="168"/>
      <c r="GFL763" s="168"/>
      <c r="GFM763" s="168"/>
      <c r="GFN763" s="168"/>
      <c r="GFO763" s="168"/>
      <c r="GFP763" s="168"/>
      <c r="GFQ763" s="168"/>
      <c r="GFR763" s="168"/>
      <c r="GFS763" s="168"/>
      <c r="GFT763" s="168"/>
      <c r="GFU763" s="168"/>
      <c r="GFV763" s="168"/>
      <c r="GFW763" s="168"/>
      <c r="GFX763" s="168"/>
      <c r="GFY763" s="168"/>
      <c r="GFZ763" s="168"/>
      <c r="GGA763" s="168"/>
      <c r="GGB763" s="168"/>
      <c r="GGC763" s="168"/>
      <c r="GGD763" s="168"/>
      <c r="GGE763" s="168"/>
      <c r="GGF763" s="168"/>
      <c r="GGG763" s="168"/>
      <c r="GGH763" s="168"/>
      <c r="GGI763" s="168"/>
      <c r="GGJ763" s="168"/>
      <c r="GGK763" s="168"/>
      <c r="GGL763" s="168"/>
      <c r="GGM763" s="168"/>
      <c r="GGN763" s="168"/>
      <c r="GGO763" s="508"/>
      <c r="GGP763" s="508"/>
      <c r="GGQ763" s="508"/>
      <c r="GGR763" s="508"/>
      <c r="GGS763" s="508"/>
      <c r="GGT763" s="508"/>
      <c r="GGU763" s="508"/>
      <c r="GGV763" s="508"/>
      <c r="GGW763" s="508"/>
      <c r="GGX763" s="508"/>
      <c r="GGY763" s="508"/>
      <c r="GGZ763" s="508"/>
      <c r="GHA763" s="508"/>
      <c r="GHB763" s="508"/>
      <c r="GHC763" s="508"/>
      <c r="GHD763" s="508"/>
      <c r="GHE763" s="508"/>
      <c r="GHF763" s="508"/>
      <c r="GHG763" s="508"/>
      <c r="GHH763" s="508"/>
      <c r="GHI763" s="508"/>
      <c r="GHJ763" s="508"/>
      <c r="GHK763" s="508"/>
      <c r="GHL763" s="508"/>
      <c r="GHM763" s="89"/>
      <c r="GHN763" s="89"/>
      <c r="GHO763" s="89"/>
      <c r="GHP763" s="89"/>
      <c r="GHQ763" s="89"/>
      <c r="GHR763" s="508"/>
      <c r="GHS763" s="508"/>
      <c r="GHT763" s="89"/>
      <c r="GHU763" s="89"/>
      <c r="GHV763" s="508"/>
      <c r="GHW763" s="508"/>
      <c r="GHX763" s="89"/>
      <c r="GHY763" s="89"/>
      <c r="GHZ763" s="508"/>
      <c r="GIA763" s="508"/>
      <c r="GIB763" s="508"/>
      <c r="GIC763" s="508"/>
      <c r="GID763" s="508"/>
      <c r="GIE763" s="508"/>
      <c r="GIF763" s="508"/>
      <c r="GIG763" s="89"/>
      <c r="GIH763" s="89"/>
      <c r="GII763" s="508"/>
      <c r="GIJ763" s="508"/>
      <c r="GIK763" s="89"/>
      <c r="GIL763" s="89"/>
      <c r="GIM763" s="508"/>
      <c r="GIN763" s="508"/>
      <c r="GIO763" s="508"/>
      <c r="GIP763" s="508"/>
      <c r="GIQ763" s="508"/>
      <c r="GIR763" s="203"/>
      <c r="GIS763" s="107"/>
      <c r="GIT763" s="508"/>
      <c r="GIU763" s="508"/>
      <c r="GIV763" s="508"/>
      <c r="GIW763" s="508"/>
      <c r="GIX763" s="508"/>
      <c r="GIY763" s="508"/>
      <c r="GIZ763" s="508"/>
      <c r="GJA763" s="168"/>
      <c r="GJB763" s="168"/>
      <c r="GJC763" s="168"/>
      <c r="GJD763" s="168"/>
      <c r="GJE763" s="168"/>
      <c r="GJF763" s="168"/>
      <c r="GJG763" s="168"/>
      <c r="GJH763" s="168"/>
      <c r="GJI763" s="168"/>
      <c r="GJJ763" s="168"/>
      <c r="GJK763" s="168"/>
      <c r="GJL763" s="168"/>
      <c r="GJM763" s="168"/>
      <c r="GJN763" s="168"/>
      <c r="GJO763" s="168"/>
      <c r="GJP763" s="168"/>
      <c r="GJQ763" s="168"/>
      <c r="GJR763" s="168"/>
      <c r="GJS763" s="168"/>
      <c r="GJT763" s="168"/>
      <c r="GJU763" s="168"/>
      <c r="GJV763" s="168"/>
      <c r="GJW763" s="168"/>
      <c r="GJX763" s="168"/>
      <c r="GJY763" s="168"/>
      <c r="GJZ763" s="168"/>
      <c r="GKA763" s="168"/>
      <c r="GKB763" s="168"/>
      <c r="GKC763" s="168"/>
      <c r="GKD763" s="168"/>
      <c r="GKE763" s="168"/>
      <c r="GKF763" s="168"/>
      <c r="GKG763" s="168"/>
      <c r="GKH763" s="168"/>
      <c r="GKI763" s="168"/>
      <c r="GKJ763" s="168"/>
      <c r="GKK763" s="168"/>
      <c r="GKL763" s="168"/>
      <c r="GKM763" s="168"/>
      <c r="GKN763" s="168"/>
      <c r="GKO763" s="168"/>
      <c r="GKP763" s="168"/>
      <c r="GKQ763" s="168"/>
      <c r="GKR763" s="168"/>
      <c r="GKS763" s="508"/>
      <c r="GKT763" s="508"/>
      <c r="GKU763" s="508"/>
      <c r="GKV763" s="508"/>
      <c r="GKW763" s="508"/>
      <c r="GKX763" s="508"/>
      <c r="GKY763" s="508"/>
      <c r="GKZ763" s="508"/>
      <c r="GLA763" s="508"/>
      <c r="GLB763" s="508"/>
      <c r="GLC763" s="508"/>
      <c r="GLD763" s="508"/>
      <c r="GLE763" s="508"/>
      <c r="GLF763" s="508"/>
      <c r="GLG763" s="508"/>
      <c r="GLH763" s="508"/>
      <c r="GLI763" s="508"/>
      <c r="GLJ763" s="508"/>
      <c r="GLK763" s="508"/>
      <c r="GLL763" s="508"/>
      <c r="GLM763" s="508"/>
      <c r="GLN763" s="508"/>
      <c r="GLO763" s="508"/>
      <c r="GLP763" s="508"/>
      <c r="GLQ763" s="89"/>
      <c r="GLR763" s="89"/>
      <c r="GLS763" s="89"/>
      <c r="GLT763" s="89"/>
      <c r="GLU763" s="89"/>
      <c r="GLV763" s="508"/>
      <c r="GLW763" s="508"/>
      <c r="GLX763" s="89"/>
      <c r="GLY763" s="89"/>
      <c r="GLZ763" s="508"/>
      <c r="GMA763" s="508"/>
      <c r="GMB763" s="89"/>
      <c r="GMC763" s="89"/>
      <c r="GMD763" s="508"/>
      <c r="GME763" s="508"/>
      <c r="GMF763" s="508"/>
      <c r="GMG763" s="508"/>
      <c r="GMH763" s="508"/>
      <c r="GMI763" s="508"/>
      <c r="GMJ763" s="508"/>
      <c r="GMK763" s="89"/>
      <c r="GML763" s="89"/>
      <c r="GMM763" s="508"/>
      <c r="GMN763" s="508"/>
      <c r="GMO763" s="89"/>
      <c r="GMP763" s="89"/>
      <c r="GMQ763" s="508"/>
      <c r="GMR763" s="508"/>
      <c r="GMS763" s="508"/>
      <c r="GMT763" s="508"/>
      <c r="GMU763" s="508"/>
      <c r="GMV763" s="203"/>
      <c r="GMW763" s="107"/>
      <c r="GMX763" s="508"/>
      <c r="GMY763" s="508"/>
      <c r="GMZ763" s="508"/>
      <c r="GNA763" s="508"/>
      <c r="GNB763" s="508"/>
      <c r="GNC763" s="508"/>
      <c r="GND763" s="508"/>
      <c r="GNE763" s="168"/>
      <c r="GNF763" s="168"/>
      <c r="GNG763" s="168"/>
      <c r="GNH763" s="168"/>
      <c r="GNI763" s="168"/>
      <c r="GNJ763" s="168"/>
      <c r="GNK763" s="168"/>
      <c r="GNL763" s="168"/>
      <c r="GNM763" s="168"/>
      <c r="GNN763" s="168"/>
      <c r="GNO763" s="168"/>
      <c r="GNP763" s="168"/>
      <c r="GNQ763" s="168"/>
      <c r="GNR763" s="168"/>
      <c r="GNS763" s="168"/>
      <c r="GNT763" s="168"/>
      <c r="GNU763" s="168"/>
      <c r="GNV763" s="168"/>
      <c r="GNW763" s="168"/>
      <c r="GNX763" s="168"/>
      <c r="GNY763" s="168"/>
      <c r="GNZ763" s="168"/>
      <c r="GOA763" s="168"/>
      <c r="GOB763" s="168"/>
      <c r="GOC763" s="168"/>
      <c r="GOD763" s="168"/>
      <c r="GOE763" s="168"/>
      <c r="GOF763" s="168"/>
      <c r="GOG763" s="168"/>
      <c r="GOH763" s="168"/>
      <c r="GOI763" s="168"/>
      <c r="GOJ763" s="168"/>
      <c r="GOK763" s="168"/>
      <c r="GOL763" s="168"/>
      <c r="GOM763" s="168"/>
      <c r="GON763" s="168"/>
      <c r="GOO763" s="168"/>
      <c r="GOP763" s="168"/>
      <c r="GOQ763" s="168"/>
      <c r="GOR763" s="168"/>
      <c r="GOS763" s="168"/>
      <c r="GOT763" s="168"/>
      <c r="GOU763" s="168"/>
      <c r="GOV763" s="168"/>
      <c r="GOW763" s="508"/>
      <c r="GOX763" s="508"/>
      <c r="GOY763" s="508"/>
      <c r="GOZ763" s="508"/>
      <c r="GPA763" s="508"/>
      <c r="GPB763" s="508"/>
      <c r="GPC763" s="508"/>
      <c r="GPD763" s="508"/>
      <c r="GPE763" s="508"/>
      <c r="GPF763" s="508"/>
      <c r="GPG763" s="508"/>
      <c r="GPH763" s="508"/>
      <c r="GPI763" s="508"/>
      <c r="GPJ763" s="508"/>
      <c r="GPK763" s="508"/>
      <c r="GPL763" s="508"/>
      <c r="GPM763" s="508"/>
      <c r="GPN763" s="508"/>
      <c r="GPO763" s="508"/>
      <c r="GPP763" s="508"/>
      <c r="GPQ763" s="508"/>
      <c r="GPR763" s="508"/>
      <c r="GPS763" s="508"/>
      <c r="GPT763" s="508"/>
      <c r="GPU763" s="89"/>
      <c r="GPV763" s="89"/>
      <c r="GPW763" s="89"/>
      <c r="GPX763" s="89"/>
      <c r="GPY763" s="89"/>
      <c r="GPZ763" s="508"/>
      <c r="GQA763" s="508"/>
      <c r="GQB763" s="89"/>
      <c r="GQC763" s="89"/>
      <c r="GQD763" s="508"/>
      <c r="GQE763" s="508"/>
      <c r="GQF763" s="89"/>
      <c r="GQG763" s="89"/>
      <c r="GQH763" s="508"/>
      <c r="GQI763" s="508"/>
      <c r="GQJ763" s="508"/>
      <c r="GQK763" s="508"/>
      <c r="GQL763" s="508"/>
      <c r="GQM763" s="508"/>
      <c r="GQN763" s="508"/>
      <c r="GQO763" s="89"/>
      <c r="GQP763" s="89"/>
      <c r="GQQ763" s="508"/>
      <c r="GQR763" s="508"/>
      <c r="GQS763" s="89"/>
      <c r="GQT763" s="89"/>
      <c r="GQU763" s="508"/>
      <c r="GQV763" s="508"/>
      <c r="GQW763" s="508"/>
      <c r="GQX763" s="508"/>
      <c r="GQY763" s="508"/>
      <c r="GQZ763" s="203"/>
      <c r="GRA763" s="107"/>
      <c r="GRB763" s="508"/>
      <c r="GRC763" s="508"/>
      <c r="GRD763" s="508"/>
      <c r="GRE763" s="508"/>
      <c r="GRF763" s="508"/>
      <c r="GRG763" s="508"/>
      <c r="GRH763" s="508"/>
      <c r="GRI763" s="168"/>
      <c r="GRJ763" s="168"/>
      <c r="GRK763" s="168"/>
      <c r="GRL763" s="168"/>
      <c r="GRM763" s="168"/>
      <c r="GRN763" s="168"/>
      <c r="GRO763" s="168"/>
      <c r="GRP763" s="168"/>
      <c r="GRQ763" s="168"/>
      <c r="GRR763" s="168"/>
      <c r="GRS763" s="168"/>
      <c r="GRT763" s="168"/>
      <c r="GRU763" s="168"/>
      <c r="GRV763" s="168"/>
      <c r="GRW763" s="168"/>
      <c r="GRX763" s="168"/>
      <c r="GRY763" s="168"/>
      <c r="GRZ763" s="168"/>
      <c r="GSA763" s="168"/>
      <c r="GSB763" s="168"/>
      <c r="GSC763" s="168"/>
      <c r="GSD763" s="168"/>
      <c r="GSE763" s="168"/>
      <c r="GSF763" s="168"/>
      <c r="GSG763" s="168"/>
      <c r="GSH763" s="168"/>
      <c r="GSI763" s="168"/>
      <c r="GSJ763" s="168"/>
      <c r="GSK763" s="168"/>
      <c r="GSL763" s="168"/>
      <c r="GSM763" s="168"/>
      <c r="GSN763" s="168"/>
      <c r="GSO763" s="168"/>
      <c r="GSP763" s="168"/>
      <c r="GSQ763" s="168"/>
      <c r="GSR763" s="168"/>
      <c r="GSS763" s="168"/>
      <c r="GST763" s="168"/>
      <c r="GSU763" s="168"/>
      <c r="GSV763" s="168"/>
      <c r="GSW763" s="168"/>
      <c r="GSX763" s="168"/>
      <c r="GSY763" s="168"/>
      <c r="GSZ763" s="168"/>
      <c r="GTA763" s="508"/>
      <c r="GTB763" s="508"/>
      <c r="GTC763" s="508"/>
      <c r="GTD763" s="508"/>
      <c r="GTE763" s="508"/>
      <c r="GTF763" s="508"/>
      <c r="GTG763" s="508"/>
      <c r="GTH763" s="508"/>
      <c r="GTI763" s="508"/>
      <c r="GTJ763" s="508"/>
      <c r="GTK763" s="508"/>
      <c r="GTL763" s="508"/>
      <c r="GTM763" s="508"/>
      <c r="GTN763" s="508"/>
      <c r="GTO763" s="508"/>
      <c r="GTP763" s="508"/>
      <c r="GTQ763" s="508"/>
      <c r="GTR763" s="508"/>
      <c r="GTS763" s="508"/>
      <c r="GTT763" s="508"/>
      <c r="GTU763" s="508"/>
      <c r="GTV763" s="508"/>
      <c r="GTW763" s="508"/>
      <c r="GTX763" s="508"/>
      <c r="GTY763" s="89"/>
      <c r="GTZ763" s="89"/>
      <c r="GUA763" s="89"/>
      <c r="GUB763" s="89"/>
      <c r="GUC763" s="89"/>
      <c r="GUD763" s="508"/>
      <c r="GUE763" s="508"/>
      <c r="GUF763" s="89"/>
      <c r="GUG763" s="89"/>
      <c r="GUH763" s="508"/>
      <c r="GUI763" s="508"/>
      <c r="GUJ763" s="89"/>
      <c r="GUK763" s="89"/>
      <c r="GUL763" s="508"/>
      <c r="GUM763" s="508"/>
      <c r="GUN763" s="508"/>
      <c r="GUO763" s="508"/>
      <c r="GUP763" s="508"/>
      <c r="GUQ763" s="508"/>
      <c r="GUR763" s="508"/>
      <c r="GUS763" s="89"/>
      <c r="GUT763" s="89"/>
      <c r="GUU763" s="508"/>
      <c r="GUV763" s="508"/>
      <c r="GUW763" s="89"/>
      <c r="GUX763" s="89"/>
      <c r="GUY763" s="508"/>
      <c r="GUZ763" s="508"/>
      <c r="GVA763" s="508"/>
      <c r="GVB763" s="508"/>
      <c r="GVC763" s="508"/>
      <c r="GVD763" s="203"/>
      <c r="GVE763" s="107"/>
      <c r="GVF763" s="508"/>
      <c r="GVG763" s="508"/>
      <c r="GVH763" s="508"/>
      <c r="GVI763" s="508"/>
      <c r="GVJ763" s="508"/>
      <c r="GVK763" s="508"/>
      <c r="GVL763" s="508"/>
      <c r="GVM763" s="168"/>
      <c r="GVN763" s="168"/>
      <c r="GVO763" s="168"/>
      <c r="GVP763" s="168"/>
      <c r="GVQ763" s="168"/>
      <c r="GVR763" s="168"/>
      <c r="GVS763" s="168"/>
      <c r="GVT763" s="168"/>
      <c r="GVU763" s="168"/>
      <c r="GVV763" s="168"/>
      <c r="GVW763" s="168"/>
      <c r="GVX763" s="168"/>
      <c r="GVY763" s="168"/>
      <c r="GVZ763" s="168"/>
      <c r="GWA763" s="168"/>
      <c r="GWB763" s="168"/>
      <c r="GWC763" s="168"/>
      <c r="GWD763" s="168"/>
      <c r="GWE763" s="168"/>
      <c r="GWF763" s="168"/>
      <c r="GWG763" s="168"/>
      <c r="GWH763" s="168"/>
      <c r="GWI763" s="168"/>
      <c r="GWJ763" s="168"/>
      <c r="GWK763" s="168"/>
      <c r="GWL763" s="168"/>
      <c r="GWM763" s="168"/>
      <c r="GWN763" s="168"/>
      <c r="GWO763" s="168"/>
      <c r="GWP763" s="168"/>
      <c r="GWQ763" s="168"/>
      <c r="GWR763" s="168"/>
      <c r="GWS763" s="168"/>
      <c r="GWT763" s="168"/>
      <c r="GWU763" s="168"/>
      <c r="GWV763" s="168"/>
      <c r="GWW763" s="168"/>
      <c r="GWX763" s="168"/>
      <c r="GWY763" s="168"/>
      <c r="GWZ763" s="168"/>
      <c r="GXA763" s="168"/>
      <c r="GXB763" s="168"/>
      <c r="GXC763" s="168"/>
      <c r="GXD763" s="168"/>
      <c r="GXE763" s="508"/>
      <c r="GXF763" s="508"/>
      <c r="GXG763" s="508"/>
      <c r="GXH763" s="508"/>
      <c r="GXI763" s="508"/>
      <c r="GXJ763" s="508"/>
      <c r="GXK763" s="508"/>
      <c r="GXL763" s="508"/>
      <c r="GXM763" s="508"/>
      <c r="GXN763" s="508"/>
      <c r="GXO763" s="508"/>
      <c r="GXP763" s="508"/>
      <c r="GXQ763" s="508"/>
      <c r="GXR763" s="508"/>
      <c r="GXS763" s="508"/>
      <c r="GXT763" s="508"/>
      <c r="GXU763" s="508"/>
      <c r="GXV763" s="508"/>
      <c r="GXW763" s="508"/>
      <c r="GXX763" s="508"/>
      <c r="GXY763" s="508"/>
      <c r="GXZ763" s="508"/>
      <c r="GYA763" s="508"/>
      <c r="GYB763" s="508"/>
      <c r="GYC763" s="89"/>
      <c r="GYD763" s="89"/>
      <c r="GYE763" s="89"/>
      <c r="GYF763" s="89"/>
      <c r="GYG763" s="89"/>
      <c r="GYH763" s="508"/>
      <c r="GYI763" s="508"/>
      <c r="GYJ763" s="89"/>
      <c r="GYK763" s="89"/>
      <c r="GYL763" s="508"/>
      <c r="GYM763" s="508"/>
      <c r="GYN763" s="89"/>
      <c r="GYO763" s="89"/>
      <c r="GYP763" s="508"/>
      <c r="GYQ763" s="508"/>
      <c r="GYR763" s="508"/>
      <c r="GYS763" s="508"/>
      <c r="GYT763" s="508"/>
      <c r="GYU763" s="508"/>
      <c r="GYV763" s="508"/>
      <c r="GYW763" s="89"/>
      <c r="GYX763" s="89"/>
      <c r="GYY763" s="508"/>
      <c r="GYZ763" s="508"/>
      <c r="GZA763" s="89"/>
      <c r="GZB763" s="89"/>
      <c r="GZC763" s="508"/>
      <c r="GZD763" s="508"/>
      <c r="GZE763" s="508"/>
      <c r="GZF763" s="508"/>
      <c r="GZG763" s="508"/>
      <c r="GZH763" s="203"/>
      <c r="GZI763" s="107"/>
      <c r="GZJ763" s="508"/>
      <c r="GZK763" s="508"/>
      <c r="GZL763" s="508"/>
      <c r="GZM763" s="508"/>
      <c r="GZN763" s="508"/>
      <c r="GZO763" s="508"/>
      <c r="GZP763" s="508"/>
      <c r="GZQ763" s="168"/>
      <c r="GZR763" s="168"/>
      <c r="GZS763" s="168"/>
      <c r="GZT763" s="168"/>
      <c r="GZU763" s="168"/>
      <c r="GZV763" s="168"/>
      <c r="GZW763" s="168"/>
      <c r="GZX763" s="168"/>
      <c r="GZY763" s="168"/>
      <c r="GZZ763" s="168"/>
      <c r="HAA763" s="168"/>
      <c r="HAB763" s="168"/>
      <c r="HAC763" s="168"/>
      <c r="HAD763" s="168"/>
      <c r="HAE763" s="168"/>
      <c r="HAF763" s="168"/>
      <c r="HAG763" s="168"/>
      <c r="HAH763" s="168"/>
      <c r="HAI763" s="168"/>
      <c r="HAJ763" s="168"/>
      <c r="HAK763" s="168"/>
      <c r="HAL763" s="168"/>
      <c r="HAM763" s="168"/>
      <c r="HAN763" s="168"/>
      <c r="HAO763" s="168"/>
      <c r="HAP763" s="168"/>
      <c r="HAQ763" s="168"/>
      <c r="HAR763" s="168"/>
      <c r="HAS763" s="168"/>
      <c r="HAT763" s="168"/>
      <c r="HAU763" s="168"/>
      <c r="HAV763" s="168"/>
      <c r="HAW763" s="168"/>
      <c r="HAX763" s="168"/>
      <c r="HAY763" s="168"/>
      <c r="HAZ763" s="168"/>
      <c r="HBA763" s="168"/>
      <c r="HBB763" s="168"/>
      <c r="HBC763" s="168"/>
      <c r="HBD763" s="168"/>
      <c r="HBE763" s="168"/>
      <c r="HBF763" s="168"/>
      <c r="HBG763" s="168"/>
      <c r="HBH763" s="168"/>
      <c r="HBI763" s="508"/>
      <c r="HBJ763" s="508"/>
      <c r="HBK763" s="508"/>
      <c r="HBL763" s="508"/>
      <c r="HBM763" s="508"/>
      <c r="HBN763" s="508"/>
      <c r="HBO763" s="508"/>
      <c r="HBP763" s="508"/>
      <c r="HBQ763" s="508"/>
      <c r="HBR763" s="508"/>
      <c r="HBS763" s="508"/>
      <c r="HBT763" s="508"/>
      <c r="HBU763" s="508"/>
      <c r="HBV763" s="508"/>
      <c r="HBW763" s="508"/>
      <c r="HBX763" s="508"/>
      <c r="HBY763" s="508"/>
      <c r="HBZ763" s="508"/>
      <c r="HCA763" s="508"/>
      <c r="HCB763" s="508"/>
      <c r="HCC763" s="508"/>
      <c r="HCD763" s="508"/>
      <c r="HCE763" s="508"/>
      <c r="HCF763" s="508"/>
      <c r="HCG763" s="89"/>
      <c r="HCH763" s="89"/>
      <c r="HCI763" s="89"/>
      <c r="HCJ763" s="89"/>
      <c r="HCK763" s="89"/>
      <c r="HCL763" s="508"/>
      <c r="HCM763" s="508"/>
      <c r="HCN763" s="89"/>
      <c r="HCO763" s="89"/>
      <c r="HCP763" s="508"/>
      <c r="HCQ763" s="508"/>
      <c r="HCR763" s="89"/>
      <c r="HCS763" s="89"/>
      <c r="HCT763" s="508"/>
      <c r="HCU763" s="508"/>
      <c r="HCV763" s="508"/>
      <c r="HCW763" s="508"/>
      <c r="HCX763" s="508"/>
      <c r="HCY763" s="508"/>
      <c r="HCZ763" s="508"/>
      <c r="HDA763" s="89"/>
      <c r="HDB763" s="89"/>
      <c r="HDC763" s="508"/>
      <c r="HDD763" s="508"/>
      <c r="HDE763" s="89"/>
      <c r="HDF763" s="89"/>
      <c r="HDG763" s="508"/>
      <c r="HDH763" s="508"/>
      <c r="HDI763" s="508"/>
      <c r="HDJ763" s="508"/>
      <c r="HDK763" s="508"/>
      <c r="HDL763" s="203"/>
      <c r="HDM763" s="107"/>
      <c r="HDN763" s="508"/>
      <c r="HDO763" s="508"/>
      <c r="HDP763" s="508"/>
      <c r="HDQ763" s="508"/>
      <c r="HDR763" s="508"/>
      <c r="HDS763" s="508"/>
      <c r="HDT763" s="508"/>
      <c r="HDU763" s="168"/>
      <c r="HDV763" s="168"/>
      <c r="HDW763" s="168"/>
      <c r="HDX763" s="168"/>
      <c r="HDY763" s="168"/>
      <c r="HDZ763" s="168"/>
      <c r="HEA763" s="168"/>
      <c r="HEB763" s="168"/>
      <c r="HEC763" s="168"/>
      <c r="HED763" s="168"/>
      <c r="HEE763" s="168"/>
      <c r="HEF763" s="168"/>
      <c r="HEG763" s="168"/>
      <c r="HEH763" s="168"/>
      <c r="HEI763" s="168"/>
      <c r="HEJ763" s="168"/>
      <c r="HEK763" s="168"/>
      <c r="HEL763" s="168"/>
      <c r="HEM763" s="168"/>
      <c r="HEN763" s="168"/>
      <c r="HEO763" s="168"/>
      <c r="HEP763" s="168"/>
      <c r="HEQ763" s="168"/>
      <c r="HER763" s="168"/>
      <c r="HES763" s="168"/>
      <c r="HET763" s="168"/>
      <c r="HEU763" s="168"/>
      <c r="HEV763" s="168"/>
      <c r="HEW763" s="168"/>
      <c r="HEX763" s="168"/>
      <c r="HEY763" s="168"/>
      <c r="HEZ763" s="168"/>
      <c r="HFA763" s="168"/>
      <c r="HFB763" s="168"/>
      <c r="HFC763" s="168"/>
      <c r="HFD763" s="168"/>
      <c r="HFE763" s="168"/>
      <c r="HFF763" s="168"/>
      <c r="HFG763" s="168"/>
      <c r="HFH763" s="168"/>
      <c r="HFI763" s="168"/>
      <c r="HFJ763" s="168"/>
      <c r="HFK763" s="168"/>
      <c r="HFL763" s="168"/>
      <c r="HFM763" s="508"/>
      <c r="HFN763" s="508"/>
      <c r="HFO763" s="508"/>
      <c r="HFP763" s="508"/>
      <c r="HFQ763" s="508"/>
      <c r="HFR763" s="508"/>
      <c r="HFS763" s="508"/>
      <c r="HFT763" s="508"/>
      <c r="HFU763" s="508"/>
      <c r="HFV763" s="508"/>
      <c r="HFW763" s="508"/>
      <c r="HFX763" s="508"/>
      <c r="HFY763" s="508"/>
      <c r="HFZ763" s="508"/>
      <c r="HGA763" s="508"/>
      <c r="HGB763" s="508"/>
      <c r="HGC763" s="508"/>
      <c r="HGD763" s="508"/>
      <c r="HGE763" s="508"/>
      <c r="HGF763" s="508"/>
      <c r="HGG763" s="508"/>
      <c r="HGH763" s="508"/>
      <c r="HGI763" s="508"/>
      <c r="HGJ763" s="508"/>
      <c r="HGK763" s="89"/>
      <c r="HGL763" s="89"/>
      <c r="HGM763" s="89"/>
      <c r="HGN763" s="89"/>
      <c r="HGO763" s="89"/>
      <c r="HGP763" s="508"/>
      <c r="HGQ763" s="508"/>
      <c r="HGR763" s="89"/>
      <c r="HGS763" s="89"/>
      <c r="HGT763" s="508"/>
      <c r="HGU763" s="508"/>
      <c r="HGV763" s="89"/>
      <c r="HGW763" s="89"/>
      <c r="HGX763" s="508"/>
      <c r="HGY763" s="508"/>
      <c r="HGZ763" s="508"/>
      <c r="HHA763" s="508"/>
      <c r="HHB763" s="508"/>
      <c r="HHC763" s="508"/>
      <c r="HHD763" s="508"/>
      <c r="HHE763" s="89"/>
      <c r="HHF763" s="89"/>
      <c r="HHG763" s="508"/>
      <c r="HHH763" s="508"/>
      <c r="HHI763" s="89"/>
      <c r="HHJ763" s="89"/>
      <c r="HHK763" s="508"/>
      <c r="HHL763" s="508"/>
      <c r="HHM763" s="508"/>
      <c r="HHN763" s="508"/>
      <c r="HHO763" s="508"/>
      <c r="HHP763" s="203"/>
      <c r="HHQ763" s="107"/>
      <c r="HHR763" s="508"/>
      <c r="HHS763" s="508"/>
      <c r="HHT763" s="508"/>
      <c r="HHU763" s="508"/>
      <c r="HHV763" s="508"/>
      <c r="HHW763" s="508"/>
      <c r="HHX763" s="508"/>
      <c r="HHY763" s="168"/>
      <c r="HHZ763" s="168"/>
      <c r="HIA763" s="168"/>
      <c r="HIB763" s="168"/>
      <c r="HIC763" s="168"/>
      <c r="HID763" s="168"/>
      <c r="HIE763" s="168"/>
      <c r="HIF763" s="168"/>
      <c r="HIG763" s="168"/>
      <c r="HIH763" s="168"/>
      <c r="HII763" s="168"/>
      <c r="HIJ763" s="168"/>
      <c r="HIK763" s="168"/>
      <c r="HIL763" s="168"/>
      <c r="HIM763" s="168"/>
      <c r="HIN763" s="168"/>
      <c r="HIO763" s="168"/>
      <c r="HIP763" s="168"/>
      <c r="HIQ763" s="168"/>
      <c r="HIR763" s="168"/>
      <c r="HIS763" s="168"/>
      <c r="HIT763" s="168"/>
      <c r="HIU763" s="168"/>
      <c r="HIV763" s="168"/>
      <c r="HIW763" s="168"/>
      <c r="HIX763" s="168"/>
      <c r="HIY763" s="168"/>
      <c r="HIZ763" s="168"/>
      <c r="HJA763" s="168"/>
      <c r="HJB763" s="168"/>
      <c r="HJC763" s="168"/>
      <c r="HJD763" s="168"/>
      <c r="HJE763" s="168"/>
      <c r="HJF763" s="168"/>
      <c r="HJG763" s="168"/>
      <c r="HJH763" s="168"/>
      <c r="HJI763" s="168"/>
      <c r="HJJ763" s="168"/>
      <c r="HJK763" s="168"/>
      <c r="HJL763" s="168"/>
      <c r="HJM763" s="168"/>
      <c r="HJN763" s="168"/>
      <c r="HJO763" s="168"/>
      <c r="HJP763" s="168"/>
      <c r="HJQ763" s="508"/>
      <c r="HJR763" s="508"/>
      <c r="HJS763" s="508"/>
      <c r="HJT763" s="508"/>
      <c r="HJU763" s="508"/>
      <c r="HJV763" s="508"/>
      <c r="HJW763" s="508"/>
      <c r="HJX763" s="508"/>
      <c r="HJY763" s="508"/>
      <c r="HJZ763" s="508"/>
      <c r="HKA763" s="508"/>
      <c r="HKB763" s="508"/>
      <c r="HKC763" s="508"/>
      <c r="HKD763" s="508"/>
      <c r="HKE763" s="508"/>
      <c r="HKF763" s="508"/>
      <c r="HKG763" s="508"/>
      <c r="HKH763" s="508"/>
      <c r="HKI763" s="508"/>
      <c r="HKJ763" s="508"/>
      <c r="HKK763" s="508"/>
      <c r="HKL763" s="508"/>
      <c r="HKM763" s="508"/>
      <c r="HKN763" s="508"/>
      <c r="HKO763" s="89"/>
      <c r="HKP763" s="89"/>
      <c r="HKQ763" s="89"/>
      <c r="HKR763" s="89"/>
      <c r="HKS763" s="89"/>
      <c r="HKT763" s="508"/>
      <c r="HKU763" s="508"/>
      <c r="HKV763" s="89"/>
      <c r="HKW763" s="89"/>
      <c r="HKX763" s="508"/>
      <c r="HKY763" s="508"/>
      <c r="HKZ763" s="89"/>
      <c r="HLA763" s="89"/>
      <c r="HLB763" s="508"/>
      <c r="HLC763" s="508"/>
      <c r="HLD763" s="508"/>
      <c r="HLE763" s="508"/>
      <c r="HLF763" s="508"/>
      <c r="HLG763" s="508"/>
      <c r="HLH763" s="508"/>
      <c r="HLI763" s="89"/>
      <c r="HLJ763" s="89"/>
      <c r="HLK763" s="508"/>
      <c r="HLL763" s="508"/>
      <c r="HLM763" s="89"/>
      <c r="HLN763" s="89"/>
      <c r="HLO763" s="508"/>
      <c r="HLP763" s="508"/>
      <c r="HLQ763" s="508"/>
      <c r="HLR763" s="508"/>
      <c r="HLS763" s="508"/>
      <c r="HLT763" s="203"/>
      <c r="HLU763" s="107"/>
      <c r="HLV763" s="508"/>
      <c r="HLW763" s="508"/>
      <c r="HLX763" s="508"/>
      <c r="HLY763" s="508"/>
      <c r="HLZ763" s="508"/>
      <c r="HMA763" s="508"/>
      <c r="HMB763" s="508"/>
      <c r="HMC763" s="168"/>
      <c r="HMD763" s="168"/>
      <c r="HME763" s="168"/>
      <c r="HMF763" s="168"/>
      <c r="HMG763" s="168"/>
      <c r="HMH763" s="168"/>
      <c r="HMI763" s="168"/>
      <c r="HMJ763" s="168"/>
      <c r="HMK763" s="168"/>
      <c r="HML763" s="168"/>
      <c r="HMM763" s="168"/>
      <c r="HMN763" s="168"/>
      <c r="HMO763" s="168"/>
      <c r="HMP763" s="168"/>
      <c r="HMQ763" s="168"/>
      <c r="HMR763" s="168"/>
      <c r="HMS763" s="168"/>
      <c r="HMT763" s="168"/>
      <c r="HMU763" s="168"/>
      <c r="HMV763" s="168"/>
      <c r="HMW763" s="168"/>
      <c r="HMX763" s="168"/>
      <c r="HMY763" s="168"/>
      <c r="HMZ763" s="168"/>
      <c r="HNA763" s="168"/>
      <c r="HNB763" s="168"/>
      <c r="HNC763" s="168"/>
      <c r="HND763" s="168"/>
      <c r="HNE763" s="168"/>
      <c r="HNF763" s="168"/>
      <c r="HNG763" s="168"/>
      <c r="HNH763" s="168"/>
      <c r="HNI763" s="168"/>
      <c r="HNJ763" s="168"/>
      <c r="HNK763" s="168"/>
      <c r="HNL763" s="168"/>
      <c r="HNM763" s="168"/>
      <c r="HNN763" s="168"/>
      <c r="HNO763" s="168"/>
      <c r="HNP763" s="168"/>
      <c r="HNQ763" s="168"/>
      <c r="HNR763" s="168"/>
      <c r="HNS763" s="168"/>
      <c r="HNT763" s="168"/>
      <c r="HNU763" s="508"/>
      <c r="HNV763" s="508"/>
      <c r="HNW763" s="508"/>
      <c r="HNX763" s="508"/>
      <c r="HNY763" s="508"/>
      <c r="HNZ763" s="508"/>
      <c r="HOA763" s="508"/>
      <c r="HOB763" s="508"/>
      <c r="HOC763" s="508"/>
      <c r="HOD763" s="508"/>
      <c r="HOE763" s="508"/>
      <c r="HOF763" s="508"/>
      <c r="HOG763" s="508"/>
      <c r="HOH763" s="508"/>
      <c r="HOI763" s="508"/>
      <c r="HOJ763" s="508"/>
      <c r="HOK763" s="508"/>
      <c r="HOL763" s="508"/>
      <c r="HOM763" s="508"/>
      <c r="HON763" s="508"/>
      <c r="HOO763" s="508"/>
      <c r="HOP763" s="508"/>
      <c r="HOQ763" s="508"/>
      <c r="HOR763" s="508"/>
      <c r="HOS763" s="89"/>
      <c r="HOT763" s="89"/>
      <c r="HOU763" s="89"/>
      <c r="HOV763" s="89"/>
      <c r="HOW763" s="89"/>
      <c r="HOX763" s="508"/>
      <c r="HOY763" s="508"/>
      <c r="HOZ763" s="89"/>
      <c r="HPA763" s="89"/>
      <c r="HPB763" s="508"/>
      <c r="HPC763" s="508"/>
      <c r="HPD763" s="89"/>
      <c r="HPE763" s="89"/>
      <c r="HPF763" s="508"/>
      <c r="HPG763" s="508"/>
      <c r="HPH763" s="508"/>
      <c r="HPI763" s="508"/>
      <c r="HPJ763" s="508"/>
      <c r="HPK763" s="508"/>
      <c r="HPL763" s="508"/>
      <c r="HPM763" s="89"/>
      <c r="HPN763" s="89"/>
      <c r="HPO763" s="508"/>
      <c r="HPP763" s="508"/>
      <c r="HPQ763" s="89"/>
      <c r="HPR763" s="89"/>
      <c r="HPS763" s="508"/>
      <c r="HPT763" s="508"/>
      <c r="HPU763" s="508"/>
      <c r="HPV763" s="508"/>
      <c r="HPW763" s="508"/>
      <c r="HPX763" s="203"/>
      <c r="HPY763" s="107"/>
      <c r="HPZ763" s="508"/>
      <c r="HQA763" s="508"/>
      <c r="HQB763" s="508"/>
      <c r="HQC763" s="508"/>
      <c r="HQD763" s="508"/>
      <c r="HQE763" s="508"/>
      <c r="HQF763" s="508"/>
      <c r="HQG763" s="168"/>
      <c r="HQH763" s="168"/>
      <c r="HQI763" s="168"/>
      <c r="HQJ763" s="168"/>
      <c r="HQK763" s="168"/>
      <c r="HQL763" s="168"/>
      <c r="HQM763" s="168"/>
      <c r="HQN763" s="168"/>
      <c r="HQO763" s="168"/>
      <c r="HQP763" s="168"/>
      <c r="HQQ763" s="168"/>
      <c r="HQR763" s="168"/>
      <c r="HQS763" s="168"/>
      <c r="HQT763" s="168"/>
      <c r="HQU763" s="168"/>
      <c r="HQV763" s="168"/>
      <c r="HQW763" s="168"/>
      <c r="HQX763" s="168"/>
      <c r="HQY763" s="168"/>
      <c r="HQZ763" s="168"/>
      <c r="HRA763" s="168"/>
      <c r="HRB763" s="168"/>
      <c r="HRC763" s="168"/>
      <c r="HRD763" s="168"/>
      <c r="HRE763" s="168"/>
      <c r="HRF763" s="168"/>
      <c r="HRG763" s="168"/>
      <c r="HRH763" s="168"/>
      <c r="HRI763" s="168"/>
      <c r="HRJ763" s="168"/>
      <c r="HRK763" s="168"/>
      <c r="HRL763" s="168"/>
      <c r="HRM763" s="168"/>
      <c r="HRN763" s="168"/>
      <c r="HRO763" s="168"/>
      <c r="HRP763" s="168"/>
      <c r="HRQ763" s="168"/>
      <c r="HRR763" s="168"/>
      <c r="HRS763" s="168"/>
      <c r="HRT763" s="168"/>
      <c r="HRU763" s="168"/>
      <c r="HRV763" s="168"/>
      <c r="HRW763" s="168"/>
      <c r="HRX763" s="168"/>
      <c r="HRY763" s="508"/>
      <c r="HRZ763" s="508"/>
      <c r="HSA763" s="508"/>
      <c r="HSB763" s="508"/>
      <c r="HSC763" s="508"/>
      <c r="HSD763" s="508"/>
      <c r="HSE763" s="508"/>
      <c r="HSF763" s="508"/>
      <c r="HSG763" s="508"/>
      <c r="HSH763" s="508"/>
      <c r="HSI763" s="508"/>
      <c r="HSJ763" s="508"/>
      <c r="HSK763" s="508"/>
      <c r="HSL763" s="508"/>
      <c r="HSM763" s="508"/>
      <c r="HSN763" s="508"/>
      <c r="HSO763" s="508"/>
      <c r="HSP763" s="508"/>
      <c r="HSQ763" s="508"/>
      <c r="HSR763" s="508"/>
      <c r="HSS763" s="508"/>
      <c r="HST763" s="508"/>
      <c r="HSU763" s="508"/>
      <c r="HSV763" s="508"/>
      <c r="HSW763" s="89"/>
      <c r="HSX763" s="89"/>
      <c r="HSY763" s="89"/>
      <c r="HSZ763" s="89"/>
      <c r="HTA763" s="89"/>
      <c r="HTB763" s="508"/>
      <c r="HTC763" s="508"/>
      <c r="HTD763" s="89"/>
      <c r="HTE763" s="89"/>
      <c r="HTF763" s="508"/>
      <c r="HTG763" s="508"/>
      <c r="HTH763" s="89"/>
      <c r="HTI763" s="89"/>
      <c r="HTJ763" s="508"/>
      <c r="HTK763" s="508"/>
      <c r="HTL763" s="508"/>
      <c r="HTM763" s="508"/>
      <c r="HTN763" s="508"/>
      <c r="HTO763" s="508"/>
      <c r="HTP763" s="508"/>
      <c r="HTQ763" s="89"/>
      <c r="HTR763" s="89"/>
      <c r="HTS763" s="508"/>
      <c r="HTT763" s="508"/>
      <c r="HTU763" s="89"/>
      <c r="HTV763" s="89"/>
      <c r="HTW763" s="508"/>
      <c r="HTX763" s="508"/>
      <c r="HTY763" s="508"/>
      <c r="HTZ763" s="508"/>
      <c r="HUA763" s="508"/>
      <c r="HUB763" s="203"/>
      <c r="HUC763" s="107"/>
      <c r="HUD763" s="508"/>
      <c r="HUE763" s="508"/>
      <c r="HUF763" s="508"/>
      <c r="HUG763" s="508"/>
      <c r="HUH763" s="508"/>
      <c r="HUI763" s="508"/>
      <c r="HUJ763" s="508"/>
      <c r="HUK763" s="168"/>
      <c r="HUL763" s="168"/>
      <c r="HUM763" s="168"/>
      <c r="HUN763" s="168"/>
      <c r="HUO763" s="168"/>
      <c r="HUP763" s="168"/>
      <c r="HUQ763" s="168"/>
      <c r="HUR763" s="168"/>
      <c r="HUS763" s="168"/>
      <c r="HUT763" s="168"/>
      <c r="HUU763" s="168"/>
      <c r="HUV763" s="168"/>
      <c r="HUW763" s="168"/>
      <c r="HUX763" s="168"/>
      <c r="HUY763" s="168"/>
      <c r="HUZ763" s="168"/>
      <c r="HVA763" s="168"/>
      <c r="HVB763" s="168"/>
      <c r="HVC763" s="168"/>
      <c r="HVD763" s="168"/>
      <c r="HVE763" s="168"/>
      <c r="HVF763" s="168"/>
      <c r="HVG763" s="168"/>
      <c r="HVH763" s="168"/>
      <c r="HVI763" s="168"/>
      <c r="HVJ763" s="168"/>
      <c r="HVK763" s="168"/>
      <c r="HVL763" s="168"/>
      <c r="HVM763" s="168"/>
      <c r="HVN763" s="168"/>
      <c r="HVO763" s="168"/>
      <c r="HVP763" s="168"/>
      <c r="HVQ763" s="168"/>
      <c r="HVR763" s="168"/>
      <c r="HVS763" s="168"/>
      <c r="HVT763" s="168"/>
      <c r="HVU763" s="168"/>
      <c r="HVV763" s="168"/>
      <c r="HVW763" s="168"/>
      <c r="HVX763" s="168"/>
      <c r="HVY763" s="168"/>
      <c r="HVZ763" s="168"/>
      <c r="HWA763" s="168"/>
      <c r="HWB763" s="168"/>
      <c r="HWC763" s="508"/>
      <c r="HWD763" s="508"/>
      <c r="HWE763" s="508"/>
      <c r="HWF763" s="508"/>
      <c r="HWG763" s="508"/>
      <c r="HWH763" s="508"/>
      <c r="HWI763" s="508"/>
      <c r="HWJ763" s="508"/>
      <c r="HWK763" s="508"/>
      <c r="HWL763" s="508"/>
      <c r="HWM763" s="508"/>
      <c r="HWN763" s="508"/>
      <c r="HWO763" s="508"/>
      <c r="HWP763" s="508"/>
      <c r="HWQ763" s="508"/>
      <c r="HWR763" s="508"/>
      <c r="HWS763" s="508"/>
      <c r="HWT763" s="508"/>
      <c r="HWU763" s="508"/>
      <c r="HWV763" s="508"/>
      <c r="HWW763" s="508"/>
      <c r="HWX763" s="508"/>
      <c r="HWY763" s="508"/>
      <c r="HWZ763" s="508"/>
      <c r="HXA763" s="89"/>
      <c r="HXB763" s="89"/>
      <c r="HXC763" s="89"/>
      <c r="HXD763" s="89"/>
      <c r="HXE763" s="89"/>
      <c r="HXF763" s="508"/>
      <c r="HXG763" s="508"/>
      <c r="HXH763" s="89"/>
      <c r="HXI763" s="89"/>
      <c r="HXJ763" s="508"/>
      <c r="HXK763" s="508"/>
      <c r="HXL763" s="89"/>
      <c r="HXM763" s="89"/>
      <c r="HXN763" s="508"/>
      <c r="HXO763" s="508"/>
      <c r="HXP763" s="508"/>
      <c r="HXQ763" s="508"/>
      <c r="HXR763" s="508"/>
      <c r="HXS763" s="508"/>
      <c r="HXT763" s="508"/>
      <c r="HXU763" s="89"/>
      <c r="HXV763" s="89"/>
      <c r="HXW763" s="508"/>
      <c r="HXX763" s="508"/>
      <c r="HXY763" s="89"/>
      <c r="HXZ763" s="89"/>
      <c r="HYA763" s="508"/>
      <c r="HYB763" s="508"/>
      <c r="HYC763" s="508"/>
      <c r="HYD763" s="508"/>
      <c r="HYE763" s="508"/>
      <c r="HYF763" s="203"/>
      <c r="HYG763" s="107"/>
      <c r="HYH763" s="508"/>
      <c r="HYI763" s="508"/>
      <c r="HYJ763" s="508"/>
      <c r="HYK763" s="508"/>
      <c r="HYL763" s="508"/>
      <c r="HYM763" s="508"/>
      <c r="HYN763" s="508"/>
      <c r="HYO763" s="168"/>
      <c r="HYP763" s="168"/>
      <c r="HYQ763" s="168"/>
      <c r="HYR763" s="168"/>
      <c r="HYS763" s="168"/>
      <c r="HYT763" s="168"/>
      <c r="HYU763" s="168"/>
      <c r="HYV763" s="168"/>
      <c r="HYW763" s="168"/>
      <c r="HYX763" s="168"/>
      <c r="HYY763" s="168"/>
      <c r="HYZ763" s="168"/>
      <c r="HZA763" s="168"/>
      <c r="HZB763" s="168"/>
      <c r="HZC763" s="168"/>
      <c r="HZD763" s="168"/>
      <c r="HZE763" s="168"/>
      <c r="HZF763" s="168"/>
      <c r="HZG763" s="168"/>
      <c r="HZH763" s="168"/>
      <c r="HZI763" s="168"/>
      <c r="HZJ763" s="168"/>
      <c r="HZK763" s="168"/>
      <c r="HZL763" s="168"/>
      <c r="HZM763" s="168"/>
      <c r="HZN763" s="168"/>
      <c r="HZO763" s="168"/>
      <c r="HZP763" s="168"/>
      <c r="HZQ763" s="168"/>
      <c r="HZR763" s="168"/>
      <c r="HZS763" s="168"/>
      <c r="HZT763" s="168"/>
      <c r="HZU763" s="168"/>
      <c r="HZV763" s="168"/>
      <c r="HZW763" s="168"/>
      <c r="HZX763" s="168"/>
      <c r="HZY763" s="168"/>
      <c r="HZZ763" s="168"/>
      <c r="IAA763" s="168"/>
      <c r="IAB763" s="168"/>
      <c r="IAC763" s="168"/>
      <c r="IAD763" s="168"/>
      <c r="IAE763" s="168"/>
      <c r="IAF763" s="168"/>
      <c r="IAG763" s="508"/>
      <c r="IAH763" s="508"/>
      <c r="IAI763" s="508"/>
      <c r="IAJ763" s="508"/>
      <c r="IAK763" s="508"/>
      <c r="IAL763" s="508"/>
      <c r="IAM763" s="508"/>
      <c r="IAN763" s="508"/>
      <c r="IAO763" s="508"/>
      <c r="IAP763" s="508"/>
      <c r="IAQ763" s="508"/>
      <c r="IAR763" s="508"/>
      <c r="IAS763" s="508"/>
      <c r="IAT763" s="508"/>
      <c r="IAU763" s="508"/>
      <c r="IAV763" s="508"/>
      <c r="IAW763" s="508"/>
      <c r="IAX763" s="508"/>
      <c r="IAY763" s="508"/>
      <c r="IAZ763" s="508"/>
      <c r="IBA763" s="508"/>
      <c r="IBB763" s="508"/>
      <c r="IBC763" s="508"/>
      <c r="IBD763" s="508"/>
      <c r="IBE763" s="89"/>
      <c r="IBF763" s="89"/>
      <c r="IBG763" s="89"/>
      <c r="IBH763" s="89"/>
      <c r="IBI763" s="89"/>
      <c r="IBJ763" s="508"/>
      <c r="IBK763" s="508"/>
      <c r="IBL763" s="89"/>
      <c r="IBM763" s="89"/>
      <c r="IBN763" s="508"/>
      <c r="IBO763" s="508"/>
      <c r="IBP763" s="89"/>
      <c r="IBQ763" s="89"/>
      <c r="IBR763" s="508"/>
      <c r="IBS763" s="508"/>
      <c r="IBT763" s="508"/>
      <c r="IBU763" s="508"/>
      <c r="IBV763" s="508"/>
      <c r="IBW763" s="508"/>
      <c r="IBX763" s="508"/>
      <c r="IBY763" s="89"/>
      <c r="IBZ763" s="89"/>
      <c r="ICA763" s="508"/>
      <c r="ICB763" s="508"/>
      <c r="ICC763" s="89"/>
      <c r="ICD763" s="89"/>
      <c r="ICE763" s="508"/>
      <c r="ICF763" s="508"/>
      <c r="ICG763" s="508"/>
      <c r="ICH763" s="508"/>
      <c r="ICI763" s="508"/>
      <c r="ICJ763" s="203"/>
      <c r="ICK763" s="107"/>
      <c r="ICL763" s="508"/>
      <c r="ICM763" s="508"/>
      <c r="ICN763" s="508"/>
      <c r="ICO763" s="508"/>
      <c r="ICP763" s="508"/>
      <c r="ICQ763" s="508"/>
      <c r="ICR763" s="508"/>
      <c r="ICS763" s="168"/>
      <c r="ICT763" s="168"/>
      <c r="ICU763" s="168"/>
      <c r="ICV763" s="168"/>
      <c r="ICW763" s="168"/>
      <c r="ICX763" s="168"/>
      <c r="ICY763" s="168"/>
      <c r="ICZ763" s="168"/>
      <c r="IDA763" s="168"/>
      <c r="IDB763" s="168"/>
      <c r="IDC763" s="168"/>
      <c r="IDD763" s="168"/>
      <c r="IDE763" s="168"/>
      <c r="IDF763" s="168"/>
      <c r="IDG763" s="168"/>
      <c r="IDH763" s="168"/>
      <c r="IDI763" s="168"/>
      <c r="IDJ763" s="168"/>
      <c r="IDK763" s="168"/>
      <c r="IDL763" s="168"/>
      <c r="IDM763" s="168"/>
      <c r="IDN763" s="168"/>
      <c r="IDO763" s="168"/>
      <c r="IDP763" s="168"/>
      <c r="IDQ763" s="168"/>
      <c r="IDR763" s="168"/>
      <c r="IDS763" s="168"/>
      <c r="IDT763" s="168"/>
      <c r="IDU763" s="168"/>
      <c r="IDV763" s="168"/>
      <c r="IDW763" s="168"/>
      <c r="IDX763" s="168"/>
      <c r="IDY763" s="168"/>
      <c r="IDZ763" s="168"/>
      <c r="IEA763" s="168"/>
      <c r="IEB763" s="168"/>
      <c r="IEC763" s="168"/>
      <c r="IED763" s="168"/>
      <c r="IEE763" s="168"/>
      <c r="IEF763" s="168"/>
      <c r="IEG763" s="168"/>
      <c r="IEH763" s="168"/>
      <c r="IEI763" s="168"/>
      <c r="IEJ763" s="168"/>
      <c r="IEK763" s="508"/>
      <c r="IEL763" s="508"/>
      <c r="IEM763" s="508"/>
      <c r="IEN763" s="508"/>
      <c r="IEO763" s="508"/>
      <c r="IEP763" s="508"/>
      <c r="IEQ763" s="508"/>
      <c r="IER763" s="508"/>
      <c r="IES763" s="508"/>
      <c r="IET763" s="508"/>
      <c r="IEU763" s="508"/>
      <c r="IEV763" s="508"/>
      <c r="IEW763" s="508"/>
      <c r="IEX763" s="508"/>
      <c r="IEY763" s="508"/>
      <c r="IEZ763" s="508"/>
      <c r="IFA763" s="508"/>
      <c r="IFB763" s="508"/>
      <c r="IFC763" s="508"/>
      <c r="IFD763" s="508"/>
      <c r="IFE763" s="508"/>
      <c r="IFF763" s="508"/>
      <c r="IFG763" s="508"/>
      <c r="IFH763" s="508"/>
      <c r="IFI763" s="89"/>
      <c r="IFJ763" s="89"/>
      <c r="IFK763" s="89"/>
      <c r="IFL763" s="89"/>
      <c r="IFM763" s="89"/>
      <c r="IFN763" s="508"/>
      <c r="IFO763" s="508"/>
      <c r="IFP763" s="89"/>
      <c r="IFQ763" s="89"/>
      <c r="IFR763" s="508"/>
      <c r="IFS763" s="508"/>
      <c r="IFT763" s="89"/>
      <c r="IFU763" s="89"/>
      <c r="IFV763" s="508"/>
      <c r="IFW763" s="508"/>
      <c r="IFX763" s="508"/>
      <c r="IFY763" s="508"/>
      <c r="IFZ763" s="508"/>
      <c r="IGA763" s="508"/>
      <c r="IGB763" s="508"/>
      <c r="IGC763" s="89"/>
      <c r="IGD763" s="89"/>
      <c r="IGE763" s="508"/>
      <c r="IGF763" s="508"/>
      <c r="IGG763" s="89"/>
      <c r="IGH763" s="89"/>
      <c r="IGI763" s="508"/>
      <c r="IGJ763" s="508"/>
      <c r="IGK763" s="508"/>
      <c r="IGL763" s="508"/>
      <c r="IGM763" s="508"/>
      <c r="IGN763" s="203"/>
      <c r="IGO763" s="107"/>
      <c r="IGP763" s="508"/>
      <c r="IGQ763" s="508"/>
      <c r="IGR763" s="508"/>
      <c r="IGS763" s="508"/>
      <c r="IGT763" s="508"/>
      <c r="IGU763" s="508"/>
      <c r="IGV763" s="508"/>
      <c r="IGW763" s="168"/>
      <c r="IGX763" s="168"/>
      <c r="IGY763" s="168"/>
      <c r="IGZ763" s="168"/>
      <c r="IHA763" s="168"/>
      <c r="IHB763" s="168"/>
      <c r="IHC763" s="168"/>
      <c r="IHD763" s="168"/>
      <c r="IHE763" s="168"/>
      <c r="IHF763" s="168"/>
      <c r="IHG763" s="168"/>
      <c r="IHH763" s="168"/>
      <c r="IHI763" s="168"/>
      <c r="IHJ763" s="168"/>
      <c r="IHK763" s="168"/>
      <c r="IHL763" s="168"/>
      <c r="IHM763" s="168"/>
      <c r="IHN763" s="168"/>
      <c r="IHO763" s="168"/>
      <c r="IHP763" s="168"/>
      <c r="IHQ763" s="168"/>
      <c r="IHR763" s="168"/>
      <c r="IHS763" s="168"/>
      <c r="IHT763" s="168"/>
      <c r="IHU763" s="168"/>
      <c r="IHV763" s="168"/>
      <c r="IHW763" s="168"/>
      <c r="IHX763" s="168"/>
      <c r="IHY763" s="168"/>
      <c r="IHZ763" s="168"/>
      <c r="IIA763" s="168"/>
      <c r="IIB763" s="168"/>
      <c r="IIC763" s="168"/>
      <c r="IID763" s="168"/>
      <c r="IIE763" s="168"/>
      <c r="IIF763" s="168"/>
      <c r="IIG763" s="168"/>
      <c r="IIH763" s="168"/>
      <c r="III763" s="168"/>
      <c r="IIJ763" s="168"/>
      <c r="IIK763" s="168"/>
      <c r="IIL763" s="168"/>
      <c r="IIM763" s="168"/>
      <c r="IIN763" s="168"/>
      <c r="IIO763" s="508"/>
      <c r="IIP763" s="508"/>
      <c r="IIQ763" s="508"/>
      <c r="IIR763" s="508"/>
      <c r="IIS763" s="508"/>
      <c r="IIT763" s="508"/>
      <c r="IIU763" s="508"/>
      <c r="IIV763" s="508"/>
      <c r="IIW763" s="508"/>
      <c r="IIX763" s="508"/>
      <c r="IIY763" s="508"/>
      <c r="IIZ763" s="508"/>
      <c r="IJA763" s="508"/>
      <c r="IJB763" s="508"/>
      <c r="IJC763" s="508"/>
      <c r="IJD763" s="508"/>
      <c r="IJE763" s="508"/>
      <c r="IJF763" s="508"/>
      <c r="IJG763" s="508"/>
      <c r="IJH763" s="508"/>
      <c r="IJI763" s="508"/>
      <c r="IJJ763" s="508"/>
      <c r="IJK763" s="508"/>
      <c r="IJL763" s="508"/>
      <c r="IJM763" s="89"/>
      <c r="IJN763" s="89"/>
      <c r="IJO763" s="89"/>
      <c r="IJP763" s="89"/>
      <c r="IJQ763" s="89"/>
      <c r="IJR763" s="508"/>
      <c r="IJS763" s="508"/>
      <c r="IJT763" s="89"/>
      <c r="IJU763" s="89"/>
      <c r="IJV763" s="508"/>
      <c r="IJW763" s="508"/>
      <c r="IJX763" s="89"/>
      <c r="IJY763" s="89"/>
      <c r="IJZ763" s="508"/>
      <c r="IKA763" s="508"/>
      <c r="IKB763" s="508"/>
      <c r="IKC763" s="508"/>
      <c r="IKD763" s="508"/>
      <c r="IKE763" s="508"/>
      <c r="IKF763" s="508"/>
      <c r="IKG763" s="89"/>
      <c r="IKH763" s="89"/>
      <c r="IKI763" s="508"/>
      <c r="IKJ763" s="508"/>
      <c r="IKK763" s="89"/>
      <c r="IKL763" s="89"/>
      <c r="IKM763" s="508"/>
      <c r="IKN763" s="508"/>
      <c r="IKO763" s="508"/>
      <c r="IKP763" s="508"/>
      <c r="IKQ763" s="508"/>
      <c r="IKR763" s="203"/>
      <c r="IKS763" s="107"/>
      <c r="IKT763" s="508"/>
      <c r="IKU763" s="508"/>
      <c r="IKV763" s="508"/>
      <c r="IKW763" s="508"/>
      <c r="IKX763" s="508"/>
      <c r="IKY763" s="508"/>
      <c r="IKZ763" s="508"/>
      <c r="ILA763" s="168"/>
      <c r="ILB763" s="168"/>
      <c r="ILC763" s="168"/>
      <c r="ILD763" s="168"/>
      <c r="ILE763" s="168"/>
      <c r="ILF763" s="168"/>
      <c r="ILG763" s="168"/>
      <c r="ILH763" s="168"/>
      <c r="ILI763" s="168"/>
      <c r="ILJ763" s="168"/>
      <c r="ILK763" s="168"/>
      <c r="ILL763" s="168"/>
      <c r="ILM763" s="168"/>
      <c r="ILN763" s="168"/>
      <c r="ILO763" s="168"/>
      <c r="ILP763" s="168"/>
      <c r="ILQ763" s="168"/>
      <c r="ILR763" s="168"/>
      <c r="ILS763" s="168"/>
      <c r="ILT763" s="168"/>
      <c r="ILU763" s="168"/>
      <c r="ILV763" s="168"/>
      <c r="ILW763" s="168"/>
      <c r="ILX763" s="168"/>
      <c r="ILY763" s="168"/>
      <c r="ILZ763" s="168"/>
      <c r="IMA763" s="168"/>
      <c r="IMB763" s="168"/>
      <c r="IMC763" s="168"/>
      <c r="IMD763" s="168"/>
      <c r="IME763" s="168"/>
      <c r="IMF763" s="168"/>
      <c r="IMG763" s="168"/>
      <c r="IMH763" s="168"/>
      <c r="IMI763" s="168"/>
      <c r="IMJ763" s="168"/>
      <c r="IMK763" s="168"/>
      <c r="IML763" s="168"/>
      <c r="IMM763" s="168"/>
      <c r="IMN763" s="168"/>
      <c r="IMO763" s="168"/>
      <c r="IMP763" s="168"/>
      <c r="IMQ763" s="168"/>
      <c r="IMR763" s="168"/>
      <c r="IMS763" s="508"/>
      <c r="IMT763" s="508"/>
      <c r="IMU763" s="508"/>
      <c r="IMV763" s="508"/>
      <c r="IMW763" s="508"/>
      <c r="IMX763" s="508"/>
      <c r="IMY763" s="508"/>
      <c r="IMZ763" s="508"/>
      <c r="INA763" s="508"/>
      <c r="INB763" s="508"/>
      <c r="INC763" s="508"/>
      <c r="IND763" s="508"/>
      <c r="INE763" s="508"/>
      <c r="INF763" s="508"/>
      <c r="ING763" s="508"/>
      <c r="INH763" s="508"/>
      <c r="INI763" s="508"/>
      <c r="INJ763" s="508"/>
      <c r="INK763" s="508"/>
      <c r="INL763" s="508"/>
      <c r="INM763" s="508"/>
      <c r="INN763" s="508"/>
      <c r="INO763" s="508"/>
      <c r="INP763" s="508"/>
      <c r="INQ763" s="89"/>
      <c r="INR763" s="89"/>
      <c r="INS763" s="89"/>
      <c r="INT763" s="89"/>
      <c r="INU763" s="89"/>
      <c r="INV763" s="508"/>
      <c r="INW763" s="508"/>
      <c r="INX763" s="89"/>
      <c r="INY763" s="89"/>
      <c r="INZ763" s="508"/>
      <c r="IOA763" s="508"/>
      <c r="IOB763" s="89"/>
      <c r="IOC763" s="89"/>
      <c r="IOD763" s="508"/>
      <c r="IOE763" s="508"/>
      <c r="IOF763" s="508"/>
      <c r="IOG763" s="508"/>
      <c r="IOH763" s="508"/>
      <c r="IOI763" s="508"/>
      <c r="IOJ763" s="508"/>
      <c r="IOK763" s="89"/>
      <c r="IOL763" s="89"/>
      <c r="IOM763" s="508"/>
      <c r="ION763" s="508"/>
      <c r="IOO763" s="89"/>
      <c r="IOP763" s="89"/>
      <c r="IOQ763" s="508"/>
      <c r="IOR763" s="508"/>
      <c r="IOS763" s="508"/>
      <c r="IOT763" s="508"/>
      <c r="IOU763" s="508"/>
      <c r="IOV763" s="203"/>
      <c r="IOW763" s="107"/>
      <c r="IOX763" s="508"/>
      <c r="IOY763" s="508"/>
      <c r="IOZ763" s="508"/>
      <c r="IPA763" s="508"/>
      <c r="IPB763" s="508"/>
      <c r="IPC763" s="508"/>
      <c r="IPD763" s="508"/>
      <c r="IPE763" s="168"/>
      <c r="IPF763" s="168"/>
      <c r="IPG763" s="168"/>
      <c r="IPH763" s="168"/>
      <c r="IPI763" s="168"/>
      <c r="IPJ763" s="168"/>
      <c r="IPK763" s="168"/>
      <c r="IPL763" s="168"/>
      <c r="IPM763" s="168"/>
      <c r="IPN763" s="168"/>
      <c r="IPO763" s="168"/>
      <c r="IPP763" s="168"/>
      <c r="IPQ763" s="168"/>
      <c r="IPR763" s="168"/>
      <c r="IPS763" s="168"/>
      <c r="IPT763" s="168"/>
      <c r="IPU763" s="168"/>
      <c r="IPV763" s="168"/>
      <c r="IPW763" s="168"/>
      <c r="IPX763" s="168"/>
      <c r="IPY763" s="168"/>
      <c r="IPZ763" s="168"/>
      <c r="IQA763" s="168"/>
      <c r="IQB763" s="168"/>
      <c r="IQC763" s="168"/>
      <c r="IQD763" s="168"/>
      <c r="IQE763" s="168"/>
      <c r="IQF763" s="168"/>
      <c r="IQG763" s="168"/>
      <c r="IQH763" s="168"/>
      <c r="IQI763" s="168"/>
      <c r="IQJ763" s="168"/>
      <c r="IQK763" s="168"/>
      <c r="IQL763" s="168"/>
      <c r="IQM763" s="168"/>
      <c r="IQN763" s="168"/>
      <c r="IQO763" s="168"/>
      <c r="IQP763" s="168"/>
      <c r="IQQ763" s="168"/>
      <c r="IQR763" s="168"/>
      <c r="IQS763" s="168"/>
      <c r="IQT763" s="168"/>
      <c r="IQU763" s="168"/>
      <c r="IQV763" s="168"/>
      <c r="IQW763" s="508"/>
      <c r="IQX763" s="508"/>
      <c r="IQY763" s="508"/>
      <c r="IQZ763" s="508"/>
      <c r="IRA763" s="508"/>
      <c r="IRB763" s="508"/>
      <c r="IRC763" s="508"/>
      <c r="IRD763" s="508"/>
      <c r="IRE763" s="508"/>
      <c r="IRF763" s="508"/>
      <c r="IRG763" s="508"/>
      <c r="IRH763" s="508"/>
      <c r="IRI763" s="508"/>
      <c r="IRJ763" s="508"/>
      <c r="IRK763" s="508"/>
      <c r="IRL763" s="508"/>
      <c r="IRM763" s="508"/>
      <c r="IRN763" s="508"/>
      <c r="IRO763" s="508"/>
      <c r="IRP763" s="508"/>
      <c r="IRQ763" s="508"/>
      <c r="IRR763" s="508"/>
      <c r="IRS763" s="508"/>
      <c r="IRT763" s="508"/>
      <c r="IRU763" s="89"/>
      <c r="IRV763" s="89"/>
      <c r="IRW763" s="89"/>
      <c r="IRX763" s="89"/>
      <c r="IRY763" s="89"/>
      <c r="IRZ763" s="508"/>
      <c r="ISA763" s="508"/>
      <c r="ISB763" s="89"/>
      <c r="ISC763" s="89"/>
      <c r="ISD763" s="508"/>
      <c r="ISE763" s="508"/>
      <c r="ISF763" s="89"/>
      <c r="ISG763" s="89"/>
      <c r="ISH763" s="508"/>
      <c r="ISI763" s="508"/>
      <c r="ISJ763" s="508"/>
      <c r="ISK763" s="508"/>
      <c r="ISL763" s="508"/>
      <c r="ISM763" s="508"/>
      <c r="ISN763" s="508"/>
      <c r="ISO763" s="89"/>
      <c r="ISP763" s="89"/>
      <c r="ISQ763" s="508"/>
      <c r="ISR763" s="508"/>
      <c r="ISS763" s="89"/>
      <c r="IST763" s="89"/>
      <c r="ISU763" s="508"/>
      <c r="ISV763" s="508"/>
      <c r="ISW763" s="508"/>
      <c r="ISX763" s="508"/>
      <c r="ISY763" s="508"/>
      <c r="ISZ763" s="203"/>
      <c r="ITA763" s="107"/>
      <c r="ITB763" s="508"/>
      <c r="ITC763" s="508"/>
      <c r="ITD763" s="508"/>
      <c r="ITE763" s="508"/>
      <c r="ITF763" s="508"/>
      <c r="ITG763" s="508"/>
      <c r="ITH763" s="508"/>
      <c r="ITI763" s="168"/>
      <c r="ITJ763" s="168"/>
      <c r="ITK763" s="168"/>
      <c r="ITL763" s="168"/>
      <c r="ITM763" s="168"/>
      <c r="ITN763" s="168"/>
      <c r="ITO763" s="168"/>
      <c r="ITP763" s="168"/>
      <c r="ITQ763" s="168"/>
      <c r="ITR763" s="168"/>
      <c r="ITS763" s="168"/>
      <c r="ITT763" s="168"/>
      <c r="ITU763" s="168"/>
      <c r="ITV763" s="168"/>
      <c r="ITW763" s="168"/>
      <c r="ITX763" s="168"/>
      <c r="ITY763" s="168"/>
      <c r="ITZ763" s="168"/>
      <c r="IUA763" s="168"/>
      <c r="IUB763" s="168"/>
      <c r="IUC763" s="168"/>
      <c r="IUD763" s="168"/>
      <c r="IUE763" s="168"/>
      <c r="IUF763" s="168"/>
      <c r="IUG763" s="168"/>
      <c r="IUH763" s="168"/>
      <c r="IUI763" s="168"/>
      <c r="IUJ763" s="168"/>
      <c r="IUK763" s="168"/>
      <c r="IUL763" s="168"/>
      <c r="IUM763" s="168"/>
      <c r="IUN763" s="168"/>
      <c r="IUO763" s="168"/>
      <c r="IUP763" s="168"/>
      <c r="IUQ763" s="168"/>
      <c r="IUR763" s="168"/>
      <c r="IUS763" s="168"/>
      <c r="IUT763" s="168"/>
      <c r="IUU763" s="168"/>
      <c r="IUV763" s="168"/>
      <c r="IUW763" s="168"/>
      <c r="IUX763" s="168"/>
      <c r="IUY763" s="168"/>
      <c r="IUZ763" s="168"/>
      <c r="IVA763" s="508"/>
      <c r="IVB763" s="508"/>
      <c r="IVC763" s="508"/>
      <c r="IVD763" s="508"/>
      <c r="IVE763" s="508"/>
      <c r="IVF763" s="508"/>
      <c r="IVG763" s="508"/>
      <c r="IVH763" s="508"/>
      <c r="IVI763" s="508"/>
      <c r="IVJ763" s="508"/>
      <c r="IVK763" s="508"/>
      <c r="IVL763" s="508"/>
      <c r="IVM763" s="508"/>
      <c r="IVN763" s="508"/>
      <c r="IVO763" s="508"/>
      <c r="IVP763" s="508"/>
      <c r="IVQ763" s="508"/>
      <c r="IVR763" s="508"/>
      <c r="IVS763" s="508"/>
      <c r="IVT763" s="508"/>
      <c r="IVU763" s="508"/>
      <c r="IVV763" s="508"/>
      <c r="IVW763" s="508"/>
      <c r="IVX763" s="508"/>
      <c r="IVY763" s="89"/>
      <c r="IVZ763" s="89"/>
      <c r="IWA763" s="89"/>
      <c r="IWB763" s="89"/>
      <c r="IWC763" s="89"/>
      <c r="IWD763" s="508"/>
      <c r="IWE763" s="508"/>
      <c r="IWF763" s="89"/>
      <c r="IWG763" s="89"/>
      <c r="IWH763" s="508"/>
      <c r="IWI763" s="508"/>
      <c r="IWJ763" s="89"/>
      <c r="IWK763" s="89"/>
      <c r="IWL763" s="508"/>
      <c r="IWM763" s="508"/>
      <c r="IWN763" s="508"/>
      <c r="IWO763" s="508"/>
      <c r="IWP763" s="508"/>
      <c r="IWQ763" s="508"/>
      <c r="IWR763" s="508"/>
      <c r="IWS763" s="89"/>
      <c r="IWT763" s="89"/>
      <c r="IWU763" s="508"/>
      <c r="IWV763" s="508"/>
      <c r="IWW763" s="89"/>
      <c r="IWX763" s="89"/>
      <c r="IWY763" s="508"/>
      <c r="IWZ763" s="508"/>
      <c r="IXA763" s="508"/>
      <c r="IXB763" s="508"/>
      <c r="IXC763" s="508"/>
      <c r="IXD763" s="203"/>
      <c r="IXE763" s="107"/>
      <c r="IXF763" s="508"/>
      <c r="IXG763" s="508"/>
      <c r="IXH763" s="508"/>
      <c r="IXI763" s="508"/>
      <c r="IXJ763" s="508"/>
      <c r="IXK763" s="508"/>
      <c r="IXL763" s="508"/>
      <c r="IXM763" s="168"/>
      <c r="IXN763" s="168"/>
      <c r="IXO763" s="168"/>
      <c r="IXP763" s="168"/>
      <c r="IXQ763" s="168"/>
      <c r="IXR763" s="168"/>
      <c r="IXS763" s="168"/>
      <c r="IXT763" s="168"/>
      <c r="IXU763" s="168"/>
      <c r="IXV763" s="168"/>
      <c r="IXW763" s="168"/>
      <c r="IXX763" s="168"/>
      <c r="IXY763" s="168"/>
      <c r="IXZ763" s="168"/>
      <c r="IYA763" s="168"/>
      <c r="IYB763" s="168"/>
      <c r="IYC763" s="168"/>
      <c r="IYD763" s="168"/>
      <c r="IYE763" s="168"/>
      <c r="IYF763" s="168"/>
      <c r="IYG763" s="168"/>
      <c r="IYH763" s="168"/>
      <c r="IYI763" s="168"/>
      <c r="IYJ763" s="168"/>
      <c r="IYK763" s="168"/>
      <c r="IYL763" s="168"/>
      <c r="IYM763" s="168"/>
      <c r="IYN763" s="168"/>
      <c r="IYO763" s="168"/>
      <c r="IYP763" s="168"/>
      <c r="IYQ763" s="168"/>
      <c r="IYR763" s="168"/>
      <c r="IYS763" s="168"/>
      <c r="IYT763" s="168"/>
      <c r="IYU763" s="168"/>
      <c r="IYV763" s="168"/>
      <c r="IYW763" s="168"/>
      <c r="IYX763" s="168"/>
      <c r="IYY763" s="168"/>
      <c r="IYZ763" s="168"/>
      <c r="IZA763" s="168"/>
      <c r="IZB763" s="168"/>
      <c r="IZC763" s="168"/>
      <c r="IZD763" s="168"/>
      <c r="IZE763" s="508"/>
      <c r="IZF763" s="508"/>
      <c r="IZG763" s="508"/>
      <c r="IZH763" s="508"/>
      <c r="IZI763" s="508"/>
      <c r="IZJ763" s="508"/>
      <c r="IZK763" s="508"/>
      <c r="IZL763" s="508"/>
      <c r="IZM763" s="508"/>
      <c r="IZN763" s="508"/>
      <c r="IZO763" s="508"/>
      <c r="IZP763" s="508"/>
      <c r="IZQ763" s="508"/>
      <c r="IZR763" s="508"/>
      <c r="IZS763" s="508"/>
      <c r="IZT763" s="508"/>
      <c r="IZU763" s="508"/>
      <c r="IZV763" s="508"/>
      <c r="IZW763" s="508"/>
      <c r="IZX763" s="508"/>
      <c r="IZY763" s="508"/>
      <c r="IZZ763" s="508"/>
      <c r="JAA763" s="508"/>
      <c r="JAB763" s="508"/>
      <c r="JAC763" s="89"/>
      <c r="JAD763" s="89"/>
      <c r="JAE763" s="89"/>
      <c r="JAF763" s="89"/>
      <c r="JAG763" s="89"/>
      <c r="JAH763" s="508"/>
      <c r="JAI763" s="508"/>
      <c r="JAJ763" s="89"/>
      <c r="JAK763" s="89"/>
      <c r="JAL763" s="508"/>
      <c r="JAM763" s="508"/>
      <c r="JAN763" s="89"/>
      <c r="JAO763" s="89"/>
      <c r="JAP763" s="508"/>
      <c r="JAQ763" s="508"/>
      <c r="JAR763" s="508"/>
      <c r="JAS763" s="508"/>
      <c r="JAT763" s="508"/>
      <c r="JAU763" s="508"/>
      <c r="JAV763" s="508"/>
      <c r="JAW763" s="89"/>
      <c r="JAX763" s="89"/>
      <c r="JAY763" s="508"/>
      <c r="JAZ763" s="508"/>
      <c r="JBA763" s="89"/>
      <c r="JBB763" s="89"/>
      <c r="JBC763" s="508"/>
      <c r="JBD763" s="508"/>
      <c r="JBE763" s="508"/>
      <c r="JBF763" s="508"/>
      <c r="JBG763" s="508"/>
      <c r="JBH763" s="203"/>
      <c r="JBI763" s="107"/>
      <c r="JBJ763" s="508"/>
      <c r="JBK763" s="508"/>
      <c r="JBL763" s="508"/>
      <c r="JBM763" s="508"/>
      <c r="JBN763" s="508"/>
      <c r="JBO763" s="508"/>
      <c r="JBP763" s="508"/>
      <c r="JBQ763" s="168"/>
      <c r="JBR763" s="168"/>
      <c r="JBS763" s="168"/>
      <c r="JBT763" s="168"/>
      <c r="JBU763" s="168"/>
      <c r="JBV763" s="168"/>
      <c r="JBW763" s="168"/>
      <c r="JBX763" s="168"/>
      <c r="JBY763" s="168"/>
      <c r="JBZ763" s="168"/>
      <c r="JCA763" s="168"/>
      <c r="JCB763" s="168"/>
      <c r="JCC763" s="168"/>
      <c r="JCD763" s="168"/>
      <c r="JCE763" s="168"/>
      <c r="JCF763" s="168"/>
      <c r="JCG763" s="168"/>
      <c r="JCH763" s="168"/>
      <c r="JCI763" s="168"/>
      <c r="JCJ763" s="168"/>
      <c r="JCK763" s="168"/>
      <c r="JCL763" s="168"/>
      <c r="JCM763" s="168"/>
      <c r="JCN763" s="168"/>
      <c r="JCO763" s="168"/>
      <c r="JCP763" s="168"/>
      <c r="JCQ763" s="168"/>
      <c r="JCR763" s="168"/>
      <c r="JCS763" s="168"/>
      <c r="JCT763" s="168"/>
      <c r="JCU763" s="168"/>
      <c r="JCV763" s="168"/>
      <c r="JCW763" s="168"/>
      <c r="JCX763" s="168"/>
      <c r="JCY763" s="168"/>
      <c r="JCZ763" s="168"/>
      <c r="JDA763" s="168"/>
      <c r="JDB763" s="168"/>
      <c r="JDC763" s="168"/>
      <c r="JDD763" s="168"/>
      <c r="JDE763" s="168"/>
      <c r="JDF763" s="168"/>
      <c r="JDG763" s="168"/>
      <c r="JDH763" s="168"/>
      <c r="JDI763" s="508"/>
      <c r="JDJ763" s="508"/>
      <c r="JDK763" s="508"/>
      <c r="JDL763" s="508"/>
      <c r="JDM763" s="508"/>
      <c r="JDN763" s="508"/>
      <c r="JDO763" s="508"/>
      <c r="JDP763" s="508"/>
      <c r="JDQ763" s="508"/>
      <c r="JDR763" s="508"/>
      <c r="JDS763" s="508"/>
      <c r="JDT763" s="508"/>
      <c r="JDU763" s="508"/>
      <c r="JDV763" s="508"/>
      <c r="JDW763" s="508"/>
      <c r="JDX763" s="508"/>
      <c r="JDY763" s="508"/>
      <c r="JDZ763" s="508"/>
      <c r="JEA763" s="508"/>
      <c r="JEB763" s="508"/>
      <c r="JEC763" s="508"/>
      <c r="JED763" s="508"/>
      <c r="JEE763" s="508"/>
      <c r="JEF763" s="508"/>
      <c r="JEG763" s="89"/>
      <c r="JEH763" s="89"/>
      <c r="JEI763" s="89"/>
      <c r="JEJ763" s="89"/>
      <c r="JEK763" s="89"/>
      <c r="JEL763" s="508"/>
      <c r="JEM763" s="508"/>
      <c r="JEN763" s="89"/>
      <c r="JEO763" s="89"/>
      <c r="JEP763" s="508"/>
      <c r="JEQ763" s="508"/>
      <c r="JER763" s="89"/>
      <c r="JES763" s="89"/>
      <c r="JET763" s="508"/>
      <c r="JEU763" s="508"/>
      <c r="JEV763" s="508"/>
      <c r="JEW763" s="508"/>
      <c r="JEX763" s="508"/>
      <c r="JEY763" s="508"/>
      <c r="JEZ763" s="508"/>
      <c r="JFA763" s="89"/>
      <c r="JFB763" s="89"/>
      <c r="JFC763" s="508"/>
      <c r="JFD763" s="508"/>
      <c r="JFE763" s="89"/>
      <c r="JFF763" s="89"/>
      <c r="JFG763" s="508"/>
      <c r="JFH763" s="508"/>
      <c r="JFI763" s="508"/>
      <c r="JFJ763" s="508"/>
      <c r="JFK763" s="508"/>
      <c r="JFL763" s="203"/>
      <c r="JFM763" s="107"/>
      <c r="JFN763" s="508"/>
      <c r="JFO763" s="508"/>
      <c r="JFP763" s="508"/>
      <c r="JFQ763" s="508"/>
      <c r="JFR763" s="508"/>
      <c r="JFS763" s="508"/>
      <c r="JFT763" s="508"/>
      <c r="JFU763" s="168"/>
      <c r="JFV763" s="168"/>
      <c r="JFW763" s="168"/>
      <c r="JFX763" s="168"/>
      <c r="JFY763" s="168"/>
      <c r="JFZ763" s="168"/>
      <c r="JGA763" s="168"/>
      <c r="JGB763" s="168"/>
      <c r="JGC763" s="168"/>
      <c r="JGD763" s="168"/>
      <c r="JGE763" s="168"/>
      <c r="JGF763" s="168"/>
      <c r="JGG763" s="168"/>
      <c r="JGH763" s="168"/>
      <c r="JGI763" s="168"/>
      <c r="JGJ763" s="168"/>
      <c r="JGK763" s="168"/>
      <c r="JGL763" s="168"/>
      <c r="JGM763" s="168"/>
      <c r="JGN763" s="168"/>
      <c r="JGO763" s="168"/>
      <c r="JGP763" s="168"/>
      <c r="JGQ763" s="168"/>
      <c r="JGR763" s="168"/>
      <c r="JGS763" s="168"/>
      <c r="JGT763" s="168"/>
      <c r="JGU763" s="168"/>
      <c r="JGV763" s="168"/>
      <c r="JGW763" s="168"/>
      <c r="JGX763" s="168"/>
      <c r="JGY763" s="168"/>
      <c r="JGZ763" s="168"/>
      <c r="JHA763" s="168"/>
      <c r="JHB763" s="168"/>
      <c r="JHC763" s="168"/>
      <c r="JHD763" s="168"/>
      <c r="JHE763" s="168"/>
      <c r="JHF763" s="168"/>
      <c r="JHG763" s="168"/>
      <c r="JHH763" s="168"/>
      <c r="JHI763" s="168"/>
      <c r="JHJ763" s="168"/>
      <c r="JHK763" s="168"/>
      <c r="JHL763" s="168"/>
      <c r="JHM763" s="508"/>
      <c r="JHN763" s="508"/>
      <c r="JHO763" s="508"/>
      <c r="JHP763" s="508"/>
      <c r="JHQ763" s="508"/>
      <c r="JHR763" s="508"/>
      <c r="JHS763" s="508"/>
      <c r="JHT763" s="508"/>
      <c r="JHU763" s="508"/>
      <c r="JHV763" s="508"/>
      <c r="JHW763" s="508"/>
      <c r="JHX763" s="508"/>
      <c r="JHY763" s="508"/>
      <c r="JHZ763" s="508"/>
      <c r="JIA763" s="508"/>
      <c r="JIB763" s="508"/>
      <c r="JIC763" s="508"/>
      <c r="JID763" s="508"/>
      <c r="JIE763" s="508"/>
      <c r="JIF763" s="508"/>
      <c r="JIG763" s="508"/>
      <c r="JIH763" s="508"/>
      <c r="JII763" s="508"/>
      <c r="JIJ763" s="508"/>
      <c r="JIK763" s="89"/>
      <c r="JIL763" s="89"/>
      <c r="JIM763" s="89"/>
      <c r="JIN763" s="89"/>
      <c r="JIO763" s="89"/>
      <c r="JIP763" s="508"/>
      <c r="JIQ763" s="508"/>
      <c r="JIR763" s="89"/>
      <c r="JIS763" s="89"/>
      <c r="JIT763" s="508"/>
      <c r="JIU763" s="508"/>
      <c r="JIV763" s="89"/>
      <c r="JIW763" s="89"/>
      <c r="JIX763" s="508"/>
      <c r="JIY763" s="508"/>
      <c r="JIZ763" s="508"/>
      <c r="JJA763" s="508"/>
      <c r="JJB763" s="508"/>
      <c r="JJC763" s="508"/>
      <c r="JJD763" s="508"/>
      <c r="JJE763" s="89"/>
      <c r="JJF763" s="89"/>
      <c r="JJG763" s="508"/>
      <c r="JJH763" s="508"/>
      <c r="JJI763" s="89"/>
      <c r="JJJ763" s="89"/>
      <c r="JJK763" s="508"/>
      <c r="JJL763" s="508"/>
      <c r="JJM763" s="508"/>
      <c r="JJN763" s="508"/>
      <c r="JJO763" s="508"/>
      <c r="JJP763" s="203"/>
      <c r="JJQ763" s="107"/>
      <c r="JJR763" s="508"/>
      <c r="JJS763" s="508"/>
      <c r="JJT763" s="508"/>
      <c r="JJU763" s="508"/>
      <c r="JJV763" s="508"/>
      <c r="JJW763" s="508"/>
      <c r="JJX763" s="508"/>
      <c r="JJY763" s="168"/>
      <c r="JJZ763" s="168"/>
      <c r="JKA763" s="168"/>
      <c r="JKB763" s="168"/>
      <c r="JKC763" s="168"/>
      <c r="JKD763" s="168"/>
      <c r="JKE763" s="168"/>
      <c r="JKF763" s="168"/>
      <c r="JKG763" s="168"/>
      <c r="JKH763" s="168"/>
      <c r="JKI763" s="168"/>
      <c r="JKJ763" s="168"/>
      <c r="JKK763" s="168"/>
      <c r="JKL763" s="168"/>
      <c r="JKM763" s="168"/>
      <c r="JKN763" s="168"/>
      <c r="JKO763" s="168"/>
      <c r="JKP763" s="168"/>
      <c r="JKQ763" s="168"/>
      <c r="JKR763" s="168"/>
      <c r="JKS763" s="168"/>
      <c r="JKT763" s="168"/>
      <c r="JKU763" s="168"/>
      <c r="JKV763" s="168"/>
      <c r="JKW763" s="168"/>
      <c r="JKX763" s="168"/>
      <c r="JKY763" s="168"/>
      <c r="JKZ763" s="168"/>
      <c r="JLA763" s="168"/>
      <c r="JLB763" s="168"/>
      <c r="JLC763" s="168"/>
      <c r="JLD763" s="168"/>
      <c r="JLE763" s="168"/>
      <c r="JLF763" s="168"/>
      <c r="JLG763" s="168"/>
      <c r="JLH763" s="168"/>
      <c r="JLI763" s="168"/>
      <c r="JLJ763" s="168"/>
      <c r="JLK763" s="168"/>
      <c r="JLL763" s="168"/>
      <c r="JLM763" s="168"/>
      <c r="JLN763" s="168"/>
      <c r="JLO763" s="168"/>
      <c r="JLP763" s="168"/>
      <c r="JLQ763" s="508"/>
      <c r="JLR763" s="508"/>
      <c r="JLS763" s="508"/>
      <c r="JLT763" s="508"/>
      <c r="JLU763" s="508"/>
      <c r="JLV763" s="508"/>
      <c r="JLW763" s="508"/>
      <c r="JLX763" s="508"/>
      <c r="JLY763" s="508"/>
      <c r="JLZ763" s="508"/>
      <c r="JMA763" s="508"/>
      <c r="JMB763" s="508"/>
      <c r="JMC763" s="508"/>
      <c r="JMD763" s="508"/>
      <c r="JME763" s="508"/>
      <c r="JMF763" s="508"/>
      <c r="JMG763" s="508"/>
      <c r="JMH763" s="508"/>
      <c r="JMI763" s="508"/>
      <c r="JMJ763" s="508"/>
      <c r="JMK763" s="508"/>
      <c r="JML763" s="508"/>
      <c r="JMM763" s="508"/>
      <c r="JMN763" s="508"/>
      <c r="JMO763" s="89"/>
      <c r="JMP763" s="89"/>
      <c r="JMQ763" s="89"/>
      <c r="JMR763" s="89"/>
      <c r="JMS763" s="89"/>
      <c r="JMT763" s="508"/>
      <c r="JMU763" s="508"/>
      <c r="JMV763" s="89"/>
      <c r="JMW763" s="89"/>
      <c r="JMX763" s="508"/>
      <c r="JMY763" s="508"/>
      <c r="JMZ763" s="89"/>
      <c r="JNA763" s="89"/>
      <c r="JNB763" s="508"/>
      <c r="JNC763" s="508"/>
      <c r="JND763" s="508"/>
      <c r="JNE763" s="508"/>
      <c r="JNF763" s="508"/>
      <c r="JNG763" s="508"/>
      <c r="JNH763" s="508"/>
      <c r="JNI763" s="89"/>
      <c r="JNJ763" s="89"/>
      <c r="JNK763" s="508"/>
      <c r="JNL763" s="508"/>
      <c r="JNM763" s="89"/>
      <c r="JNN763" s="89"/>
      <c r="JNO763" s="508"/>
      <c r="JNP763" s="508"/>
      <c r="JNQ763" s="508"/>
      <c r="JNR763" s="508"/>
      <c r="JNS763" s="508"/>
      <c r="JNT763" s="203"/>
      <c r="JNU763" s="107"/>
      <c r="JNV763" s="508"/>
      <c r="JNW763" s="508"/>
      <c r="JNX763" s="508"/>
      <c r="JNY763" s="508"/>
      <c r="JNZ763" s="508"/>
      <c r="JOA763" s="508"/>
      <c r="JOB763" s="508"/>
      <c r="JOC763" s="168"/>
      <c r="JOD763" s="168"/>
      <c r="JOE763" s="168"/>
      <c r="JOF763" s="168"/>
      <c r="JOG763" s="168"/>
      <c r="JOH763" s="168"/>
      <c r="JOI763" s="168"/>
      <c r="JOJ763" s="168"/>
      <c r="JOK763" s="168"/>
      <c r="JOL763" s="168"/>
      <c r="JOM763" s="168"/>
      <c r="JON763" s="168"/>
      <c r="JOO763" s="168"/>
      <c r="JOP763" s="168"/>
      <c r="JOQ763" s="168"/>
      <c r="JOR763" s="168"/>
      <c r="JOS763" s="168"/>
      <c r="JOT763" s="168"/>
      <c r="JOU763" s="168"/>
      <c r="JOV763" s="168"/>
      <c r="JOW763" s="168"/>
      <c r="JOX763" s="168"/>
      <c r="JOY763" s="168"/>
      <c r="JOZ763" s="168"/>
      <c r="JPA763" s="168"/>
      <c r="JPB763" s="168"/>
      <c r="JPC763" s="168"/>
      <c r="JPD763" s="168"/>
      <c r="JPE763" s="168"/>
      <c r="JPF763" s="168"/>
      <c r="JPG763" s="168"/>
      <c r="JPH763" s="168"/>
      <c r="JPI763" s="168"/>
      <c r="JPJ763" s="168"/>
      <c r="JPK763" s="168"/>
      <c r="JPL763" s="168"/>
      <c r="JPM763" s="168"/>
      <c r="JPN763" s="168"/>
      <c r="JPO763" s="168"/>
      <c r="JPP763" s="168"/>
      <c r="JPQ763" s="168"/>
      <c r="JPR763" s="168"/>
      <c r="JPS763" s="168"/>
      <c r="JPT763" s="168"/>
      <c r="JPU763" s="508"/>
      <c r="JPV763" s="508"/>
      <c r="JPW763" s="508"/>
      <c r="JPX763" s="508"/>
      <c r="JPY763" s="508"/>
      <c r="JPZ763" s="508"/>
      <c r="JQA763" s="508"/>
      <c r="JQB763" s="508"/>
      <c r="JQC763" s="508"/>
      <c r="JQD763" s="508"/>
      <c r="JQE763" s="508"/>
      <c r="JQF763" s="508"/>
      <c r="JQG763" s="508"/>
      <c r="JQH763" s="508"/>
      <c r="JQI763" s="508"/>
      <c r="JQJ763" s="508"/>
      <c r="JQK763" s="508"/>
      <c r="JQL763" s="508"/>
      <c r="JQM763" s="508"/>
      <c r="JQN763" s="508"/>
      <c r="JQO763" s="508"/>
      <c r="JQP763" s="508"/>
      <c r="JQQ763" s="508"/>
      <c r="JQR763" s="508"/>
      <c r="JQS763" s="89"/>
      <c r="JQT763" s="89"/>
      <c r="JQU763" s="89"/>
      <c r="JQV763" s="89"/>
      <c r="JQW763" s="89"/>
      <c r="JQX763" s="508"/>
      <c r="JQY763" s="508"/>
      <c r="JQZ763" s="89"/>
      <c r="JRA763" s="89"/>
      <c r="JRB763" s="508"/>
      <c r="JRC763" s="508"/>
      <c r="JRD763" s="89"/>
      <c r="JRE763" s="89"/>
      <c r="JRF763" s="508"/>
      <c r="JRG763" s="508"/>
      <c r="JRH763" s="508"/>
      <c r="JRI763" s="508"/>
      <c r="JRJ763" s="508"/>
      <c r="JRK763" s="508"/>
      <c r="JRL763" s="508"/>
      <c r="JRM763" s="89"/>
      <c r="JRN763" s="89"/>
      <c r="JRO763" s="508"/>
      <c r="JRP763" s="508"/>
      <c r="JRQ763" s="89"/>
      <c r="JRR763" s="89"/>
      <c r="JRS763" s="508"/>
      <c r="JRT763" s="508"/>
      <c r="JRU763" s="508"/>
      <c r="JRV763" s="508"/>
      <c r="JRW763" s="508"/>
      <c r="JRX763" s="203"/>
      <c r="JRY763" s="107"/>
      <c r="JRZ763" s="508"/>
      <c r="JSA763" s="508"/>
      <c r="JSB763" s="508"/>
      <c r="JSC763" s="508"/>
      <c r="JSD763" s="508"/>
      <c r="JSE763" s="508"/>
      <c r="JSF763" s="508"/>
      <c r="JSG763" s="168"/>
      <c r="JSH763" s="168"/>
      <c r="JSI763" s="168"/>
      <c r="JSJ763" s="168"/>
      <c r="JSK763" s="168"/>
      <c r="JSL763" s="168"/>
      <c r="JSM763" s="168"/>
      <c r="JSN763" s="168"/>
      <c r="JSO763" s="168"/>
      <c r="JSP763" s="168"/>
      <c r="JSQ763" s="168"/>
      <c r="JSR763" s="168"/>
      <c r="JSS763" s="168"/>
      <c r="JST763" s="168"/>
      <c r="JSU763" s="168"/>
      <c r="JSV763" s="168"/>
      <c r="JSW763" s="168"/>
      <c r="JSX763" s="168"/>
      <c r="JSY763" s="168"/>
      <c r="JSZ763" s="168"/>
      <c r="JTA763" s="168"/>
      <c r="JTB763" s="168"/>
      <c r="JTC763" s="168"/>
      <c r="JTD763" s="168"/>
      <c r="JTE763" s="168"/>
      <c r="JTF763" s="168"/>
      <c r="JTG763" s="168"/>
      <c r="JTH763" s="168"/>
      <c r="JTI763" s="168"/>
      <c r="JTJ763" s="168"/>
      <c r="JTK763" s="168"/>
      <c r="JTL763" s="168"/>
      <c r="JTM763" s="168"/>
      <c r="JTN763" s="168"/>
      <c r="JTO763" s="168"/>
      <c r="JTP763" s="168"/>
      <c r="JTQ763" s="168"/>
      <c r="JTR763" s="168"/>
      <c r="JTS763" s="168"/>
      <c r="JTT763" s="168"/>
      <c r="JTU763" s="168"/>
      <c r="JTV763" s="168"/>
      <c r="JTW763" s="168"/>
      <c r="JTX763" s="168"/>
      <c r="JTY763" s="508"/>
      <c r="JTZ763" s="508"/>
      <c r="JUA763" s="508"/>
      <c r="JUB763" s="508"/>
      <c r="JUC763" s="508"/>
      <c r="JUD763" s="508"/>
      <c r="JUE763" s="508"/>
      <c r="JUF763" s="508"/>
      <c r="JUG763" s="508"/>
      <c r="JUH763" s="508"/>
      <c r="JUI763" s="508"/>
      <c r="JUJ763" s="508"/>
      <c r="JUK763" s="508"/>
      <c r="JUL763" s="508"/>
      <c r="JUM763" s="508"/>
      <c r="JUN763" s="508"/>
      <c r="JUO763" s="508"/>
      <c r="JUP763" s="508"/>
      <c r="JUQ763" s="508"/>
      <c r="JUR763" s="508"/>
      <c r="JUS763" s="508"/>
      <c r="JUT763" s="508"/>
      <c r="JUU763" s="508"/>
      <c r="JUV763" s="508"/>
      <c r="JUW763" s="89"/>
      <c r="JUX763" s="89"/>
      <c r="JUY763" s="89"/>
      <c r="JUZ763" s="89"/>
      <c r="JVA763" s="89"/>
      <c r="JVB763" s="508"/>
      <c r="JVC763" s="508"/>
      <c r="JVD763" s="89"/>
      <c r="JVE763" s="89"/>
      <c r="JVF763" s="508"/>
      <c r="JVG763" s="508"/>
      <c r="JVH763" s="89"/>
      <c r="JVI763" s="89"/>
      <c r="JVJ763" s="508"/>
      <c r="JVK763" s="508"/>
      <c r="JVL763" s="508"/>
      <c r="JVM763" s="508"/>
      <c r="JVN763" s="508"/>
      <c r="JVO763" s="508"/>
      <c r="JVP763" s="508"/>
      <c r="JVQ763" s="89"/>
      <c r="JVR763" s="89"/>
      <c r="JVS763" s="508"/>
      <c r="JVT763" s="508"/>
      <c r="JVU763" s="89"/>
      <c r="JVV763" s="89"/>
      <c r="JVW763" s="508"/>
      <c r="JVX763" s="508"/>
      <c r="JVY763" s="508"/>
      <c r="JVZ763" s="508"/>
      <c r="JWA763" s="508"/>
      <c r="JWB763" s="203"/>
      <c r="JWC763" s="107"/>
      <c r="JWD763" s="508"/>
      <c r="JWE763" s="508"/>
      <c r="JWF763" s="508"/>
      <c r="JWG763" s="508"/>
      <c r="JWH763" s="508"/>
      <c r="JWI763" s="508"/>
      <c r="JWJ763" s="508"/>
      <c r="JWK763" s="168"/>
      <c r="JWL763" s="168"/>
      <c r="JWM763" s="168"/>
      <c r="JWN763" s="168"/>
      <c r="JWO763" s="168"/>
      <c r="JWP763" s="168"/>
      <c r="JWQ763" s="168"/>
      <c r="JWR763" s="168"/>
      <c r="JWS763" s="168"/>
      <c r="JWT763" s="168"/>
      <c r="JWU763" s="168"/>
      <c r="JWV763" s="168"/>
      <c r="JWW763" s="168"/>
      <c r="JWX763" s="168"/>
      <c r="JWY763" s="168"/>
      <c r="JWZ763" s="168"/>
      <c r="JXA763" s="168"/>
      <c r="JXB763" s="168"/>
      <c r="JXC763" s="168"/>
      <c r="JXD763" s="168"/>
      <c r="JXE763" s="168"/>
      <c r="JXF763" s="168"/>
      <c r="JXG763" s="168"/>
      <c r="JXH763" s="168"/>
      <c r="JXI763" s="168"/>
      <c r="JXJ763" s="168"/>
      <c r="JXK763" s="168"/>
      <c r="JXL763" s="168"/>
      <c r="JXM763" s="168"/>
      <c r="JXN763" s="168"/>
      <c r="JXO763" s="168"/>
      <c r="JXP763" s="168"/>
      <c r="JXQ763" s="168"/>
      <c r="JXR763" s="168"/>
      <c r="JXS763" s="168"/>
      <c r="JXT763" s="168"/>
      <c r="JXU763" s="168"/>
      <c r="JXV763" s="168"/>
      <c r="JXW763" s="168"/>
      <c r="JXX763" s="168"/>
      <c r="JXY763" s="168"/>
      <c r="JXZ763" s="168"/>
      <c r="JYA763" s="168"/>
      <c r="JYB763" s="168"/>
      <c r="JYC763" s="508"/>
      <c r="JYD763" s="508"/>
      <c r="JYE763" s="508"/>
      <c r="JYF763" s="508"/>
      <c r="JYG763" s="508"/>
      <c r="JYH763" s="508"/>
      <c r="JYI763" s="508"/>
      <c r="JYJ763" s="508"/>
      <c r="JYK763" s="508"/>
      <c r="JYL763" s="508"/>
      <c r="JYM763" s="508"/>
      <c r="JYN763" s="508"/>
      <c r="JYO763" s="508"/>
      <c r="JYP763" s="508"/>
      <c r="JYQ763" s="508"/>
      <c r="JYR763" s="508"/>
      <c r="JYS763" s="508"/>
      <c r="JYT763" s="508"/>
      <c r="JYU763" s="508"/>
      <c r="JYV763" s="508"/>
      <c r="JYW763" s="508"/>
      <c r="JYX763" s="508"/>
      <c r="JYY763" s="508"/>
      <c r="JYZ763" s="508"/>
      <c r="JZA763" s="89"/>
      <c r="JZB763" s="89"/>
      <c r="JZC763" s="89"/>
      <c r="JZD763" s="89"/>
      <c r="JZE763" s="89"/>
      <c r="JZF763" s="508"/>
      <c r="JZG763" s="508"/>
      <c r="JZH763" s="89"/>
      <c r="JZI763" s="89"/>
      <c r="JZJ763" s="508"/>
      <c r="JZK763" s="508"/>
      <c r="JZL763" s="89"/>
      <c r="JZM763" s="89"/>
      <c r="JZN763" s="508"/>
      <c r="JZO763" s="508"/>
      <c r="JZP763" s="508"/>
      <c r="JZQ763" s="508"/>
      <c r="JZR763" s="508"/>
      <c r="JZS763" s="508"/>
      <c r="JZT763" s="508"/>
      <c r="JZU763" s="89"/>
      <c r="JZV763" s="89"/>
      <c r="JZW763" s="508"/>
      <c r="JZX763" s="508"/>
      <c r="JZY763" s="89"/>
      <c r="JZZ763" s="89"/>
      <c r="KAA763" s="508"/>
      <c r="KAB763" s="508"/>
      <c r="KAC763" s="508"/>
      <c r="KAD763" s="508"/>
      <c r="KAE763" s="508"/>
      <c r="KAF763" s="203"/>
      <c r="KAG763" s="107"/>
      <c r="KAH763" s="508"/>
      <c r="KAI763" s="508"/>
      <c r="KAJ763" s="508"/>
      <c r="KAK763" s="508"/>
      <c r="KAL763" s="508"/>
      <c r="KAM763" s="508"/>
      <c r="KAN763" s="508"/>
      <c r="KAO763" s="168"/>
      <c r="KAP763" s="168"/>
      <c r="KAQ763" s="168"/>
      <c r="KAR763" s="168"/>
      <c r="KAS763" s="168"/>
      <c r="KAT763" s="168"/>
      <c r="KAU763" s="168"/>
      <c r="KAV763" s="168"/>
      <c r="KAW763" s="168"/>
      <c r="KAX763" s="168"/>
      <c r="KAY763" s="168"/>
      <c r="KAZ763" s="168"/>
      <c r="KBA763" s="168"/>
      <c r="KBB763" s="168"/>
      <c r="KBC763" s="168"/>
      <c r="KBD763" s="168"/>
      <c r="KBE763" s="168"/>
      <c r="KBF763" s="168"/>
      <c r="KBG763" s="168"/>
      <c r="KBH763" s="168"/>
      <c r="KBI763" s="168"/>
      <c r="KBJ763" s="168"/>
      <c r="KBK763" s="168"/>
      <c r="KBL763" s="168"/>
      <c r="KBM763" s="168"/>
      <c r="KBN763" s="168"/>
      <c r="KBO763" s="168"/>
      <c r="KBP763" s="168"/>
      <c r="KBQ763" s="168"/>
      <c r="KBR763" s="168"/>
      <c r="KBS763" s="168"/>
      <c r="KBT763" s="168"/>
      <c r="KBU763" s="168"/>
      <c r="KBV763" s="168"/>
      <c r="KBW763" s="168"/>
      <c r="KBX763" s="168"/>
      <c r="KBY763" s="168"/>
      <c r="KBZ763" s="168"/>
      <c r="KCA763" s="168"/>
      <c r="KCB763" s="168"/>
      <c r="KCC763" s="168"/>
      <c r="KCD763" s="168"/>
      <c r="KCE763" s="168"/>
      <c r="KCF763" s="168"/>
      <c r="KCG763" s="508"/>
      <c r="KCH763" s="508"/>
      <c r="KCI763" s="508"/>
      <c r="KCJ763" s="508"/>
      <c r="KCK763" s="508"/>
      <c r="KCL763" s="508"/>
      <c r="KCM763" s="508"/>
      <c r="KCN763" s="508"/>
      <c r="KCO763" s="508"/>
      <c r="KCP763" s="508"/>
      <c r="KCQ763" s="508"/>
      <c r="KCR763" s="508"/>
      <c r="KCS763" s="508"/>
      <c r="KCT763" s="508"/>
      <c r="KCU763" s="508"/>
      <c r="KCV763" s="508"/>
      <c r="KCW763" s="508"/>
      <c r="KCX763" s="508"/>
      <c r="KCY763" s="508"/>
      <c r="KCZ763" s="508"/>
      <c r="KDA763" s="508"/>
      <c r="KDB763" s="508"/>
      <c r="KDC763" s="508"/>
      <c r="KDD763" s="508"/>
      <c r="KDE763" s="89"/>
      <c r="KDF763" s="89"/>
      <c r="KDG763" s="89"/>
      <c r="KDH763" s="89"/>
      <c r="KDI763" s="89"/>
      <c r="KDJ763" s="508"/>
      <c r="KDK763" s="508"/>
      <c r="KDL763" s="89"/>
      <c r="KDM763" s="89"/>
      <c r="KDN763" s="508"/>
      <c r="KDO763" s="508"/>
      <c r="KDP763" s="89"/>
      <c r="KDQ763" s="89"/>
      <c r="KDR763" s="508"/>
      <c r="KDS763" s="508"/>
      <c r="KDT763" s="508"/>
      <c r="KDU763" s="508"/>
      <c r="KDV763" s="508"/>
      <c r="KDW763" s="508"/>
      <c r="KDX763" s="508"/>
      <c r="KDY763" s="89"/>
      <c r="KDZ763" s="89"/>
      <c r="KEA763" s="508"/>
      <c r="KEB763" s="508"/>
      <c r="KEC763" s="89"/>
      <c r="KED763" s="89"/>
      <c r="KEE763" s="508"/>
      <c r="KEF763" s="508"/>
      <c r="KEG763" s="508"/>
      <c r="KEH763" s="508"/>
      <c r="KEI763" s="508"/>
      <c r="KEJ763" s="203"/>
      <c r="KEK763" s="107"/>
      <c r="KEL763" s="508"/>
      <c r="KEM763" s="508"/>
      <c r="KEN763" s="508"/>
      <c r="KEO763" s="508"/>
      <c r="KEP763" s="508"/>
      <c r="KEQ763" s="508"/>
      <c r="KER763" s="508"/>
      <c r="KES763" s="168"/>
      <c r="KET763" s="168"/>
      <c r="KEU763" s="168"/>
      <c r="KEV763" s="168"/>
      <c r="KEW763" s="168"/>
      <c r="KEX763" s="168"/>
      <c r="KEY763" s="168"/>
      <c r="KEZ763" s="168"/>
      <c r="KFA763" s="168"/>
      <c r="KFB763" s="168"/>
      <c r="KFC763" s="168"/>
      <c r="KFD763" s="168"/>
      <c r="KFE763" s="168"/>
      <c r="KFF763" s="168"/>
      <c r="KFG763" s="168"/>
      <c r="KFH763" s="168"/>
      <c r="KFI763" s="168"/>
      <c r="KFJ763" s="168"/>
      <c r="KFK763" s="168"/>
      <c r="KFL763" s="168"/>
      <c r="KFM763" s="168"/>
      <c r="KFN763" s="168"/>
      <c r="KFO763" s="168"/>
      <c r="KFP763" s="168"/>
      <c r="KFQ763" s="168"/>
      <c r="KFR763" s="168"/>
      <c r="KFS763" s="168"/>
      <c r="KFT763" s="168"/>
      <c r="KFU763" s="168"/>
      <c r="KFV763" s="168"/>
      <c r="KFW763" s="168"/>
      <c r="KFX763" s="168"/>
      <c r="KFY763" s="168"/>
      <c r="KFZ763" s="168"/>
      <c r="KGA763" s="168"/>
      <c r="KGB763" s="168"/>
      <c r="KGC763" s="168"/>
      <c r="KGD763" s="168"/>
      <c r="KGE763" s="168"/>
      <c r="KGF763" s="168"/>
      <c r="KGG763" s="168"/>
      <c r="KGH763" s="168"/>
      <c r="KGI763" s="168"/>
      <c r="KGJ763" s="168"/>
      <c r="KGK763" s="508"/>
      <c r="KGL763" s="508"/>
      <c r="KGM763" s="508"/>
      <c r="KGN763" s="508"/>
      <c r="KGO763" s="508"/>
      <c r="KGP763" s="508"/>
      <c r="KGQ763" s="508"/>
      <c r="KGR763" s="508"/>
      <c r="KGS763" s="508"/>
      <c r="KGT763" s="508"/>
      <c r="KGU763" s="508"/>
      <c r="KGV763" s="508"/>
      <c r="KGW763" s="508"/>
      <c r="KGX763" s="508"/>
      <c r="KGY763" s="508"/>
      <c r="KGZ763" s="508"/>
      <c r="KHA763" s="508"/>
      <c r="KHB763" s="508"/>
      <c r="KHC763" s="508"/>
      <c r="KHD763" s="508"/>
      <c r="KHE763" s="508"/>
      <c r="KHF763" s="508"/>
      <c r="KHG763" s="508"/>
      <c r="KHH763" s="508"/>
      <c r="KHI763" s="89"/>
      <c r="KHJ763" s="89"/>
      <c r="KHK763" s="89"/>
      <c r="KHL763" s="89"/>
      <c r="KHM763" s="89"/>
      <c r="KHN763" s="508"/>
      <c r="KHO763" s="508"/>
      <c r="KHP763" s="89"/>
      <c r="KHQ763" s="89"/>
      <c r="KHR763" s="508"/>
      <c r="KHS763" s="508"/>
      <c r="KHT763" s="89"/>
      <c r="KHU763" s="89"/>
      <c r="KHV763" s="508"/>
      <c r="KHW763" s="508"/>
      <c r="KHX763" s="508"/>
      <c r="KHY763" s="508"/>
      <c r="KHZ763" s="508"/>
      <c r="KIA763" s="508"/>
      <c r="KIB763" s="508"/>
      <c r="KIC763" s="89"/>
      <c r="KID763" s="89"/>
      <c r="KIE763" s="508"/>
      <c r="KIF763" s="508"/>
      <c r="KIG763" s="89"/>
      <c r="KIH763" s="89"/>
      <c r="KII763" s="508"/>
      <c r="KIJ763" s="508"/>
      <c r="KIK763" s="508"/>
      <c r="KIL763" s="508"/>
      <c r="KIM763" s="508"/>
      <c r="KIN763" s="203"/>
      <c r="KIO763" s="107"/>
      <c r="KIP763" s="508"/>
      <c r="KIQ763" s="508"/>
      <c r="KIR763" s="508"/>
      <c r="KIS763" s="508"/>
      <c r="KIT763" s="508"/>
      <c r="KIU763" s="508"/>
      <c r="KIV763" s="508"/>
      <c r="KIW763" s="168"/>
      <c r="KIX763" s="168"/>
      <c r="KIY763" s="168"/>
      <c r="KIZ763" s="168"/>
      <c r="KJA763" s="168"/>
      <c r="KJB763" s="168"/>
      <c r="KJC763" s="168"/>
      <c r="KJD763" s="168"/>
      <c r="KJE763" s="168"/>
      <c r="KJF763" s="168"/>
      <c r="KJG763" s="168"/>
      <c r="KJH763" s="168"/>
      <c r="KJI763" s="168"/>
      <c r="KJJ763" s="168"/>
      <c r="KJK763" s="168"/>
      <c r="KJL763" s="168"/>
      <c r="KJM763" s="168"/>
      <c r="KJN763" s="168"/>
      <c r="KJO763" s="168"/>
      <c r="KJP763" s="168"/>
      <c r="KJQ763" s="168"/>
      <c r="KJR763" s="168"/>
      <c r="KJS763" s="168"/>
      <c r="KJT763" s="168"/>
      <c r="KJU763" s="168"/>
      <c r="KJV763" s="168"/>
      <c r="KJW763" s="168"/>
      <c r="KJX763" s="168"/>
      <c r="KJY763" s="168"/>
      <c r="KJZ763" s="168"/>
      <c r="KKA763" s="168"/>
      <c r="KKB763" s="168"/>
      <c r="KKC763" s="168"/>
      <c r="KKD763" s="168"/>
      <c r="KKE763" s="168"/>
      <c r="KKF763" s="168"/>
      <c r="KKG763" s="168"/>
      <c r="KKH763" s="168"/>
      <c r="KKI763" s="168"/>
      <c r="KKJ763" s="168"/>
      <c r="KKK763" s="168"/>
      <c r="KKL763" s="168"/>
      <c r="KKM763" s="168"/>
      <c r="KKN763" s="168"/>
      <c r="KKO763" s="508"/>
      <c r="KKP763" s="508"/>
      <c r="KKQ763" s="508"/>
      <c r="KKR763" s="508"/>
      <c r="KKS763" s="508"/>
      <c r="KKT763" s="508"/>
      <c r="KKU763" s="508"/>
      <c r="KKV763" s="508"/>
      <c r="KKW763" s="508"/>
      <c r="KKX763" s="508"/>
      <c r="KKY763" s="508"/>
      <c r="KKZ763" s="508"/>
      <c r="KLA763" s="508"/>
      <c r="KLB763" s="508"/>
      <c r="KLC763" s="508"/>
      <c r="KLD763" s="508"/>
      <c r="KLE763" s="508"/>
      <c r="KLF763" s="508"/>
      <c r="KLG763" s="508"/>
      <c r="KLH763" s="508"/>
      <c r="KLI763" s="508"/>
      <c r="KLJ763" s="508"/>
      <c r="KLK763" s="508"/>
      <c r="KLL763" s="508"/>
      <c r="KLM763" s="89"/>
      <c r="KLN763" s="89"/>
      <c r="KLO763" s="89"/>
      <c r="KLP763" s="89"/>
      <c r="KLQ763" s="89"/>
      <c r="KLR763" s="508"/>
      <c r="KLS763" s="508"/>
      <c r="KLT763" s="89"/>
      <c r="KLU763" s="89"/>
      <c r="KLV763" s="508"/>
      <c r="KLW763" s="508"/>
      <c r="KLX763" s="89"/>
      <c r="KLY763" s="89"/>
      <c r="KLZ763" s="508"/>
      <c r="KMA763" s="508"/>
      <c r="KMB763" s="508"/>
      <c r="KMC763" s="508"/>
      <c r="KMD763" s="508"/>
      <c r="KME763" s="508"/>
      <c r="KMF763" s="508"/>
      <c r="KMG763" s="89"/>
      <c r="KMH763" s="89"/>
      <c r="KMI763" s="508"/>
      <c r="KMJ763" s="508"/>
      <c r="KMK763" s="89"/>
      <c r="KML763" s="89"/>
      <c r="KMM763" s="508"/>
      <c r="KMN763" s="508"/>
      <c r="KMO763" s="508"/>
      <c r="KMP763" s="508"/>
      <c r="KMQ763" s="508"/>
      <c r="KMR763" s="203"/>
      <c r="KMS763" s="107"/>
      <c r="KMT763" s="508"/>
      <c r="KMU763" s="508"/>
      <c r="KMV763" s="508"/>
      <c r="KMW763" s="508"/>
      <c r="KMX763" s="508"/>
      <c r="KMY763" s="508"/>
      <c r="KMZ763" s="508"/>
      <c r="KNA763" s="168"/>
      <c r="KNB763" s="168"/>
      <c r="KNC763" s="168"/>
      <c r="KND763" s="168"/>
      <c r="KNE763" s="168"/>
      <c r="KNF763" s="168"/>
      <c r="KNG763" s="168"/>
      <c r="KNH763" s="168"/>
      <c r="KNI763" s="168"/>
      <c r="KNJ763" s="168"/>
      <c r="KNK763" s="168"/>
      <c r="KNL763" s="168"/>
      <c r="KNM763" s="168"/>
      <c r="KNN763" s="168"/>
      <c r="KNO763" s="168"/>
      <c r="KNP763" s="168"/>
      <c r="KNQ763" s="168"/>
      <c r="KNR763" s="168"/>
      <c r="KNS763" s="168"/>
      <c r="KNT763" s="168"/>
      <c r="KNU763" s="168"/>
      <c r="KNV763" s="168"/>
      <c r="KNW763" s="168"/>
      <c r="KNX763" s="168"/>
      <c r="KNY763" s="168"/>
      <c r="KNZ763" s="168"/>
      <c r="KOA763" s="168"/>
      <c r="KOB763" s="168"/>
      <c r="KOC763" s="168"/>
      <c r="KOD763" s="168"/>
      <c r="KOE763" s="168"/>
      <c r="KOF763" s="168"/>
      <c r="KOG763" s="168"/>
      <c r="KOH763" s="168"/>
      <c r="KOI763" s="168"/>
      <c r="KOJ763" s="168"/>
      <c r="KOK763" s="168"/>
      <c r="KOL763" s="168"/>
      <c r="KOM763" s="168"/>
      <c r="KON763" s="168"/>
      <c r="KOO763" s="168"/>
      <c r="KOP763" s="168"/>
      <c r="KOQ763" s="168"/>
      <c r="KOR763" s="168"/>
      <c r="KOS763" s="508"/>
      <c r="KOT763" s="508"/>
      <c r="KOU763" s="508"/>
      <c r="KOV763" s="508"/>
      <c r="KOW763" s="508"/>
      <c r="KOX763" s="508"/>
      <c r="KOY763" s="508"/>
      <c r="KOZ763" s="508"/>
      <c r="KPA763" s="508"/>
      <c r="KPB763" s="508"/>
      <c r="KPC763" s="508"/>
      <c r="KPD763" s="508"/>
      <c r="KPE763" s="508"/>
      <c r="KPF763" s="508"/>
      <c r="KPG763" s="508"/>
      <c r="KPH763" s="508"/>
      <c r="KPI763" s="508"/>
      <c r="KPJ763" s="508"/>
      <c r="KPK763" s="508"/>
      <c r="KPL763" s="508"/>
      <c r="KPM763" s="508"/>
      <c r="KPN763" s="508"/>
      <c r="KPO763" s="508"/>
      <c r="KPP763" s="508"/>
      <c r="KPQ763" s="89"/>
      <c r="KPR763" s="89"/>
      <c r="KPS763" s="89"/>
      <c r="KPT763" s="89"/>
      <c r="KPU763" s="89"/>
      <c r="KPV763" s="508"/>
      <c r="KPW763" s="508"/>
      <c r="KPX763" s="89"/>
      <c r="KPY763" s="89"/>
      <c r="KPZ763" s="508"/>
      <c r="KQA763" s="508"/>
      <c r="KQB763" s="89"/>
      <c r="KQC763" s="89"/>
      <c r="KQD763" s="508"/>
      <c r="KQE763" s="508"/>
      <c r="KQF763" s="508"/>
      <c r="KQG763" s="508"/>
      <c r="KQH763" s="508"/>
      <c r="KQI763" s="508"/>
      <c r="KQJ763" s="508"/>
      <c r="KQK763" s="89"/>
      <c r="KQL763" s="89"/>
      <c r="KQM763" s="508"/>
      <c r="KQN763" s="508"/>
      <c r="KQO763" s="89"/>
      <c r="KQP763" s="89"/>
      <c r="KQQ763" s="508"/>
      <c r="KQR763" s="508"/>
      <c r="KQS763" s="508"/>
      <c r="KQT763" s="508"/>
      <c r="KQU763" s="508"/>
      <c r="KQV763" s="203"/>
      <c r="KQW763" s="107"/>
      <c r="KQX763" s="508"/>
      <c r="KQY763" s="508"/>
      <c r="KQZ763" s="508"/>
      <c r="KRA763" s="508"/>
      <c r="KRB763" s="508"/>
      <c r="KRC763" s="508"/>
      <c r="KRD763" s="508"/>
      <c r="KRE763" s="168"/>
      <c r="KRF763" s="168"/>
      <c r="KRG763" s="168"/>
      <c r="KRH763" s="168"/>
      <c r="KRI763" s="168"/>
      <c r="KRJ763" s="168"/>
      <c r="KRK763" s="168"/>
      <c r="KRL763" s="168"/>
      <c r="KRM763" s="168"/>
      <c r="KRN763" s="168"/>
      <c r="KRO763" s="168"/>
      <c r="KRP763" s="168"/>
      <c r="KRQ763" s="168"/>
      <c r="KRR763" s="168"/>
      <c r="KRS763" s="168"/>
      <c r="KRT763" s="168"/>
      <c r="KRU763" s="168"/>
      <c r="KRV763" s="168"/>
      <c r="KRW763" s="168"/>
      <c r="KRX763" s="168"/>
      <c r="KRY763" s="168"/>
      <c r="KRZ763" s="168"/>
      <c r="KSA763" s="168"/>
      <c r="KSB763" s="168"/>
      <c r="KSC763" s="168"/>
      <c r="KSD763" s="168"/>
      <c r="KSE763" s="168"/>
      <c r="KSF763" s="168"/>
      <c r="KSG763" s="168"/>
      <c r="KSH763" s="168"/>
      <c r="KSI763" s="168"/>
      <c r="KSJ763" s="168"/>
      <c r="KSK763" s="168"/>
      <c r="KSL763" s="168"/>
      <c r="KSM763" s="168"/>
      <c r="KSN763" s="168"/>
      <c r="KSO763" s="168"/>
      <c r="KSP763" s="168"/>
      <c r="KSQ763" s="168"/>
      <c r="KSR763" s="168"/>
      <c r="KSS763" s="168"/>
      <c r="KST763" s="168"/>
      <c r="KSU763" s="168"/>
      <c r="KSV763" s="168"/>
      <c r="KSW763" s="508"/>
      <c r="KSX763" s="508"/>
      <c r="KSY763" s="508"/>
      <c r="KSZ763" s="508"/>
      <c r="KTA763" s="508"/>
      <c r="KTB763" s="508"/>
      <c r="KTC763" s="508"/>
      <c r="KTD763" s="508"/>
      <c r="KTE763" s="508"/>
      <c r="KTF763" s="508"/>
      <c r="KTG763" s="508"/>
      <c r="KTH763" s="508"/>
      <c r="KTI763" s="508"/>
      <c r="KTJ763" s="508"/>
      <c r="KTK763" s="508"/>
      <c r="KTL763" s="508"/>
      <c r="KTM763" s="508"/>
      <c r="KTN763" s="508"/>
      <c r="KTO763" s="508"/>
      <c r="KTP763" s="508"/>
      <c r="KTQ763" s="508"/>
      <c r="KTR763" s="508"/>
      <c r="KTS763" s="508"/>
      <c r="KTT763" s="508"/>
      <c r="KTU763" s="89"/>
      <c r="KTV763" s="89"/>
      <c r="KTW763" s="89"/>
      <c r="KTX763" s="89"/>
      <c r="KTY763" s="89"/>
      <c r="KTZ763" s="508"/>
      <c r="KUA763" s="508"/>
      <c r="KUB763" s="89"/>
      <c r="KUC763" s="89"/>
      <c r="KUD763" s="508"/>
      <c r="KUE763" s="508"/>
      <c r="KUF763" s="89"/>
      <c r="KUG763" s="89"/>
      <c r="KUH763" s="508"/>
      <c r="KUI763" s="508"/>
      <c r="KUJ763" s="508"/>
      <c r="KUK763" s="508"/>
      <c r="KUL763" s="508"/>
      <c r="KUM763" s="508"/>
      <c r="KUN763" s="508"/>
      <c r="KUO763" s="89"/>
      <c r="KUP763" s="89"/>
      <c r="KUQ763" s="508"/>
      <c r="KUR763" s="508"/>
      <c r="KUS763" s="89"/>
      <c r="KUT763" s="89"/>
      <c r="KUU763" s="508"/>
      <c r="KUV763" s="508"/>
      <c r="KUW763" s="508"/>
      <c r="KUX763" s="508"/>
      <c r="KUY763" s="508"/>
      <c r="KUZ763" s="203"/>
      <c r="KVA763" s="107"/>
      <c r="KVB763" s="508"/>
      <c r="KVC763" s="508"/>
      <c r="KVD763" s="508"/>
      <c r="KVE763" s="508"/>
      <c r="KVF763" s="508"/>
      <c r="KVG763" s="508"/>
      <c r="KVH763" s="508"/>
      <c r="KVI763" s="168"/>
      <c r="KVJ763" s="168"/>
      <c r="KVK763" s="168"/>
      <c r="KVL763" s="168"/>
      <c r="KVM763" s="168"/>
      <c r="KVN763" s="168"/>
      <c r="KVO763" s="168"/>
      <c r="KVP763" s="168"/>
      <c r="KVQ763" s="168"/>
      <c r="KVR763" s="168"/>
      <c r="KVS763" s="168"/>
      <c r="KVT763" s="168"/>
      <c r="KVU763" s="168"/>
      <c r="KVV763" s="168"/>
      <c r="KVW763" s="168"/>
      <c r="KVX763" s="168"/>
      <c r="KVY763" s="168"/>
      <c r="KVZ763" s="168"/>
      <c r="KWA763" s="168"/>
      <c r="KWB763" s="168"/>
      <c r="KWC763" s="168"/>
      <c r="KWD763" s="168"/>
      <c r="KWE763" s="168"/>
      <c r="KWF763" s="168"/>
      <c r="KWG763" s="168"/>
      <c r="KWH763" s="168"/>
      <c r="KWI763" s="168"/>
      <c r="KWJ763" s="168"/>
      <c r="KWK763" s="168"/>
      <c r="KWL763" s="168"/>
      <c r="KWM763" s="168"/>
      <c r="KWN763" s="168"/>
      <c r="KWO763" s="168"/>
      <c r="KWP763" s="168"/>
      <c r="KWQ763" s="168"/>
      <c r="KWR763" s="168"/>
      <c r="KWS763" s="168"/>
      <c r="KWT763" s="168"/>
      <c r="KWU763" s="168"/>
      <c r="KWV763" s="168"/>
      <c r="KWW763" s="168"/>
      <c r="KWX763" s="168"/>
      <c r="KWY763" s="168"/>
      <c r="KWZ763" s="168"/>
      <c r="KXA763" s="508"/>
      <c r="KXB763" s="508"/>
      <c r="KXC763" s="508"/>
      <c r="KXD763" s="508"/>
      <c r="KXE763" s="508"/>
      <c r="KXF763" s="508"/>
      <c r="KXG763" s="508"/>
      <c r="KXH763" s="508"/>
      <c r="KXI763" s="508"/>
      <c r="KXJ763" s="508"/>
      <c r="KXK763" s="508"/>
      <c r="KXL763" s="508"/>
      <c r="KXM763" s="508"/>
      <c r="KXN763" s="508"/>
      <c r="KXO763" s="508"/>
      <c r="KXP763" s="508"/>
      <c r="KXQ763" s="508"/>
      <c r="KXR763" s="508"/>
      <c r="KXS763" s="508"/>
      <c r="KXT763" s="508"/>
      <c r="KXU763" s="508"/>
      <c r="KXV763" s="508"/>
      <c r="KXW763" s="508"/>
      <c r="KXX763" s="508"/>
      <c r="KXY763" s="89"/>
      <c r="KXZ763" s="89"/>
      <c r="KYA763" s="89"/>
      <c r="KYB763" s="89"/>
      <c r="KYC763" s="89"/>
      <c r="KYD763" s="508"/>
      <c r="KYE763" s="508"/>
      <c r="KYF763" s="89"/>
      <c r="KYG763" s="89"/>
      <c r="KYH763" s="508"/>
      <c r="KYI763" s="508"/>
      <c r="KYJ763" s="89"/>
      <c r="KYK763" s="89"/>
      <c r="KYL763" s="508"/>
      <c r="KYM763" s="508"/>
      <c r="KYN763" s="508"/>
      <c r="KYO763" s="508"/>
      <c r="KYP763" s="508"/>
      <c r="KYQ763" s="508"/>
      <c r="KYR763" s="508"/>
      <c r="KYS763" s="89"/>
      <c r="KYT763" s="89"/>
      <c r="KYU763" s="508"/>
      <c r="KYV763" s="508"/>
      <c r="KYW763" s="89"/>
      <c r="KYX763" s="89"/>
      <c r="KYY763" s="508"/>
      <c r="KYZ763" s="508"/>
      <c r="KZA763" s="508"/>
      <c r="KZB763" s="508"/>
      <c r="KZC763" s="508"/>
      <c r="KZD763" s="203"/>
      <c r="KZE763" s="107"/>
      <c r="KZF763" s="508"/>
      <c r="KZG763" s="508"/>
      <c r="KZH763" s="508"/>
      <c r="KZI763" s="508"/>
      <c r="KZJ763" s="508"/>
      <c r="KZK763" s="508"/>
      <c r="KZL763" s="508"/>
      <c r="KZM763" s="168"/>
      <c r="KZN763" s="168"/>
      <c r="KZO763" s="168"/>
      <c r="KZP763" s="168"/>
      <c r="KZQ763" s="168"/>
      <c r="KZR763" s="168"/>
      <c r="KZS763" s="168"/>
      <c r="KZT763" s="168"/>
      <c r="KZU763" s="168"/>
      <c r="KZV763" s="168"/>
      <c r="KZW763" s="168"/>
      <c r="KZX763" s="168"/>
      <c r="KZY763" s="168"/>
      <c r="KZZ763" s="168"/>
      <c r="LAA763" s="168"/>
      <c r="LAB763" s="168"/>
      <c r="LAC763" s="168"/>
      <c r="LAD763" s="168"/>
      <c r="LAE763" s="168"/>
      <c r="LAF763" s="168"/>
      <c r="LAG763" s="168"/>
      <c r="LAH763" s="168"/>
      <c r="LAI763" s="168"/>
      <c r="LAJ763" s="168"/>
      <c r="LAK763" s="168"/>
      <c r="LAL763" s="168"/>
      <c r="LAM763" s="168"/>
      <c r="LAN763" s="168"/>
      <c r="LAO763" s="168"/>
      <c r="LAP763" s="168"/>
      <c r="LAQ763" s="168"/>
      <c r="LAR763" s="168"/>
      <c r="LAS763" s="168"/>
      <c r="LAT763" s="168"/>
      <c r="LAU763" s="168"/>
      <c r="LAV763" s="168"/>
      <c r="LAW763" s="168"/>
      <c r="LAX763" s="168"/>
      <c r="LAY763" s="168"/>
      <c r="LAZ763" s="168"/>
      <c r="LBA763" s="168"/>
      <c r="LBB763" s="168"/>
      <c r="LBC763" s="168"/>
      <c r="LBD763" s="168"/>
      <c r="LBE763" s="508"/>
      <c r="LBF763" s="508"/>
      <c r="LBG763" s="508"/>
      <c r="LBH763" s="508"/>
      <c r="LBI763" s="508"/>
      <c r="LBJ763" s="508"/>
      <c r="LBK763" s="508"/>
      <c r="LBL763" s="508"/>
      <c r="LBM763" s="508"/>
      <c r="LBN763" s="508"/>
      <c r="LBO763" s="508"/>
      <c r="LBP763" s="508"/>
      <c r="LBQ763" s="508"/>
      <c r="LBR763" s="508"/>
      <c r="LBS763" s="508"/>
      <c r="LBT763" s="508"/>
      <c r="LBU763" s="508"/>
      <c r="LBV763" s="508"/>
      <c r="LBW763" s="508"/>
      <c r="LBX763" s="508"/>
      <c r="LBY763" s="508"/>
      <c r="LBZ763" s="508"/>
      <c r="LCA763" s="508"/>
      <c r="LCB763" s="508"/>
      <c r="LCC763" s="89"/>
      <c r="LCD763" s="89"/>
      <c r="LCE763" s="89"/>
      <c r="LCF763" s="89"/>
      <c r="LCG763" s="89"/>
      <c r="LCH763" s="508"/>
      <c r="LCI763" s="508"/>
      <c r="LCJ763" s="89"/>
      <c r="LCK763" s="89"/>
      <c r="LCL763" s="508"/>
      <c r="LCM763" s="508"/>
      <c r="LCN763" s="89"/>
      <c r="LCO763" s="89"/>
      <c r="LCP763" s="508"/>
      <c r="LCQ763" s="508"/>
      <c r="LCR763" s="508"/>
      <c r="LCS763" s="508"/>
      <c r="LCT763" s="508"/>
      <c r="LCU763" s="508"/>
      <c r="LCV763" s="508"/>
      <c r="LCW763" s="89"/>
      <c r="LCX763" s="89"/>
      <c r="LCY763" s="508"/>
      <c r="LCZ763" s="508"/>
      <c r="LDA763" s="89"/>
      <c r="LDB763" s="89"/>
      <c r="LDC763" s="508"/>
      <c r="LDD763" s="508"/>
      <c r="LDE763" s="508"/>
      <c r="LDF763" s="508"/>
      <c r="LDG763" s="508"/>
      <c r="LDH763" s="203"/>
      <c r="LDI763" s="107"/>
      <c r="LDJ763" s="508"/>
      <c r="LDK763" s="508"/>
      <c r="LDL763" s="508"/>
      <c r="LDM763" s="508"/>
      <c r="LDN763" s="508"/>
      <c r="LDO763" s="508"/>
      <c r="LDP763" s="508"/>
      <c r="LDQ763" s="168"/>
      <c r="LDR763" s="168"/>
      <c r="LDS763" s="168"/>
      <c r="LDT763" s="168"/>
      <c r="LDU763" s="168"/>
      <c r="LDV763" s="168"/>
      <c r="LDW763" s="168"/>
      <c r="LDX763" s="168"/>
      <c r="LDY763" s="168"/>
      <c r="LDZ763" s="168"/>
      <c r="LEA763" s="168"/>
      <c r="LEB763" s="168"/>
      <c r="LEC763" s="168"/>
      <c r="LED763" s="168"/>
      <c r="LEE763" s="168"/>
      <c r="LEF763" s="168"/>
      <c r="LEG763" s="168"/>
      <c r="LEH763" s="168"/>
      <c r="LEI763" s="168"/>
      <c r="LEJ763" s="168"/>
      <c r="LEK763" s="168"/>
      <c r="LEL763" s="168"/>
      <c r="LEM763" s="168"/>
      <c r="LEN763" s="168"/>
      <c r="LEO763" s="168"/>
      <c r="LEP763" s="168"/>
      <c r="LEQ763" s="168"/>
      <c r="LER763" s="168"/>
      <c r="LES763" s="168"/>
      <c r="LET763" s="168"/>
      <c r="LEU763" s="168"/>
      <c r="LEV763" s="168"/>
      <c r="LEW763" s="168"/>
      <c r="LEX763" s="168"/>
      <c r="LEY763" s="168"/>
      <c r="LEZ763" s="168"/>
      <c r="LFA763" s="168"/>
      <c r="LFB763" s="168"/>
      <c r="LFC763" s="168"/>
      <c r="LFD763" s="168"/>
      <c r="LFE763" s="168"/>
      <c r="LFF763" s="168"/>
      <c r="LFG763" s="168"/>
      <c r="LFH763" s="168"/>
      <c r="LFI763" s="508"/>
      <c r="LFJ763" s="508"/>
      <c r="LFK763" s="508"/>
      <c r="LFL763" s="508"/>
      <c r="LFM763" s="508"/>
      <c r="LFN763" s="508"/>
      <c r="LFO763" s="508"/>
      <c r="LFP763" s="508"/>
      <c r="LFQ763" s="508"/>
      <c r="LFR763" s="508"/>
      <c r="LFS763" s="508"/>
      <c r="LFT763" s="508"/>
      <c r="LFU763" s="508"/>
      <c r="LFV763" s="508"/>
      <c r="LFW763" s="508"/>
      <c r="LFX763" s="508"/>
      <c r="LFY763" s="508"/>
      <c r="LFZ763" s="508"/>
      <c r="LGA763" s="508"/>
      <c r="LGB763" s="508"/>
      <c r="LGC763" s="508"/>
      <c r="LGD763" s="508"/>
      <c r="LGE763" s="508"/>
      <c r="LGF763" s="508"/>
      <c r="LGG763" s="89"/>
      <c r="LGH763" s="89"/>
      <c r="LGI763" s="89"/>
      <c r="LGJ763" s="89"/>
      <c r="LGK763" s="89"/>
      <c r="LGL763" s="508"/>
      <c r="LGM763" s="508"/>
      <c r="LGN763" s="89"/>
      <c r="LGO763" s="89"/>
      <c r="LGP763" s="508"/>
      <c r="LGQ763" s="508"/>
      <c r="LGR763" s="89"/>
      <c r="LGS763" s="89"/>
      <c r="LGT763" s="508"/>
      <c r="LGU763" s="508"/>
      <c r="LGV763" s="508"/>
      <c r="LGW763" s="508"/>
      <c r="LGX763" s="508"/>
      <c r="LGY763" s="508"/>
      <c r="LGZ763" s="508"/>
      <c r="LHA763" s="89"/>
      <c r="LHB763" s="89"/>
      <c r="LHC763" s="508"/>
      <c r="LHD763" s="508"/>
      <c r="LHE763" s="89"/>
      <c r="LHF763" s="89"/>
      <c r="LHG763" s="508"/>
      <c r="LHH763" s="508"/>
      <c r="LHI763" s="508"/>
      <c r="LHJ763" s="508"/>
      <c r="LHK763" s="508"/>
      <c r="LHL763" s="203"/>
      <c r="LHM763" s="107"/>
      <c r="LHN763" s="508"/>
      <c r="LHO763" s="508"/>
      <c r="LHP763" s="508"/>
      <c r="LHQ763" s="508"/>
      <c r="LHR763" s="508"/>
      <c r="LHS763" s="508"/>
      <c r="LHT763" s="508"/>
      <c r="LHU763" s="168"/>
      <c r="LHV763" s="168"/>
      <c r="LHW763" s="168"/>
      <c r="LHX763" s="168"/>
      <c r="LHY763" s="168"/>
      <c r="LHZ763" s="168"/>
      <c r="LIA763" s="168"/>
      <c r="LIB763" s="168"/>
      <c r="LIC763" s="168"/>
      <c r="LID763" s="168"/>
      <c r="LIE763" s="168"/>
      <c r="LIF763" s="168"/>
      <c r="LIG763" s="168"/>
      <c r="LIH763" s="168"/>
      <c r="LII763" s="168"/>
      <c r="LIJ763" s="168"/>
      <c r="LIK763" s="168"/>
      <c r="LIL763" s="168"/>
      <c r="LIM763" s="168"/>
      <c r="LIN763" s="168"/>
      <c r="LIO763" s="168"/>
      <c r="LIP763" s="168"/>
      <c r="LIQ763" s="168"/>
      <c r="LIR763" s="168"/>
      <c r="LIS763" s="168"/>
      <c r="LIT763" s="168"/>
      <c r="LIU763" s="168"/>
      <c r="LIV763" s="168"/>
      <c r="LIW763" s="168"/>
      <c r="LIX763" s="168"/>
      <c r="LIY763" s="168"/>
      <c r="LIZ763" s="168"/>
      <c r="LJA763" s="168"/>
      <c r="LJB763" s="168"/>
      <c r="LJC763" s="168"/>
      <c r="LJD763" s="168"/>
      <c r="LJE763" s="168"/>
      <c r="LJF763" s="168"/>
      <c r="LJG763" s="168"/>
      <c r="LJH763" s="168"/>
      <c r="LJI763" s="168"/>
      <c r="LJJ763" s="168"/>
      <c r="LJK763" s="168"/>
      <c r="LJL763" s="168"/>
      <c r="LJM763" s="508"/>
      <c r="LJN763" s="508"/>
      <c r="LJO763" s="508"/>
      <c r="LJP763" s="508"/>
      <c r="LJQ763" s="508"/>
      <c r="LJR763" s="508"/>
      <c r="LJS763" s="508"/>
      <c r="LJT763" s="508"/>
      <c r="LJU763" s="508"/>
      <c r="LJV763" s="508"/>
      <c r="LJW763" s="508"/>
      <c r="LJX763" s="508"/>
      <c r="LJY763" s="508"/>
      <c r="LJZ763" s="508"/>
      <c r="LKA763" s="508"/>
      <c r="LKB763" s="508"/>
      <c r="LKC763" s="508"/>
      <c r="LKD763" s="508"/>
      <c r="LKE763" s="508"/>
      <c r="LKF763" s="508"/>
      <c r="LKG763" s="508"/>
      <c r="LKH763" s="508"/>
      <c r="LKI763" s="508"/>
      <c r="LKJ763" s="508"/>
      <c r="LKK763" s="89"/>
      <c r="LKL763" s="89"/>
      <c r="LKM763" s="89"/>
      <c r="LKN763" s="89"/>
      <c r="LKO763" s="89"/>
      <c r="LKP763" s="508"/>
      <c r="LKQ763" s="508"/>
      <c r="LKR763" s="89"/>
      <c r="LKS763" s="89"/>
      <c r="LKT763" s="508"/>
      <c r="LKU763" s="508"/>
      <c r="LKV763" s="89"/>
      <c r="LKW763" s="89"/>
      <c r="LKX763" s="508"/>
      <c r="LKY763" s="508"/>
      <c r="LKZ763" s="508"/>
      <c r="LLA763" s="508"/>
      <c r="LLB763" s="508"/>
      <c r="LLC763" s="508"/>
      <c r="LLD763" s="508"/>
      <c r="LLE763" s="89"/>
      <c r="LLF763" s="89"/>
      <c r="LLG763" s="508"/>
      <c r="LLH763" s="508"/>
      <c r="LLI763" s="89"/>
      <c r="LLJ763" s="89"/>
      <c r="LLK763" s="508"/>
      <c r="LLL763" s="508"/>
      <c r="LLM763" s="508"/>
      <c r="LLN763" s="508"/>
      <c r="LLO763" s="508"/>
      <c r="LLP763" s="203"/>
      <c r="LLQ763" s="107"/>
      <c r="LLR763" s="508"/>
      <c r="LLS763" s="508"/>
      <c r="LLT763" s="508"/>
      <c r="LLU763" s="508"/>
      <c r="LLV763" s="508"/>
      <c r="LLW763" s="508"/>
      <c r="LLX763" s="508"/>
      <c r="LLY763" s="168"/>
      <c r="LLZ763" s="168"/>
      <c r="LMA763" s="168"/>
      <c r="LMB763" s="168"/>
      <c r="LMC763" s="168"/>
      <c r="LMD763" s="168"/>
      <c r="LME763" s="168"/>
      <c r="LMF763" s="168"/>
      <c r="LMG763" s="168"/>
      <c r="LMH763" s="168"/>
      <c r="LMI763" s="168"/>
      <c r="LMJ763" s="168"/>
      <c r="LMK763" s="168"/>
      <c r="LML763" s="168"/>
      <c r="LMM763" s="168"/>
      <c r="LMN763" s="168"/>
      <c r="LMO763" s="168"/>
      <c r="LMP763" s="168"/>
      <c r="LMQ763" s="168"/>
      <c r="LMR763" s="168"/>
      <c r="LMS763" s="168"/>
      <c r="LMT763" s="168"/>
      <c r="LMU763" s="168"/>
      <c r="LMV763" s="168"/>
      <c r="LMW763" s="168"/>
      <c r="LMX763" s="168"/>
      <c r="LMY763" s="168"/>
      <c r="LMZ763" s="168"/>
      <c r="LNA763" s="168"/>
      <c r="LNB763" s="168"/>
      <c r="LNC763" s="168"/>
      <c r="LND763" s="168"/>
      <c r="LNE763" s="168"/>
      <c r="LNF763" s="168"/>
      <c r="LNG763" s="168"/>
      <c r="LNH763" s="168"/>
      <c r="LNI763" s="168"/>
      <c r="LNJ763" s="168"/>
      <c r="LNK763" s="168"/>
      <c r="LNL763" s="168"/>
      <c r="LNM763" s="168"/>
      <c r="LNN763" s="168"/>
      <c r="LNO763" s="168"/>
      <c r="LNP763" s="168"/>
      <c r="LNQ763" s="508"/>
      <c r="LNR763" s="508"/>
      <c r="LNS763" s="508"/>
      <c r="LNT763" s="508"/>
      <c r="LNU763" s="508"/>
      <c r="LNV763" s="508"/>
      <c r="LNW763" s="508"/>
      <c r="LNX763" s="508"/>
      <c r="LNY763" s="508"/>
      <c r="LNZ763" s="508"/>
      <c r="LOA763" s="508"/>
      <c r="LOB763" s="508"/>
      <c r="LOC763" s="508"/>
      <c r="LOD763" s="508"/>
      <c r="LOE763" s="508"/>
      <c r="LOF763" s="508"/>
      <c r="LOG763" s="508"/>
      <c r="LOH763" s="508"/>
      <c r="LOI763" s="508"/>
      <c r="LOJ763" s="508"/>
      <c r="LOK763" s="508"/>
      <c r="LOL763" s="508"/>
      <c r="LOM763" s="508"/>
      <c r="LON763" s="508"/>
      <c r="LOO763" s="89"/>
      <c r="LOP763" s="89"/>
      <c r="LOQ763" s="89"/>
      <c r="LOR763" s="89"/>
      <c r="LOS763" s="89"/>
      <c r="LOT763" s="508"/>
      <c r="LOU763" s="508"/>
      <c r="LOV763" s="89"/>
      <c r="LOW763" s="89"/>
      <c r="LOX763" s="508"/>
      <c r="LOY763" s="508"/>
      <c r="LOZ763" s="89"/>
      <c r="LPA763" s="89"/>
      <c r="LPB763" s="508"/>
      <c r="LPC763" s="508"/>
      <c r="LPD763" s="508"/>
      <c r="LPE763" s="508"/>
      <c r="LPF763" s="508"/>
      <c r="LPG763" s="508"/>
      <c r="LPH763" s="508"/>
      <c r="LPI763" s="89"/>
      <c r="LPJ763" s="89"/>
      <c r="LPK763" s="508"/>
      <c r="LPL763" s="508"/>
      <c r="LPM763" s="89"/>
      <c r="LPN763" s="89"/>
      <c r="LPO763" s="508"/>
      <c r="LPP763" s="508"/>
      <c r="LPQ763" s="508"/>
      <c r="LPR763" s="508"/>
      <c r="LPS763" s="508"/>
      <c r="LPT763" s="203"/>
      <c r="LPU763" s="107"/>
      <c r="LPV763" s="508"/>
      <c r="LPW763" s="508"/>
      <c r="LPX763" s="508"/>
      <c r="LPY763" s="508"/>
      <c r="LPZ763" s="508"/>
      <c r="LQA763" s="508"/>
      <c r="LQB763" s="508"/>
      <c r="LQC763" s="168"/>
      <c r="LQD763" s="168"/>
      <c r="LQE763" s="168"/>
      <c r="LQF763" s="168"/>
      <c r="LQG763" s="168"/>
      <c r="LQH763" s="168"/>
      <c r="LQI763" s="168"/>
      <c r="LQJ763" s="168"/>
      <c r="LQK763" s="168"/>
      <c r="LQL763" s="168"/>
      <c r="LQM763" s="168"/>
      <c r="LQN763" s="168"/>
      <c r="LQO763" s="168"/>
      <c r="LQP763" s="168"/>
      <c r="LQQ763" s="168"/>
      <c r="LQR763" s="168"/>
      <c r="LQS763" s="168"/>
      <c r="LQT763" s="168"/>
      <c r="LQU763" s="168"/>
      <c r="LQV763" s="168"/>
      <c r="LQW763" s="168"/>
      <c r="LQX763" s="168"/>
      <c r="LQY763" s="168"/>
      <c r="LQZ763" s="168"/>
      <c r="LRA763" s="168"/>
      <c r="LRB763" s="168"/>
      <c r="LRC763" s="168"/>
      <c r="LRD763" s="168"/>
      <c r="LRE763" s="168"/>
      <c r="LRF763" s="168"/>
      <c r="LRG763" s="168"/>
      <c r="LRH763" s="168"/>
      <c r="LRI763" s="168"/>
      <c r="LRJ763" s="168"/>
      <c r="LRK763" s="168"/>
      <c r="LRL763" s="168"/>
      <c r="LRM763" s="168"/>
      <c r="LRN763" s="168"/>
      <c r="LRO763" s="168"/>
      <c r="LRP763" s="168"/>
      <c r="LRQ763" s="168"/>
      <c r="LRR763" s="168"/>
      <c r="LRS763" s="168"/>
      <c r="LRT763" s="168"/>
      <c r="LRU763" s="508"/>
      <c r="LRV763" s="508"/>
      <c r="LRW763" s="508"/>
      <c r="LRX763" s="508"/>
      <c r="LRY763" s="508"/>
      <c r="LRZ763" s="508"/>
      <c r="LSA763" s="508"/>
      <c r="LSB763" s="508"/>
      <c r="LSC763" s="508"/>
      <c r="LSD763" s="508"/>
      <c r="LSE763" s="508"/>
      <c r="LSF763" s="508"/>
      <c r="LSG763" s="508"/>
      <c r="LSH763" s="508"/>
      <c r="LSI763" s="508"/>
      <c r="LSJ763" s="508"/>
      <c r="LSK763" s="508"/>
      <c r="LSL763" s="508"/>
      <c r="LSM763" s="508"/>
      <c r="LSN763" s="508"/>
      <c r="LSO763" s="508"/>
      <c r="LSP763" s="508"/>
      <c r="LSQ763" s="508"/>
      <c r="LSR763" s="508"/>
      <c r="LSS763" s="89"/>
      <c r="LST763" s="89"/>
      <c r="LSU763" s="89"/>
      <c r="LSV763" s="89"/>
      <c r="LSW763" s="89"/>
      <c r="LSX763" s="508"/>
      <c r="LSY763" s="508"/>
      <c r="LSZ763" s="89"/>
      <c r="LTA763" s="89"/>
      <c r="LTB763" s="508"/>
      <c r="LTC763" s="508"/>
      <c r="LTD763" s="89"/>
      <c r="LTE763" s="89"/>
      <c r="LTF763" s="508"/>
      <c r="LTG763" s="508"/>
      <c r="LTH763" s="508"/>
      <c r="LTI763" s="508"/>
      <c r="LTJ763" s="508"/>
      <c r="LTK763" s="508"/>
      <c r="LTL763" s="508"/>
      <c r="LTM763" s="89"/>
      <c r="LTN763" s="89"/>
      <c r="LTO763" s="508"/>
      <c r="LTP763" s="508"/>
      <c r="LTQ763" s="89"/>
      <c r="LTR763" s="89"/>
      <c r="LTS763" s="508"/>
      <c r="LTT763" s="508"/>
      <c r="LTU763" s="508"/>
      <c r="LTV763" s="508"/>
      <c r="LTW763" s="508"/>
      <c r="LTX763" s="203"/>
      <c r="LTY763" s="107"/>
      <c r="LTZ763" s="508"/>
      <c r="LUA763" s="508"/>
      <c r="LUB763" s="508"/>
      <c r="LUC763" s="508"/>
      <c r="LUD763" s="508"/>
      <c r="LUE763" s="508"/>
      <c r="LUF763" s="508"/>
      <c r="LUG763" s="168"/>
      <c r="LUH763" s="168"/>
      <c r="LUI763" s="168"/>
      <c r="LUJ763" s="168"/>
      <c r="LUK763" s="168"/>
      <c r="LUL763" s="168"/>
      <c r="LUM763" s="168"/>
      <c r="LUN763" s="168"/>
      <c r="LUO763" s="168"/>
      <c r="LUP763" s="168"/>
      <c r="LUQ763" s="168"/>
      <c r="LUR763" s="168"/>
      <c r="LUS763" s="168"/>
      <c r="LUT763" s="168"/>
      <c r="LUU763" s="168"/>
      <c r="LUV763" s="168"/>
      <c r="LUW763" s="168"/>
      <c r="LUX763" s="168"/>
      <c r="LUY763" s="168"/>
      <c r="LUZ763" s="168"/>
      <c r="LVA763" s="168"/>
      <c r="LVB763" s="168"/>
      <c r="LVC763" s="168"/>
      <c r="LVD763" s="168"/>
      <c r="LVE763" s="168"/>
      <c r="LVF763" s="168"/>
      <c r="LVG763" s="168"/>
      <c r="LVH763" s="168"/>
      <c r="LVI763" s="168"/>
      <c r="LVJ763" s="168"/>
      <c r="LVK763" s="168"/>
      <c r="LVL763" s="168"/>
      <c r="LVM763" s="168"/>
      <c r="LVN763" s="168"/>
      <c r="LVO763" s="168"/>
      <c r="LVP763" s="168"/>
      <c r="LVQ763" s="168"/>
      <c r="LVR763" s="168"/>
      <c r="LVS763" s="168"/>
      <c r="LVT763" s="168"/>
      <c r="LVU763" s="168"/>
      <c r="LVV763" s="168"/>
      <c r="LVW763" s="168"/>
      <c r="LVX763" s="168"/>
      <c r="LVY763" s="508"/>
      <c r="LVZ763" s="508"/>
      <c r="LWA763" s="508"/>
      <c r="LWB763" s="508"/>
      <c r="LWC763" s="508"/>
      <c r="LWD763" s="508"/>
      <c r="LWE763" s="508"/>
      <c r="LWF763" s="508"/>
      <c r="LWG763" s="508"/>
      <c r="LWH763" s="508"/>
      <c r="LWI763" s="508"/>
      <c r="LWJ763" s="508"/>
      <c r="LWK763" s="508"/>
      <c r="LWL763" s="508"/>
      <c r="LWM763" s="508"/>
      <c r="LWN763" s="508"/>
      <c r="LWO763" s="508"/>
      <c r="LWP763" s="508"/>
      <c r="LWQ763" s="508"/>
      <c r="LWR763" s="508"/>
      <c r="LWS763" s="508"/>
      <c r="LWT763" s="508"/>
      <c r="LWU763" s="508"/>
      <c r="LWV763" s="508"/>
      <c r="LWW763" s="89"/>
      <c r="LWX763" s="89"/>
      <c r="LWY763" s="89"/>
      <c r="LWZ763" s="89"/>
      <c r="LXA763" s="89"/>
      <c r="LXB763" s="508"/>
      <c r="LXC763" s="508"/>
      <c r="LXD763" s="89"/>
      <c r="LXE763" s="89"/>
      <c r="LXF763" s="508"/>
      <c r="LXG763" s="508"/>
      <c r="LXH763" s="89"/>
      <c r="LXI763" s="89"/>
      <c r="LXJ763" s="508"/>
      <c r="LXK763" s="508"/>
      <c r="LXL763" s="508"/>
      <c r="LXM763" s="508"/>
      <c r="LXN763" s="508"/>
      <c r="LXO763" s="508"/>
      <c r="LXP763" s="508"/>
      <c r="LXQ763" s="89"/>
      <c r="LXR763" s="89"/>
      <c r="LXS763" s="508"/>
      <c r="LXT763" s="508"/>
      <c r="LXU763" s="89"/>
      <c r="LXV763" s="89"/>
      <c r="LXW763" s="508"/>
      <c r="LXX763" s="508"/>
      <c r="LXY763" s="508"/>
      <c r="LXZ763" s="508"/>
      <c r="LYA763" s="508"/>
      <c r="LYB763" s="203"/>
      <c r="LYC763" s="107"/>
      <c r="LYD763" s="508"/>
      <c r="LYE763" s="508"/>
      <c r="LYF763" s="508"/>
      <c r="LYG763" s="508"/>
      <c r="LYH763" s="508"/>
      <c r="LYI763" s="508"/>
      <c r="LYJ763" s="508"/>
      <c r="LYK763" s="168"/>
      <c r="LYL763" s="168"/>
      <c r="LYM763" s="168"/>
      <c r="LYN763" s="168"/>
      <c r="LYO763" s="168"/>
      <c r="LYP763" s="168"/>
      <c r="LYQ763" s="168"/>
      <c r="LYR763" s="168"/>
      <c r="LYS763" s="168"/>
      <c r="LYT763" s="168"/>
      <c r="LYU763" s="168"/>
      <c r="LYV763" s="168"/>
      <c r="LYW763" s="168"/>
      <c r="LYX763" s="168"/>
      <c r="LYY763" s="168"/>
      <c r="LYZ763" s="168"/>
      <c r="LZA763" s="168"/>
      <c r="LZB763" s="168"/>
      <c r="LZC763" s="168"/>
      <c r="LZD763" s="168"/>
      <c r="LZE763" s="168"/>
      <c r="LZF763" s="168"/>
      <c r="LZG763" s="168"/>
      <c r="LZH763" s="168"/>
      <c r="LZI763" s="168"/>
      <c r="LZJ763" s="168"/>
      <c r="LZK763" s="168"/>
      <c r="LZL763" s="168"/>
      <c r="LZM763" s="168"/>
      <c r="LZN763" s="168"/>
      <c r="LZO763" s="168"/>
      <c r="LZP763" s="168"/>
      <c r="LZQ763" s="168"/>
      <c r="LZR763" s="168"/>
      <c r="LZS763" s="168"/>
      <c r="LZT763" s="168"/>
      <c r="LZU763" s="168"/>
      <c r="LZV763" s="168"/>
      <c r="LZW763" s="168"/>
      <c r="LZX763" s="168"/>
      <c r="LZY763" s="168"/>
      <c r="LZZ763" s="168"/>
      <c r="MAA763" s="168"/>
      <c r="MAB763" s="168"/>
      <c r="MAC763" s="508"/>
      <c r="MAD763" s="508"/>
      <c r="MAE763" s="508"/>
      <c r="MAF763" s="508"/>
      <c r="MAG763" s="508"/>
      <c r="MAH763" s="508"/>
      <c r="MAI763" s="508"/>
      <c r="MAJ763" s="508"/>
      <c r="MAK763" s="508"/>
      <c r="MAL763" s="508"/>
      <c r="MAM763" s="508"/>
      <c r="MAN763" s="508"/>
      <c r="MAO763" s="508"/>
      <c r="MAP763" s="508"/>
      <c r="MAQ763" s="508"/>
      <c r="MAR763" s="508"/>
      <c r="MAS763" s="508"/>
      <c r="MAT763" s="508"/>
      <c r="MAU763" s="508"/>
      <c r="MAV763" s="508"/>
      <c r="MAW763" s="508"/>
      <c r="MAX763" s="508"/>
      <c r="MAY763" s="508"/>
      <c r="MAZ763" s="508"/>
      <c r="MBA763" s="89"/>
      <c r="MBB763" s="89"/>
      <c r="MBC763" s="89"/>
      <c r="MBD763" s="89"/>
      <c r="MBE763" s="89"/>
      <c r="MBF763" s="508"/>
      <c r="MBG763" s="508"/>
      <c r="MBH763" s="89"/>
      <c r="MBI763" s="89"/>
      <c r="MBJ763" s="508"/>
      <c r="MBK763" s="508"/>
      <c r="MBL763" s="89"/>
      <c r="MBM763" s="89"/>
      <c r="MBN763" s="508"/>
      <c r="MBO763" s="508"/>
      <c r="MBP763" s="508"/>
      <c r="MBQ763" s="508"/>
      <c r="MBR763" s="508"/>
      <c r="MBS763" s="508"/>
      <c r="MBT763" s="508"/>
      <c r="MBU763" s="89"/>
      <c r="MBV763" s="89"/>
      <c r="MBW763" s="508"/>
      <c r="MBX763" s="508"/>
      <c r="MBY763" s="89"/>
      <c r="MBZ763" s="89"/>
      <c r="MCA763" s="508"/>
      <c r="MCB763" s="508"/>
      <c r="MCC763" s="508"/>
      <c r="MCD763" s="508"/>
      <c r="MCE763" s="508"/>
      <c r="MCF763" s="203"/>
      <c r="MCG763" s="107"/>
      <c r="MCH763" s="508"/>
      <c r="MCI763" s="508"/>
      <c r="MCJ763" s="508"/>
      <c r="MCK763" s="508"/>
      <c r="MCL763" s="508"/>
      <c r="MCM763" s="508"/>
      <c r="MCN763" s="508"/>
      <c r="MCO763" s="168"/>
      <c r="MCP763" s="168"/>
      <c r="MCQ763" s="168"/>
      <c r="MCR763" s="168"/>
      <c r="MCS763" s="168"/>
      <c r="MCT763" s="168"/>
      <c r="MCU763" s="168"/>
      <c r="MCV763" s="168"/>
      <c r="MCW763" s="168"/>
      <c r="MCX763" s="168"/>
      <c r="MCY763" s="168"/>
      <c r="MCZ763" s="168"/>
      <c r="MDA763" s="168"/>
      <c r="MDB763" s="168"/>
      <c r="MDC763" s="168"/>
      <c r="MDD763" s="168"/>
      <c r="MDE763" s="168"/>
      <c r="MDF763" s="168"/>
      <c r="MDG763" s="168"/>
      <c r="MDH763" s="168"/>
      <c r="MDI763" s="168"/>
      <c r="MDJ763" s="168"/>
      <c r="MDK763" s="168"/>
      <c r="MDL763" s="168"/>
      <c r="MDM763" s="168"/>
      <c r="MDN763" s="168"/>
      <c r="MDO763" s="168"/>
      <c r="MDP763" s="168"/>
      <c r="MDQ763" s="168"/>
      <c r="MDR763" s="168"/>
      <c r="MDS763" s="168"/>
      <c r="MDT763" s="168"/>
      <c r="MDU763" s="168"/>
      <c r="MDV763" s="168"/>
      <c r="MDW763" s="168"/>
      <c r="MDX763" s="168"/>
      <c r="MDY763" s="168"/>
      <c r="MDZ763" s="168"/>
      <c r="MEA763" s="168"/>
      <c r="MEB763" s="168"/>
      <c r="MEC763" s="168"/>
      <c r="MED763" s="168"/>
      <c r="MEE763" s="168"/>
      <c r="MEF763" s="168"/>
      <c r="MEG763" s="508"/>
      <c r="MEH763" s="508"/>
      <c r="MEI763" s="508"/>
      <c r="MEJ763" s="508"/>
      <c r="MEK763" s="508"/>
      <c r="MEL763" s="508"/>
      <c r="MEM763" s="508"/>
      <c r="MEN763" s="508"/>
      <c r="MEO763" s="508"/>
      <c r="MEP763" s="508"/>
      <c r="MEQ763" s="508"/>
      <c r="MER763" s="508"/>
      <c r="MES763" s="508"/>
      <c r="MET763" s="508"/>
      <c r="MEU763" s="508"/>
      <c r="MEV763" s="508"/>
      <c r="MEW763" s="508"/>
      <c r="MEX763" s="508"/>
      <c r="MEY763" s="508"/>
      <c r="MEZ763" s="508"/>
      <c r="MFA763" s="508"/>
      <c r="MFB763" s="508"/>
      <c r="MFC763" s="508"/>
      <c r="MFD763" s="508"/>
      <c r="MFE763" s="89"/>
      <c r="MFF763" s="89"/>
      <c r="MFG763" s="89"/>
      <c r="MFH763" s="89"/>
      <c r="MFI763" s="89"/>
      <c r="MFJ763" s="508"/>
      <c r="MFK763" s="508"/>
      <c r="MFL763" s="89"/>
      <c r="MFM763" s="89"/>
      <c r="MFN763" s="508"/>
      <c r="MFO763" s="508"/>
      <c r="MFP763" s="89"/>
      <c r="MFQ763" s="89"/>
      <c r="MFR763" s="508"/>
      <c r="MFS763" s="508"/>
      <c r="MFT763" s="508"/>
      <c r="MFU763" s="508"/>
      <c r="MFV763" s="508"/>
      <c r="MFW763" s="508"/>
      <c r="MFX763" s="508"/>
      <c r="MFY763" s="89"/>
      <c r="MFZ763" s="89"/>
      <c r="MGA763" s="508"/>
      <c r="MGB763" s="508"/>
      <c r="MGC763" s="89"/>
      <c r="MGD763" s="89"/>
      <c r="MGE763" s="508"/>
      <c r="MGF763" s="508"/>
      <c r="MGG763" s="508"/>
      <c r="MGH763" s="508"/>
      <c r="MGI763" s="508"/>
      <c r="MGJ763" s="203"/>
      <c r="MGK763" s="107"/>
      <c r="MGL763" s="508"/>
      <c r="MGM763" s="508"/>
      <c r="MGN763" s="508"/>
      <c r="MGO763" s="508"/>
      <c r="MGP763" s="508"/>
      <c r="MGQ763" s="508"/>
      <c r="MGR763" s="508"/>
      <c r="MGS763" s="168"/>
      <c r="MGT763" s="168"/>
      <c r="MGU763" s="168"/>
      <c r="MGV763" s="168"/>
      <c r="MGW763" s="168"/>
      <c r="MGX763" s="168"/>
      <c r="MGY763" s="168"/>
      <c r="MGZ763" s="168"/>
      <c r="MHA763" s="168"/>
      <c r="MHB763" s="168"/>
      <c r="MHC763" s="168"/>
      <c r="MHD763" s="168"/>
      <c r="MHE763" s="168"/>
      <c r="MHF763" s="168"/>
      <c r="MHG763" s="168"/>
      <c r="MHH763" s="168"/>
      <c r="MHI763" s="168"/>
      <c r="MHJ763" s="168"/>
      <c r="MHK763" s="168"/>
      <c r="MHL763" s="168"/>
      <c r="MHM763" s="168"/>
      <c r="MHN763" s="168"/>
      <c r="MHO763" s="168"/>
      <c r="MHP763" s="168"/>
      <c r="MHQ763" s="168"/>
      <c r="MHR763" s="168"/>
      <c r="MHS763" s="168"/>
      <c r="MHT763" s="168"/>
      <c r="MHU763" s="168"/>
      <c r="MHV763" s="168"/>
      <c r="MHW763" s="168"/>
      <c r="MHX763" s="168"/>
      <c r="MHY763" s="168"/>
      <c r="MHZ763" s="168"/>
      <c r="MIA763" s="168"/>
      <c r="MIB763" s="168"/>
      <c r="MIC763" s="168"/>
      <c r="MID763" s="168"/>
      <c r="MIE763" s="168"/>
      <c r="MIF763" s="168"/>
      <c r="MIG763" s="168"/>
      <c r="MIH763" s="168"/>
      <c r="MII763" s="168"/>
      <c r="MIJ763" s="168"/>
      <c r="MIK763" s="508"/>
      <c r="MIL763" s="508"/>
      <c r="MIM763" s="508"/>
      <c r="MIN763" s="508"/>
      <c r="MIO763" s="508"/>
      <c r="MIP763" s="508"/>
      <c r="MIQ763" s="508"/>
      <c r="MIR763" s="508"/>
      <c r="MIS763" s="508"/>
      <c r="MIT763" s="508"/>
      <c r="MIU763" s="508"/>
      <c r="MIV763" s="508"/>
      <c r="MIW763" s="508"/>
      <c r="MIX763" s="508"/>
      <c r="MIY763" s="508"/>
      <c r="MIZ763" s="508"/>
      <c r="MJA763" s="508"/>
      <c r="MJB763" s="508"/>
      <c r="MJC763" s="508"/>
      <c r="MJD763" s="508"/>
      <c r="MJE763" s="508"/>
      <c r="MJF763" s="508"/>
      <c r="MJG763" s="508"/>
      <c r="MJH763" s="508"/>
      <c r="MJI763" s="89"/>
      <c r="MJJ763" s="89"/>
      <c r="MJK763" s="89"/>
      <c r="MJL763" s="89"/>
      <c r="MJM763" s="89"/>
      <c r="MJN763" s="508"/>
      <c r="MJO763" s="508"/>
      <c r="MJP763" s="89"/>
      <c r="MJQ763" s="89"/>
      <c r="MJR763" s="508"/>
      <c r="MJS763" s="508"/>
      <c r="MJT763" s="89"/>
      <c r="MJU763" s="89"/>
      <c r="MJV763" s="508"/>
      <c r="MJW763" s="508"/>
      <c r="MJX763" s="508"/>
      <c r="MJY763" s="508"/>
      <c r="MJZ763" s="508"/>
      <c r="MKA763" s="508"/>
      <c r="MKB763" s="508"/>
      <c r="MKC763" s="89"/>
      <c r="MKD763" s="89"/>
      <c r="MKE763" s="508"/>
      <c r="MKF763" s="508"/>
      <c r="MKG763" s="89"/>
      <c r="MKH763" s="89"/>
      <c r="MKI763" s="508"/>
      <c r="MKJ763" s="508"/>
      <c r="MKK763" s="508"/>
      <c r="MKL763" s="508"/>
      <c r="MKM763" s="508"/>
      <c r="MKN763" s="203"/>
      <c r="MKO763" s="107"/>
      <c r="MKP763" s="508"/>
      <c r="MKQ763" s="508"/>
      <c r="MKR763" s="508"/>
      <c r="MKS763" s="508"/>
      <c r="MKT763" s="508"/>
      <c r="MKU763" s="508"/>
      <c r="MKV763" s="508"/>
      <c r="MKW763" s="168"/>
      <c r="MKX763" s="168"/>
      <c r="MKY763" s="168"/>
      <c r="MKZ763" s="168"/>
      <c r="MLA763" s="168"/>
      <c r="MLB763" s="168"/>
      <c r="MLC763" s="168"/>
      <c r="MLD763" s="168"/>
      <c r="MLE763" s="168"/>
      <c r="MLF763" s="168"/>
      <c r="MLG763" s="168"/>
      <c r="MLH763" s="168"/>
      <c r="MLI763" s="168"/>
      <c r="MLJ763" s="168"/>
      <c r="MLK763" s="168"/>
      <c r="MLL763" s="168"/>
      <c r="MLM763" s="168"/>
      <c r="MLN763" s="168"/>
      <c r="MLO763" s="168"/>
      <c r="MLP763" s="168"/>
      <c r="MLQ763" s="168"/>
      <c r="MLR763" s="168"/>
      <c r="MLS763" s="168"/>
      <c r="MLT763" s="168"/>
      <c r="MLU763" s="168"/>
      <c r="MLV763" s="168"/>
      <c r="MLW763" s="168"/>
      <c r="MLX763" s="168"/>
      <c r="MLY763" s="168"/>
      <c r="MLZ763" s="168"/>
      <c r="MMA763" s="168"/>
      <c r="MMB763" s="168"/>
      <c r="MMC763" s="168"/>
      <c r="MMD763" s="168"/>
      <c r="MME763" s="168"/>
      <c r="MMF763" s="168"/>
      <c r="MMG763" s="168"/>
      <c r="MMH763" s="168"/>
      <c r="MMI763" s="168"/>
      <c r="MMJ763" s="168"/>
      <c r="MMK763" s="168"/>
      <c r="MML763" s="168"/>
      <c r="MMM763" s="168"/>
      <c r="MMN763" s="168"/>
      <c r="MMO763" s="508"/>
      <c r="MMP763" s="508"/>
      <c r="MMQ763" s="508"/>
      <c r="MMR763" s="508"/>
      <c r="MMS763" s="508"/>
      <c r="MMT763" s="508"/>
      <c r="MMU763" s="508"/>
      <c r="MMV763" s="508"/>
      <c r="MMW763" s="508"/>
      <c r="MMX763" s="508"/>
      <c r="MMY763" s="508"/>
      <c r="MMZ763" s="508"/>
      <c r="MNA763" s="508"/>
      <c r="MNB763" s="508"/>
      <c r="MNC763" s="508"/>
      <c r="MND763" s="508"/>
      <c r="MNE763" s="508"/>
      <c r="MNF763" s="508"/>
      <c r="MNG763" s="508"/>
      <c r="MNH763" s="508"/>
      <c r="MNI763" s="508"/>
      <c r="MNJ763" s="508"/>
      <c r="MNK763" s="508"/>
      <c r="MNL763" s="508"/>
      <c r="MNM763" s="89"/>
      <c r="MNN763" s="89"/>
      <c r="MNO763" s="89"/>
      <c r="MNP763" s="89"/>
      <c r="MNQ763" s="89"/>
      <c r="MNR763" s="508"/>
      <c r="MNS763" s="508"/>
      <c r="MNT763" s="89"/>
      <c r="MNU763" s="89"/>
      <c r="MNV763" s="508"/>
      <c r="MNW763" s="508"/>
      <c r="MNX763" s="89"/>
      <c r="MNY763" s="89"/>
      <c r="MNZ763" s="508"/>
      <c r="MOA763" s="508"/>
      <c r="MOB763" s="508"/>
      <c r="MOC763" s="508"/>
      <c r="MOD763" s="508"/>
      <c r="MOE763" s="508"/>
      <c r="MOF763" s="508"/>
      <c r="MOG763" s="89"/>
      <c r="MOH763" s="89"/>
      <c r="MOI763" s="508"/>
      <c r="MOJ763" s="508"/>
      <c r="MOK763" s="89"/>
      <c r="MOL763" s="89"/>
      <c r="MOM763" s="508"/>
      <c r="MON763" s="508"/>
      <c r="MOO763" s="508"/>
      <c r="MOP763" s="508"/>
      <c r="MOQ763" s="508"/>
      <c r="MOR763" s="203"/>
      <c r="MOS763" s="107"/>
      <c r="MOT763" s="508"/>
      <c r="MOU763" s="508"/>
      <c r="MOV763" s="508"/>
      <c r="MOW763" s="508"/>
      <c r="MOX763" s="508"/>
      <c r="MOY763" s="508"/>
      <c r="MOZ763" s="508"/>
      <c r="MPA763" s="168"/>
      <c r="MPB763" s="168"/>
      <c r="MPC763" s="168"/>
      <c r="MPD763" s="168"/>
      <c r="MPE763" s="168"/>
      <c r="MPF763" s="168"/>
      <c r="MPG763" s="168"/>
      <c r="MPH763" s="168"/>
      <c r="MPI763" s="168"/>
      <c r="MPJ763" s="168"/>
      <c r="MPK763" s="168"/>
      <c r="MPL763" s="168"/>
      <c r="MPM763" s="168"/>
      <c r="MPN763" s="168"/>
      <c r="MPO763" s="168"/>
      <c r="MPP763" s="168"/>
      <c r="MPQ763" s="168"/>
      <c r="MPR763" s="168"/>
      <c r="MPS763" s="168"/>
      <c r="MPT763" s="168"/>
      <c r="MPU763" s="168"/>
      <c r="MPV763" s="168"/>
      <c r="MPW763" s="168"/>
      <c r="MPX763" s="168"/>
      <c r="MPY763" s="168"/>
      <c r="MPZ763" s="168"/>
      <c r="MQA763" s="168"/>
      <c r="MQB763" s="168"/>
      <c r="MQC763" s="168"/>
      <c r="MQD763" s="168"/>
      <c r="MQE763" s="168"/>
      <c r="MQF763" s="168"/>
      <c r="MQG763" s="168"/>
      <c r="MQH763" s="168"/>
      <c r="MQI763" s="168"/>
      <c r="MQJ763" s="168"/>
      <c r="MQK763" s="168"/>
      <c r="MQL763" s="168"/>
      <c r="MQM763" s="168"/>
      <c r="MQN763" s="168"/>
      <c r="MQO763" s="168"/>
      <c r="MQP763" s="168"/>
      <c r="MQQ763" s="168"/>
      <c r="MQR763" s="168"/>
      <c r="MQS763" s="508"/>
      <c r="MQT763" s="508"/>
      <c r="MQU763" s="508"/>
      <c r="MQV763" s="508"/>
      <c r="MQW763" s="508"/>
      <c r="MQX763" s="508"/>
      <c r="MQY763" s="508"/>
      <c r="MQZ763" s="508"/>
      <c r="MRA763" s="508"/>
      <c r="MRB763" s="508"/>
      <c r="MRC763" s="508"/>
      <c r="MRD763" s="508"/>
      <c r="MRE763" s="508"/>
      <c r="MRF763" s="508"/>
      <c r="MRG763" s="508"/>
      <c r="MRH763" s="508"/>
      <c r="MRI763" s="508"/>
      <c r="MRJ763" s="508"/>
      <c r="MRK763" s="508"/>
      <c r="MRL763" s="508"/>
      <c r="MRM763" s="508"/>
      <c r="MRN763" s="508"/>
      <c r="MRO763" s="508"/>
      <c r="MRP763" s="508"/>
      <c r="MRQ763" s="89"/>
      <c r="MRR763" s="89"/>
      <c r="MRS763" s="89"/>
      <c r="MRT763" s="89"/>
      <c r="MRU763" s="89"/>
      <c r="MRV763" s="508"/>
      <c r="MRW763" s="508"/>
      <c r="MRX763" s="89"/>
      <c r="MRY763" s="89"/>
      <c r="MRZ763" s="508"/>
      <c r="MSA763" s="508"/>
      <c r="MSB763" s="89"/>
      <c r="MSC763" s="89"/>
      <c r="MSD763" s="508"/>
      <c r="MSE763" s="508"/>
      <c r="MSF763" s="508"/>
      <c r="MSG763" s="508"/>
      <c r="MSH763" s="508"/>
      <c r="MSI763" s="508"/>
      <c r="MSJ763" s="508"/>
      <c r="MSK763" s="89"/>
      <c r="MSL763" s="89"/>
      <c r="MSM763" s="508"/>
      <c r="MSN763" s="508"/>
      <c r="MSO763" s="89"/>
      <c r="MSP763" s="89"/>
      <c r="MSQ763" s="508"/>
      <c r="MSR763" s="508"/>
      <c r="MSS763" s="508"/>
      <c r="MST763" s="508"/>
      <c r="MSU763" s="508"/>
      <c r="MSV763" s="203"/>
      <c r="MSW763" s="107"/>
      <c r="MSX763" s="508"/>
      <c r="MSY763" s="508"/>
      <c r="MSZ763" s="508"/>
      <c r="MTA763" s="508"/>
      <c r="MTB763" s="508"/>
      <c r="MTC763" s="508"/>
      <c r="MTD763" s="508"/>
      <c r="MTE763" s="168"/>
      <c r="MTF763" s="168"/>
      <c r="MTG763" s="168"/>
      <c r="MTH763" s="168"/>
      <c r="MTI763" s="168"/>
      <c r="MTJ763" s="168"/>
      <c r="MTK763" s="168"/>
      <c r="MTL763" s="168"/>
      <c r="MTM763" s="168"/>
      <c r="MTN763" s="168"/>
      <c r="MTO763" s="168"/>
      <c r="MTP763" s="168"/>
      <c r="MTQ763" s="168"/>
      <c r="MTR763" s="168"/>
      <c r="MTS763" s="168"/>
      <c r="MTT763" s="168"/>
      <c r="MTU763" s="168"/>
      <c r="MTV763" s="168"/>
      <c r="MTW763" s="168"/>
      <c r="MTX763" s="168"/>
      <c r="MTY763" s="168"/>
      <c r="MTZ763" s="168"/>
      <c r="MUA763" s="168"/>
      <c r="MUB763" s="168"/>
      <c r="MUC763" s="168"/>
      <c r="MUD763" s="168"/>
      <c r="MUE763" s="168"/>
      <c r="MUF763" s="168"/>
      <c r="MUG763" s="168"/>
      <c r="MUH763" s="168"/>
      <c r="MUI763" s="168"/>
      <c r="MUJ763" s="168"/>
      <c r="MUK763" s="168"/>
      <c r="MUL763" s="168"/>
      <c r="MUM763" s="168"/>
      <c r="MUN763" s="168"/>
      <c r="MUO763" s="168"/>
      <c r="MUP763" s="168"/>
      <c r="MUQ763" s="168"/>
      <c r="MUR763" s="168"/>
      <c r="MUS763" s="168"/>
      <c r="MUT763" s="168"/>
      <c r="MUU763" s="168"/>
      <c r="MUV763" s="168"/>
      <c r="MUW763" s="508"/>
      <c r="MUX763" s="508"/>
      <c r="MUY763" s="508"/>
      <c r="MUZ763" s="508"/>
      <c r="MVA763" s="508"/>
      <c r="MVB763" s="508"/>
      <c r="MVC763" s="508"/>
      <c r="MVD763" s="508"/>
      <c r="MVE763" s="508"/>
      <c r="MVF763" s="508"/>
      <c r="MVG763" s="508"/>
      <c r="MVH763" s="508"/>
      <c r="MVI763" s="508"/>
      <c r="MVJ763" s="508"/>
      <c r="MVK763" s="508"/>
      <c r="MVL763" s="508"/>
      <c r="MVM763" s="508"/>
      <c r="MVN763" s="508"/>
      <c r="MVO763" s="508"/>
      <c r="MVP763" s="508"/>
      <c r="MVQ763" s="508"/>
      <c r="MVR763" s="508"/>
      <c r="MVS763" s="508"/>
      <c r="MVT763" s="508"/>
      <c r="MVU763" s="89"/>
      <c r="MVV763" s="89"/>
      <c r="MVW763" s="89"/>
      <c r="MVX763" s="89"/>
      <c r="MVY763" s="89"/>
      <c r="MVZ763" s="508"/>
      <c r="MWA763" s="508"/>
      <c r="MWB763" s="89"/>
      <c r="MWC763" s="89"/>
      <c r="MWD763" s="508"/>
      <c r="MWE763" s="508"/>
      <c r="MWF763" s="89"/>
      <c r="MWG763" s="89"/>
      <c r="MWH763" s="508"/>
      <c r="MWI763" s="508"/>
      <c r="MWJ763" s="508"/>
      <c r="MWK763" s="508"/>
      <c r="MWL763" s="508"/>
      <c r="MWM763" s="508"/>
      <c r="MWN763" s="508"/>
      <c r="MWO763" s="89"/>
      <c r="MWP763" s="89"/>
      <c r="MWQ763" s="508"/>
      <c r="MWR763" s="508"/>
      <c r="MWS763" s="89"/>
      <c r="MWT763" s="89"/>
      <c r="MWU763" s="508"/>
      <c r="MWV763" s="508"/>
      <c r="MWW763" s="508"/>
      <c r="MWX763" s="508"/>
      <c r="MWY763" s="508"/>
      <c r="MWZ763" s="203"/>
      <c r="MXA763" s="107"/>
      <c r="MXB763" s="508"/>
      <c r="MXC763" s="508"/>
      <c r="MXD763" s="508"/>
      <c r="MXE763" s="508"/>
      <c r="MXF763" s="508"/>
      <c r="MXG763" s="508"/>
      <c r="MXH763" s="508"/>
      <c r="MXI763" s="168"/>
      <c r="MXJ763" s="168"/>
      <c r="MXK763" s="168"/>
      <c r="MXL763" s="168"/>
      <c r="MXM763" s="168"/>
      <c r="MXN763" s="168"/>
      <c r="MXO763" s="168"/>
      <c r="MXP763" s="168"/>
      <c r="MXQ763" s="168"/>
      <c r="MXR763" s="168"/>
      <c r="MXS763" s="168"/>
      <c r="MXT763" s="168"/>
      <c r="MXU763" s="168"/>
      <c r="MXV763" s="168"/>
      <c r="MXW763" s="168"/>
      <c r="MXX763" s="168"/>
      <c r="MXY763" s="168"/>
      <c r="MXZ763" s="168"/>
      <c r="MYA763" s="168"/>
      <c r="MYB763" s="168"/>
      <c r="MYC763" s="168"/>
      <c r="MYD763" s="168"/>
      <c r="MYE763" s="168"/>
      <c r="MYF763" s="168"/>
      <c r="MYG763" s="168"/>
      <c r="MYH763" s="168"/>
      <c r="MYI763" s="168"/>
      <c r="MYJ763" s="168"/>
      <c r="MYK763" s="168"/>
      <c r="MYL763" s="168"/>
      <c r="MYM763" s="168"/>
      <c r="MYN763" s="168"/>
      <c r="MYO763" s="168"/>
      <c r="MYP763" s="168"/>
      <c r="MYQ763" s="168"/>
      <c r="MYR763" s="168"/>
      <c r="MYS763" s="168"/>
      <c r="MYT763" s="168"/>
      <c r="MYU763" s="168"/>
      <c r="MYV763" s="168"/>
      <c r="MYW763" s="168"/>
      <c r="MYX763" s="168"/>
      <c r="MYY763" s="168"/>
      <c r="MYZ763" s="168"/>
      <c r="MZA763" s="508"/>
      <c r="MZB763" s="508"/>
      <c r="MZC763" s="508"/>
      <c r="MZD763" s="508"/>
      <c r="MZE763" s="508"/>
      <c r="MZF763" s="508"/>
      <c r="MZG763" s="508"/>
      <c r="MZH763" s="508"/>
      <c r="MZI763" s="508"/>
      <c r="MZJ763" s="508"/>
      <c r="MZK763" s="508"/>
      <c r="MZL763" s="508"/>
      <c r="MZM763" s="508"/>
      <c r="MZN763" s="508"/>
      <c r="MZO763" s="508"/>
      <c r="MZP763" s="508"/>
      <c r="MZQ763" s="508"/>
      <c r="MZR763" s="508"/>
      <c r="MZS763" s="508"/>
      <c r="MZT763" s="508"/>
      <c r="MZU763" s="508"/>
      <c r="MZV763" s="508"/>
      <c r="MZW763" s="508"/>
      <c r="MZX763" s="508"/>
      <c r="MZY763" s="89"/>
      <c r="MZZ763" s="89"/>
      <c r="NAA763" s="89"/>
      <c r="NAB763" s="89"/>
      <c r="NAC763" s="89"/>
      <c r="NAD763" s="508"/>
      <c r="NAE763" s="508"/>
      <c r="NAF763" s="89"/>
      <c r="NAG763" s="89"/>
      <c r="NAH763" s="508"/>
      <c r="NAI763" s="508"/>
      <c r="NAJ763" s="89"/>
      <c r="NAK763" s="89"/>
      <c r="NAL763" s="508"/>
      <c r="NAM763" s="508"/>
      <c r="NAN763" s="508"/>
      <c r="NAO763" s="508"/>
      <c r="NAP763" s="508"/>
      <c r="NAQ763" s="508"/>
      <c r="NAR763" s="508"/>
      <c r="NAS763" s="89"/>
      <c r="NAT763" s="89"/>
      <c r="NAU763" s="508"/>
      <c r="NAV763" s="508"/>
      <c r="NAW763" s="89"/>
      <c r="NAX763" s="89"/>
      <c r="NAY763" s="508"/>
      <c r="NAZ763" s="508"/>
      <c r="NBA763" s="508"/>
      <c r="NBB763" s="508"/>
      <c r="NBC763" s="508"/>
      <c r="NBD763" s="203"/>
      <c r="NBE763" s="107"/>
      <c r="NBF763" s="508"/>
      <c r="NBG763" s="508"/>
      <c r="NBH763" s="508"/>
      <c r="NBI763" s="508"/>
      <c r="NBJ763" s="508"/>
      <c r="NBK763" s="508"/>
      <c r="NBL763" s="508"/>
      <c r="NBM763" s="168"/>
      <c r="NBN763" s="168"/>
      <c r="NBO763" s="168"/>
      <c r="NBP763" s="168"/>
      <c r="NBQ763" s="168"/>
      <c r="NBR763" s="168"/>
      <c r="NBS763" s="168"/>
      <c r="NBT763" s="168"/>
      <c r="NBU763" s="168"/>
      <c r="NBV763" s="168"/>
      <c r="NBW763" s="168"/>
      <c r="NBX763" s="168"/>
      <c r="NBY763" s="168"/>
      <c r="NBZ763" s="168"/>
      <c r="NCA763" s="168"/>
      <c r="NCB763" s="168"/>
      <c r="NCC763" s="168"/>
      <c r="NCD763" s="168"/>
      <c r="NCE763" s="168"/>
      <c r="NCF763" s="168"/>
      <c r="NCG763" s="168"/>
      <c r="NCH763" s="168"/>
      <c r="NCI763" s="168"/>
      <c r="NCJ763" s="168"/>
      <c r="NCK763" s="168"/>
      <c r="NCL763" s="168"/>
      <c r="NCM763" s="168"/>
      <c r="NCN763" s="168"/>
      <c r="NCO763" s="168"/>
      <c r="NCP763" s="168"/>
      <c r="NCQ763" s="168"/>
      <c r="NCR763" s="168"/>
      <c r="NCS763" s="168"/>
      <c r="NCT763" s="168"/>
      <c r="NCU763" s="168"/>
      <c r="NCV763" s="168"/>
      <c r="NCW763" s="168"/>
      <c r="NCX763" s="168"/>
      <c r="NCY763" s="168"/>
      <c r="NCZ763" s="168"/>
      <c r="NDA763" s="168"/>
      <c r="NDB763" s="168"/>
      <c r="NDC763" s="168"/>
      <c r="NDD763" s="168"/>
      <c r="NDE763" s="508"/>
      <c r="NDF763" s="508"/>
      <c r="NDG763" s="508"/>
      <c r="NDH763" s="508"/>
      <c r="NDI763" s="508"/>
      <c r="NDJ763" s="508"/>
      <c r="NDK763" s="508"/>
      <c r="NDL763" s="508"/>
      <c r="NDM763" s="508"/>
      <c r="NDN763" s="508"/>
      <c r="NDO763" s="508"/>
      <c r="NDP763" s="508"/>
      <c r="NDQ763" s="508"/>
      <c r="NDR763" s="508"/>
      <c r="NDS763" s="508"/>
      <c r="NDT763" s="508"/>
      <c r="NDU763" s="508"/>
      <c r="NDV763" s="508"/>
      <c r="NDW763" s="508"/>
      <c r="NDX763" s="508"/>
      <c r="NDY763" s="508"/>
      <c r="NDZ763" s="508"/>
      <c r="NEA763" s="508"/>
      <c r="NEB763" s="508"/>
      <c r="NEC763" s="89"/>
      <c r="NED763" s="89"/>
      <c r="NEE763" s="89"/>
      <c r="NEF763" s="89"/>
      <c r="NEG763" s="89"/>
      <c r="NEH763" s="508"/>
      <c r="NEI763" s="508"/>
      <c r="NEJ763" s="89"/>
      <c r="NEK763" s="89"/>
      <c r="NEL763" s="508"/>
      <c r="NEM763" s="508"/>
      <c r="NEN763" s="89"/>
      <c r="NEO763" s="89"/>
      <c r="NEP763" s="508"/>
      <c r="NEQ763" s="508"/>
      <c r="NER763" s="508"/>
      <c r="NES763" s="508"/>
      <c r="NET763" s="508"/>
      <c r="NEU763" s="508"/>
      <c r="NEV763" s="508"/>
      <c r="NEW763" s="89"/>
      <c r="NEX763" s="89"/>
      <c r="NEY763" s="508"/>
      <c r="NEZ763" s="508"/>
      <c r="NFA763" s="89"/>
      <c r="NFB763" s="89"/>
      <c r="NFC763" s="508"/>
      <c r="NFD763" s="508"/>
      <c r="NFE763" s="508"/>
      <c r="NFF763" s="508"/>
      <c r="NFG763" s="508"/>
      <c r="NFH763" s="203"/>
      <c r="NFI763" s="107"/>
      <c r="NFJ763" s="508"/>
      <c r="NFK763" s="508"/>
      <c r="NFL763" s="508"/>
      <c r="NFM763" s="508"/>
      <c r="NFN763" s="508"/>
      <c r="NFO763" s="508"/>
      <c r="NFP763" s="508"/>
      <c r="NFQ763" s="168"/>
      <c r="NFR763" s="168"/>
      <c r="NFS763" s="168"/>
      <c r="NFT763" s="168"/>
      <c r="NFU763" s="168"/>
      <c r="NFV763" s="168"/>
      <c r="NFW763" s="168"/>
      <c r="NFX763" s="168"/>
      <c r="NFY763" s="168"/>
      <c r="NFZ763" s="168"/>
      <c r="NGA763" s="168"/>
      <c r="NGB763" s="168"/>
      <c r="NGC763" s="168"/>
      <c r="NGD763" s="168"/>
      <c r="NGE763" s="168"/>
      <c r="NGF763" s="168"/>
      <c r="NGG763" s="168"/>
      <c r="NGH763" s="168"/>
      <c r="NGI763" s="168"/>
      <c r="NGJ763" s="168"/>
      <c r="NGK763" s="168"/>
      <c r="NGL763" s="168"/>
      <c r="NGM763" s="168"/>
      <c r="NGN763" s="168"/>
      <c r="NGO763" s="168"/>
      <c r="NGP763" s="168"/>
      <c r="NGQ763" s="168"/>
      <c r="NGR763" s="168"/>
      <c r="NGS763" s="168"/>
      <c r="NGT763" s="168"/>
      <c r="NGU763" s="168"/>
      <c r="NGV763" s="168"/>
      <c r="NGW763" s="168"/>
      <c r="NGX763" s="168"/>
      <c r="NGY763" s="168"/>
      <c r="NGZ763" s="168"/>
      <c r="NHA763" s="168"/>
      <c r="NHB763" s="168"/>
      <c r="NHC763" s="168"/>
      <c r="NHD763" s="168"/>
      <c r="NHE763" s="168"/>
      <c r="NHF763" s="168"/>
      <c r="NHG763" s="168"/>
      <c r="NHH763" s="168"/>
      <c r="NHI763" s="508"/>
      <c r="NHJ763" s="508"/>
      <c r="NHK763" s="508"/>
      <c r="NHL763" s="508"/>
      <c r="NHM763" s="508"/>
      <c r="NHN763" s="508"/>
      <c r="NHO763" s="508"/>
      <c r="NHP763" s="508"/>
      <c r="NHQ763" s="508"/>
      <c r="NHR763" s="508"/>
      <c r="NHS763" s="508"/>
      <c r="NHT763" s="508"/>
      <c r="NHU763" s="508"/>
      <c r="NHV763" s="508"/>
      <c r="NHW763" s="508"/>
      <c r="NHX763" s="508"/>
      <c r="NHY763" s="508"/>
      <c r="NHZ763" s="508"/>
      <c r="NIA763" s="508"/>
      <c r="NIB763" s="508"/>
      <c r="NIC763" s="508"/>
      <c r="NID763" s="508"/>
      <c r="NIE763" s="508"/>
      <c r="NIF763" s="508"/>
      <c r="NIG763" s="89"/>
      <c r="NIH763" s="89"/>
      <c r="NII763" s="89"/>
      <c r="NIJ763" s="89"/>
      <c r="NIK763" s="89"/>
      <c r="NIL763" s="508"/>
      <c r="NIM763" s="508"/>
      <c r="NIN763" s="89"/>
      <c r="NIO763" s="89"/>
      <c r="NIP763" s="508"/>
      <c r="NIQ763" s="508"/>
      <c r="NIR763" s="89"/>
      <c r="NIS763" s="89"/>
      <c r="NIT763" s="508"/>
      <c r="NIU763" s="508"/>
      <c r="NIV763" s="508"/>
      <c r="NIW763" s="508"/>
      <c r="NIX763" s="508"/>
      <c r="NIY763" s="508"/>
      <c r="NIZ763" s="508"/>
      <c r="NJA763" s="89"/>
      <c r="NJB763" s="89"/>
      <c r="NJC763" s="508"/>
      <c r="NJD763" s="508"/>
      <c r="NJE763" s="89"/>
      <c r="NJF763" s="89"/>
      <c r="NJG763" s="508"/>
      <c r="NJH763" s="508"/>
      <c r="NJI763" s="508"/>
      <c r="NJJ763" s="508"/>
      <c r="NJK763" s="508"/>
      <c r="NJL763" s="203"/>
      <c r="NJM763" s="107"/>
      <c r="NJN763" s="508"/>
      <c r="NJO763" s="508"/>
      <c r="NJP763" s="508"/>
      <c r="NJQ763" s="508"/>
      <c r="NJR763" s="508"/>
      <c r="NJS763" s="508"/>
      <c r="NJT763" s="508"/>
      <c r="NJU763" s="168"/>
      <c r="NJV763" s="168"/>
      <c r="NJW763" s="168"/>
      <c r="NJX763" s="168"/>
      <c r="NJY763" s="168"/>
      <c r="NJZ763" s="168"/>
      <c r="NKA763" s="168"/>
      <c r="NKB763" s="168"/>
      <c r="NKC763" s="168"/>
      <c r="NKD763" s="168"/>
      <c r="NKE763" s="168"/>
      <c r="NKF763" s="168"/>
      <c r="NKG763" s="168"/>
      <c r="NKH763" s="168"/>
      <c r="NKI763" s="168"/>
      <c r="NKJ763" s="168"/>
      <c r="NKK763" s="168"/>
      <c r="NKL763" s="168"/>
      <c r="NKM763" s="168"/>
      <c r="NKN763" s="168"/>
      <c r="NKO763" s="168"/>
      <c r="NKP763" s="168"/>
      <c r="NKQ763" s="168"/>
      <c r="NKR763" s="168"/>
      <c r="NKS763" s="168"/>
      <c r="NKT763" s="168"/>
      <c r="NKU763" s="168"/>
      <c r="NKV763" s="168"/>
      <c r="NKW763" s="168"/>
      <c r="NKX763" s="168"/>
      <c r="NKY763" s="168"/>
      <c r="NKZ763" s="168"/>
      <c r="NLA763" s="168"/>
      <c r="NLB763" s="168"/>
      <c r="NLC763" s="168"/>
      <c r="NLD763" s="168"/>
      <c r="NLE763" s="168"/>
      <c r="NLF763" s="168"/>
      <c r="NLG763" s="168"/>
      <c r="NLH763" s="168"/>
      <c r="NLI763" s="168"/>
      <c r="NLJ763" s="168"/>
      <c r="NLK763" s="168"/>
      <c r="NLL763" s="168"/>
      <c r="NLM763" s="508"/>
      <c r="NLN763" s="508"/>
      <c r="NLO763" s="508"/>
      <c r="NLP763" s="508"/>
      <c r="NLQ763" s="508"/>
      <c r="NLR763" s="508"/>
      <c r="NLS763" s="508"/>
      <c r="NLT763" s="508"/>
      <c r="NLU763" s="508"/>
      <c r="NLV763" s="508"/>
      <c r="NLW763" s="508"/>
      <c r="NLX763" s="508"/>
      <c r="NLY763" s="508"/>
      <c r="NLZ763" s="508"/>
      <c r="NMA763" s="508"/>
      <c r="NMB763" s="508"/>
      <c r="NMC763" s="508"/>
      <c r="NMD763" s="508"/>
      <c r="NME763" s="508"/>
      <c r="NMF763" s="508"/>
      <c r="NMG763" s="508"/>
      <c r="NMH763" s="508"/>
      <c r="NMI763" s="508"/>
      <c r="NMJ763" s="508"/>
      <c r="NMK763" s="89"/>
      <c r="NML763" s="89"/>
      <c r="NMM763" s="89"/>
      <c r="NMN763" s="89"/>
      <c r="NMO763" s="89"/>
      <c r="NMP763" s="508"/>
      <c r="NMQ763" s="508"/>
      <c r="NMR763" s="89"/>
      <c r="NMS763" s="89"/>
      <c r="NMT763" s="508"/>
      <c r="NMU763" s="508"/>
      <c r="NMV763" s="89"/>
      <c r="NMW763" s="89"/>
      <c r="NMX763" s="508"/>
      <c r="NMY763" s="508"/>
      <c r="NMZ763" s="508"/>
      <c r="NNA763" s="508"/>
      <c r="NNB763" s="508"/>
      <c r="NNC763" s="508"/>
      <c r="NND763" s="508"/>
      <c r="NNE763" s="89"/>
      <c r="NNF763" s="89"/>
      <c r="NNG763" s="508"/>
      <c r="NNH763" s="508"/>
      <c r="NNI763" s="89"/>
      <c r="NNJ763" s="89"/>
      <c r="NNK763" s="508"/>
      <c r="NNL763" s="508"/>
      <c r="NNM763" s="508"/>
      <c r="NNN763" s="508"/>
      <c r="NNO763" s="508"/>
      <c r="NNP763" s="203"/>
      <c r="NNQ763" s="107"/>
      <c r="NNR763" s="508"/>
      <c r="NNS763" s="508"/>
      <c r="NNT763" s="508"/>
      <c r="NNU763" s="508"/>
      <c r="NNV763" s="508"/>
      <c r="NNW763" s="508"/>
      <c r="NNX763" s="508"/>
      <c r="NNY763" s="168"/>
      <c r="NNZ763" s="168"/>
      <c r="NOA763" s="168"/>
      <c r="NOB763" s="168"/>
      <c r="NOC763" s="168"/>
      <c r="NOD763" s="168"/>
      <c r="NOE763" s="168"/>
      <c r="NOF763" s="168"/>
      <c r="NOG763" s="168"/>
      <c r="NOH763" s="168"/>
      <c r="NOI763" s="168"/>
      <c r="NOJ763" s="168"/>
      <c r="NOK763" s="168"/>
      <c r="NOL763" s="168"/>
      <c r="NOM763" s="168"/>
      <c r="NON763" s="168"/>
      <c r="NOO763" s="168"/>
      <c r="NOP763" s="168"/>
      <c r="NOQ763" s="168"/>
      <c r="NOR763" s="168"/>
      <c r="NOS763" s="168"/>
      <c r="NOT763" s="168"/>
      <c r="NOU763" s="168"/>
      <c r="NOV763" s="168"/>
      <c r="NOW763" s="168"/>
      <c r="NOX763" s="168"/>
      <c r="NOY763" s="168"/>
      <c r="NOZ763" s="168"/>
      <c r="NPA763" s="168"/>
      <c r="NPB763" s="168"/>
      <c r="NPC763" s="168"/>
      <c r="NPD763" s="168"/>
      <c r="NPE763" s="168"/>
      <c r="NPF763" s="168"/>
      <c r="NPG763" s="168"/>
      <c r="NPH763" s="168"/>
      <c r="NPI763" s="168"/>
      <c r="NPJ763" s="168"/>
      <c r="NPK763" s="168"/>
      <c r="NPL763" s="168"/>
      <c r="NPM763" s="168"/>
      <c r="NPN763" s="168"/>
      <c r="NPO763" s="168"/>
      <c r="NPP763" s="168"/>
      <c r="NPQ763" s="508"/>
      <c r="NPR763" s="508"/>
      <c r="NPS763" s="508"/>
      <c r="NPT763" s="508"/>
      <c r="NPU763" s="508"/>
      <c r="NPV763" s="508"/>
      <c r="NPW763" s="508"/>
      <c r="NPX763" s="508"/>
      <c r="NPY763" s="508"/>
      <c r="NPZ763" s="508"/>
      <c r="NQA763" s="508"/>
      <c r="NQB763" s="508"/>
      <c r="NQC763" s="508"/>
      <c r="NQD763" s="508"/>
      <c r="NQE763" s="508"/>
      <c r="NQF763" s="508"/>
      <c r="NQG763" s="508"/>
      <c r="NQH763" s="508"/>
      <c r="NQI763" s="508"/>
      <c r="NQJ763" s="508"/>
      <c r="NQK763" s="508"/>
      <c r="NQL763" s="508"/>
      <c r="NQM763" s="508"/>
      <c r="NQN763" s="508"/>
      <c r="NQO763" s="89"/>
      <c r="NQP763" s="89"/>
      <c r="NQQ763" s="89"/>
      <c r="NQR763" s="89"/>
      <c r="NQS763" s="89"/>
      <c r="NQT763" s="508"/>
      <c r="NQU763" s="508"/>
      <c r="NQV763" s="89"/>
      <c r="NQW763" s="89"/>
      <c r="NQX763" s="508"/>
      <c r="NQY763" s="508"/>
      <c r="NQZ763" s="89"/>
      <c r="NRA763" s="89"/>
      <c r="NRB763" s="508"/>
      <c r="NRC763" s="508"/>
      <c r="NRD763" s="508"/>
      <c r="NRE763" s="508"/>
      <c r="NRF763" s="508"/>
      <c r="NRG763" s="508"/>
      <c r="NRH763" s="508"/>
      <c r="NRI763" s="89"/>
      <c r="NRJ763" s="89"/>
      <c r="NRK763" s="508"/>
      <c r="NRL763" s="508"/>
      <c r="NRM763" s="89"/>
      <c r="NRN763" s="89"/>
      <c r="NRO763" s="508"/>
      <c r="NRP763" s="508"/>
      <c r="NRQ763" s="508"/>
      <c r="NRR763" s="508"/>
      <c r="NRS763" s="508"/>
      <c r="NRT763" s="203"/>
      <c r="NRU763" s="107"/>
      <c r="NRV763" s="508"/>
      <c r="NRW763" s="508"/>
      <c r="NRX763" s="508"/>
      <c r="NRY763" s="508"/>
      <c r="NRZ763" s="508"/>
      <c r="NSA763" s="508"/>
      <c r="NSB763" s="508"/>
      <c r="NSC763" s="168"/>
      <c r="NSD763" s="168"/>
      <c r="NSE763" s="168"/>
      <c r="NSF763" s="168"/>
      <c r="NSG763" s="168"/>
      <c r="NSH763" s="168"/>
      <c r="NSI763" s="168"/>
      <c r="NSJ763" s="168"/>
      <c r="NSK763" s="168"/>
      <c r="NSL763" s="168"/>
      <c r="NSM763" s="168"/>
      <c r="NSN763" s="168"/>
      <c r="NSO763" s="168"/>
      <c r="NSP763" s="168"/>
      <c r="NSQ763" s="168"/>
      <c r="NSR763" s="168"/>
      <c r="NSS763" s="168"/>
      <c r="NST763" s="168"/>
      <c r="NSU763" s="168"/>
      <c r="NSV763" s="168"/>
      <c r="NSW763" s="168"/>
      <c r="NSX763" s="168"/>
      <c r="NSY763" s="168"/>
      <c r="NSZ763" s="168"/>
      <c r="NTA763" s="168"/>
      <c r="NTB763" s="168"/>
      <c r="NTC763" s="168"/>
      <c r="NTD763" s="168"/>
      <c r="NTE763" s="168"/>
      <c r="NTF763" s="168"/>
      <c r="NTG763" s="168"/>
      <c r="NTH763" s="168"/>
      <c r="NTI763" s="168"/>
      <c r="NTJ763" s="168"/>
      <c r="NTK763" s="168"/>
      <c r="NTL763" s="168"/>
      <c r="NTM763" s="168"/>
      <c r="NTN763" s="168"/>
      <c r="NTO763" s="168"/>
      <c r="NTP763" s="168"/>
      <c r="NTQ763" s="168"/>
      <c r="NTR763" s="168"/>
      <c r="NTS763" s="168"/>
      <c r="NTT763" s="168"/>
      <c r="NTU763" s="508"/>
      <c r="NTV763" s="508"/>
      <c r="NTW763" s="508"/>
      <c r="NTX763" s="508"/>
      <c r="NTY763" s="508"/>
      <c r="NTZ763" s="508"/>
      <c r="NUA763" s="508"/>
      <c r="NUB763" s="508"/>
      <c r="NUC763" s="508"/>
      <c r="NUD763" s="508"/>
      <c r="NUE763" s="508"/>
      <c r="NUF763" s="508"/>
      <c r="NUG763" s="508"/>
      <c r="NUH763" s="508"/>
      <c r="NUI763" s="508"/>
      <c r="NUJ763" s="508"/>
      <c r="NUK763" s="508"/>
      <c r="NUL763" s="508"/>
      <c r="NUM763" s="508"/>
      <c r="NUN763" s="508"/>
      <c r="NUO763" s="508"/>
      <c r="NUP763" s="508"/>
      <c r="NUQ763" s="508"/>
      <c r="NUR763" s="508"/>
      <c r="NUS763" s="89"/>
      <c r="NUT763" s="89"/>
      <c r="NUU763" s="89"/>
      <c r="NUV763" s="89"/>
      <c r="NUW763" s="89"/>
      <c r="NUX763" s="508"/>
      <c r="NUY763" s="508"/>
      <c r="NUZ763" s="89"/>
      <c r="NVA763" s="89"/>
      <c r="NVB763" s="508"/>
      <c r="NVC763" s="508"/>
      <c r="NVD763" s="89"/>
      <c r="NVE763" s="89"/>
      <c r="NVF763" s="508"/>
      <c r="NVG763" s="508"/>
      <c r="NVH763" s="508"/>
      <c r="NVI763" s="508"/>
      <c r="NVJ763" s="508"/>
      <c r="NVK763" s="508"/>
      <c r="NVL763" s="508"/>
      <c r="NVM763" s="89"/>
      <c r="NVN763" s="89"/>
      <c r="NVO763" s="508"/>
      <c r="NVP763" s="508"/>
      <c r="NVQ763" s="89"/>
      <c r="NVR763" s="89"/>
      <c r="NVS763" s="508"/>
      <c r="NVT763" s="508"/>
      <c r="NVU763" s="508"/>
      <c r="NVV763" s="508"/>
      <c r="NVW763" s="508"/>
      <c r="NVX763" s="203"/>
      <c r="NVY763" s="107"/>
      <c r="NVZ763" s="508"/>
      <c r="NWA763" s="508"/>
      <c r="NWB763" s="508"/>
      <c r="NWC763" s="508"/>
      <c r="NWD763" s="508"/>
      <c r="NWE763" s="508"/>
      <c r="NWF763" s="508"/>
      <c r="NWG763" s="168"/>
      <c r="NWH763" s="168"/>
      <c r="NWI763" s="168"/>
      <c r="NWJ763" s="168"/>
      <c r="NWK763" s="168"/>
      <c r="NWL763" s="168"/>
      <c r="NWM763" s="168"/>
      <c r="NWN763" s="168"/>
      <c r="NWO763" s="168"/>
      <c r="NWP763" s="168"/>
      <c r="NWQ763" s="168"/>
      <c r="NWR763" s="168"/>
      <c r="NWS763" s="168"/>
      <c r="NWT763" s="168"/>
      <c r="NWU763" s="168"/>
      <c r="NWV763" s="168"/>
      <c r="NWW763" s="168"/>
      <c r="NWX763" s="168"/>
      <c r="NWY763" s="168"/>
      <c r="NWZ763" s="168"/>
      <c r="NXA763" s="168"/>
      <c r="NXB763" s="168"/>
      <c r="NXC763" s="168"/>
      <c r="NXD763" s="168"/>
      <c r="NXE763" s="168"/>
      <c r="NXF763" s="168"/>
      <c r="NXG763" s="168"/>
      <c r="NXH763" s="168"/>
      <c r="NXI763" s="168"/>
      <c r="NXJ763" s="168"/>
      <c r="NXK763" s="168"/>
      <c r="NXL763" s="168"/>
      <c r="NXM763" s="168"/>
      <c r="NXN763" s="168"/>
      <c r="NXO763" s="168"/>
      <c r="NXP763" s="168"/>
      <c r="NXQ763" s="168"/>
      <c r="NXR763" s="168"/>
      <c r="NXS763" s="168"/>
      <c r="NXT763" s="168"/>
      <c r="NXU763" s="168"/>
      <c r="NXV763" s="168"/>
      <c r="NXW763" s="168"/>
      <c r="NXX763" s="168"/>
      <c r="NXY763" s="508"/>
      <c r="NXZ763" s="508"/>
      <c r="NYA763" s="508"/>
      <c r="NYB763" s="508"/>
      <c r="NYC763" s="508"/>
      <c r="NYD763" s="508"/>
      <c r="NYE763" s="508"/>
      <c r="NYF763" s="508"/>
      <c r="NYG763" s="508"/>
      <c r="NYH763" s="508"/>
      <c r="NYI763" s="508"/>
      <c r="NYJ763" s="508"/>
      <c r="NYK763" s="508"/>
      <c r="NYL763" s="508"/>
      <c r="NYM763" s="508"/>
      <c r="NYN763" s="508"/>
      <c r="NYO763" s="508"/>
      <c r="NYP763" s="508"/>
      <c r="NYQ763" s="508"/>
      <c r="NYR763" s="508"/>
      <c r="NYS763" s="508"/>
      <c r="NYT763" s="508"/>
      <c r="NYU763" s="508"/>
      <c r="NYV763" s="508"/>
      <c r="NYW763" s="89"/>
      <c r="NYX763" s="89"/>
      <c r="NYY763" s="89"/>
      <c r="NYZ763" s="89"/>
      <c r="NZA763" s="89"/>
      <c r="NZB763" s="508"/>
      <c r="NZC763" s="508"/>
      <c r="NZD763" s="89"/>
      <c r="NZE763" s="89"/>
      <c r="NZF763" s="508"/>
      <c r="NZG763" s="508"/>
      <c r="NZH763" s="89"/>
      <c r="NZI763" s="89"/>
      <c r="NZJ763" s="508"/>
      <c r="NZK763" s="508"/>
      <c r="NZL763" s="508"/>
      <c r="NZM763" s="508"/>
      <c r="NZN763" s="508"/>
      <c r="NZO763" s="508"/>
      <c r="NZP763" s="508"/>
      <c r="NZQ763" s="89"/>
      <c r="NZR763" s="89"/>
      <c r="NZS763" s="508"/>
      <c r="NZT763" s="508"/>
      <c r="NZU763" s="89"/>
      <c r="NZV763" s="89"/>
      <c r="NZW763" s="508"/>
      <c r="NZX763" s="508"/>
      <c r="NZY763" s="508"/>
      <c r="NZZ763" s="508"/>
      <c r="OAA763" s="508"/>
      <c r="OAB763" s="203"/>
      <c r="OAC763" s="107"/>
      <c r="OAD763" s="508"/>
      <c r="OAE763" s="508"/>
      <c r="OAF763" s="508"/>
      <c r="OAG763" s="508"/>
      <c r="OAH763" s="508"/>
      <c r="OAI763" s="508"/>
      <c r="OAJ763" s="508"/>
      <c r="OAK763" s="168"/>
      <c r="OAL763" s="168"/>
      <c r="OAM763" s="168"/>
      <c r="OAN763" s="168"/>
      <c r="OAO763" s="168"/>
      <c r="OAP763" s="168"/>
      <c r="OAQ763" s="168"/>
      <c r="OAR763" s="168"/>
      <c r="OAS763" s="168"/>
      <c r="OAT763" s="168"/>
      <c r="OAU763" s="168"/>
      <c r="OAV763" s="168"/>
      <c r="OAW763" s="168"/>
      <c r="OAX763" s="168"/>
      <c r="OAY763" s="168"/>
      <c r="OAZ763" s="168"/>
      <c r="OBA763" s="168"/>
      <c r="OBB763" s="168"/>
      <c r="OBC763" s="168"/>
      <c r="OBD763" s="168"/>
      <c r="OBE763" s="168"/>
      <c r="OBF763" s="168"/>
      <c r="OBG763" s="168"/>
      <c r="OBH763" s="168"/>
      <c r="OBI763" s="168"/>
      <c r="OBJ763" s="168"/>
      <c r="OBK763" s="168"/>
      <c r="OBL763" s="168"/>
      <c r="OBM763" s="168"/>
      <c r="OBN763" s="168"/>
      <c r="OBO763" s="168"/>
      <c r="OBP763" s="168"/>
      <c r="OBQ763" s="168"/>
      <c r="OBR763" s="168"/>
      <c r="OBS763" s="168"/>
      <c r="OBT763" s="168"/>
      <c r="OBU763" s="168"/>
      <c r="OBV763" s="168"/>
      <c r="OBW763" s="168"/>
      <c r="OBX763" s="168"/>
      <c r="OBY763" s="168"/>
      <c r="OBZ763" s="168"/>
      <c r="OCA763" s="168"/>
      <c r="OCB763" s="168"/>
      <c r="OCC763" s="508"/>
      <c r="OCD763" s="508"/>
      <c r="OCE763" s="508"/>
      <c r="OCF763" s="508"/>
      <c r="OCG763" s="508"/>
      <c r="OCH763" s="508"/>
      <c r="OCI763" s="508"/>
      <c r="OCJ763" s="508"/>
      <c r="OCK763" s="508"/>
      <c r="OCL763" s="508"/>
      <c r="OCM763" s="508"/>
      <c r="OCN763" s="508"/>
      <c r="OCO763" s="508"/>
      <c r="OCP763" s="508"/>
      <c r="OCQ763" s="508"/>
      <c r="OCR763" s="508"/>
      <c r="OCS763" s="508"/>
      <c r="OCT763" s="508"/>
      <c r="OCU763" s="508"/>
      <c r="OCV763" s="508"/>
      <c r="OCW763" s="508"/>
      <c r="OCX763" s="508"/>
      <c r="OCY763" s="508"/>
      <c r="OCZ763" s="508"/>
      <c r="ODA763" s="89"/>
      <c r="ODB763" s="89"/>
      <c r="ODC763" s="89"/>
      <c r="ODD763" s="89"/>
      <c r="ODE763" s="89"/>
      <c r="ODF763" s="508"/>
      <c r="ODG763" s="508"/>
      <c r="ODH763" s="89"/>
      <c r="ODI763" s="89"/>
      <c r="ODJ763" s="508"/>
      <c r="ODK763" s="508"/>
      <c r="ODL763" s="89"/>
      <c r="ODM763" s="89"/>
      <c r="ODN763" s="508"/>
      <c r="ODO763" s="508"/>
      <c r="ODP763" s="508"/>
      <c r="ODQ763" s="508"/>
      <c r="ODR763" s="508"/>
      <c r="ODS763" s="508"/>
      <c r="ODT763" s="508"/>
      <c r="ODU763" s="89"/>
      <c r="ODV763" s="89"/>
      <c r="ODW763" s="508"/>
      <c r="ODX763" s="508"/>
      <c r="ODY763" s="89"/>
      <c r="ODZ763" s="89"/>
      <c r="OEA763" s="508"/>
      <c r="OEB763" s="508"/>
      <c r="OEC763" s="508"/>
      <c r="OED763" s="508"/>
      <c r="OEE763" s="508"/>
      <c r="OEF763" s="203"/>
      <c r="OEG763" s="107"/>
      <c r="OEH763" s="508"/>
      <c r="OEI763" s="508"/>
      <c r="OEJ763" s="508"/>
      <c r="OEK763" s="508"/>
      <c r="OEL763" s="508"/>
      <c r="OEM763" s="508"/>
      <c r="OEN763" s="508"/>
      <c r="OEO763" s="168"/>
      <c r="OEP763" s="168"/>
      <c r="OEQ763" s="168"/>
      <c r="OER763" s="168"/>
      <c r="OES763" s="168"/>
      <c r="OET763" s="168"/>
      <c r="OEU763" s="168"/>
      <c r="OEV763" s="168"/>
      <c r="OEW763" s="168"/>
      <c r="OEX763" s="168"/>
      <c r="OEY763" s="168"/>
      <c r="OEZ763" s="168"/>
      <c r="OFA763" s="168"/>
      <c r="OFB763" s="168"/>
      <c r="OFC763" s="168"/>
      <c r="OFD763" s="168"/>
      <c r="OFE763" s="168"/>
      <c r="OFF763" s="168"/>
      <c r="OFG763" s="168"/>
      <c r="OFH763" s="168"/>
      <c r="OFI763" s="168"/>
      <c r="OFJ763" s="168"/>
      <c r="OFK763" s="168"/>
      <c r="OFL763" s="168"/>
      <c r="OFM763" s="168"/>
      <c r="OFN763" s="168"/>
      <c r="OFO763" s="168"/>
      <c r="OFP763" s="168"/>
      <c r="OFQ763" s="168"/>
      <c r="OFR763" s="168"/>
      <c r="OFS763" s="168"/>
      <c r="OFT763" s="168"/>
      <c r="OFU763" s="168"/>
      <c r="OFV763" s="168"/>
      <c r="OFW763" s="168"/>
      <c r="OFX763" s="168"/>
      <c r="OFY763" s="168"/>
      <c r="OFZ763" s="168"/>
      <c r="OGA763" s="168"/>
      <c r="OGB763" s="168"/>
      <c r="OGC763" s="168"/>
      <c r="OGD763" s="168"/>
      <c r="OGE763" s="168"/>
      <c r="OGF763" s="168"/>
      <c r="OGG763" s="508"/>
      <c r="OGH763" s="508"/>
      <c r="OGI763" s="508"/>
      <c r="OGJ763" s="508"/>
      <c r="OGK763" s="508"/>
      <c r="OGL763" s="508"/>
      <c r="OGM763" s="508"/>
      <c r="OGN763" s="508"/>
      <c r="OGO763" s="508"/>
      <c r="OGP763" s="508"/>
      <c r="OGQ763" s="508"/>
      <c r="OGR763" s="508"/>
      <c r="OGS763" s="508"/>
      <c r="OGT763" s="508"/>
      <c r="OGU763" s="508"/>
      <c r="OGV763" s="508"/>
      <c r="OGW763" s="508"/>
      <c r="OGX763" s="508"/>
      <c r="OGY763" s="508"/>
      <c r="OGZ763" s="508"/>
      <c r="OHA763" s="508"/>
      <c r="OHB763" s="508"/>
      <c r="OHC763" s="508"/>
      <c r="OHD763" s="508"/>
      <c r="OHE763" s="89"/>
      <c r="OHF763" s="89"/>
      <c r="OHG763" s="89"/>
      <c r="OHH763" s="89"/>
      <c r="OHI763" s="89"/>
      <c r="OHJ763" s="508"/>
      <c r="OHK763" s="508"/>
      <c r="OHL763" s="89"/>
      <c r="OHM763" s="89"/>
      <c r="OHN763" s="508"/>
      <c r="OHO763" s="508"/>
      <c r="OHP763" s="89"/>
      <c r="OHQ763" s="89"/>
      <c r="OHR763" s="508"/>
      <c r="OHS763" s="508"/>
      <c r="OHT763" s="508"/>
      <c r="OHU763" s="508"/>
      <c r="OHV763" s="508"/>
      <c r="OHW763" s="508"/>
      <c r="OHX763" s="508"/>
      <c r="OHY763" s="89"/>
      <c r="OHZ763" s="89"/>
      <c r="OIA763" s="508"/>
      <c r="OIB763" s="508"/>
      <c r="OIC763" s="89"/>
      <c r="OID763" s="89"/>
      <c r="OIE763" s="508"/>
      <c r="OIF763" s="508"/>
      <c r="OIG763" s="508"/>
      <c r="OIH763" s="508"/>
      <c r="OII763" s="508"/>
      <c r="OIJ763" s="203"/>
      <c r="OIK763" s="107"/>
      <c r="OIL763" s="508"/>
      <c r="OIM763" s="508"/>
      <c r="OIN763" s="508"/>
      <c r="OIO763" s="508"/>
      <c r="OIP763" s="508"/>
      <c r="OIQ763" s="508"/>
      <c r="OIR763" s="508"/>
      <c r="OIS763" s="168"/>
      <c r="OIT763" s="168"/>
      <c r="OIU763" s="168"/>
      <c r="OIV763" s="168"/>
      <c r="OIW763" s="168"/>
      <c r="OIX763" s="168"/>
      <c r="OIY763" s="168"/>
      <c r="OIZ763" s="168"/>
      <c r="OJA763" s="168"/>
      <c r="OJB763" s="168"/>
      <c r="OJC763" s="168"/>
      <c r="OJD763" s="168"/>
      <c r="OJE763" s="168"/>
      <c r="OJF763" s="168"/>
      <c r="OJG763" s="168"/>
      <c r="OJH763" s="168"/>
      <c r="OJI763" s="168"/>
      <c r="OJJ763" s="168"/>
      <c r="OJK763" s="168"/>
      <c r="OJL763" s="168"/>
      <c r="OJM763" s="168"/>
      <c r="OJN763" s="168"/>
      <c r="OJO763" s="168"/>
      <c r="OJP763" s="168"/>
      <c r="OJQ763" s="168"/>
      <c r="OJR763" s="168"/>
      <c r="OJS763" s="168"/>
      <c r="OJT763" s="168"/>
      <c r="OJU763" s="168"/>
      <c r="OJV763" s="168"/>
      <c r="OJW763" s="168"/>
      <c r="OJX763" s="168"/>
      <c r="OJY763" s="168"/>
      <c r="OJZ763" s="168"/>
      <c r="OKA763" s="168"/>
      <c r="OKB763" s="168"/>
      <c r="OKC763" s="168"/>
      <c r="OKD763" s="168"/>
      <c r="OKE763" s="168"/>
      <c r="OKF763" s="168"/>
      <c r="OKG763" s="168"/>
      <c r="OKH763" s="168"/>
      <c r="OKI763" s="168"/>
      <c r="OKJ763" s="168"/>
      <c r="OKK763" s="508"/>
      <c r="OKL763" s="508"/>
      <c r="OKM763" s="508"/>
      <c r="OKN763" s="508"/>
      <c r="OKO763" s="508"/>
      <c r="OKP763" s="508"/>
      <c r="OKQ763" s="508"/>
      <c r="OKR763" s="508"/>
      <c r="OKS763" s="508"/>
      <c r="OKT763" s="508"/>
      <c r="OKU763" s="508"/>
      <c r="OKV763" s="508"/>
      <c r="OKW763" s="508"/>
      <c r="OKX763" s="508"/>
      <c r="OKY763" s="508"/>
      <c r="OKZ763" s="508"/>
      <c r="OLA763" s="508"/>
      <c r="OLB763" s="508"/>
      <c r="OLC763" s="508"/>
      <c r="OLD763" s="508"/>
      <c r="OLE763" s="508"/>
      <c r="OLF763" s="508"/>
      <c r="OLG763" s="508"/>
      <c r="OLH763" s="508"/>
      <c r="OLI763" s="89"/>
      <c r="OLJ763" s="89"/>
      <c r="OLK763" s="89"/>
      <c r="OLL763" s="89"/>
      <c r="OLM763" s="89"/>
      <c r="OLN763" s="508"/>
      <c r="OLO763" s="508"/>
      <c r="OLP763" s="89"/>
      <c r="OLQ763" s="89"/>
      <c r="OLR763" s="508"/>
      <c r="OLS763" s="508"/>
      <c r="OLT763" s="89"/>
      <c r="OLU763" s="89"/>
      <c r="OLV763" s="508"/>
      <c r="OLW763" s="508"/>
      <c r="OLX763" s="508"/>
      <c r="OLY763" s="508"/>
      <c r="OLZ763" s="508"/>
      <c r="OMA763" s="508"/>
      <c r="OMB763" s="508"/>
      <c r="OMC763" s="89"/>
      <c r="OMD763" s="89"/>
      <c r="OME763" s="508"/>
      <c r="OMF763" s="508"/>
      <c r="OMG763" s="89"/>
      <c r="OMH763" s="89"/>
      <c r="OMI763" s="508"/>
      <c r="OMJ763" s="508"/>
      <c r="OMK763" s="508"/>
      <c r="OML763" s="508"/>
      <c r="OMM763" s="508"/>
      <c r="OMN763" s="203"/>
      <c r="OMO763" s="107"/>
      <c r="OMP763" s="508"/>
      <c r="OMQ763" s="508"/>
      <c r="OMR763" s="508"/>
      <c r="OMS763" s="508"/>
      <c r="OMT763" s="508"/>
      <c r="OMU763" s="508"/>
      <c r="OMV763" s="508"/>
      <c r="OMW763" s="168"/>
      <c r="OMX763" s="168"/>
      <c r="OMY763" s="168"/>
      <c r="OMZ763" s="168"/>
      <c r="ONA763" s="168"/>
      <c r="ONB763" s="168"/>
      <c r="ONC763" s="168"/>
      <c r="OND763" s="168"/>
      <c r="ONE763" s="168"/>
      <c r="ONF763" s="168"/>
      <c r="ONG763" s="168"/>
      <c r="ONH763" s="168"/>
      <c r="ONI763" s="168"/>
      <c r="ONJ763" s="168"/>
      <c r="ONK763" s="168"/>
      <c r="ONL763" s="168"/>
      <c r="ONM763" s="168"/>
      <c r="ONN763" s="168"/>
      <c r="ONO763" s="168"/>
      <c r="ONP763" s="168"/>
      <c r="ONQ763" s="168"/>
      <c r="ONR763" s="168"/>
      <c r="ONS763" s="168"/>
      <c r="ONT763" s="168"/>
      <c r="ONU763" s="168"/>
      <c r="ONV763" s="168"/>
      <c r="ONW763" s="168"/>
      <c r="ONX763" s="168"/>
      <c r="ONY763" s="168"/>
      <c r="ONZ763" s="168"/>
      <c r="OOA763" s="168"/>
      <c r="OOB763" s="168"/>
      <c r="OOC763" s="168"/>
      <c r="OOD763" s="168"/>
      <c r="OOE763" s="168"/>
      <c r="OOF763" s="168"/>
      <c r="OOG763" s="168"/>
      <c r="OOH763" s="168"/>
      <c r="OOI763" s="168"/>
      <c r="OOJ763" s="168"/>
      <c r="OOK763" s="168"/>
      <c r="OOL763" s="168"/>
      <c r="OOM763" s="168"/>
      <c r="OON763" s="168"/>
      <c r="OOO763" s="508"/>
      <c r="OOP763" s="508"/>
      <c r="OOQ763" s="508"/>
      <c r="OOR763" s="508"/>
      <c r="OOS763" s="508"/>
      <c r="OOT763" s="508"/>
      <c r="OOU763" s="508"/>
      <c r="OOV763" s="508"/>
      <c r="OOW763" s="508"/>
      <c r="OOX763" s="508"/>
      <c r="OOY763" s="508"/>
      <c r="OOZ763" s="508"/>
      <c r="OPA763" s="508"/>
      <c r="OPB763" s="508"/>
      <c r="OPC763" s="508"/>
      <c r="OPD763" s="508"/>
      <c r="OPE763" s="508"/>
      <c r="OPF763" s="508"/>
      <c r="OPG763" s="508"/>
      <c r="OPH763" s="508"/>
      <c r="OPI763" s="508"/>
      <c r="OPJ763" s="508"/>
      <c r="OPK763" s="508"/>
      <c r="OPL763" s="508"/>
      <c r="OPM763" s="89"/>
      <c r="OPN763" s="89"/>
      <c r="OPO763" s="89"/>
      <c r="OPP763" s="89"/>
      <c r="OPQ763" s="89"/>
      <c r="OPR763" s="508"/>
      <c r="OPS763" s="508"/>
      <c r="OPT763" s="89"/>
      <c r="OPU763" s="89"/>
      <c r="OPV763" s="508"/>
      <c r="OPW763" s="508"/>
      <c r="OPX763" s="89"/>
      <c r="OPY763" s="89"/>
      <c r="OPZ763" s="508"/>
      <c r="OQA763" s="508"/>
      <c r="OQB763" s="508"/>
      <c r="OQC763" s="508"/>
      <c r="OQD763" s="508"/>
      <c r="OQE763" s="508"/>
      <c r="OQF763" s="508"/>
      <c r="OQG763" s="89"/>
      <c r="OQH763" s="89"/>
      <c r="OQI763" s="508"/>
      <c r="OQJ763" s="508"/>
      <c r="OQK763" s="89"/>
      <c r="OQL763" s="89"/>
      <c r="OQM763" s="508"/>
      <c r="OQN763" s="508"/>
      <c r="OQO763" s="508"/>
      <c r="OQP763" s="508"/>
      <c r="OQQ763" s="508"/>
      <c r="OQR763" s="203"/>
      <c r="OQS763" s="107"/>
      <c r="OQT763" s="508"/>
      <c r="OQU763" s="508"/>
      <c r="OQV763" s="508"/>
      <c r="OQW763" s="508"/>
      <c r="OQX763" s="508"/>
      <c r="OQY763" s="508"/>
      <c r="OQZ763" s="508"/>
      <c r="ORA763" s="168"/>
      <c r="ORB763" s="168"/>
      <c r="ORC763" s="168"/>
      <c r="ORD763" s="168"/>
      <c r="ORE763" s="168"/>
      <c r="ORF763" s="168"/>
      <c r="ORG763" s="168"/>
      <c r="ORH763" s="168"/>
      <c r="ORI763" s="168"/>
      <c r="ORJ763" s="168"/>
      <c r="ORK763" s="168"/>
      <c r="ORL763" s="168"/>
      <c r="ORM763" s="168"/>
      <c r="ORN763" s="168"/>
      <c r="ORO763" s="168"/>
      <c r="ORP763" s="168"/>
      <c r="ORQ763" s="168"/>
      <c r="ORR763" s="168"/>
      <c r="ORS763" s="168"/>
      <c r="ORT763" s="168"/>
      <c r="ORU763" s="168"/>
      <c r="ORV763" s="168"/>
      <c r="ORW763" s="168"/>
      <c r="ORX763" s="168"/>
      <c r="ORY763" s="168"/>
      <c r="ORZ763" s="168"/>
      <c r="OSA763" s="168"/>
      <c r="OSB763" s="168"/>
      <c r="OSC763" s="168"/>
      <c r="OSD763" s="168"/>
      <c r="OSE763" s="168"/>
      <c r="OSF763" s="168"/>
      <c r="OSG763" s="168"/>
      <c r="OSH763" s="168"/>
      <c r="OSI763" s="168"/>
      <c r="OSJ763" s="168"/>
      <c r="OSK763" s="168"/>
      <c r="OSL763" s="168"/>
      <c r="OSM763" s="168"/>
      <c r="OSN763" s="168"/>
      <c r="OSO763" s="168"/>
      <c r="OSP763" s="168"/>
      <c r="OSQ763" s="168"/>
      <c r="OSR763" s="168"/>
      <c r="OSS763" s="508"/>
      <c r="OST763" s="508"/>
      <c r="OSU763" s="508"/>
      <c r="OSV763" s="508"/>
      <c r="OSW763" s="508"/>
      <c r="OSX763" s="508"/>
      <c r="OSY763" s="508"/>
      <c r="OSZ763" s="508"/>
      <c r="OTA763" s="508"/>
      <c r="OTB763" s="508"/>
      <c r="OTC763" s="508"/>
      <c r="OTD763" s="508"/>
      <c r="OTE763" s="508"/>
      <c r="OTF763" s="508"/>
      <c r="OTG763" s="508"/>
      <c r="OTH763" s="508"/>
      <c r="OTI763" s="508"/>
      <c r="OTJ763" s="508"/>
      <c r="OTK763" s="508"/>
      <c r="OTL763" s="508"/>
      <c r="OTM763" s="508"/>
      <c r="OTN763" s="508"/>
      <c r="OTO763" s="508"/>
      <c r="OTP763" s="508"/>
      <c r="OTQ763" s="89"/>
      <c r="OTR763" s="89"/>
      <c r="OTS763" s="89"/>
      <c r="OTT763" s="89"/>
      <c r="OTU763" s="89"/>
      <c r="OTV763" s="508"/>
      <c r="OTW763" s="508"/>
      <c r="OTX763" s="89"/>
      <c r="OTY763" s="89"/>
      <c r="OTZ763" s="508"/>
      <c r="OUA763" s="508"/>
      <c r="OUB763" s="89"/>
      <c r="OUC763" s="89"/>
      <c r="OUD763" s="508"/>
      <c r="OUE763" s="508"/>
      <c r="OUF763" s="508"/>
      <c r="OUG763" s="508"/>
      <c r="OUH763" s="508"/>
      <c r="OUI763" s="508"/>
      <c r="OUJ763" s="508"/>
      <c r="OUK763" s="89"/>
      <c r="OUL763" s="89"/>
      <c r="OUM763" s="508"/>
      <c r="OUN763" s="508"/>
      <c r="OUO763" s="89"/>
      <c r="OUP763" s="89"/>
      <c r="OUQ763" s="508"/>
      <c r="OUR763" s="508"/>
      <c r="OUS763" s="508"/>
      <c r="OUT763" s="508"/>
      <c r="OUU763" s="508"/>
      <c r="OUV763" s="203"/>
      <c r="OUW763" s="107"/>
      <c r="OUX763" s="508"/>
      <c r="OUY763" s="508"/>
      <c r="OUZ763" s="508"/>
      <c r="OVA763" s="508"/>
      <c r="OVB763" s="508"/>
      <c r="OVC763" s="508"/>
      <c r="OVD763" s="508"/>
      <c r="OVE763" s="168"/>
      <c r="OVF763" s="168"/>
      <c r="OVG763" s="168"/>
      <c r="OVH763" s="168"/>
      <c r="OVI763" s="168"/>
      <c r="OVJ763" s="168"/>
      <c r="OVK763" s="168"/>
      <c r="OVL763" s="168"/>
      <c r="OVM763" s="168"/>
      <c r="OVN763" s="168"/>
      <c r="OVO763" s="168"/>
      <c r="OVP763" s="168"/>
      <c r="OVQ763" s="168"/>
      <c r="OVR763" s="168"/>
      <c r="OVS763" s="168"/>
      <c r="OVT763" s="168"/>
      <c r="OVU763" s="168"/>
      <c r="OVV763" s="168"/>
      <c r="OVW763" s="168"/>
      <c r="OVX763" s="168"/>
      <c r="OVY763" s="168"/>
      <c r="OVZ763" s="168"/>
      <c r="OWA763" s="168"/>
      <c r="OWB763" s="168"/>
      <c r="OWC763" s="168"/>
      <c r="OWD763" s="168"/>
      <c r="OWE763" s="168"/>
      <c r="OWF763" s="168"/>
      <c r="OWG763" s="168"/>
      <c r="OWH763" s="168"/>
      <c r="OWI763" s="168"/>
      <c r="OWJ763" s="168"/>
      <c r="OWK763" s="168"/>
      <c r="OWL763" s="168"/>
      <c r="OWM763" s="168"/>
      <c r="OWN763" s="168"/>
      <c r="OWO763" s="168"/>
      <c r="OWP763" s="168"/>
      <c r="OWQ763" s="168"/>
      <c r="OWR763" s="168"/>
      <c r="OWS763" s="168"/>
      <c r="OWT763" s="168"/>
      <c r="OWU763" s="168"/>
      <c r="OWV763" s="168"/>
      <c r="OWW763" s="508"/>
      <c r="OWX763" s="508"/>
      <c r="OWY763" s="508"/>
      <c r="OWZ763" s="508"/>
      <c r="OXA763" s="508"/>
      <c r="OXB763" s="508"/>
      <c r="OXC763" s="508"/>
      <c r="OXD763" s="508"/>
      <c r="OXE763" s="508"/>
      <c r="OXF763" s="508"/>
      <c r="OXG763" s="508"/>
      <c r="OXH763" s="508"/>
      <c r="OXI763" s="508"/>
      <c r="OXJ763" s="508"/>
      <c r="OXK763" s="508"/>
      <c r="OXL763" s="508"/>
      <c r="OXM763" s="508"/>
      <c r="OXN763" s="508"/>
      <c r="OXO763" s="508"/>
      <c r="OXP763" s="508"/>
      <c r="OXQ763" s="508"/>
      <c r="OXR763" s="508"/>
      <c r="OXS763" s="508"/>
      <c r="OXT763" s="508"/>
      <c r="OXU763" s="89"/>
      <c r="OXV763" s="89"/>
      <c r="OXW763" s="89"/>
      <c r="OXX763" s="89"/>
      <c r="OXY763" s="89"/>
      <c r="OXZ763" s="508"/>
      <c r="OYA763" s="508"/>
      <c r="OYB763" s="89"/>
      <c r="OYC763" s="89"/>
      <c r="OYD763" s="508"/>
      <c r="OYE763" s="508"/>
      <c r="OYF763" s="89"/>
      <c r="OYG763" s="89"/>
      <c r="OYH763" s="508"/>
      <c r="OYI763" s="508"/>
      <c r="OYJ763" s="508"/>
      <c r="OYK763" s="508"/>
      <c r="OYL763" s="508"/>
      <c r="OYM763" s="508"/>
      <c r="OYN763" s="508"/>
      <c r="OYO763" s="89"/>
      <c r="OYP763" s="89"/>
      <c r="OYQ763" s="508"/>
      <c r="OYR763" s="508"/>
      <c r="OYS763" s="89"/>
      <c r="OYT763" s="89"/>
      <c r="OYU763" s="508"/>
      <c r="OYV763" s="508"/>
      <c r="OYW763" s="508"/>
      <c r="OYX763" s="508"/>
      <c r="OYY763" s="508"/>
      <c r="OYZ763" s="203"/>
      <c r="OZA763" s="107"/>
      <c r="OZB763" s="508"/>
      <c r="OZC763" s="508"/>
      <c r="OZD763" s="508"/>
      <c r="OZE763" s="508"/>
      <c r="OZF763" s="508"/>
      <c r="OZG763" s="508"/>
      <c r="OZH763" s="508"/>
      <c r="OZI763" s="168"/>
      <c r="OZJ763" s="168"/>
      <c r="OZK763" s="168"/>
      <c r="OZL763" s="168"/>
      <c r="OZM763" s="168"/>
      <c r="OZN763" s="168"/>
      <c r="OZO763" s="168"/>
      <c r="OZP763" s="168"/>
      <c r="OZQ763" s="168"/>
      <c r="OZR763" s="168"/>
      <c r="OZS763" s="168"/>
      <c r="OZT763" s="168"/>
      <c r="OZU763" s="168"/>
      <c r="OZV763" s="168"/>
      <c r="OZW763" s="168"/>
      <c r="OZX763" s="168"/>
      <c r="OZY763" s="168"/>
      <c r="OZZ763" s="168"/>
      <c r="PAA763" s="168"/>
      <c r="PAB763" s="168"/>
      <c r="PAC763" s="168"/>
      <c r="PAD763" s="168"/>
      <c r="PAE763" s="168"/>
      <c r="PAF763" s="168"/>
      <c r="PAG763" s="168"/>
      <c r="PAH763" s="168"/>
      <c r="PAI763" s="168"/>
      <c r="PAJ763" s="168"/>
      <c r="PAK763" s="168"/>
      <c r="PAL763" s="168"/>
      <c r="PAM763" s="168"/>
      <c r="PAN763" s="168"/>
      <c r="PAO763" s="168"/>
      <c r="PAP763" s="168"/>
      <c r="PAQ763" s="168"/>
      <c r="PAR763" s="168"/>
      <c r="PAS763" s="168"/>
      <c r="PAT763" s="168"/>
      <c r="PAU763" s="168"/>
      <c r="PAV763" s="168"/>
      <c r="PAW763" s="168"/>
      <c r="PAX763" s="168"/>
      <c r="PAY763" s="168"/>
      <c r="PAZ763" s="168"/>
      <c r="PBA763" s="508"/>
      <c r="PBB763" s="508"/>
      <c r="PBC763" s="508"/>
      <c r="PBD763" s="508"/>
      <c r="PBE763" s="508"/>
      <c r="PBF763" s="508"/>
      <c r="PBG763" s="508"/>
      <c r="PBH763" s="508"/>
      <c r="PBI763" s="508"/>
      <c r="PBJ763" s="508"/>
      <c r="PBK763" s="508"/>
      <c r="PBL763" s="508"/>
      <c r="PBM763" s="508"/>
      <c r="PBN763" s="508"/>
      <c r="PBO763" s="508"/>
      <c r="PBP763" s="508"/>
      <c r="PBQ763" s="508"/>
      <c r="PBR763" s="508"/>
      <c r="PBS763" s="508"/>
      <c r="PBT763" s="508"/>
      <c r="PBU763" s="508"/>
      <c r="PBV763" s="508"/>
      <c r="PBW763" s="508"/>
      <c r="PBX763" s="508"/>
      <c r="PBY763" s="89"/>
      <c r="PBZ763" s="89"/>
      <c r="PCA763" s="89"/>
      <c r="PCB763" s="89"/>
      <c r="PCC763" s="89"/>
      <c r="PCD763" s="508"/>
      <c r="PCE763" s="508"/>
      <c r="PCF763" s="89"/>
      <c r="PCG763" s="89"/>
      <c r="PCH763" s="508"/>
      <c r="PCI763" s="508"/>
      <c r="PCJ763" s="89"/>
      <c r="PCK763" s="89"/>
      <c r="PCL763" s="508"/>
      <c r="PCM763" s="508"/>
      <c r="PCN763" s="508"/>
      <c r="PCO763" s="508"/>
      <c r="PCP763" s="508"/>
      <c r="PCQ763" s="508"/>
      <c r="PCR763" s="508"/>
      <c r="PCS763" s="89"/>
      <c r="PCT763" s="89"/>
      <c r="PCU763" s="508"/>
      <c r="PCV763" s="508"/>
      <c r="PCW763" s="89"/>
      <c r="PCX763" s="89"/>
      <c r="PCY763" s="508"/>
      <c r="PCZ763" s="508"/>
      <c r="PDA763" s="508"/>
      <c r="PDB763" s="508"/>
      <c r="PDC763" s="508"/>
      <c r="PDD763" s="203"/>
      <c r="PDE763" s="107"/>
      <c r="PDF763" s="508"/>
      <c r="PDG763" s="508"/>
      <c r="PDH763" s="508"/>
      <c r="PDI763" s="508"/>
      <c r="PDJ763" s="508"/>
      <c r="PDK763" s="508"/>
      <c r="PDL763" s="508"/>
      <c r="PDM763" s="168"/>
      <c r="PDN763" s="168"/>
      <c r="PDO763" s="168"/>
      <c r="PDP763" s="168"/>
      <c r="PDQ763" s="168"/>
      <c r="PDR763" s="168"/>
      <c r="PDS763" s="168"/>
      <c r="PDT763" s="168"/>
      <c r="PDU763" s="168"/>
      <c r="PDV763" s="168"/>
      <c r="PDW763" s="168"/>
      <c r="PDX763" s="168"/>
      <c r="PDY763" s="168"/>
      <c r="PDZ763" s="168"/>
      <c r="PEA763" s="168"/>
      <c r="PEB763" s="168"/>
      <c r="PEC763" s="168"/>
      <c r="PED763" s="168"/>
      <c r="PEE763" s="168"/>
      <c r="PEF763" s="168"/>
      <c r="PEG763" s="168"/>
      <c r="PEH763" s="168"/>
      <c r="PEI763" s="168"/>
      <c r="PEJ763" s="168"/>
      <c r="PEK763" s="168"/>
      <c r="PEL763" s="168"/>
      <c r="PEM763" s="168"/>
      <c r="PEN763" s="168"/>
      <c r="PEO763" s="168"/>
      <c r="PEP763" s="168"/>
      <c r="PEQ763" s="168"/>
      <c r="PER763" s="168"/>
      <c r="PES763" s="168"/>
      <c r="PET763" s="168"/>
      <c r="PEU763" s="168"/>
      <c r="PEV763" s="168"/>
      <c r="PEW763" s="168"/>
      <c r="PEX763" s="168"/>
      <c r="PEY763" s="168"/>
      <c r="PEZ763" s="168"/>
      <c r="PFA763" s="168"/>
      <c r="PFB763" s="168"/>
      <c r="PFC763" s="168"/>
      <c r="PFD763" s="168"/>
      <c r="PFE763" s="508"/>
      <c r="PFF763" s="508"/>
      <c r="PFG763" s="508"/>
      <c r="PFH763" s="508"/>
      <c r="PFI763" s="508"/>
      <c r="PFJ763" s="508"/>
      <c r="PFK763" s="508"/>
      <c r="PFL763" s="508"/>
      <c r="PFM763" s="508"/>
      <c r="PFN763" s="508"/>
      <c r="PFO763" s="508"/>
      <c r="PFP763" s="508"/>
      <c r="PFQ763" s="508"/>
      <c r="PFR763" s="508"/>
      <c r="PFS763" s="508"/>
      <c r="PFT763" s="508"/>
      <c r="PFU763" s="508"/>
      <c r="PFV763" s="508"/>
      <c r="PFW763" s="508"/>
      <c r="PFX763" s="508"/>
      <c r="PFY763" s="508"/>
      <c r="PFZ763" s="508"/>
      <c r="PGA763" s="508"/>
      <c r="PGB763" s="508"/>
      <c r="PGC763" s="89"/>
      <c r="PGD763" s="89"/>
      <c r="PGE763" s="89"/>
      <c r="PGF763" s="89"/>
      <c r="PGG763" s="89"/>
      <c r="PGH763" s="508"/>
      <c r="PGI763" s="508"/>
      <c r="PGJ763" s="89"/>
      <c r="PGK763" s="89"/>
      <c r="PGL763" s="508"/>
      <c r="PGM763" s="508"/>
      <c r="PGN763" s="89"/>
      <c r="PGO763" s="89"/>
      <c r="PGP763" s="508"/>
      <c r="PGQ763" s="508"/>
      <c r="PGR763" s="508"/>
      <c r="PGS763" s="508"/>
      <c r="PGT763" s="508"/>
      <c r="PGU763" s="508"/>
      <c r="PGV763" s="508"/>
      <c r="PGW763" s="89"/>
      <c r="PGX763" s="89"/>
      <c r="PGY763" s="508"/>
      <c r="PGZ763" s="508"/>
      <c r="PHA763" s="89"/>
      <c r="PHB763" s="89"/>
      <c r="PHC763" s="508"/>
      <c r="PHD763" s="508"/>
      <c r="PHE763" s="508"/>
      <c r="PHF763" s="508"/>
      <c r="PHG763" s="508"/>
      <c r="PHH763" s="203"/>
      <c r="PHI763" s="107"/>
      <c r="PHJ763" s="508"/>
      <c r="PHK763" s="508"/>
      <c r="PHL763" s="508"/>
      <c r="PHM763" s="508"/>
      <c r="PHN763" s="508"/>
      <c r="PHO763" s="508"/>
      <c r="PHP763" s="508"/>
      <c r="PHQ763" s="168"/>
      <c r="PHR763" s="168"/>
      <c r="PHS763" s="168"/>
      <c r="PHT763" s="168"/>
      <c r="PHU763" s="168"/>
      <c r="PHV763" s="168"/>
      <c r="PHW763" s="168"/>
      <c r="PHX763" s="168"/>
      <c r="PHY763" s="168"/>
      <c r="PHZ763" s="168"/>
      <c r="PIA763" s="168"/>
      <c r="PIB763" s="168"/>
      <c r="PIC763" s="168"/>
      <c r="PID763" s="168"/>
      <c r="PIE763" s="168"/>
      <c r="PIF763" s="168"/>
      <c r="PIG763" s="168"/>
      <c r="PIH763" s="168"/>
      <c r="PII763" s="168"/>
      <c r="PIJ763" s="168"/>
      <c r="PIK763" s="168"/>
      <c r="PIL763" s="168"/>
      <c r="PIM763" s="168"/>
      <c r="PIN763" s="168"/>
      <c r="PIO763" s="168"/>
      <c r="PIP763" s="168"/>
      <c r="PIQ763" s="168"/>
      <c r="PIR763" s="168"/>
      <c r="PIS763" s="168"/>
      <c r="PIT763" s="168"/>
      <c r="PIU763" s="168"/>
      <c r="PIV763" s="168"/>
      <c r="PIW763" s="168"/>
      <c r="PIX763" s="168"/>
      <c r="PIY763" s="168"/>
      <c r="PIZ763" s="168"/>
      <c r="PJA763" s="168"/>
      <c r="PJB763" s="168"/>
      <c r="PJC763" s="168"/>
      <c r="PJD763" s="168"/>
      <c r="PJE763" s="168"/>
      <c r="PJF763" s="168"/>
      <c r="PJG763" s="168"/>
      <c r="PJH763" s="168"/>
      <c r="PJI763" s="508"/>
      <c r="PJJ763" s="508"/>
      <c r="PJK763" s="508"/>
      <c r="PJL763" s="508"/>
      <c r="PJM763" s="508"/>
      <c r="PJN763" s="508"/>
      <c r="PJO763" s="508"/>
      <c r="PJP763" s="508"/>
      <c r="PJQ763" s="508"/>
      <c r="PJR763" s="508"/>
      <c r="PJS763" s="508"/>
      <c r="PJT763" s="508"/>
      <c r="PJU763" s="508"/>
      <c r="PJV763" s="508"/>
      <c r="PJW763" s="508"/>
      <c r="PJX763" s="508"/>
      <c r="PJY763" s="508"/>
      <c r="PJZ763" s="508"/>
      <c r="PKA763" s="508"/>
      <c r="PKB763" s="508"/>
      <c r="PKC763" s="508"/>
      <c r="PKD763" s="508"/>
      <c r="PKE763" s="508"/>
      <c r="PKF763" s="508"/>
      <c r="PKG763" s="89"/>
      <c r="PKH763" s="89"/>
      <c r="PKI763" s="89"/>
      <c r="PKJ763" s="89"/>
      <c r="PKK763" s="89"/>
      <c r="PKL763" s="508"/>
      <c r="PKM763" s="508"/>
      <c r="PKN763" s="89"/>
      <c r="PKO763" s="89"/>
      <c r="PKP763" s="508"/>
      <c r="PKQ763" s="508"/>
      <c r="PKR763" s="89"/>
      <c r="PKS763" s="89"/>
      <c r="PKT763" s="508"/>
      <c r="PKU763" s="508"/>
      <c r="PKV763" s="508"/>
      <c r="PKW763" s="508"/>
      <c r="PKX763" s="508"/>
      <c r="PKY763" s="508"/>
      <c r="PKZ763" s="508"/>
      <c r="PLA763" s="89"/>
      <c r="PLB763" s="89"/>
      <c r="PLC763" s="508"/>
      <c r="PLD763" s="508"/>
      <c r="PLE763" s="89"/>
      <c r="PLF763" s="89"/>
      <c r="PLG763" s="508"/>
      <c r="PLH763" s="508"/>
      <c r="PLI763" s="508"/>
      <c r="PLJ763" s="508"/>
      <c r="PLK763" s="508"/>
      <c r="PLL763" s="203"/>
      <c r="PLM763" s="107"/>
      <c r="PLN763" s="508"/>
      <c r="PLO763" s="508"/>
      <c r="PLP763" s="508"/>
      <c r="PLQ763" s="508"/>
      <c r="PLR763" s="508"/>
      <c r="PLS763" s="508"/>
      <c r="PLT763" s="508"/>
      <c r="PLU763" s="168"/>
      <c r="PLV763" s="168"/>
      <c r="PLW763" s="168"/>
      <c r="PLX763" s="168"/>
      <c r="PLY763" s="168"/>
      <c r="PLZ763" s="168"/>
      <c r="PMA763" s="168"/>
      <c r="PMB763" s="168"/>
      <c r="PMC763" s="168"/>
      <c r="PMD763" s="168"/>
      <c r="PME763" s="168"/>
      <c r="PMF763" s="168"/>
      <c r="PMG763" s="168"/>
      <c r="PMH763" s="168"/>
      <c r="PMI763" s="168"/>
      <c r="PMJ763" s="168"/>
      <c r="PMK763" s="168"/>
      <c r="PML763" s="168"/>
      <c r="PMM763" s="168"/>
      <c r="PMN763" s="168"/>
      <c r="PMO763" s="168"/>
      <c r="PMP763" s="168"/>
      <c r="PMQ763" s="168"/>
      <c r="PMR763" s="168"/>
      <c r="PMS763" s="168"/>
      <c r="PMT763" s="168"/>
      <c r="PMU763" s="168"/>
      <c r="PMV763" s="168"/>
      <c r="PMW763" s="168"/>
      <c r="PMX763" s="168"/>
      <c r="PMY763" s="168"/>
      <c r="PMZ763" s="168"/>
      <c r="PNA763" s="168"/>
      <c r="PNB763" s="168"/>
      <c r="PNC763" s="168"/>
      <c r="PND763" s="168"/>
      <c r="PNE763" s="168"/>
      <c r="PNF763" s="168"/>
      <c r="PNG763" s="168"/>
      <c r="PNH763" s="168"/>
      <c r="PNI763" s="168"/>
      <c r="PNJ763" s="168"/>
      <c r="PNK763" s="168"/>
      <c r="PNL763" s="168"/>
      <c r="PNM763" s="508"/>
      <c r="PNN763" s="508"/>
      <c r="PNO763" s="508"/>
      <c r="PNP763" s="508"/>
      <c r="PNQ763" s="508"/>
      <c r="PNR763" s="508"/>
      <c r="PNS763" s="508"/>
      <c r="PNT763" s="508"/>
      <c r="PNU763" s="508"/>
      <c r="PNV763" s="508"/>
      <c r="PNW763" s="508"/>
      <c r="PNX763" s="508"/>
      <c r="PNY763" s="508"/>
      <c r="PNZ763" s="508"/>
      <c r="POA763" s="508"/>
      <c r="POB763" s="508"/>
      <c r="POC763" s="508"/>
      <c r="POD763" s="508"/>
      <c r="POE763" s="508"/>
      <c r="POF763" s="508"/>
      <c r="POG763" s="508"/>
      <c r="POH763" s="508"/>
      <c r="POI763" s="508"/>
      <c r="POJ763" s="508"/>
      <c r="POK763" s="89"/>
      <c r="POL763" s="89"/>
      <c r="POM763" s="89"/>
      <c r="PON763" s="89"/>
      <c r="POO763" s="89"/>
      <c r="POP763" s="508"/>
      <c r="POQ763" s="508"/>
      <c r="POR763" s="89"/>
      <c r="POS763" s="89"/>
      <c r="POT763" s="508"/>
      <c r="POU763" s="508"/>
      <c r="POV763" s="89"/>
      <c r="POW763" s="89"/>
      <c r="POX763" s="508"/>
      <c r="POY763" s="508"/>
      <c r="POZ763" s="508"/>
      <c r="PPA763" s="508"/>
      <c r="PPB763" s="508"/>
      <c r="PPC763" s="508"/>
      <c r="PPD763" s="508"/>
      <c r="PPE763" s="89"/>
      <c r="PPF763" s="89"/>
      <c r="PPG763" s="508"/>
      <c r="PPH763" s="508"/>
      <c r="PPI763" s="89"/>
      <c r="PPJ763" s="89"/>
      <c r="PPK763" s="508"/>
      <c r="PPL763" s="508"/>
      <c r="PPM763" s="508"/>
      <c r="PPN763" s="508"/>
      <c r="PPO763" s="508"/>
      <c r="PPP763" s="203"/>
      <c r="PPQ763" s="107"/>
      <c r="PPR763" s="508"/>
      <c r="PPS763" s="508"/>
      <c r="PPT763" s="508"/>
      <c r="PPU763" s="508"/>
      <c r="PPV763" s="508"/>
      <c r="PPW763" s="508"/>
      <c r="PPX763" s="508"/>
      <c r="PPY763" s="168"/>
      <c r="PPZ763" s="168"/>
      <c r="PQA763" s="168"/>
      <c r="PQB763" s="168"/>
      <c r="PQC763" s="168"/>
      <c r="PQD763" s="168"/>
      <c r="PQE763" s="168"/>
      <c r="PQF763" s="168"/>
      <c r="PQG763" s="168"/>
      <c r="PQH763" s="168"/>
      <c r="PQI763" s="168"/>
      <c r="PQJ763" s="168"/>
      <c r="PQK763" s="168"/>
      <c r="PQL763" s="168"/>
      <c r="PQM763" s="168"/>
      <c r="PQN763" s="168"/>
      <c r="PQO763" s="168"/>
      <c r="PQP763" s="168"/>
      <c r="PQQ763" s="168"/>
      <c r="PQR763" s="168"/>
      <c r="PQS763" s="168"/>
      <c r="PQT763" s="168"/>
      <c r="PQU763" s="168"/>
      <c r="PQV763" s="168"/>
      <c r="PQW763" s="168"/>
      <c r="PQX763" s="168"/>
      <c r="PQY763" s="168"/>
      <c r="PQZ763" s="168"/>
      <c r="PRA763" s="168"/>
      <c r="PRB763" s="168"/>
      <c r="PRC763" s="168"/>
      <c r="PRD763" s="168"/>
      <c r="PRE763" s="168"/>
      <c r="PRF763" s="168"/>
      <c r="PRG763" s="168"/>
      <c r="PRH763" s="168"/>
      <c r="PRI763" s="168"/>
      <c r="PRJ763" s="168"/>
      <c r="PRK763" s="168"/>
      <c r="PRL763" s="168"/>
      <c r="PRM763" s="168"/>
      <c r="PRN763" s="168"/>
      <c r="PRO763" s="168"/>
      <c r="PRP763" s="168"/>
      <c r="PRQ763" s="508"/>
      <c r="PRR763" s="508"/>
      <c r="PRS763" s="508"/>
      <c r="PRT763" s="508"/>
      <c r="PRU763" s="508"/>
      <c r="PRV763" s="508"/>
      <c r="PRW763" s="508"/>
      <c r="PRX763" s="508"/>
      <c r="PRY763" s="508"/>
      <c r="PRZ763" s="508"/>
      <c r="PSA763" s="508"/>
      <c r="PSB763" s="508"/>
      <c r="PSC763" s="508"/>
      <c r="PSD763" s="508"/>
      <c r="PSE763" s="508"/>
      <c r="PSF763" s="508"/>
      <c r="PSG763" s="508"/>
      <c r="PSH763" s="508"/>
      <c r="PSI763" s="508"/>
      <c r="PSJ763" s="508"/>
      <c r="PSK763" s="508"/>
      <c r="PSL763" s="508"/>
      <c r="PSM763" s="508"/>
      <c r="PSN763" s="508"/>
      <c r="PSO763" s="89"/>
      <c r="PSP763" s="89"/>
      <c r="PSQ763" s="89"/>
      <c r="PSR763" s="89"/>
      <c r="PSS763" s="89"/>
      <c r="PST763" s="508"/>
      <c r="PSU763" s="508"/>
      <c r="PSV763" s="89"/>
      <c r="PSW763" s="89"/>
      <c r="PSX763" s="508"/>
      <c r="PSY763" s="508"/>
      <c r="PSZ763" s="89"/>
      <c r="PTA763" s="89"/>
      <c r="PTB763" s="508"/>
      <c r="PTC763" s="508"/>
      <c r="PTD763" s="508"/>
      <c r="PTE763" s="508"/>
      <c r="PTF763" s="508"/>
      <c r="PTG763" s="508"/>
      <c r="PTH763" s="508"/>
      <c r="PTI763" s="89"/>
      <c r="PTJ763" s="89"/>
      <c r="PTK763" s="508"/>
      <c r="PTL763" s="508"/>
      <c r="PTM763" s="89"/>
      <c r="PTN763" s="89"/>
      <c r="PTO763" s="508"/>
      <c r="PTP763" s="508"/>
      <c r="PTQ763" s="508"/>
      <c r="PTR763" s="508"/>
      <c r="PTS763" s="508"/>
      <c r="PTT763" s="203"/>
      <c r="PTU763" s="107"/>
      <c r="PTV763" s="508"/>
      <c r="PTW763" s="508"/>
      <c r="PTX763" s="508"/>
      <c r="PTY763" s="508"/>
      <c r="PTZ763" s="508"/>
      <c r="PUA763" s="508"/>
      <c r="PUB763" s="508"/>
      <c r="PUC763" s="168"/>
      <c r="PUD763" s="168"/>
      <c r="PUE763" s="168"/>
      <c r="PUF763" s="168"/>
      <c r="PUG763" s="168"/>
      <c r="PUH763" s="168"/>
      <c r="PUI763" s="168"/>
      <c r="PUJ763" s="168"/>
      <c r="PUK763" s="168"/>
      <c r="PUL763" s="168"/>
      <c r="PUM763" s="168"/>
      <c r="PUN763" s="168"/>
      <c r="PUO763" s="168"/>
      <c r="PUP763" s="168"/>
      <c r="PUQ763" s="168"/>
      <c r="PUR763" s="168"/>
      <c r="PUS763" s="168"/>
      <c r="PUT763" s="168"/>
      <c r="PUU763" s="168"/>
      <c r="PUV763" s="168"/>
      <c r="PUW763" s="168"/>
      <c r="PUX763" s="168"/>
      <c r="PUY763" s="168"/>
      <c r="PUZ763" s="168"/>
      <c r="PVA763" s="168"/>
      <c r="PVB763" s="168"/>
      <c r="PVC763" s="168"/>
      <c r="PVD763" s="168"/>
      <c r="PVE763" s="168"/>
      <c r="PVF763" s="168"/>
      <c r="PVG763" s="168"/>
      <c r="PVH763" s="168"/>
      <c r="PVI763" s="168"/>
      <c r="PVJ763" s="168"/>
      <c r="PVK763" s="168"/>
      <c r="PVL763" s="168"/>
      <c r="PVM763" s="168"/>
      <c r="PVN763" s="168"/>
      <c r="PVO763" s="168"/>
      <c r="PVP763" s="168"/>
      <c r="PVQ763" s="168"/>
      <c r="PVR763" s="168"/>
      <c r="PVS763" s="168"/>
      <c r="PVT763" s="168"/>
      <c r="PVU763" s="508"/>
      <c r="PVV763" s="508"/>
      <c r="PVW763" s="508"/>
      <c r="PVX763" s="508"/>
      <c r="PVY763" s="508"/>
      <c r="PVZ763" s="508"/>
      <c r="PWA763" s="508"/>
      <c r="PWB763" s="508"/>
      <c r="PWC763" s="508"/>
      <c r="PWD763" s="508"/>
      <c r="PWE763" s="508"/>
      <c r="PWF763" s="508"/>
      <c r="PWG763" s="508"/>
      <c r="PWH763" s="508"/>
      <c r="PWI763" s="508"/>
      <c r="PWJ763" s="508"/>
      <c r="PWK763" s="508"/>
      <c r="PWL763" s="508"/>
      <c r="PWM763" s="508"/>
      <c r="PWN763" s="508"/>
      <c r="PWO763" s="508"/>
      <c r="PWP763" s="508"/>
      <c r="PWQ763" s="508"/>
      <c r="PWR763" s="508"/>
      <c r="PWS763" s="89"/>
      <c r="PWT763" s="89"/>
      <c r="PWU763" s="89"/>
      <c r="PWV763" s="89"/>
      <c r="PWW763" s="89"/>
      <c r="PWX763" s="508"/>
      <c r="PWY763" s="508"/>
      <c r="PWZ763" s="89"/>
      <c r="PXA763" s="89"/>
      <c r="PXB763" s="508"/>
      <c r="PXC763" s="508"/>
      <c r="PXD763" s="89"/>
      <c r="PXE763" s="89"/>
      <c r="PXF763" s="508"/>
      <c r="PXG763" s="508"/>
      <c r="PXH763" s="508"/>
      <c r="PXI763" s="508"/>
      <c r="PXJ763" s="508"/>
      <c r="PXK763" s="508"/>
      <c r="PXL763" s="508"/>
      <c r="PXM763" s="89"/>
      <c r="PXN763" s="89"/>
      <c r="PXO763" s="508"/>
      <c r="PXP763" s="508"/>
      <c r="PXQ763" s="89"/>
      <c r="PXR763" s="89"/>
      <c r="PXS763" s="508"/>
      <c r="PXT763" s="508"/>
      <c r="PXU763" s="508"/>
      <c r="PXV763" s="508"/>
      <c r="PXW763" s="508"/>
      <c r="PXX763" s="203"/>
      <c r="PXY763" s="107"/>
      <c r="PXZ763" s="508"/>
      <c r="PYA763" s="508"/>
      <c r="PYB763" s="508"/>
      <c r="PYC763" s="508"/>
      <c r="PYD763" s="508"/>
      <c r="PYE763" s="508"/>
      <c r="PYF763" s="508"/>
      <c r="PYG763" s="168"/>
      <c r="PYH763" s="168"/>
      <c r="PYI763" s="168"/>
      <c r="PYJ763" s="168"/>
      <c r="PYK763" s="168"/>
      <c r="PYL763" s="168"/>
      <c r="PYM763" s="168"/>
      <c r="PYN763" s="168"/>
      <c r="PYO763" s="168"/>
      <c r="PYP763" s="168"/>
      <c r="PYQ763" s="168"/>
      <c r="PYR763" s="168"/>
      <c r="PYS763" s="168"/>
      <c r="PYT763" s="168"/>
      <c r="PYU763" s="168"/>
      <c r="PYV763" s="168"/>
      <c r="PYW763" s="168"/>
      <c r="PYX763" s="168"/>
      <c r="PYY763" s="168"/>
      <c r="PYZ763" s="168"/>
      <c r="PZA763" s="168"/>
      <c r="PZB763" s="168"/>
      <c r="PZC763" s="168"/>
      <c r="PZD763" s="168"/>
      <c r="PZE763" s="168"/>
      <c r="PZF763" s="168"/>
      <c r="PZG763" s="168"/>
      <c r="PZH763" s="168"/>
      <c r="PZI763" s="168"/>
      <c r="PZJ763" s="168"/>
      <c r="PZK763" s="168"/>
      <c r="PZL763" s="168"/>
      <c r="PZM763" s="168"/>
      <c r="PZN763" s="168"/>
      <c r="PZO763" s="168"/>
      <c r="PZP763" s="168"/>
      <c r="PZQ763" s="168"/>
      <c r="PZR763" s="168"/>
      <c r="PZS763" s="168"/>
      <c r="PZT763" s="168"/>
      <c r="PZU763" s="168"/>
      <c r="PZV763" s="168"/>
      <c r="PZW763" s="168"/>
      <c r="PZX763" s="168"/>
      <c r="PZY763" s="508"/>
      <c r="PZZ763" s="508"/>
      <c r="QAA763" s="508"/>
      <c r="QAB763" s="508"/>
      <c r="QAC763" s="508"/>
      <c r="QAD763" s="508"/>
      <c r="QAE763" s="508"/>
      <c r="QAF763" s="508"/>
      <c r="QAG763" s="508"/>
      <c r="QAH763" s="508"/>
      <c r="QAI763" s="508"/>
      <c r="QAJ763" s="508"/>
      <c r="QAK763" s="508"/>
      <c r="QAL763" s="508"/>
      <c r="QAM763" s="508"/>
      <c r="QAN763" s="508"/>
      <c r="QAO763" s="508"/>
      <c r="QAP763" s="508"/>
      <c r="QAQ763" s="508"/>
      <c r="QAR763" s="508"/>
      <c r="QAS763" s="508"/>
      <c r="QAT763" s="508"/>
      <c r="QAU763" s="508"/>
      <c r="QAV763" s="508"/>
      <c r="QAW763" s="89"/>
      <c r="QAX763" s="89"/>
      <c r="QAY763" s="89"/>
      <c r="QAZ763" s="89"/>
      <c r="QBA763" s="89"/>
      <c r="QBB763" s="508"/>
      <c r="QBC763" s="508"/>
      <c r="QBD763" s="89"/>
      <c r="QBE763" s="89"/>
      <c r="QBF763" s="508"/>
      <c r="QBG763" s="508"/>
      <c r="QBH763" s="89"/>
      <c r="QBI763" s="89"/>
      <c r="QBJ763" s="508"/>
      <c r="QBK763" s="508"/>
      <c r="QBL763" s="508"/>
      <c r="QBM763" s="508"/>
      <c r="QBN763" s="508"/>
      <c r="QBO763" s="508"/>
      <c r="QBP763" s="508"/>
      <c r="QBQ763" s="89"/>
      <c r="QBR763" s="89"/>
      <c r="QBS763" s="508"/>
      <c r="QBT763" s="508"/>
      <c r="QBU763" s="89"/>
      <c r="QBV763" s="89"/>
      <c r="QBW763" s="508"/>
      <c r="QBX763" s="508"/>
      <c r="QBY763" s="508"/>
      <c r="QBZ763" s="508"/>
      <c r="QCA763" s="508"/>
      <c r="QCB763" s="203"/>
      <c r="QCC763" s="107"/>
      <c r="QCD763" s="508"/>
      <c r="QCE763" s="508"/>
      <c r="QCF763" s="508"/>
      <c r="QCG763" s="508"/>
      <c r="QCH763" s="508"/>
      <c r="QCI763" s="508"/>
      <c r="QCJ763" s="508"/>
      <c r="QCK763" s="168"/>
      <c r="QCL763" s="168"/>
      <c r="QCM763" s="168"/>
      <c r="QCN763" s="168"/>
      <c r="QCO763" s="168"/>
      <c r="QCP763" s="168"/>
      <c r="QCQ763" s="168"/>
      <c r="QCR763" s="168"/>
      <c r="QCS763" s="168"/>
      <c r="QCT763" s="168"/>
      <c r="QCU763" s="168"/>
      <c r="QCV763" s="168"/>
      <c r="QCW763" s="168"/>
      <c r="QCX763" s="168"/>
      <c r="QCY763" s="168"/>
      <c r="QCZ763" s="168"/>
      <c r="QDA763" s="168"/>
      <c r="QDB763" s="168"/>
      <c r="QDC763" s="168"/>
      <c r="QDD763" s="168"/>
      <c r="QDE763" s="168"/>
      <c r="QDF763" s="168"/>
      <c r="QDG763" s="168"/>
      <c r="QDH763" s="168"/>
      <c r="QDI763" s="168"/>
      <c r="QDJ763" s="168"/>
      <c r="QDK763" s="168"/>
      <c r="QDL763" s="168"/>
      <c r="QDM763" s="168"/>
      <c r="QDN763" s="168"/>
      <c r="QDO763" s="168"/>
      <c r="QDP763" s="168"/>
      <c r="QDQ763" s="168"/>
      <c r="QDR763" s="168"/>
      <c r="QDS763" s="168"/>
      <c r="QDT763" s="168"/>
      <c r="QDU763" s="168"/>
      <c r="QDV763" s="168"/>
      <c r="QDW763" s="168"/>
      <c r="QDX763" s="168"/>
      <c r="QDY763" s="168"/>
      <c r="QDZ763" s="168"/>
      <c r="QEA763" s="168"/>
      <c r="QEB763" s="168"/>
      <c r="QEC763" s="508"/>
      <c r="QED763" s="508"/>
      <c r="QEE763" s="508"/>
      <c r="QEF763" s="508"/>
      <c r="QEG763" s="508"/>
      <c r="QEH763" s="508"/>
      <c r="QEI763" s="508"/>
      <c r="QEJ763" s="508"/>
      <c r="QEK763" s="508"/>
      <c r="QEL763" s="508"/>
      <c r="QEM763" s="508"/>
      <c r="QEN763" s="508"/>
      <c r="QEO763" s="508"/>
      <c r="QEP763" s="508"/>
      <c r="QEQ763" s="508"/>
      <c r="QER763" s="508"/>
      <c r="QES763" s="508"/>
      <c r="QET763" s="508"/>
      <c r="QEU763" s="508"/>
      <c r="QEV763" s="508"/>
      <c r="QEW763" s="508"/>
      <c r="QEX763" s="508"/>
      <c r="QEY763" s="508"/>
      <c r="QEZ763" s="508"/>
      <c r="QFA763" s="89"/>
      <c r="QFB763" s="89"/>
      <c r="QFC763" s="89"/>
      <c r="QFD763" s="89"/>
      <c r="QFE763" s="89"/>
      <c r="QFF763" s="508"/>
      <c r="QFG763" s="508"/>
      <c r="QFH763" s="89"/>
      <c r="QFI763" s="89"/>
      <c r="QFJ763" s="508"/>
      <c r="QFK763" s="508"/>
      <c r="QFL763" s="89"/>
      <c r="QFM763" s="89"/>
      <c r="QFN763" s="508"/>
      <c r="QFO763" s="508"/>
      <c r="QFP763" s="508"/>
      <c r="QFQ763" s="508"/>
      <c r="QFR763" s="508"/>
      <c r="QFS763" s="508"/>
      <c r="QFT763" s="508"/>
      <c r="QFU763" s="89"/>
      <c r="QFV763" s="89"/>
      <c r="QFW763" s="508"/>
      <c r="QFX763" s="508"/>
      <c r="QFY763" s="89"/>
      <c r="QFZ763" s="89"/>
      <c r="QGA763" s="508"/>
      <c r="QGB763" s="508"/>
      <c r="QGC763" s="508"/>
      <c r="QGD763" s="508"/>
      <c r="QGE763" s="508"/>
      <c r="QGF763" s="203"/>
      <c r="QGG763" s="107"/>
      <c r="QGH763" s="508"/>
      <c r="QGI763" s="508"/>
      <c r="QGJ763" s="508"/>
      <c r="QGK763" s="508"/>
      <c r="QGL763" s="508"/>
      <c r="QGM763" s="508"/>
      <c r="QGN763" s="508"/>
      <c r="QGO763" s="168"/>
      <c r="QGP763" s="168"/>
      <c r="QGQ763" s="168"/>
      <c r="QGR763" s="168"/>
      <c r="QGS763" s="168"/>
      <c r="QGT763" s="168"/>
      <c r="QGU763" s="168"/>
      <c r="QGV763" s="168"/>
      <c r="QGW763" s="168"/>
      <c r="QGX763" s="168"/>
      <c r="QGY763" s="168"/>
      <c r="QGZ763" s="168"/>
      <c r="QHA763" s="168"/>
      <c r="QHB763" s="168"/>
      <c r="QHC763" s="168"/>
      <c r="QHD763" s="168"/>
      <c r="QHE763" s="168"/>
      <c r="QHF763" s="168"/>
      <c r="QHG763" s="168"/>
      <c r="QHH763" s="168"/>
      <c r="QHI763" s="168"/>
      <c r="QHJ763" s="168"/>
      <c r="QHK763" s="168"/>
      <c r="QHL763" s="168"/>
      <c r="QHM763" s="168"/>
      <c r="QHN763" s="168"/>
      <c r="QHO763" s="168"/>
      <c r="QHP763" s="168"/>
      <c r="QHQ763" s="168"/>
      <c r="QHR763" s="168"/>
      <c r="QHS763" s="168"/>
      <c r="QHT763" s="168"/>
      <c r="QHU763" s="168"/>
      <c r="QHV763" s="168"/>
      <c r="QHW763" s="168"/>
      <c r="QHX763" s="168"/>
      <c r="QHY763" s="168"/>
      <c r="QHZ763" s="168"/>
      <c r="QIA763" s="168"/>
      <c r="QIB763" s="168"/>
      <c r="QIC763" s="168"/>
      <c r="QID763" s="168"/>
      <c r="QIE763" s="168"/>
      <c r="QIF763" s="168"/>
      <c r="QIG763" s="508"/>
      <c r="QIH763" s="508"/>
      <c r="QII763" s="508"/>
      <c r="QIJ763" s="508"/>
      <c r="QIK763" s="508"/>
      <c r="QIL763" s="508"/>
      <c r="QIM763" s="508"/>
      <c r="QIN763" s="508"/>
      <c r="QIO763" s="508"/>
      <c r="QIP763" s="508"/>
      <c r="QIQ763" s="508"/>
      <c r="QIR763" s="508"/>
      <c r="QIS763" s="508"/>
      <c r="QIT763" s="508"/>
      <c r="QIU763" s="508"/>
      <c r="QIV763" s="508"/>
      <c r="QIW763" s="508"/>
      <c r="QIX763" s="508"/>
      <c r="QIY763" s="508"/>
      <c r="QIZ763" s="508"/>
      <c r="QJA763" s="508"/>
      <c r="QJB763" s="508"/>
      <c r="QJC763" s="508"/>
      <c r="QJD763" s="508"/>
      <c r="QJE763" s="89"/>
      <c r="QJF763" s="89"/>
      <c r="QJG763" s="89"/>
      <c r="QJH763" s="89"/>
      <c r="QJI763" s="89"/>
      <c r="QJJ763" s="508"/>
      <c r="QJK763" s="508"/>
      <c r="QJL763" s="89"/>
      <c r="QJM763" s="89"/>
      <c r="QJN763" s="508"/>
      <c r="QJO763" s="508"/>
      <c r="QJP763" s="89"/>
      <c r="QJQ763" s="89"/>
      <c r="QJR763" s="508"/>
      <c r="QJS763" s="508"/>
      <c r="QJT763" s="508"/>
      <c r="QJU763" s="508"/>
      <c r="QJV763" s="508"/>
      <c r="QJW763" s="508"/>
      <c r="QJX763" s="508"/>
      <c r="QJY763" s="89"/>
      <c r="QJZ763" s="89"/>
      <c r="QKA763" s="508"/>
      <c r="QKB763" s="508"/>
      <c r="QKC763" s="89"/>
      <c r="QKD763" s="89"/>
      <c r="QKE763" s="508"/>
      <c r="QKF763" s="508"/>
      <c r="QKG763" s="508"/>
      <c r="QKH763" s="508"/>
      <c r="QKI763" s="508"/>
      <c r="QKJ763" s="203"/>
      <c r="QKK763" s="107"/>
      <c r="QKL763" s="508"/>
      <c r="QKM763" s="508"/>
      <c r="QKN763" s="508"/>
      <c r="QKO763" s="508"/>
      <c r="QKP763" s="508"/>
      <c r="QKQ763" s="508"/>
      <c r="QKR763" s="508"/>
      <c r="QKS763" s="168"/>
      <c r="QKT763" s="168"/>
      <c r="QKU763" s="168"/>
      <c r="QKV763" s="168"/>
      <c r="QKW763" s="168"/>
      <c r="QKX763" s="168"/>
      <c r="QKY763" s="168"/>
      <c r="QKZ763" s="168"/>
      <c r="QLA763" s="168"/>
      <c r="QLB763" s="168"/>
      <c r="QLC763" s="168"/>
      <c r="QLD763" s="168"/>
      <c r="QLE763" s="168"/>
      <c r="QLF763" s="168"/>
      <c r="QLG763" s="168"/>
      <c r="QLH763" s="168"/>
      <c r="QLI763" s="168"/>
      <c r="QLJ763" s="168"/>
      <c r="QLK763" s="168"/>
      <c r="QLL763" s="168"/>
      <c r="QLM763" s="168"/>
      <c r="QLN763" s="168"/>
      <c r="QLO763" s="168"/>
      <c r="QLP763" s="168"/>
      <c r="QLQ763" s="168"/>
      <c r="QLR763" s="168"/>
      <c r="QLS763" s="168"/>
      <c r="QLT763" s="168"/>
      <c r="QLU763" s="168"/>
      <c r="QLV763" s="168"/>
      <c r="QLW763" s="168"/>
      <c r="QLX763" s="168"/>
      <c r="QLY763" s="168"/>
      <c r="QLZ763" s="168"/>
      <c r="QMA763" s="168"/>
      <c r="QMB763" s="168"/>
      <c r="QMC763" s="168"/>
      <c r="QMD763" s="168"/>
      <c r="QME763" s="168"/>
      <c r="QMF763" s="168"/>
      <c r="QMG763" s="168"/>
      <c r="QMH763" s="168"/>
      <c r="QMI763" s="168"/>
      <c r="QMJ763" s="168"/>
      <c r="QMK763" s="508"/>
      <c r="QML763" s="508"/>
      <c r="QMM763" s="508"/>
      <c r="QMN763" s="508"/>
      <c r="QMO763" s="508"/>
      <c r="QMP763" s="508"/>
      <c r="QMQ763" s="508"/>
      <c r="QMR763" s="508"/>
      <c r="QMS763" s="508"/>
      <c r="QMT763" s="508"/>
      <c r="QMU763" s="508"/>
      <c r="QMV763" s="508"/>
      <c r="QMW763" s="508"/>
      <c r="QMX763" s="508"/>
      <c r="QMY763" s="508"/>
      <c r="QMZ763" s="508"/>
      <c r="QNA763" s="508"/>
      <c r="QNB763" s="508"/>
      <c r="QNC763" s="508"/>
      <c r="QND763" s="508"/>
      <c r="QNE763" s="508"/>
      <c r="QNF763" s="508"/>
      <c r="QNG763" s="508"/>
      <c r="QNH763" s="508"/>
      <c r="QNI763" s="89"/>
      <c r="QNJ763" s="89"/>
      <c r="QNK763" s="89"/>
      <c r="QNL763" s="89"/>
      <c r="QNM763" s="89"/>
      <c r="QNN763" s="508"/>
      <c r="QNO763" s="508"/>
      <c r="QNP763" s="89"/>
      <c r="QNQ763" s="89"/>
      <c r="QNR763" s="508"/>
      <c r="QNS763" s="508"/>
      <c r="QNT763" s="89"/>
      <c r="QNU763" s="89"/>
      <c r="QNV763" s="508"/>
      <c r="QNW763" s="508"/>
      <c r="QNX763" s="508"/>
      <c r="QNY763" s="508"/>
      <c r="QNZ763" s="508"/>
      <c r="QOA763" s="508"/>
      <c r="QOB763" s="508"/>
      <c r="QOC763" s="89"/>
      <c r="QOD763" s="89"/>
      <c r="QOE763" s="508"/>
      <c r="QOF763" s="508"/>
      <c r="QOG763" s="89"/>
      <c r="QOH763" s="89"/>
      <c r="QOI763" s="508"/>
      <c r="QOJ763" s="508"/>
      <c r="QOK763" s="508"/>
      <c r="QOL763" s="508"/>
      <c r="QOM763" s="508"/>
      <c r="QON763" s="203"/>
      <c r="QOO763" s="107"/>
      <c r="QOP763" s="508"/>
      <c r="QOQ763" s="508"/>
      <c r="QOR763" s="508"/>
      <c r="QOS763" s="508"/>
      <c r="QOT763" s="508"/>
      <c r="QOU763" s="508"/>
      <c r="QOV763" s="508"/>
      <c r="QOW763" s="168"/>
      <c r="QOX763" s="168"/>
      <c r="QOY763" s="168"/>
      <c r="QOZ763" s="168"/>
      <c r="QPA763" s="168"/>
      <c r="QPB763" s="168"/>
      <c r="QPC763" s="168"/>
      <c r="QPD763" s="168"/>
      <c r="QPE763" s="168"/>
      <c r="QPF763" s="168"/>
      <c r="QPG763" s="168"/>
      <c r="QPH763" s="168"/>
      <c r="QPI763" s="168"/>
      <c r="QPJ763" s="168"/>
      <c r="QPK763" s="168"/>
      <c r="QPL763" s="168"/>
      <c r="QPM763" s="168"/>
      <c r="QPN763" s="168"/>
      <c r="QPO763" s="168"/>
      <c r="QPP763" s="168"/>
      <c r="QPQ763" s="168"/>
      <c r="QPR763" s="168"/>
      <c r="QPS763" s="168"/>
      <c r="QPT763" s="168"/>
      <c r="QPU763" s="168"/>
      <c r="QPV763" s="168"/>
      <c r="QPW763" s="168"/>
      <c r="QPX763" s="168"/>
      <c r="QPY763" s="168"/>
      <c r="QPZ763" s="168"/>
      <c r="QQA763" s="168"/>
      <c r="QQB763" s="168"/>
      <c r="QQC763" s="168"/>
      <c r="QQD763" s="168"/>
      <c r="QQE763" s="168"/>
      <c r="QQF763" s="168"/>
      <c r="QQG763" s="168"/>
      <c r="QQH763" s="168"/>
      <c r="QQI763" s="168"/>
      <c r="QQJ763" s="168"/>
      <c r="QQK763" s="168"/>
      <c r="QQL763" s="168"/>
      <c r="QQM763" s="168"/>
      <c r="QQN763" s="168"/>
      <c r="QQO763" s="508"/>
      <c r="QQP763" s="508"/>
      <c r="QQQ763" s="508"/>
      <c r="QQR763" s="508"/>
      <c r="QQS763" s="508"/>
      <c r="QQT763" s="508"/>
      <c r="QQU763" s="508"/>
      <c r="QQV763" s="508"/>
      <c r="QQW763" s="508"/>
      <c r="QQX763" s="508"/>
      <c r="QQY763" s="508"/>
      <c r="QQZ763" s="508"/>
      <c r="QRA763" s="508"/>
      <c r="QRB763" s="508"/>
      <c r="QRC763" s="508"/>
      <c r="QRD763" s="508"/>
      <c r="QRE763" s="508"/>
      <c r="QRF763" s="508"/>
      <c r="QRG763" s="508"/>
      <c r="QRH763" s="508"/>
      <c r="QRI763" s="508"/>
      <c r="QRJ763" s="508"/>
      <c r="QRK763" s="508"/>
      <c r="QRL763" s="508"/>
      <c r="QRM763" s="89"/>
      <c r="QRN763" s="89"/>
      <c r="QRO763" s="89"/>
      <c r="QRP763" s="89"/>
      <c r="QRQ763" s="89"/>
      <c r="QRR763" s="508"/>
      <c r="QRS763" s="508"/>
      <c r="QRT763" s="89"/>
      <c r="QRU763" s="89"/>
      <c r="QRV763" s="508"/>
      <c r="QRW763" s="508"/>
      <c r="QRX763" s="89"/>
      <c r="QRY763" s="89"/>
      <c r="QRZ763" s="508"/>
      <c r="QSA763" s="508"/>
      <c r="QSB763" s="508"/>
      <c r="QSC763" s="508"/>
      <c r="QSD763" s="508"/>
      <c r="QSE763" s="508"/>
      <c r="QSF763" s="508"/>
      <c r="QSG763" s="89"/>
      <c r="QSH763" s="89"/>
      <c r="QSI763" s="508"/>
      <c r="QSJ763" s="508"/>
      <c r="QSK763" s="89"/>
      <c r="QSL763" s="89"/>
      <c r="QSM763" s="508"/>
      <c r="QSN763" s="508"/>
      <c r="QSO763" s="508"/>
      <c r="QSP763" s="508"/>
      <c r="QSQ763" s="508"/>
      <c r="QSR763" s="203"/>
      <c r="QSS763" s="107"/>
      <c r="QST763" s="508"/>
      <c r="QSU763" s="508"/>
      <c r="QSV763" s="508"/>
      <c r="QSW763" s="508"/>
      <c r="QSX763" s="508"/>
      <c r="QSY763" s="508"/>
      <c r="QSZ763" s="508"/>
      <c r="QTA763" s="168"/>
      <c r="QTB763" s="168"/>
      <c r="QTC763" s="168"/>
      <c r="QTD763" s="168"/>
      <c r="QTE763" s="168"/>
      <c r="QTF763" s="168"/>
      <c r="QTG763" s="168"/>
      <c r="QTH763" s="168"/>
      <c r="QTI763" s="168"/>
      <c r="QTJ763" s="168"/>
      <c r="QTK763" s="168"/>
      <c r="QTL763" s="168"/>
      <c r="QTM763" s="168"/>
      <c r="QTN763" s="168"/>
      <c r="QTO763" s="168"/>
      <c r="QTP763" s="168"/>
      <c r="QTQ763" s="168"/>
      <c r="QTR763" s="168"/>
      <c r="QTS763" s="168"/>
      <c r="QTT763" s="168"/>
      <c r="QTU763" s="168"/>
      <c r="QTV763" s="168"/>
      <c r="QTW763" s="168"/>
      <c r="QTX763" s="168"/>
      <c r="QTY763" s="168"/>
      <c r="QTZ763" s="168"/>
      <c r="QUA763" s="168"/>
      <c r="QUB763" s="168"/>
      <c r="QUC763" s="168"/>
      <c r="QUD763" s="168"/>
      <c r="QUE763" s="168"/>
      <c r="QUF763" s="168"/>
      <c r="QUG763" s="168"/>
      <c r="QUH763" s="168"/>
      <c r="QUI763" s="168"/>
      <c r="QUJ763" s="168"/>
      <c r="QUK763" s="168"/>
      <c r="QUL763" s="168"/>
      <c r="QUM763" s="168"/>
      <c r="QUN763" s="168"/>
      <c r="QUO763" s="168"/>
      <c r="QUP763" s="168"/>
      <c r="QUQ763" s="168"/>
      <c r="QUR763" s="168"/>
      <c r="QUS763" s="508"/>
      <c r="QUT763" s="508"/>
      <c r="QUU763" s="508"/>
      <c r="QUV763" s="508"/>
      <c r="QUW763" s="508"/>
      <c r="QUX763" s="508"/>
      <c r="QUY763" s="508"/>
      <c r="QUZ763" s="508"/>
      <c r="QVA763" s="508"/>
      <c r="QVB763" s="508"/>
      <c r="QVC763" s="508"/>
      <c r="QVD763" s="508"/>
      <c r="QVE763" s="508"/>
      <c r="QVF763" s="508"/>
      <c r="QVG763" s="508"/>
      <c r="QVH763" s="508"/>
      <c r="QVI763" s="508"/>
      <c r="QVJ763" s="508"/>
      <c r="QVK763" s="508"/>
      <c r="QVL763" s="508"/>
      <c r="QVM763" s="508"/>
      <c r="QVN763" s="508"/>
      <c r="QVO763" s="508"/>
      <c r="QVP763" s="508"/>
      <c r="QVQ763" s="89"/>
      <c r="QVR763" s="89"/>
      <c r="QVS763" s="89"/>
      <c r="QVT763" s="89"/>
      <c r="QVU763" s="89"/>
      <c r="QVV763" s="508"/>
      <c r="QVW763" s="508"/>
      <c r="QVX763" s="89"/>
      <c r="QVY763" s="89"/>
      <c r="QVZ763" s="508"/>
      <c r="QWA763" s="508"/>
      <c r="QWB763" s="89"/>
      <c r="QWC763" s="89"/>
      <c r="QWD763" s="508"/>
      <c r="QWE763" s="508"/>
      <c r="QWF763" s="508"/>
      <c r="QWG763" s="508"/>
      <c r="QWH763" s="508"/>
      <c r="QWI763" s="508"/>
      <c r="QWJ763" s="508"/>
      <c r="QWK763" s="89"/>
      <c r="QWL763" s="89"/>
      <c r="QWM763" s="508"/>
      <c r="QWN763" s="508"/>
      <c r="QWO763" s="89"/>
      <c r="QWP763" s="89"/>
      <c r="QWQ763" s="508"/>
      <c r="QWR763" s="508"/>
      <c r="QWS763" s="508"/>
      <c r="QWT763" s="508"/>
      <c r="QWU763" s="508"/>
      <c r="QWV763" s="203"/>
      <c r="QWW763" s="107"/>
      <c r="QWX763" s="508"/>
      <c r="QWY763" s="508"/>
      <c r="QWZ763" s="508"/>
      <c r="QXA763" s="508"/>
      <c r="QXB763" s="508"/>
      <c r="QXC763" s="508"/>
      <c r="QXD763" s="508"/>
      <c r="QXE763" s="168"/>
      <c r="QXF763" s="168"/>
      <c r="QXG763" s="168"/>
      <c r="QXH763" s="168"/>
      <c r="QXI763" s="168"/>
      <c r="QXJ763" s="168"/>
      <c r="QXK763" s="168"/>
      <c r="QXL763" s="168"/>
      <c r="QXM763" s="168"/>
      <c r="QXN763" s="168"/>
      <c r="QXO763" s="168"/>
      <c r="QXP763" s="168"/>
      <c r="QXQ763" s="168"/>
      <c r="QXR763" s="168"/>
      <c r="QXS763" s="168"/>
      <c r="QXT763" s="168"/>
      <c r="QXU763" s="168"/>
      <c r="QXV763" s="168"/>
      <c r="QXW763" s="168"/>
      <c r="QXX763" s="168"/>
      <c r="QXY763" s="168"/>
      <c r="QXZ763" s="168"/>
      <c r="QYA763" s="168"/>
      <c r="QYB763" s="168"/>
      <c r="QYC763" s="168"/>
      <c r="QYD763" s="168"/>
      <c r="QYE763" s="168"/>
      <c r="QYF763" s="168"/>
      <c r="QYG763" s="168"/>
      <c r="QYH763" s="168"/>
      <c r="QYI763" s="168"/>
      <c r="QYJ763" s="168"/>
      <c r="QYK763" s="168"/>
      <c r="QYL763" s="168"/>
      <c r="QYM763" s="168"/>
      <c r="QYN763" s="168"/>
      <c r="QYO763" s="168"/>
      <c r="QYP763" s="168"/>
      <c r="QYQ763" s="168"/>
      <c r="QYR763" s="168"/>
      <c r="QYS763" s="168"/>
      <c r="QYT763" s="168"/>
      <c r="QYU763" s="168"/>
      <c r="QYV763" s="168"/>
      <c r="QYW763" s="508"/>
      <c r="QYX763" s="508"/>
      <c r="QYY763" s="508"/>
      <c r="QYZ763" s="508"/>
      <c r="QZA763" s="508"/>
      <c r="QZB763" s="508"/>
      <c r="QZC763" s="508"/>
      <c r="QZD763" s="508"/>
      <c r="QZE763" s="508"/>
      <c r="QZF763" s="508"/>
      <c r="QZG763" s="508"/>
      <c r="QZH763" s="508"/>
      <c r="QZI763" s="508"/>
      <c r="QZJ763" s="508"/>
      <c r="QZK763" s="508"/>
      <c r="QZL763" s="508"/>
      <c r="QZM763" s="508"/>
      <c r="QZN763" s="508"/>
      <c r="QZO763" s="508"/>
      <c r="QZP763" s="508"/>
      <c r="QZQ763" s="508"/>
      <c r="QZR763" s="508"/>
      <c r="QZS763" s="508"/>
      <c r="QZT763" s="508"/>
      <c r="QZU763" s="89"/>
      <c r="QZV763" s="89"/>
      <c r="QZW763" s="89"/>
      <c r="QZX763" s="89"/>
      <c r="QZY763" s="89"/>
      <c r="QZZ763" s="508"/>
      <c r="RAA763" s="508"/>
      <c r="RAB763" s="89"/>
      <c r="RAC763" s="89"/>
      <c r="RAD763" s="508"/>
      <c r="RAE763" s="508"/>
      <c r="RAF763" s="89"/>
      <c r="RAG763" s="89"/>
      <c r="RAH763" s="508"/>
      <c r="RAI763" s="508"/>
      <c r="RAJ763" s="508"/>
      <c r="RAK763" s="508"/>
      <c r="RAL763" s="508"/>
      <c r="RAM763" s="508"/>
      <c r="RAN763" s="508"/>
      <c r="RAO763" s="89"/>
      <c r="RAP763" s="89"/>
      <c r="RAQ763" s="508"/>
      <c r="RAR763" s="508"/>
      <c r="RAS763" s="89"/>
      <c r="RAT763" s="89"/>
      <c r="RAU763" s="508"/>
      <c r="RAV763" s="508"/>
      <c r="RAW763" s="508"/>
      <c r="RAX763" s="508"/>
      <c r="RAY763" s="508"/>
      <c r="RAZ763" s="203"/>
      <c r="RBA763" s="107"/>
      <c r="RBB763" s="508"/>
      <c r="RBC763" s="508"/>
      <c r="RBD763" s="508"/>
      <c r="RBE763" s="508"/>
      <c r="RBF763" s="508"/>
      <c r="RBG763" s="508"/>
      <c r="RBH763" s="508"/>
      <c r="RBI763" s="168"/>
      <c r="RBJ763" s="168"/>
      <c r="RBK763" s="168"/>
      <c r="RBL763" s="168"/>
      <c r="RBM763" s="168"/>
      <c r="RBN763" s="168"/>
      <c r="RBO763" s="168"/>
      <c r="RBP763" s="168"/>
      <c r="RBQ763" s="168"/>
      <c r="RBR763" s="168"/>
      <c r="RBS763" s="168"/>
      <c r="RBT763" s="168"/>
      <c r="RBU763" s="168"/>
      <c r="RBV763" s="168"/>
      <c r="RBW763" s="168"/>
      <c r="RBX763" s="168"/>
      <c r="RBY763" s="168"/>
      <c r="RBZ763" s="168"/>
      <c r="RCA763" s="168"/>
      <c r="RCB763" s="168"/>
      <c r="RCC763" s="168"/>
      <c r="RCD763" s="168"/>
      <c r="RCE763" s="168"/>
      <c r="RCF763" s="168"/>
      <c r="RCG763" s="168"/>
      <c r="RCH763" s="168"/>
      <c r="RCI763" s="168"/>
      <c r="RCJ763" s="168"/>
      <c r="RCK763" s="168"/>
      <c r="RCL763" s="168"/>
      <c r="RCM763" s="168"/>
      <c r="RCN763" s="168"/>
      <c r="RCO763" s="168"/>
      <c r="RCP763" s="168"/>
      <c r="RCQ763" s="168"/>
      <c r="RCR763" s="168"/>
      <c r="RCS763" s="168"/>
      <c r="RCT763" s="168"/>
      <c r="RCU763" s="168"/>
      <c r="RCV763" s="168"/>
      <c r="RCW763" s="168"/>
      <c r="RCX763" s="168"/>
      <c r="RCY763" s="168"/>
      <c r="RCZ763" s="168"/>
      <c r="RDA763" s="508"/>
      <c r="RDB763" s="508"/>
      <c r="RDC763" s="508"/>
      <c r="RDD763" s="508"/>
      <c r="RDE763" s="508"/>
      <c r="RDF763" s="508"/>
      <c r="RDG763" s="508"/>
      <c r="RDH763" s="508"/>
      <c r="RDI763" s="508"/>
      <c r="RDJ763" s="508"/>
      <c r="RDK763" s="508"/>
      <c r="RDL763" s="508"/>
      <c r="RDM763" s="508"/>
      <c r="RDN763" s="508"/>
      <c r="RDO763" s="508"/>
      <c r="RDP763" s="508"/>
      <c r="RDQ763" s="508"/>
      <c r="RDR763" s="508"/>
      <c r="RDS763" s="508"/>
      <c r="RDT763" s="508"/>
      <c r="RDU763" s="508"/>
      <c r="RDV763" s="508"/>
      <c r="RDW763" s="508"/>
    </row>
    <row r="764" spans="1:12295" s="66" customFormat="1" ht="123.75" hidden="1" customHeight="1" x14ac:dyDescent="0.3">
      <c r="B764" s="526" t="s">
        <v>34</v>
      </c>
      <c r="C764" s="222" t="s">
        <v>118</v>
      </c>
      <c r="D764" s="168">
        <f t="shared" si="1465"/>
        <v>0</v>
      </c>
      <c r="E764" s="168"/>
      <c r="F764" s="168"/>
      <c r="G764" s="240"/>
      <c r="H764" s="240">
        <v>0</v>
      </c>
      <c r="I764" s="240">
        <v>0</v>
      </c>
      <c r="J764" s="240">
        <f>K764</f>
        <v>0</v>
      </c>
      <c r="K764" s="168">
        <f t="shared" si="1466"/>
        <v>0</v>
      </c>
      <c r="L764" s="695" t="e">
        <f t="shared" si="1359"/>
        <v>#DIV/0!</v>
      </c>
      <c r="M764" s="168"/>
      <c r="N764" s="683"/>
      <c r="O764" s="628"/>
      <c r="P764" s="683"/>
      <c r="Q764" s="628"/>
      <c r="R764" s="683"/>
      <c r="S764" s="628">
        <v>0</v>
      </c>
      <c r="T764" s="683"/>
      <c r="U764" s="986"/>
      <c r="V764" s="986">
        <f t="shared" si="1460"/>
        <v>630681.66593000002</v>
      </c>
      <c r="W764" s="986"/>
      <c r="X764" s="986"/>
      <c r="Y764" s="986">
        <f t="shared" si="1461"/>
        <v>630681.66593000002</v>
      </c>
      <c r="Z764" s="986">
        <f t="shared" si="1462"/>
        <v>630681.66593000002</v>
      </c>
      <c r="AA764" s="986">
        <f t="shared" si="1463"/>
        <v>0</v>
      </c>
      <c r="AB764" s="986"/>
      <c r="AC764" s="986">
        <v>630681.66593000002</v>
      </c>
      <c r="AD764" s="692" t="e">
        <f t="shared" si="1464"/>
        <v>#DIV/0!</v>
      </c>
      <c r="AE764" s="168">
        <f t="shared" si="1467"/>
        <v>0</v>
      </c>
      <c r="AF764" s="695" t="e">
        <f t="shared" si="1360"/>
        <v>#DIV/0!</v>
      </c>
      <c r="AG764" s="240"/>
      <c r="AH764" s="695" t="e">
        <f t="shared" si="1370"/>
        <v>#DIV/0!</v>
      </c>
      <c r="AI764" s="111"/>
      <c r="AJ764" s="114"/>
      <c r="AK764" s="628"/>
      <c r="AL764" s="683"/>
      <c r="AM764" s="628">
        <v>0</v>
      </c>
      <c r="AN764" s="683"/>
      <c r="AO764" s="628">
        <v>0</v>
      </c>
      <c r="AP764" s="628">
        <f t="shared" si="1471"/>
        <v>0</v>
      </c>
      <c r="AQ764" s="683"/>
      <c r="AR764" s="168">
        <f t="shared" si="1468"/>
        <v>0</v>
      </c>
      <c r="AS764" s="695" t="e">
        <f t="shared" si="1362"/>
        <v>#DIV/0!</v>
      </c>
      <c r="AT764" s="240"/>
      <c r="AU764" s="695" t="e">
        <f t="shared" si="1375"/>
        <v>#DIV/0!</v>
      </c>
      <c r="AV764" s="111"/>
      <c r="AW764" s="695" t="e">
        <f t="shared" si="1410"/>
        <v>#DIV/0!</v>
      </c>
      <c r="AX764" s="168"/>
      <c r="AY764" s="695" t="e">
        <f t="shared" si="1390"/>
        <v>#DIV/0!</v>
      </c>
      <c r="AZ764" s="628">
        <v>0</v>
      </c>
      <c r="BA764" s="695" t="e">
        <f t="shared" si="1391"/>
        <v>#DIV/0!</v>
      </c>
      <c r="BB764" s="628">
        <v>0</v>
      </c>
      <c r="BC764" s="628">
        <f t="shared" si="1411"/>
        <v>0</v>
      </c>
      <c r="BD764" s="628">
        <f t="shared" si="1412"/>
        <v>0</v>
      </c>
      <c r="BE764" s="628">
        <f>BF764+BG764+BH764+BI764</f>
        <v>500000</v>
      </c>
      <c r="BF764" s="628">
        <v>500000</v>
      </c>
      <c r="BG764" s="628"/>
      <c r="BH764" s="628">
        <v>0</v>
      </c>
      <c r="BI764" s="628">
        <v>0</v>
      </c>
      <c r="BJ764" s="628">
        <f t="shared" si="1414"/>
        <v>0</v>
      </c>
      <c r="BK764" s="628">
        <v>0</v>
      </c>
      <c r="BL764" s="628"/>
      <c r="BM764" s="628"/>
      <c r="BN764" s="628">
        <f t="shared" si="1469"/>
        <v>109000</v>
      </c>
      <c r="BO764" s="628">
        <f>BF764</f>
        <v>500000</v>
      </c>
      <c r="BP764" s="628"/>
      <c r="BQ764" s="628"/>
      <c r="BR764" s="628">
        <f t="shared" si="1417"/>
        <v>0</v>
      </c>
      <c r="BS764" s="628">
        <f>[11]Лист1!$D$58</f>
        <v>109000</v>
      </c>
      <c r="BT764" s="628"/>
      <c r="BU764" s="628">
        <f t="shared" si="1470"/>
        <v>109000</v>
      </c>
      <c r="BV764" s="240">
        <v>500000</v>
      </c>
      <c r="BW764" s="240"/>
      <c r="BX764" s="240"/>
      <c r="BY764" s="240">
        <v>0</v>
      </c>
      <c r="BZ764" s="538">
        <f>[11]Лист1!$D$58</f>
        <v>109000</v>
      </c>
      <c r="CE764" s="695" t="e">
        <f t="shared" si="1474"/>
        <v>#DIV/0!</v>
      </c>
    </row>
    <row r="765" spans="1:12295" s="67" customFormat="1" ht="38.25" hidden="1" customHeight="1" x14ac:dyDescent="0.3">
      <c r="B765" s="526"/>
      <c r="C765" s="223" t="s">
        <v>106</v>
      </c>
      <c r="D765" s="168">
        <f t="shared" si="1465"/>
        <v>0</v>
      </c>
      <c r="E765" s="168">
        <v>399973</v>
      </c>
      <c r="F765" s="168"/>
      <c r="G765" s="171"/>
      <c r="H765" s="172"/>
      <c r="I765" s="172"/>
      <c r="J765" s="171">
        <f>K765</f>
        <v>0</v>
      </c>
      <c r="K765" s="168">
        <f t="shared" si="1466"/>
        <v>0</v>
      </c>
      <c r="L765" s="695" t="e">
        <f t="shared" si="1359"/>
        <v>#DIV/0!</v>
      </c>
      <c r="M765" s="168">
        <v>399973</v>
      </c>
      <c r="N765" s="683"/>
      <c r="O765" s="628"/>
      <c r="P765" s="683"/>
      <c r="Q765" s="628"/>
      <c r="R765" s="683"/>
      <c r="S765" s="628"/>
      <c r="T765" s="683"/>
      <c r="U765" s="986"/>
      <c r="V765" s="986">
        <f t="shared" si="1460"/>
        <v>630682.66593000002</v>
      </c>
      <c r="W765" s="986"/>
      <c r="X765" s="986"/>
      <c r="Y765" s="986">
        <f t="shared" si="1461"/>
        <v>630682.66593000002</v>
      </c>
      <c r="Z765" s="986">
        <f t="shared" si="1462"/>
        <v>1030655.66593</v>
      </c>
      <c r="AA765" s="986">
        <f t="shared" si="1463"/>
        <v>399973</v>
      </c>
      <c r="AB765" s="986"/>
      <c r="AC765" s="986">
        <v>630682.66593000002</v>
      </c>
      <c r="AD765" s="692" t="e">
        <f t="shared" si="1464"/>
        <v>#DIV/0!</v>
      </c>
      <c r="AE765" s="168">
        <f t="shared" si="1467"/>
        <v>0</v>
      </c>
      <c r="AF765" s="695" t="e">
        <f t="shared" si="1360"/>
        <v>#DIV/0!</v>
      </c>
      <c r="AG765" s="171">
        <v>399973</v>
      </c>
      <c r="AH765" s="695">
        <f t="shared" si="1370"/>
        <v>1</v>
      </c>
      <c r="AI765" s="116"/>
      <c r="AJ765" s="116"/>
      <c r="AK765" s="628"/>
      <c r="AL765" s="683"/>
      <c r="AM765" s="628"/>
      <c r="AN765" s="683"/>
      <c r="AO765" s="628"/>
      <c r="AP765" s="628">
        <f t="shared" si="1471"/>
        <v>0</v>
      </c>
      <c r="AQ765" s="683"/>
      <c r="AR765" s="168">
        <f t="shared" si="1468"/>
        <v>0</v>
      </c>
      <c r="AS765" s="695" t="e">
        <f t="shared" si="1362"/>
        <v>#DIV/0!</v>
      </c>
      <c r="AT765" s="171">
        <v>0</v>
      </c>
      <c r="AU765" s="695">
        <f t="shared" si="1375"/>
        <v>0</v>
      </c>
      <c r="AV765" s="116"/>
      <c r="AW765" s="695" t="e">
        <f t="shared" si="1410"/>
        <v>#DIV/0!</v>
      </c>
      <c r="AX765" s="168"/>
      <c r="AY765" s="695" t="e">
        <f t="shared" si="1390"/>
        <v>#DIV/0!</v>
      </c>
      <c r="AZ765" s="628"/>
      <c r="BA765" s="695" t="e">
        <f t="shared" si="1391"/>
        <v>#DIV/0!</v>
      </c>
      <c r="BB765" s="628">
        <v>0</v>
      </c>
      <c r="BC765" s="628">
        <f t="shared" si="1411"/>
        <v>0</v>
      </c>
      <c r="BD765" s="628">
        <f t="shared" si="1412"/>
        <v>0</v>
      </c>
      <c r="BE765" s="628">
        <f t="shared" si="1455"/>
        <v>399973</v>
      </c>
      <c r="BF765" s="628">
        <v>399973</v>
      </c>
      <c r="BG765" s="628"/>
      <c r="BH765" s="628"/>
      <c r="BI765" s="628"/>
      <c r="BJ765" s="628">
        <f t="shared" si="1414"/>
        <v>274000</v>
      </c>
      <c r="BK765" s="628">
        <f>BO765-BF765</f>
        <v>274000</v>
      </c>
      <c r="BL765" s="628"/>
      <c r="BM765" s="628"/>
      <c r="BN765" s="628">
        <f t="shared" si="1469"/>
        <v>109000</v>
      </c>
      <c r="BO765" s="628">
        <f>BF765+274000</f>
        <v>673973</v>
      </c>
      <c r="BP765" s="628"/>
      <c r="BQ765" s="628"/>
      <c r="BR765" s="628">
        <f t="shared" si="1417"/>
        <v>0</v>
      </c>
      <c r="BS765" s="628">
        <f>[11]Лист1!$D$58</f>
        <v>109000</v>
      </c>
      <c r="BT765" s="628"/>
      <c r="BU765" s="628">
        <f t="shared" si="1470"/>
        <v>109000</v>
      </c>
      <c r="BV765" s="171">
        <v>399973</v>
      </c>
      <c r="BW765" s="171"/>
      <c r="BX765" s="171"/>
      <c r="BY765" s="172"/>
      <c r="BZ765" s="538">
        <f>[11]Лист1!$D$58</f>
        <v>109000</v>
      </c>
      <c r="CE765" s="695" t="e">
        <f t="shared" si="1474"/>
        <v>#DIV/0!</v>
      </c>
    </row>
    <row r="766" spans="1:12295" s="25" customFormat="1" ht="25.5" hidden="1" customHeight="1" x14ac:dyDescent="0.25">
      <c r="B766" s="526"/>
      <c r="C766" s="223" t="s">
        <v>254</v>
      </c>
      <c r="D766" s="168">
        <f t="shared" si="1465"/>
        <v>0</v>
      </c>
      <c r="E766" s="168"/>
      <c r="F766" s="168"/>
      <c r="G766" s="258"/>
      <c r="H766" s="258"/>
      <c r="I766" s="875"/>
      <c r="J766" s="834"/>
      <c r="K766" s="168">
        <f t="shared" si="1466"/>
        <v>0</v>
      </c>
      <c r="L766" s="695" t="e">
        <f t="shared" si="1359"/>
        <v>#DIV/0!</v>
      </c>
      <c r="M766" s="168"/>
      <c r="N766" s="683"/>
      <c r="O766" s="628"/>
      <c r="P766" s="683"/>
      <c r="Q766" s="628"/>
      <c r="R766" s="683"/>
      <c r="S766" s="628"/>
      <c r="T766" s="683"/>
      <c r="U766" s="986"/>
      <c r="V766" s="986">
        <f t="shared" si="1460"/>
        <v>630683.66593000002</v>
      </c>
      <c r="W766" s="986"/>
      <c r="X766" s="986"/>
      <c r="Y766" s="986">
        <f t="shared" si="1461"/>
        <v>630683.66593000002</v>
      </c>
      <c r="Z766" s="986">
        <f t="shared" si="1462"/>
        <v>630683.66593000002</v>
      </c>
      <c r="AA766" s="986">
        <f t="shared" si="1463"/>
        <v>0</v>
      </c>
      <c r="AB766" s="986"/>
      <c r="AC766" s="986">
        <v>630683.66593000002</v>
      </c>
      <c r="AD766" s="692" t="e">
        <f t="shared" si="1464"/>
        <v>#DIV/0!</v>
      </c>
      <c r="AE766" s="168">
        <f t="shared" si="1467"/>
        <v>0</v>
      </c>
      <c r="AF766" s="695" t="e">
        <f t="shared" si="1360"/>
        <v>#DIV/0!</v>
      </c>
      <c r="AG766" s="258"/>
      <c r="AH766" s="695" t="e">
        <f t="shared" si="1370"/>
        <v>#DIV/0!</v>
      </c>
      <c r="AI766" s="41"/>
      <c r="AJ766" s="41"/>
      <c r="AK766" s="628"/>
      <c r="AL766" s="683"/>
      <c r="AM766" s="628"/>
      <c r="AN766" s="683"/>
      <c r="AO766" s="628"/>
      <c r="AP766" s="628">
        <f t="shared" si="1471"/>
        <v>0</v>
      </c>
      <c r="AQ766" s="683"/>
      <c r="AR766" s="168">
        <f t="shared" si="1468"/>
        <v>0</v>
      </c>
      <c r="AS766" s="695" t="e">
        <f t="shared" si="1362"/>
        <v>#DIV/0!</v>
      </c>
      <c r="AT766" s="258"/>
      <c r="AU766" s="695" t="e">
        <f t="shared" si="1375"/>
        <v>#DIV/0!</v>
      </c>
      <c r="AV766" s="41"/>
      <c r="AW766" s="695" t="e">
        <f t="shared" si="1410"/>
        <v>#DIV/0!</v>
      </c>
      <c r="AX766" s="168"/>
      <c r="AY766" s="695" t="e">
        <f t="shared" si="1390"/>
        <v>#DIV/0!</v>
      </c>
      <c r="AZ766" s="628"/>
      <c r="BA766" s="695" t="e">
        <f t="shared" si="1391"/>
        <v>#DIV/0!</v>
      </c>
      <c r="BB766" s="628">
        <v>0</v>
      </c>
      <c r="BC766" s="628">
        <f t="shared" si="1411"/>
        <v>0</v>
      </c>
      <c r="BD766" s="628">
        <f t="shared" si="1412"/>
        <v>0</v>
      </c>
      <c r="BE766" s="628"/>
      <c r="BF766" s="628"/>
      <c r="BG766" s="628"/>
      <c r="BH766" s="628"/>
      <c r="BI766" s="628"/>
      <c r="BJ766" s="628">
        <f t="shared" si="1414"/>
        <v>0</v>
      </c>
      <c r="BK766" s="628"/>
      <c r="BL766" s="628"/>
      <c r="BM766" s="628"/>
      <c r="BN766" s="628">
        <f t="shared" si="1469"/>
        <v>109000</v>
      </c>
      <c r="BO766" s="628">
        <f t="shared" ref="BO766:BO770" si="1475">BF766</f>
        <v>0</v>
      </c>
      <c r="BP766" s="628"/>
      <c r="BQ766" s="628"/>
      <c r="BR766" s="628">
        <f t="shared" si="1417"/>
        <v>0</v>
      </c>
      <c r="BS766" s="628">
        <f>[11]Лист1!$D$58</f>
        <v>109000</v>
      </c>
      <c r="BT766" s="628"/>
      <c r="BU766" s="628">
        <f t="shared" si="1470"/>
        <v>109000</v>
      </c>
      <c r="BV766" s="258"/>
      <c r="BW766" s="258"/>
      <c r="BX766" s="258"/>
      <c r="BY766" s="258"/>
      <c r="BZ766" s="538">
        <f>[11]Лист1!$D$58</f>
        <v>109000</v>
      </c>
      <c r="CE766" s="695" t="e">
        <f t="shared" si="1474"/>
        <v>#DIV/0!</v>
      </c>
    </row>
    <row r="767" spans="1:12295" s="25" customFormat="1" ht="74.25" hidden="1" customHeight="1" x14ac:dyDescent="0.25">
      <c r="B767" s="526" t="s">
        <v>63</v>
      </c>
      <c r="C767" s="133" t="s">
        <v>116</v>
      </c>
      <c r="D767" s="168">
        <f t="shared" si="1465"/>
        <v>0</v>
      </c>
      <c r="E767" s="168"/>
      <c r="F767" s="168"/>
      <c r="G767" s="258"/>
      <c r="H767" s="258"/>
      <c r="I767" s="875"/>
      <c r="J767" s="834"/>
      <c r="K767" s="168">
        <f t="shared" si="1466"/>
        <v>0</v>
      </c>
      <c r="L767" s="695" t="e">
        <f t="shared" si="1359"/>
        <v>#DIV/0!</v>
      </c>
      <c r="M767" s="168"/>
      <c r="N767" s="683"/>
      <c r="O767" s="628"/>
      <c r="P767" s="683"/>
      <c r="Q767" s="628"/>
      <c r="R767" s="683"/>
      <c r="S767" s="628"/>
      <c r="T767" s="683"/>
      <c r="U767" s="986"/>
      <c r="V767" s="986">
        <f t="shared" si="1460"/>
        <v>630684.66593000002</v>
      </c>
      <c r="W767" s="986"/>
      <c r="X767" s="986"/>
      <c r="Y767" s="986">
        <f t="shared" si="1461"/>
        <v>630684.66593000002</v>
      </c>
      <c r="Z767" s="986">
        <f t="shared" si="1462"/>
        <v>630684.66593000002</v>
      </c>
      <c r="AA767" s="986">
        <f t="shared" si="1463"/>
        <v>0</v>
      </c>
      <c r="AB767" s="986"/>
      <c r="AC767" s="986">
        <v>630684.66593000002</v>
      </c>
      <c r="AD767" s="692" t="e">
        <f t="shared" si="1464"/>
        <v>#DIV/0!</v>
      </c>
      <c r="AE767" s="168">
        <f t="shared" si="1467"/>
        <v>0</v>
      </c>
      <c r="AF767" s="695" t="e">
        <f t="shared" si="1360"/>
        <v>#DIV/0!</v>
      </c>
      <c r="AG767" s="172"/>
      <c r="AH767" s="695" t="e">
        <f t="shared" si="1370"/>
        <v>#DIV/0!</v>
      </c>
      <c r="AI767" s="35"/>
      <c r="AJ767" s="35"/>
      <c r="AK767" s="628"/>
      <c r="AL767" s="683"/>
      <c r="AM767" s="628"/>
      <c r="AN767" s="683"/>
      <c r="AO767" s="628"/>
      <c r="AP767" s="628">
        <f t="shared" si="1471"/>
        <v>0</v>
      </c>
      <c r="AQ767" s="683"/>
      <c r="AR767" s="168">
        <f t="shared" si="1468"/>
        <v>0</v>
      </c>
      <c r="AS767" s="695" t="e">
        <f t="shared" si="1362"/>
        <v>#DIV/0!</v>
      </c>
      <c r="AT767" s="172"/>
      <c r="AU767" s="695" t="e">
        <f t="shared" si="1375"/>
        <v>#DIV/0!</v>
      </c>
      <c r="AV767" s="35"/>
      <c r="AW767" s="695" t="e">
        <f t="shared" si="1410"/>
        <v>#DIV/0!</v>
      </c>
      <c r="AX767" s="168"/>
      <c r="AY767" s="695" t="e">
        <f t="shared" si="1390"/>
        <v>#DIV/0!</v>
      </c>
      <c r="AZ767" s="628"/>
      <c r="BA767" s="695" t="e">
        <f t="shared" si="1391"/>
        <v>#DIV/0!</v>
      </c>
      <c r="BB767" s="628">
        <v>0</v>
      </c>
      <c r="BC767" s="628">
        <f t="shared" si="1411"/>
        <v>0</v>
      </c>
      <c r="BD767" s="628">
        <f t="shared" si="1412"/>
        <v>0</v>
      </c>
      <c r="BE767" s="628"/>
      <c r="BF767" s="628"/>
      <c r="BG767" s="628"/>
      <c r="BH767" s="628"/>
      <c r="BI767" s="628"/>
      <c r="BJ767" s="628">
        <f t="shared" si="1414"/>
        <v>0</v>
      </c>
      <c r="BK767" s="628"/>
      <c r="BL767" s="628"/>
      <c r="BM767" s="628"/>
      <c r="BN767" s="628">
        <f t="shared" si="1469"/>
        <v>109000</v>
      </c>
      <c r="BO767" s="628">
        <f t="shared" si="1475"/>
        <v>0</v>
      </c>
      <c r="BP767" s="628"/>
      <c r="BQ767" s="628"/>
      <c r="BR767" s="628">
        <f t="shared" si="1417"/>
        <v>0</v>
      </c>
      <c r="BS767" s="628">
        <f>[11]Лист1!$D$58</f>
        <v>109000</v>
      </c>
      <c r="BT767" s="628"/>
      <c r="BU767" s="628">
        <f t="shared" si="1470"/>
        <v>109000</v>
      </c>
      <c r="BV767" s="172"/>
      <c r="BW767" s="172"/>
      <c r="BX767" s="172"/>
      <c r="BY767" s="172"/>
      <c r="BZ767" s="538">
        <f>[11]Лист1!$D$58</f>
        <v>109000</v>
      </c>
      <c r="CE767" s="695" t="e">
        <f t="shared" si="1474"/>
        <v>#DIV/0!</v>
      </c>
    </row>
    <row r="768" spans="1:12295" s="25" customFormat="1" ht="103.5" hidden="1" customHeight="1" x14ac:dyDescent="0.25">
      <c r="B768" s="526" t="s">
        <v>7</v>
      </c>
      <c r="C768" s="133" t="s">
        <v>117</v>
      </c>
      <c r="D768" s="168">
        <f t="shared" si="1465"/>
        <v>0</v>
      </c>
      <c r="E768" s="168"/>
      <c r="F768" s="168"/>
      <c r="G768" s="258"/>
      <c r="H768" s="258"/>
      <c r="I768" s="875"/>
      <c r="J768" s="834"/>
      <c r="K768" s="168">
        <f t="shared" si="1466"/>
        <v>0</v>
      </c>
      <c r="L768" s="695" t="e">
        <f t="shared" si="1359"/>
        <v>#DIV/0!</v>
      </c>
      <c r="M768" s="168"/>
      <c r="N768" s="683"/>
      <c r="O768" s="628"/>
      <c r="P768" s="683"/>
      <c r="Q768" s="628"/>
      <c r="R768" s="683"/>
      <c r="S768" s="628"/>
      <c r="T768" s="683"/>
      <c r="U768" s="986"/>
      <c r="V768" s="986">
        <f t="shared" si="1460"/>
        <v>630685.66593000002</v>
      </c>
      <c r="W768" s="986"/>
      <c r="X768" s="986"/>
      <c r="Y768" s="986">
        <f t="shared" si="1461"/>
        <v>630685.66593000002</v>
      </c>
      <c r="Z768" s="986">
        <f t="shared" si="1462"/>
        <v>630685.66593000002</v>
      </c>
      <c r="AA768" s="986">
        <f t="shared" si="1463"/>
        <v>0</v>
      </c>
      <c r="AB768" s="986"/>
      <c r="AC768" s="986">
        <v>630685.66593000002</v>
      </c>
      <c r="AD768" s="692" t="e">
        <f t="shared" si="1464"/>
        <v>#DIV/0!</v>
      </c>
      <c r="AE768" s="168">
        <f t="shared" si="1467"/>
        <v>0</v>
      </c>
      <c r="AF768" s="695" t="e">
        <f t="shared" si="1360"/>
        <v>#DIV/0!</v>
      </c>
      <c r="AG768" s="172"/>
      <c r="AH768" s="695" t="e">
        <f t="shared" si="1370"/>
        <v>#DIV/0!</v>
      </c>
      <c r="AI768" s="35"/>
      <c r="AJ768" s="35"/>
      <c r="AK768" s="628"/>
      <c r="AL768" s="683"/>
      <c r="AM768" s="628"/>
      <c r="AN768" s="683"/>
      <c r="AO768" s="628"/>
      <c r="AP768" s="628">
        <f t="shared" si="1471"/>
        <v>0</v>
      </c>
      <c r="AQ768" s="683"/>
      <c r="AR768" s="168">
        <f t="shared" si="1468"/>
        <v>0</v>
      </c>
      <c r="AS768" s="695" t="e">
        <f t="shared" si="1362"/>
        <v>#DIV/0!</v>
      </c>
      <c r="AT768" s="172"/>
      <c r="AU768" s="695" t="e">
        <f t="shared" si="1375"/>
        <v>#DIV/0!</v>
      </c>
      <c r="AV768" s="35"/>
      <c r="AW768" s="695" t="e">
        <f t="shared" si="1410"/>
        <v>#DIV/0!</v>
      </c>
      <c r="AX768" s="168"/>
      <c r="AY768" s="695" t="e">
        <f t="shared" si="1390"/>
        <v>#DIV/0!</v>
      </c>
      <c r="AZ768" s="628"/>
      <c r="BA768" s="695" t="e">
        <f t="shared" si="1391"/>
        <v>#DIV/0!</v>
      </c>
      <c r="BB768" s="628">
        <v>0</v>
      </c>
      <c r="BC768" s="628">
        <f t="shared" si="1411"/>
        <v>0</v>
      </c>
      <c r="BD768" s="628">
        <f t="shared" si="1412"/>
        <v>0</v>
      </c>
      <c r="BE768" s="628"/>
      <c r="BF768" s="628"/>
      <c r="BG768" s="628"/>
      <c r="BH768" s="628"/>
      <c r="BI768" s="628"/>
      <c r="BJ768" s="628">
        <f t="shared" si="1414"/>
        <v>0</v>
      </c>
      <c r="BK768" s="628"/>
      <c r="BL768" s="628"/>
      <c r="BM768" s="628"/>
      <c r="BN768" s="628">
        <f t="shared" si="1469"/>
        <v>109000</v>
      </c>
      <c r="BO768" s="628">
        <f t="shared" si="1475"/>
        <v>0</v>
      </c>
      <c r="BP768" s="628"/>
      <c r="BQ768" s="628"/>
      <c r="BR768" s="628">
        <f t="shared" si="1417"/>
        <v>0</v>
      </c>
      <c r="BS768" s="628">
        <f>[11]Лист1!$D$58</f>
        <v>109000</v>
      </c>
      <c r="BT768" s="628"/>
      <c r="BU768" s="628">
        <f t="shared" si="1470"/>
        <v>109000</v>
      </c>
      <c r="BV768" s="172"/>
      <c r="BW768" s="172"/>
      <c r="BX768" s="172"/>
      <c r="BY768" s="172"/>
      <c r="BZ768" s="538">
        <f>[11]Лист1!$D$58</f>
        <v>109000</v>
      </c>
      <c r="CE768" s="695" t="e">
        <f t="shared" si="1474"/>
        <v>#DIV/0!</v>
      </c>
    </row>
    <row r="769" spans="1:12295" s="25" customFormat="1" ht="25.5" hidden="1" customHeight="1" x14ac:dyDescent="0.25">
      <c r="B769" s="526"/>
      <c r="C769" s="223"/>
      <c r="D769" s="168">
        <f t="shared" si="1465"/>
        <v>0</v>
      </c>
      <c r="E769" s="168"/>
      <c r="F769" s="168"/>
      <c r="G769" s="258"/>
      <c r="H769" s="258"/>
      <c r="I769" s="875"/>
      <c r="J769" s="834"/>
      <c r="K769" s="168">
        <f t="shared" si="1466"/>
        <v>0</v>
      </c>
      <c r="L769" s="695" t="e">
        <f t="shared" si="1359"/>
        <v>#DIV/0!</v>
      </c>
      <c r="M769" s="168"/>
      <c r="N769" s="683"/>
      <c r="O769" s="628"/>
      <c r="P769" s="683"/>
      <c r="Q769" s="628"/>
      <c r="R769" s="683"/>
      <c r="S769" s="628"/>
      <c r="T769" s="683"/>
      <c r="U769" s="986"/>
      <c r="V769" s="986">
        <f t="shared" si="1460"/>
        <v>630686.66593000002</v>
      </c>
      <c r="W769" s="986"/>
      <c r="X769" s="986"/>
      <c r="Y769" s="986">
        <f t="shared" si="1461"/>
        <v>630686.66593000002</v>
      </c>
      <c r="Z769" s="986">
        <f t="shared" si="1462"/>
        <v>630686.66593000002</v>
      </c>
      <c r="AA769" s="986">
        <f t="shared" si="1463"/>
        <v>0</v>
      </c>
      <c r="AB769" s="986"/>
      <c r="AC769" s="986">
        <v>630686.66593000002</v>
      </c>
      <c r="AD769" s="692" t="e">
        <f t="shared" si="1464"/>
        <v>#DIV/0!</v>
      </c>
      <c r="AE769" s="168">
        <f t="shared" si="1467"/>
        <v>0</v>
      </c>
      <c r="AF769" s="695" t="e">
        <f t="shared" si="1360"/>
        <v>#DIV/0!</v>
      </c>
      <c r="AG769" s="258"/>
      <c r="AH769" s="695" t="e">
        <f t="shared" si="1370"/>
        <v>#DIV/0!</v>
      </c>
      <c r="AI769" s="41"/>
      <c r="AJ769" s="41"/>
      <c r="AK769" s="628"/>
      <c r="AL769" s="683"/>
      <c r="AM769" s="628"/>
      <c r="AN769" s="683"/>
      <c r="AO769" s="628"/>
      <c r="AP769" s="628">
        <f t="shared" si="1471"/>
        <v>0</v>
      </c>
      <c r="AQ769" s="683"/>
      <c r="AR769" s="168">
        <f t="shared" si="1468"/>
        <v>0</v>
      </c>
      <c r="AS769" s="695" t="e">
        <f t="shared" si="1362"/>
        <v>#DIV/0!</v>
      </c>
      <c r="AT769" s="258"/>
      <c r="AU769" s="695" t="e">
        <f t="shared" si="1375"/>
        <v>#DIV/0!</v>
      </c>
      <c r="AV769" s="41"/>
      <c r="AW769" s="695" t="e">
        <f t="shared" si="1410"/>
        <v>#DIV/0!</v>
      </c>
      <c r="AX769" s="168"/>
      <c r="AY769" s="695" t="e">
        <f t="shared" si="1390"/>
        <v>#DIV/0!</v>
      </c>
      <c r="AZ769" s="628"/>
      <c r="BA769" s="695" t="e">
        <f t="shared" si="1391"/>
        <v>#DIV/0!</v>
      </c>
      <c r="BB769" s="628">
        <v>0</v>
      </c>
      <c r="BC769" s="628">
        <f t="shared" si="1411"/>
        <v>0</v>
      </c>
      <c r="BD769" s="628">
        <f t="shared" si="1412"/>
        <v>0</v>
      </c>
      <c r="BE769" s="628"/>
      <c r="BF769" s="628"/>
      <c r="BG769" s="628"/>
      <c r="BH769" s="628"/>
      <c r="BI769" s="628"/>
      <c r="BJ769" s="628">
        <f t="shared" si="1414"/>
        <v>0</v>
      </c>
      <c r="BK769" s="628"/>
      <c r="BL769" s="628"/>
      <c r="BM769" s="628"/>
      <c r="BN769" s="628">
        <f t="shared" si="1469"/>
        <v>109000</v>
      </c>
      <c r="BO769" s="628">
        <f t="shared" si="1475"/>
        <v>0</v>
      </c>
      <c r="BP769" s="628"/>
      <c r="BQ769" s="628"/>
      <c r="BR769" s="628">
        <f t="shared" si="1417"/>
        <v>0</v>
      </c>
      <c r="BS769" s="628">
        <f>[11]Лист1!$D$58</f>
        <v>109000</v>
      </c>
      <c r="BT769" s="628"/>
      <c r="BU769" s="628">
        <f t="shared" si="1470"/>
        <v>109000</v>
      </c>
      <c r="BV769" s="258"/>
      <c r="BW769" s="258"/>
      <c r="BX769" s="258"/>
      <c r="BY769" s="258"/>
      <c r="BZ769" s="538">
        <f>[11]Лист1!$D$58</f>
        <v>109000</v>
      </c>
      <c r="CE769" s="695" t="e">
        <f t="shared" si="1474"/>
        <v>#DIV/0!</v>
      </c>
    </row>
    <row r="770" spans="1:12295" s="25" customFormat="1" ht="25.5" hidden="1" customHeight="1" x14ac:dyDescent="0.25">
      <c r="B770" s="526"/>
      <c r="C770" s="132"/>
      <c r="D770" s="168">
        <f t="shared" si="1465"/>
        <v>0</v>
      </c>
      <c r="E770" s="168"/>
      <c r="F770" s="168"/>
      <c r="G770" s="258"/>
      <c r="H770" s="258"/>
      <c r="I770" s="875"/>
      <c r="J770" s="834"/>
      <c r="K770" s="168">
        <f t="shared" si="1466"/>
        <v>0</v>
      </c>
      <c r="L770" s="695" t="e">
        <f t="shared" si="1359"/>
        <v>#DIV/0!</v>
      </c>
      <c r="M770" s="168"/>
      <c r="N770" s="683"/>
      <c r="O770" s="628"/>
      <c r="P770" s="683"/>
      <c r="Q770" s="628"/>
      <c r="R770" s="683"/>
      <c r="S770" s="628"/>
      <c r="T770" s="683"/>
      <c r="U770" s="986"/>
      <c r="V770" s="986">
        <f t="shared" si="1460"/>
        <v>630687.66593000002</v>
      </c>
      <c r="W770" s="986"/>
      <c r="X770" s="986"/>
      <c r="Y770" s="986">
        <f t="shared" si="1461"/>
        <v>630687.66593000002</v>
      </c>
      <c r="Z770" s="986">
        <f t="shared" si="1462"/>
        <v>630687.66593000002</v>
      </c>
      <c r="AA770" s="986">
        <f t="shared" si="1463"/>
        <v>0</v>
      </c>
      <c r="AB770" s="986"/>
      <c r="AC770" s="986">
        <v>630687.66593000002</v>
      </c>
      <c r="AD770" s="692" t="e">
        <f t="shared" si="1464"/>
        <v>#DIV/0!</v>
      </c>
      <c r="AE770" s="168">
        <f t="shared" si="1467"/>
        <v>0</v>
      </c>
      <c r="AF770" s="695" t="e">
        <f t="shared" si="1360"/>
        <v>#DIV/0!</v>
      </c>
      <c r="AG770" s="258"/>
      <c r="AH770" s="695" t="e">
        <f t="shared" si="1370"/>
        <v>#DIV/0!</v>
      </c>
      <c r="AI770" s="41"/>
      <c r="AJ770" s="41"/>
      <c r="AK770" s="628"/>
      <c r="AL770" s="683"/>
      <c r="AM770" s="628"/>
      <c r="AN770" s="683"/>
      <c r="AO770" s="628"/>
      <c r="AP770" s="628">
        <f t="shared" si="1471"/>
        <v>0</v>
      </c>
      <c r="AQ770" s="683"/>
      <c r="AR770" s="168">
        <f t="shared" si="1468"/>
        <v>0</v>
      </c>
      <c r="AS770" s="695" t="e">
        <f t="shared" si="1362"/>
        <v>#DIV/0!</v>
      </c>
      <c r="AT770" s="258"/>
      <c r="AU770" s="695" t="e">
        <f t="shared" si="1375"/>
        <v>#DIV/0!</v>
      </c>
      <c r="AV770" s="41"/>
      <c r="AW770" s="695" t="e">
        <f t="shared" si="1410"/>
        <v>#DIV/0!</v>
      </c>
      <c r="AX770" s="168"/>
      <c r="AY770" s="695" t="e">
        <f t="shared" si="1390"/>
        <v>#DIV/0!</v>
      </c>
      <c r="AZ770" s="628"/>
      <c r="BA770" s="695" t="e">
        <f t="shared" si="1391"/>
        <v>#DIV/0!</v>
      </c>
      <c r="BB770" s="628">
        <v>0</v>
      </c>
      <c r="BC770" s="628">
        <f t="shared" si="1411"/>
        <v>0</v>
      </c>
      <c r="BD770" s="628">
        <f t="shared" si="1412"/>
        <v>0</v>
      </c>
      <c r="BE770" s="628"/>
      <c r="BF770" s="628"/>
      <c r="BG770" s="628"/>
      <c r="BH770" s="628"/>
      <c r="BI770" s="628"/>
      <c r="BJ770" s="628">
        <f t="shared" si="1414"/>
        <v>0</v>
      </c>
      <c r="BK770" s="628"/>
      <c r="BL770" s="628"/>
      <c r="BM770" s="628"/>
      <c r="BN770" s="628">
        <f t="shared" si="1469"/>
        <v>109000</v>
      </c>
      <c r="BO770" s="628">
        <f t="shared" si="1475"/>
        <v>0</v>
      </c>
      <c r="BP770" s="628"/>
      <c r="BQ770" s="628"/>
      <c r="BR770" s="628">
        <f t="shared" si="1417"/>
        <v>0</v>
      </c>
      <c r="BS770" s="628">
        <f>[11]Лист1!$D$58</f>
        <v>109000</v>
      </c>
      <c r="BT770" s="628"/>
      <c r="BU770" s="628">
        <f t="shared" si="1470"/>
        <v>109000</v>
      </c>
      <c r="BV770" s="258"/>
      <c r="BW770" s="258"/>
      <c r="BX770" s="258"/>
      <c r="BY770" s="258"/>
      <c r="BZ770" s="538">
        <f>[11]Лист1!$D$58</f>
        <v>109000</v>
      </c>
      <c r="CE770" s="695" t="e">
        <f t="shared" si="1474"/>
        <v>#DIV/0!</v>
      </c>
    </row>
    <row r="771" spans="1:12295" s="530" customFormat="1" ht="147" hidden="1" customHeight="1" x14ac:dyDescent="0.35">
      <c r="B771" s="526" t="s">
        <v>15</v>
      </c>
      <c r="C771" s="260" t="s">
        <v>360</v>
      </c>
      <c r="D771" s="168">
        <f t="shared" si="1465"/>
        <v>0</v>
      </c>
      <c r="E771" s="168">
        <f>E772+E773</f>
        <v>395495.61099000002</v>
      </c>
      <c r="F771" s="168"/>
      <c r="G771" s="235"/>
      <c r="H771" s="235"/>
      <c r="I771" s="235"/>
      <c r="J771" s="235"/>
      <c r="K771" s="168">
        <f t="shared" si="1466"/>
        <v>0</v>
      </c>
      <c r="L771" s="695" t="e">
        <f t="shared" si="1359"/>
        <v>#DIV/0!</v>
      </c>
      <c r="M771" s="168">
        <f>M772+M773</f>
        <v>67843.648199999996</v>
      </c>
      <c r="N771" s="683"/>
      <c r="O771" s="628"/>
      <c r="P771" s="683"/>
      <c r="Q771" s="628"/>
      <c r="R771" s="683"/>
      <c r="S771" s="628"/>
      <c r="T771" s="683"/>
      <c r="U771" s="986"/>
      <c r="V771" s="986">
        <f t="shared" si="1460"/>
        <v>630688.66593000002</v>
      </c>
      <c r="W771" s="986"/>
      <c r="X771" s="986"/>
      <c r="Y771" s="986">
        <f t="shared" si="1461"/>
        <v>630688.66593000002</v>
      </c>
      <c r="Z771" s="986">
        <f t="shared" si="1462"/>
        <v>1026184.2769200001</v>
      </c>
      <c r="AA771" s="986">
        <f t="shared" si="1463"/>
        <v>395495.61099000002</v>
      </c>
      <c r="AB771" s="986"/>
      <c r="AC771" s="986">
        <v>630688.66593000002</v>
      </c>
      <c r="AD771" s="692" t="e">
        <f t="shared" si="1464"/>
        <v>#DIV/0!</v>
      </c>
      <c r="AE771" s="168">
        <f t="shared" si="1467"/>
        <v>0</v>
      </c>
      <c r="AF771" s="695" t="e">
        <f t="shared" si="1360"/>
        <v>#DIV/0!</v>
      </c>
      <c r="AG771" s="235">
        <f>AG772+AG773</f>
        <v>67843.648199999996</v>
      </c>
      <c r="AH771" s="695">
        <f t="shared" si="1370"/>
        <v>0.17154083715410789</v>
      </c>
      <c r="AI771" s="194"/>
      <c r="AJ771" s="114"/>
      <c r="AK771" s="628"/>
      <c r="AL771" s="683"/>
      <c r="AM771" s="628"/>
      <c r="AN771" s="683"/>
      <c r="AO771" s="628"/>
      <c r="AP771" s="628"/>
      <c r="AQ771" s="683"/>
      <c r="AR771" s="168">
        <f t="shared" si="1468"/>
        <v>0</v>
      </c>
      <c r="AS771" s="695" t="e">
        <f t="shared" si="1362"/>
        <v>#DIV/0!</v>
      </c>
      <c r="AT771" s="235">
        <f>AT772+AT773</f>
        <v>395495.61099000002</v>
      </c>
      <c r="AU771" s="695">
        <f t="shared" si="1375"/>
        <v>1</v>
      </c>
      <c r="AV771" s="194"/>
      <c r="AW771" s="695" t="e">
        <f t="shared" si="1410"/>
        <v>#DIV/0!</v>
      </c>
      <c r="AX771" s="168"/>
      <c r="AY771" s="695" t="e">
        <f t="shared" si="1390"/>
        <v>#DIV/0!</v>
      </c>
      <c r="AZ771" s="628"/>
      <c r="BA771" s="695" t="e">
        <f t="shared" si="1391"/>
        <v>#DIV/0!</v>
      </c>
      <c r="BB771" s="628">
        <v>0</v>
      </c>
      <c r="BC771" s="628"/>
      <c r="BD771" s="628"/>
      <c r="BE771" s="628">
        <f t="shared" ref="BE771:BE777" si="1476">BF771+BG771+BH771+BI771</f>
        <v>0</v>
      </c>
      <c r="BF771" s="628">
        <f>BF772+BF773</f>
        <v>0</v>
      </c>
      <c r="BG771" s="628"/>
      <c r="BH771" s="628"/>
      <c r="BI771" s="628"/>
      <c r="BJ771" s="628"/>
      <c r="BK771" s="628"/>
      <c r="BL771" s="628"/>
      <c r="BM771" s="628"/>
      <c r="BN771" s="628">
        <f t="shared" si="1469"/>
        <v>109000</v>
      </c>
      <c r="BO771" s="628"/>
      <c r="BP771" s="628"/>
      <c r="BQ771" s="628"/>
      <c r="BR771" s="628"/>
      <c r="BS771" s="628">
        <f>[11]Лист1!$D$58</f>
        <v>109000</v>
      </c>
      <c r="BT771" s="628"/>
      <c r="BU771" s="628">
        <f t="shared" si="1470"/>
        <v>109000</v>
      </c>
      <c r="BV771" s="194">
        <f>BV772+BV773</f>
        <v>625000</v>
      </c>
      <c r="BW771" s="194"/>
      <c r="BX771" s="194"/>
      <c r="BY771" s="235"/>
      <c r="BZ771" s="538">
        <f>[11]Лист1!$D$58</f>
        <v>109000</v>
      </c>
      <c r="CE771" s="695" t="e">
        <f t="shared" si="1474"/>
        <v>#DIV/0!</v>
      </c>
    </row>
    <row r="772" spans="1:12295" s="45" customFormat="1" ht="54" hidden="1" customHeight="1" x14ac:dyDescent="0.25">
      <c r="B772" s="526"/>
      <c r="C772" s="97" t="s">
        <v>31</v>
      </c>
      <c r="D772" s="168">
        <f t="shared" si="1465"/>
        <v>0</v>
      </c>
      <c r="E772" s="168">
        <f>E776</f>
        <v>79099.122180000006</v>
      </c>
      <c r="F772" s="168"/>
      <c r="G772" s="166"/>
      <c r="H772" s="166"/>
      <c r="I772" s="166"/>
      <c r="J772" s="166">
        <f>K772+M772+Q772</f>
        <v>13568.72964</v>
      </c>
      <c r="K772" s="168">
        <f t="shared" si="1466"/>
        <v>0</v>
      </c>
      <c r="L772" s="695" t="e">
        <f t="shared" si="1359"/>
        <v>#DIV/0!</v>
      </c>
      <c r="M772" s="168">
        <f>M776</f>
        <v>13568.72964</v>
      </c>
      <c r="N772" s="683"/>
      <c r="O772" s="628"/>
      <c r="P772" s="683"/>
      <c r="Q772" s="628"/>
      <c r="R772" s="683"/>
      <c r="S772" s="628"/>
      <c r="T772" s="683"/>
      <c r="U772" s="986"/>
      <c r="V772" s="986">
        <f t="shared" si="1460"/>
        <v>630689.66593000002</v>
      </c>
      <c r="W772" s="986"/>
      <c r="X772" s="986"/>
      <c r="Y772" s="986">
        <f t="shared" si="1461"/>
        <v>630689.66593000002</v>
      </c>
      <c r="Z772" s="986">
        <f t="shared" si="1462"/>
        <v>709788.78811000008</v>
      </c>
      <c r="AA772" s="986">
        <f t="shared" si="1463"/>
        <v>79099.122180000006</v>
      </c>
      <c r="AB772" s="986"/>
      <c r="AC772" s="986">
        <v>630689.66593000002</v>
      </c>
      <c r="AD772" s="692" t="e">
        <f t="shared" si="1464"/>
        <v>#DIV/0!</v>
      </c>
      <c r="AE772" s="168">
        <f t="shared" si="1467"/>
        <v>0</v>
      </c>
      <c r="AF772" s="695" t="e">
        <f t="shared" si="1360"/>
        <v>#DIV/0!</v>
      </c>
      <c r="AG772" s="166">
        <f>AG776</f>
        <v>13568.72964</v>
      </c>
      <c r="AH772" s="695">
        <f t="shared" si="1370"/>
        <v>0.17154083719314417</v>
      </c>
      <c r="AI772" s="622"/>
      <c r="AJ772" s="683"/>
      <c r="AK772" s="628"/>
      <c r="AL772" s="683"/>
      <c r="AM772" s="628"/>
      <c r="AN772" s="683"/>
      <c r="AO772" s="628"/>
      <c r="AP772" s="628">
        <f t="shared" ref="AP772" si="1477">AR772+AT772+AX772</f>
        <v>79099.122180000006</v>
      </c>
      <c r="AQ772" s="683"/>
      <c r="AR772" s="168">
        <f t="shared" si="1468"/>
        <v>0</v>
      </c>
      <c r="AS772" s="695" t="e">
        <f t="shared" si="1362"/>
        <v>#DIV/0!</v>
      </c>
      <c r="AT772" s="166">
        <f>AT776</f>
        <v>79099.122180000006</v>
      </c>
      <c r="AU772" s="695">
        <f t="shared" si="1375"/>
        <v>1</v>
      </c>
      <c r="AV772" s="622"/>
      <c r="AW772" s="695" t="e">
        <f t="shared" si="1410"/>
        <v>#DIV/0!</v>
      </c>
      <c r="AX772" s="168"/>
      <c r="AY772" s="695" t="e">
        <f t="shared" si="1390"/>
        <v>#DIV/0!</v>
      </c>
      <c r="AZ772" s="628"/>
      <c r="BA772" s="695" t="e">
        <f t="shared" si="1391"/>
        <v>#DIV/0!</v>
      </c>
      <c r="BB772" s="628">
        <v>0</v>
      </c>
      <c r="BC772" s="628"/>
      <c r="BD772" s="628"/>
      <c r="BE772" s="628">
        <f t="shared" si="1476"/>
        <v>0</v>
      </c>
      <c r="BF772" s="628">
        <f>BF776</f>
        <v>0</v>
      </c>
      <c r="BG772" s="628"/>
      <c r="BH772" s="628"/>
      <c r="BI772" s="628"/>
      <c r="BJ772" s="628" t="e">
        <f t="shared" ref="BJ772" si="1478">BK772+BL772+BM772</f>
        <v>#REF!</v>
      </c>
      <c r="BK772" s="628" t="e">
        <f>BK549+#REF!+BK733</f>
        <v>#REF!</v>
      </c>
      <c r="BL772" s="628"/>
      <c r="BM772" s="628"/>
      <c r="BN772" s="628">
        <f t="shared" si="1469"/>
        <v>109000</v>
      </c>
      <c r="BO772" s="628" t="e">
        <f>BO549+#REF!+BO733</f>
        <v>#REF!</v>
      </c>
      <c r="BP772" s="628"/>
      <c r="BQ772" s="628"/>
      <c r="BR772" s="628"/>
      <c r="BS772" s="628">
        <f>[11]Лист1!$D$58</f>
        <v>109000</v>
      </c>
      <c r="BT772" s="628"/>
      <c r="BU772" s="628">
        <f t="shared" si="1470"/>
        <v>109000</v>
      </c>
      <c r="BV772" s="504">
        <f>BV776</f>
        <v>125000</v>
      </c>
      <c r="BW772" s="519"/>
      <c r="BX772" s="504"/>
      <c r="BY772" s="504"/>
      <c r="BZ772" s="538">
        <f>[11]Лист1!$D$58</f>
        <v>109000</v>
      </c>
      <c r="CE772" s="695" t="e">
        <f t="shared" si="1474"/>
        <v>#DIV/0!</v>
      </c>
    </row>
    <row r="773" spans="1:12295" s="40" customFormat="1" ht="54" hidden="1" customHeight="1" x14ac:dyDescent="0.25">
      <c r="B773" s="526"/>
      <c r="C773" s="475" t="s">
        <v>286</v>
      </c>
      <c r="D773" s="168">
        <f t="shared" si="1465"/>
        <v>0</v>
      </c>
      <c r="E773" s="168">
        <f>E777</f>
        <v>316396.48881000001</v>
      </c>
      <c r="F773" s="168"/>
      <c r="G773" s="885"/>
      <c r="H773" s="885"/>
      <c r="I773" s="885"/>
      <c r="J773" s="885"/>
      <c r="K773" s="168">
        <f t="shared" si="1466"/>
        <v>0</v>
      </c>
      <c r="L773" s="695" t="e">
        <f t="shared" si="1359"/>
        <v>#DIV/0!</v>
      </c>
      <c r="M773" s="168">
        <f>M777</f>
        <v>54274.918559999998</v>
      </c>
      <c r="N773" s="683"/>
      <c r="O773" s="628"/>
      <c r="P773" s="683"/>
      <c r="Q773" s="628"/>
      <c r="R773" s="683"/>
      <c r="S773" s="628"/>
      <c r="T773" s="683"/>
      <c r="U773" s="986"/>
      <c r="V773" s="986">
        <f t="shared" si="1460"/>
        <v>630690.66593000002</v>
      </c>
      <c r="W773" s="986"/>
      <c r="X773" s="986"/>
      <c r="Y773" s="986">
        <f t="shared" si="1461"/>
        <v>630690.66593000002</v>
      </c>
      <c r="Z773" s="986">
        <f t="shared" si="1462"/>
        <v>947087.15474000003</v>
      </c>
      <c r="AA773" s="986">
        <f t="shared" si="1463"/>
        <v>316396.48881000001</v>
      </c>
      <c r="AB773" s="986"/>
      <c r="AC773" s="986">
        <v>630690.66593000002</v>
      </c>
      <c r="AD773" s="692" t="e">
        <f t="shared" si="1464"/>
        <v>#DIV/0!</v>
      </c>
      <c r="AE773" s="168">
        <f t="shared" si="1467"/>
        <v>0</v>
      </c>
      <c r="AF773" s="695" t="e">
        <f t="shared" si="1360"/>
        <v>#DIV/0!</v>
      </c>
      <c r="AG773" s="885">
        <f>AG777</f>
        <v>54274.918559999998</v>
      </c>
      <c r="AH773" s="695">
        <f t="shared" si="1370"/>
        <v>0.17154083714434884</v>
      </c>
      <c r="AI773" s="341"/>
      <c r="AJ773" s="683"/>
      <c r="AK773" s="628"/>
      <c r="AL773" s="683"/>
      <c r="AM773" s="628"/>
      <c r="AN773" s="683"/>
      <c r="AO773" s="628"/>
      <c r="AP773" s="628"/>
      <c r="AQ773" s="683"/>
      <c r="AR773" s="168">
        <f t="shared" si="1468"/>
        <v>0</v>
      </c>
      <c r="AS773" s="695" t="e">
        <f t="shared" si="1362"/>
        <v>#DIV/0!</v>
      </c>
      <c r="AT773" s="885">
        <f>AT777</f>
        <v>316396.48881000001</v>
      </c>
      <c r="AU773" s="695">
        <f t="shared" si="1375"/>
        <v>1</v>
      </c>
      <c r="AV773" s="341"/>
      <c r="AW773" s="695" t="e">
        <f t="shared" si="1410"/>
        <v>#DIV/0!</v>
      </c>
      <c r="AX773" s="168"/>
      <c r="AY773" s="695" t="e">
        <f t="shared" si="1390"/>
        <v>#DIV/0!</v>
      </c>
      <c r="AZ773" s="628"/>
      <c r="BA773" s="695" t="e">
        <f t="shared" si="1391"/>
        <v>#DIV/0!</v>
      </c>
      <c r="BB773" s="628">
        <v>0</v>
      </c>
      <c r="BC773" s="628"/>
      <c r="BD773" s="628"/>
      <c r="BE773" s="628">
        <f t="shared" si="1476"/>
        <v>0</v>
      </c>
      <c r="BF773" s="628">
        <f>BF777</f>
        <v>0</v>
      </c>
      <c r="BG773" s="628"/>
      <c r="BH773" s="628"/>
      <c r="BI773" s="628"/>
      <c r="BJ773" s="628"/>
      <c r="BK773" s="628"/>
      <c r="BL773" s="628"/>
      <c r="BM773" s="628"/>
      <c r="BN773" s="628">
        <f t="shared" si="1469"/>
        <v>109000</v>
      </c>
      <c r="BO773" s="628"/>
      <c r="BP773" s="628"/>
      <c r="BQ773" s="628"/>
      <c r="BR773" s="628"/>
      <c r="BS773" s="628">
        <f>[11]Лист1!$D$58</f>
        <v>109000</v>
      </c>
      <c r="BT773" s="628"/>
      <c r="BU773" s="628">
        <f t="shared" si="1470"/>
        <v>109000</v>
      </c>
      <c r="BV773" s="341">
        <f>BV777</f>
        <v>500000</v>
      </c>
      <c r="BW773" s="341"/>
      <c r="BX773" s="341"/>
      <c r="BY773" s="341"/>
      <c r="BZ773" s="538">
        <f>[11]Лист1!$D$58</f>
        <v>109000</v>
      </c>
      <c r="CE773" s="695" t="e">
        <f t="shared" si="1474"/>
        <v>#DIV/0!</v>
      </c>
    </row>
    <row r="774" spans="1:12295" s="40" customFormat="1" ht="114" hidden="1" customHeight="1" x14ac:dyDescent="0.25">
      <c r="B774" s="526" t="s">
        <v>467</v>
      </c>
      <c r="C774" s="99" t="s">
        <v>440</v>
      </c>
      <c r="D774" s="168">
        <f t="shared" si="1465"/>
        <v>0</v>
      </c>
      <c r="E774" s="168"/>
      <c r="F774" s="168"/>
      <c r="G774" s="885"/>
      <c r="H774" s="885"/>
      <c r="I774" s="168">
        <v>0</v>
      </c>
      <c r="J774" s="168">
        <v>0</v>
      </c>
      <c r="K774" s="168">
        <f t="shared" si="1466"/>
        <v>0</v>
      </c>
      <c r="L774" s="695" t="e">
        <f t="shared" si="1359"/>
        <v>#DIV/0!</v>
      </c>
      <c r="M774" s="168"/>
      <c r="N774" s="683"/>
      <c r="O774" s="628"/>
      <c r="P774" s="683"/>
      <c r="Q774" s="628"/>
      <c r="R774" s="683"/>
      <c r="S774" s="628"/>
      <c r="T774" s="683"/>
      <c r="U774" s="986"/>
      <c r="V774" s="986">
        <f t="shared" si="1460"/>
        <v>630691.66593000002</v>
      </c>
      <c r="W774" s="986"/>
      <c r="X774" s="986"/>
      <c r="Y774" s="986">
        <f t="shared" si="1461"/>
        <v>630691.66593000002</v>
      </c>
      <c r="Z774" s="986">
        <f t="shared" si="1462"/>
        <v>630691.66593000002</v>
      </c>
      <c r="AA774" s="986">
        <f t="shared" si="1463"/>
        <v>0</v>
      </c>
      <c r="AB774" s="986"/>
      <c r="AC774" s="986">
        <v>630691.66593000002</v>
      </c>
      <c r="AD774" s="692" t="e">
        <f t="shared" si="1464"/>
        <v>#DIV/0!</v>
      </c>
      <c r="AE774" s="168">
        <f t="shared" si="1467"/>
        <v>0</v>
      </c>
      <c r="AF774" s="695" t="e">
        <f t="shared" si="1360"/>
        <v>#DIV/0!</v>
      </c>
      <c r="AG774" s="885"/>
      <c r="AH774" s="695" t="e">
        <f t="shared" si="1370"/>
        <v>#DIV/0!</v>
      </c>
      <c r="AI774" s="341"/>
      <c r="AJ774" s="683"/>
      <c r="AK774" s="628"/>
      <c r="AL774" s="683"/>
      <c r="AM774" s="628"/>
      <c r="AN774" s="683"/>
      <c r="AO774" s="628"/>
      <c r="AP774" s="628">
        <f>AR774-AE774</f>
        <v>0</v>
      </c>
      <c r="AQ774" s="683"/>
      <c r="AR774" s="168">
        <f t="shared" si="1468"/>
        <v>0</v>
      </c>
      <c r="AS774" s="695" t="e">
        <f t="shared" si="1362"/>
        <v>#DIV/0!</v>
      </c>
      <c r="AT774" s="885"/>
      <c r="AU774" s="695" t="e">
        <f t="shared" si="1375"/>
        <v>#DIV/0!</v>
      </c>
      <c r="AV774" s="341"/>
      <c r="AW774" s="695" t="e">
        <f t="shared" si="1410"/>
        <v>#DIV/0!</v>
      </c>
      <c r="AX774" s="168"/>
      <c r="AY774" s="695" t="e">
        <f t="shared" si="1390"/>
        <v>#DIV/0!</v>
      </c>
      <c r="AZ774" s="628"/>
      <c r="BA774" s="695" t="e">
        <f t="shared" si="1391"/>
        <v>#DIV/0!</v>
      </c>
      <c r="BB774" s="628">
        <v>0</v>
      </c>
      <c r="BC774" s="628"/>
      <c r="BD774" s="628"/>
      <c r="BE774" s="628"/>
      <c r="BF774" s="628"/>
      <c r="BG774" s="628"/>
      <c r="BH774" s="628"/>
      <c r="BI774" s="628"/>
      <c r="BJ774" s="628"/>
      <c r="BK774" s="628"/>
      <c r="BL774" s="628"/>
      <c r="BM774" s="628"/>
      <c r="BN774" s="628">
        <f t="shared" si="1469"/>
        <v>200000</v>
      </c>
      <c r="BO774" s="628"/>
      <c r="BP774" s="628"/>
      <c r="BQ774" s="628"/>
      <c r="BR774" s="628"/>
      <c r="BS774" s="628">
        <v>200000</v>
      </c>
      <c r="BT774" s="628">
        <f>BU774-BN774</f>
        <v>-200000</v>
      </c>
      <c r="BU774" s="628">
        <f t="shared" si="1470"/>
        <v>0</v>
      </c>
      <c r="BV774" s="341"/>
      <c r="BW774" s="341"/>
      <c r="BX774" s="341"/>
      <c r="BY774" s="341"/>
      <c r="BZ774" s="538">
        <v>0</v>
      </c>
      <c r="CE774" s="695" t="e">
        <f t="shared" si="1474"/>
        <v>#DIV/0!</v>
      </c>
    </row>
    <row r="775" spans="1:12295" s="70" customFormat="1" ht="162" customHeight="1" x14ac:dyDescent="0.3">
      <c r="A775" s="203"/>
      <c r="B775" s="526" t="s">
        <v>432</v>
      </c>
      <c r="C775" s="99" t="s">
        <v>341</v>
      </c>
      <c r="D775" s="168">
        <f t="shared" ref="D775:D777" si="1479">E775+G775+H775+I775</f>
        <v>625000</v>
      </c>
      <c r="E775" s="168">
        <f>E776+E777</f>
        <v>395495.61099000002</v>
      </c>
      <c r="F775" s="168">
        <f t="shared" ref="F775:I775" si="1480">F776+F777</f>
        <v>0</v>
      </c>
      <c r="G775" s="168">
        <f t="shared" si="1480"/>
        <v>0</v>
      </c>
      <c r="H775" s="168">
        <f t="shared" si="1480"/>
        <v>0</v>
      </c>
      <c r="I775" s="168">
        <f t="shared" si="1480"/>
        <v>229504.38900999998</v>
      </c>
      <c r="J775" s="168">
        <f>J776+J777</f>
        <v>-557156.35179999995</v>
      </c>
      <c r="K775" s="168">
        <f t="shared" ref="K775:K777" si="1481">M775+Q775+S775+U775</f>
        <v>67843.648199999996</v>
      </c>
      <c r="L775" s="695">
        <f t="shared" ref="L775:L791" si="1482">K775/D775</f>
        <v>0.10854983711999999</v>
      </c>
      <c r="M775" s="168">
        <f>M776+M777</f>
        <v>67843.648199999996</v>
      </c>
      <c r="N775" s="695">
        <f>M775/E775</f>
        <v>0.17154083715410789</v>
      </c>
      <c r="O775" s="628"/>
      <c r="P775" s="683"/>
      <c r="Q775" s="628"/>
      <c r="R775" s="683"/>
      <c r="S775" s="628"/>
      <c r="T775" s="683"/>
      <c r="U775" s="168">
        <f>U776+U777</f>
        <v>0</v>
      </c>
      <c r="V775" s="628">
        <f>W775+X775+Y775</f>
        <v>0</v>
      </c>
      <c r="W775" s="628">
        <f>W776+W777</f>
        <v>0</v>
      </c>
      <c r="X775" s="628"/>
      <c r="Y775" s="628"/>
      <c r="Z775" s="628">
        <f>AA775+AB775+AC775</f>
        <v>432647</v>
      </c>
      <c r="AA775" s="628">
        <f>AA776+AA777</f>
        <v>432647</v>
      </c>
      <c r="AB775" s="628"/>
      <c r="AC775" s="628"/>
      <c r="AD775" s="695">
        <f>U775/I775</f>
        <v>0</v>
      </c>
      <c r="AE775" s="168">
        <f t="shared" ref="AE775:AE777" si="1483">AG775+AK775+AM775+AO775</f>
        <v>67843.648199999996</v>
      </c>
      <c r="AF775" s="695">
        <f t="shared" ref="AF775:AF791" si="1484">AE775/D775</f>
        <v>0.10854983711999999</v>
      </c>
      <c r="AG775" s="168">
        <f>AG776+AG777</f>
        <v>67843.648199999996</v>
      </c>
      <c r="AH775" s="695">
        <f t="shared" ref="AH775:AH835" si="1485">AG775/E775</f>
        <v>0.17154083715410789</v>
      </c>
      <c r="AI775" s="628"/>
      <c r="AJ775" s="683"/>
      <c r="AK775" s="628"/>
      <c r="AL775" s="683"/>
      <c r="AM775" s="628"/>
      <c r="AN775" s="683"/>
      <c r="AO775" s="932">
        <f>AO776+AO777</f>
        <v>0</v>
      </c>
      <c r="AP775" s="628">
        <v>0</v>
      </c>
      <c r="AQ775" s="695">
        <f>AO775/I775</f>
        <v>0</v>
      </c>
      <c r="AR775" s="168">
        <f t="shared" ref="AR775:AR777" si="1486">AT775+AX775+AZ775+BB775</f>
        <v>587372.53376999998</v>
      </c>
      <c r="AS775" s="695">
        <f t="shared" ref="AS775:AS791" si="1487">AR775/D775</f>
        <v>0.93979605403199995</v>
      </c>
      <c r="AT775" s="168">
        <f>AT776+AT777</f>
        <v>395495.61099000002</v>
      </c>
      <c r="AU775" s="695">
        <f t="shared" ref="AU775:AU790" si="1488">AT775/E775</f>
        <v>1</v>
      </c>
      <c r="AV775" s="628"/>
      <c r="AW775" s="695"/>
      <c r="AX775" s="168"/>
      <c r="AY775" s="695"/>
      <c r="AZ775" s="628"/>
      <c r="BA775" s="695"/>
      <c r="BB775" s="168">
        <f>BB776+BB777</f>
        <v>191876.92277999999</v>
      </c>
      <c r="BC775" s="628"/>
      <c r="BD775" s="628"/>
      <c r="BE775" s="628">
        <f t="shared" si="1476"/>
        <v>0</v>
      </c>
      <c r="BF775" s="628">
        <f>BF776+BF777</f>
        <v>0</v>
      </c>
      <c r="BG775" s="628"/>
      <c r="BH775" s="628"/>
      <c r="BI775" s="628"/>
      <c r="BJ775" s="628">
        <f>BK775+BL775+BM775</f>
        <v>0</v>
      </c>
      <c r="BK775" s="628">
        <f>BK776+BK777</f>
        <v>0</v>
      </c>
      <c r="BL775" s="628"/>
      <c r="BM775" s="628"/>
      <c r="BN775" s="628">
        <f>BO775+BR775+BS775</f>
        <v>625000</v>
      </c>
      <c r="BO775" s="628">
        <f>BO776+BO777</f>
        <v>625000</v>
      </c>
      <c r="BP775" s="628"/>
      <c r="BQ775" s="628"/>
      <c r="BR775" s="628"/>
      <c r="BS775" s="628"/>
      <c r="BT775" s="628">
        <v>0</v>
      </c>
      <c r="BU775" s="628">
        <f t="shared" ref="BU775:BU777" si="1489">BV775+BX775+BY775+BZ775</f>
        <v>625000</v>
      </c>
      <c r="BV775" s="562">
        <f>BV776+BV777</f>
        <v>625000</v>
      </c>
      <c r="BW775" s="512"/>
      <c r="BX775" s="508"/>
      <c r="BY775" s="508"/>
      <c r="BZ775" s="203"/>
      <c r="CA775" s="508"/>
      <c r="CB775" s="508"/>
      <c r="CC775" s="508"/>
      <c r="CD775" s="508"/>
      <c r="CE775" s="695">
        <f t="shared" si="1474"/>
        <v>0.83604903421537402</v>
      </c>
      <c r="CF775" s="508"/>
      <c r="CG775" s="508"/>
      <c r="CH775" s="508"/>
      <c r="CI775" s="508"/>
      <c r="CJ775" s="508"/>
      <c r="CK775" s="508"/>
      <c r="CL775" s="508"/>
      <c r="CM775" s="508"/>
      <c r="CN775" s="508"/>
      <c r="CO775" s="89"/>
      <c r="CP775" s="89"/>
      <c r="CQ775" s="89"/>
      <c r="CR775" s="89"/>
      <c r="CS775" s="89"/>
      <c r="CT775" s="508"/>
      <c r="CU775" s="508"/>
      <c r="CV775" s="89"/>
      <c r="CW775" s="89"/>
      <c r="CX775" s="508"/>
      <c r="CY775" s="508"/>
      <c r="CZ775" s="89"/>
      <c r="DA775" s="89"/>
      <c r="DB775" s="508"/>
      <c r="DC775" s="508"/>
      <c r="DD775" s="508"/>
      <c r="DE775" s="508"/>
      <c r="DF775" s="508"/>
      <c r="DG775" s="508"/>
      <c r="DH775" s="508"/>
      <c r="DI775" s="89"/>
      <c r="DJ775" s="89"/>
      <c r="DK775" s="508"/>
      <c r="DL775" s="508"/>
      <c r="DM775" s="89"/>
      <c r="DN775" s="89"/>
      <c r="DO775" s="508"/>
      <c r="DP775" s="508"/>
      <c r="DQ775" s="508"/>
      <c r="DR775" s="508"/>
      <c r="DS775" s="508"/>
      <c r="DT775" s="203"/>
      <c r="DU775" s="107"/>
      <c r="DV775" s="508"/>
      <c r="DW775" s="508"/>
      <c r="DX775" s="508"/>
      <c r="DY775" s="508"/>
      <c r="DZ775" s="508"/>
      <c r="EA775" s="508"/>
      <c r="EB775" s="508"/>
      <c r="EC775" s="168"/>
      <c r="ED775" s="168"/>
      <c r="EE775" s="168"/>
      <c r="EF775" s="168"/>
      <c r="EG775" s="168"/>
      <c r="EH775" s="168"/>
      <c r="EI775" s="168"/>
      <c r="EJ775" s="168"/>
      <c r="EK775" s="168"/>
      <c r="EL775" s="168"/>
      <c r="EM775" s="168"/>
      <c r="EN775" s="168"/>
      <c r="EO775" s="168"/>
      <c r="EP775" s="168"/>
      <c r="EQ775" s="168"/>
      <c r="ER775" s="168"/>
      <c r="ES775" s="168"/>
      <c r="ET775" s="168"/>
      <c r="EU775" s="168"/>
      <c r="EV775" s="168"/>
      <c r="EW775" s="168"/>
      <c r="EX775" s="168"/>
      <c r="EY775" s="168"/>
      <c r="EZ775" s="168"/>
      <c r="FA775" s="168"/>
      <c r="FB775" s="168"/>
      <c r="FC775" s="168"/>
      <c r="FD775" s="168"/>
      <c r="FE775" s="168"/>
      <c r="FF775" s="168"/>
      <c r="FG775" s="168"/>
      <c r="FH775" s="168"/>
      <c r="FI775" s="168"/>
      <c r="FJ775" s="168"/>
      <c r="FK775" s="168"/>
      <c r="FL775" s="168"/>
      <c r="FM775" s="168"/>
      <c r="FN775" s="168"/>
      <c r="FO775" s="168"/>
      <c r="FP775" s="168"/>
      <c r="FQ775" s="168"/>
      <c r="FR775" s="168"/>
      <c r="FS775" s="168"/>
      <c r="FT775" s="168"/>
      <c r="FU775" s="508"/>
      <c r="FV775" s="508"/>
      <c r="FW775" s="508"/>
      <c r="FX775" s="508"/>
      <c r="FY775" s="508"/>
      <c r="FZ775" s="508"/>
      <c r="GA775" s="508"/>
      <c r="GB775" s="508"/>
      <c r="GC775" s="508"/>
      <c r="GD775" s="508"/>
      <c r="GE775" s="508"/>
      <c r="GF775" s="508"/>
      <c r="GG775" s="508"/>
      <c r="GH775" s="508"/>
      <c r="GI775" s="508"/>
      <c r="GJ775" s="508"/>
      <c r="GK775" s="508"/>
      <c r="GL775" s="508"/>
      <c r="GM775" s="508"/>
      <c r="GN775" s="508"/>
      <c r="GO775" s="508"/>
      <c r="GP775" s="508"/>
      <c r="GQ775" s="508"/>
      <c r="GR775" s="508"/>
      <c r="GS775" s="89"/>
      <c r="GT775" s="89"/>
      <c r="GU775" s="89"/>
      <c r="GV775" s="89"/>
      <c r="GW775" s="89"/>
      <c r="GX775" s="508"/>
      <c r="GY775" s="508"/>
      <c r="GZ775" s="89"/>
      <c r="HA775" s="89"/>
      <c r="HB775" s="508"/>
      <c r="HC775" s="508"/>
      <c r="HD775" s="89"/>
      <c r="HE775" s="89"/>
      <c r="HF775" s="508"/>
      <c r="HG775" s="508"/>
      <c r="HH775" s="508"/>
      <c r="HI775" s="508"/>
      <c r="HJ775" s="508"/>
      <c r="HK775" s="508"/>
      <c r="HL775" s="508"/>
      <c r="HM775" s="89"/>
      <c r="HN775" s="89"/>
      <c r="HO775" s="508"/>
      <c r="HP775" s="508"/>
      <c r="HQ775" s="89"/>
      <c r="HR775" s="89"/>
      <c r="HS775" s="508"/>
      <c r="HT775" s="508"/>
      <c r="HU775" s="508"/>
      <c r="HV775" s="508"/>
      <c r="HW775" s="508"/>
      <c r="HX775" s="203"/>
      <c r="HY775" s="107"/>
      <c r="HZ775" s="508"/>
      <c r="IA775" s="508"/>
      <c r="IB775" s="508"/>
      <c r="IC775" s="508"/>
      <c r="ID775" s="508"/>
      <c r="IE775" s="508"/>
      <c r="IF775" s="508"/>
      <c r="IG775" s="168"/>
      <c r="IH775" s="168"/>
      <c r="II775" s="168"/>
      <c r="IJ775" s="168"/>
      <c r="IK775" s="168"/>
      <c r="IL775" s="168"/>
      <c r="IM775" s="168"/>
      <c r="IN775" s="168"/>
      <c r="IO775" s="168"/>
      <c r="IP775" s="168"/>
      <c r="IQ775" s="168"/>
      <c r="IR775" s="168"/>
      <c r="IS775" s="168"/>
      <c r="IT775" s="168"/>
      <c r="IU775" s="168"/>
      <c r="IV775" s="168"/>
      <c r="IW775" s="168"/>
      <c r="IX775" s="168"/>
      <c r="IY775" s="168"/>
      <c r="IZ775" s="168"/>
      <c r="JA775" s="168"/>
      <c r="JB775" s="168"/>
      <c r="JC775" s="168"/>
      <c r="JD775" s="168"/>
      <c r="JE775" s="168"/>
      <c r="JF775" s="168"/>
      <c r="JG775" s="168"/>
      <c r="JH775" s="168"/>
      <c r="JI775" s="168"/>
      <c r="JJ775" s="168"/>
      <c r="JK775" s="168"/>
      <c r="JL775" s="168"/>
      <c r="JM775" s="168"/>
      <c r="JN775" s="168"/>
      <c r="JO775" s="168"/>
      <c r="JP775" s="168"/>
      <c r="JQ775" s="168"/>
      <c r="JR775" s="168"/>
      <c r="JS775" s="168"/>
      <c r="JT775" s="168"/>
      <c r="JU775" s="168"/>
      <c r="JV775" s="168"/>
      <c r="JW775" s="168"/>
      <c r="JX775" s="168"/>
      <c r="JY775" s="508"/>
      <c r="JZ775" s="508"/>
      <c r="KA775" s="508"/>
      <c r="KB775" s="508"/>
      <c r="KC775" s="508"/>
      <c r="KD775" s="508"/>
      <c r="KE775" s="508"/>
      <c r="KF775" s="508"/>
      <c r="KG775" s="508"/>
      <c r="KH775" s="508"/>
      <c r="KI775" s="508"/>
      <c r="KJ775" s="508"/>
      <c r="KK775" s="508"/>
      <c r="KL775" s="508"/>
      <c r="KM775" s="508"/>
      <c r="KN775" s="508"/>
      <c r="KO775" s="508"/>
      <c r="KP775" s="508"/>
      <c r="KQ775" s="508"/>
      <c r="KR775" s="508"/>
      <c r="KS775" s="508"/>
      <c r="KT775" s="508"/>
      <c r="KU775" s="508"/>
      <c r="KV775" s="508"/>
      <c r="KW775" s="89"/>
      <c r="KX775" s="89"/>
      <c r="KY775" s="89"/>
      <c r="KZ775" s="89"/>
      <c r="LA775" s="89"/>
      <c r="LB775" s="508"/>
      <c r="LC775" s="508"/>
      <c r="LD775" s="89"/>
      <c r="LE775" s="89"/>
      <c r="LF775" s="508"/>
      <c r="LG775" s="508"/>
      <c r="LH775" s="89"/>
      <c r="LI775" s="89"/>
      <c r="LJ775" s="508"/>
      <c r="LK775" s="508"/>
      <c r="LL775" s="508"/>
      <c r="LM775" s="508"/>
      <c r="LN775" s="508"/>
      <c r="LO775" s="508"/>
      <c r="LP775" s="508"/>
      <c r="LQ775" s="89"/>
      <c r="LR775" s="89"/>
      <c r="LS775" s="508"/>
      <c r="LT775" s="508"/>
      <c r="LU775" s="89"/>
      <c r="LV775" s="89"/>
      <c r="LW775" s="508"/>
      <c r="LX775" s="508"/>
      <c r="LY775" s="508"/>
      <c r="LZ775" s="508"/>
      <c r="MA775" s="508"/>
      <c r="MB775" s="203"/>
      <c r="MC775" s="107"/>
      <c r="MD775" s="508"/>
      <c r="ME775" s="508"/>
      <c r="MF775" s="508"/>
      <c r="MG775" s="508"/>
      <c r="MH775" s="508"/>
      <c r="MI775" s="508"/>
      <c r="MJ775" s="508"/>
      <c r="MK775" s="168"/>
      <c r="ML775" s="168"/>
      <c r="MM775" s="168"/>
      <c r="MN775" s="168"/>
      <c r="MO775" s="168"/>
      <c r="MP775" s="168"/>
      <c r="MQ775" s="168"/>
      <c r="MR775" s="168"/>
      <c r="MS775" s="168"/>
      <c r="MT775" s="168"/>
      <c r="MU775" s="168"/>
      <c r="MV775" s="168"/>
      <c r="MW775" s="168"/>
      <c r="MX775" s="168"/>
      <c r="MY775" s="168"/>
      <c r="MZ775" s="168"/>
      <c r="NA775" s="168"/>
      <c r="NB775" s="168"/>
      <c r="NC775" s="168"/>
      <c r="ND775" s="168"/>
      <c r="NE775" s="168"/>
      <c r="NF775" s="168"/>
      <c r="NG775" s="168"/>
      <c r="NH775" s="168"/>
      <c r="NI775" s="168"/>
      <c r="NJ775" s="168"/>
      <c r="NK775" s="168"/>
      <c r="NL775" s="168"/>
      <c r="NM775" s="168"/>
      <c r="NN775" s="168"/>
      <c r="NO775" s="168"/>
      <c r="NP775" s="168"/>
      <c r="NQ775" s="168"/>
      <c r="NR775" s="168"/>
      <c r="NS775" s="168"/>
      <c r="NT775" s="168"/>
      <c r="NU775" s="168"/>
      <c r="NV775" s="168"/>
      <c r="NW775" s="168"/>
      <c r="NX775" s="168"/>
      <c r="NY775" s="168"/>
      <c r="NZ775" s="168"/>
      <c r="OA775" s="168"/>
      <c r="OB775" s="168"/>
      <c r="OC775" s="508"/>
      <c r="OD775" s="508"/>
      <c r="OE775" s="508"/>
      <c r="OF775" s="508"/>
      <c r="OG775" s="508"/>
      <c r="OH775" s="508"/>
      <c r="OI775" s="508"/>
      <c r="OJ775" s="508"/>
      <c r="OK775" s="508"/>
      <c r="OL775" s="508"/>
      <c r="OM775" s="508"/>
      <c r="ON775" s="508"/>
      <c r="OO775" s="508"/>
      <c r="OP775" s="508"/>
      <c r="OQ775" s="508"/>
      <c r="OR775" s="508"/>
      <c r="OS775" s="508"/>
      <c r="OT775" s="508"/>
      <c r="OU775" s="508"/>
      <c r="OV775" s="508"/>
      <c r="OW775" s="508"/>
      <c r="OX775" s="508"/>
      <c r="OY775" s="508"/>
      <c r="OZ775" s="508"/>
      <c r="PA775" s="89"/>
      <c r="PB775" s="89"/>
      <c r="PC775" s="89"/>
      <c r="PD775" s="89"/>
      <c r="PE775" s="89"/>
      <c r="PF775" s="508"/>
      <c r="PG775" s="508"/>
      <c r="PH775" s="89"/>
      <c r="PI775" s="89"/>
      <c r="PJ775" s="508"/>
      <c r="PK775" s="508"/>
      <c r="PL775" s="89"/>
      <c r="PM775" s="89"/>
      <c r="PN775" s="508"/>
      <c r="PO775" s="508"/>
      <c r="PP775" s="508"/>
      <c r="PQ775" s="508"/>
      <c r="PR775" s="508"/>
      <c r="PS775" s="508"/>
      <c r="PT775" s="508"/>
      <c r="PU775" s="89"/>
      <c r="PV775" s="89"/>
      <c r="PW775" s="508"/>
      <c r="PX775" s="508"/>
      <c r="PY775" s="89"/>
      <c r="PZ775" s="89"/>
      <c r="QA775" s="508"/>
      <c r="QB775" s="508"/>
      <c r="QC775" s="508"/>
      <c r="QD775" s="508"/>
      <c r="QE775" s="508"/>
      <c r="QF775" s="203"/>
      <c r="QG775" s="107"/>
      <c r="QH775" s="508"/>
      <c r="QI775" s="508"/>
      <c r="QJ775" s="508"/>
      <c r="QK775" s="508"/>
      <c r="QL775" s="508"/>
      <c r="QM775" s="508"/>
      <c r="QN775" s="508"/>
      <c r="QO775" s="168"/>
      <c r="QP775" s="168"/>
      <c r="QQ775" s="168"/>
      <c r="QR775" s="168"/>
      <c r="QS775" s="168"/>
      <c r="QT775" s="168"/>
      <c r="QU775" s="168"/>
      <c r="QV775" s="168"/>
      <c r="QW775" s="168"/>
      <c r="QX775" s="168"/>
      <c r="QY775" s="168"/>
      <c r="QZ775" s="168"/>
      <c r="RA775" s="168"/>
      <c r="RB775" s="168"/>
      <c r="RC775" s="168"/>
      <c r="RD775" s="168"/>
      <c r="RE775" s="168"/>
      <c r="RF775" s="168"/>
      <c r="RG775" s="168"/>
      <c r="RH775" s="168"/>
      <c r="RI775" s="168"/>
      <c r="RJ775" s="168"/>
      <c r="RK775" s="168"/>
      <c r="RL775" s="168"/>
      <c r="RM775" s="168"/>
      <c r="RN775" s="168"/>
      <c r="RO775" s="168"/>
      <c r="RP775" s="168"/>
      <c r="RQ775" s="168"/>
      <c r="RR775" s="168"/>
      <c r="RS775" s="168"/>
      <c r="RT775" s="168"/>
      <c r="RU775" s="168"/>
      <c r="RV775" s="168"/>
      <c r="RW775" s="168"/>
      <c r="RX775" s="168"/>
      <c r="RY775" s="168"/>
      <c r="RZ775" s="168"/>
      <c r="SA775" s="168"/>
      <c r="SB775" s="168"/>
      <c r="SC775" s="168"/>
      <c r="SD775" s="168"/>
      <c r="SE775" s="168"/>
      <c r="SF775" s="168"/>
      <c r="SG775" s="508"/>
      <c r="SH775" s="508"/>
      <c r="SI775" s="508"/>
      <c r="SJ775" s="508"/>
      <c r="SK775" s="508"/>
      <c r="SL775" s="508"/>
      <c r="SM775" s="508"/>
      <c r="SN775" s="508"/>
      <c r="SO775" s="508"/>
      <c r="SP775" s="508"/>
      <c r="SQ775" s="508"/>
      <c r="SR775" s="508"/>
      <c r="SS775" s="508"/>
      <c r="ST775" s="508"/>
      <c r="SU775" s="508"/>
      <c r="SV775" s="508"/>
      <c r="SW775" s="508"/>
      <c r="SX775" s="508"/>
      <c r="SY775" s="508"/>
      <c r="SZ775" s="508"/>
      <c r="TA775" s="508"/>
      <c r="TB775" s="508"/>
      <c r="TC775" s="508"/>
      <c r="TD775" s="508"/>
      <c r="TE775" s="89"/>
      <c r="TF775" s="89"/>
      <c r="TG775" s="89"/>
      <c r="TH775" s="89"/>
      <c r="TI775" s="89"/>
      <c r="TJ775" s="508"/>
      <c r="TK775" s="508"/>
      <c r="TL775" s="89"/>
      <c r="TM775" s="89"/>
      <c r="TN775" s="508"/>
      <c r="TO775" s="508"/>
      <c r="TP775" s="89"/>
      <c r="TQ775" s="89"/>
      <c r="TR775" s="508"/>
      <c r="TS775" s="508"/>
      <c r="TT775" s="508"/>
      <c r="TU775" s="508"/>
      <c r="TV775" s="508"/>
      <c r="TW775" s="508"/>
      <c r="TX775" s="508"/>
      <c r="TY775" s="89"/>
      <c r="TZ775" s="89"/>
      <c r="UA775" s="508"/>
      <c r="UB775" s="508"/>
      <c r="UC775" s="89"/>
      <c r="UD775" s="89"/>
      <c r="UE775" s="508"/>
      <c r="UF775" s="508"/>
      <c r="UG775" s="508"/>
      <c r="UH775" s="508"/>
      <c r="UI775" s="508"/>
      <c r="UJ775" s="203"/>
      <c r="UK775" s="107"/>
      <c r="UL775" s="508"/>
      <c r="UM775" s="508"/>
      <c r="UN775" s="508"/>
      <c r="UO775" s="508"/>
      <c r="UP775" s="508"/>
      <c r="UQ775" s="508"/>
      <c r="UR775" s="508"/>
      <c r="US775" s="168"/>
      <c r="UT775" s="168"/>
      <c r="UU775" s="168"/>
      <c r="UV775" s="168"/>
      <c r="UW775" s="168"/>
      <c r="UX775" s="168"/>
      <c r="UY775" s="168"/>
      <c r="UZ775" s="168"/>
      <c r="VA775" s="168"/>
      <c r="VB775" s="168"/>
      <c r="VC775" s="168"/>
      <c r="VD775" s="168"/>
      <c r="VE775" s="168"/>
      <c r="VF775" s="168"/>
      <c r="VG775" s="168"/>
      <c r="VH775" s="168"/>
      <c r="VI775" s="168"/>
      <c r="VJ775" s="168"/>
      <c r="VK775" s="168"/>
      <c r="VL775" s="168"/>
      <c r="VM775" s="168"/>
      <c r="VN775" s="168"/>
      <c r="VO775" s="168"/>
      <c r="VP775" s="168"/>
      <c r="VQ775" s="168"/>
      <c r="VR775" s="168"/>
      <c r="VS775" s="168"/>
      <c r="VT775" s="168"/>
      <c r="VU775" s="168"/>
      <c r="VV775" s="168"/>
      <c r="VW775" s="168"/>
      <c r="VX775" s="168"/>
      <c r="VY775" s="168"/>
      <c r="VZ775" s="168"/>
      <c r="WA775" s="168"/>
      <c r="WB775" s="168"/>
      <c r="WC775" s="168"/>
      <c r="WD775" s="168"/>
      <c r="WE775" s="168"/>
      <c r="WF775" s="168"/>
      <c r="WG775" s="168"/>
      <c r="WH775" s="168"/>
      <c r="WI775" s="168"/>
      <c r="WJ775" s="168"/>
      <c r="WK775" s="508"/>
      <c r="WL775" s="508"/>
      <c r="WM775" s="508"/>
      <c r="WN775" s="508"/>
      <c r="WO775" s="508"/>
      <c r="WP775" s="508"/>
      <c r="WQ775" s="508"/>
      <c r="WR775" s="508"/>
      <c r="WS775" s="508"/>
      <c r="WT775" s="508"/>
      <c r="WU775" s="508"/>
      <c r="WV775" s="508"/>
      <c r="WW775" s="508"/>
      <c r="WX775" s="508"/>
      <c r="WY775" s="508"/>
      <c r="WZ775" s="508"/>
      <c r="XA775" s="508"/>
      <c r="XB775" s="508"/>
      <c r="XC775" s="508"/>
      <c r="XD775" s="508"/>
      <c r="XE775" s="508"/>
      <c r="XF775" s="508"/>
      <c r="XG775" s="508"/>
      <c r="XH775" s="508"/>
      <c r="XI775" s="89"/>
      <c r="XJ775" s="89"/>
      <c r="XK775" s="89"/>
      <c r="XL775" s="89"/>
      <c r="XM775" s="89"/>
      <c r="XN775" s="508"/>
      <c r="XO775" s="508"/>
      <c r="XP775" s="89"/>
      <c r="XQ775" s="89"/>
      <c r="XR775" s="508"/>
      <c r="XS775" s="508"/>
      <c r="XT775" s="89"/>
      <c r="XU775" s="89"/>
      <c r="XV775" s="508"/>
      <c r="XW775" s="508"/>
      <c r="XX775" s="508"/>
      <c r="XY775" s="508"/>
      <c r="XZ775" s="508"/>
      <c r="YA775" s="508"/>
      <c r="YB775" s="508"/>
      <c r="YC775" s="89"/>
      <c r="YD775" s="89"/>
      <c r="YE775" s="508"/>
      <c r="YF775" s="508"/>
      <c r="YG775" s="89"/>
      <c r="YH775" s="89"/>
      <c r="YI775" s="508"/>
      <c r="YJ775" s="508"/>
      <c r="YK775" s="508"/>
      <c r="YL775" s="508"/>
      <c r="YM775" s="508"/>
      <c r="YN775" s="203"/>
      <c r="YO775" s="107"/>
      <c r="YP775" s="508"/>
      <c r="YQ775" s="508"/>
      <c r="YR775" s="508"/>
      <c r="YS775" s="508"/>
      <c r="YT775" s="508"/>
      <c r="YU775" s="508"/>
      <c r="YV775" s="508"/>
      <c r="YW775" s="168"/>
      <c r="YX775" s="168"/>
      <c r="YY775" s="168"/>
      <c r="YZ775" s="168"/>
      <c r="ZA775" s="168"/>
      <c r="ZB775" s="168"/>
      <c r="ZC775" s="168"/>
      <c r="ZD775" s="168"/>
      <c r="ZE775" s="168"/>
      <c r="ZF775" s="168"/>
      <c r="ZG775" s="168"/>
      <c r="ZH775" s="168"/>
      <c r="ZI775" s="168"/>
      <c r="ZJ775" s="168"/>
      <c r="ZK775" s="168"/>
      <c r="ZL775" s="168"/>
      <c r="ZM775" s="168"/>
      <c r="ZN775" s="168"/>
      <c r="ZO775" s="168"/>
      <c r="ZP775" s="168"/>
      <c r="ZQ775" s="168"/>
      <c r="ZR775" s="168"/>
      <c r="ZS775" s="168"/>
      <c r="ZT775" s="168"/>
      <c r="ZU775" s="168"/>
      <c r="ZV775" s="168"/>
      <c r="ZW775" s="168"/>
      <c r="ZX775" s="168"/>
      <c r="ZY775" s="168"/>
      <c r="ZZ775" s="168"/>
      <c r="AAA775" s="168"/>
      <c r="AAB775" s="168"/>
      <c r="AAC775" s="168"/>
      <c r="AAD775" s="168"/>
      <c r="AAE775" s="168"/>
      <c r="AAF775" s="168"/>
      <c r="AAG775" s="168"/>
      <c r="AAH775" s="168"/>
      <c r="AAI775" s="168"/>
      <c r="AAJ775" s="168"/>
      <c r="AAK775" s="168"/>
      <c r="AAL775" s="168"/>
      <c r="AAM775" s="168"/>
      <c r="AAN775" s="168"/>
      <c r="AAO775" s="508"/>
      <c r="AAP775" s="508"/>
      <c r="AAQ775" s="508"/>
      <c r="AAR775" s="508"/>
      <c r="AAS775" s="508"/>
      <c r="AAT775" s="508"/>
      <c r="AAU775" s="508"/>
      <c r="AAV775" s="508"/>
      <c r="AAW775" s="508"/>
      <c r="AAX775" s="508"/>
      <c r="AAY775" s="508"/>
      <c r="AAZ775" s="508"/>
      <c r="ABA775" s="508"/>
      <c r="ABB775" s="508"/>
      <c r="ABC775" s="508"/>
      <c r="ABD775" s="508"/>
      <c r="ABE775" s="508"/>
      <c r="ABF775" s="508"/>
      <c r="ABG775" s="508"/>
      <c r="ABH775" s="508"/>
      <c r="ABI775" s="508"/>
      <c r="ABJ775" s="508"/>
      <c r="ABK775" s="508"/>
      <c r="ABL775" s="508"/>
      <c r="ABM775" s="89"/>
      <c r="ABN775" s="89"/>
      <c r="ABO775" s="89"/>
      <c r="ABP775" s="89"/>
      <c r="ABQ775" s="89"/>
      <c r="ABR775" s="508"/>
      <c r="ABS775" s="508"/>
      <c r="ABT775" s="89"/>
      <c r="ABU775" s="89"/>
      <c r="ABV775" s="508"/>
      <c r="ABW775" s="508"/>
      <c r="ABX775" s="89"/>
      <c r="ABY775" s="89"/>
      <c r="ABZ775" s="508"/>
      <c r="ACA775" s="508"/>
      <c r="ACB775" s="508"/>
      <c r="ACC775" s="508"/>
      <c r="ACD775" s="508"/>
      <c r="ACE775" s="508"/>
      <c r="ACF775" s="508"/>
      <c r="ACG775" s="89"/>
      <c r="ACH775" s="89"/>
      <c r="ACI775" s="508"/>
      <c r="ACJ775" s="508"/>
      <c r="ACK775" s="89"/>
      <c r="ACL775" s="89"/>
      <c r="ACM775" s="508"/>
      <c r="ACN775" s="508"/>
      <c r="ACO775" s="508"/>
      <c r="ACP775" s="508"/>
      <c r="ACQ775" s="508"/>
      <c r="ACR775" s="203"/>
      <c r="ACS775" s="107"/>
      <c r="ACT775" s="508"/>
      <c r="ACU775" s="508"/>
      <c r="ACV775" s="508"/>
      <c r="ACW775" s="508"/>
      <c r="ACX775" s="508"/>
      <c r="ACY775" s="508"/>
      <c r="ACZ775" s="508"/>
      <c r="ADA775" s="168"/>
      <c r="ADB775" s="168"/>
      <c r="ADC775" s="168"/>
      <c r="ADD775" s="168"/>
      <c r="ADE775" s="168"/>
      <c r="ADF775" s="168"/>
      <c r="ADG775" s="168"/>
      <c r="ADH775" s="168"/>
      <c r="ADI775" s="168"/>
      <c r="ADJ775" s="168"/>
      <c r="ADK775" s="168"/>
      <c r="ADL775" s="168"/>
      <c r="ADM775" s="168"/>
      <c r="ADN775" s="168"/>
      <c r="ADO775" s="168"/>
      <c r="ADP775" s="168"/>
      <c r="ADQ775" s="168"/>
      <c r="ADR775" s="168"/>
      <c r="ADS775" s="168"/>
      <c r="ADT775" s="168"/>
      <c r="ADU775" s="168"/>
      <c r="ADV775" s="168"/>
      <c r="ADW775" s="168"/>
      <c r="ADX775" s="168"/>
      <c r="ADY775" s="168"/>
      <c r="ADZ775" s="168"/>
      <c r="AEA775" s="168"/>
      <c r="AEB775" s="168"/>
      <c r="AEC775" s="168"/>
      <c r="AED775" s="168"/>
      <c r="AEE775" s="168"/>
      <c r="AEF775" s="168"/>
      <c r="AEG775" s="168"/>
      <c r="AEH775" s="168"/>
      <c r="AEI775" s="168"/>
      <c r="AEJ775" s="168"/>
      <c r="AEK775" s="168"/>
      <c r="AEL775" s="168"/>
      <c r="AEM775" s="168"/>
      <c r="AEN775" s="168"/>
      <c r="AEO775" s="168"/>
      <c r="AEP775" s="168"/>
      <c r="AEQ775" s="168"/>
      <c r="AER775" s="168"/>
      <c r="AES775" s="508"/>
      <c r="AET775" s="508"/>
      <c r="AEU775" s="508"/>
      <c r="AEV775" s="508"/>
      <c r="AEW775" s="508"/>
      <c r="AEX775" s="508"/>
      <c r="AEY775" s="508"/>
      <c r="AEZ775" s="508"/>
      <c r="AFA775" s="508"/>
      <c r="AFB775" s="508"/>
      <c r="AFC775" s="508"/>
      <c r="AFD775" s="508"/>
      <c r="AFE775" s="508"/>
      <c r="AFF775" s="508"/>
      <c r="AFG775" s="508"/>
      <c r="AFH775" s="508"/>
      <c r="AFI775" s="508"/>
      <c r="AFJ775" s="508"/>
      <c r="AFK775" s="508"/>
      <c r="AFL775" s="508"/>
      <c r="AFM775" s="508"/>
      <c r="AFN775" s="508"/>
      <c r="AFO775" s="508"/>
      <c r="AFP775" s="508"/>
      <c r="AFQ775" s="89"/>
      <c r="AFR775" s="89"/>
      <c r="AFS775" s="89"/>
      <c r="AFT775" s="89"/>
      <c r="AFU775" s="89"/>
      <c r="AFV775" s="508"/>
      <c r="AFW775" s="508"/>
      <c r="AFX775" s="89"/>
      <c r="AFY775" s="89"/>
      <c r="AFZ775" s="508"/>
      <c r="AGA775" s="508"/>
      <c r="AGB775" s="89"/>
      <c r="AGC775" s="89"/>
      <c r="AGD775" s="508"/>
      <c r="AGE775" s="508"/>
      <c r="AGF775" s="508"/>
      <c r="AGG775" s="508"/>
      <c r="AGH775" s="508"/>
      <c r="AGI775" s="508"/>
      <c r="AGJ775" s="508"/>
      <c r="AGK775" s="89"/>
      <c r="AGL775" s="89"/>
      <c r="AGM775" s="508"/>
      <c r="AGN775" s="508"/>
      <c r="AGO775" s="89"/>
      <c r="AGP775" s="89"/>
      <c r="AGQ775" s="508"/>
      <c r="AGR775" s="508"/>
      <c r="AGS775" s="508"/>
      <c r="AGT775" s="508"/>
      <c r="AGU775" s="508"/>
      <c r="AGV775" s="203"/>
      <c r="AGW775" s="107"/>
      <c r="AGX775" s="508"/>
      <c r="AGY775" s="508"/>
      <c r="AGZ775" s="508"/>
      <c r="AHA775" s="508"/>
      <c r="AHB775" s="508"/>
      <c r="AHC775" s="508"/>
      <c r="AHD775" s="508"/>
      <c r="AHE775" s="168"/>
      <c r="AHF775" s="168"/>
      <c r="AHG775" s="168"/>
      <c r="AHH775" s="168"/>
      <c r="AHI775" s="168"/>
      <c r="AHJ775" s="168"/>
      <c r="AHK775" s="168"/>
      <c r="AHL775" s="168"/>
      <c r="AHM775" s="168"/>
      <c r="AHN775" s="168"/>
      <c r="AHO775" s="168"/>
      <c r="AHP775" s="168"/>
      <c r="AHQ775" s="168"/>
      <c r="AHR775" s="168"/>
      <c r="AHS775" s="168"/>
      <c r="AHT775" s="168"/>
      <c r="AHU775" s="168"/>
      <c r="AHV775" s="168"/>
      <c r="AHW775" s="168"/>
      <c r="AHX775" s="168"/>
      <c r="AHY775" s="168"/>
      <c r="AHZ775" s="168"/>
      <c r="AIA775" s="168"/>
      <c r="AIB775" s="168"/>
      <c r="AIC775" s="168"/>
      <c r="AID775" s="168"/>
      <c r="AIE775" s="168"/>
      <c r="AIF775" s="168"/>
      <c r="AIG775" s="168"/>
      <c r="AIH775" s="168"/>
      <c r="AII775" s="168"/>
      <c r="AIJ775" s="168"/>
      <c r="AIK775" s="168"/>
      <c r="AIL775" s="168"/>
      <c r="AIM775" s="168"/>
      <c r="AIN775" s="168"/>
      <c r="AIO775" s="168"/>
      <c r="AIP775" s="168"/>
      <c r="AIQ775" s="168"/>
      <c r="AIR775" s="168"/>
      <c r="AIS775" s="168"/>
      <c r="AIT775" s="168"/>
      <c r="AIU775" s="168"/>
      <c r="AIV775" s="168"/>
      <c r="AIW775" s="508"/>
      <c r="AIX775" s="508"/>
      <c r="AIY775" s="508"/>
      <c r="AIZ775" s="508"/>
      <c r="AJA775" s="508"/>
      <c r="AJB775" s="508"/>
      <c r="AJC775" s="508"/>
      <c r="AJD775" s="508"/>
      <c r="AJE775" s="508"/>
      <c r="AJF775" s="508"/>
      <c r="AJG775" s="508"/>
      <c r="AJH775" s="508"/>
      <c r="AJI775" s="508"/>
      <c r="AJJ775" s="508"/>
      <c r="AJK775" s="508"/>
      <c r="AJL775" s="508"/>
      <c r="AJM775" s="508"/>
      <c r="AJN775" s="508"/>
      <c r="AJO775" s="508"/>
      <c r="AJP775" s="508"/>
      <c r="AJQ775" s="508"/>
      <c r="AJR775" s="508"/>
      <c r="AJS775" s="508"/>
      <c r="AJT775" s="508"/>
      <c r="AJU775" s="89"/>
      <c r="AJV775" s="89"/>
      <c r="AJW775" s="89"/>
      <c r="AJX775" s="89"/>
      <c r="AJY775" s="89"/>
      <c r="AJZ775" s="508"/>
      <c r="AKA775" s="508"/>
      <c r="AKB775" s="89"/>
      <c r="AKC775" s="89"/>
      <c r="AKD775" s="508"/>
      <c r="AKE775" s="508"/>
      <c r="AKF775" s="89"/>
      <c r="AKG775" s="89"/>
      <c r="AKH775" s="508"/>
      <c r="AKI775" s="508"/>
      <c r="AKJ775" s="508"/>
      <c r="AKK775" s="508"/>
      <c r="AKL775" s="508"/>
      <c r="AKM775" s="508"/>
      <c r="AKN775" s="508"/>
      <c r="AKO775" s="89"/>
      <c r="AKP775" s="89"/>
      <c r="AKQ775" s="508"/>
      <c r="AKR775" s="508"/>
      <c r="AKS775" s="89"/>
      <c r="AKT775" s="89"/>
      <c r="AKU775" s="508"/>
      <c r="AKV775" s="508"/>
      <c r="AKW775" s="508"/>
      <c r="AKX775" s="508"/>
      <c r="AKY775" s="508"/>
      <c r="AKZ775" s="203"/>
      <c r="ALA775" s="107"/>
      <c r="ALB775" s="508"/>
      <c r="ALC775" s="508"/>
      <c r="ALD775" s="508"/>
      <c r="ALE775" s="508"/>
      <c r="ALF775" s="508"/>
      <c r="ALG775" s="508"/>
      <c r="ALH775" s="508"/>
      <c r="ALI775" s="168"/>
      <c r="ALJ775" s="168"/>
      <c r="ALK775" s="168"/>
      <c r="ALL775" s="168"/>
      <c r="ALM775" s="168"/>
      <c r="ALN775" s="168"/>
      <c r="ALO775" s="168"/>
      <c r="ALP775" s="168"/>
      <c r="ALQ775" s="168"/>
      <c r="ALR775" s="168"/>
      <c r="ALS775" s="168"/>
      <c r="ALT775" s="168"/>
      <c r="ALU775" s="168"/>
      <c r="ALV775" s="168"/>
      <c r="ALW775" s="168"/>
      <c r="ALX775" s="168"/>
      <c r="ALY775" s="168"/>
      <c r="ALZ775" s="168"/>
      <c r="AMA775" s="168"/>
      <c r="AMB775" s="168"/>
      <c r="AMC775" s="168"/>
      <c r="AMD775" s="168"/>
      <c r="AME775" s="168"/>
      <c r="AMF775" s="168"/>
      <c r="AMG775" s="168"/>
      <c r="AMH775" s="168"/>
      <c r="AMI775" s="168"/>
      <c r="AMJ775" s="168"/>
      <c r="AMK775" s="168"/>
      <c r="AML775" s="168"/>
      <c r="AMM775" s="168"/>
      <c r="AMN775" s="168"/>
      <c r="AMO775" s="168"/>
      <c r="AMP775" s="168"/>
      <c r="AMQ775" s="168"/>
      <c r="AMR775" s="168"/>
      <c r="AMS775" s="168"/>
      <c r="AMT775" s="168"/>
      <c r="AMU775" s="168"/>
      <c r="AMV775" s="168"/>
      <c r="AMW775" s="168"/>
      <c r="AMX775" s="168"/>
      <c r="AMY775" s="168"/>
      <c r="AMZ775" s="168"/>
      <c r="ANA775" s="508"/>
      <c r="ANB775" s="508"/>
      <c r="ANC775" s="508"/>
      <c r="AND775" s="508"/>
      <c r="ANE775" s="508"/>
      <c r="ANF775" s="508"/>
      <c r="ANG775" s="508"/>
      <c r="ANH775" s="508"/>
      <c r="ANI775" s="508"/>
      <c r="ANJ775" s="508"/>
      <c r="ANK775" s="508"/>
      <c r="ANL775" s="508"/>
      <c r="ANM775" s="508"/>
      <c r="ANN775" s="508"/>
      <c r="ANO775" s="508"/>
      <c r="ANP775" s="508"/>
      <c r="ANQ775" s="508"/>
      <c r="ANR775" s="508"/>
      <c r="ANS775" s="508"/>
      <c r="ANT775" s="508"/>
      <c r="ANU775" s="508"/>
      <c r="ANV775" s="508"/>
      <c r="ANW775" s="508"/>
      <c r="ANX775" s="508"/>
      <c r="ANY775" s="89"/>
      <c r="ANZ775" s="89"/>
      <c r="AOA775" s="89"/>
      <c r="AOB775" s="89"/>
      <c r="AOC775" s="89"/>
      <c r="AOD775" s="508"/>
      <c r="AOE775" s="508"/>
      <c r="AOF775" s="89"/>
      <c r="AOG775" s="89"/>
      <c r="AOH775" s="508"/>
      <c r="AOI775" s="508"/>
      <c r="AOJ775" s="89"/>
      <c r="AOK775" s="89"/>
      <c r="AOL775" s="508"/>
      <c r="AOM775" s="508"/>
      <c r="AON775" s="508"/>
      <c r="AOO775" s="508"/>
      <c r="AOP775" s="508"/>
      <c r="AOQ775" s="508"/>
      <c r="AOR775" s="508"/>
      <c r="AOS775" s="89"/>
      <c r="AOT775" s="89"/>
      <c r="AOU775" s="508"/>
      <c r="AOV775" s="508"/>
      <c r="AOW775" s="89"/>
      <c r="AOX775" s="89"/>
      <c r="AOY775" s="508"/>
      <c r="AOZ775" s="508"/>
      <c r="APA775" s="508"/>
      <c r="APB775" s="508"/>
      <c r="APC775" s="508"/>
      <c r="APD775" s="203"/>
      <c r="APE775" s="107"/>
      <c r="APF775" s="508"/>
      <c r="APG775" s="508"/>
      <c r="APH775" s="508"/>
      <c r="API775" s="508"/>
      <c r="APJ775" s="508"/>
      <c r="APK775" s="508"/>
      <c r="APL775" s="508"/>
      <c r="APM775" s="168"/>
      <c r="APN775" s="168"/>
      <c r="APO775" s="168"/>
      <c r="APP775" s="168"/>
      <c r="APQ775" s="168"/>
      <c r="APR775" s="168"/>
      <c r="APS775" s="168"/>
      <c r="APT775" s="168"/>
      <c r="APU775" s="168"/>
      <c r="APV775" s="168"/>
      <c r="APW775" s="168"/>
      <c r="APX775" s="168"/>
      <c r="APY775" s="168"/>
      <c r="APZ775" s="168"/>
      <c r="AQA775" s="168"/>
      <c r="AQB775" s="168"/>
      <c r="AQC775" s="168"/>
      <c r="AQD775" s="168"/>
      <c r="AQE775" s="168"/>
      <c r="AQF775" s="168"/>
      <c r="AQG775" s="168"/>
      <c r="AQH775" s="168"/>
      <c r="AQI775" s="168"/>
      <c r="AQJ775" s="168"/>
      <c r="AQK775" s="168"/>
      <c r="AQL775" s="168"/>
      <c r="AQM775" s="168"/>
      <c r="AQN775" s="168"/>
      <c r="AQO775" s="168"/>
      <c r="AQP775" s="168"/>
      <c r="AQQ775" s="168"/>
      <c r="AQR775" s="168"/>
      <c r="AQS775" s="168"/>
      <c r="AQT775" s="168"/>
      <c r="AQU775" s="168"/>
      <c r="AQV775" s="168"/>
      <c r="AQW775" s="168"/>
      <c r="AQX775" s="168"/>
      <c r="AQY775" s="168"/>
      <c r="AQZ775" s="168"/>
      <c r="ARA775" s="168"/>
      <c r="ARB775" s="168"/>
      <c r="ARC775" s="168"/>
      <c r="ARD775" s="168"/>
      <c r="ARE775" s="508"/>
      <c r="ARF775" s="508"/>
      <c r="ARG775" s="508"/>
      <c r="ARH775" s="508"/>
      <c r="ARI775" s="508"/>
      <c r="ARJ775" s="508"/>
      <c r="ARK775" s="508"/>
      <c r="ARL775" s="508"/>
      <c r="ARM775" s="508"/>
      <c r="ARN775" s="508"/>
      <c r="ARO775" s="508"/>
      <c r="ARP775" s="508"/>
      <c r="ARQ775" s="508"/>
      <c r="ARR775" s="508"/>
      <c r="ARS775" s="508"/>
      <c r="ART775" s="508"/>
      <c r="ARU775" s="508"/>
      <c r="ARV775" s="508"/>
      <c r="ARW775" s="508"/>
      <c r="ARX775" s="508"/>
      <c r="ARY775" s="508"/>
      <c r="ARZ775" s="508"/>
      <c r="ASA775" s="508"/>
      <c r="ASB775" s="508"/>
      <c r="ASC775" s="89"/>
      <c r="ASD775" s="89"/>
      <c r="ASE775" s="89"/>
      <c r="ASF775" s="89"/>
      <c r="ASG775" s="89"/>
      <c r="ASH775" s="508"/>
      <c r="ASI775" s="508"/>
      <c r="ASJ775" s="89"/>
      <c r="ASK775" s="89"/>
      <c r="ASL775" s="508"/>
      <c r="ASM775" s="508"/>
      <c r="ASN775" s="89"/>
      <c r="ASO775" s="89"/>
      <c r="ASP775" s="508"/>
      <c r="ASQ775" s="508"/>
      <c r="ASR775" s="508"/>
      <c r="ASS775" s="508"/>
      <c r="AST775" s="508"/>
      <c r="ASU775" s="508"/>
      <c r="ASV775" s="508"/>
      <c r="ASW775" s="89"/>
      <c r="ASX775" s="89"/>
      <c r="ASY775" s="508"/>
      <c r="ASZ775" s="508"/>
      <c r="ATA775" s="89"/>
      <c r="ATB775" s="89"/>
      <c r="ATC775" s="508"/>
      <c r="ATD775" s="508"/>
      <c r="ATE775" s="508"/>
      <c r="ATF775" s="508"/>
      <c r="ATG775" s="508"/>
      <c r="ATH775" s="203"/>
      <c r="ATI775" s="107"/>
      <c r="ATJ775" s="508"/>
      <c r="ATK775" s="508"/>
      <c r="ATL775" s="508"/>
      <c r="ATM775" s="508"/>
      <c r="ATN775" s="508"/>
      <c r="ATO775" s="508"/>
      <c r="ATP775" s="508"/>
      <c r="ATQ775" s="168"/>
      <c r="ATR775" s="168"/>
      <c r="ATS775" s="168"/>
      <c r="ATT775" s="168"/>
      <c r="ATU775" s="168"/>
      <c r="ATV775" s="168"/>
      <c r="ATW775" s="168"/>
      <c r="ATX775" s="168"/>
      <c r="ATY775" s="168"/>
      <c r="ATZ775" s="168"/>
      <c r="AUA775" s="168"/>
      <c r="AUB775" s="168"/>
      <c r="AUC775" s="168"/>
      <c r="AUD775" s="168"/>
      <c r="AUE775" s="168"/>
      <c r="AUF775" s="168"/>
      <c r="AUG775" s="168"/>
      <c r="AUH775" s="168"/>
      <c r="AUI775" s="168"/>
      <c r="AUJ775" s="168"/>
      <c r="AUK775" s="168"/>
      <c r="AUL775" s="168"/>
      <c r="AUM775" s="168"/>
      <c r="AUN775" s="168"/>
      <c r="AUO775" s="168"/>
      <c r="AUP775" s="168"/>
      <c r="AUQ775" s="168"/>
      <c r="AUR775" s="168"/>
      <c r="AUS775" s="168"/>
      <c r="AUT775" s="168"/>
      <c r="AUU775" s="168"/>
      <c r="AUV775" s="168"/>
      <c r="AUW775" s="168"/>
      <c r="AUX775" s="168"/>
      <c r="AUY775" s="168"/>
      <c r="AUZ775" s="168"/>
      <c r="AVA775" s="168"/>
      <c r="AVB775" s="168"/>
      <c r="AVC775" s="168"/>
      <c r="AVD775" s="168"/>
      <c r="AVE775" s="168"/>
      <c r="AVF775" s="168"/>
      <c r="AVG775" s="168"/>
      <c r="AVH775" s="168"/>
      <c r="AVI775" s="508"/>
      <c r="AVJ775" s="508"/>
      <c r="AVK775" s="508"/>
      <c r="AVL775" s="508"/>
      <c r="AVM775" s="508"/>
      <c r="AVN775" s="508"/>
      <c r="AVO775" s="508"/>
      <c r="AVP775" s="508"/>
      <c r="AVQ775" s="508"/>
      <c r="AVR775" s="508"/>
      <c r="AVS775" s="508"/>
      <c r="AVT775" s="508"/>
      <c r="AVU775" s="508"/>
      <c r="AVV775" s="508"/>
      <c r="AVW775" s="508"/>
      <c r="AVX775" s="508"/>
      <c r="AVY775" s="508"/>
      <c r="AVZ775" s="508"/>
      <c r="AWA775" s="508"/>
      <c r="AWB775" s="508"/>
      <c r="AWC775" s="508"/>
      <c r="AWD775" s="508"/>
      <c r="AWE775" s="508"/>
      <c r="AWF775" s="508"/>
      <c r="AWG775" s="89"/>
      <c r="AWH775" s="89"/>
      <c r="AWI775" s="89"/>
      <c r="AWJ775" s="89"/>
      <c r="AWK775" s="89"/>
      <c r="AWL775" s="508"/>
      <c r="AWM775" s="508"/>
      <c r="AWN775" s="89"/>
      <c r="AWO775" s="89"/>
      <c r="AWP775" s="508"/>
      <c r="AWQ775" s="508"/>
      <c r="AWR775" s="89"/>
      <c r="AWS775" s="89"/>
      <c r="AWT775" s="508"/>
      <c r="AWU775" s="508"/>
      <c r="AWV775" s="508"/>
      <c r="AWW775" s="508"/>
      <c r="AWX775" s="508"/>
      <c r="AWY775" s="508"/>
      <c r="AWZ775" s="508"/>
      <c r="AXA775" s="89"/>
      <c r="AXB775" s="89"/>
      <c r="AXC775" s="508"/>
      <c r="AXD775" s="508"/>
      <c r="AXE775" s="89"/>
      <c r="AXF775" s="89"/>
      <c r="AXG775" s="508"/>
      <c r="AXH775" s="508"/>
      <c r="AXI775" s="508"/>
      <c r="AXJ775" s="508"/>
      <c r="AXK775" s="508"/>
      <c r="AXL775" s="203"/>
      <c r="AXM775" s="107"/>
      <c r="AXN775" s="508"/>
      <c r="AXO775" s="508"/>
      <c r="AXP775" s="508"/>
      <c r="AXQ775" s="508"/>
      <c r="AXR775" s="508"/>
      <c r="AXS775" s="508"/>
      <c r="AXT775" s="508"/>
      <c r="AXU775" s="168"/>
      <c r="AXV775" s="168"/>
      <c r="AXW775" s="168"/>
      <c r="AXX775" s="168"/>
      <c r="AXY775" s="168"/>
      <c r="AXZ775" s="168"/>
      <c r="AYA775" s="168"/>
      <c r="AYB775" s="168"/>
      <c r="AYC775" s="168"/>
      <c r="AYD775" s="168"/>
      <c r="AYE775" s="168"/>
      <c r="AYF775" s="168"/>
      <c r="AYG775" s="168"/>
      <c r="AYH775" s="168"/>
      <c r="AYI775" s="168"/>
      <c r="AYJ775" s="168"/>
      <c r="AYK775" s="168"/>
      <c r="AYL775" s="168"/>
      <c r="AYM775" s="168"/>
      <c r="AYN775" s="168"/>
      <c r="AYO775" s="168"/>
      <c r="AYP775" s="168"/>
      <c r="AYQ775" s="168"/>
      <c r="AYR775" s="168"/>
      <c r="AYS775" s="168"/>
      <c r="AYT775" s="168"/>
      <c r="AYU775" s="168"/>
      <c r="AYV775" s="168"/>
      <c r="AYW775" s="168"/>
      <c r="AYX775" s="168"/>
      <c r="AYY775" s="168"/>
      <c r="AYZ775" s="168"/>
      <c r="AZA775" s="168"/>
      <c r="AZB775" s="168"/>
      <c r="AZC775" s="168"/>
      <c r="AZD775" s="168"/>
      <c r="AZE775" s="168"/>
      <c r="AZF775" s="168"/>
      <c r="AZG775" s="168"/>
      <c r="AZH775" s="168"/>
      <c r="AZI775" s="168"/>
      <c r="AZJ775" s="168"/>
      <c r="AZK775" s="168"/>
      <c r="AZL775" s="168"/>
      <c r="AZM775" s="508"/>
      <c r="AZN775" s="508"/>
      <c r="AZO775" s="508"/>
      <c r="AZP775" s="508"/>
      <c r="AZQ775" s="508"/>
      <c r="AZR775" s="508"/>
      <c r="AZS775" s="508"/>
      <c r="AZT775" s="508"/>
      <c r="AZU775" s="508"/>
      <c r="AZV775" s="508"/>
      <c r="AZW775" s="508"/>
      <c r="AZX775" s="508"/>
      <c r="AZY775" s="508"/>
      <c r="AZZ775" s="508"/>
      <c r="BAA775" s="508"/>
      <c r="BAB775" s="508"/>
      <c r="BAC775" s="508"/>
      <c r="BAD775" s="508"/>
      <c r="BAE775" s="508"/>
      <c r="BAF775" s="508"/>
      <c r="BAG775" s="508"/>
      <c r="BAH775" s="508"/>
      <c r="BAI775" s="508"/>
      <c r="BAJ775" s="508"/>
      <c r="BAK775" s="89"/>
      <c r="BAL775" s="89"/>
      <c r="BAM775" s="89"/>
      <c r="BAN775" s="89"/>
      <c r="BAO775" s="89"/>
      <c r="BAP775" s="508"/>
      <c r="BAQ775" s="508"/>
      <c r="BAR775" s="89"/>
      <c r="BAS775" s="89"/>
      <c r="BAT775" s="508"/>
      <c r="BAU775" s="508"/>
      <c r="BAV775" s="89"/>
      <c r="BAW775" s="89"/>
      <c r="BAX775" s="508"/>
      <c r="BAY775" s="508"/>
      <c r="BAZ775" s="508"/>
      <c r="BBA775" s="508"/>
      <c r="BBB775" s="508"/>
      <c r="BBC775" s="508"/>
      <c r="BBD775" s="508"/>
      <c r="BBE775" s="89"/>
      <c r="BBF775" s="89"/>
      <c r="BBG775" s="508"/>
      <c r="BBH775" s="508"/>
      <c r="BBI775" s="89"/>
      <c r="BBJ775" s="89"/>
      <c r="BBK775" s="508"/>
      <c r="BBL775" s="508"/>
      <c r="BBM775" s="508"/>
      <c r="BBN775" s="508"/>
      <c r="BBO775" s="508"/>
      <c r="BBP775" s="203"/>
      <c r="BBQ775" s="107"/>
      <c r="BBR775" s="508"/>
      <c r="BBS775" s="508"/>
      <c r="BBT775" s="508"/>
      <c r="BBU775" s="508"/>
      <c r="BBV775" s="508"/>
      <c r="BBW775" s="508"/>
      <c r="BBX775" s="508"/>
      <c r="BBY775" s="168"/>
      <c r="BBZ775" s="168"/>
      <c r="BCA775" s="168"/>
      <c r="BCB775" s="168"/>
      <c r="BCC775" s="168"/>
      <c r="BCD775" s="168"/>
      <c r="BCE775" s="168"/>
      <c r="BCF775" s="168"/>
      <c r="BCG775" s="168"/>
      <c r="BCH775" s="168"/>
      <c r="BCI775" s="168"/>
      <c r="BCJ775" s="168"/>
      <c r="BCK775" s="168"/>
      <c r="BCL775" s="168"/>
      <c r="BCM775" s="168"/>
      <c r="BCN775" s="168"/>
      <c r="BCO775" s="168"/>
      <c r="BCP775" s="168"/>
      <c r="BCQ775" s="168"/>
      <c r="BCR775" s="168"/>
      <c r="BCS775" s="168"/>
      <c r="BCT775" s="168"/>
      <c r="BCU775" s="168"/>
      <c r="BCV775" s="168"/>
      <c r="BCW775" s="168"/>
      <c r="BCX775" s="168"/>
      <c r="BCY775" s="168"/>
      <c r="BCZ775" s="168"/>
      <c r="BDA775" s="168"/>
      <c r="BDB775" s="168"/>
      <c r="BDC775" s="168"/>
      <c r="BDD775" s="168"/>
      <c r="BDE775" s="168"/>
      <c r="BDF775" s="168"/>
      <c r="BDG775" s="168"/>
      <c r="BDH775" s="168"/>
      <c r="BDI775" s="168"/>
      <c r="BDJ775" s="168"/>
      <c r="BDK775" s="168"/>
      <c r="BDL775" s="168"/>
      <c r="BDM775" s="168"/>
      <c r="BDN775" s="168"/>
      <c r="BDO775" s="168"/>
      <c r="BDP775" s="168"/>
      <c r="BDQ775" s="508"/>
      <c r="BDR775" s="508"/>
      <c r="BDS775" s="508"/>
      <c r="BDT775" s="508"/>
      <c r="BDU775" s="508"/>
      <c r="BDV775" s="508"/>
      <c r="BDW775" s="508"/>
      <c r="BDX775" s="508"/>
      <c r="BDY775" s="508"/>
      <c r="BDZ775" s="508"/>
      <c r="BEA775" s="508"/>
      <c r="BEB775" s="508"/>
      <c r="BEC775" s="508"/>
      <c r="BED775" s="508"/>
      <c r="BEE775" s="508"/>
      <c r="BEF775" s="508"/>
      <c r="BEG775" s="508"/>
      <c r="BEH775" s="508"/>
      <c r="BEI775" s="508"/>
      <c r="BEJ775" s="508"/>
      <c r="BEK775" s="508"/>
      <c r="BEL775" s="508"/>
      <c r="BEM775" s="508"/>
      <c r="BEN775" s="508"/>
      <c r="BEO775" s="89"/>
      <c r="BEP775" s="89"/>
      <c r="BEQ775" s="89"/>
      <c r="BER775" s="89"/>
      <c r="BES775" s="89"/>
      <c r="BET775" s="508"/>
      <c r="BEU775" s="508"/>
      <c r="BEV775" s="89"/>
      <c r="BEW775" s="89"/>
      <c r="BEX775" s="508"/>
      <c r="BEY775" s="508"/>
      <c r="BEZ775" s="89"/>
      <c r="BFA775" s="89"/>
      <c r="BFB775" s="508"/>
      <c r="BFC775" s="508"/>
      <c r="BFD775" s="508"/>
      <c r="BFE775" s="508"/>
      <c r="BFF775" s="508"/>
      <c r="BFG775" s="508"/>
      <c r="BFH775" s="508"/>
      <c r="BFI775" s="89"/>
      <c r="BFJ775" s="89"/>
      <c r="BFK775" s="508"/>
      <c r="BFL775" s="508"/>
      <c r="BFM775" s="89"/>
      <c r="BFN775" s="89"/>
      <c r="BFO775" s="508"/>
      <c r="BFP775" s="508"/>
      <c r="BFQ775" s="508"/>
      <c r="BFR775" s="508"/>
      <c r="BFS775" s="508"/>
      <c r="BFT775" s="203"/>
      <c r="BFU775" s="107"/>
      <c r="BFV775" s="508"/>
      <c r="BFW775" s="508"/>
      <c r="BFX775" s="508"/>
      <c r="BFY775" s="508"/>
      <c r="BFZ775" s="508"/>
      <c r="BGA775" s="508"/>
      <c r="BGB775" s="508"/>
      <c r="BGC775" s="168"/>
      <c r="BGD775" s="168"/>
      <c r="BGE775" s="168"/>
      <c r="BGF775" s="168"/>
      <c r="BGG775" s="168"/>
      <c r="BGH775" s="168"/>
      <c r="BGI775" s="168"/>
      <c r="BGJ775" s="168"/>
      <c r="BGK775" s="168"/>
      <c r="BGL775" s="168"/>
      <c r="BGM775" s="168"/>
      <c r="BGN775" s="168"/>
      <c r="BGO775" s="168"/>
      <c r="BGP775" s="168"/>
      <c r="BGQ775" s="168"/>
      <c r="BGR775" s="168"/>
      <c r="BGS775" s="168"/>
      <c r="BGT775" s="168"/>
      <c r="BGU775" s="168"/>
      <c r="BGV775" s="168"/>
      <c r="BGW775" s="168"/>
      <c r="BGX775" s="168"/>
      <c r="BGY775" s="168"/>
      <c r="BGZ775" s="168"/>
      <c r="BHA775" s="168"/>
      <c r="BHB775" s="168"/>
      <c r="BHC775" s="168"/>
      <c r="BHD775" s="168"/>
      <c r="BHE775" s="168"/>
      <c r="BHF775" s="168"/>
      <c r="BHG775" s="168"/>
      <c r="BHH775" s="168"/>
      <c r="BHI775" s="168"/>
      <c r="BHJ775" s="168"/>
      <c r="BHK775" s="168"/>
      <c r="BHL775" s="168"/>
      <c r="BHM775" s="168"/>
      <c r="BHN775" s="168"/>
      <c r="BHO775" s="168"/>
      <c r="BHP775" s="168"/>
      <c r="BHQ775" s="168"/>
      <c r="BHR775" s="168"/>
      <c r="BHS775" s="168"/>
      <c r="BHT775" s="168"/>
      <c r="BHU775" s="508"/>
      <c r="BHV775" s="508"/>
      <c r="BHW775" s="508"/>
      <c r="BHX775" s="508"/>
      <c r="BHY775" s="508"/>
      <c r="BHZ775" s="508"/>
      <c r="BIA775" s="508"/>
      <c r="BIB775" s="508"/>
      <c r="BIC775" s="508"/>
      <c r="BID775" s="508"/>
      <c r="BIE775" s="508"/>
      <c r="BIF775" s="508"/>
      <c r="BIG775" s="508"/>
      <c r="BIH775" s="508"/>
      <c r="BII775" s="508"/>
      <c r="BIJ775" s="508"/>
      <c r="BIK775" s="508"/>
      <c r="BIL775" s="508"/>
      <c r="BIM775" s="508"/>
      <c r="BIN775" s="508"/>
      <c r="BIO775" s="508"/>
      <c r="BIP775" s="508"/>
      <c r="BIQ775" s="508"/>
      <c r="BIR775" s="508"/>
      <c r="BIS775" s="89"/>
      <c r="BIT775" s="89"/>
      <c r="BIU775" s="89"/>
      <c r="BIV775" s="89"/>
      <c r="BIW775" s="89"/>
      <c r="BIX775" s="508"/>
      <c r="BIY775" s="508"/>
      <c r="BIZ775" s="89"/>
      <c r="BJA775" s="89"/>
      <c r="BJB775" s="508"/>
      <c r="BJC775" s="508"/>
      <c r="BJD775" s="89"/>
      <c r="BJE775" s="89"/>
      <c r="BJF775" s="508"/>
      <c r="BJG775" s="508"/>
      <c r="BJH775" s="508"/>
      <c r="BJI775" s="508"/>
      <c r="BJJ775" s="508"/>
      <c r="BJK775" s="508"/>
      <c r="BJL775" s="508"/>
      <c r="BJM775" s="89"/>
      <c r="BJN775" s="89"/>
      <c r="BJO775" s="508"/>
      <c r="BJP775" s="508"/>
      <c r="BJQ775" s="89"/>
      <c r="BJR775" s="89"/>
      <c r="BJS775" s="508"/>
      <c r="BJT775" s="508"/>
      <c r="BJU775" s="508"/>
      <c r="BJV775" s="508"/>
      <c r="BJW775" s="508"/>
      <c r="BJX775" s="203"/>
      <c r="BJY775" s="107"/>
      <c r="BJZ775" s="508"/>
      <c r="BKA775" s="508"/>
      <c r="BKB775" s="508"/>
      <c r="BKC775" s="508"/>
      <c r="BKD775" s="508"/>
      <c r="BKE775" s="508"/>
      <c r="BKF775" s="508"/>
      <c r="BKG775" s="168"/>
      <c r="BKH775" s="168"/>
      <c r="BKI775" s="168"/>
      <c r="BKJ775" s="168"/>
      <c r="BKK775" s="168"/>
      <c r="BKL775" s="168"/>
      <c r="BKM775" s="168"/>
      <c r="BKN775" s="168"/>
      <c r="BKO775" s="168"/>
      <c r="BKP775" s="168"/>
      <c r="BKQ775" s="168"/>
      <c r="BKR775" s="168"/>
      <c r="BKS775" s="168"/>
      <c r="BKT775" s="168"/>
      <c r="BKU775" s="168"/>
      <c r="BKV775" s="168"/>
      <c r="BKW775" s="168"/>
      <c r="BKX775" s="168"/>
      <c r="BKY775" s="168"/>
      <c r="BKZ775" s="168"/>
      <c r="BLA775" s="168"/>
      <c r="BLB775" s="168"/>
      <c r="BLC775" s="168"/>
      <c r="BLD775" s="168"/>
      <c r="BLE775" s="168"/>
      <c r="BLF775" s="168"/>
      <c r="BLG775" s="168"/>
      <c r="BLH775" s="168"/>
      <c r="BLI775" s="168"/>
      <c r="BLJ775" s="168"/>
      <c r="BLK775" s="168"/>
      <c r="BLL775" s="168"/>
      <c r="BLM775" s="168"/>
      <c r="BLN775" s="168"/>
      <c r="BLO775" s="168"/>
      <c r="BLP775" s="168"/>
      <c r="BLQ775" s="168"/>
      <c r="BLR775" s="168"/>
      <c r="BLS775" s="168"/>
      <c r="BLT775" s="168"/>
      <c r="BLU775" s="168"/>
      <c r="BLV775" s="168"/>
      <c r="BLW775" s="168"/>
      <c r="BLX775" s="168"/>
      <c r="BLY775" s="508"/>
      <c r="BLZ775" s="508"/>
      <c r="BMA775" s="508"/>
      <c r="BMB775" s="508"/>
      <c r="BMC775" s="508"/>
      <c r="BMD775" s="508"/>
      <c r="BME775" s="508"/>
      <c r="BMF775" s="508"/>
      <c r="BMG775" s="508"/>
      <c r="BMH775" s="508"/>
      <c r="BMI775" s="508"/>
      <c r="BMJ775" s="508"/>
      <c r="BMK775" s="508"/>
      <c r="BML775" s="508"/>
      <c r="BMM775" s="508"/>
      <c r="BMN775" s="508"/>
      <c r="BMO775" s="508"/>
      <c r="BMP775" s="508"/>
      <c r="BMQ775" s="508"/>
      <c r="BMR775" s="508"/>
      <c r="BMS775" s="508"/>
      <c r="BMT775" s="508"/>
      <c r="BMU775" s="508"/>
      <c r="BMV775" s="508"/>
      <c r="BMW775" s="89"/>
      <c r="BMX775" s="89"/>
      <c r="BMY775" s="89"/>
      <c r="BMZ775" s="89"/>
      <c r="BNA775" s="89"/>
      <c r="BNB775" s="508"/>
      <c r="BNC775" s="508"/>
      <c r="BND775" s="89"/>
      <c r="BNE775" s="89"/>
      <c r="BNF775" s="508"/>
      <c r="BNG775" s="508"/>
      <c r="BNH775" s="89"/>
      <c r="BNI775" s="89"/>
      <c r="BNJ775" s="508"/>
      <c r="BNK775" s="508"/>
      <c r="BNL775" s="508"/>
      <c r="BNM775" s="508"/>
      <c r="BNN775" s="508"/>
      <c r="BNO775" s="508"/>
      <c r="BNP775" s="508"/>
      <c r="BNQ775" s="89"/>
      <c r="BNR775" s="89"/>
      <c r="BNS775" s="508"/>
      <c r="BNT775" s="508"/>
      <c r="BNU775" s="89"/>
      <c r="BNV775" s="89"/>
      <c r="BNW775" s="508"/>
      <c r="BNX775" s="508"/>
      <c r="BNY775" s="508"/>
      <c r="BNZ775" s="508"/>
      <c r="BOA775" s="508"/>
      <c r="BOB775" s="203"/>
      <c r="BOC775" s="107"/>
      <c r="BOD775" s="508"/>
      <c r="BOE775" s="508"/>
      <c r="BOF775" s="508"/>
      <c r="BOG775" s="508"/>
      <c r="BOH775" s="508"/>
      <c r="BOI775" s="508"/>
      <c r="BOJ775" s="508"/>
      <c r="BOK775" s="168"/>
      <c r="BOL775" s="168"/>
      <c r="BOM775" s="168"/>
      <c r="BON775" s="168"/>
      <c r="BOO775" s="168"/>
      <c r="BOP775" s="168"/>
      <c r="BOQ775" s="168"/>
      <c r="BOR775" s="168"/>
      <c r="BOS775" s="168"/>
      <c r="BOT775" s="168"/>
      <c r="BOU775" s="168"/>
      <c r="BOV775" s="168"/>
      <c r="BOW775" s="168"/>
      <c r="BOX775" s="168"/>
      <c r="BOY775" s="168"/>
      <c r="BOZ775" s="168"/>
      <c r="BPA775" s="168"/>
      <c r="BPB775" s="168"/>
      <c r="BPC775" s="168"/>
      <c r="BPD775" s="168"/>
      <c r="BPE775" s="168"/>
      <c r="BPF775" s="168"/>
      <c r="BPG775" s="168"/>
      <c r="BPH775" s="168"/>
      <c r="BPI775" s="168"/>
      <c r="BPJ775" s="168"/>
      <c r="BPK775" s="168"/>
      <c r="BPL775" s="168"/>
      <c r="BPM775" s="168"/>
      <c r="BPN775" s="168"/>
      <c r="BPO775" s="168"/>
      <c r="BPP775" s="168"/>
      <c r="BPQ775" s="168"/>
      <c r="BPR775" s="168"/>
      <c r="BPS775" s="168"/>
      <c r="BPT775" s="168"/>
      <c r="BPU775" s="168"/>
      <c r="BPV775" s="168"/>
      <c r="BPW775" s="168"/>
      <c r="BPX775" s="168"/>
      <c r="BPY775" s="168"/>
      <c r="BPZ775" s="168"/>
      <c r="BQA775" s="168"/>
      <c r="BQB775" s="168"/>
      <c r="BQC775" s="508"/>
      <c r="BQD775" s="508"/>
      <c r="BQE775" s="508"/>
      <c r="BQF775" s="508"/>
      <c r="BQG775" s="508"/>
      <c r="BQH775" s="508"/>
      <c r="BQI775" s="508"/>
      <c r="BQJ775" s="508"/>
      <c r="BQK775" s="508"/>
      <c r="BQL775" s="508"/>
      <c r="BQM775" s="508"/>
      <c r="BQN775" s="508"/>
      <c r="BQO775" s="508"/>
      <c r="BQP775" s="508"/>
      <c r="BQQ775" s="508"/>
      <c r="BQR775" s="508"/>
      <c r="BQS775" s="508"/>
      <c r="BQT775" s="508"/>
      <c r="BQU775" s="508"/>
      <c r="BQV775" s="508"/>
      <c r="BQW775" s="508"/>
      <c r="BQX775" s="508"/>
      <c r="BQY775" s="508"/>
      <c r="BQZ775" s="508"/>
      <c r="BRA775" s="89"/>
      <c r="BRB775" s="89"/>
      <c r="BRC775" s="89"/>
      <c r="BRD775" s="89"/>
      <c r="BRE775" s="89"/>
      <c r="BRF775" s="508"/>
      <c r="BRG775" s="508"/>
      <c r="BRH775" s="89"/>
      <c r="BRI775" s="89"/>
      <c r="BRJ775" s="508"/>
      <c r="BRK775" s="508"/>
      <c r="BRL775" s="89"/>
      <c r="BRM775" s="89"/>
      <c r="BRN775" s="508"/>
      <c r="BRO775" s="508"/>
      <c r="BRP775" s="508"/>
      <c r="BRQ775" s="508"/>
      <c r="BRR775" s="508"/>
      <c r="BRS775" s="508"/>
      <c r="BRT775" s="508"/>
      <c r="BRU775" s="89"/>
      <c r="BRV775" s="89"/>
      <c r="BRW775" s="508"/>
      <c r="BRX775" s="508"/>
      <c r="BRY775" s="89"/>
      <c r="BRZ775" s="89"/>
      <c r="BSA775" s="508"/>
      <c r="BSB775" s="508"/>
      <c r="BSC775" s="508"/>
      <c r="BSD775" s="508"/>
      <c r="BSE775" s="508"/>
      <c r="BSF775" s="203"/>
      <c r="BSG775" s="107"/>
      <c r="BSH775" s="508"/>
      <c r="BSI775" s="508"/>
      <c r="BSJ775" s="508"/>
      <c r="BSK775" s="508"/>
      <c r="BSL775" s="508"/>
      <c r="BSM775" s="508"/>
      <c r="BSN775" s="508"/>
      <c r="BSO775" s="168"/>
      <c r="BSP775" s="168"/>
      <c r="BSQ775" s="168"/>
      <c r="BSR775" s="168"/>
      <c r="BSS775" s="168"/>
      <c r="BST775" s="168"/>
      <c r="BSU775" s="168"/>
      <c r="BSV775" s="168"/>
      <c r="BSW775" s="168"/>
      <c r="BSX775" s="168"/>
      <c r="BSY775" s="168"/>
      <c r="BSZ775" s="168"/>
      <c r="BTA775" s="168"/>
      <c r="BTB775" s="168"/>
      <c r="BTC775" s="168"/>
      <c r="BTD775" s="168"/>
      <c r="BTE775" s="168"/>
      <c r="BTF775" s="168"/>
      <c r="BTG775" s="168"/>
      <c r="BTH775" s="168"/>
      <c r="BTI775" s="168"/>
      <c r="BTJ775" s="168"/>
      <c r="BTK775" s="168"/>
      <c r="BTL775" s="168"/>
      <c r="BTM775" s="168"/>
      <c r="BTN775" s="168"/>
      <c r="BTO775" s="168"/>
      <c r="BTP775" s="168"/>
      <c r="BTQ775" s="168"/>
      <c r="BTR775" s="168"/>
      <c r="BTS775" s="168"/>
      <c r="BTT775" s="168"/>
      <c r="BTU775" s="168"/>
      <c r="BTV775" s="168"/>
      <c r="BTW775" s="168"/>
      <c r="BTX775" s="168"/>
      <c r="BTY775" s="168"/>
      <c r="BTZ775" s="168"/>
      <c r="BUA775" s="168"/>
      <c r="BUB775" s="168"/>
      <c r="BUC775" s="168"/>
      <c r="BUD775" s="168"/>
      <c r="BUE775" s="168"/>
      <c r="BUF775" s="168"/>
      <c r="BUG775" s="508"/>
      <c r="BUH775" s="508"/>
      <c r="BUI775" s="508"/>
      <c r="BUJ775" s="508"/>
      <c r="BUK775" s="508"/>
      <c r="BUL775" s="508"/>
      <c r="BUM775" s="508"/>
      <c r="BUN775" s="508"/>
      <c r="BUO775" s="508"/>
      <c r="BUP775" s="508"/>
      <c r="BUQ775" s="508"/>
      <c r="BUR775" s="508"/>
      <c r="BUS775" s="508"/>
      <c r="BUT775" s="508"/>
      <c r="BUU775" s="508"/>
      <c r="BUV775" s="508"/>
      <c r="BUW775" s="508"/>
      <c r="BUX775" s="508"/>
      <c r="BUY775" s="508"/>
      <c r="BUZ775" s="508"/>
      <c r="BVA775" s="508"/>
      <c r="BVB775" s="508"/>
      <c r="BVC775" s="508"/>
      <c r="BVD775" s="508"/>
      <c r="BVE775" s="89"/>
      <c r="BVF775" s="89"/>
      <c r="BVG775" s="89"/>
      <c r="BVH775" s="89"/>
      <c r="BVI775" s="89"/>
      <c r="BVJ775" s="508"/>
      <c r="BVK775" s="508"/>
      <c r="BVL775" s="89"/>
      <c r="BVM775" s="89"/>
      <c r="BVN775" s="508"/>
      <c r="BVO775" s="508"/>
      <c r="BVP775" s="89"/>
      <c r="BVQ775" s="89"/>
      <c r="BVR775" s="508"/>
      <c r="BVS775" s="508"/>
      <c r="BVT775" s="508"/>
      <c r="BVU775" s="508"/>
      <c r="BVV775" s="508"/>
      <c r="BVW775" s="508"/>
      <c r="BVX775" s="508"/>
      <c r="BVY775" s="89"/>
      <c r="BVZ775" s="89"/>
      <c r="BWA775" s="508"/>
      <c r="BWB775" s="508"/>
      <c r="BWC775" s="89"/>
      <c r="BWD775" s="89"/>
      <c r="BWE775" s="508"/>
      <c r="BWF775" s="508"/>
      <c r="BWG775" s="508"/>
      <c r="BWH775" s="508"/>
      <c r="BWI775" s="508"/>
      <c r="BWJ775" s="203"/>
      <c r="BWK775" s="107"/>
      <c r="BWL775" s="508"/>
      <c r="BWM775" s="508"/>
      <c r="BWN775" s="508"/>
      <c r="BWO775" s="508"/>
      <c r="BWP775" s="508"/>
      <c r="BWQ775" s="508"/>
      <c r="BWR775" s="508"/>
      <c r="BWS775" s="168"/>
      <c r="BWT775" s="168"/>
      <c r="BWU775" s="168"/>
      <c r="BWV775" s="168"/>
      <c r="BWW775" s="168"/>
      <c r="BWX775" s="168"/>
      <c r="BWY775" s="168"/>
      <c r="BWZ775" s="168"/>
      <c r="BXA775" s="168"/>
      <c r="BXB775" s="168"/>
      <c r="BXC775" s="168"/>
      <c r="BXD775" s="168"/>
      <c r="BXE775" s="168"/>
      <c r="BXF775" s="168"/>
      <c r="BXG775" s="168"/>
      <c r="BXH775" s="168"/>
      <c r="BXI775" s="168"/>
      <c r="BXJ775" s="168"/>
      <c r="BXK775" s="168"/>
      <c r="BXL775" s="168"/>
      <c r="BXM775" s="168"/>
      <c r="BXN775" s="168"/>
      <c r="BXO775" s="168"/>
      <c r="BXP775" s="168"/>
      <c r="BXQ775" s="168"/>
      <c r="BXR775" s="168"/>
      <c r="BXS775" s="168"/>
      <c r="BXT775" s="168"/>
      <c r="BXU775" s="168"/>
      <c r="BXV775" s="168"/>
      <c r="BXW775" s="168"/>
      <c r="BXX775" s="168"/>
      <c r="BXY775" s="168"/>
      <c r="BXZ775" s="168"/>
      <c r="BYA775" s="168"/>
      <c r="BYB775" s="168"/>
      <c r="BYC775" s="168"/>
      <c r="BYD775" s="168"/>
      <c r="BYE775" s="168"/>
      <c r="BYF775" s="168"/>
      <c r="BYG775" s="168"/>
      <c r="BYH775" s="168"/>
      <c r="BYI775" s="168"/>
      <c r="BYJ775" s="168"/>
      <c r="BYK775" s="508"/>
      <c r="BYL775" s="508"/>
      <c r="BYM775" s="508"/>
      <c r="BYN775" s="508"/>
      <c r="BYO775" s="508"/>
      <c r="BYP775" s="508"/>
      <c r="BYQ775" s="508"/>
      <c r="BYR775" s="508"/>
      <c r="BYS775" s="508"/>
      <c r="BYT775" s="508"/>
      <c r="BYU775" s="508"/>
      <c r="BYV775" s="508"/>
      <c r="BYW775" s="508"/>
      <c r="BYX775" s="508"/>
      <c r="BYY775" s="508"/>
      <c r="BYZ775" s="508"/>
      <c r="BZA775" s="508"/>
      <c r="BZB775" s="508"/>
      <c r="BZC775" s="508"/>
      <c r="BZD775" s="508"/>
      <c r="BZE775" s="508"/>
      <c r="BZF775" s="508"/>
      <c r="BZG775" s="508"/>
      <c r="BZH775" s="508"/>
      <c r="BZI775" s="89"/>
      <c r="BZJ775" s="89"/>
      <c r="BZK775" s="89"/>
      <c r="BZL775" s="89"/>
      <c r="BZM775" s="89"/>
      <c r="BZN775" s="508"/>
      <c r="BZO775" s="508"/>
      <c r="BZP775" s="89"/>
      <c r="BZQ775" s="89"/>
      <c r="BZR775" s="508"/>
      <c r="BZS775" s="508"/>
      <c r="BZT775" s="89"/>
      <c r="BZU775" s="89"/>
      <c r="BZV775" s="508"/>
      <c r="BZW775" s="508"/>
      <c r="BZX775" s="508"/>
      <c r="BZY775" s="508"/>
      <c r="BZZ775" s="508"/>
      <c r="CAA775" s="508"/>
      <c r="CAB775" s="508"/>
      <c r="CAC775" s="89"/>
      <c r="CAD775" s="89"/>
      <c r="CAE775" s="508"/>
      <c r="CAF775" s="508"/>
      <c r="CAG775" s="89"/>
      <c r="CAH775" s="89"/>
      <c r="CAI775" s="508"/>
      <c r="CAJ775" s="508"/>
      <c r="CAK775" s="508"/>
      <c r="CAL775" s="508"/>
      <c r="CAM775" s="508"/>
      <c r="CAN775" s="203"/>
      <c r="CAO775" s="107"/>
      <c r="CAP775" s="508"/>
      <c r="CAQ775" s="508"/>
      <c r="CAR775" s="508"/>
      <c r="CAS775" s="508"/>
      <c r="CAT775" s="508"/>
      <c r="CAU775" s="508"/>
      <c r="CAV775" s="508"/>
      <c r="CAW775" s="168"/>
      <c r="CAX775" s="168"/>
      <c r="CAY775" s="168"/>
      <c r="CAZ775" s="168"/>
      <c r="CBA775" s="168"/>
      <c r="CBB775" s="168"/>
      <c r="CBC775" s="168"/>
      <c r="CBD775" s="168"/>
      <c r="CBE775" s="168"/>
      <c r="CBF775" s="168"/>
      <c r="CBG775" s="168"/>
      <c r="CBH775" s="168"/>
      <c r="CBI775" s="168"/>
      <c r="CBJ775" s="168"/>
      <c r="CBK775" s="168"/>
      <c r="CBL775" s="168"/>
      <c r="CBM775" s="168"/>
      <c r="CBN775" s="168"/>
      <c r="CBO775" s="168"/>
      <c r="CBP775" s="168"/>
      <c r="CBQ775" s="168"/>
      <c r="CBR775" s="168"/>
      <c r="CBS775" s="168"/>
      <c r="CBT775" s="168"/>
      <c r="CBU775" s="168"/>
      <c r="CBV775" s="168"/>
      <c r="CBW775" s="168"/>
      <c r="CBX775" s="168"/>
      <c r="CBY775" s="168"/>
      <c r="CBZ775" s="168"/>
      <c r="CCA775" s="168"/>
      <c r="CCB775" s="168"/>
      <c r="CCC775" s="168"/>
      <c r="CCD775" s="168"/>
      <c r="CCE775" s="168"/>
      <c r="CCF775" s="168"/>
      <c r="CCG775" s="168"/>
      <c r="CCH775" s="168"/>
      <c r="CCI775" s="168"/>
      <c r="CCJ775" s="168"/>
      <c r="CCK775" s="168"/>
      <c r="CCL775" s="168"/>
      <c r="CCM775" s="168"/>
      <c r="CCN775" s="168"/>
      <c r="CCO775" s="508"/>
      <c r="CCP775" s="508"/>
      <c r="CCQ775" s="508"/>
      <c r="CCR775" s="508"/>
      <c r="CCS775" s="508"/>
      <c r="CCT775" s="508"/>
      <c r="CCU775" s="508"/>
      <c r="CCV775" s="508"/>
      <c r="CCW775" s="508"/>
      <c r="CCX775" s="508"/>
      <c r="CCY775" s="508"/>
      <c r="CCZ775" s="508"/>
      <c r="CDA775" s="508"/>
      <c r="CDB775" s="508"/>
      <c r="CDC775" s="508"/>
      <c r="CDD775" s="508"/>
      <c r="CDE775" s="508"/>
      <c r="CDF775" s="508"/>
      <c r="CDG775" s="508"/>
      <c r="CDH775" s="508"/>
      <c r="CDI775" s="508"/>
      <c r="CDJ775" s="508"/>
      <c r="CDK775" s="508"/>
      <c r="CDL775" s="508"/>
      <c r="CDM775" s="89"/>
      <c r="CDN775" s="89"/>
      <c r="CDO775" s="89"/>
      <c r="CDP775" s="89"/>
      <c r="CDQ775" s="89"/>
      <c r="CDR775" s="508"/>
      <c r="CDS775" s="508"/>
      <c r="CDT775" s="89"/>
      <c r="CDU775" s="89"/>
      <c r="CDV775" s="508"/>
      <c r="CDW775" s="508"/>
      <c r="CDX775" s="89"/>
      <c r="CDY775" s="89"/>
      <c r="CDZ775" s="508"/>
      <c r="CEA775" s="508"/>
      <c r="CEB775" s="508"/>
      <c r="CEC775" s="508"/>
      <c r="CED775" s="508"/>
      <c r="CEE775" s="508"/>
      <c r="CEF775" s="508"/>
      <c r="CEG775" s="89"/>
      <c r="CEH775" s="89"/>
      <c r="CEI775" s="508"/>
      <c r="CEJ775" s="508"/>
      <c r="CEK775" s="89"/>
      <c r="CEL775" s="89"/>
      <c r="CEM775" s="508"/>
      <c r="CEN775" s="508"/>
      <c r="CEO775" s="508"/>
      <c r="CEP775" s="508"/>
      <c r="CEQ775" s="508"/>
      <c r="CER775" s="203"/>
      <c r="CES775" s="107"/>
      <c r="CET775" s="508"/>
      <c r="CEU775" s="508"/>
      <c r="CEV775" s="508"/>
      <c r="CEW775" s="508"/>
      <c r="CEX775" s="508"/>
      <c r="CEY775" s="508"/>
      <c r="CEZ775" s="508"/>
      <c r="CFA775" s="168"/>
      <c r="CFB775" s="168"/>
      <c r="CFC775" s="168"/>
      <c r="CFD775" s="168"/>
      <c r="CFE775" s="168"/>
      <c r="CFF775" s="168"/>
      <c r="CFG775" s="168"/>
      <c r="CFH775" s="168"/>
      <c r="CFI775" s="168"/>
      <c r="CFJ775" s="168"/>
      <c r="CFK775" s="168"/>
      <c r="CFL775" s="168"/>
      <c r="CFM775" s="168"/>
      <c r="CFN775" s="168"/>
      <c r="CFO775" s="168"/>
      <c r="CFP775" s="168"/>
      <c r="CFQ775" s="168"/>
      <c r="CFR775" s="168"/>
      <c r="CFS775" s="168"/>
      <c r="CFT775" s="168"/>
      <c r="CFU775" s="168"/>
      <c r="CFV775" s="168"/>
      <c r="CFW775" s="168"/>
      <c r="CFX775" s="168"/>
      <c r="CFY775" s="168"/>
      <c r="CFZ775" s="168"/>
      <c r="CGA775" s="168"/>
      <c r="CGB775" s="168"/>
      <c r="CGC775" s="168"/>
      <c r="CGD775" s="168"/>
      <c r="CGE775" s="168"/>
      <c r="CGF775" s="168"/>
      <c r="CGG775" s="168"/>
      <c r="CGH775" s="168"/>
      <c r="CGI775" s="168"/>
      <c r="CGJ775" s="168"/>
      <c r="CGK775" s="168"/>
      <c r="CGL775" s="168"/>
      <c r="CGM775" s="168"/>
      <c r="CGN775" s="168"/>
      <c r="CGO775" s="168"/>
      <c r="CGP775" s="168"/>
      <c r="CGQ775" s="168"/>
      <c r="CGR775" s="168"/>
      <c r="CGS775" s="508"/>
      <c r="CGT775" s="508"/>
      <c r="CGU775" s="508"/>
      <c r="CGV775" s="508"/>
      <c r="CGW775" s="508"/>
      <c r="CGX775" s="508"/>
      <c r="CGY775" s="508"/>
      <c r="CGZ775" s="508"/>
      <c r="CHA775" s="508"/>
      <c r="CHB775" s="508"/>
      <c r="CHC775" s="508"/>
      <c r="CHD775" s="508"/>
      <c r="CHE775" s="508"/>
      <c r="CHF775" s="508"/>
      <c r="CHG775" s="508"/>
      <c r="CHH775" s="508"/>
      <c r="CHI775" s="508"/>
      <c r="CHJ775" s="508"/>
      <c r="CHK775" s="508"/>
      <c r="CHL775" s="508"/>
      <c r="CHM775" s="508"/>
      <c r="CHN775" s="508"/>
      <c r="CHO775" s="508"/>
      <c r="CHP775" s="508"/>
      <c r="CHQ775" s="89"/>
      <c r="CHR775" s="89"/>
      <c r="CHS775" s="89"/>
      <c r="CHT775" s="89"/>
      <c r="CHU775" s="89"/>
      <c r="CHV775" s="508"/>
      <c r="CHW775" s="508"/>
      <c r="CHX775" s="89"/>
      <c r="CHY775" s="89"/>
      <c r="CHZ775" s="508"/>
      <c r="CIA775" s="508"/>
      <c r="CIB775" s="89"/>
      <c r="CIC775" s="89"/>
      <c r="CID775" s="508"/>
      <c r="CIE775" s="508"/>
      <c r="CIF775" s="508"/>
      <c r="CIG775" s="508"/>
      <c r="CIH775" s="508"/>
      <c r="CII775" s="508"/>
      <c r="CIJ775" s="508"/>
      <c r="CIK775" s="89"/>
      <c r="CIL775" s="89"/>
      <c r="CIM775" s="508"/>
      <c r="CIN775" s="508"/>
      <c r="CIO775" s="89"/>
      <c r="CIP775" s="89"/>
      <c r="CIQ775" s="508"/>
      <c r="CIR775" s="508"/>
      <c r="CIS775" s="508"/>
      <c r="CIT775" s="508"/>
      <c r="CIU775" s="508"/>
      <c r="CIV775" s="203"/>
      <c r="CIW775" s="107"/>
      <c r="CIX775" s="508"/>
      <c r="CIY775" s="508"/>
      <c r="CIZ775" s="508"/>
      <c r="CJA775" s="508"/>
      <c r="CJB775" s="508"/>
      <c r="CJC775" s="508"/>
      <c r="CJD775" s="508"/>
      <c r="CJE775" s="168"/>
      <c r="CJF775" s="168"/>
      <c r="CJG775" s="168"/>
      <c r="CJH775" s="168"/>
      <c r="CJI775" s="168"/>
      <c r="CJJ775" s="168"/>
      <c r="CJK775" s="168"/>
      <c r="CJL775" s="168"/>
      <c r="CJM775" s="168"/>
      <c r="CJN775" s="168"/>
      <c r="CJO775" s="168"/>
      <c r="CJP775" s="168"/>
      <c r="CJQ775" s="168"/>
      <c r="CJR775" s="168"/>
      <c r="CJS775" s="168"/>
      <c r="CJT775" s="168"/>
      <c r="CJU775" s="168"/>
      <c r="CJV775" s="168"/>
      <c r="CJW775" s="168"/>
      <c r="CJX775" s="168"/>
      <c r="CJY775" s="168"/>
      <c r="CJZ775" s="168"/>
      <c r="CKA775" s="168"/>
      <c r="CKB775" s="168"/>
      <c r="CKC775" s="168"/>
      <c r="CKD775" s="168"/>
      <c r="CKE775" s="168"/>
      <c r="CKF775" s="168"/>
      <c r="CKG775" s="168"/>
      <c r="CKH775" s="168"/>
      <c r="CKI775" s="168"/>
      <c r="CKJ775" s="168"/>
      <c r="CKK775" s="168"/>
      <c r="CKL775" s="168"/>
      <c r="CKM775" s="168"/>
      <c r="CKN775" s="168"/>
      <c r="CKO775" s="168"/>
      <c r="CKP775" s="168"/>
      <c r="CKQ775" s="168"/>
      <c r="CKR775" s="168"/>
      <c r="CKS775" s="168"/>
      <c r="CKT775" s="168"/>
      <c r="CKU775" s="168"/>
      <c r="CKV775" s="168"/>
      <c r="CKW775" s="508"/>
      <c r="CKX775" s="508"/>
      <c r="CKY775" s="508"/>
      <c r="CKZ775" s="508"/>
      <c r="CLA775" s="508"/>
      <c r="CLB775" s="508"/>
      <c r="CLC775" s="508"/>
      <c r="CLD775" s="508"/>
      <c r="CLE775" s="508"/>
      <c r="CLF775" s="508"/>
      <c r="CLG775" s="508"/>
      <c r="CLH775" s="508"/>
      <c r="CLI775" s="508"/>
      <c r="CLJ775" s="508"/>
      <c r="CLK775" s="508"/>
      <c r="CLL775" s="508"/>
      <c r="CLM775" s="508"/>
      <c r="CLN775" s="508"/>
      <c r="CLO775" s="508"/>
      <c r="CLP775" s="508"/>
      <c r="CLQ775" s="508"/>
      <c r="CLR775" s="508"/>
      <c r="CLS775" s="508"/>
      <c r="CLT775" s="508"/>
      <c r="CLU775" s="89"/>
      <c r="CLV775" s="89"/>
      <c r="CLW775" s="89"/>
      <c r="CLX775" s="89"/>
      <c r="CLY775" s="89"/>
      <c r="CLZ775" s="508"/>
      <c r="CMA775" s="508"/>
      <c r="CMB775" s="89"/>
      <c r="CMC775" s="89"/>
      <c r="CMD775" s="508"/>
      <c r="CME775" s="508"/>
      <c r="CMF775" s="89"/>
      <c r="CMG775" s="89"/>
      <c r="CMH775" s="508"/>
      <c r="CMI775" s="508"/>
      <c r="CMJ775" s="508"/>
      <c r="CMK775" s="508"/>
      <c r="CML775" s="508"/>
      <c r="CMM775" s="508"/>
      <c r="CMN775" s="508"/>
      <c r="CMO775" s="89"/>
      <c r="CMP775" s="89"/>
      <c r="CMQ775" s="508"/>
      <c r="CMR775" s="508"/>
      <c r="CMS775" s="89"/>
      <c r="CMT775" s="89"/>
      <c r="CMU775" s="508"/>
      <c r="CMV775" s="508"/>
      <c r="CMW775" s="508"/>
      <c r="CMX775" s="508"/>
      <c r="CMY775" s="508"/>
      <c r="CMZ775" s="203"/>
      <c r="CNA775" s="107"/>
      <c r="CNB775" s="508"/>
      <c r="CNC775" s="508"/>
      <c r="CND775" s="508"/>
      <c r="CNE775" s="508"/>
      <c r="CNF775" s="508"/>
      <c r="CNG775" s="508"/>
      <c r="CNH775" s="508"/>
      <c r="CNI775" s="168"/>
      <c r="CNJ775" s="168"/>
      <c r="CNK775" s="168"/>
      <c r="CNL775" s="168"/>
      <c r="CNM775" s="168"/>
      <c r="CNN775" s="168"/>
      <c r="CNO775" s="168"/>
      <c r="CNP775" s="168"/>
      <c r="CNQ775" s="168"/>
      <c r="CNR775" s="168"/>
      <c r="CNS775" s="168"/>
      <c r="CNT775" s="168"/>
      <c r="CNU775" s="168"/>
      <c r="CNV775" s="168"/>
      <c r="CNW775" s="168"/>
      <c r="CNX775" s="168"/>
      <c r="CNY775" s="168"/>
      <c r="CNZ775" s="168"/>
      <c r="COA775" s="168"/>
      <c r="COB775" s="168"/>
      <c r="COC775" s="168"/>
      <c r="COD775" s="168"/>
      <c r="COE775" s="168"/>
      <c r="COF775" s="168"/>
      <c r="COG775" s="168"/>
      <c r="COH775" s="168"/>
      <c r="COI775" s="168"/>
      <c r="COJ775" s="168"/>
      <c r="COK775" s="168"/>
      <c r="COL775" s="168"/>
      <c r="COM775" s="168"/>
      <c r="CON775" s="168"/>
      <c r="COO775" s="168"/>
      <c r="COP775" s="168"/>
      <c r="COQ775" s="168"/>
      <c r="COR775" s="168"/>
      <c r="COS775" s="168"/>
      <c r="COT775" s="168"/>
      <c r="COU775" s="168"/>
      <c r="COV775" s="168"/>
      <c r="COW775" s="168"/>
      <c r="COX775" s="168"/>
      <c r="COY775" s="168"/>
      <c r="COZ775" s="168"/>
      <c r="CPA775" s="508"/>
      <c r="CPB775" s="508"/>
      <c r="CPC775" s="508"/>
      <c r="CPD775" s="508"/>
      <c r="CPE775" s="508"/>
      <c r="CPF775" s="508"/>
      <c r="CPG775" s="508"/>
      <c r="CPH775" s="508"/>
      <c r="CPI775" s="508"/>
      <c r="CPJ775" s="508"/>
      <c r="CPK775" s="508"/>
      <c r="CPL775" s="508"/>
      <c r="CPM775" s="508"/>
      <c r="CPN775" s="508"/>
      <c r="CPO775" s="508"/>
      <c r="CPP775" s="508"/>
      <c r="CPQ775" s="508"/>
      <c r="CPR775" s="508"/>
      <c r="CPS775" s="508"/>
      <c r="CPT775" s="508"/>
      <c r="CPU775" s="508"/>
      <c r="CPV775" s="508"/>
      <c r="CPW775" s="508"/>
      <c r="CPX775" s="508"/>
      <c r="CPY775" s="89"/>
      <c r="CPZ775" s="89"/>
      <c r="CQA775" s="89"/>
      <c r="CQB775" s="89"/>
      <c r="CQC775" s="89"/>
      <c r="CQD775" s="508"/>
      <c r="CQE775" s="508"/>
      <c r="CQF775" s="89"/>
      <c r="CQG775" s="89"/>
      <c r="CQH775" s="508"/>
      <c r="CQI775" s="508"/>
      <c r="CQJ775" s="89"/>
      <c r="CQK775" s="89"/>
      <c r="CQL775" s="508"/>
      <c r="CQM775" s="508"/>
      <c r="CQN775" s="508"/>
      <c r="CQO775" s="508"/>
      <c r="CQP775" s="508"/>
      <c r="CQQ775" s="508"/>
      <c r="CQR775" s="508"/>
      <c r="CQS775" s="89"/>
      <c r="CQT775" s="89"/>
      <c r="CQU775" s="508"/>
      <c r="CQV775" s="508"/>
      <c r="CQW775" s="89"/>
      <c r="CQX775" s="89"/>
      <c r="CQY775" s="508"/>
      <c r="CQZ775" s="508"/>
      <c r="CRA775" s="508"/>
      <c r="CRB775" s="508"/>
      <c r="CRC775" s="508"/>
      <c r="CRD775" s="203"/>
      <c r="CRE775" s="107"/>
      <c r="CRF775" s="508"/>
      <c r="CRG775" s="508"/>
      <c r="CRH775" s="508"/>
      <c r="CRI775" s="508"/>
      <c r="CRJ775" s="508"/>
      <c r="CRK775" s="508"/>
      <c r="CRL775" s="508"/>
      <c r="CRM775" s="168"/>
      <c r="CRN775" s="168"/>
      <c r="CRO775" s="168"/>
      <c r="CRP775" s="168"/>
      <c r="CRQ775" s="168"/>
      <c r="CRR775" s="168"/>
      <c r="CRS775" s="168"/>
      <c r="CRT775" s="168"/>
      <c r="CRU775" s="168"/>
      <c r="CRV775" s="168"/>
      <c r="CRW775" s="168"/>
      <c r="CRX775" s="168"/>
      <c r="CRY775" s="168"/>
      <c r="CRZ775" s="168"/>
      <c r="CSA775" s="168"/>
      <c r="CSB775" s="168"/>
      <c r="CSC775" s="168"/>
      <c r="CSD775" s="168"/>
      <c r="CSE775" s="168"/>
      <c r="CSF775" s="168"/>
      <c r="CSG775" s="168"/>
      <c r="CSH775" s="168"/>
      <c r="CSI775" s="168"/>
      <c r="CSJ775" s="168"/>
      <c r="CSK775" s="168"/>
      <c r="CSL775" s="168"/>
      <c r="CSM775" s="168"/>
      <c r="CSN775" s="168"/>
      <c r="CSO775" s="168"/>
      <c r="CSP775" s="168"/>
      <c r="CSQ775" s="168"/>
      <c r="CSR775" s="168"/>
      <c r="CSS775" s="168"/>
      <c r="CST775" s="168"/>
      <c r="CSU775" s="168"/>
      <c r="CSV775" s="168"/>
      <c r="CSW775" s="168"/>
      <c r="CSX775" s="168"/>
      <c r="CSY775" s="168"/>
      <c r="CSZ775" s="168"/>
      <c r="CTA775" s="168"/>
      <c r="CTB775" s="168"/>
      <c r="CTC775" s="168"/>
      <c r="CTD775" s="168"/>
      <c r="CTE775" s="508"/>
      <c r="CTF775" s="508"/>
      <c r="CTG775" s="508"/>
      <c r="CTH775" s="508"/>
      <c r="CTI775" s="508"/>
      <c r="CTJ775" s="508"/>
      <c r="CTK775" s="508"/>
      <c r="CTL775" s="508"/>
      <c r="CTM775" s="508"/>
      <c r="CTN775" s="508"/>
      <c r="CTO775" s="508"/>
      <c r="CTP775" s="508"/>
      <c r="CTQ775" s="508"/>
      <c r="CTR775" s="508"/>
      <c r="CTS775" s="508"/>
      <c r="CTT775" s="508"/>
      <c r="CTU775" s="508"/>
      <c r="CTV775" s="508"/>
      <c r="CTW775" s="508"/>
      <c r="CTX775" s="508"/>
      <c r="CTY775" s="508"/>
      <c r="CTZ775" s="508"/>
      <c r="CUA775" s="508"/>
      <c r="CUB775" s="508"/>
      <c r="CUC775" s="89"/>
      <c r="CUD775" s="89"/>
      <c r="CUE775" s="89"/>
      <c r="CUF775" s="89"/>
      <c r="CUG775" s="89"/>
      <c r="CUH775" s="508"/>
      <c r="CUI775" s="508"/>
      <c r="CUJ775" s="89"/>
      <c r="CUK775" s="89"/>
      <c r="CUL775" s="508"/>
      <c r="CUM775" s="508"/>
      <c r="CUN775" s="89"/>
      <c r="CUO775" s="89"/>
      <c r="CUP775" s="508"/>
      <c r="CUQ775" s="508"/>
      <c r="CUR775" s="508"/>
      <c r="CUS775" s="508"/>
      <c r="CUT775" s="508"/>
      <c r="CUU775" s="508"/>
      <c r="CUV775" s="508"/>
      <c r="CUW775" s="89"/>
      <c r="CUX775" s="89"/>
      <c r="CUY775" s="508"/>
      <c r="CUZ775" s="508"/>
      <c r="CVA775" s="89"/>
      <c r="CVB775" s="89"/>
      <c r="CVC775" s="508"/>
      <c r="CVD775" s="508"/>
      <c r="CVE775" s="508"/>
      <c r="CVF775" s="508"/>
      <c r="CVG775" s="508"/>
      <c r="CVH775" s="203"/>
      <c r="CVI775" s="107"/>
      <c r="CVJ775" s="508"/>
      <c r="CVK775" s="508"/>
      <c r="CVL775" s="508"/>
      <c r="CVM775" s="508"/>
      <c r="CVN775" s="508"/>
      <c r="CVO775" s="508"/>
      <c r="CVP775" s="508"/>
      <c r="CVQ775" s="168"/>
      <c r="CVR775" s="168"/>
      <c r="CVS775" s="168"/>
      <c r="CVT775" s="168"/>
      <c r="CVU775" s="168"/>
      <c r="CVV775" s="168"/>
      <c r="CVW775" s="168"/>
      <c r="CVX775" s="168"/>
      <c r="CVY775" s="168"/>
      <c r="CVZ775" s="168"/>
      <c r="CWA775" s="168"/>
      <c r="CWB775" s="168"/>
      <c r="CWC775" s="168"/>
      <c r="CWD775" s="168"/>
      <c r="CWE775" s="168"/>
      <c r="CWF775" s="168"/>
      <c r="CWG775" s="168"/>
      <c r="CWH775" s="168"/>
      <c r="CWI775" s="168"/>
      <c r="CWJ775" s="168"/>
      <c r="CWK775" s="168"/>
      <c r="CWL775" s="168"/>
      <c r="CWM775" s="168"/>
      <c r="CWN775" s="168"/>
      <c r="CWO775" s="168"/>
      <c r="CWP775" s="168"/>
      <c r="CWQ775" s="168"/>
      <c r="CWR775" s="168"/>
      <c r="CWS775" s="168"/>
      <c r="CWT775" s="168"/>
      <c r="CWU775" s="168"/>
      <c r="CWV775" s="168"/>
      <c r="CWW775" s="168"/>
      <c r="CWX775" s="168"/>
      <c r="CWY775" s="168"/>
      <c r="CWZ775" s="168"/>
      <c r="CXA775" s="168"/>
      <c r="CXB775" s="168"/>
      <c r="CXC775" s="168"/>
      <c r="CXD775" s="168"/>
      <c r="CXE775" s="168"/>
      <c r="CXF775" s="168"/>
      <c r="CXG775" s="168"/>
      <c r="CXH775" s="168"/>
      <c r="CXI775" s="508"/>
      <c r="CXJ775" s="508"/>
      <c r="CXK775" s="508"/>
      <c r="CXL775" s="508"/>
      <c r="CXM775" s="508"/>
      <c r="CXN775" s="508"/>
      <c r="CXO775" s="508"/>
      <c r="CXP775" s="508"/>
      <c r="CXQ775" s="508"/>
      <c r="CXR775" s="508"/>
      <c r="CXS775" s="508"/>
      <c r="CXT775" s="508"/>
      <c r="CXU775" s="508"/>
      <c r="CXV775" s="508"/>
      <c r="CXW775" s="508"/>
      <c r="CXX775" s="508"/>
      <c r="CXY775" s="508"/>
      <c r="CXZ775" s="508"/>
      <c r="CYA775" s="508"/>
      <c r="CYB775" s="508"/>
      <c r="CYC775" s="508"/>
      <c r="CYD775" s="508"/>
      <c r="CYE775" s="508"/>
      <c r="CYF775" s="508"/>
      <c r="CYG775" s="89"/>
      <c r="CYH775" s="89"/>
      <c r="CYI775" s="89"/>
      <c r="CYJ775" s="89"/>
      <c r="CYK775" s="89"/>
      <c r="CYL775" s="508"/>
      <c r="CYM775" s="508"/>
      <c r="CYN775" s="89"/>
      <c r="CYO775" s="89"/>
      <c r="CYP775" s="508"/>
      <c r="CYQ775" s="508"/>
      <c r="CYR775" s="89"/>
      <c r="CYS775" s="89"/>
      <c r="CYT775" s="508"/>
      <c r="CYU775" s="508"/>
      <c r="CYV775" s="508"/>
      <c r="CYW775" s="508"/>
      <c r="CYX775" s="508"/>
      <c r="CYY775" s="508"/>
      <c r="CYZ775" s="508"/>
      <c r="CZA775" s="89"/>
      <c r="CZB775" s="89"/>
      <c r="CZC775" s="508"/>
      <c r="CZD775" s="508"/>
      <c r="CZE775" s="89"/>
      <c r="CZF775" s="89"/>
      <c r="CZG775" s="508"/>
      <c r="CZH775" s="508"/>
      <c r="CZI775" s="508"/>
      <c r="CZJ775" s="508"/>
      <c r="CZK775" s="508"/>
      <c r="CZL775" s="203"/>
      <c r="CZM775" s="107"/>
      <c r="CZN775" s="508"/>
      <c r="CZO775" s="508"/>
      <c r="CZP775" s="508"/>
      <c r="CZQ775" s="508"/>
      <c r="CZR775" s="508"/>
      <c r="CZS775" s="508"/>
      <c r="CZT775" s="508"/>
      <c r="CZU775" s="168"/>
      <c r="CZV775" s="168"/>
      <c r="CZW775" s="168"/>
      <c r="CZX775" s="168"/>
      <c r="CZY775" s="168"/>
      <c r="CZZ775" s="168"/>
      <c r="DAA775" s="168"/>
      <c r="DAB775" s="168"/>
      <c r="DAC775" s="168"/>
      <c r="DAD775" s="168"/>
      <c r="DAE775" s="168"/>
      <c r="DAF775" s="168"/>
      <c r="DAG775" s="168"/>
      <c r="DAH775" s="168"/>
      <c r="DAI775" s="168"/>
      <c r="DAJ775" s="168"/>
      <c r="DAK775" s="168"/>
      <c r="DAL775" s="168"/>
      <c r="DAM775" s="168"/>
      <c r="DAN775" s="168"/>
      <c r="DAO775" s="168"/>
      <c r="DAP775" s="168"/>
      <c r="DAQ775" s="168"/>
      <c r="DAR775" s="168"/>
      <c r="DAS775" s="168"/>
      <c r="DAT775" s="168"/>
      <c r="DAU775" s="168"/>
      <c r="DAV775" s="168"/>
      <c r="DAW775" s="168"/>
      <c r="DAX775" s="168"/>
      <c r="DAY775" s="168"/>
      <c r="DAZ775" s="168"/>
      <c r="DBA775" s="168"/>
      <c r="DBB775" s="168"/>
      <c r="DBC775" s="168"/>
      <c r="DBD775" s="168"/>
      <c r="DBE775" s="168"/>
      <c r="DBF775" s="168"/>
      <c r="DBG775" s="168"/>
      <c r="DBH775" s="168"/>
      <c r="DBI775" s="168"/>
      <c r="DBJ775" s="168"/>
      <c r="DBK775" s="168"/>
      <c r="DBL775" s="168"/>
      <c r="DBM775" s="508"/>
      <c r="DBN775" s="508"/>
      <c r="DBO775" s="508"/>
      <c r="DBP775" s="508"/>
      <c r="DBQ775" s="508"/>
      <c r="DBR775" s="508"/>
      <c r="DBS775" s="508"/>
      <c r="DBT775" s="508"/>
      <c r="DBU775" s="508"/>
      <c r="DBV775" s="508"/>
      <c r="DBW775" s="508"/>
      <c r="DBX775" s="508"/>
      <c r="DBY775" s="508"/>
      <c r="DBZ775" s="508"/>
      <c r="DCA775" s="508"/>
      <c r="DCB775" s="508"/>
      <c r="DCC775" s="508"/>
      <c r="DCD775" s="508"/>
      <c r="DCE775" s="508"/>
      <c r="DCF775" s="508"/>
      <c r="DCG775" s="508"/>
      <c r="DCH775" s="508"/>
      <c r="DCI775" s="508"/>
      <c r="DCJ775" s="508"/>
      <c r="DCK775" s="89"/>
      <c r="DCL775" s="89"/>
      <c r="DCM775" s="89"/>
      <c r="DCN775" s="89"/>
      <c r="DCO775" s="89"/>
      <c r="DCP775" s="508"/>
      <c r="DCQ775" s="508"/>
      <c r="DCR775" s="89"/>
      <c r="DCS775" s="89"/>
      <c r="DCT775" s="508"/>
      <c r="DCU775" s="508"/>
      <c r="DCV775" s="89"/>
      <c r="DCW775" s="89"/>
      <c r="DCX775" s="508"/>
      <c r="DCY775" s="508"/>
      <c r="DCZ775" s="508"/>
      <c r="DDA775" s="508"/>
      <c r="DDB775" s="508"/>
      <c r="DDC775" s="508"/>
      <c r="DDD775" s="508"/>
      <c r="DDE775" s="89"/>
      <c r="DDF775" s="89"/>
      <c r="DDG775" s="508"/>
      <c r="DDH775" s="508"/>
      <c r="DDI775" s="89"/>
      <c r="DDJ775" s="89"/>
      <c r="DDK775" s="508"/>
      <c r="DDL775" s="508"/>
      <c r="DDM775" s="508"/>
      <c r="DDN775" s="508"/>
      <c r="DDO775" s="508"/>
      <c r="DDP775" s="203"/>
      <c r="DDQ775" s="107"/>
      <c r="DDR775" s="508"/>
      <c r="DDS775" s="508"/>
      <c r="DDT775" s="508"/>
      <c r="DDU775" s="508"/>
      <c r="DDV775" s="508"/>
      <c r="DDW775" s="508"/>
      <c r="DDX775" s="508"/>
      <c r="DDY775" s="168"/>
      <c r="DDZ775" s="168"/>
      <c r="DEA775" s="168"/>
      <c r="DEB775" s="168"/>
      <c r="DEC775" s="168"/>
      <c r="DED775" s="168"/>
      <c r="DEE775" s="168"/>
      <c r="DEF775" s="168"/>
      <c r="DEG775" s="168"/>
      <c r="DEH775" s="168"/>
      <c r="DEI775" s="168"/>
      <c r="DEJ775" s="168"/>
      <c r="DEK775" s="168"/>
      <c r="DEL775" s="168"/>
      <c r="DEM775" s="168"/>
      <c r="DEN775" s="168"/>
      <c r="DEO775" s="168"/>
      <c r="DEP775" s="168"/>
      <c r="DEQ775" s="168"/>
      <c r="DER775" s="168"/>
      <c r="DES775" s="168"/>
      <c r="DET775" s="168"/>
      <c r="DEU775" s="168"/>
      <c r="DEV775" s="168"/>
      <c r="DEW775" s="168"/>
      <c r="DEX775" s="168"/>
      <c r="DEY775" s="168"/>
      <c r="DEZ775" s="168"/>
      <c r="DFA775" s="168"/>
      <c r="DFB775" s="168"/>
      <c r="DFC775" s="168"/>
      <c r="DFD775" s="168"/>
      <c r="DFE775" s="168"/>
      <c r="DFF775" s="168"/>
      <c r="DFG775" s="168"/>
      <c r="DFH775" s="168"/>
      <c r="DFI775" s="168"/>
      <c r="DFJ775" s="168"/>
      <c r="DFK775" s="168"/>
      <c r="DFL775" s="168"/>
      <c r="DFM775" s="168"/>
      <c r="DFN775" s="168"/>
      <c r="DFO775" s="168"/>
      <c r="DFP775" s="168"/>
      <c r="DFQ775" s="508"/>
      <c r="DFR775" s="508"/>
      <c r="DFS775" s="508"/>
      <c r="DFT775" s="508"/>
      <c r="DFU775" s="508"/>
      <c r="DFV775" s="508"/>
      <c r="DFW775" s="508"/>
      <c r="DFX775" s="508"/>
      <c r="DFY775" s="508"/>
      <c r="DFZ775" s="508"/>
      <c r="DGA775" s="508"/>
      <c r="DGB775" s="508"/>
      <c r="DGC775" s="508"/>
      <c r="DGD775" s="508"/>
      <c r="DGE775" s="508"/>
      <c r="DGF775" s="508"/>
      <c r="DGG775" s="508"/>
      <c r="DGH775" s="508"/>
      <c r="DGI775" s="508"/>
      <c r="DGJ775" s="508"/>
      <c r="DGK775" s="508"/>
      <c r="DGL775" s="508"/>
      <c r="DGM775" s="508"/>
      <c r="DGN775" s="508"/>
      <c r="DGO775" s="89"/>
      <c r="DGP775" s="89"/>
      <c r="DGQ775" s="89"/>
      <c r="DGR775" s="89"/>
      <c r="DGS775" s="89"/>
      <c r="DGT775" s="508"/>
      <c r="DGU775" s="508"/>
      <c r="DGV775" s="89"/>
      <c r="DGW775" s="89"/>
      <c r="DGX775" s="508"/>
      <c r="DGY775" s="508"/>
      <c r="DGZ775" s="89"/>
      <c r="DHA775" s="89"/>
      <c r="DHB775" s="508"/>
      <c r="DHC775" s="508"/>
      <c r="DHD775" s="508"/>
      <c r="DHE775" s="508"/>
      <c r="DHF775" s="508"/>
      <c r="DHG775" s="508"/>
      <c r="DHH775" s="508"/>
      <c r="DHI775" s="89"/>
      <c r="DHJ775" s="89"/>
      <c r="DHK775" s="508"/>
      <c r="DHL775" s="508"/>
      <c r="DHM775" s="89"/>
      <c r="DHN775" s="89"/>
      <c r="DHO775" s="508"/>
      <c r="DHP775" s="508"/>
      <c r="DHQ775" s="508"/>
      <c r="DHR775" s="508"/>
      <c r="DHS775" s="508"/>
      <c r="DHT775" s="203"/>
      <c r="DHU775" s="107"/>
      <c r="DHV775" s="508"/>
      <c r="DHW775" s="508"/>
      <c r="DHX775" s="508"/>
      <c r="DHY775" s="508"/>
      <c r="DHZ775" s="508"/>
      <c r="DIA775" s="508"/>
      <c r="DIB775" s="508"/>
      <c r="DIC775" s="168"/>
      <c r="DID775" s="168"/>
      <c r="DIE775" s="168"/>
      <c r="DIF775" s="168"/>
      <c r="DIG775" s="168"/>
      <c r="DIH775" s="168"/>
      <c r="DII775" s="168"/>
      <c r="DIJ775" s="168"/>
      <c r="DIK775" s="168"/>
      <c r="DIL775" s="168"/>
      <c r="DIM775" s="168"/>
      <c r="DIN775" s="168"/>
      <c r="DIO775" s="168"/>
      <c r="DIP775" s="168"/>
      <c r="DIQ775" s="168"/>
      <c r="DIR775" s="168"/>
      <c r="DIS775" s="168"/>
      <c r="DIT775" s="168"/>
      <c r="DIU775" s="168"/>
      <c r="DIV775" s="168"/>
      <c r="DIW775" s="168"/>
      <c r="DIX775" s="168"/>
      <c r="DIY775" s="168"/>
      <c r="DIZ775" s="168"/>
      <c r="DJA775" s="168"/>
      <c r="DJB775" s="168"/>
      <c r="DJC775" s="168"/>
      <c r="DJD775" s="168"/>
      <c r="DJE775" s="168"/>
      <c r="DJF775" s="168"/>
      <c r="DJG775" s="168"/>
      <c r="DJH775" s="168"/>
      <c r="DJI775" s="168"/>
      <c r="DJJ775" s="168"/>
      <c r="DJK775" s="168"/>
      <c r="DJL775" s="168"/>
      <c r="DJM775" s="168"/>
      <c r="DJN775" s="168"/>
      <c r="DJO775" s="168"/>
      <c r="DJP775" s="168"/>
      <c r="DJQ775" s="168"/>
      <c r="DJR775" s="168"/>
      <c r="DJS775" s="168"/>
      <c r="DJT775" s="168"/>
      <c r="DJU775" s="508"/>
      <c r="DJV775" s="508"/>
      <c r="DJW775" s="508"/>
      <c r="DJX775" s="508"/>
      <c r="DJY775" s="508"/>
      <c r="DJZ775" s="508"/>
      <c r="DKA775" s="508"/>
      <c r="DKB775" s="508"/>
      <c r="DKC775" s="508"/>
      <c r="DKD775" s="508"/>
      <c r="DKE775" s="508"/>
      <c r="DKF775" s="508"/>
      <c r="DKG775" s="508"/>
      <c r="DKH775" s="508"/>
      <c r="DKI775" s="508"/>
      <c r="DKJ775" s="508"/>
      <c r="DKK775" s="508"/>
      <c r="DKL775" s="508"/>
      <c r="DKM775" s="508"/>
      <c r="DKN775" s="508"/>
      <c r="DKO775" s="508"/>
      <c r="DKP775" s="508"/>
      <c r="DKQ775" s="508"/>
      <c r="DKR775" s="508"/>
      <c r="DKS775" s="89"/>
      <c r="DKT775" s="89"/>
      <c r="DKU775" s="89"/>
      <c r="DKV775" s="89"/>
      <c r="DKW775" s="89"/>
      <c r="DKX775" s="508"/>
      <c r="DKY775" s="508"/>
      <c r="DKZ775" s="89"/>
      <c r="DLA775" s="89"/>
      <c r="DLB775" s="508"/>
      <c r="DLC775" s="508"/>
      <c r="DLD775" s="89"/>
      <c r="DLE775" s="89"/>
      <c r="DLF775" s="508"/>
      <c r="DLG775" s="508"/>
      <c r="DLH775" s="508"/>
      <c r="DLI775" s="508"/>
      <c r="DLJ775" s="508"/>
      <c r="DLK775" s="508"/>
      <c r="DLL775" s="508"/>
      <c r="DLM775" s="89"/>
      <c r="DLN775" s="89"/>
      <c r="DLO775" s="508"/>
      <c r="DLP775" s="508"/>
      <c r="DLQ775" s="89"/>
      <c r="DLR775" s="89"/>
      <c r="DLS775" s="508"/>
      <c r="DLT775" s="508"/>
      <c r="DLU775" s="508"/>
      <c r="DLV775" s="508"/>
      <c r="DLW775" s="508"/>
      <c r="DLX775" s="203"/>
      <c r="DLY775" s="107"/>
      <c r="DLZ775" s="508"/>
      <c r="DMA775" s="508"/>
      <c r="DMB775" s="508"/>
      <c r="DMC775" s="508"/>
      <c r="DMD775" s="508"/>
      <c r="DME775" s="508"/>
      <c r="DMF775" s="508"/>
      <c r="DMG775" s="168"/>
      <c r="DMH775" s="168"/>
      <c r="DMI775" s="168"/>
      <c r="DMJ775" s="168"/>
      <c r="DMK775" s="168"/>
      <c r="DML775" s="168"/>
      <c r="DMM775" s="168"/>
      <c r="DMN775" s="168"/>
      <c r="DMO775" s="168"/>
      <c r="DMP775" s="168"/>
      <c r="DMQ775" s="168"/>
      <c r="DMR775" s="168"/>
      <c r="DMS775" s="168"/>
      <c r="DMT775" s="168"/>
      <c r="DMU775" s="168"/>
      <c r="DMV775" s="168"/>
      <c r="DMW775" s="168"/>
      <c r="DMX775" s="168"/>
      <c r="DMY775" s="168"/>
      <c r="DMZ775" s="168"/>
      <c r="DNA775" s="168"/>
      <c r="DNB775" s="168"/>
      <c r="DNC775" s="168"/>
      <c r="DND775" s="168"/>
      <c r="DNE775" s="168"/>
      <c r="DNF775" s="168"/>
      <c r="DNG775" s="168"/>
      <c r="DNH775" s="168"/>
      <c r="DNI775" s="168"/>
      <c r="DNJ775" s="168"/>
      <c r="DNK775" s="168"/>
      <c r="DNL775" s="168"/>
      <c r="DNM775" s="168"/>
      <c r="DNN775" s="168"/>
      <c r="DNO775" s="168"/>
      <c r="DNP775" s="168"/>
      <c r="DNQ775" s="168"/>
      <c r="DNR775" s="168"/>
      <c r="DNS775" s="168"/>
      <c r="DNT775" s="168"/>
      <c r="DNU775" s="168"/>
      <c r="DNV775" s="168"/>
      <c r="DNW775" s="168"/>
      <c r="DNX775" s="168"/>
      <c r="DNY775" s="508"/>
      <c r="DNZ775" s="508"/>
      <c r="DOA775" s="508"/>
      <c r="DOB775" s="508"/>
      <c r="DOC775" s="508"/>
      <c r="DOD775" s="508"/>
      <c r="DOE775" s="508"/>
      <c r="DOF775" s="508"/>
      <c r="DOG775" s="508"/>
      <c r="DOH775" s="508"/>
      <c r="DOI775" s="508"/>
      <c r="DOJ775" s="508"/>
      <c r="DOK775" s="508"/>
      <c r="DOL775" s="508"/>
      <c r="DOM775" s="508"/>
      <c r="DON775" s="508"/>
      <c r="DOO775" s="508"/>
      <c r="DOP775" s="508"/>
      <c r="DOQ775" s="508"/>
      <c r="DOR775" s="508"/>
      <c r="DOS775" s="508"/>
      <c r="DOT775" s="508"/>
      <c r="DOU775" s="508"/>
      <c r="DOV775" s="508"/>
      <c r="DOW775" s="89"/>
      <c r="DOX775" s="89"/>
      <c r="DOY775" s="89"/>
      <c r="DOZ775" s="89"/>
      <c r="DPA775" s="89"/>
      <c r="DPB775" s="508"/>
      <c r="DPC775" s="508"/>
      <c r="DPD775" s="89"/>
      <c r="DPE775" s="89"/>
      <c r="DPF775" s="508"/>
      <c r="DPG775" s="508"/>
      <c r="DPH775" s="89"/>
      <c r="DPI775" s="89"/>
      <c r="DPJ775" s="508"/>
      <c r="DPK775" s="508"/>
      <c r="DPL775" s="508"/>
      <c r="DPM775" s="508"/>
      <c r="DPN775" s="508"/>
      <c r="DPO775" s="508"/>
      <c r="DPP775" s="508"/>
      <c r="DPQ775" s="89"/>
      <c r="DPR775" s="89"/>
      <c r="DPS775" s="508"/>
      <c r="DPT775" s="508"/>
      <c r="DPU775" s="89"/>
      <c r="DPV775" s="89"/>
      <c r="DPW775" s="508"/>
      <c r="DPX775" s="508"/>
      <c r="DPY775" s="508"/>
      <c r="DPZ775" s="508"/>
      <c r="DQA775" s="508"/>
      <c r="DQB775" s="203"/>
      <c r="DQC775" s="107"/>
      <c r="DQD775" s="508"/>
      <c r="DQE775" s="508"/>
      <c r="DQF775" s="508"/>
      <c r="DQG775" s="508"/>
      <c r="DQH775" s="508"/>
      <c r="DQI775" s="508"/>
      <c r="DQJ775" s="508"/>
      <c r="DQK775" s="168"/>
      <c r="DQL775" s="168"/>
      <c r="DQM775" s="168"/>
      <c r="DQN775" s="168"/>
      <c r="DQO775" s="168"/>
      <c r="DQP775" s="168"/>
      <c r="DQQ775" s="168"/>
      <c r="DQR775" s="168"/>
      <c r="DQS775" s="168"/>
      <c r="DQT775" s="168"/>
      <c r="DQU775" s="168"/>
      <c r="DQV775" s="168"/>
      <c r="DQW775" s="168"/>
      <c r="DQX775" s="168"/>
      <c r="DQY775" s="168"/>
      <c r="DQZ775" s="168"/>
      <c r="DRA775" s="168"/>
      <c r="DRB775" s="168"/>
      <c r="DRC775" s="168"/>
      <c r="DRD775" s="168"/>
      <c r="DRE775" s="168"/>
      <c r="DRF775" s="168"/>
      <c r="DRG775" s="168"/>
      <c r="DRH775" s="168"/>
      <c r="DRI775" s="168"/>
      <c r="DRJ775" s="168"/>
      <c r="DRK775" s="168"/>
      <c r="DRL775" s="168"/>
      <c r="DRM775" s="168"/>
      <c r="DRN775" s="168"/>
      <c r="DRO775" s="168"/>
      <c r="DRP775" s="168"/>
      <c r="DRQ775" s="168"/>
      <c r="DRR775" s="168"/>
      <c r="DRS775" s="168"/>
      <c r="DRT775" s="168"/>
      <c r="DRU775" s="168"/>
      <c r="DRV775" s="168"/>
      <c r="DRW775" s="168"/>
      <c r="DRX775" s="168"/>
      <c r="DRY775" s="168"/>
      <c r="DRZ775" s="168"/>
      <c r="DSA775" s="168"/>
      <c r="DSB775" s="168"/>
      <c r="DSC775" s="508"/>
      <c r="DSD775" s="508"/>
      <c r="DSE775" s="508"/>
      <c r="DSF775" s="508"/>
      <c r="DSG775" s="508"/>
      <c r="DSH775" s="508"/>
      <c r="DSI775" s="508"/>
      <c r="DSJ775" s="508"/>
      <c r="DSK775" s="508"/>
      <c r="DSL775" s="508"/>
      <c r="DSM775" s="508"/>
      <c r="DSN775" s="508"/>
      <c r="DSO775" s="508"/>
      <c r="DSP775" s="508"/>
      <c r="DSQ775" s="508"/>
      <c r="DSR775" s="508"/>
      <c r="DSS775" s="508"/>
      <c r="DST775" s="508"/>
      <c r="DSU775" s="508"/>
      <c r="DSV775" s="508"/>
      <c r="DSW775" s="508"/>
      <c r="DSX775" s="508"/>
      <c r="DSY775" s="508"/>
      <c r="DSZ775" s="508"/>
      <c r="DTA775" s="89"/>
      <c r="DTB775" s="89"/>
      <c r="DTC775" s="89"/>
      <c r="DTD775" s="89"/>
      <c r="DTE775" s="89"/>
      <c r="DTF775" s="508"/>
      <c r="DTG775" s="508"/>
      <c r="DTH775" s="89"/>
      <c r="DTI775" s="89"/>
      <c r="DTJ775" s="508"/>
      <c r="DTK775" s="508"/>
      <c r="DTL775" s="89"/>
      <c r="DTM775" s="89"/>
      <c r="DTN775" s="508"/>
      <c r="DTO775" s="508"/>
      <c r="DTP775" s="508"/>
      <c r="DTQ775" s="508"/>
      <c r="DTR775" s="508"/>
      <c r="DTS775" s="508"/>
      <c r="DTT775" s="508"/>
      <c r="DTU775" s="89"/>
      <c r="DTV775" s="89"/>
      <c r="DTW775" s="508"/>
      <c r="DTX775" s="508"/>
      <c r="DTY775" s="89"/>
      <c r="DTZ775" s="89"/>
      <c r="DUA775" s="508"/>
      <c r="DUB775" s="508"/>
      <c r="DUC775" s="508"/>
      <c r="DUD775" s="508"/>
      <c r="DUE775" s="508"/>
      <c r="DUF775" s="203"/>
      <c r="DUG775" s="107"/>
      <c r="DUH775" s="508"/>
      <c r="DUI775" s="508"/>
      <c r="DUJ775" s="508"/>
      <c r="DUK775" s="508"/>
      <c r="DUL775" s="508"/>
      <c r="DUM775" s="508"/>
      <c r="DUN775" s="508"/>
      <c r="DUO775" s="168"/>
      <c r="DUP775" s="168"/>
      <c r="DUQ775" s="168"/>
      <c r="DUR775" s="168"/>
      <c r="DUS775" s="168"/>
      <c r="DUT775" s="168"/>
      <c r="DUU775" s="168"/>
      <c r="DUV775" s="168"/>
      <c r="DUW775" s="168"/>
      <c r="DUX775" s="168"/>
      <c r="DUY775" s="168"/>
      <c r="DUZ775" s="168"/>
      <c r="DVA775" s="168"/>
      <c r="DVB775" s="168"/>
      <c r="DVC775" s="168"/>
      <c r="DVD775" s="168"/>
      <c r="DVE775" s="168"/>
      <c r="DVF775" s="168"/>
      <c r="DVG775" s="168"/>
      <c r="DVH775" s="168"/>
      <c r="DVI775" s="168"/>
      <c r="DVJ775" s="168"/>
      <c r="DVK775" s="168"/>
      <c r="DVL775" s="168"/>
      <c r="DVM775" s="168"/>
      <c r="DVN775" s="168"/>
      <c r="DVO775" s="168"/>
      <c r="DVP775" s="168"/>
      <c r="DVQ775" s="168"/>
      <c r="DVR775" s="168"/>
      <c r="DVS775" s="168"/>
      <c r="DVT775" s="168"/>
      <c r="DVU775" s="168"/>
      <c r="DVV775" s="168"/>
      <c r="DVW775" s="168"/>
      <c r="DVX775" s="168"/>
      <c r="DVY775" s="168"/>
      <c r="DVZ775" s="168"/>
      <c r="DWA775" s="168"/>
      <c r="DWB775" s="168"/>
      <c r="DWC775" s="168"/>
      <c r="DWD775" s="168"/>
      <c r="DWE775" s="168"/>
      <c r="DWF775" s="168"/>
      <c r="DWG775" s="508"/>
      <c r="DWH775" s="508"/>
      <c r="DWI775" s="508"/>
      <c r="DWJ775" s="508"/>
      <c r="DWK775" s="508"/>
      <c r="DWL775" s="508"/>
      <c r="DWM775" s="508"/>
      <c r="DWN775" s="508"/>
      <c r="DWO775" s="508"/>
      <c r="DWP775" s="508"/>
      <c r="DWQ775" s="508"/>
      <c r="DWR775" s="508"/>
      <c r="DWS775" s="508"/>
      <c r="DWT775" s="508"/>
      <c r="DWU775" s="508"/>
      <c r="DWV775" s="508"/>
      <c r="DWW775" s="508"/>
      <c r="DWX775" s="508"/>
      <c r="DWY775" s="508"/>
      <c r="DWZ775" s="508"/>
      <c r="DXA775" s="508"/>
      <c r="DXB775" s="508"/>
      <c r="DXC775" s="508"/>
      <c r="DXD775" s="508"/>
      <c r="DXE775" s="89"/>
      <c r="DXF775" s="89"/>
      <c r="DXG775" s="89"/>
      <c r="DXH775" s="89"/>
      <c r="DXI775" s="89"/>
      <c r="DXJ775" s="508"/>
      <c r="DXK775" s="508"/>
      <c r="DXL775" s="89"/>
      <c r="DXM775" s="89"/>
      <c r="DXN775" s="508"/>
      <c r="DXO775" s="508"/>
      <c r="DXP775" s="89"/>
      <c r="DXQ775" s="89"/>
      <c r="DXR775" s="508"/>
      <c r="DXS775" s="508"/>
      <c r="DXT775" s="508"/>
      <c r="DXU775" s="508"/>
      <c r="DXV775" s="508"/>
      <c r="DXW775" s="508"/>
      <c r="DXX775" s="508"/>
      <c r="DXY775" s="89"/>
      <c r="DXZ775" s="89"/>
      <c r="DYA775" s="508"/>
      <c r="DYB775" s="508"/>
      <c r="DYC775" s="89"/>
      <c r="DYD775" s="89"/>
      <c r="DYE775" s="508"/>
      <c r="DYF775" s="508"/>
      <c r="DYG775" s="508"/>
      <c r="DYH775" s="508"/>
      <c r="DYI775" s="508"/>
      <c r="DYJ775" s="203"/>
      <c r="DYK775" s="107"/>
      <c r="DYL775" s="508"/>
      <c r="DYM775" s="508"/>
      <c r="DYN775" s="508"/>
      <c r="DYO775" s="508"/>
      <c r="DYP775" s="508"/>
      <c r="DYQ775" s="508"/>
      <c r="DYR775" s="508"/>
      <c r="DYS775" s="168"/>
      <c r="DYT775" s="168"/>
      <c r="DYU775" s="168"/>
      <c r="DYV775" s="168"/>
      <c r="DYW775" s="168"/>
      <c r="DYX775" s="168"/>
      <c r="DYY775" s="168"/>
      <c r="DYZ775" s="168"/>
      <c r="DZA775" s="168"/>
      <c r="DZB775" s="168"/>
      <c r="DZC775" s="168"/>
      <c r="DZD775" s="168"/>
      <c r="DZE775" s="168"/>
      <c r="DZF775" s="168"/>
      <c r="DZG775" s="168"/>
      <c r="DZH775" s="168"/>
      <c r="DZI775" s="168"/>
      <c r="DZJ775" s="168"/>
      <c r="DZK775" s="168"/>
      <c r="DZL775" s="168"/>
      <c r="DZM775" s="168"/>
      <c r="DZN775" s="168"/>
      <c r="DZO775" s="168"/>
      <c r="DZP775" s="168"/>
      <c r="DZQ775" s="168"/>
      <c r="DZR775" s="168"/>
      <c r="DZS775" s="168"/>
      <c r="DZT775" s="168"/>
      <c r="DZU775" s="168"/>
      <c r="DZV775" s="168"/>
      <c r="DZW775" s="168"/>
      <c r="DZX775" s="168"/>
      <c r="DZY775" s="168"/>
      <c r="DZZ775" s="168"/>
      <c r="EAA775" s="168"/>
      <c r="EAB775" s="168"/>
      <c r="EAC775" s="168"/>
      <c r="EAD775" s="168"/>
      <c r="EAE775" s="168"/>
      <c r="EAF775" s="168"/>
      <c r="EAG775" s="168"/>
      <c r="EAH775" s="168"/>
      <c r="EAI775" s="168"/>
      <c r="EAJ775" s="168"/>
      <c r="EAK775" s="508"/>
      <c r="EAL775" s="508"/>
      <c r="EAM775" s="508"/>
      <c r="EAN775" s="508"/>
      <c r="EAO775" s="508"/>
      <c r="EAP775" s="508"/>
      <c r="EAQ775" s="508"/>
      <c r="EAR775" s="508"/>
      <c r="EAS775" s="508"/>
      <c r="EAT775" s="508"/>
      <c r="EAU775" s="508"/>
      <c r="EAV775" s="508"/>
      <c r="EAW775" s="508"/>
      <c r="EAX775" s="508"/>
      <c r="EAY775" s="508"/>
      <c r="EAZ775" s="508"/>
      <c r="EBA775" s="508"/>
      <c r="EBB775" s="508"/>
      <c r="EBC775" s="508"/>
      <c r="EBD775" s="508"/>
      <c r="EBE775" s="508"/>
      <c r="EBF775" s="508"/>
      <c r="EBG775" s="508"/>
      <c r="EBH775" s="508"/>
      <c r="EBI775" s="89"/>
      <c r="EBJ775" s="89"/>
      <c r="EBK775" s="89"/>
      <c r="EBL775" s="89"/>
      <c r="EBM775" s="89"/>
      <c r="EBN775" s="508"/>
      <c r="EBO775" s="508"/>
      <c r="EBP775" s="89"/>
      <c r="EBQ775" s="89"/>
      <c r="EBR775" s="508"/>
      <c r="EBS775" s="508"/>
      <c r="EBT775" s="89"/>
      <c r="EBU775" s="89"/>
      <c r="EBV775" s="508"/>
      <c r="EBW775" s="508"/>
      <c r="EBX775" s="508"/>
      <c r="EBY775" s="508"/>
      <c r="EBZ775" s="508"/>
      <c r="ECA775" s="508"/>
      <c r="ECB775" s="508"/>
      <c r="ECC775" s="89"/>
      <c r="ECD775" s="89"/>
      <c r="ECE775" s="508"/>
      <c r="ECF775" s="508"/>
      <c r="ECG775" s="89"/>
      <c r="ECH775" s="89"/>
      <c r="ECI775" s="508"/>
      <c r="ECJ775" s="508"/>
      <c r="ECK775" s="508"/>
      <c r="ECL775" s="508"/>
      <c r="ECM775" s="508"/>
      <c r="ECN775" s="203"/>
      <c r="ECO775" s="107"/>
      <c r="ECP775" s="508"/>
      <c r="ECQ775" s="508"/>
      <c r="ECR775" s="508"/>
      <c r="ECS775" s="508"/>
      <c r="ECT775" s="508"/>
      <c r="ECU775" s="508"/>
      <c r="ECV775" s="508"/>
      <c r="ECW775" s="168"/>
      <c r="ECX775" s="168"/>
      <c r="ECY775" s="168"/>
      <c r="ECZ775" s="168"/>
      <c r="EDA775" s="168"/>
      <c r="EDB775" s="168"/>
      <c r="EDC775" s="168"/>
      <c r="EDD775" s="168"/>
      <c r="EDE775" s="168"/>
      <c r="EDF775" s="168"/>
      <c r="EDG775" s="168"/>
      <c r="EDH775" s="168"/>
      <c r="EDI775" s="168"/>
      <c r="EDJ775" s="168"/>
      <c r="EDK775" s="168"/>
      <c r="EDL775" s="168"/>
      <c r="EDM775" s="168"/>
      <c r="EDN775" s="168"/>
      <c r="EDO775" s="168"/>
      <c r="EDP775" s="168"/>
      <c r="EDQ775" s="168"/>
      <c r="EDR775" s="168"/>
      <c r="EDS775" s="168"/>
      <c r="EDT775" s="168"/>
      <c r="EDU775" s="168"/>
      <c r="EDV775" s="168"/>
      <c r="EDW775" s="168"/>
      <c r="EDX775" s="168"/>
      <c r="EDY775" s="168"/>
      <c r="EDZ775" s="168"/>
      <c r="EEA775" s="168"/>
      <c r="EEB775" s="168"/>
      <c r="EEC775" s="168"/>
      <c r="EED775" s="168"/>
      <c r="EEE775" s="168"/>
      <c r="EEF775" s="168"/>
      <c r="EEG775" s="168"/>
      <c r="EEH775" s="168"/>
      <c r="EEI775" s="168"/>
      <c r="EEJ775" s="168"/>
      <c r="EEK775" s="168"/>
      <c r="EEL775" s="168"/>
      <c r="EEM775" s="168"/>
      <c r="EEN775" s="168"/>
      <c r="EEO775" s="508"/>
      <c r="EEP775" s="508"/>
      <c r="EEQ775" s="508"/>
      <c r="EER775" s="508"/>
      <c r="EES775" s="508"/>
      <c r="EET775" s="508"/>
      <c r="EEU775" s="508"/>
      <c r="EEV775" s="508"/>
      <c r="EEW775" s="508"/>
      <c r="EEX775" s="508"/>
      <c r="EEY775" s="508"/>
      <c r="EEZ775" s="508"/>
      <c r="EFA775" s="508"/>
      <c r="EFB775" s="508"/>
      <c r="EFC775" s="508"/>
      <c r="EFD775" s="508"/>
      <c r="EFE775" s="508"/>
      <c r="EFF775" s="508"/>
      <c r="EFG775" s="508"/>
      <c r="EFH775" s="508"/>
      <c r="EFI775" s="508"/>
      <c r="EFJ775" s="508"/>
      <c r="EFK775" s="508"/>
      <c r="EFL775" s="508"/>
      <c r="EFM775" s="89"/>
      <c r="EFN775" s="89"/>
      <c r="EFO775" s="89"/>
      <c r="EFP775" s="89"/>
      <c r="EFQ775" s="89"/>
      <c r="EFR775" s="508"/>
      <c r="EFS775" s="508"/>
      <c r="EFT775" s="89"/>
      <c r="EFU775" s="89"/>
      <c r="EFV775" s="508"/>
      <c r="EFW775" s="508"/>
      <c r="EFX775" s="89"/>
      <c r="EFY775" s="89"/>
      <c r="EFZ775" s="508"/>
      <c r="EGA775" s="508"/>
      <c r="EGB775" s="508"/>
      <c r="EGC775" s="508"/>
      <c r="EGD775" s="508"/>
      <c r="EGE775" s="508"/>
      <c r="EGF775" s="508"/>
      <c r="EGG775" s="89"/>
      <c r="EGH775" s="89"/>
      <c r="EGI775" s="508"/>
      <c r="EGJ775" s="508"/>
      <c r="EGK775" s="89"/>
      <c r="EGL775" s="89"/>
      <c r="EGM775" s="508"/>
      <c r="EGN775" s="508"/>
      <c r="EGO775" s="508"/>
      <c r="EGP775" s="508"/>
      <c r="EGQ775" s="508"/>
      <c r="EGR775" s="203"/>
      <c r="EGS775" s="107"/>
      <c r="EGT775" s="508"/>
      <c r="EGU775" s="508"/>
      <c r="EGV775" s="508"/>
      <c r="EGW775" s="508"/>
      <c r="EGX775" s="508"/>
      <c r="EGY775" s="508"/>
      <c r="EGZ775" s="508"/>
      <c r="EHA775" s="168"/>
      <c r="EHB775" s="168"/>
      <c r="EHC775" s="168"/>
      <c r="EHD775" s="168"/>
      <c r="EHE775" s="168"/>
      <c r="EHF775" s="168"/>
      <c r="EHG775" s="168"/>
      <c r="EHH775" s="168"/>
      <c r="EHI775" s="168"/>
      <c r="EHJ775" s="168"/>
      <c r="EHK775" s="168"/>
      <c r="EHL775" s="168"/>
      <c r="EHM775" s="168"/>
      <c r="EHN775" s="168"/>
      <c r="EHO775" s="168"/>
      <c r="EHP775" s="168"/>
      <c r="EHQ775" s="168"/>
      <c r="EHR775" s="168"/>
      <c r="EHS775" s="168"/>
      <c r="EHT775" s="168"/>
      <c r="EHU775" s="168"/>
      <c r="EHV775" s="168"/>
      <c r="EHW775" s="168"/>
      <c r="EHX775" s="168"/>
      <c r="EHY775" s="168"/>
      <c r="EHZ775" s="168"/>
      <c r="EIA775" s="168"/>
      <c r="EIB775" s="168"/>
      <c r="EIC775" s="168"/>
      <c r="EID775" s="168"/>
      <c r="EIE775" s="168"/>
      <c r="EIF775" s="168"/>
      <c r="EIG775" s="168"/>
      <c r="EIH775" s="168"/>
      <c r="EII775" s="168"/>
      <c r="EIJ775" s="168"/>
      <c r="EIK775" s="168"/>
      <c r="EIL775" s="168"/>
      <c r="EIM775" s="168"/>
      <c r="EIN775" s="168"/>
      <c r="EIO775" s="168"/>
      <c r="EIP775" s="168"/>
      <c r="EIQ775" s="168"/>
      <c r="EIR775" s="168"/>
      <c r="EIS775" s="508"/>
      <c r="EIT775" s="508"/>
      <c r="EIU775" s="508"/>
      <c r="EIV775" s="508"/>
      <c r="EIW775" s="508"/>
      <c r="EIX775" s="508"/>
      <c r="EIY775" s="508"/>
      <c r="EIZ775" s="508"/>
      <c r="EJA775" s="508"/>
      <c r="EJB775" s="508"/>
      <c r="EJC775" s="508"/>
      <c r="EJD775" s="508"/>
      <c r="EJE775" s="508"/>
      <c r="EJF775" s="508"/>
      <c r="EJG775" s="508"/>
      <c r="EJH775" s="508"/>
      <c r="EJI775" s="508"/>
      <c r="EJJ775" s="508"/>
      <c r="EJK775" s="508"/>
      <c r="EJL775" s="508"/>
      <c r="EJM775" s="508"/>
      <c r="EJN775" s="508"/>
      <c r="EJO775" s="508"/>
      <c r="EJP775" s="508"/>
      <c r="EJQ775" s="89"/>
      <c r="EJR775" s="89"/>
      <c r="EJS775" s="89"/>
      <c r="EJT775" s="89"/>
      <c r="EJU775" s="89"/>
      <c r="EJV775" s="508"/>
      <c r="EJW775" s="508"/>
      <c r="EJX775" s="89"/>
      <c r="EJY775" s="89"/>
      <c r="EJZ775" s="508"/>
      <c r="EKA775" s="508"/>
      <c r="EKB775" s="89"/>
      <c r="EKC775" s="89"/>
      <c r="EKD775" s="508"/>
      <c r="EKE775" s="508"/>
      <c r="EKF775" s="508"/>
      <c r="EKG775" s="508"/>
      <c r="EKH775" s="508"/>
      <c r="EKI775" s="508"/>
      <c r="EKJ775" s="508"/>
      <c r="EKK775" s="89"/>
      <c r="EKL775" s="89"/>
      <c r="EKM775" s="508"/>
      <c r="EKN775" s="508"/>
      <c r="EKO775" s="89"/>
      <c r="EKP775" s="89"/>
      <c r="EKQ775" s="508"/>
      <c r="EKR775" s="508"/>
      <c r="EKS775" s="508"/>
      <c r="EKT775" s="508"/>
      <c r="EKU775" s="508"/>
      <c r="EKV775" s="203"/>
      <c r="EKW775" s="107"/>
      <c r="EKX775" s="508"/>
      <c r="EKY775" s="508"/>
      <c r="EKZ775" s="508"/>
      <c r="ELA775" s="508"/>
      <c r="ELB775" s="508"/>
      <c r="ELC775" s="508"/>
      <c r="ELD775" s="508"/>
      <c r="ELE775" s="168"/>
      <c r="ELF775" s="168"/>
      <c r="ELG775" s="168"/>
      <c r="ELH775" s="168"/>
      <c r="ELI775" s="168"/>
      <c r="ELJ775" s="168"/>
      <c r="ELK775" s="168"/>
      <c r="ELL775" s="168"/>
      <c r="ELM775" s="168"/>
      <c r="ELN775" s="168"/>
      <c r="ELO775" s="168"/>
      <c r="ELP775" s="168"/>
      <c r="ELQ775" s="168"/>
      <c r="ELR775" s="168"/>
      <c r="ELS775" s="168"/>
      <c r="ELT775" s="168"/>
      <c r="ELU775" s="168"/>
      <c r="ELV775" s="168"/>
      <c r="ELW775" s="168"/>
      <c r="ELX775" s="168"/>
      <c r="ELY775" s="168"/>
      <c r="ELZ775" s="168"/>
      <c r="EMA775" s="168"/>
      <c r="EMB775" s="168"/>
      <c r="EMC775" s="168"/>
      <c r="EMD775" s="168"/>
      <c r="EME775" s="168"/>
      <c r="EMF775" s="168"/>
      <c r="EMG775" s="168"/>
      <c r="EMH775" s="168"/>
      <c r="EMI775" s="168"/>
      <c r="EMJ775" s="168"/>
      <c r="EMK775" s="168"/>
      <c r="EML775" s="168"/>
      <c r="EMM775" s="168"/>
      <c r="EMN775" s="168"/>
      <c r="EMO775" s="168"/>
      <c r="EMP775" s="168"/>
      <c r="EMQ775" s="168"/>
      <c r="EMR775" s="168"/>
      <c r="EMS775" s="168"/>
      <c r="EMT775" s="168"/>
      <c r="EMU775" s="168"/>
      <c r="EMV775" s="168"/>
      <c r="EMW775" s="508"/>
      <c r="EMX775" s="508"/>
      <c r="EMY775" s="508"/>
      <c r="EMZ775" s="508"/>
      <c r="ENA775" s="508"/>
      <c r="ENB775" s="508"/>
      <c r="ENC775" s="508"/>
      <c r="END775" s="508"/>
      <c r="ENE775" s="508"/>
      <c r="ENF775" s="508"/>
      <c r="ENG775" s="508"/>
      <c r="ENH775" s="508"/>
      <c r="ENI775" s="508"/>
      <c r="ENJ775" s="508"/>
      <c r="ENK775" s="508"/>
      <c r="ENL775" s="508"/>
      <c r="ENM775" s="508"/>
      <c r="ENN775" s="508"/>
      <c r="ENO775" s="508"/>
      <c r="ENP775" s="508"/>
      <c r="ENQ775" s="508"/>
      <c r="ENR775" s="508"/>
      <c r="ENS775" s="508"/>
      <c r="ENT775" s="508"/>
      <c r="ENU775" s="89"/>
      <c r="ENV775" s="89"/>
      <c r="ENW775" s="89"/>
      <c r="ENX775" s="89"/>
      <c r="ENY775" s="89"/>
      <c r="ENZ775" s="508"/>
      <c r="EOA775" s="508"/>
      <c r="EOB775" s="89"/>
      <c r="EOC775" s="89"/>
      <c r="EOD775" s="508"/>
      <c r="EOE775" s="508"/>
      <c r="EOF775" s="89"/>
      <c r="EOG775" s="89"/>
      <c r="EOH775" s="508"/>
      <c r="EOI775" s="508"/>
      <c r="EOJ775" s="508"/>
      <c r="EOK775" s="508"/>
      <c r="EOL775" s="508"/>
      <c r="EOM775" s="508"/>
      <c r="EON775" s="508"/>
      <c r="EOO775" s="89"/>
      <c r="EOP775" s="89"/>
      <c r="EOQ775" s="508"/>
      <c r="EOR775" s="508"/>
      <c r="EOS775" s="89"/>
      <c r="EOT775" s="89"/>
      <c r="EOU775" s="508"/>
      <c r="EOV775" s="508"/>
      <c r="EOW775" s="508"/>
      <c r="EOX775" s="508"/>
      <c r="EOY775" s="508"/>
      <c r="EOZ775" s="203"/>
      <c r="EPA775" s="107"/>
      <c r="EPB775" s="508"/>
      <c r="EPC775" s="508"/>
      <c r="EPD775" s="508"/>
      <c r="EPE775" s="508"/>
      <c r="EPF775" s="508"/>
      <c r="EPG775" s="508"/>
      <c r="EPH775" s="508"/>
      <c r="EPI775" s="168"/>
      <c r="EPJ775" s="168"/>
      <c r="EPK775" s="168"/>
      <c r="EPL775" s="168"/>
      <c r="EPM775" s="168"/>
      <c r="EPN775" s="168"/>
      <c r="EPO775" s="168"/>
      <c r="EPP775" s="168"/>
      <c r="EPQ775" s="168"/>
      <c r="EPR775" s="168"/>
      <c r="EPS775" s="168"/>
      <c r="EPT775" s="168"/>
      <c r="EPU775" s="168"/>
      <c r="EPV775" s="168"/>
      <c r="EPW775" s="168"/>
      <c r="EPX775" s="168"/>
      <c r="EPY775" s="168"/>
      <c r="EPZ775" s="168"/>
      <c r="EQA775" s="168"/>
      <c r="EQB775" s="168"/>
      <c r="EQC775" s="168"/>
      <c r="EQD775" s="168"/>
      <c r="EQE775" s="168"/>
      <c r="EQF775" s="168"/>
      <c r="EQG775" s="168"/>
      <c r="EQH775" s="168"/>
      <c r="EQI775" s="168"/>
      <c r="EQJ775" s="168"/>
      <c r="EQK775" s="168"/>
      <c r="EQL775" s="168"/>
      <c r="EQM775" s="168"/>
      <c r="EQN775" s="168"/>
      <c r="EQO775" s="168"/>
      <c r="EQP775" s="168"/>
      <c r="EQQ775" s="168"/>
      <c r="EQR775" s="168"/>
      <c r="EQS775" s="168"/>
      <c r="EQT775" s="168"/>
      <c r="EQU775" s="168"/>
      <c r="EQV775" s="168"/>
      <c r="EQW775" s="168"/>
      <c r="EQX775" s="168"/>
      <c r="EQY775" s="168"/>
      <c r="EQZ775" s="168"/>
      <c r="ERA775" s="508"/>
      <c r="ERB775" s="508"/>
      <c r="ERC775" s="508"/>
      <c r="ERD775" s="508"/>
      <c r="ERE775" s="508"/>
      <c r="ERF775" s="508"/>
      <c r="ERG775" s="508"/>
      <c r="ERH775" s="508"/>
      <c r="ERI775" s="508"/>
      <c r="ERJ775" s="508"/>
      <c r="ERK775" s="508"/>
      <c r="ERL775" s="508"/>
      <c r="ERM775" s="508"/>
      <c r="ERN775" s="508"/>
      <c r="ERO775" s="508"/>
      <c r="ERP775" s="508"/>
      <c r="ERQ775" s="508"/>
      <c r="ERR775" s="508"/>
      <c r="ERS775" s="508"/>
      <c r="ERT775" s="508"/>
      <c r="ERU775" s="508"/>
      <c r="ERV775" s="508"/>
      <c r="ERW775" s="508"/>
      <c r="ERX775" s="508"/>
      <c r="ERY775" s="89"/>
      <c r="ERZ775" s="89"/>
      <c r="ESA775" s="89"/>
      <c r="ESB775" s="89"/>
      <c r="ESC775" s="89"/>
      <c r="ESD775" s="508"/>
      <c r="ESE775" s="508"/>
      <c r="ESF775" s="89"/>
      <c r="ESG775" s="89"/>
      <c r="ESH775" s="508"/>
      <c r="ESI775" s="508"/>
      <c r="ESJ775" s="89"/>
      <c r="ESK775" s="89"/>
      <c r="ESL775" s="508"/>
      <c r="ESM775" s="508"/>
      <c r="ESN775" s="508"/>
      <c r="ESO775" s="508"/>
      <c r="ESP775" s="508"/>
      <c r="ESQ775" s="508"/>
      <c r="ESR775" s="508"/>
      <c r="ESS775" s="89"/>
      <c r="EST775" s="89"/>
      <c r="ESU775" s="508"/>
      <c r="ESV775" s="508"/>
      <c r="ESW775" s="89"/>
      <c r="ESX775" s="89"/>
      <c r="ESY775" s="508"/>
      <c r="ESZ775" s="508"/>
      <c r="ETA775" s="508"/>
      <c r="ETB775" s="508"/>
      <c r="ETC775" s="508"/>
      <c r="ETD775" s="203"/>
      <c r="ETE775" s="107"/>
      <c r="ETF775" s="508"/>
      <c r="ETG775" s="508"/>
      <c r="ETH775" s="508"/>
      <c r="ETI775" s="508"/>
      <c r="ETJ775" s="508"/>
      <c r="ETK775" s="508"/>
      <c r="ETL775" s="508"/>
      <c r="ETM775" s="168"/>
      <c r="ETN775" s="168"/>
      <c r="ETO775" s="168"/>
      <c r="ETP775" s="168"/>
      <c r="ETQ775" s="168"/>
      <c r="ETR775" s="168"/>
      <c r="ETS775" s="168"/>
      <c r="ETT775" s="168"/>
      <c r="ETU775" s="168"/>
      <c r="ETV775" s="168"/>
      <c r="ETW775" s="168"/>
      <c r="ETX775" s="168"/>
      <c r="ETY775" s="168"/>
      <c r="ETZ775" s="168"/>
      <c r="EUA775" s="168"/>
      <c r="EUB775" s="168"/>
      <c r="EUC775" s="168"/>
      <c r="EUD775" s="168"/>
      <c r="EUE775" s="168"/>
      <c r="EUF775" s="168"/>
      <c r="EUG775" s="168"/>
      <c r="EUH775" s="168"/>
      <c r="EUI775" s="168"/>
      <c r="EUJ775" s="168"/>
      <c r="EUK775" s="168"/>
      <c r="EUL775" s="168"/>
      <c r="EUM775" s="168"/>
      <c r="EUN775" s="168"/>
      <c r="EUO775" s="168"/>
      <c r="EUP775" s="168"/>
      <c r="EUQ775" s="168"/>
      <c r="EUR775" s="168"/>
      <c r="EUS775" s="168"/>
      <c r="EUT775" s="168"/>
      <c r="EUU775" s="168"/>
      <c r="EUV775" s="168"/>
      <c r="EUW775" s="168"/>
      <c r="EUX775" s="168"/>
      <c r="EUY775" s="168"/>
      <c r="EUZ775" s="168"/>
      <c r="EVA775" s="168"/>
      <c r="EVB775" s="168"/>
      <c r="EVC775" s="168"/>
      <c r="EVD775" s="168"/>
      <c r="EVE775" s="508"/>
      <c r="EVF775" s="508"/>
      <c r="EVG775" s="508"/>
      <c r="EVH775" s="508"/>
      <c r="EVI775" s="508"/>
      <c r="EVJ775" s="508"/>
      <c r="EVK775" s="508"/>
      <c r="EVL775" s="508"/>
      <c r="EVM775" s="508"/>
      <c r="EVN775" s="508"/>
      <c r="EVO775" s="508"/>
      <c r="EVP775" s="508"/>
      <c r="EVQ775" s="508"/>
      <c r="EVR775" s="508"/>
      <c r="EVS775" s="508"/>
      <c r="EVT775" s="508"/>
      <c r="EVU775" s="508"/>
      <c r="EVV775" s="508"/>
      <c r="EVW775" s="508"/>
      <c r="EVX775" s="508"/>
      <c r="EVY775" s="508"/>
      <c r="EVZ775" s="508"/>
      <c r="EWA775" s="508"/>
      <c r="EWB775" s="508"/>
      <c r="EWC775" s="89"/>
      <c r="EWD775" s="89"/>
      <c r="EWE775" s="89"/>
      <c r="EWF775" s="89"/>
      <c r="EWG775" s="89"/>
      <c r="EWH775" s="508"/>
      <c r="EWI775" s="508"/>
      <c r="EWJ775" s="89"/>
      <c r="EWK775" s="89"/>
      <c r="EWL775" s="508"/>
      <c r="EWM775" s="508"/>
      <c r="EWN775" s="89"/>
      <c r="EWO775" s="89"/>
      <c r="EWP775" s="508"/>
      <c r="EWQ775" s="508"/>
      <c r="EWR775" s="508"/>
      <c r="EWS775" s="508"/>
      <c r="EWT775" s="508"/>
      <c r="EWU775" s="508"/>
      <c r="EWV775" s="508"/>
      <c r="EWW775" s="89"/>
      <c r="EWX775" s="89"/>
      <c r="EWY775" s="508"/>
      <c r="EWZ775" s="508"/>
      <c r="EXA775" s="89"/>
      <c r="EXB775" s="89"/>
      <c r="EXC775" s="508"/>
      <c r="EXD775" s="508"/>
      <c r="EXE775" s="508"/>
      <c r="EXF775" s="508"/>
      <c r="EXG775" s="508"/>
      <c r="EXH775" s="203"/>
      <c r="EXI775" s="107"/>
      <c r="EXJ775" s="508"/>
      <c r="EXK775" s="508"/>
      <c r="EXL775" s="508"/>
      <c r="EXM775" s="508"/>
      <c r="EXN775" s="508"/>
      <c r="EXO775" s="508"/>
      <c r="EXP775" s="508"/>
      <c r="EXQ775" s="168"/>
      <c r="EXR775" s="168"/>
      <c r="EXS775" s="168"/>
      <c r="EXT775" s="168"/>
      <c r="EXU775" s="168"/>
      <c r="EXV775" s="168"/>
      <c r="EXW775" s="168"/>
      <c r="EXX775" s="168"/>
      <c r="EXY775" s="168"/>
      <c r="EXZ775" s="168"/>
      <c r="EYA775" s="168"/>
      <c r="EYB775" s="168"/>
      <c r="EYC775" s="168"/>
      <c r="EYD775" s="168"/>
      <c r="EYE775" s="168"/>
      <c r="EYF775" s="168"/>
      <c r="EYG775" s="168"/>
      <c r="EYH775" s="168"/>
      <c r="EYI775" s="168"/>
      <c r="EYJ775" s="168"/>
      <c r="EYK775" s="168"/>
      <c r="EYL775" s="168"/>
      <c r="EYM775" s="168"/>
      <c r="EYN775" s="168"/>
      <c r="EYO775" s="168"/>
      <c r="EYP775" s="168"/>
      <c r="EYQ775" s="168"/>
      <c r="EYR775" s="168"/>
      <c r="EYS775" s="168"/>
      <c r="EYT775" s="168"/>
      <c r="EYU775" s="168"/>
      <c r="EYV775" s="168"/>
      <c r="EYW775" s="168"/>
      <c r="EYX775" s="168"/>
      <c r="EYY775" s="168"/>
      <c r="EYZ775" s="168"/>
      <c r="EZA775" s="168"/>
      <c r="EZB775" s="168"/>
      <c r="EZC775" s="168"/>
      <c r="EZD775" s="168"/>
      <c r="EZE775" s="168"/>
      <c r="EZF775" s="168"/>
      <c r="EZG775" s="168"/>
      <c r="EZH775" s="168"/>
      <c r="EZI775" s="508"/>
      <c r="EZJ775" s="508"/>
      <c r="EZK775" s="508"/>
      <c r="EZL775" s="508"/>
      <c r="EZM775" s="508"/>
      <c r="EZN775" s="508"/>
      <c r="EZO775" s="508"/>
      <c r="EZP775" s="508"/>
      <c r="EZQ775" s="508"/>
      <c r="EZR775" s="508"/>
      <c r="EZS775" s="508"/>
      <c r="EZT775" s="508"/>
      <c r="EZU775" s="508"/>
      <c r="EZV775" s="508"/>
      <c r="EZW775" s="508"/>
      <c r="EZX775" s="508"/>
      <c r="EZY775" s="508"/>
      <c r="EZZ775" s="508"/>
      <c r="FAA775" s="508"/>
      <c r="FAB775" s="508"/>
      <c r="FAC775" s="508"/>
      <c r="FAD775" s="508"/>
      <c r="FAE775" s="508"/>
      <c r="FAF775" s="508"/>
      <c r="FAG775" s="89"/>
      <c r="FAH775" s="89"/>
      <c r="FAI775" s="89"/>
      <c r="FAJ775" s="89"/>
      <c r="FAK775" s="89"/>
      <c r="FAL775" s="508"/>
      <c r="FAM775" s="508"/>
      <c r="FAN775" s="89"/>
      <c r="FAO775" s="89"/>
      <c r="FAP775" s="508"/>
      <c r="FAQ775" s="508"/>
      <c r="FAR775" s="89"/>
      <c r="FAS775" s="89"/>
      <c r="FAT775" s="508"/>
      <c r="FAU775" s="508"/>
      <c r="FAV775" s="508"/>
      <c r="FAW775" s="508"/>
      <c r="FAX775" s="508"/>
      <c r="FAY775" s="508"/>
      <c r="FAZ775" s="508"/>
      <c r="FBA775" s="89"/>
      <c r="FBB775" s="89"/>
      <c r="FBC775" s="508"/>
      <c r="FBD775" s="508"/>
      <c r="FBE775" s="89"/>
      <c r="FBF775" s="89"/>
      <c r="FBG775" s="508"/>
      <c r="FBH775" s="508"/>
      <c r="FBI775" s="508"/>
      <c r="FBJ775" s="508"/>
      <c r="FBK775" s="508"/>
      <c r="FBL775" s="203"/>
      <c r="FBM775" s="107"/>
      <c r="FBN775" s="508"/>
      <c r="FBO775" s="508"/>
      <c r="FBP775" s="508"/>
      <c r="FBQ775" s="508"/>
      <c r="FBR775" s="508"/>
      <c r="FBS775" s="508"/>
      <c r="FBT775" s="508"/>
      <c r="FBU775" s="168"/>
      <c r="FBV775" s="168"/>
      <c r="FBW775" s="168"/>
      <c r="FBX775" s="168"/>
      <c r="FBY775" s="168"/>
      <c r="FBZ775" s="168"/>
      <c r="FCA775" s="168"/>
      <c r="FCB775" s="168"/>
      <c r="FCC775" s="168"/>
      <c r="FCD775" s="168"/>
      <c r="FCE775" s="168"/>
      <c r="FCF775" s="168"/>
      <c r="FCG775" s="168"/>
      <c r="FCH775" s="168"/>
      <c r="FCI775" s="168"/>
      <c r="FCJ775" s="168"/>
      <c r="FCK775" s="168"/>
      <c r="FCL775" s="168"/>
      <c r="FCM775" s="168"/>
      <c r="FCN775" s="168"/>
      <c r="FCO775" s="168"/>
      <c r="FCP775" s="168"/>
      <c r="FCQ775" s="168"/>
      <c r="FCR775" s="168"/>
      <c r="FCS775" s="168"/>
      <c r="FCT775" s="168"/>
      <c r="FCU775" s="168"/>
      <c r="FCV775" s="168"/>
      <c r="FCW775" s="168"/>
      <c r="FCX775" s="168"/>
      <c r="FCY775" s="168"/>
      <c r="FCZ775" s="168"/>
      <c r="FDA775" s="168"/>
      <c r="FDB775" s="168"/>
      <c r="FDC775" s="168"/>
      <c r="FDD775" s="168"/>
      <c r="FDE775" s="168"/>
      <c r="FDF775" s="168"/>
      <c r="FDG775" s="168"/>
      <c r="FDH775" s="168"/>
      <c r="FDI775" s="168"/>
      <c r="FDJ775" s="168"/>
      <c r="FDK775" s="168"/>
      <c r="FDL775" s="168"/>
      <c r="FDM775" s="508"/>
      <c r="FDN775" s="508"/>
      <c r="FDO775" s="508"/>
      <c r="FDP775" s="508"/>
      <c r="FDQ775" s="508"/>
      <c r="FDR775" s="508"/>
      <c r="FDS775" s="508"/>
      <c r="FDT775" s="508"/>
      <c r="FDU775" s="508"/>
      <c r="FDV775" s="508"/>
      <c r="FDW775" s="508"/>
      <c r="FDX775" s="508"/>
      <c r="FDY775" s="508"/>
      <c r="FDZ775" s="508"/>
      <c r="FEA775" s="508"/>
      <c r="FEB775" s="508"/>
      <c r="FEC775" s="508"/>
      <c r="FED775" s="508"/>
      <c r="FEE775" s="508"/>
      <c r="FEF775" s="508"/>
      <c r="FEG775" s="508"/>
      <c r="FEH775" s="508"/>
      <c r="FEI775" s="508"/>
      <c r="FEJ775" s="508"/>
      <c r="FEK775" s="89"/>
      <c r="FEL775" s="89"/>
      <c r="FEM775" s="89"/>
      <c r="FEN775" s="89"/>
      <c r="FEO775" s="89"/>
      <c r="FEP775" s="508"/>
      <c r="FEQ775" s="508"/>
      <c r="FER775" s="89"/>
      <c r="FES775" s="89"/>
      <c r="FET775" s="508"/>
      <c r="FEU775" s="508"/>
      <c r="FEV775" s="89"/>
      <c r="FEW775" s="89"/>
      <c r="FEX775" s="508"/>
      <c r="FEY775" s="508"/>
      <c r="FEZ775" s="508"/>
      <c r="FFA775" s="508"/>
      <c r="FFB775" s="508"/>
      <c r="FFC775" s="508"/>
      <c r="FFD775" s="508"/>
      <c r="FFE775" s="89"/>
      <c r="FFF775" s="89"/>
      <c r="FFG775" s="508"/>
      <c r="FFH775" s="508"/>
      <c r="FFI775" s="89"/>
      <c r="FFJ775" s="89"/>
      <c r="FFK775" s="508"/>
      <c r="FFL775" s="508"/>
      <c r="FFM775" s="508"/>
      <c r="FFN775" s="508"/>
      <c r="FFO775" s="508"/>
      <c r="FFP775" s="203"/>
      <c r="FFQ775" s="107"/>
      <c r="FFR775" s="508"/>
      <c r="FFS775" s="508"/>
      <c r="FFT775" s="508"/>
      <c r="FFU775" s="508"/>
      <c r="FFV775" s="508"/>
      <c r="FFW775" s="508"/>
      <c r="FFX775" s="508"/>
      <c r="FFY775" s="168"/>
      <c r="FFZ775" s="168"/>
      <c r="FGA775" s="168"/>
      <c r="FGB775" s="168"/>
      <c r="FGC775" s="168"/>
      <c r="FGD775" s="168"/>
      <c r="FGE775" s="168"/>
      <c r="FGF775" s="168"/>
      <c r="FGG775" s="168"/>
      <c r="FGH775" s="168"/>
      <c r="FGI775" s="168"/>
      <c r="FGJ775" s="168"/>
      <c r="FGK775" s="168"/>
      <c r="FGL775" s="168"/>
      <c r="FGM775" s="168"/>
      <c r="FGN775" s="168"/>
      <c r="FGO775" s="168"/>
      <c r="FGP775" s="168"/>
      <c r="FGQ775" s="168"/>
      <c r="FGR775" s="168"/>
      <c r="FGS775" s="168"/>
      <c r="FGT775" s="168"/>
      <c r="FGU775" s="168"/>
      <c r="FGV775" s="168"/>
      <c r="FGW775" s="168"/>
      <c r="FGX775" s="168"/>
      <c r="FGY775" s="168"/>
      <c r="FGZ775" s="168"/>
      <c r="FHA775" s="168"/>
      <c r="FHB775" s="168"/>
      <c r="FHC775" s="168"/>
      <c r="FHD775" s="168"/>
      <c r="FHE775" s="168"/>
      <c r="FHF775" s="168"/>
      <c r="FHG775" s="168"/>
      <c r="FHH775" s="168"/>
      <c r="FHI775" s="168"/>
      <c r="FHJ775" s="168"/>
      <c r="FHK775" s="168"/>
      <c r="FHL775" s="168"/>
      <c r="FHM775" s="168"/>
      <c r="FHN775" s="168"/>
      <c r="FHO775" s="168"/>
      <c r="FHP775" s="168"/>
      <c r="FHQ775" s="508"/>
      <c r="FHR775" s="508"/>
      <c r="FHS775" s="508"/>
      <c r="FHT775" s="508"/>
      <c r="FHU775" s="508"/>
      <c r="FHV775" s="508"/>
      <c r="FHW775" s="508"/>
      <c r="FHX775" s="508"/>
      <c r="FHY775" s="508"/>
      <c r="FHZ775" s="508"/>
      <c r="FIA775" s="508"/>
      <c r="FIB775" s="508"/>
      <c r="FIC775" s="508"/>
      <c r="FID775" s="508"/>
      <c r="FIE775" s="508"/>
      <c r="FIF775" s="508"/>
      <c r="FIG775" s="508"/>
      <c r="FIH775" s="508"/>
      <c r="FII775" s="508"/>
      <c r="FIJ775" s="508"/>
      <c r="FIK775" s="508"/>
      <c r="FIL775" s="508"/>
      <c r="FIM775" s="508"/>
      <c r="FIN775" s="508"/>
      <c r="FIO775" s="89"/>
      <c r="FIP775" s="89"/>
      <c r="FIQ775" s="89"/>
      <c r="FIR775" s="89"/>
      <c r="FIS775" s="89"/>
      <c r="FIT775" s="508"/>
      <c r="FIU775" s="508"/>
      <c r="FIV775" s="89"/>
      <c r="FIW775" s="89"/>
      <c r="FIX775" s="508"/>
      <c r="FIY775" s="508"/>
      <c r="FIZ775" s="89"/>
      <c r="FJA775" s="89"/>
      <c r="FJB775" s="508"/>
      <c r="FJC775" s="508"/>
      <c r="FJD775" s="508"/>
      <c r="FJE775" s="508"/>
      <c r="FJF775" s="508"/>
      <c r="FJG775" s="508"/>
      <c r="FJH775" s="508"/>
      <c r="FJI775" s="89"/>
      <c r="FJJ775" s="89"/>
      <c r="FJK775" s="508"/>
      <c r="FJL775" s="508"/>
      <c r="FJM775" s="89"/>
      <c r="FJN775" s="89"/>
      <c r="FJO775" s="508"/>
      <c r="FJP775" s="508"/>
      <c r="FJQ775" s="508"/>
      <c r="FJR775" s="508"/>
      <c r="FJS775" s="508"/>
      <c r="FJT775" s="203"/>
      <c r="FJU775" s="107"/>
      <c r="FJV775" s="508"/>
      <c r="FJW775" s="508"/>
      <c r="FJX775" s="508"/>
      <c r="FJY775" s="508"/>
      <c r="FJZ775" s="508"/>
      <c r="FKA775" s="508"/>
      <c r="FKB775" s="508"/>
      <c r="FKC775" s="168"/>
      <c r="FKD775" s="168"/>
      <c r="FKE775" s="168"/>
      <c r="FKF775" s="168"/>
      <c r="FKG775" s="168"/>
      <c r="FKH775" s="168"/>
      <c r="FKI775" s="168"/>
      <c r="FKJ775" s="168"/>
      <c r="FKK775" s="168"/>
      <c r="FKL775" s="168"/>
      <c r="FKM775" s="168"/>
      <c r="FKN775" s="168"/>
      <c r="FKO775" s="168"/>
      <c r="FKP775" s="168"/>
      <c r="FKQ775" s="168"/>
      <c r="FKR775" s="168"/>
      <c r="FKS775" s="168"/>
      <c r="FKT775" s="168"/>
      <c r="FKU775" s="168"/>
      <c r="FKV775" s="168"/>
      <c r="FKW775" s="168"/>
      <c r="FKX775" s="168"/>
      <c r="FKY775" s="168"/>
      <c r="FKZ775" s="168"/>
      <c r="FLA775" s="168"/>
      <c r="FLB775" s="168"/>
      <c r="FLC775" s="168"/>
      <c r="FLD775" s="168"/>
      <c r="FLE775" s="168"/>
      <c r="FLF775" s="168"/>
      <c r="FLG775" s="168"/>
      <c r="FLH775" s="168"/>
      <c r="FLI775" s="168"/>
      <c r="FLJ775" s="168"/>
      <c r="FLK775" s="168"/>
      <c r="FLL775" s="168"/>
      <c r="FLM775" s="168"/>
      <c r="FLN775" s="168"/>
      <c r="FLO775" s="168"/>
      <c r="FLP775" s="168"/>
      <c r="FLQ775" s="168"/>
      <c r="FLR775" s="168"/>
      <c r="FLS775" s="168"/>
      <c r="FLT775" s="168"/>
      <c r="FLU775" s="508"/>
      <c r="FLV775" s="508"/>
      <c r="FLW775" s="508"/>
      <c r="FLX775" s="508"/>
      <c r="FLY775" s="508"/>
      <c r="FLZ775" s="508"/>
      <c r="FMA775" s="508"/>
      <c r="FMB775" s="508"/>
      <c r="FMC775" s="508"/>
      <c r="FMD775" s="508"/>
      <c r="FME775" s="508"/>
      <c r="FMF775" s="508"/>
      <c r="FMG775" s="508"/>
      <c r="FMH775" s="508"/>
      <c r="FMI775" s="508"/>
      <c r="FMJ775" s="508"/>
      <c r="FMK775" s="508"/>
      <c r="FML775" s="508"/>
      <c r="FMM775" s="508"/>
      <c r="FMN775" s="508"/>
      <c r="FMO775" s="508"/>
      <c r="FMP775" s="508"/>
      <c r="FMQ775" s="508"/>
      <c r="FMR775" s="508"/>
      <c r="FMS775" s="89"/>
      <c r="FMT775" s="89"/>
      <c r="FMU775" s="89"/>
      <c r="FMV775" s="89"/>
      <c r="FMW775" s="89"/>
      <c r="FMX775" s="508"/>
      <c r="FMY775" s="508"/>
      <c r="FMZ775" s="89"/>
      <c r="FNA775" s="89"/>
      <c r="FNB775" s="508"/>
      <c r="FNC775" s="508"/>
      <c r="FND775" s="89"/>
      <c r="FNE775" s="89"/>
      <c r="FNF775" s="508"/>
      <c r="FNG775" s="508"/>
      <c r="FNH775" s="508"/>
      <c r="FNI775" s="508"/>
      <c r="FNJ775" s="508"/>
      <c r="FNK775" s="508"/>
      <c r="FNL775" s="508"/>
      <c r="FNM775" s="89"/>
      <c r="FNN775" s="89"/>
      <c r="FNO775" s="508"/>
      <c r="FNP775" s="508"/>
      <c r="FNQ775" s="89"/>
      <c r="FNR775" s="89"/>
      <c r="FNS775" s="508"/>
      <c r="FNT775" s="508"/>
      <c r="FNU775" s="508"/>
      <c r="FNV775" s="508"/>
      <c r="FNW775" s="508"/>
      <c r="FNX775" s="203"/>
      <c r="FNY775" s="107"/>
      <c r="FNZ775" s="508"/>
      <c r="FOA775" s="508"/>
      <c r="FOB775" s="508"/>
      <c r="FOC775" s="508"/>
      <c r="FOD775" s="508"/>
      <c r="FOE775" s="508"/>
      <c r="FOF775" s="508"/>
      <c r="FOG775" s="168"/>
      <c r="FOH775" s="168"/>
      <c r="FOI775" s="168"/>
      <c r="FOJ775" s="168"/>
      <c r="FOK775" s="168"/>
      <c r="FOL775" s="168"/>
      <c r="FOM775" s="168"/>
      <c r="FON775" s="168"/>
      <c r="FOO775" s="168"/>
      <c r="FOP775" s="168"/>
      <c r="FOQ775" s="168"/>
      <c r="FOR775" s="168"/>
      <c r="FOS775" s="168"/>
      <c r="FOT775" s="168"/>
      <c r="FOU775" s="168"/>
      <c r="FOV775" s="168"/>
      <c r="FOW775" s="168"/>
      <c r="FOX775" s="168"/>
      <c r="FOY775" s="168"/>
      <c r="FOZ775" s="168"/>
      <c r="FPA775" s="168"/>
      <c r="FPB775" s="168"/>
      <c r="FPC775" s="168"/>
      <c r="FPD775" s="168"/>
      <c r="FPE775" s="168"/>
      <c r="FPF775" s="168"/>
      <c r="FPG775" s="168"/>
      <c r="FPH775" s="168"/>
      <c r="FPI775" s="168"/>
      <c r="FPJ775" s="168"/>
      <c r="FPK775" s="168"/>
      <c r="FPL775" s="168"/>
      <c r="FPM775" s="168"/>
      <c r="FPN775" s="168"/>
      <c r="FPO775" s="168"/>
      <c r="FPP775" s="168"/>
      <c r="FPQ775" s="168"/>
      <c r="FPR775" s="168"/>
      <c r="FPS775" s="168"/>
      <c r="FPT775" s="168"/>
      <c r="FPU775" s="168"/>
      <c r="FPV775" s="168"/>
      <c r="FPW775" s="168"/>
      <c r="FPX775" s="168"/>
      <c r="FPY775" s="508"/>
      <c r="FPZ775" s="508"/>
      <c r="FQA775" s="508"/>
      <c r="FQB775" s="508"/>
      <c r="FQC775" s="508"/>
      <c r="FQD775" s="508"/>
      <c r="FQE775" s="508"/>
      <c r="FQF775" s="508"/>
      <c r="FQG775" s="508"/>
      <c r="FQH775" s="508"/>
      <c r="FQI775" s="508"/>
      <c r="FQJ775" s="508"/>
      <c r="FQK775" s="508"/>
      <c r="FQL775" s="508"/>
      <c r="FQM775" s="508"/>
      <c r="FQN775" s="508"/>
      <c r="FQO775" s="508"/>
      <c r="FQP775" s="508"/>
      <c r="FQQ775" s="508"/>
      <c r="FQR775" s="508"/>
      <c r="FQS775" s="508"/>
      <c r="FQT775" s="508"/>
      <c r="FQU775" s="508"/>
      <c r="FQV775" s="508"/>
      <c r="FQW775" s="89"/>
      <c r="FQX775" s="89"/>
      <c r="FQY775" s="89"/>
      <c r="FQZ775" s="89"/>
      <c r="FRA775" s="89"/>
      <c r="FRB775" s="508"/>
      <c r="FRC775" s="508"/>
      <c r="FRD775" s="89"/>
      <c r="FRE775" s="89"/>
      <c r="FRF775" s="508"/>
      <c r="FRG775" s="508"/>
      <c r="FRH775" s="89"/>
      <c r="FRI775" s="89"/>
      <c r="FRJ775" s="508"/>
      <c r="FRK775" s="508"/>
      <c r="FRL775" s="508"/>
      <c r="FRM775" s="508"/>
      <c r="FRN775" s="508"/>
      <c r="FRO775" s="508"/>
      <c r="FRP775" s="508"/>
      <c r="FRQ775" s="89"/>
      <c r="FRR775" s="89"/>
      <c r="FRS775" s="508"/>
      <c r="FRT775" s="508"/>
      <c r="FRU775" s="89"/>
      <c r="FRV775" s="89"/>
      <c r="FRW775" s="508"/>
      <c r="FRX775" s="508"/>
      <c r="FRY775" s="508"/>
      <c r="FRZ775" s="508"/>
      <c r="FSA775" s="508"/>
      <c r="FSB775" s="203"/>
      <c r="FSC775" s="107"/>
      <c r="FSD775" s="508"/>
      <c r="FSE775" s="508"/>
      <c r="FSF775" s="508"/>
      <c r="FSG775" s="508"/>
      <c r="FSH775" s="508"/>
      <c r="FSI775" s="508"/>
      <c r="FSJ775" s="508"/>
      <c r="FSK775" s="168"/>
      <c r="FSL775" s="168"/>
      <c r="FSM775" s="168"/>
      <c r="FSN775" s="168"/>
      <c r="FSO775" s="168"/>
      <c r="FSP775" s="168"/>
      <c r="FSQ775" s="168"/>
      <c r="FSR775" s="168"/>
      <c r="FSS775" s="168"/>
      <c r="FST775" s="168"/>
      <c r="FSU775" s="168"/>
      <c r="FSV775" s="168"/>
      <c r="FSW775" s="168"/>
      <c r="FSX775" s="168"/>
      <c r="FSY775" s="168"/>
      <c r="FSZ775" s="168"/>
      <c r="FTA775" s="168"/>
      <c r="FTB775" s="168"/>
      <c r="FTC775" s="168"/>
      <c r="FTD775" s="168"/>
      <c r="FTE775" s="168"/>
      <c r="FTF775" s="168"/>
      <c r="FTG775" s="168"/>
      <c r="FTH775" s="168"/>
      <c r="FTI775" s="168"/>
      <c r="FTJ775" s="168"/>
      <c r="FTK775" s="168"/>
      <c r="FTL775" s="168"/>
      <c r="FTM775" s="168"/>
      <c r="FTN775" s="168"/>
      <c r="FTO775" s="168"/>
      <c r="FTP775" s="168"/>
      <c r="FTQ775" s="168"/>
      <c r="FTR775" s="168"/>
      <c r="FTS775" s="168"/>
      <c r="FTT775" s="168"/>
      <c r="FTU775" s="168"/>
      <c r="FTV775" s="168"/>
      <c r="FTW775" s="168"/>
      <c r="FTX775" s="168"/>
      <c r="FTY775" s="168"/>
      <c r="FTZ775" s="168"/>
      <c r="FUA775" s="168"/>
      <c r="FUB775" s="168"/>
      <c r="FUC775" s="508"/>
      <c r="FUD775" s="508"/>
      <c r="FUE775" s="508"/>
      <c r="FUF775" s="508"/>
      <c r="FUG775" s="508"/>
      <c r="FUH775" s="508"/>
      <c r="FUI775" s="508"/>
      <c r="FUJ775" s="508"/>
      <c r="FUK775" s="508"/>
      <c r="FUL775" s="508"/>
      <c r="FUM775" s="508"/>
      <c r="FUN775" s="508"/>
      <c r="FUO775" s="508"/>
      <c r="FUP775" s="508"/>
      <c r="FUQ775" s="508"/>
      <c r="FUR775" s="508"/>
      <c r="FUS775" s="508"/>
      <c r="FUT775" s="508"/>
      <c r="FUU775" s="508"/>
      <c r="FUV775" s="508"/>
      <c r="FUW775" s="508"/>
      <c r="FUX775" s="508"/>
      <c r="FUY775" s="508"/>
      <c r="FUZ775" s="508"/>
      <c r="FVA775" s="89"/>
      <c r="FVB775" s="89"/>
      <c r="FVC775" s="89"/>
      <c r="FVD775" s="89"/>
      <c r="FVE775" s="89"/>
      <c r="FVF775" s="508"/>
      <c r="FVG775" s="508"/>
      <c r="FVH775" s="89"/>
      <c r="FVI775" s="89"/>
      <c r="FVJ775" s="508"/>
      <c r="FVK775" s="508"/>
      <c r="FVL775" s="89"/>
      <c r="FVM775" s="89"/>
      <c r="FVN775" s="508"/>
      <c r="FVO775" s="508"/>
      <c r="FVP775" s="508"/>
      <c r="FVQ775" s="508"/>
      <c r="FVR775" s="508"/>
      <c r="FVS775" s="508"/>
      <c r="FVT775" s="508"/>
      <c r="FVU775" s="89"/>
      <c r="FVV775" s="89"/>
      <c r="FVW775" s="508"/>
      <c r="FVX775" s="508"/>
      <c r="FVY775" s="89"/>
      <c r="FVZ775" s="89"/>
      <c r="FWA775" s="508"/>
      <c r="FWB775" s="508"/>
      <c r="FWC775" s="508"/>
      <c r="FWD775" s="508"/>
      <c r="FWE775" s="508"/>
      <c r="FWF775" s="203"/>
      <c r="FWG775" s="107"/>
      <c r="FWH775" s="508"/>
      <c r="FWI775" s="508"/>
      <c r="FWJ775" s="508"/>
      <c r="FWK775" s="508"/>
      <c r="FWL775" s="508"/>
      <c r="FWM775" s="508"/>
      <c r="FWN775" s="508"/>
      <c r="FWO775" s="168"/>
      <c r="FWP775" s="168"/>
      <c r="FWQ775" s="168"/>
      <c r="FWR775" s="168"/>
      <c r="FWS775" s="168"/>
      <c r="FWT775" s="168"/>
      <c r="FWU775" s="168"/>
      <c r="FWV775" s="168"/>
      <c r="FWW775" s="168"/>
      <c r="FWX775" s="168"/>
      <c r="FWY775" s="168"/>
      <c r="FWZ775" s="168"/>
      <c r="FXA775" s="168"/>
      <c r="FXB775" s="168"/>
      <c r="FXC775" s="168"/>
      <c r="FXD775" s="168"/>
      <c r="FXE775" s="168"/>
      <c r="FXF775" s="168"/>
      <c r="FXG775" s="168"/>
      <c r="FXH775" s="168"/>
      <c r="FXI775" s="168"/>
      <c r="FXJ775" s="168"/>
      <c r="FXK775" s="168"/>
      <c r="FXL775" s="168"/>
      <c r="FXM775" s="168"/>
      <c r="FXN775" s="168"/>
      <c r="FXO775" s="168"/>
      <c r="FXP775" s="168"/>
      <c r="FXQ775" s="168"/>
      <c r="FXR775" s="168"/>
      <c r="FXS775" s="168"/>
      <c r="FXT775" s="168"/>
      <c r="FXU775" s="168"/>
      <c r="FXV775" s="168"/>
      <c r="FXW775" s="168"/>
      <c r="FXX775" s="168"/>
      <c r="FXY775" s="168"/>
      <c r="FXZ775" s="168"/>
      <c r="FYA775" s="168"/>
      <c r="FYB775" s="168"/>
      <c r="FYC775" s="168"/>
      <c r="FYD775" s="168"/>
      <c r="FYE775" s="168"/>
      <c r="FYF775" s="168"/>
      <c r="FYG775" s="508"/>
      <c r="FYH775" s="508"/>
      <c r="FYI775" s="508"/>
      <c r="FYJ775" s="508"/>
      <c r="FYK775" s="508"/>
      <c r="FYL775" s="508"/>
      <c r="FYM775" s="508"/>
      <c r="FYN775" s="508"/>
      <c r="FYO775" s="508"/>
      <c r="FYP775" s="508"/>
      <c r="FYQ775" s="508"/>
      <c r="FYR775" s="508"/>
      <c r="FYS775" s="508"/>
      <c r="FYT775" s="508"/>
      <c r="FYU775" s="508"/>
      <c r="FYV775" s="508"/>
      <c r="FYW775" s="508"/>
      <c r="FYX775" s="508"/>
      <c r="FYY775" s="508"/>
      <c r="FYZ775" s="508"/>
      <c r="FZA775" s="508"/>
      <c r="FZB775" s="508"/>
      <c r="FZC775" s="508"/>
      <c r="FZD775" s="508"/>
      <c r="FZE775" s="89"/>
      <c r="FZF775" s="89"/>
      <c r="FZG775" s="89"/>
      <c r="FZH775" s="89"/>
      <c r="FZI775" s="89"/>
      <c r="FZJ775" s="508"/>
      <c r="FZK775" s="508"/>
      <c r="FZL775" s="89"/>
      <c r="FZM775" s="89"/>
      <c r="FZN775" s="508"/>
      <c r="FZO775" s="508"/>
      <c r="FZP775" s="89"/>
      <c r="FZQ775" s="89"/>
      <c r="FZR775" s="508"/>
      <c r="FZS775" s="508"/>
      <c r="FZT775" s="508"/>
      <c r="FZU775" s="508"/>
      <c r="FZV775" s="508"/>
      <c r="FZW775" s="508"/>
      <c r="FZX775" s="508"/>
      <c r="FZY775" s="89"/>
      <c r="FZZ775" s="89"/>
      <c r="GAA775" s="508"/>
      <c r="GAB775" s="508"/>
      <c r="GAC775" s="89"/>
      <c r="GAD775" s="89"/>
      <c r="GAE775" s="508"/>
      <c r="GAF775" s="508"/>
      <c r="GAG775" s="508"/>
      <c r="GAH775" s="508"/>
      <c r="GAI775" s="508"/>
      <c r="GAJ775" s="203"/>
      <c r="GAK775" s="107"/>
      <c r="GAL775" s="508"/>
      <c r="GAM775" s="508"/>
      <c r="GAN775" s="508"/>
      <c r="GAO775" s="508"/>
      <c r="GAP775" s="508"/>
      <c r="GAQ775" s="508"/>
      <c r="GAR775" s="508"/>
      <c r="GAS775" s="168"/>
      <c r="GAT775" s="168"/>
      <c r="GAU775" s="168"/>
      <c r="GAV775" s="168"/>
      <c r="GAW775" s="168"/>
      <c r="GAX775" s="168"/>
      <c r="GAY775" s="168"/>
      <c r="GAZ775" s="168"/>
      <c r="GBA775" s="168"/>
      <c r="GBB775" s="168"/>
      <c r="GBC775" s="168"/>
      <c r="GBD775" s="168"/>
      <c r="GBE775" s="168"/>
      <c r="GBF775" s="168"/>
      <c r="GBG775" s="168"/>
      <c r="GBH775" s="168"/>
      <c r="GBI775" s="168"/>
      <c r="GBJ775" s="168"/>
      <c r="GBK775" s="168"/>
      <c r="GBL775" s="168"/>
      <c r="GBM775" s="168"/>
      <c r="GBN775" s="168"/>
      <c r="GBO775" s="168"/>
      <c r="GBP775" s="168"/>
      <c r="GBQ775" s="168"/>
      <c r="GBR775" s="168"/>
      <c r="GBS775" s="168"/>
      <c r="GBT775" s="168"/>
      <c r="GBU775" s="168"/>
      <c r="GBV775" s="168"/>
      <c r="GBW775" s="168"/>
      <c r="GBX775" s="168"/>
      <c r="GBY775" s="168"/>
      <c r="GBZ775" s="168"/>
      <c r="GCA775" s="168"/>
      <c r="GCB775" s="168"/>
      <c r="GCC775" s="168"/>
      <c r="GCD775" s="168"/>
      <c r="GCE775" s="168"/>
      <c r="GCF775" s="168"/>
      <c r="GCG775" s="168"/>
      <c r="GCH775" s="168"/>
      <c r="GCI775" s="168"/>
      <c r="GCJ775" s="168"/>
      <c r="GCK775" s="508"/>
      <c r="GCL775" s="508"/>
      <c r="GCM775" s="508"/>
      <c r="GCN775" s="508"/>
      <c r="GCO775" s="508"/>
      <c r="GCP775" s="508"/>
      <c r="GCQ775" s="508"/>
      <c r="GCR775" s="508"/>
      <c r="GCS775" s="508"/>
      <c r="GCT775" s="508"/>
      <c r="GCU775" s="508"/>
      <c r="GCV775" s="508"/>
      <c r="GCW775" s="508"/>
      <c r="GCX775" s="508"/>
      <c r="GCY775" s="508"/>
      <c r="GCZ775" s="508"/>
      <c r="GDA775" s="508"/>
      <c r="GDB775" s="508"/>
      <c r="GDC775" s="508"/>
      <c r="GDD775" s="508"/>
      <c r="GDE775" s="508"/>
      <c r="GDF775" s="508"/>
      <c r="GDG775" s="508"/>
      <c r="GDH775" s="508"/>
      <c r="GDI775" s="89"/>
      <c r="GDJ775" s="89"/>
      <c r="GDK775" s="89"/>
      <c r="GDL775" s="89"/>
      <c r="GDM775" s="89"/>
      <c r="GDN775" s="508"/>
      <c r="GDO775" s="508"/>
      <c r="GDP775" s="89"/>
      <c r="GDQ775" s="89"/>
      <c r="GDR775" s="508"/>
      <c r="GDS775" s="508"/>
      <c r="GDT775" s="89"/>
      <c r="GDU775" s="89"/>
      <c r="GDV775" s="508"/>
      <c r="GDW775" s="508"/>
      <c r="GDX775" s="508"/>
      <c r="GDY775" s="508"/>
      <c r="GDZ775" s="508"/>
      <c r="GEA775" s="508"/>
      <c r="GEB775" s="508"/>
      <c r="GEC775" s="89"/>
      <c r="GED775" s="89"/>
      <c r="GEE775" s="508"/>
      <c r="GEF775" s="508"/>
      <c r="GEG775" s="89"/>
      <c r="GEH775" s="89"/>
      <c r="GEI775" s="508"/>
      <c r="GEJ775" s="508"/>
      <c r="GEK775" s="508"/>
      <c r="GEL775" s="508"/>
      <c r="GEM775" s="508"/>
      <c r="GEN775" s="203"/>
      <c r="GEO775" s="107"/>
      <c r="GEP775" s="508"/>
      <c r="GEQ775" s="508"/>
      <c r="GER775" s="508"/>
      <c r="GES775" s="508"/>
      <c r="GET775" s="508"/>
      <c r="GEU775" s="508"/>
      <c r="GEV775" s="508"/>
      <c r="GEW775" s="168"/>
      <c r="GEX775" s="168"/>
      <c r="GEY775" s="168"/>
      <c r="GEZ775" s="168"/>
      <c r="GFA775" s="168"/>
      <c r="GFB775" s="168"/>
      <c r="GFC775" s="168"/>
      <c r="GFD775" s="168"/>
      <c r="GFE775" s="168"/>
      <c r="GFF775" s="168"/>
      <c r="GFG775" s="168"/>
      <c r="GFH775" s="168"/>
      <c r="GFI775" s="168"/>
      <c r="GFJ775" s="168"/>
      <c r="GFK775" s="168"/>
      <c r="GFL775" s="168"/>
      <c r="GFM775" s="168"/>
      <c r="GFN775" s="168"/>
      <c r="GFO775" s="168"/>
      <c r="GFP775" s="168"/>
      <c r="GFQ775" s="168"/>
      <c r="GFR775" s="168"/>
      <c r="GFS775" s="168"/>
      <c r="GFT775" s="168"/>
      <c r="GFU775" s="168"/>
      <c r="GFV775" s="168"/>
      <c r="GFW775" s="168"/>
      <c r="GFX775" s="168"/>
      <c r="GFY775" s="168"/>
      <c r="GFZ775" s="168"/>
      <c r="GGA775" s="168"/>
      <c r="GGB775" s="168"/>
      <c r="GGC775" s="168"/>
      <c r="GGD775" s="168"/>
      <c r="GGE775" s="168"/>
      <c r="GGF775" s="168"/>
      <c r="GGG775" s="168"/>
      <c r="GGH775" s="168"/>
      <c r="GGI775" s="168"/>
      <c r="GGJ775" s="168"/>
      <c r="GGK775" s="168"/>
      <c r="GGL775" s="168"/>
      <c r="GGM775" s="168"/>
      <c r="GGN775" s="168"/>
      <c r="GGO775" s="508"/>
      <c r="GGP775" s="508"/>
      <c r="GGQ775" s="508"/>
      <c r="GGR775" s="508"/>
      <c r="GGS775" s="508"/>
      <c r="GGT775" s="508"/>
      <c r="GGU775" s="508"/>
      <c r="GGV775" s="508"/>
      <c r="GGW775" s="508"/>
      <c r="GGX775" s="508"/>
      <c r="GGY775" s="508"/>
      <c r="GGZ775" s="508"/>
      <c r="GHA775" s="508"/>
      <c r="GHB775" s="508"/>
      <c r="GHC775" s="508"/>
      <c r="GHD775" s="508"/>
      <c r="GHE775" s="508"/>
      <c r="GHF775" s="508"/>
      <c r="GHG775" s="508"/>
      <c r="GHH775" s="508"/>
      <c r="GHI775" s="508"/>
      <c r="GHJ775" s="508"/>
      <c r="GHK775" s="508"/>
      <c r="GHL775" s="508"/>
      <c r="GHM775" s="89"/>
      <c r="GHN775" s="89"/>
      <c r="GHO775" s="89"/>
      <c r="GHP775" s="89"/>
      <c r="GHQ775" s="89"/>
      <c r="GHR775" s="508"/>
      <c r="GHS775" s="508"/>
      <c r="GHT775" s="89"/>
      <c r="GHU775" s="89"/>
      <c r="GHV775" s="508"/>
      <c r="GHW775" s="508"/>
      <c r="GHX775" s="89"/>
      <c r="GHY775" s="89"/>
      <c r="GHZ775" s="508"/>
      <c r="GIA775" s="508"/>
      <c r="GIB775" s="508"/>
      <c r="GIC775" s="508"/>
      <c r="GID775" s="508"/>
      <c r="GIE775" s="508"/>
      <c r="GIF775" s="508"/>
      <c r="GIG775" s="89"/>
      <c r="GIH775" s="89"/>
      <c r="GII775" s="508"/>
      <c r="GIJ775" s="508"/>
      <c r="GIK775" s="89"/>
      <c r="GIL775" s="89"/>
      <c r="GIM775" s="508"/>
      <c r="GIN775" s="508"/>
      <c r="GIO775" s="508"/>
      <c r="GIP775" s="508"/>
      <c r="GIQ775" s="508"/>
      <c r="GIR775" s="203"/>
      <c r="GIS775" s="107"/>
      <c r="GIT775" s="508"/>
      <c r="GIU775" s="508"/>
      <c r="GIV775" s="508"/>
      <c r="GIW775" s="508"/>
      <c r="GIX775" s="508"/>
      <c r="GIY775" s="508"/>
      <c r="GIZ775" s="508"/>
      <c r="GJA775" s="168"/>
      <c r="GJB775" s="168"/>
      <c r="GJC775" s="168"/>
      <c r="GJD775" s="168"/>
      <c r="GJE775" s="168"/>
      <c r="GJF775" s="168"/>
      <c r="GJG775" s="168"/>
      <c r="GJH775" s="168"/>
      <c r="GJI775" s="168"/>
      <c r="GJJ775" s="168"/>
      <c r="GJK775" s="168"/>
      <c r="GJL775" s="168"/>
      <c r="GJM775" s="168"/>
      <c r="GJN775" s="168"/>
      <c r="GJO775" s="168"/>
      <c r="GJP775" s="168"/>
      <c r="GJQ775" s="168"/>
      <c r="GJR775" s="168"/>
      <c r="GJS775" s="168"/>
      <c r="GJT775" s="168"/>
      <c r="GJU775" s="168"/>
      <c r="GJV775" s="168"/>
      <c r="GJW775" s="168"/>
      <c r="GJX775" s="168"/>
      <c r="GJY775" s="168"/>
      <c r="GJZ775" s="168"/>
      <c r="GKA775" s="168"/>
      <c r="GKB775" s="168"/>
      <c r="GKC775" s="168"/>
      <c r="GKD775" s="168"/>
      <c r="GKE775" s="168"/>
      <c r="GKF775" s="168"/>
      <c r="GKG775" s="168"/>
      <c r="GKH775" s="168"/>
      <c r="GKI775" s="168"/>
      <c r="GKJ775" s="168"/>
      <c r="GKK775" s="168"/>
      <c r="GKL775" s="168"/>
      <c r="GKM775" s="168"/>
      <c r="GKN775" s="168"/>
      <c r="GKO775" s="168"/>
      <c r="GKP775" s="168"/>
      <c r="GKQ775" s="168"/>
      <c r="GKR775" s="168"/>
      <c r="GKS775" s="508"/>
      <c r="GKT775" s="508"/>
      <c r="GKU775" s="508"/>
      <c r="GKV775" s="508"/>
      <c r="GKW775" s="508"/>
      <c r="GKX775" s="508"/>
      <c r="GKY775" s="508"/>
      <c r="GKZ775" s="508"/>
      <c r="GLA775" s="508"/>
      <c r="GLB775" s="508"/>
      <c r="GLC775" s="508"/>
      <c r="GLD775" s="508"/>
      <c r="GLE775" s="508"/>
      <c r="GLF775" s="508"/>
      <c r="GLG775" s="508"/>
      <c r="GLH775" s="508"/>
      <c r="GLI775" s="508"/>
      <c r="GLJ775" s="508"/>
      <c r="GLK775" s="508"/>
      <c r="GLL775" s="508"/>
      <c r="GLM775" s="508"/>
      <c r="GLN775" s="508"/>
      <c r="GLO775" s="508"/>
      <c r="GLP775" s="508"/>
      <c r="GLQ775" s="89"/>
      <c r="GLR775" s="89"/>
      <c r="GLS775" s="89"/>
      <c r="GLT775" s="89"/>
      <c r="GLU775" s="89"/>
      <c r="GLV775" s="508"/>
      <c r="GLW775" s="508"/>
      <c r="GLX775" s="89"/>
      <c r="GLY775" s="89"/>
      <c r="GLZ775" s="508"/>
      <c r="GMA775" s="508"/>
      <c r="GMB775" s="89"/>
      <c r="GMC775" s="89"/>
      <c r="GMD775" s="508"/>
      <c r="GME775" s="508"/>
      <c r="GMF775" s="508"/>
      <c r="GMG775" s="508"/>
      <c r="GMH775" s="508"/>
      <c r="GMI775" s="508"/>
      <c r="GMJ775" s="508"/>
      <c r="GMK775" s="89"/>
      <c r="GML775" s="89"/>
      <c r="GMM775" s="508"/>
      <c r="GMN775" s="508"/>
      <c r="GMO775" s="89"/>
      <c r="GMP775" s="89"/>
      <c r="GMQ775" s="508"/>
      <c r="GMR775" s="508"/>
      <c r="GMS775" s="508"/>
      <c r="GMT775" s="508"/>
      <c r="GMU775" s="508"/>
      <c r="GMV775" s="203"/>
      <c r="GMW775" s="107"/>
      <c r="GMX775" s="508"/>
      <c r="GMY775" s="508"/>
      <c r="GMZ775" s="508"/>
      <c r="GNA775" s="508"/>
      <c r="GNB775" s="508"/>
      <c r="GNC775" s="508"/>
      <c r="GND775" s="508"/>
      <c r="GNE775" s="168"/>
      <c r="GNF775" s="168"/>
      <c r="GNG775" s="168"/>
      <c r="GNH775" s="168"/>
      <c r="GNI775" s="168"/>
      <c r="GNJ775" s="168"/>
      <c r="GNK775" s="168"/>
      <c r="GNL775" s="168"/>
      <c r="GNM775" s="168"/>
      <c r="GNN775" s="168"/>
      <c r="GNO775" s="168"/>
      <c r="GNP775" s="168"/>
      <c r="GNQ775" s="168"/>
      <c r="GNR775" s="168"/>
      <c r="GNS775" s="168"/>
      <c r="GNT775" s="168"/>
      <c r="GNU775" s="168"/>
      <c r="GNV775" s="168"/>
      <c r="GNW775" s="168"/>
      <c r="GNX775" s="168"/>
      <c r="GNY775" s="168"/>
      <c r="GNZ775" s="168"/>
      <c r="GOA775" s="168"/>
      <c r="GOB775" s="168"/>
      <c r="GOC775" s="168"/>
      <c r="GOD775" s="168"/>
      <c r="GOE775" s="168"/>
      <c r="GOF775" s="168"/>
      <c r="GOG775" s="168"/>
      <c r="GOH775" s="168"/>
      <c r="GOI775" s="168"/>
      <c r="GOJ775" s="168"/>
      <c r="GOK775" s="168"/>
      <c r="GOL775" s="168"/>
      <c r="GOM775" s="168"/>
      <c r="GON775" s="168"/>
      <c r="GOO775" s="168"/>
      <c r="GOP775" s="168"/>
      <c r="GOQ775" s="168"/>
      <c r="GOR775" s="168"/>
      <c r="GOS775" s="168"/>
      <c r="GOT775" s="168"/>
      <c r="GOU775" s="168"/>
      <c r="GOV775" s="168"/>
      <c r="GOW775" s="508"/>
      <c r="GOX775" s="508"/>
      <c r="GOY775" s="508"/>
      <c r="GOZ775" s="508"/>
      <c r="GPA775" s="508"/>
      <c r="GPB775" s="508"/>
      <c r="GPC775" s="508"/>
      <c r="GPD775" s="508"/>
      <c r="GPE775" s="508"/>
      <c r="GPF775" s="508"/>
      <c r="GPG775" s="508"/>
      <c r="GPH775" s="508"/>
      <c r="GPI775" s="508"/>
      <c r="GPJ775" s="508"/>
      <c r="GPK775" s="508"/>
      <c r="GPL775" s="508"/>
      <c r="GPM775" s="508"/>
      <c r="GPN775" s="508"/>
      <c r="GPO775" s="508"/>
      <c r="GPP775" s="508"/>
      <c r="GPQ775" s="508"/>
      <c r="GPR775" s="508"/>
      <c r="GPS775" s="508"/>
      <c r="GPT775" s="508"/>
      <c r="GPU775" s="89"/>
      <c r="GPV775" s="89"/>
      <c r="GPW775" s="89"/>
      <c r="GPX775" s="89"/>
      <c r="GPY775" s="89"/>
      <c r="GPZ775" s="508"/>
      <c r="GQA775" s="508"/>
      <c r="GQB775" s="89"/>
      <c r="GQC775" s="89"/>
      <c r="GQD775" s="508"/>
      <c r="GQE775" s="508"/>
      <c r="GQF775" s="89"/>
      <c r="GQG775" s="89"/>
      <c r="GQH775" s="508"/>
      <c r="GQI775" s="508"/>
      <c r="GQJ775" s="508"/>
      <c r="GQK775" s="508"/>
      <c r="GQL775" s="508"/>
      <c r="GQM775" s="508"/>
      <c r="GQN775" s="508"/>
      <c r="GQO775" s="89"/>
      <c r="GQP775" s="89"/>
      <c r="GQQ775" s="508"/>
      <c r="GQR775" s="508"/>
      <c r="GQS775" s="89"/>
      <c r="GQT775" s="89"/>
      <c r="GQU775" s="508"/>
      <c r="GQV775" s="508"/>
      <c r="GQW775" s="508"/>
      <c r="GQX775" s="508"/>
      <c r="GQY775" s="508"/>
      <c r="GQZ775" s="203"/>
      <c r="GRA775" s="107"/>
      <c r="GRB775" s="508"/>
      <c r="GRC775" s="508"/>
      <c r="GRD775" s="508"/>
      <c r="GRE775" s="508"/>
      <c r="GRF775" s="508"/>
      <c r="GRG775" s="508"/>
      <c r="GRH775" s="508"/>
      <c r="GRI775" s="168"/>
      <c r="GRJ775" s="168"/>
      <c r="GRK775" s="168"/>
      <c r="GRL775" s="168"/>
      <c r="GRM775" s="168"/>
      <c r="GRN775" s="168"/>
      <c r="GRO775" s="168"/>
      <c r="GRP775" s="168"/>
      <c r="GRQ775" s="168"/>
      <c r="GRR775" s="168"/>
      <c r="GRS775" s="168"/>
      <c r="GRT775" s="168"/>
      <c r="GRU775" s="168"/>
      <c r="GRV775" s="168"/>
      <c r="GRW775" s="168"/>
      <c r="GRX775" s="168"/>
      <c r="GRY775" s="168"/>
      <c r="GRZ775" s="168"/>
      <c r="GSA775" s="168"/>
      <c r="GSB775" s="168"/>
      <c r="GSC775" s="168"/>
      <c r="GSD775" s="168"/>
      <c r="GSE775" s="168"/>
      <c r="GSF775" s="168"/>
      <c r="GSG775" s="168"/>
      <c r="GSH775" s="168"/>
      <c r="GSI775" s="168"/>
      <c r="GSJ775" s="168"/>
      <c r="GSK775" s="168"/>
      <c r="GSL775" s="168"/>
      <c r="GSM775" s="168"/>
      <c r="GSN775" s="168"/>
      <c r="GSO775" s="168"/>
      <c r="GSP775" s="168"/>
      <c r="GSQ775" s="168"/>
      <c r="GSR775" s="168"/>
      <c r="GSS775" s="168"/>
      <c r="GST775" s="168"/>
      <c r="GSU775" s="168"/>
      <c r="GSV775" s="168"/>
      <c r="GSW775" s="168"/>
      <c r="GSX775" s="168"/>
      <c r="GSY775" s="168"/>
      <c r="GSZ775" s="168"/>
      <c r="GTA775" s="508"/>
      <c r="GTB775" s="508"/>
      <c r="GTC775" s="508"/>
      <c r="GTD775" s="508"/>
      <c r="GTE775" s="508"/>
      <c r="GTF775" s="508"/>
      <c r="GTG775" s="508"/>
      <c r="GTH775" s="508"/>
      <c r="GTI775" s="508"/>
      <c r="GTJ775" s="508"/>
      <c r="GTK775" s="508"/>
      <c r="GTL775" s="508"/>
      <c r="GTM775" s="508"/>
      <c r="GTN775" s="508"/>
      <c r="GTO775" s="508"/>
      <c r="GTP775" s="508"/>
      <c r="GTQ775" s="508"/>
      <c r="GTR775" s="508"/>
      <c r="GTS775" s="508"/>
      <c r="GTT775" s="508"/>
      <c r="GTU775" s="508"/>
      <c r="GTV775" s="508"/>
      <c r="GTW775" s="508"/>
      <c r="GTX775" s="508"/>
      <c r="GTY775" s="89"/>
      <c r="GTZ775" s="89"/>
      <c r="GUA775" s="89"/>
      <c r="GUB775" s="89"/>
      <c r="GUC775" s="89"/>
      <c r="GUD775" s="508"/>
      <c r="GUE775" s="508"/>
      <c r="GUF775" s="89"/>
      <c r="GUG775" s="89"/>
      <c r="GUH775" s="508"/>
      <c r="GUI775" s="508"/>
      <c r="GUJ775" s="89"/>
      <c r="GUK775" s="89"/>
      <c r="GUL775" s="508"/>
      <c r="GUM775" s="508"/>
      <c r="GUN775" s="508"/>
      <c r="GUO775" s="508"/>
      <c r="GUP775" s="508"/>
      <c r="GUQ775" s="508"/>
      <c r="GUR775" s="508"/>
      <c r="GUS775" s="89"/>
      <c r="GUT775" s="89"/>
      <c r="GUU775" s="508"/>
      <c r="GUV775" s="508"/>
      <c r="GUW775" s="89"/>
      <c r="GUX775" s="89"/>
      <c r="GUY775" s="508"/>
      <c r="GUZ775" s="508"/>
      <c r="GVA775" s="508"/>
      <c r="GVB775" s="508"/>
      <c r="GVC775" s="508"/>
      <c r="GVD775" s="203"/>
      <c r="GVE775" s="107"/>
      <c r="GVF775" s="508"/>
      <c r="GVG775" s="508"/>
      <c r="GVH775" s="508"/>
      <c r="GVI775" s="508"/>
      <c r="GVJ775" s="508"/>
      <c r="GVK775" s="508"/>
      <c r="GVL775" s="508"/>
      <c r="GVM775" s="168"/>
      <c r="GVN775" s="168"/>
      <c r="GVO775" s="168"/>
      <c r="GVP775" s="168"/>
      <c r="GVQ775" s="168"/>
      <c r="GVR775" s="168"/>
      <c r="GVS775" s="168"/>
      <c r="GVT775" s="168"/>
      <c r="GVU775" s="168"/>
      <c r="GVV775" s="168"/>
      <c r="GVW775" s="168"/>
      <c r="GVX775" s="168"/>
      <c r="GVY775" s="168"/>
      <c r="GVZ775" s="168"/>
      <c r="GWA775" s="168"/>
      <c r="GWB775" s="168"/>
      <c r="GWC775" s="168"/>
      <c r="GWD775" s="168"/>
      <c r="GWE775" s="168"/>
      <c r="GWF775" s="168"/>
      <c r="GWG775" s="168"/>
      <c r="GWH775" s="168"/>
      <c r="GWI775" s="168"/>
      <c r="GWJ775" s="168"/>
      <c r="GWK775" s="168"/>
      <c r="GWL775" s="168"/>
      <c r="GWM775" s="168"/>
      <c r="GWN775" s="168"/>
      <c r="GWO775" s="168"/>
      <c r="GWP775" s="168"/>
      <c r="GWQ775" s="168"/>
      <c r="GWR775" s="168"/>
      <c r="GWS775" s="168"/>
      <c r="GWT775" s="168"/>
      <c r="GWU775" s="168"/>
      <c r="GWV775" s="168"/>
      <c r="GWW775" s="168"/>
      <c r="GWX775" s="168"/>
      <c r="GWY775" s="168"/>
      <c r="GWZ775" s="168"/>
      <c r="GXA775" s="168"/>
      <c r="GXB775" s="168"/>
      <c r="GXC775" s="168"/>
      <c r="GXD775" s="168"/>
      <c r="GXE775" s="508"/>
      <c r="GXF775" s="508"/>
      <c r="GXG775" s="508"/>
      <c r="GXH775" s="508"/>
      <c r="GXI775" s="508"/>
      <c r="GXJ775" s="508"/>
      <c r="GXK775" s="508"/>
      <c r="GXL775" s="508"/>
      <c r="GXM775" s="508"/>
      <c r="GXN775" s="508"/>
      <c r="GXO775" s="508"/>
      <c r="GXP775" s="508"/>
      <c r="GXQ775" s="508"/>
      <c r="GXR775" s="508"/>
      <c r="GXS775" s="508"/>
      <c r="GXT775" s="508"/>
      <c r="GXU775" s="508"/>
      <c r="GXV775" s="508"/>
      <c r="GXW775" s="508"/>
      <c r="GXX775" s="508"/>
      <c r="GXY775" s="508"/>
      <c r="GXZ775" s="508"/>
      <c r="GYA775" s="508"/>
      <c r="GYB775" s="508"/>
      <c r="GYC775" s="89"/>
      <c r="GYD775" s="89"/>
      <c r="GYE775" s="89"/>
      <c r="GYF775" s="89"/>
      <c r="GYG775" s="89"/>
      <c r="GYH775" s="508"/>
      <c r="GYI775" s="508"/>
      <c r="GYJ775" s="89"/>
      <c r="GYK775" s="89"/>
      <c r="GYL775" s="508"/>
      <c r="GYM775" s="508"/>
      <c r="GYN775" s="89"/>
      <c r="GYO775" s="89"/>
      <c r="GYP775" s="508"/>
      <c r="GYQ775" s="508"/>
      <c r="GYR775" s="508"/>
      <c r="GYS775" s="508"/>
      <c r="GYT775" s="508"/>
      <c r="GYU775" s="508"/>
      <c r="GYV775" s="508"/>
      <c r="GYW775" s="89"/>
      <c r="GYX775" s="89"/>
      <c r="GYY775" s="508"/>
      <c r="GYZ775" s="508"/>
      <c r="GZA775" s="89"/>
      <c r="GZB775" s="89"/>
      <c r="GZC775" s="508"/>
      <c r="GZD775" s="508"/>
      <c r="GZE775" s="508"/>
      <c r="GZF775" s="508"/>
      <c r="GZG775" s="508"/>
      <c r="GZH775" s="203"/>
      <c r="GZI775" s="107"/>
      <c r="GZJ775" s="508"/>
      <c r="GZK775" s="508"/>
      <c r="GZL775" s="508"/>
      <c r="GZM775" s="508"/>
      <c r="GZN775" s="508"/>
      <c r="GZO775" s="508"/>
      <c r="GZP775" s="508"/>
      <c r="GZQ775" s="168"/>
      <c r="GZR775" s="168"/>
      <c r="GZS775" s="168"/>
      <c r="GZT775" s="168"/>
      <c r="GZU775" s="168"/>
      <c r="GZV775" s="168"/>
      <c r="GZW775" s="168"/>
      <c r="GZX775" s="168"/>
      <c r="GZY775" s="168"/>
      <c r="GZZ775" s="168"/>
      <c r="HAA775" s="168"/>
      <c r="HAB775" s="168"/>
      <c r="HAC775" s="168"/>
      <c r="HAD775" s="168"/>
      <c r="HAE775" s="168"/>
      <c r="HAF775" s="168"/>
      <c r="HAG775" s="168"/>
      <c r="HAH775" s="168"/>
      <c r="HAI775" s="168"/>
      <c r="HAJ775" s="168"/>
      <c r="HAK775" s="168"/>
      <c r="HAL775" s="168"/>
      <c r="HAM775" s="168"/>
      <c r="HAN775" s="168"/>
      <c r="HAO775" s="168"/>
      <c r="HAP775" s="168"/>
      <c r="HAQ775" s="168"/>
      <c r="HAR775" s="168"/>
      <c r="HAS775" s="168"/>
      <c r="HAT775" s="168"/>
      <c r="HAU775" s="168"/>
      <c r="HAV775" s="168"/>
      <c r="HAW775" s="168"/>
      <c r="HAX775" s="168"/>
      <c r="HAY775" s="168"/>
      <c r="HAZ775" s="168"/>
      <c r="HBA775" s="168"/>
      <c r="HBB775" s="168"/>
      <c r="HBC775" s="168"/>
      <c r="HBD775" s="168"/>
      <c r="HBE775" s="168"/>
      <c r="HBF775" s="168"/>
      <c r="HBG775" s="168"/>
      <c r="HBH775" s="168"/>
      <c r="HBI775" s="508"/>
      <c r="HBJ775" s="508"/>
      <c r="HBK775" s="508"/>
      <c r="HBL775" s="508"/>
      <c r="HBM775" s="508"/>
      <c r="HBN775" s="508"/>
      <c r="HBO775" s="508"/>
      <c r="HBP775" s="508"/>
      <c r="HBQ775" s="508"/>
      <c r="HBR775" s="508"/>
      <c r="HBS775" s="508"/>
      <c r="HBT775" s="508"/>
      <c r="HBU775" s="508"/>
      <c r="HBV775" s="508"/>
      <c r="HBW775" s="508"/>
      <c r="HBX775" s="508"/>
      <c r="HBY775" s="508"/>
      <c r="HBZ775" s="508"/>
      <c r="HCA775" s="508"/>
      <c r="HCB775" s="508"/>
      <c r="HCC775" s="508"/>
      <c r="HCD775" s="508"/>
      <c r="HCE775" s="508"/>
      <c r="HCF775" s="508"/>
      <c r="HCG775" s="89"/>
      <c r="HCH775" s="89"/>
      <c r="HCI775" s="89"/>
      <c r="HCJ775" s="89"/>
      <c r="HCK775" s="89"/>
      <c r="HCL775" s="508"/>
      <c r="HCM775" s="508"/>
      <c r="HCN775" s="89"/>
      <c r="HCO775" s="89"/>
      <c r="HCP775" s="508"/>
      <c r="HCQ775" s="508"/>
      <c r="HCR775" s="89"/>
      <c r="HCS775" s="89"/>
      <c r="HCT775" s="508"/>
      <c r="HCU775" s="508"/>
      <c r="HCV775" s="508"/>
      <c r="HCW775" s="508"/>
      <c r="HCX775" s="508"/>
      <c r="HCY775" s="508"/>
      <c r="HCZ775" s="508"/>
      <c r="HDA775" s="89"/>
      <c r="HDB775" s="89"/>
      <c r="HDC775" s="508"/>
      <c r="HDD775" s="508"/>
      <c r="HDE775" s="89"/>
      <c r="HDF775" s="89"/>
      <c r="HDG775" s="508"/>
      <c r="HDH775" s="508"/>
      <c r="HDI775" s="508"/>
      <c r="HDJ775" s="508"/>
      <c r="HDK775" s="508"/>
      <c r="HDL775" s="203"/>
      <c r="HDM775" s="107"/>
      <c r="HDN775" s="508"/>
      <c r="HDO775" s="508"/>
      <c r="HDP775" s="508"/>
      <c r="HDQ775" s="508"/>
      <c r="HDR775" s="508"/>
      <c r="HDS775" s="508"/>
      <c r="HDT775" s="508"/>
      <c r="HDU775" s="168"/>
      <c r="HDV775" s="168"/>
      <c r="HDW775" s="168"/>
      <c r="HDX775" s="168"/>
      <c r="HDY775" s="168"/>
      <c r="HDZ775" s="168"/>
      <c r="HEA775" s="168"/>
      <c r="HEB775" s="168"/>
      <c r="HEC775" s="168"/>
      <c r="HED775" s="168"/>
      <c r="HEE775" s="168"/>
      <c r="HEF775" s="168"/>
      <c r="HEG775" s="168"/>
      <c r="HEH775" s="168"/>
      <c r="HEI775" s="168"/>
      <c r="HEJ775" s="168"/>
      <c r="HEK775" s="168"/>
      <c r="HEL775" s="168"/>
      <c r="HEM775" s="168"/>
      <c r="HEN775" s="168"/>
      <c r="HEO775" s="168"/>
      <c r="HEP775" s="168"/>
      <c r="HEQ775" s="168"/>
      <c r="HER775" s="168"/>
      <c r="HES775" s="168"/>
      <c r="HET775" s="168"/>
      <c r="HEU775" s="168"/>
      <c r="HEV775" s="168"/>
      <c r="HEW775" s="168"/>
      <c r="HEX775" s="168"/>
      <c r="HEY775" s="168"/>
      <c r="HEZ775" s="168"/>
      <c r="HFA775" s="168"/>
      <c r="HFB775" s="168"/>
      <c r="HFC775" s="168"/>
      <c r="HFD775" s="168"/>
      <c r="HFE775" s="168"/>
      <c r="HFF775" s="168"/>
      <c r="HFG775" s="168"/>
      <c r="HFH775" s="168"/>
      <c r="HFI775" s="168"/>
      <c r="HFJ775" s="168"/>
      <c r="HFK775" s="168"/>
      <c r="HFL775" s="168"/>
      <c r="HFM775" s="508"/>
      <c r="HFN775" s="508"/>
      <c r="HFO775" s="508"/>
      <c r="HFP775" s="508"/>
      <c r="HFQ775" s="508"/>
      <c r="HFR775" s="508"/>
      <c r="HFS775" s="508"/>
      <c r="HFT775" s="508"/>
      <c r="HFU775" s="508"/>
      <c r="HFV775" s="508"/>
      <c r="HFW775" s="508"/>
      <c r="HFX775" s="508"/>
      <c r="HFY775" s="508"/>
      <c r="HFZ775" s="508"/>
      <c r="HGA775" s="508"/>
      <c r="HGB775" s="508"/>
      <c r="HGC775" s="508"/>
      <c r="HGD775" s="508"/>
      <c r="HGE775" s="508"/>
      <c r="HGF775" s="508"/>
      <c r="HGG775" s="508"/>
      <c r="HGH775" s="508"/>
      <c r="HGI775" s="508"/>
      <c r="HGJ775" s="508"/>
      <c r="HGK775" s="89"/>
      <c r="HGL775" s="89"/>
      <c r="HGM775" s="89"/>
      <c r="HGN775" s="89"/>
      <c r="HGO775" s="89"/>
      <c r="HGP775" s="508"/>
      <c r="HGQ775" s="508"/>
      <c r="HGR775" s="89"/>
      <c r="HGS775" s="89"/>
      <c r="HGT775" s="508"/>
      <c r="HGU775" s="508"/>
      <c r="HGV775" s="89"/>
      <c r="HGW775" s="89"/>
      <c r="HGX775" s="508"/>
      <c r="HGY775" s="508"/>
      <c r="HGZ775" s="508"/>
      <c r="HHA775" s="508"/>
      <c r="HHB775" s="508"/>
      <c r="HHC775" s="508"/>
      <c r="HHD775" s="508"/>
      <c r="HHE775" s="89"/>
      <c r="HHF775" s="89"/>
      <c r="HHG775" s="508"/>
      <c r="HHH775" s="508"/>
      <c r="HHI775" s="89"/>
      <c r="HHJ775" s="89"/>
      <c r="HHK775" s="508"/>
      <c r="HHL775" s="508"/>
      <c r="HHM775" s="508"/>
      <c r="HHN775" s="508"/>
      <c r="HHO775" s="508"/>
      <c r="HHP775" s="203"/>
      <c r="HHQ775" s="107"/>
      <c r="HHR775" s="508"/>
      <c r="HHS775" s="508"/>
      <c r="HHT775" s="508"/>
      <c r="HHU775" s="508"/>
      <c r="HHV775" s="508"/>
      <c r="HHW775" s="508"/>
      <c r="HHX775" s="508"/>
      <c r="HHY775" s="168"/>
      <c r="HHZ775" s="168"/>
      <c r="HIA775" s="168"/>
      <c r="HIB775" s="168"/>
      <c r="HIC775" s="168"/>
      <c r="HID775" s="168"/>
      <c r="HIE775" s="168"/>
      <c r="HIF775" s="168"/>
      <c r="HIG775" s="168"/>
      <c r="HIH775" s="168"/>
      <c r="HII775" s="168"/>
      <c r="HIJ775" s="168"/>
      <c r="HIK775" s="168"/>
      <c r="HIL775" s="168"/>
      <c r="HIM775" s="168"/>
      <c r="HIN775" s="168"/>
      <c r="HIO775" s="168"/>
      <c r="HIP775" s="168"/>
      <c r="HIQ775" s="168"/>
      <c r="HIR775" s="168"/>
      <c r="HIS775" s="168"/>
      <c r="HIT775" s="168"/>
      <c r="HIU775" s="168"/>
      <c r="HIV775" s="168"/>
      <c r="HIW775" s="168"/>
      <c r="HIX775" s="168"/>
      <c r="HIY775" s="168"/>
      <c r="HIZ775" s="168"/>
      <c r="HJA775" s="168"/>
      <c r="HJB775" s="168"/>
      <c r="HJC775" s="168"/>
      <c r="HJD775" s="168"/>
      <c r="HJE775" s="168"/>
      <c r="HJF775" s="168"/>
      <c r="HJG775" s="168"/>
      <c r="HJH775" s="168"/>
      <c r="HJI775" s="168"/>
      <c r="HJJ775" s="168"/>
      <c r="HJK775" s="168"/>
      <c r="HJL775" s="168"/>
      <c r="HJM775" s="168"/>
      <c r="HJN775" s="168"/>
      <c r="HJO775" s="168"/>
      <c r="HJP775" s="168"/>
      <c r="HJQ775" s="508"/>
      <c r="HJR775" s="508"/>
      <c r="HJS775" s="508"/>
      <c r="HJT775" s="508"/>
      <c r="HJU775" s="508"/>
      <c r="HJV775" s="508"/>
      <c r="HJW775" s="508"/>
      <c r="HJX775" s="508"/>
      <c r="HJY775" s="508"/>
      <c r="HJZ775" s="508"/>
      <c r="HKA775" s="508"/>
      <c r="HKB775" s="508"/>
      <c r="HKC775" s="508"/>
      <c r="HKD775" s="508"/>
      <c r="HKE775" s="508"/>
      <c r="HKF775" s="508"/>
      <c r="HKG775" s="508"/>
      <c r="HKH775" s="508"/>
      <c r="HKI775" s="508"/>
      <c r="HKJ775" s="508"/>
      <c r="HKK775" s="508"/>
      <c r="HKL775" s="508"/>
      <c r="HKM775" s="508"/>
      <c r="HKN775" s="508"/>
      <c r="HKO775" s="89"/>
      <c r="HKP775" s="89"/>
      <c r="HKQ775" s="89"/>
      <c r="HKR775" s="89"/>
      <c r="HKS775" s="89"/>
      <c r="HKT775" s="508"/>
      <c r="HKU775" s="508"/>
      <c r="HKV775" s="89"/>
      <c r="HKW775" s="89"/>
      <c r="HKX775" s="508"/>
      <c r="HKY775" s="508"/>
      <c r="HKZ775" s="89"/>
      <c r="HLA775" s="89"/>
      <c r="HLB775" s="508"/>
      <c r="HLC775" s="508"/>
      <c r="HLD775" s="508"/>
      <c r="HLE775" s="508"/>
      <c r="HLF775" s="508"/>
      <c r="HLG775" s="508"/>
      <c r="HLH775" s="508"/>
      <c r="HLI775" s="89"/>
      <c r="HLJ775" s="89"/>
      <c r="HLK775" s="508"/>
      <c r="HLL775" s="508"/>
      <c r="HLM775" s="89"/>
      <c r="HLN775" s="89"/>
      <c r="HLO775" s="508"/>
      <c r="HLP775" s="508"/>
      <c r="HLQ775" s="508"/>
      <c r="HLR775" s="508"/>
      <c r="HLS775" s="508"/>
      <c r="HLT775" s="203"/>
      <c r="HLU775" s="107"/>
      <c r="HLV775" s="508"/>
      <c r="HLW775" s="508"/>
      <c r="HLX775" s="508"/>
      <c r="HLY775" s="508"/>
      <c r="HLZ775" s="508"/>
      <c r="HMA775" s="508"/>
      <c r="HMB775" s="508"/>
      <c r="HMC775" s="168"/>
      <c r="HMD775" s="168"/>
      <c r="HME775" s="168"/>
      <c r="HMF775" s="168"/>
      <c r="HMG775" s="168"/>
      <c r="HMH775" s="168"/>
      <c r="HMI775" s="168"/>
      <c r="HMJ775" s="168"/>
      <c r="HMK775" s="168"/>
      <c r="HML775" s="168"/>
      <c r="HMM775" s="168"/>
      <c r="HMN775" s="168"/>
      <c r="HMO775" s="168"/>
      <c r="HMP775" s="168"/>
      <c r="HMQ775" s="168"/>
      <c r="HMR775" s="168"/>
      <c r="HMS775" s="168"/>
      <c r="HMT775" s="168"/>
      <c r="HMU775" s="168"/>
      <c r="HMV775" s="168"/>
      <c r="HMW775" s="168"/>
      <c r="HMX775" s="168"/>
      <c r="HMY775" s="168"/>
      <c r="HMZ775" s="168"/>
      <c r="HNA775" s="168"/>
      <c r="HNB775" s="168"/>
      <c r="HNC775" s="168"/>
      <c r="HND775" s="168"/>
      <c r="HNE775" s="168"/>
      <c r="HNF775" s="168"/>
      <c r="HNG775" s="168"/>
      <c r="HNH775" s="168"/>
      <c r="HNI775" s="168"/>
      <c r="HNJ775" s="168"/>
      <c r="HNK775" s="168"/>
      <c r="HNL775" s="168"/>
      <c r="HNM775" s="168"/>
      <c r="HNN775" s="168"/>
      <c r="HNO775" s="168"/>
      <c r="HNP775" s="168"/>
      <c r="HNQ775" s="168"/>
      <c r="HNR775" s="168"/>
      <c r="HNS775" s="168"/>
      <c r="HNT775" s="168"/>
      <c r="HNU775" s="508"/>
      <c r="HNV775" s="508"/>
      <c r="HNW775" s="508"/>
      <c r="HNX775" s="508"/>
      <c r="HNY775" s="508"/>
      <c r="HNZ775" s="508"/>
      <c r="HOA775" s="508"/>
      <c r="HOB775" s="508"/>
      <c r="HOC775" s="508"/>
      <c r="HOD775" s="508"/>
      <c r="HOE775" s="508"/>
      <c r="HOF775" s="508"/>
      <c r="HOG775" s="508"/>
      <c r="HOH775" s="508"/>
      <c r="HOI775" s="508"/>
      <c r="HOJ775" s="508"/>
      <c r="HOK775" s="508"/>
      <c r="HOL775" s="508"/>
      <c r="HOM775" s="508"/>
      <c r="HON775" s="508"/>
      <c r="HOO775" s="508"/>
      <c r="HOP775" s="508"/>
      <c r="HOQ775" s="508"/>
      <c r="HOR775" s="508"/>
      <c r="HOS775" s="89"/>
      <c r="HOT775" s="89"/>
      <c r="HOU775" s="89"/>
      <c r="HOV775" s="89"/>
      <c r="HOW775" s="89"/>
      <c r="HOX775" s="508"/>
      <c r="HOY775" s="508"/>
      <c r="HOZ775" s="89"/>
      <c r="HPA775" s="89"/>
      <c r="HPB775" s="508"/>
      <c r="HPC775" s="508"/>
      <c r="HPD775" s="89"/>
      <c r="HPE775" s="89"/>
      <c r="HPF775" s="508"/>
      <c r="HPG775" s="508"/>
      <c r="HPH775" s="508"/>
      <c r="HPI775" s="508"/>
      <c r="HPJ775" s="508"/>
      <c r="HPK775" s="508"/>
      <c r="HPL775" s="508"/>
      <c r="HPM775" s="89"/>
      <c r="HPN775" s="89"/>
      <c r="HPO775" s="508"/>
      <c r="HPP775" s="508"/>
      <c r="HPQ775" s="89"/>
      <c r="HPR775" s="89"/>
      <c r="HPS775" s="508"/>
      <c r="HPT775" s="508"/>
      <c r="HPU775" s="508"/>
      <c r="HPV775" s="508"/>
      <c r="HPW775" s="508"/>
      <c r="HPX775" s="203"/>
      <c r="HPY775" s="107"/>
      <c r="HPZ775" s="508"/>
      <c r="HQA775" s="508"/>
      <c r="HQB775" s="508"/>
      <c r="HQC775" s="508"/>
      <c r="HQD775" s="508"/>
      <c r="HQE775" s="508"/>
      <c r="HQF775" s="508"/>
      <c r="HQG775" s="168"/>
      <c r="HQH775" s="168"/>
      <c r="HQI775" s="168"/>
      <c r="HQJ775" s="168"/>
      <c r="HQK775" s="168"/>
      <c r="HQL775" s="168"/>
      <c r="HQM775" s="168"/>
      <c r="HQN775" s="168"/>
      <c r="HQO775" s="168"/>
      <c r="HQP775" s="168"/>
      <c r="HQQ775" s="168"/>
      <c r="HQR775" s="168"/>
      <c r="HQS775" s="168"/>
      <c r="HQT775" s="168"/>
      <c r="HQU775" s="168"/>
      <c r="HQV775" s="168"/>
      <c r="HQW775" s="168"/>
      <c r="HQX775" s="168"/>
      <c r="HQY775" s="168"/>
      <c r="HQZ775" s="168"/>
      <c r="HRA775" s="168"/>
      <c r="HRB775" s="168"/>
      <c r="HRC775" s="168"/>
      <c r="HRD775" s="168"/>
      <c r="HRE775" s="168"/>
      <c r="HRF775" s="168"/>
      <c r="HRG775" s="168"/>
      <c r="HRH775" s="168"/>
      <c r="HRI775" s="168"/>
      <c r="HRJ775" s="168"/>
      <c r="HRK775" s="168"/>
      <c r="HRL775" s="168"/>
      <c r="HRM775" s="168"/>
      <c r="HRN775" s="168"/>
      <c r="HRO775" s="168"/>
      <c r="HRP775" s="168"/>
      <c r="HRQ775" s="168"/>
      <c r="HRR775" s="168"/>
      <c r="HRS775" s="168"/>
      <c r="HRT775" s="168"/>
      <c r="HRU775" s="168"/>
      <c r="HRV775" s="168"/>
      <c r="HRW775" s="168"/>
      <c r="HRX775" s="168"/>
      <c r="HRY775" s="508"/>
      <c r="HRZ775" s="508"/>
      <c r="HSA775" s="508"/>
      <c r="HSB775" s="508"/>
      <c r="HSC775" s="508"/>
      <c r="HSD775" s="508"/>
      <c r="HSE775" s="508"/>
      <c r="HSF775" s="508"/>
      <c r="HSG775" s="508"/>
      <c r="HSH775" s="508"/>
      <c r="HSI775" s="508"/>
      <c r="HSJ775" s="508"/>
      <c r="HSK775" s="508"/>
      <c r="HSL775" s="508"/>
      <c r="HSM775" s="508"/>
      <c r="HSN775" s="508"/>
      <c r="HSO775" s="508"/>
      <c r="HSP775" s="508"/>
      <c r="HSQ775" s="508"/>
      <c r="HSR775" s="508"/>
      <c r="HSS775" s="508"/>
      <c r="HST775" s="508"/>
      <c r="HSU775" s="508"/>
      <c r="HSV775" s="508"/>
      <c r="HSW775" s="89"/>
      <c r="HSX775" s="89"/>
      <c r="HSY775" s="89"/>
      <c r="HSZ775" s="89"/>
      <c r="HTA775" s="89"/>
      <c r="HTB775" s="508"/>
      <c r="HTC775" s="508"/>
      <c r="HTD775" s="89"/>
      <c r="HTE775" s="89"/>
      <c r="HTF775" s="508"/>
      <c r="HTG775" s="508"/>
      <c r="HTH775" s="89"/>
      <c r="HTI775" s="89"/>
      <c r="HTJ775" s="508"/>
      <c r="HTK775" s="508"/>
      <c r="HTL775" s="508"/>
      <c r="HTM775" s="508"/>
      <c r="HTN775" s="508"/>
      <c r="HTO775" s="508"/>
      <c r="HTP775" s="508"/>
      <c r="HTQ775" s="89"/>
      <c r="HTR775" s="89"/>
      <c r="HTS775" s="508"/>
      <c r="HTT775" s="508"/>
      <c r="HTU775" s="89"/>
      <c r="HTV775" s="89"/>
      <c r="HTW775" s="508"/>
      <c r="HTX775" s="508"/>
      <c r="HTY775" s="508"/>
      <c r="HTZ775" s="508"/>
      <c r="HUA775" s="508"/>
      <c r="HUB775" s="203"/>
      <c r="HUC775" s="107"/>
      <c r="HUD775" s="508"/>
      <c r="HUE775" s="508"/>
      <c r="HUF775" s="508"/>
      <c r="HUG775" s="508"/>
      <c r="HUH775" s="508"/>
      <c r="HUI775" s="508"/>
      <c r="HUJ775" s="508"/>
      <c r="HUK775" s="168"/>
      <c r="HUL775" s="168"/>
      <c r="HUM775" s="168"/>
      <c r="HUN775" s="168"/>
      <c r="HUO775" s="168"/>
      <c r="HUP775" s="168"/>
      <c r="HUQ775" s="168"/>
      <c r="HUR775" s="168"/>
      <c r="HUS775" s="168"/>
      <c r="HUT775" s="168"/>
      <c r="HUU775" s="168"/>
      <c r="HUV775" s="168"/>
      <c r="HUW775" s="168"/>
      <c r="HUX775" s="168"/>
      <c r="HUY775" s="168"/>
      <c r="HUZ775" s="168"/>
      <c r="HVA775" s="168"/>
      <c r="HVB775" s="168"/>
      <c r="HVC775" s="168"/>
      <c r="HVD775" s="168"/>
      <c r="HVE775" s="168"/>
      <c r="HVF775" s="168"/>
      <c r="HVG775" s="168"/>
      <c r="HVH775" s="168"/>
      <c r="HVI775" s="168"/>
      <c r="HVJ775" s="168"/>
      <c r="HVK775" s="168"/>
      <c r="HVL775" s="168"/>
      <c r="HVM775" s="168"/>
      <c r="HVN775" s="168"/>
      <c r="HVO775" s="168"/>
      <c r="HVP775" s="168"/>
      <c r="HVQ775" s="168"/>
      <c r="HVR775" s="168"/>
      <c r="HVS775" s="168"/>
      <c r="HVT775" s="168"/>
      <c r="HVU775" s="168"/>
      <c r="HVV775" s="168"/>
      <c r="HVW775" s="168"/>
      <c r="HVX775" s="168"/>
      <c r="HVY775" s="168"/>
      <c r="HVZ775" s="168"/>
      <c r="HWA775" s="168"/>
      <c r="HWB775" s="168"/>
      <c r="HWC775" s="508"/>
      <c r="HWD775" s="508"/>
      <c r="HWE775" s="508"/>
      <c r="HWF775" s="508"/>
      <c r="HWG775" s="508"/>
      <c r="HWH775" s="508"/>
      <c r="HWI775" s="508"/>
      <c r="HWJ775" s="508"/>
      <c r="HWK775" s="508"/>
      <c r="HWL775" s="508"/>
      <c r="HWM775" s="508"/>
      <c r="HWN775" s="508"/>
      <c r="HWO775" s="508"/>
      <c r="HWP775" s="508"/>
      <c r="HWQ775" s="508"/>
      <c r="HWR775" s="508"/>
      <c r="HWS775" s="508"/>
      <c r="HWT775" s="508"/>
      <c r="HWU775" s="508"/>
      <c r="HWV775" s="508"/>
      <c r="HWW775" s="508"/>
      <c r="HWX775" s="508"/>
      <c r="HWY775" s="508"/>
      <c r="HWZ775" s="508"/>
      <c r="HXA775" s="89"/>
      <c r="HXB775" s="89"/>
      <c r="HXC775" s="89"/>
      <c r="HXD775" s="89"/>
      <c r="HXE775" s="89"/>
      <c r="HXF775" s="508"/>
      <c r="HXG775" s="508"/>
      <c r="HXH775" s="89"/>
      <c r="HXI775" s="89"/>
      <c r="HXJ775" s="508"/>
      <c r="HXK775" s="508"/>
      <c r="HXL775" s="89"/>
      <c r="HXM775" s="89"/>
      <c r="HXN775" s="508"/>
      <c r="HXO775" s="508"/>
      <c r="HXP775" s="508"/>
      <c r="HXQ775" s="508"/>
      <c r="HXR775" s="508"/>
      <c r="HXS775" s="508"/>
      <c r="HXT775" s="508"/>
      <c r="HXU775" s="89"/>
      <c r="HXV775" s="89"/>
      <c r="HXW775" s="508"/>
      <c r="HXX775" s="508"/>
      <c r="HXY775" s="89"/>
      <c r="HXZ775" s="89"/>
      <c r="HYA775" s="508"/>
      <c r="HYB775" s="508"/>
      <c r="HYC775" s="508"/>
      <c r="HYD775" s="508"/>
      <c r="HYE775" s="508"/>
      <c r="HYF775" s="203"/>
      <c r="HYG775" s="107"/>
      <c r="HYH775" s="508"/>
      <c r="HYI775" s="508"/>
      <c r="HYJ775" s="508"/>
      <c r="HYK775" s="508"/>
      <c r="HYL775" s="508"/>
      <c r="HYM775" s="508"/>
      <c r="HYN775" s="508"/>
      <c r="HYO775" s="168"/>
      <c r="HYP775" s="168"/>
      <c r="HYQ775" s="168"/>
      <c r="HYR775" s="168"/>
      <c r="HYS775" s="168"/>
      <c r="HYT775" s="168"/>
      <c r="HYU775" s="168"/>
      <c r="HYV775" s="168"/>
      <c r="HYW775" s="168"/>
      <c r="HYX775" s="168"/>
      <c r="HYY775" s="168"/>
      <c r="HYZ775" s="168"/>
      <c r="HZA775" s="168"/>
      <c r="HZB775" s="168"/>
      <c r="HZC775" s="168"/>
      <c r="HZD775" s="168"/>
      <c r="HZE775" s="168"/>
      <c r="HZF775" s="168"/>
      <c r="HZG775" s="168"/>
      <c r="HZH775" s="168"/>
      <c r="HZI775" s="168"/>
      <c r="HZJ775" s="168"/>
      <c r="HZK775" s="168"/>
      <c r="HZL775" s="168"/>
      <c r="HZM775" s="168"/>
      <c r="HZN775" s="168"/>
      <c r="HZO775" s="168"/>
      <c r="HZP775" s="168"/>
      <c r="HZQ775" s="168"/>
      <c r="HZR775" s="168"/>
      <c r="HZS775" s="168"/>
      <c r="HZT775" s="168"/>
      <c r="HZU775" s="168"/>
      <c r="HZV775" s="168"/>
      <c r="HZW775" s="168"/>
      <c r="HZX775" s="168"/>
      <c r="HZY775" s="168"/>
      <c r="HZZ775" s="168"/>
      <c r="IAA775" s="168"/>
      <c r="IAB775" s="168"/>
      <c r="IAC775" s="168"/>
      <c r="IAD775" s="168"/>
      <c r="IAE775" s="168"/>
      <c r="IAF775" s="168"/>
      <c r="IAG775" s="508"/>
      <c r="IAH775" s="508"/>
      <c r="IAI775" s="508"/>
      <c r="IAJ775" s="508"/>
      <c r="IAK775" s="508"/>
      <c r="IAL775" s="508"/>
      <c r="IAM775" s="508"/>
      <c r="IAN775" s="508"/>
      <c r="IAO775" s="508"/>
      <c r="IAP775" s="508"/>
      <c r="IAQ775" s="508"/>
      <c r="IAR775" s="508"/>
      <c r="IAS775" s="508"/>
      <c r="IAT775" s="508"/>
      <c r="IAU775" s="508"/>
      <c r="IAV775" s="508"/>
      <c r="IAW775" s="508"/>
      <c r="IAX775" s="508"/>
      <c r="IAY775" s="508"/>
      <c r="IAZ775" s="508"/>
      <c r="IBA775" s="508"/>
      <c r="IBB775" s="508"/>
      <c r="IBC775" s="508"/>
      <c r="IBD775" s="508"/>
      <c r="IBE775" s="89"/>
      <c r="IBF775" s="89"/>
      <c r="IBG775" s="89"/>
      <c r="IBH775" s="89"/>
      <c r="IBI775" s="89"/>
      <c r="IBJ775" s="508"/>
      <c r="IBK775" s="508"/>
      <c r="IBL775" s="89"/>
      <c r="IBM775" s="89"/>
      <c r="IBN775" s="508"/>
      <c r="IBO775" s="508"/>
      <c r="IBP775" s="89"/>
      <c r="IBQ775" s="89"/>
      <c r="IBR775" s="508"/>
      <c r="IBS775" s="508"/>
      <c r="IBT775" s="508"/>
      <c r="IBU775" s="508"/>
      <c r="IBV775" s="508"/>
      <c r="IBW775" s="508"/>
      <c r="IBX775" s="508"/>
      <c r="IBY775" s="89"/>
      <c r="IBZ775" s="89"/>
      <c r="ICA775" s="508"/>
      <c r="ICB775" s="508"/>
      <c r="ICC775" s="89"/>
      <c r="ICD775" s="89"/>
      <c r="ICE775" s="508"/>
      <c r="ICF775" s="508"/>
      <c r="ICG775" s="508"/>
      <c r="ICH775" s="508"/>
      <c r="ICI775" s="508"/>
      <c r="ICJ775" s="203"/>
      <c r="ICK775" s="107"/>
      <c r="ICL775" s="508"/>
      <c r="ICM775" s="508"/>
      <c r="ICN775" s="508"/>
      <c r="ICO775" s="508"/>
      <c r="ICP775" s="508"/>
      <c r="ICQ775" s="508"/>
      <c r="ICR775" s="508"/>
      <c r="ICS775" s="168"/>
      <c r="ICT775" s="168"/>
      <c r="ICU775" s="168"/>
      <c r="ICV775" s="168"/>
      <c r="ICW775" s="168"/>
      <c r="ICX775" s="168"/>
      <c r="ICY775" s="168"/>
      <c r="ICZ775" s="168"/>
      <c r="IDA775" s="168"/>
      <c r="IDB775" s="168"/>
      <c r="IDC775" s="168"/>
      <c r="IDD775" s="168"/>
      <c r="IDE775" s="168"/>
      <c r="IDF775" s="168"/>
      <c r="IDG775" s="168"/>
      <c r="IDH775" s="168"/>
      <c r="IDI775" s="168"/>
      <c r="IDJ775" s="168"/>
      <c r="IDK775" s="168"/>
      <c r="IDL775" s="168"/>
      <c r="IDM775" s="168"/>
      <c r="IDN775" s="168"/>
      <c r="IDO775" s="168"/>
      <c r="IDP775" s="168"/>
      <c r="IDQ775" s="168"/>
      <c r="IDR775" s="168"/>
      <c r="IDS775" s="168"/>
      <c r="IDT775" s="168"/>
      <c r="IDU775" s="168"/>
      <c r="IDV775" s="168"/>
      <c r="IDW775" s="168"/>
      <c r="IDX775" s="168"/>
      <c r="IDY775" s="168"/>
      <c r="IDZ775" s="168"/>
      <c r="IEA775" s="168"/>
      <c r="IEB775" s="168"/>
      <c r="IEC775" s="168"/>
      <c r="IED775" s="168"/>
      <c r="IEE775" s="168"/>
      <c r="IEF775" s="168"/>
      <c r="IEG775" s="168"/>
      <c r="IEH775" s="168"/>
      <c r="IEI775" s="168"/>
      <c r="IEJ775" s="168"/>
      <c r="IEK775" s="508"/>
      <c r="IEL775" s="508"/>
      <c r="IEM775" s="508"/>
      <c r="IEN775" s="508"/>
      <c r="IEO775" s="508"/>
      <c r="IEP775" s="508"/>
      <c r="IEQ775" s="508"/>
      <c r="IER775" s="508"/>
      <c r="IES775" s="508"/>
      <c r="IET775" s="508"/>
      <c r="IEU775" s="508"/>
      <c r="IEV775" s="508"/>
      <c r="IEW775" s="508"/>
      <c r="IEX775" s="508"/>
      <c r="IEY775" s="508"/>
      <c r="IEZ775" s="508"/>
      <c r="IFA775" s="508"/>
      <c r="IFB775" s="508"/>
      <c r="IFC775" s="508"/>
      <c r="IFD775" s="508"/>
      <c r="IFE775" s="508"/>
      <c r="IFF775" s="508"/>
      <c r="IFG775" s="508"/>
      <c r="IFH775" s="508"/>
      <c r="IFI775" s="89"/>
      <c r="IFJ775" s="89"/>
      <c r="IFK775" s="89"/>
      <c r="IFL775" s="89"/>
      <c r="IFM775" s="89"/>
      <c r="IFN775" s="508"/>
      <c r="IFO775" s="508"/>
      <c r="IFP775" s="89"/>
      <c r="IFQ775" s="89"/>
      <c r="IFR775" s="508"/>
      <c r="IFS775" s="508"/>
      <c r="IFT775" s="89"/>
      <c r="IFU775" s="89"/>
      <c r="IFV775" s="508"/>
      <c r="IFW775" s="508"/>
      <c r="IFX775" s="508"/>
      <c r="IFY775" s="508"/>
      <c r="IFZ775" s="508"/>
      <c r="IGA775" s="508"/>
      <c r="IGB775" s="508"/>
      <c r="IGC775" s="89"/>
      <c r="IGD775" s="89"/>
      <c r="IGE775" s="508"/>
      <c r="IGF775" s="508"/>
      <c r="IGG775" s="89"/>
      <c r="IGH775" s="89"/>
      <c r="IGI775" s="508"/>
      <c r="IGJ775" s="508"/>
      <c r="IGK775" s="508"/>
      <c r="IGL775" s="508"/>
      <c r="IGM775" s="508"/>
      <c r="IGN775" s="203"/>
      <c r="IGO775" s="107"/>
      <c r="IGP775" s="508"/>
      <c r="IGQ775" s="508"/>
      <c r="IGR775" s="508"/>
      <c r="IGS775" s="508"/>
      <c r="IGT775" s="508"/>
      <c r="IGU775" s="508"/>
      <c r="IGV775" s="508"/>
      <c r="IGW775" s="168"/>
      <c r="IGX775" s="168"/>
      <c r="IGY775" s="168"/>
      <c r="IGZ775" s="168"/>
      <c r="IHA775" s="168"/>
      <c r="IHB775" s="168"/>
      <c r="IHC775" s="168"/>
      <c r="IHD775" s="168"/>
      <c r="IHE775" s="168"/>
      <c r="IHF775" s="168"/>
      <c r="IHG775" s="168"/>
      <c r="IHH775" s="168"/>
      <c r="IHI775" s="168"/>
      <c r="IHJ775" s="168"/>
      <c r="IHK775" s="168"/>
      <c r="IHL775" s="168"/>
      <c r="IHM775" s="168"/>
      <c r="IHN775" s="168"/>
      <c r="IHO775" s="168"/>
      <c r="IHP775" s="168"/>
      <c r="IHQ775" s="168"/>
      <c r="IHR775" s="168"/>
      <c r="IHS775" s="168"/>
      <c r="IHT775" s="168"/>
      <c r="IHU775" s="168"/>
      <c r="IHV775" s="168"/>
      <c r="IHW775" s="168"/>
      <c r="IHX775" s="168"/>
      <c r="IHY775" s="168"/>
      <c r="IHZ775" s="168"/>
      <c r="IIA775" s="168"/>
      <c r="IIB775" s="168"/>
      <c r="IIC775" s="168"/>
      <c r="IID775" s="168"/>
      <c r="IIE775" s="168"/>
      <c r="IIF775" s="168"/>
      <c r="IIG775" s="168"/>
      <c r="IIH775" s="168"/>
      <c r="III775" s="168"/>
      <c r="IIJ775" s="168"/>
      <c r="IIK775" s="168"/>
      <c r="IIL775" s="168"/>
      <c r="IIM775" s="168"/>
      <c r="IIN775" s="168"/>
      <c r="IIO775" s="508"/>
      <c r="IIP775" s="508"/>
      <c r="IIQ775" s="508"/>
      <c r="IIR775" s="508"/>
      <c r="IIS775" s="508"/>
      <c r="IIT775" s="508"/>
      <c r="IIU775" s="508"/>
      <c r="IIV775" s="508"/>
      <c r="IIW775" s="508"/>
      <c r="IIX775" s="508"/>
      <c r="IIY775" s="508"/>
      <c r="IIZ775" s="508"/>
      <c r="IJA775" s="508"/>
      <c r="IJB775" s="508"/>
      <c r="IJC775" s="508"/>
      <c r="IJD775" s="508"/>
      <c r="IJE775" s="508"/>
      <c r="IJF775" s="508"/>
      <c r="IJG775" s="508"/>
      <c r="IJH775" s="508"/>
      <c r="IJI775" s="508"/>
      <c r="IJJ775" s="508"/>
      <c r="IJK775" s="508"/>
      <c r="IJL775" s="508"/>
      <c r="IJM775" s="89"/>
      <c r="IJN775" s="89"/>
      <c r="IJO775" s="89"/>
      <c r="IJP775" s="89"/>
      <c r="IJQ775" s="89"/>
      <c r="IJR775" s="508"/>
      <c r="IJS775" s="508"/>
      <c r="IJT775" s="89"/>
      <c r="IJU775" s="89"/>
      <c r="IJV775" s="508"/>
      <c r="IJW775" s="508"/>
      <c r="IJX775" s="89"/>
      <c r="IJY775" s="89"/>
      <c r="IJZ775" s="508"/>
      <c r="IKA775" s="508"/>
      <c r="IKB775" s="508"/>
      <c r="IKC775" s="508"/>
      <c r="IKD775" s="508"/>
      <c r="IKE775" s="508"/>
      <c r="IKF775" s="508"/>
      <c r="IKG775" s="89"/>
      <c r="IKH775" s="89"/>
      <c r="IKI775" s="508"/>
      <c r="IKJ775" s="508"/>
      <c r="IKK775" s="89"/>
      <c r="IKL775" s="89"/>
      <c r="IKM775" s="508"/>
      <c r="IKN775" s="508"/>
      <c r="IKO775" s="508"/>
      <c r="IKP775" s="508"/>
      <c r="IKQ775" s="508"/>
      <c r="IKR775" s="203"/>
      <c r="IKS775" s="107"/>
      <c r="IKT775" s="508"/>
      <c r="IKU775" s="508"/>
      <c r="IKV775" s="508"/>
      <c r="IKW775" s="508"/>
      <c r="IKX775" s="508"/>
      <c r="IKY775" s="508"/>
      <c r="IKZ775" s="508"/>
      <c r="ILA775" s="168"/>
      <c r="ILB775" s="168"/>
      <c r="ILC775" s="168"/>
      <c r="ILD775" s="168"/>
      <c r="ILE775" s="168"/>
      <c r="ILF775" s="168"/>
      <c r="ILG775" s="168"/>
      <c r="ILH775" s="168"/>
      <c r="ILI775" s="168"/>
      <c r="ILJ775" s="168"/>
      <c r="ILK775" s="168"/>
      <c r="ILL775" s="168"/>
      <c r="ILM775" s="168"/>
      <c r="ILN775" s="168"/>
      <c r="ILO775" s="168"/>
      <c r="ILP775" s="168"/>
      <c r="ILQ775" s="168"/>
      <c r="ILR775" s="168"/>
      <c r="ILS775" s="168"/>
      <c r="ILT775" s="168"/>
      <c r="ILU775" s="168"/>
      <c r="ILV775" s="168"/>
      <c r="ILW775" s="168"/>
      <c r="ILX775" s="168"/>
      <c r="ILY775" s="168"/>
      <c r="ILZ775" s="168"/>
      <c r="IMA775" s="168"/>
      <c r="IMB775" s="168"/>
      <c r="IMC775" s="168"/>
      <c r="IMD775" s="168"/>
      <c r="IME775" s="168"/>
      <c r="IMF775" s="168"/>
      <c r="IMG775" s="168"/>
      <c r="IMH775" s="168"/>
      <c r="IMI775" s="168"/>
      <c r="IMJ775" s="168"/>
      <c r="IMK775" s="168"/>
      <c r="IML775" s="168"/>
      <c r="IMM775" s="168"/>
      <c r="IMN775" s="168"/>
      <c r="IMO775" s="168"/>
      <c r="IMP775" s="168"/>
      <c r="IMQ775" s="168"/>
      <c r="IMR775" s="168"/>
      <c r="IMS775" s="508"/>
      <c r="IMT775" s="508"/>
      <c r="IMU775" s="508"/>
      <c r="IMV775" s="508"/>
      <c r="IMW775" s="508"/>
      <c r="IMX775" s="508"/>
      <c r="IMY775" s="508"/>
      <c r="IMZ775" s="508"/>
      <c r="INA775" s="508"/>
      <c r="INB775" s="508"/>
      <c r="INC775" s="508"/>
      <c r="IND775" s="508"/>
      <c r="INE775" s="508"/>
      <c r="INF775" s="508"/>
      <c r="ING775" s="508"/>
      <c r="INH775" s="508"/>
      <c r="INI775" s="508"/>
      <c r="INJ775" s="508"/>
      <c r="INK775" s="508"/>
      <c r="INL775" s="508"/>
      <c r="INM775" s="508"/>
      <c r="INN775" s="508"/>
      <c r="INO775" s="508"/>
      <c r="INP775" s="508"/>
      <c r="INQ775" s="89"/>
      <c r="INR775" s="89"/>
      <c r="INS775" s="89"/>
      <c r="INT775" s="89"/>
      <c r="INU775" s="89"/>
      <c r="INV775" s="508"/>
      <c r="INW775" s="508"/>
      <c r="INX775" s="89"/>
      <c r="INY775" s="89"/>
      <c r="INZ775" s="508"/>
      <c r="IOA775" s="508"/>
      <c r="IOB775" s="89"/>
      <c r="IOC775" s="89"/>
      <c r="IOD775" s="508"/>
      <c r="IOE775" s="508"/>
      <c r="IOF775" s="508"/>
      <c r="IOG775" s="508"/>
      <c r="IOH775" s="508"/>
      <c r="IOI775" s="508"/>
      <c r="IOJ775" s="508"/>
      <c r="IOK775" s="89"/>
      <c r="IOL775" s="89"/>
      <c r="IOM775" s="508"/>
      <c r="ION775" s="508"/>
      <c r="IOO775" s="89"/>
      <c r="IOP775" s="89"/>
      <c r="IOQ775" s="508"/>
      <c r="IOR775" s="508"/>
      <c r="IOS775" s="508"/>
      <c r="IOT775" s="508"/>
      <c r="IOU775" s="508"/>
      <c r="IOV775" s="203"/>
      <c r="IOW775" s="107"/>
      <c r="IOX775" s="508"/>
      <c r="IOY775" s="508"/>
      <c r="IOZ775" s="508"/>
      <c r="IPA775" s="508"/>
      <c r="IPB775" s="508"/>
      <c r="IPC775" s="508"/>
      <c r="IPD775" s="508"/>
      <c r="IPE775" s="168"/>
      <c r="IPF775" s="168"/>
      <c r="IPG775" s="168"/>
      <c r="IPH775" s="168"/>
      <c r="IPI775" s="168"/>
      <c r="IPJ775" s="168"/>
      <c r="IPK775" s="168"/>
      <c r="IPL775" s="168"/>
      <c r="IPM775" s="168"/>
      <c r="IPN775" s="168"/>
      <c r="IPO775" s="168"/>
      <c r="IPP775" s="168"/>
      <c r="IPQ775" s="168"/>
      <c r="IPR775" s="168"/>
      <c r="IPS775" s="168"/>
      <c r="IPT775" s="168"/>
      <c r="IPU775" s="168"/>
      <c r="IPV775" s="168"/>
      <c r="IPW775" s="168"/>
      <c r="IPX775" s="168"/>
      <c r="IPY775" s="168"/>
      <c r="IPZ775" s="168"/>
      <c r="IQA775" s="168"/>
      <c r="IQB775" s="168"/>
      <c r="IQC775" s="168"/>
      <c r="IQD775" s="168"/>
      <c r="IQE775" s="168"/>
      <c r="IQF775" s="168"/>
      <c r="IQG775" s="168"/>
      <c r="IQH775" s="168"/>
      <c r="IQI775" s="168"/>
      <c r="IQJ775" s="168"/>
      <c r="IQK775" s="168"/>
      <c r="IQL775" s="168"/>
      <c r="IQM775" s="168"/>
      <c r="IQN775" s="168"/>
      <c r="IQO775" s="168"/>
      <c r="IQP775" s="168"/>
      <c r="IQQ775" s="168"/>
      <c r="IQR775" s="168"/>
      <c r="IQS775" s="168"/>
      <c r="IQT775" s="168"/>
      <c r="IQU775" s="168"/>
      <c r="IQV775" s="168"/>
      <c r="IQW775" s="508"/>
      <c r="IQX775" s="508"/>
      <c r="IQY775" s="508"/>
      <c r="IQZ775" s="508"/>
      <c r="IRA775" s="508"/>
      <c r="IRB775" s="508"/>
      <c r="IRC775" s="508"/>
      <c r="IRD775" s="508"/>
      <c r="IRE775" s="508"/>
      <c r="IRF775" s="508"/>
      <c r="IRG775" s="508"/>
      <c r="IRH775" s="508"/>
      <c r="IRI775" s="508"/>
      <c r="IRJ775" s="508"/>
      <c r="IRK775" s="508"/>
      <c r="IRL775" s="508"/>
      <c r="IRM775" s="508"/>
      <c r="IRN775" s="508"/>
      <c r="IRO775" s="508"/>
      <c r="IRP775" s="508"/>
      <c r="IRQ775" s="508"/>
      <c r="IRR775" s="508"/>
      <c r="IRS775" s="508"/>
      <c r="IRT775" s="508"/>
      <c r="IRU775" s="89"/>
      <c r="IRV775" s="89"/>
      <c r="IRW775" s="89"/>
      <c r="IRX775" s="89"/>
      <c r="IRY775" s="89"/>
      <c r="IRZ775" s="508"/>
      <c r="ISA775" s="508"/>
      <c r="ISB775" s="89"/>
      <c r="ISC775" s="89"/>
      <c r="ISD775" s="508"/>
      <c r="ISE775" s="508"/>
      <c r="ISF775" s="89"/>
      <c r="ISG775" s="89"/>
      <c r="ISH775" s="508"/>
      <c r="ISI775" s="508"/>
      <c r="ISJ775" s="508"/>
      <c r="ISK775" s="508"/>
      <c r="ISL775" s="508"/>
      <c r="ISM775" s="508"/>
      <c r="ISN775" s="508"/>
      <c r="ISO775" s="89"/>
      <c r="ISP775" s="89"/>
      <c r="ISQ775" s="508"/>
      <c r="ISR775" s="508"/>
      <c r="ISS775" s="89"/>
      <c r="IST775" s="89"/>
      <c r="ISU775" s="508"/>
      <c r="ISV775" s="508"/>
      <c r="ISW775" s="508"/>
      <c r="ISX775" s="508"/>
      <c r="ISY775" s="508"/>
      <c r="ISZ775" s="203"/>
      <c r="ITA775" s="107"/>
      <c r="ITB775" s="508"/>
      <c r="ITC775" s="508"/>
      <c r="ITD775" s="508"/>
      <c r="ITE775" s="508"/>
      <c r="ITF775" s="508"/>
      <c r="ITG775" s="508"/>
      <c r="ITH775" s="508"/>
      <c r="ITI775" s="168"/>
      <c r="ITJ775" s="168"/>
      <c r="ITK775" s="168"/>
      <c r="ITL775" s="168"/>
      <c r="ITM775" s="168"/>
      <c r="ITN775" s="168"/>
      <c r="ITO775" s="168"/>
      <c r="ITP775" s="168"/>
      <c r="ITQ775" s="168"/>
      <c r="ITR775" s="168"/>
      <c r="ITS775" s="168"/>
      <c r="ITT775" s="168"/>
      <c r="ITU775" s="168"/>
      <c r="ITV775" s="168"/>
      <c r="ITW775" s="168"/>
      <c r="ITX775" s="168"/>
      <c r="ITY775" s="168"/>
      <c r="ITZ775" s="168"/>
      <c r="IUA775" s="168"/>
      <c r="IUB775" s="168"/>
      <c r="IUC775" s="168"/>
      <c r="IUD775" s="168"/>
      <c r="IUE775" s="168"/>
      <c r="IUF775" s="168"/>
      <c r="IUG775" s="168"/>
      <c r="IUH775" s="168"/>
      <c r="IUI775" s="168"/>
      <c r="IUJ775" s="168"/>
      <c r="IUK775" s="168"/>
      <c r="IUL775" s="168"/>
      <c r="IUM775" s="168"/>
      <c r="IUN775" s="168"/>
      <c r="IUO775" s="168"/>
      <c r="IUP775" s="168"/>
      <c r="IUQ775" s="168"/>
      <c r="IUR775" s="168"/>
      <c r="IUS775" s="168"/>
      <c r="IUT775" s="168"/>
      <c r="IUU775" s="168"/>
      <c r="IUV775" s="168"/>
      <c r="IUW775" s="168"/>
      <c r="IUX775" s="168"/>
      <c r="IUY775" s="168"/>
      <c r="IUZ775" s="168"/>
      <c r="IVA775" s="508"/>
      <c r="IVB775" s="508"/>
      <c r="IVC775" s="508"/>
      <c r="IVD775" s="508"/>
      <c r="IVE775" s="508"/>
      <c r="IVF775" s="508"/>
      <c r="IVG775" s="508"/>
      <c r="IVH775" s="508"/>
      <c r="IVI775" s="508"/>
      <c r="IVJ775" s="508"/>
      <c r="IVK775" s="508"/>
      <c r="IVL775" s="508"/>
      <c r="IVM775" s="508"/>
      <c r="IVN775" s="508"/>
      <c r="IVO775" s="508"/>
      <c r="IVP775" s="508"/>
      <c r="IVQ775" s="508"/>
      <c r="IVR775" s="508"/>
      <c r="IVS775" s="508"/>
      <c r="IVT775" s="508"/>
      <c r="IVU775" s="508"/>
      <c r="IVV775" s="508"/>
      <c r="IVW775" s="508"/>
      <c r="IVX775" s="508"/>
      <c r="IVY775" s="89"/>
      <c r="IVZ775" s="89"/>
      <c r="IWA775" s="89"/>
      <c r="IWB775" s="89"/>
      <c r="IWC775" s="89"/>
      <c r="IWD775" s="508"/>
      <c r="IWE775" s="508"/>
      <c r="IWF775" s="89"/>
      <c r="IWG775" s="89"/>
      <c r="IWH775" s="508"/>
      <c r="IWI775" s="508"/>
      <c r="IWJ775" s="89"/>
      <c r="IWK775" s="89"/>
      <c r="IWL775" s="508"/>
      <c r="IWM775" s="508"/>
      <c r="IWN775" s="508"/>
      <c r="IWO775" s="508"/>
      <c r="IWP775" s="508"/>
      <c r="IWQ775" s="508"/>
      <c r="IWR775" s="508"/>
      <c r="IWS775" s="89"/>
      <c r="IWT775" s="89"/>
      <c r="IWU775" s="508"/>
      <c r="IWV775" s="508"/>
      <c r="IWW775" s="89"/>
      <c r="IWX775" s="89"/>
      <c r="IWY775" s="508"/>
      <c r="IWZ775" s="508"/>
      <c r="IXA775" s="508"/>
      <c r="IXB775" s="508"/>
      <c r="IXC775" s="508"/>
      <c r="IXD775" s="203"/>
      <c r="IXE775" s="107"/>
      <c r="IXF775" s="508"/>
      <c r="IXG775" s="508"/>
      <c r="IXH775" s="508"/>
      <c r="IXI775" s="508"/>
      <c r="IXJ775" s="508"/>
      <c r="IXK775" s="508"/>
      <c r="IXL775" s="508"/>
      <c r="IXM775" s="168"/>
      <c r="IXN775" s="168"/>
      <c r="IXO775" s="168"/>
      <c r="IXP775" s="168"/>
      <c r="IXQ775" s="168"/>
      <c r="IXR775" s="168"/>
      <c r="IXS775" s="168"/>
      <c r="IXT775" s="168"/>
      <c r="IXU775" s="168"/>
      <c r="IXV775" s="168"/>
      <c r="IXW775" s="168"/>
      <c r="IXX775" s="168"/>
      <c r="IXY775" s="168"/>
      <c r="IXZ775" s="168"/>
      <c r="IYA775" s="168"/>
      <c r="IYB775" s="168"/>
      <c r="IYC775" s="168"/>
      <c r="IYD775" s="168"/>
      <c r="IYE775" s="168"/>
      <c r="IYF775" s="168"/>
      <c r="IYG775" s="168"/>
      <c r="IYH775" s="168"/>
      <c r="IYI775" s="168"/>
      <c r="IYJ775" s="168"/>
      <c r="IYK775" s="168"/>
      <c r="IYL775" s="168"/>
      <c r="IYM775" s="168"/>
      <c r="IYN775" s="168"/>
      <c r="IYO775" s="168"/>
      <c r="IYP775" s="168"/>
      <c r="IYQ775" s="168"/>
      <c r="IYR775" s="168"/>
      <c r="IYS775" s="168"/>
      <c r="IYT775" s="168"/>
      <c r="IYU775" s="168"/>
      <c r="IYV775" s="168"/>
      <c r="IYW775" s="168"/>
      <c r="IYX775" s="168"/>
      <c r="IYY775" s="168"/>
      <c r="IYZ775" s="168"/>
      <c r="IZA775" s="168"/>
      <c r="IZB775" s="168"/>
      <c r="IZC775" s="168"/>
      <c r="IZD775" s="168"/>
      <c r="IZE775" s="508"/>
      <c r="IZF775" s="508"/>
      <c r="IZG775" s="508"/>
      <c r="IZH775" s="508"/>
      <c r="IZI775" s="508"/>
      <c r="IZJ775" s="508"/>
      <c r="IZK775" s="508"/>
      <c r="IZL775" s="508"/>
      <c r="IZM775" s="508"/>
      <c r="IZN775" s="508"/>
      <c r="IZO775" s="508"/>
      <c r="IZP775" s="508"/>
      <c r="IZQ775" s="508"/>
      <c r="IZR775" s="508"/>
      <c r="IZS775" s="508"/>
      <c r="IZT775" s="508"/>
      <c r="IZU775" s="508"/>
      <c r="IZV775" s="508"/>
      <c r="IZW775" s="508"/>
      <c r="IZX775" s="508"/>
      <c r="IZY775" s="508"/>
      <c r="IZZ775" s="508"/>
      <c r="JAA775" s="508"/>
      <c r="JAB775" s="508"/>
      <c r="JAC775" s="89"/>
      <c r="JAD775" s="89"/>
      <c r="JAE775" s="89"/>
      <c r="JAF775" s="89"/>
      <c r="JAG775" s="89"/>
      <c r="JAH775" s="508"/>
      <c r="JAI775" s="508"/>
      <c r="JAJ775" s="89"/>
      <c r="JAK775" s="89"/>
      <c r="JAL775" s="508"/>
      <c r="JAM775" s="508"/>
      <c r="JAN775" s="89"/>
      <c r="JAO775" s="89"/>
      <c r="JAP775" s="508"/>
      <c r="JAQ775" s="508"/>
      <c r="JAR775" s="508"/>
      <c r="JAS775" s="508"/>
      <c r="JAT775" s="508"/>
      <c r="JAU775" s="508"/>
      <c r="JAV775" s="508"/>
      <c r="JAW775" s="89"/>
      <c r="JAX775" s="89"/>
      <c r="JAY775" s="508"/>
      <c r="JAZ775" s="508"/>
      <c r="JBA775" s="89"/>
      <c r="JBB775" s="89"/>
      <c r="JBC775" s="508"/>
      <c r="JBD775" s="508"/>
      <c r="JBE775" s="508"/>
      <c r="JBF775" s="508"/>
      <c r="JBG775" s="508"/>
      <c r="JBH775" s="203"/>
      <c r="JBI775" s="107"/>
      <c r="JBJ775" s="508"/>
      <c r="JBK775" s="508"/>
      <c r="JBL775" s="508"/>
      <c r="JBM775" s="508"/>
      <c r="JBN775" s="508"/>
      <c r="JBO775" s="508"/>
      <c r="JBP775" s="508"/>
      <c r="JBQ775" s="168"/>
      <c r="JBR775" s="168"/>
      <c r="JBS775" s="168"/>
      <c r="JBT775" s="168"/>
      <c r="JBU775" s="168"/>
      <c r="JBV775" s="168"/>
      <c r="JBW775" s="168"/>
      <c r="JBX775" s="168"/>
      <c r="JBY775" s="168"/>
      <c r="JBZ775" s="168"/>
      <c r="JCA775" s="168"/>
      <c r="JCB775" s="168"/>
      <c r="JCC775" s="168"/>
      <c r="JCD775" s="168"/>
      <c r="JCE775" s="168"/>
      <c r="JCF775" s="168"/>
      <c r="JCG775" s="168"/>
      <c r="JCH775" s="168"/>
      <c r="JCI775" s="168"/>
      <c r="JCJ775" s="168"/>
      <c r="JCK775" s="168"/>
      <c r="JCL775" s="168"/>
      <c r="JCM775" s="168"/>
      <c r="JCN775" s="168"/>
      <c r="JCO775" s="168"/>
      <c r="JCP775" s="168"/>
      <c r="JCQ775" s="168"/>
      <c r="JCR775" s="168"/>
      <c r="JCS775" s="168"/>
      <c r="JCT775" s="168"/>
      <c r="JCU775" s="168"/>
      <c r="JCV775" s="168"/>
      <c r="JCW775" s="168"/>
      <c r="JCX775" s="168"/>
      <c r="JCY775" s="168"/>
      <c r="JCZ775" s="168"/>
      <c r="JDA775" s="168"/>
      <c r="JDB775" s="168"/>
      <c r="JDC775" s="168"/>
      <c r="JDD775" s="168"/>
      <c r="JDE775" s="168"/>
      <c r="JDF775" s="168"/>
      <c r="JDG775" s="168"/>
      <c r="JDH775" s="168"/>
      <c r="JDI775" s="508"/>
      <c r="JDJ775" s="508"/>
      <c r="JDK775" s="508"/>
      <c r="JDL775" s="508"/>
      <c r="JDM775" s="508"/>
      <c r="JDN775" s="508"/>
      <c r="JDO775" s="508"/>
      <c r="JDP775" s="508"/>
      <c r="JDQ775" s="508"/>
      <c r="JDR775" s="508"/>
      <c r="JDS775" s="508"/>
      <c r="JDT775" s="508"/>
      <c r="JDU775" s="508"/>
      <c r="JDV775" s="508"/>
      <c r="JDW775" s="508"/>
      <c r="JDX775" s="508"/>
      <c r="JDY775" s="508"/>
      <c r="JDZ775" s="508"/>
      <c r="JEA775" s="508"/>
      <c r="JEB775" s="508"/>
      <c r="JEC775" s="508"/>
      <c r="JED775" s="508"/>
      <c r="JEE775" s="508"/>
      <c r="JEF775" s="508"/>
      <c r="JEG775" s="89"/>
      <c r="JEH775" s="89"/>
      <c r="JEI775" s="89"/>
      <c r="JEJ775" s="89"/>
      <c r="JEK775" s="89"/>
      <c r="JEL775" s="508"/>
      <c r="JEM775" s="508"/>
      <c r="JEN775" s="89"/>
      <c r="JEO775" s="89"/>
      <c r="JEP775" s="508"/>
      <c r="JEQ775" s="508"/>
      <c r="JER775" s="89"/>
      <c r="JES775" s="89"/>
      <c r="JET775" s="508"/>
      <c r="JEU775" s="508"/>
      <c r="JEV775" s="508"/>
      <c r="JEW775" s="508"/>
      <c r="JEX775" s="508"/>
      <c r="JEY775" s="508"/>
      <c r="JEZ775" s="508"/>
      <c r="JFA775" s="89"/>
      <c r="JFB775" s="89"/>
      <c r="JFC775" s="508"/>
      <c r="JFD775" s="508"/>
      <c r="JFE775" s="89"/>
      <c r="JFF775" s="89"/>
      <c r="JFG775" s="508"/>
      <c r="JFH775" s="508"/>
      <c r="JFI775" s="508"/>
      <c r="JFJ775" s="508"/>
      <c r="JFK775" s="508"/>
      <c r="JFL775" s="203"/>
      <c r="JFM775" s="107"/>
      <c r="JFN775" s="508"/>
      <c r="JFO775" s="508"/>
      <c r="JFP775" s="508"/>
      <c r="JFQ775" s="508"/>
      <c r="JFR775" s="508"/>
      <c r="JFS775" s="508"/>
      <c r="JFT775" s="508"/>
      <c r="JFU775" s="168"/>
      <c r="JFV775" s="168"/>
      <c r="JFW775" s="168"/>
      <c r="JFX775" s="168"/>
      <c r="JFY775" s="168"/>
      <c r="JFZ775" s="168"/>
      <c r="JGA775" s="168"/>
      <c r="JGB775" s="168"/>
      <c r="JGC775" s="168"/>
      <c r="JGD775" s="168"/>
      <c r="JGE775" s="168"/>
      <c r="JGF775" s="168"/>
      <c r="JGG775" s="168"/>
      <c r="JGH775" s="168"/>
      <c r="JGI775" s="168"/>
      <c r="JGJ775" s="168"/>
      <c r="JGK775" s="168"/>
      <c r="JGL775" s="168"/>
      <c r="JGM775" s="168"/>
      <c r="JGN775" s="168"/>
      <c r="JGO775" s="168"/>
      <c r="JGP775" s="168"/>
      <c r="JGQ775" s="168"/>
      <c r="JGR775" s="168"/>
      <c r="JGS775" s="168"/>
      <c r="JGT775" s="168"/>
      <c r="JGU775" s="168"/>
      <c r="JGV775" s="168"/>
      <c r="JGW775" s="168"/>
      <c r="JGX775" s="168"/>
      <c r="JGY775" s="168"/>
      <c r="JGZ775" s="168"/>
      <c r="JHA775" s="168"/>
      <c r="JHB775" s="168"/>
      <c r="JHC775" s="168"/>
      <c r="JHD775" s="168"/>
      <c r="JHE775" s="168"/>
      <c r="JHF775" s="168"/>
      <c r="JHG775" s="168"/>
      <c r="JHH775" s="168"/>
      <c r="JHI775" s="168"/>
      <c r="JHJ775" s="168"/>
      <c r="JHK775" s="168"/>
      <c r="JHL775" s="168"/>
      <c r="JHM775" s="508"/>
      <c r="JHN775" s="508"/>
      <c r="JHO775" s="508"/>
      <c r="JHP775" s="508"/>
      <c r="JHQ775" s="508"/>
      <c r="JHR775" s="508"/>
      <c r="JHS775" s="508"/>
      <c r="JHT775" s="508"/>
      <c r="JHU775" s="508"/>
      <c r="JHV775" s="508"/>
      <c r="JHW775" s="508"/>
      <c r="JHX775" s="508"/>
      <c r="JHY775" s="508"/>
      <c r="JHZ775" s="508"/>
      <c r="JIA775" s="508"/>
      <c r="JIB775" s="508"/>
      <c r="JIC775" s="508"/>
      <c r="JID775" s="508"/>
      <c r="JIE775" s="508"/>
      <c r="JIF775" s="508"/>
      <c r="JIG775" s="508"/>
      <c r="JIH775" s="508"/>
      <c r="JII775" s="508"/>
      <c r="JIJ775" s="508"/>
      <c r="JIK775" s="89"/>
      <c r="JIL775" s="89"/>
      <c r="JIM775" s="89"/>
      <c r="JIN775" s="89"/>
      <c r="JIO775" s="89"/>
      <c r="JIP775" s="508"/>
      <c r="JIQ775" s="508"/>
      <c r="JIR775" s="89"/>
      <c r="JIS775" s="89"/>
      <c r="JIT775" s="508"/>
      <c r="JIU775" s="508"/>
      <c r="JIV775" s="89"/>
      <c r="JIW775" s="89"/>
      <c r="JIX775" s="508"/>
      <c r="JIY775" s="508"/>
      <c r="JIZ775" s="508"/>
      <c r="JJA775" s="508"/>
      <c r="JJB775" s="508"/>
      <c r="JJC775" s="508"/>
      <c r="JJD775" s="508"/>
      <c r="JJE775" s="89"/>
      <c r="JJF775" s="89"/>
      <c r="JJG775" s="508"/>
      <c r="JJH775" s="508"/>
      <c r="JJI775" s="89"/>
      <c r="JJJ775" s="89"/>
      <c r="JJK775" s="508"/>
      <c r="JJL775" s="508"/>
      <c r="JJM775" s="508"/>
      <c r="JJN775" s="508"/>
      <c r="JJO775" s="508"/>
      <c r="JJP775" s="203"/>
      <c r="JJQ775" s="107"/>
      <c r="JJR775" s="508"/>
      <c r="JJS775" s="508"/>
      <c r="JJT775" s="508"/>
      <c r="JJU775" s="508"/>
      <c r="JJV775" s="508"/>
      <c r="JJW775" s="508"/>
      <c r="JJX775" s="508"/>
      <c r="JJY775" s="168"/>
      <c r="JJZ775" s="168"/>
      <c r="JKA775" s="168"/>
      <c r="JKB775" s="168"/>
      <c r="JKC775" s="168"/>
      <c r="JKD775" s="168"/>
      <c r="JKE775" s="168"/>
      <c r="JKF775" s="168"/>
      <c r="JKG775" s="168"/>
      <c r="JKH775" s="168"/>
      <c r="JKI775" s="168"/>
      <c r="JKJ775" s="168"/>
      <c r="JKK775" s="168"/>
      <c r="JKL775" s="168"/>
      <c r="JKM775" s="168"/>
      <c r="JKN775" s="168"/>
      <c r="JKO775" s="168"/>
      <c r="JKP775" s="168"/>
      <c r="JKQ775" s="168"/>
      <c r="JKR775" s="168"/>
      <c r="JKS775" s="168"/>
      <c r="JKT775" s="168"/>
      <c r="JKU775" s="168"/>
      <c r="JKV775" s="168"/>
      <c r="JKW775" s="168"/>
      <c r="JKX775" s="168"/>
      <c r="JKY775" s="168"/>
      <c r="JKZ775" s="168"/>
      <c r="JLA775" s="168"/>
      <c r="JLB775" s="168"/>
      <c r="JLC775" s="168"/>
      <c r="JLD775" s="168"/>
      <c r="JLE775" s="168"/>
      <c r="JLF775" s="168"/>
      <c r="JLG775" s="168"/>
      <c r="JLH775" s="168"/>
      <c r="JLI775" s="168"/>
      <c r="JLJ775" s="168"/>
      <c r="JLK775" s="168"/>
      <c r="JLL775" s="168"/>
      <c r="JLM775" s="168"/>
      <c r="JLN775" s="168"/>
      <c r="JLO775" s="168"/>
      <c r="JLP775" s="168"/>
      <c r="JLQ775" s="508"/>
      <c r="JLR775" s="508"/>
      <c r="JLS775" s="508"/>
      <c r="JLT775" s="508"/>
      <c r="JLU775" s="508"/>
      <c r="JLV775" s="508"/>
      <c r="JLW775" s="508"/>
      <c r="JLX775" s="508"/>
      <c r="JLY775" s="508"/>
      <c r="JLZ775" s="508"/>
      <c r="JMA775" s="508"/>
      <c r="JMB775" s="508"/>
      <c r="JMC775" s="508"/>
      <c r="JMD775" s="508"/>
      <c r="JME775" s="508"/>
      <c r="JMF775" s="508"/>
      <c r="JMG775" s="508"/>
      <c r="JMH775" s="508"/>
      <c r="JMI775" s="508"/>
      <c r="JMJ775" s="508"/>
      <c r="JMK775" s="508"/>
      <c r="JML775" s="508"/>
      <c r="JMM775" s="508"/>
      <c r="JMN775" s="508"/>
      <c r="JMO775" s="89"/>
      <c r="JMP775" s="89"/>
      <c r="JMQ775" s="89"/>
      <c r="JMR775" s="89"/>
      <c r="JMS775" s="89"/>
      <c r="JMT775" s="508"/>
      <c r="JMU775" s="508"/>
      <c r="JMV775" s="89"/>
      <c r="JMW775" s="89"/>
      <c r="JMX775" s="508"/>
      <c r="JMY775" s="508"/>
      <c r="JMZ775" s="89"/>
      <c r="JNA775" s="89"/>
      <c r="JNB775" s="508"/>
      <c r="JNC775" s="508"/>
      <c r="JND775" s="508"/>
      <c r="JNE775" s="508"/>
      <c r="JNF775" s="508"/>
      <c r="JNG775" s="508"/>
      <c r="JNH775" s="508"/>
      <c r="JNI775" s="89"/>
      <c r="JNJ775" s="89"/>
      <c r="JNK775" s="508"/>
      <c r="JNL775" s="508"/>
      <c r="JNM775" s="89"/>
      <c r="JNN775" s="89"/>
      <c r="JNO775" s="508"/>
      <c r="JNP775" s="508"/>
      <c r="JNQ775" s="508"/>
      <c r="JNR775" s="508"/>
      <c r="JNS775" s="508"/>
      <c r="JNT775" s="203"/>
      <c r="JNU775" s="107"/>
      <c r="JNV775" s="508"/>
      <c r="JNW775" s="508"/>
      <c r="JNX775" s="508"/>
      <c r="JNY775" s="508"/>
      <c r="JNZ775" s="508"/>
      <c r="JOA775" s="508"/>
      <c r="JOB775" s="508"/>
      <c r="JOC775" s="168"/>
      <c r="JOD775" s="168"/>
      <c r="JOE775" s="168"/>
      <c r="JOF775" s="168"/>
      <c r="JOG775" s="168"/>
      <c r="JOH775" s="168"/>
      <c r="JOI775" s="168"/>
      <c r="JOJ775" s="168"/>
      <c r="JOK775" s="168"/>
      <c r="JOL775" s="168"/>
      <c r="JOM775" s="168"/>
      <c r="JON775" s="168"/>
      <c r="JOO775" s="168"/>
      <c r="JOP775" s="168"/>
      <c r="JOQ775" s="168"/>
      <c r="JOR775" s="168"/>
      <c r="JOS775" s="168"/>
      <c r="JOT775" s="168"/>
      <c r="JOU775" s="168"/>
      <c r="JOV775" s="168"/>
      <c r="JOW775" s="168"/>
      <c r="JOX775" s="168"/>
      <c r="JOY775" s="168"/>
      <c r="JOZ775" s="168"/>
      <c r="JPA775" s="168"/>
      <c r="JPB775" s="168"/>
      <c r="JPC775" s="168"/>
      <c r="JPD775" s="168"/>
      <c r="JPE775" s="168"/>
      <c r="JPF775" s="168"/>
      <c r="JPG775" s="168"/>
      <c r="JPH775" s="168"/>
      <c r="JPI775" s="168"/>
      <c r="JPJ775" s="168"/>
      <c r="JPK775" s="168"/>
      <c r="JPL775" s="168"/>
      <c r="JPM775" s="168"/>
      <c r="JPN775" s="168"/>
      <c r="JPO775" s="168"/>
      <c r="JPP775" s="168"/>
      <c r="JPQ775" s="168"/>
      <c r="JPR775" s="168"/>
      <c r="JPS775" s="168"/>
      <c r="JPT775" s="168"/>
      <c r="JPU775" s="508"/>
      <c r="JPV775" s="508"/>
      <c r="JPW775" s="508"/>
      <c r="JPX775" s="508"/>
      <c r="JPY775" s="508"/>
      <c r="JPZ775" s="508"/>
      <c r="JQA775" s="508"/>
      <c r="JQB775" s="508"/>
      <c r="JQC775" s="508"/>
      <c r="JQD775" s="508"/>
      <c r="JQE775" s="508"/>
      <c r="JQF775" s="508"/>
      <c r="JQG775" s="508"/>
      <c r="JQH775" s="508"/>
      <c r="JQI775" s="508"/>
      <c r="JQJ775" s="508"/>
      <c r="JQK775" s="508"/>
      <c r="JQL775" s="508"/>
      <c r="JQM775" s="508"/>
      <c r="JQN775" s="508"/>
      <c r="JQO775" s="508"/>
      <c r="JQP775" s="508"/>
      <c r="JQQ775" s="508"/>
      <c r="JQR775" s="508"/>
      <c r="JQS775" s="89"/>
      <c r="JQT775" s="89"/>
      <c r="JQU775" s="89"/>
      <c r="JQV775" s="89"/>
      <c r="JQW775" s="89"/>
      <c r="JQX775" s="508"/>
      <c r="JQY775" s="508"/>
      <c r="JQZ775" s="89"/>
      <c r="JRA775" s="89"/>
      <c r="JRB775" s="508"/>
      <c r="JRC775" s="508"/>
      <c r="JRD775" s="89"/>
      <c r="JRE775" s="89"/>
      <c r="JRF775" s="508"/>
      <c r="JRG775" s="508"/>
      <c r="JRH775" s="508"/>
      <c r="JRI775" s="508"/>
      <c r="JRJ775" s="508"/>
      <c r="JRK775" s="508"/>
      <c r="JRL775" s="508"/>
      <c r="JRM775" s="89"/>
      <c r="JRN775" s="89"/>
      <c r="JRO775" s="508"/>
      <c r="JRP775" s="508"/>
      <c r="JRQ775" s="89"/>
      <c r="JRR775" s="89"/>
      <c r="JRS775" s="508"/>
      <c r="JRT775" s="508"/>
      <c r="JRU775" s="508"/>
      <c r="JRV775" s="508"/>
      <c r="JRW775" s="508"/>
      <c r="JRX775" s="203"/>
      <c r="JRY775" s="107"/>
      <c r="JRZ775" s="508"/>
      <c r="JSA775" s="508"/>
      <c r="JSB775" s="508"/>
      <c r="JSC775" s="508"/>
      <c r="JSD775" s="508"/>
      <c r="JSE775" s="508"/>
      <c r="JSF775" s="508"/>
      <c r="JSG775" s="168"/>
      <c r="JSH775" s="168"/>
      <c r="JSI775" s="168"/>
      <c r="JSJ775" s="168"/>
      <c r="JSK775" s="168"/>
      <c r="JSL775" s="168"/>
      <c r="JSM775" s="168"/>
      <c r="JSN775" s="168"/>
      <c r="JSO775" s="168"/>
      <c r="JSP775" s="168"/>
      <c r="JSQ775" s="168"/>
      <c r="JSR775" s="168"/>
      <c r="JSS775" s="168"/>
      <c r="JST775" s="168"/>
      <c r="JSU775" s="168"/>
      <c r="JSV775" s="168"/>
      <c r="JSW775" s="168"/>
      <c r="JSX775" s="168"/>
      <c r="JSY775" s="168"/>
      <c r="JSZ775" s="168"/>
      <c r="JTA775" s="168"/>
      <c r="JTB775" s="168"/>
      <c r="JTC775" s="168"/>
      <c r="JTD775" s="168"/>
      <c r="JTE775" s="168"/>
      <c r="JTF775" s="168"/>
      <c r="JTG775" s="168"/>
      <c r="JTH775" s="168"/>
      <c r="JTI775" s="168"/>
      <c r="JTJ775" s="168"/>
      <c r="JTK775" s="168"/>
      <c r="JTL775" s="168"/>
      <c r="JTM775" s="168"/>
      <c r="JTN775" s="168"/>
      <c r="JTO775" s="168"/>
      <c r="JTP775" s="168"/>
      <c r="JTQ775" s="168"/>
      <c r="JTR775" s="168"/>
      <c r="JTS775" s="168"/>
      <c r="JTT775" s="168"/>
      <c r="JTU775" s="168"/>
      <c r="JTV775" s="168"/>
      <c r="JTW775" s="168"/>
      <c r="JTX775" s="168"/>
      <c r="JTY775" s="508"/>
      <c r="JTZ775" s="508"/>
      <c r="JUA775" s="508"/>
      <c r="JUB775" s="508"/>
      <c r="JUC775" s="508"/>
      <c r="JUD775" s="508"/>
      <c r="JUE775" s="508"/>
      <c r="JUF775" s="508"/>
      <c r="JUG775" s="508"/>
      <c r="JUH775" s="508"/>
      <c r="JUI775" s="508"/>
      <c r="JUJ775" s="508"/>
      <c r="JUK775" s="508"/>
      <c r="JUL775" s="508"/>
      <c r="JUM775" s="508"/>
      <c r="JUN775" s="508"/>
      <c r="JUO775" s="508"/>
      <c r="JUP775" s="508"/>
      <c r="JUQ775" s="508"/>
      <c r="JUR775" s="508"/>
      <c r="JUS775" s="508"/>
      <c r="JUT775" s="508"/>
      <c r="JUU775" s="508"/>
      <c r="JUV775" s="508"/>
      <c r="JUW775" s="89"/>
      <c r="JUX775" s="89"/>
      <c r="JUY775" s="89"/>
      <c r="JUZ775" s="89"/>
      <c r="JVA775" s="89"/>
      <c r="JVB775" s="508"/>
      <c r="JVC775" s="508"/>
      <c r="JVD775" s="89"/>
      <c r="JVE775" s="89"/>
      <c r="JVF775" s="508"/>
      <c r="JVG775" s="508"/>
      <c r="JVH775" s="89"/>
      <c r="JVI775" s="89"/>
      <c r="JVJ775" s="508"/>
      <c r="JVK775" s="508"/>
      <c r="JVL775" s="508"/>
      <c r="JVM775" s="508"/>
      <c r="JVN775" s="508"/>
      <c r="JVO775" s="508"/>
      <c r="JVP775" s="508"/>
      <c r="JVQ775" s="89"/>
      <c r="JVR775" s="89"/>
      <c r="JVS775" s="508"/>
      <c r="JVT775" s="508"/>
      <c r="JVU775" s="89"/>
      <c r="JVV775" s="89"/>
      <c r="JVW775" s="508"/>
      <c r="JVX775" s="508"/>
      <c r="JVY775" s="508"/>
      <c r="JVZ775" s="508"/>
      <c r="JWA775" s="508"/>
      <c r="JWB775" s="203"/>
      <c r="JWC775" s="107"/>
      <c r="JWD775" s="508"/>
      <c r="JWE775" s="508"/>
      <c r="JWF775" s="508"/>
      <c r="JWG775" s="508"/>
      <c r="JWH775" s="508"/>
      <c r="JWI775" s="508"/>
      <c r="JWJ775" s="508"/>
      <c r="JWK775" s="168"/>
      <c r="JWL775" s="168"/>
      <c r="JWM775" s="168"/>
      <c r="JWN775" s="168"/>
      <c r="JWO775" s="168"/>
      <c r="JWP775" s="168"/>
      <c r="JWQ775" s="168"/>
      <c r="JWR775" s="168"/>
      <c r="JWS775" s="168"/>
      <c r="JWT775" s="168"/>
      <c r="JWU775" s="168"/>
      <c r="JWV775" s="168"/>
      <c r="JWW775" s="168"/>
      <c r="JWX775" s="168"/>
      <c r="JWY775" s="168"/>
      <c r="JWZ775" s="168"/>
      <c r="JXA775" s="168"/>
      <c r="JXB775" s="168"/>
      <c r="JXC775" s="168"/>
      <c r="JXD775" s="168"/>
      <c r="JXE775" s="168"/>
      <c r="JXF775" s="168"/>
      <c r="JXG775" s="168"/>
      <c r="JXH775" s="168"/>
      <c r="JXI775" s="168"/>
      <c r="JXJ775" s="168"/>
      <c r="JXK775" s="168"/>
      <c r="JXL775" s="168"/>
      <c r="JXM775" s="168"/>
      <c r="JXN775" s="168"/>
      <c r="JXO775" s="168"/>
      <c r="JXP775" s="168"/>
      <c r="JXQ775" s="168"/>
      <c r="JXR775" s="168"/>
      <c r="JXS775" s="168"/>
      <c r="JXT775" s="168"/>
      <c r="JXU775" s="168"/>
      <c r="JXV775" s="168"/>
      <c r="JXW775" s="168"/>
      <c r="JXX775" s="168"/>
      <c r="JXY775" s="168"/>
      <c r="JXZ775" s="168"/>
      <c r="JYA775" s="168"/>
      <c r="JYB775" s="168"/>
      <c r="JYC775" s="508"/>
      <c r="JYD775" s="508"/>
      <c r="JYE775" s="508"/>
      <c r="JYF775" s="508"/>
      <c r="JYG775" s="508"/>
      <c r="JYH775" s="508"/>
      <c r="JYI775" s="508"/>
      <c r="JYJ775" s="508"/>
      <c r="JYK775" s="508"/>
      <c r="JYL775" s="508"/>
      <c r="JYM775" s="508"/>
      <c r="JYN775" s="508"/>
      <c r="JYO775" s="508"/>
      <c r="JYP775" s="508"/>
      <c r="JYQ775" s="508"/>
      <c r="JYR775" s="508"/>
      <c r="JYS775" s="508"/>
      <c r="JYT775" s="508"/>
      <c r="JYU775" s="508"/>
      <c r="JYV775" s="508"/>
      <c r="JYW775" s="508"/>
      <c r="JYX775" s="508"/>
      <c r="JYY775" s="508"/>
      <c r="JYZ775" s="508"/>
      <c r="JZA775" s="89"/>
      <c r="JZB775" s="89"/>
      <c r="JZC775" s="89"/>
      <c r="JZD775" s="89"/>
      <c r="JZE775" s="89"/>
      <c r="JZF775" s="508"/>
      <c r="JZG775" s="508"/>
      <c r="JZH775" s="89"/>
      <c r="JZI775" s="89"/>
      <c r="JZJ775" s="508"/>
      <c r="JZK775" s="508"/>
      <c r="JZL775" s="89"/>
      <c r="JZM775" s="89"/>
      <c r="JZN775" s="508"/>
      <c r="JZO775" s="508"/>
      <c r="JZP775" s="508"/>
      <c r="JZQ775" s="508"/>
      <c r="JZR775" s="508"/>
      <c r="JZS775" s="508"/>
      <c r="JZT775" s="508"/>
      <c r="JZU775" s="89"/>
      <c r="JZV775" s="89"/>
      <c r="JZW775" s="508"/>
      <c r="JZX775" s="508"/>
      <c r="JZY775" s="89"/>
      <c r="JZZ775" s="89"/>
      <c r="KAA775" s="508"/>
      <c r="KAB775" s="508"/>
      <c r="KAC775" s="508"/>
      <c r="KAD775" s="508"/>
      <c r="KAE775" s="508"/>
      <c r="KAF775" s="203"/>
      <c r="KAG775" s="107"/>
      <c r="KAH775" s="508"/>
      <c r="KAI775" s="508"/>
      <c r="KAJ775" s="508"/>
      <c r="KAK775" s="508"/>
      <c r="KAL775" s="508"/>
      <c r="KAM775" s="508"/>
      <c r="KAN775" s="508"/>
      <c r="KAO775" s="168"/>
      <c r="KAP775" s="168"/>
      <c r="KAQ775" s="168"/>
      <c r="KAR775" s="168"/>
      <c r="KAS775" s="168"/>
      <c r="KAT775" s="168"/>
      <c r="KAU775" s="168"/>
      <c r="KAV775" s="168"/>
      <c r="KAW775" s="168"/>
      <c r="KAX775" s="168"/>
      <c r="KAY775" s="168"/>
      <c r="KAZ775" s="168"/>
      <c r="KBA775" s="168"/>
      <c r="KBB775" s="168"/>
      <c r="KBC775" s="168"/>
      <c r="KBD775" s="168"/>
      <c r="KBE775" s="168"/>
      <c r="KBF775" s="168"/>
      <c r="KBG775" s="168"/>
      <c r="KBH775" s="168"/>
      <c r="KBI775" s="168"/>
      <c r="KBJ775" s="168"/>
      <c r="KBK775" s="168"/>
      <c r="KBL775" s="168"/>
      <c r="KBM775" s="168"/>
      <c r="KBN775" s="168"/>
      <c r="KBO775" s="168"/>
      <c r="KBP775" s="168"/>
      <c r="KBQ775" s="168"/>
      <c r="KBR775" s="168"/>
      <c r="KBS775" s="168"/>
      <c r="KBT775" s="168"/>
      <c r="KBU775" s="168"/>
      <c r="KBV775" s="168"/>
      <c r="KBW775" s="168"/>
      <c r="KBX775" s="168"/>
      <c r="KBY775" s="168"/>
      <c r="KBZ775" s="168"/>
      <c r="KCA775" s="168"/>
      <c r="KCB775" s="168"/>
      <c r="KCC775" s="168"/>
      <c r="KCD775" s="168"/>
      <c r="KCE775" s="168"/>
      <c r="KCF775" s="168"/>
      <c r="KCG775" s="508"/>
      <c r="KCH775" s="508"/>
      <c r="KCI775" s="508"/>
      <c r="KCJ775" s="508"/>
      <c r="KCK775" s="508"/>
      <c r="KCL775" s="508"/>
      <c r="KCM775" s="508"/>
      <c r="KCN775" s="508"/>
      <c r="KCO775" s="508"/>
      <c r="KCP775" s="508"/>
      <c r="KCQ775" s="508"/>
      <c r="KCR775" s="508"/>
      <c r="KCS775" s="508"/>
      <c r="KCT775" s="508"/>
      <c r="KCU775" s="508"/>
      <c r="KCV775" s="508"/>
      <c r="KCW775" s="508"/>
      <c r="KCX775" s="508"/>
      <c r="KCY775" s="508"/>
      <c r="KCZ775" s="508"/>
      <c r="KDA775" s="508"/>
      <c r="KDB775" s="508"/>
      <c r="KDC775" s="508"/>
      <c r="KDD775" s="508"/>
      <c r="KDE775" s="89"/>
      <c r="KDF775" s="89"/>
      <c r="KDG775" s="89"/>
      <c r="KDH775" s="89"/>
      <c r="KDI775" s="89"/>
      <c r="KDJ775" s="508"/>
      <c r="KDK775" s="508"/>
      <c r="KDL775" s="89"/>
      <c r="KDM775" s="89"/>
      <c r="KDN775" s="508"/>
      <c r="KDO775" s="508"/>
      <c r="KDP775" s="89"/>
      <c r="KDQ775" s="89"/>
      <c r="KDR775" s="508"/>
      <c r="KDS775" s="508"/>
      <c r="KDT775" s="508"/>
      <c r="KDU775" s="508"/>
      <c r="KDV775" s="508"/>
      <c r="KDW775" s="508"/>
      <c r="KDX775" s="508"/>
      <c r="KDY775" s="89"/>
      <c r="KDZ775" s="89"/>
      <c r="KEA775" s="508"/>
      <c r="KEB775" s="508"/>
      <c r="KEC775" s="89"/>
      <c r="KED775" s="89"/>
      <c r="KEE775" s="508"/>
      <c r="KEF775" s="508"/>
      <c r="KEG775" s="508"/>
      <c r="KEH775" s="508"/>
      <c r="KEI775" s="508"/>
      <c r="KEJ775" s="203"/>
      <c r="KEK775" s="107"/>
      <c r="KEL775" s="508"/>
      <c r="KEM775" s="508"/>
      <c r="KEN775" s="508"/>
      <c r="KEO775" s="508"/>
      <c r="KEP775" s="508"/>
      <c r="KEQ775" s="508"/>
      <c r="KER775" s="508"/>
      <c r="KES775" s="168"/>
      <c r="KET775" s="168"/>
      <c r="KEU775" s="168"/>
      <c r="KEV775" s="168"/>
      <c r="KEW775" s="168"/>
      <c r="KEX775" s="168"/>
      <c r="KEY775" s="168"/>
      <c r="KEZ775" s="168"/>
      <c r="KFA775" s="168"/>
      <c r="KFB775" s="168"/>
      <c r="KFC775" s="168"/>
      <c r="KFD775" s="168"/>
      <c r="KFE775" s="168"/>
      <c r="KFF775" s="168"/>
      <c r="KFG775" s="168"/>
      <c r="KFH775" s="168"/>
      <c r="KFI775" s="168"/>
      <c r="KFJ775" s="168"/>
      <c r="KFK775" s="168"/>
      <c r="KFL775" s="168"/>
      <c r="KFM775" s="168"/>
      <c r="KFN775" s="168"/>
      <c r="KFO775" s="168"/>
      <c r="KFP775" s="168"/>
      <c r="KFQ775" s="168"/>
      <c r="KFR775" s="168"/>
      <c r="KFS775" s="168"/>
      <c r="KFT775" s="168"/>
      <c r="KFU775" s="168"/>
      <c r="KFV775" s="168"/>
      <c r="KFW775" s="168"/>
      <c r="KFX775" s="168"/>
      <c r="KFY775" s="168"/>
      <c r="KFZ775" s="168"/>
      <c r="KGA775" s="168"/>
      <c r="KGB775" s="168"/>
      <c r="KGC775" s="168"/>
      <c r="KGD775" s="168"/>
      <c r="KGE775" s="168"/>
      <c r="KGF775" s="168"/>
      <c r="KGG775" s="168"/>
      <c r="KGH775" s="168"/>
      <c r="KGI775" s="168"/>
      <c r="KGJ775" s="168"/>
      <c r="KGK775" s="508"/>
      <c r="KGL775" s="508"/>
      <c r="KGM775" s="508"/>
      <c r="KGN775" s="508"/>
      <c r="KGO775" s="508"/>
      <c r="KGP775" s="508"/>
      <c r="KGQ775" s="508"/>
      <c r="KGR775" s="508"/>
      <c r="KGS775" s="508"/>
      <c r="KGT775" s="508"/>
      <c r="KGU775" s="508"/>
      <c r="KGV775" s="508"/>
      <c r="KGW775" s="508"/>
      <c r="KGX775" s="508"/>
      <c r="KGY775" s="508"/>
      <c r="KGZ775" s="508"/>
      <c r="KHA775" s="508"/>
      <c r="KHB775" s="508"/>
      <c r="KHC775" s="508"/>
      <c r="KHD775" s="508"/>
      <c r="KHE775" s="508"/>
      <c r="KHF775" s="508"/>
      <c r="KHG775" s="508"/>
      <c r="KHH775" s="508"/>
      <c r="KHI775" s="89"/>
      <c r="KHJ775" s="89"/>
      <c r="KHK775" s="89"/>
      <c r="KHL775" s="89"/>
      <c r="KHM775" s="89"/>
      <c r="KHN775" s="508"/>
      <c r="KHO775" s="508"/>
      <c r="KHP775" s="89"/>
      <c r="KHQ775" s="89"/>
      <c r="KHR775" s="508"/>
      <c r="KHS775" s="508"/>
      <c r="KHT775" s="89"/>
      <c r="KHU775" s="89"/>
      <c r="KHV775" s="508"/>
      <c r="KHW775" s="508"/>
      <c r="KHX775" s="508"/>
      <c r="KHY775" s="508"/>
      <c r="KHZ775" s="508"/>
      <c r="KIA775" s="508"/>
      <c r="KIB775" s="508"/>
      <c r="KIC775" s="89"/>
      <c r="KID775" s="89"/>
      <c r="KIE775" s="508"/>
      <c r="KIF775" s="508"/>
      <c r="KIG775" s="89"/>
      <c r="KIH775" s="89"/>
      <c r="KII775" s="508"/>
      <c r="KIJ775" s="508"/>
      <c r="KIK775" s="508"/>
      <c r="KIL775" s="508"/>
      <c r="KIM775" s="508"/>
      <c r="KIN775" s="203"/>
      <c r="KIO775" s="107"/>
      <c r="KIP775" s="508"/>
      <c r="KIQ775" s="508"/>
      <c r="KIR775" s="508"/>
      <c r="KIS775" s="508"/>
      <c r="KIT775" s="508"/>
      <c r="KIU775" s="508"/>
      <c r="KIV775" s="508"/>
      <c r="KIW775" s="168"/>
      <c r="KIX775" s="168"/>
      <c r="KIY775" s="168"/>
      <c r="KIZ775" s="168"/>
      <c r="KJA775" s="168"/>
      <c r="KJB775" s="168"/>
      <c r="KJC775" s="168"/>
      <c r="KJD775" s="168"/>
      <c r="KJE775" s="168"/>
      <c r="KJF775" s="168"/>
      <c r="KJG775" s="168"/>
      <c r="KJH775" s="168"/>
      <c r="KJI775" s="168"/>
      <c r="KJJ775" s="168"/>
      <c r="KJK775" s="168"/>
      <c r="KJL775" s="168"/>
      <c r="KJM775" s="168"/>
      <c r="KJN775" s="168"/>
      <c r="KJO775" s="168"/>
      <c r="KJP775" s="168"/>
      <c r="KJQ775" s="168"/>
      <c r="KJR775" s="168"/>
      <c r="KJS775" s="168"/>
      <c r="KJT775" s="168"/>
      <c r="KJU775" s="168"/>
      <c r="KJV775" s="168"/>
      <c r="KJW775" s="168"/>
      <c r="KJX775" s="168"/>
      <c r="KJY775" s="168"/>
      <c r="KJZ775" s="168"/>
      <c r="KKA775" s="168"/>
      <c r="KKB775" s="168"/>
      <c r="KKC775" s="168"/>
      <c r="KKD775" s="168"/>
      <c r="KKE775" s="168"/>
      <c r="KKF775" s="168"/>
      <c r="KKG775" s="168"/>
      <c r="KKH775" s="168"/>
      <c r="KKI775" s="168"/>
      <c r="KKJ775" s="168"/>
      <c r="KKK775" s="168"/>
      <c r="KKL775" s="168"/>
      <c r="KKM775" s="168"/>
      <c r="KKN775" s="168"/>
      <c r="KKO775" s="508"/>
      <c r="KKP775" s="508"/>
      <c r="KKQ775" s="508"/>
      <c r="KKR775" s="508"/>
      <c r="KKS775" s="508"/>
      <c r="KKT775" s="508"/>
      <c r="KKU775" s="508"/>
      <c r="KKV775" s="508"/>
      <c r="KKW775" s="508"/>
      <c r="KKX775" s="508"/>
      <c r="KKY775" s="508"/>
      <c r="KKZ775" s="508"/>
      <c r="KLA775" s="508"/>
      <c r="KLB775" s="508"/>
      <c r="KLC775" s="508"/>
      <c r="KLD775" s="508"/>
      <c r="KLE775" s="508"/>
      <c r="KLF775" s="508"/>
      <c r="KLG775" s="508"/>
      <c r="KLH775" s="508"/>
      <c r="KLI775" s="508"/>
      <c r="KLJ775" s="508"/>
      <c r="KLK775" s="508"/>
      <c r="KLL775" s="508"/>
      <c r="KLM775" s="89"/>
      <c r="KLN775" s="89"/>
      <c r="KLO775" s="89"/>
      <c r="KLP775" s="89"/>
      <c r="KLQ775" s="89"/>
      <c r="KLR775" s="508"/>
      <c r="KLS775" s="508"/>
      <c r="KLT775" s="89"/>
      <c r="KLU775" s="89"/>
      <c r="KLV775" s="508"/>
      <c r="KLW775" s="508"/>
      <c r="KLX775" s="89"/>
      <c r="KLY775" s="89"/>
      <c r="KLZ775" s="508"/>
      <c r="KMA775" s="508"/>
      <c r="KMB775" s="508"/>
      <c r="KMC775" s="508"/>
      <c r="KMD775" s="508"/>
      <c r="KME775" s="508"/>
      <c r="KMF775" s="508"/>
      <c r="KMG775" s="89"/>
      <c r="KMH775" s="89"/>
      <c r="KMI775" s="508"/>
      <c r="KMJ775" s="508"/>
      <c r="KMK775" s="89"/>
      <c r="KML775" s="89"/>
      <c r="KMM775" s="508"/>
      <c r="KMN775" s="508"/>
      <c r="KMO775" s="508"/>
      <c r="KMP775" s="508"/>
      <c r="KMQ775" s="508"/>
      <c r="KMR775" s="203"/>
      <c r="KMS775" s="107"/>
      <c r="KMT775" s="508"/>
      <c r="KMU775" s="508"/>
      <c r="KMV775" s="508"/>
      <c r="KMW775" s="508"/>
      <c r="KMX775" s="508"/>
      <c r="KMY775" s="508"/>
      <c r="KMZ775" s="508"/>
      <c r="KNA775" s="168"/>
      <c r="KNB775" s="168"/>
      <c r="KNC775" s="168"/>
      <c r="KND775" s="168"/>
      <c r="KNE775" s="168"/>
      <c r="KNF775" s="168"/>
      <c r="KNG775" s="168"/>
      <c r="KNH775" s="168"/>
      <c r="KNI775" s="168"/>
      <c r="KNJ775" s="168"/>
      <c r="KNK775" s="168"/>
      <c r="KNL775" s="168"/>
      <c r="KNM775" s="168"/>
      <c r="KNN775" s="168"/>
      <c r="KNO775" s="168"/>
      <c r="KNP775" s="168"/>
      <c r="KNQ775" s="168"/>
      <c r="KNR775" s="168"/>
      <c r="KNS775" s="168"/>
      <c r="KNT775" s="168"/>
      <c r="KNU775" s="168"/>
      <c r="KNV775" s="168"/>
      <c r="KNW775" s="168"/>
      <c r="KNX775" s="168"/>
      <c r="KNY775" s="168"/>
      <c r="KNZ775" s="168"/>
      <c r="KOA775" s="168"/>
      <c r="KOB775" s="168"/>
      <c r="KOC775" s="168"/>
      <c r="KOD775" s="168"/>
      <c r="KOE775" s="168"/>
      <c r="KOF775" s="168"/>
      <c r="KOG775" s="168"/>
      <c r="KOH775" s="168"/>
      <c r="KOI775" s="168"/>
      <c r="KOJ775" s="168"/>
      <c r="KOK775" s="168"/>
      <c r="KOL775" s="168"/>
      <c r="KOM775" s="168"/>
      <c r="KON775" s="168"/>
      <c r="KOO775" s="168"/>
      <c r="KOP775" s="168"/>
      <c r="KOQ775" s="168"/>
      <c r="KOR775" s="168"/>
      <c r="KOS775" s="508"/>
      <c r="KOT775" s="508"/>
      <c r="KOU775" s="508"/>
      <c r="KOV775" s="508"/>
      <c r="KOW775" s="508"/>
      <c r="KOX775" s="508"/>
      <c r="KOY775" s="508"/>
      <c r="KOZ775" s="508"/>
      <c r="KPA775" s="508"/>
      <c r="KPB775" s="508"/>
      <c r="KPC775" s="508"/>
      <c r="KPD775" s="508"/>
      <c r="KPE775" s="508"/>
      <c r="KPF775" s="508"/>
      <c r="KPG775" s="508"/>
      <c r="KPH775" s="508"/>
      <c r="KPI775" s="508"/>
      <c r="KPJ775" s="508"/>
      <c r="KPK775" s="508"/>
      <c r="KPL775" s="508"/>
      <c r="KPM775" s="508"/>
      <c r="KPN775" s="508"/>
      <c r="KPO775" s="508"/>
      <c r="KPP775" s="508"/>
      <c r="KPQ775" s="89"/>
      <c r="KPR775" s="89"/>
      <c r="KPS775" s="89"/>
      <c r="KPT775" s="89"/>
      <c r="KPU775" s="89"/>
      <c r="KPV775" s="508"/>
      <c r="KPW775" s="508"/>
      <c r="KPX775" s="89"/>
      <c r="KPY775" s="89"/>
      <c r="KPZ775" s="508"/>
      <c r="KQA775" s="508"/>
      <c r="KQB775" s="89"/>
      <c r="KQC775" s="89"/>
      <c r="KQD775" s="508"/>
      <c r="KQE775" s="508"/>
      <c r="KQF775" s="508"/>
      <c r="KQG775" s="508"/>
      <c r="KQH775" s="508"/>
      <c r="KQI775" s="508"/>
      <c r="KQJ775" s="508"/>
      <c r="KQK775" s="89"/>
      <c r="KQL775" s="89"/>
      <c r="KQM775" s="508"/>
      <c r="KQN775" s="508"/>
      <c r="KQO775" s="89"/>
      <c r="KQP775" s="89"/>
      <c r="KQQ775" s="508"/>
      <c r="KQR775" s="508"/>
      <c r="KQS775" s="508"/>
      <c r="KQT775" s="508"/>
      <c r="KQU775" s="508"/>
      <c r="KQV775" s="203"/>
      <c r="KQW775" s="107"/>
      <c r="KQX775" s="508"/>
      <c r="KQY775" s="508"/>
      <c r="KQZ775" s="508"/>
      <c r="KRA775" s="508"/>
      <c r="KRB775" s="508"/>
      <c r="KRC775" s="508"/>
      <c r="KRD775" s="508"/>
      <c r="KRE775" s="168"/>
      <c r="KRF775" s="168"/>
      <c r="KRG775" s="168"/>
      <c r="KRH775" s="168"/>
      <c r="KRI775" s="168"/>
      <c r="KRJ775" s="168"/>
      <c r="KRK775" s="168"/>
      <c r="KRL775" s="168"/>
      <c r="KRM775" s="168"/>
      <c r="KRN775" s="168"/>
      <c r="KRO775" s="168"/>
      <c r="KRP775" s="168"/>
      <c r="KRQ775" s="168"/>
      <c r="KRR775" s="168"/>
      <c r="KRS775" s="168"/>
      <c r="KRT775" s="168"/>
      <c r="KRU775" s="168"/>
      <c r="KRV775" s="168"/>
      <c r="KRW775" s="168"/>
      <c r="KRX775" s="168"/>
      <c r="KRY775" s="168"/>
      <c r="KRZ775" s="168"/>
      <c r="KSA775" s="168"/>
      <c r="KSB775" s="168"/>
      <c r="KSC775" s="168"/>
      <c r="KSD775" s="168"/>
      <c r="KSE775" s="168"/>
      <c r="KSF775" s="168"/>
      <c r="KSG775" s="168"/>
      <c r="KSH775" s="168"/>
      <c r="KSI775" s="168"/>
      <c r="KSJ775" s="168"/>
      <c r="KSK775" s="168"/>
      <c r="KSL775" s="168"/>
      <c r="KSM775" s="168"/>
      <c r="KSN775" s="168"/>
      <c r="KSO775" s="168"/>
      <c r="KSP775" s="168"/>
      <c r="KSQ775" s="168"/>
      <c r="KSR775" s="168"/>
      <c r="KSS775" s="168"/>
      <c r="KST775" s="168"/>
      <c r="KSU775" s="168"/>
      <c r="KSV775" s="168"/>
      <c r="KSW775" s="508"/>
      <c r="KSX775" s="508"/>
      <c r="KSY775" s="508"/>
      <c r="KSZ775" s="508"/>
      <c r="KTA775" s="508"/>
      <c r="KTB775" s="508"/>
      <c r="KTC775" s="508"/>
      <c r="KTD775" s="508"/>
      <c r="KTE775" s="508"/>
      <c r="KTF775" s="508"/>
      <c r="KTG775" s="508"/>
      <c r="KTH775" s="508"/>
      <c r="KTI775" s="508"/>
      <c r="KTJ775" s="508"/>
      <c r="KTK775" s="508"/>
      <c r="KTL775" s="508"/>
      <c r="KTM775" s="508"/>
      <c r="KTN775" s="508"/>
      <c r="KTO775" s="508"/>
      <c r="KTP775" s="508"/>
      <c r="KTQ775" s="508"/>
      <c r="KTR775" s="508"/>
      <c r="KTS775" s="508"/>
      <c r="KTT775" s="508"/>
      <c r="KTU775" s="89"/>
      <c r="KTV775" s="89"/>
      <c r="KTW775" s="89"/>
      <c r="KTX775" s="89"/>
      <c r="KTY775" s="89"/>
      <c r="KTZ775" s="508"/>
      <c r="KUA775" s="508"/>
      <c r="KUB775" s="89"/>
      <c r="KUC775" s="89"/>
      <c r="KUD775" s="508"/>
      <c r="KUE775" s="508"/>
      <c r="KUF775" s="89"/>
      <c r="KUG775" s="89"/>
      <c r="KUH775" s="508"/>
      <c r="KUI775" s="508"/>
      <c r="KUJ775" s="508"/>
      <c r="KUK775" s="508"/>
      <c r="KUL775" s="508"/>
      <c r="KUM775" s="508"/>
      <c r="KUN775" s="508"/>
      <c r="KUO775" s="89"/>
      <c r="KUP775" s="89"/>
      <c r="KUQ775" s="508"/>
      <c r="KUR775" s="508"/>
      <c r="KUS775" s="89"/>
      <c r="KUT775" s="89"/>
      <c r="KUU775" s="508"/>
      <c r="KUV775" s="508"/>
      <c r="KUW775" s="508"/>
      <c r="KUX775" s="508"/>
      <c r="KUY775" s="508"/>
      <c r="KUZ775" s="203"/>
      <c r="KVA775" s="107"/>
      <c r="KVB775" s="508"/>
      <c r="KVC775" s="508"/>
      <c r="KVD775" s="508"/>
      <c r="KVE775" s="508"/>
      <c r="KVF775" s="508"/>
      <c r="KVG775" s="508"/>
      <c r="KVH775" s="508"/>
      <c r="KVI775" s="168"/>
      <c r="KVJ775" s="168"/>
      <c r="KVK775" s="168"/>
      <c r="KVL775" s="168"/>
      <c r="KVM775" s="168"/>
      <c r="KVN775" s="168"/>
      <c r="KVO775" s="168"/>
      <c r="KVP775" s="168"/>
      <c r="KVQ775" s="168"/>
      <c r="KVR775" s="168"/>
      <c r="KVS775" s="168"/>
      <c r="KVT775" s="168"/>
      <c r="KVU775" s="168"/>
      <c r="KVV775" s="168"/>
      <c r="KVW775" s="168"/>
      <c r="KVX775" s="168"/>
      <c r="KVY775" s="168"/>
      <c r="KVZ775" s="168"/>
      <c r="KWA775" s="168"/>
      <c r="KWB775" s="168"/>
      <c r="KWC775" s="168"/>
      <c r="KWD775" s="168"/>
      <c r="KWE775" s="168"/>
      <c r="KWF775" s="168"/>
      <c r="KWG775" s="168"/>
      <c r="KWH775" s="168"/>
      <c r="KWI775" s="168"/>
      <c r="KWJ775" s="168"/>
      <c r="KWK775" s="168"/>
      <c r="KWL775" s="168"/>
      <c r="KWM775" s="168"/>
      <c r="KWN775" s="168"/>
      <c r="KWO775" s="168"/>
      <c r="KWP775" s="168"/>
      <c r="KWQ775" s="168"/>
      <c r="KWR775" s="168"/>
      <c r="KWS775" s="168"/>
      <c r="KWT775" s="168"/>
      <c r="KWU775" s="168"/>
      <c r="KWV775" s="168"/>
      <c r="KWW775" s="168"/>
      <c r="KWX775" s="168"/>
      <c r="KWY775" s="168"/>
      <c r="KWZ775" s="168"/>
      <c r="KXA775" s="508"/>
      <c r="KXB775" s="508"/>
      <c r="KXC775" s="508"/>
      <c r="KXD775" s="508"/>
      <c r="KXE775" s="508"/>
      <c r="KXF775" s="508"/>
      <c r="KXG775" s="508"/>
      <c r="KXH775" s="508"/>
      <c r="KXI775" s="508"/>
      <c r="KXJ775" s="508"/>
      <c r="KXK775" s="508"/>
      <c r="KXL775" s="508"/>
      <c r="KXM775" s="508"/>
      <c r="KXN775" s="508"/>
      <c r="KXO775" s="508"/>
      <c r="KXP775" s="508"/>
      <c r="KXQ775" s="508"/>
      <c r="KXR775" s="508"/>
      <c r="KXS775" s="508"/>
      <c r="KXT775" s="508"/>
      <c r="KXU775" s="508"/>
      <c r="KXV775" s="508"/>
      <c r="KXW775" s="508"/>
      <c r="KXX775" s="508"/>
      <c r="KXY775" s="89"/>
      <c r="KXZ775" s="89"/>
      <c r="KYA775" s="89"/>
      <c r="KYB775" s="89"/>
      <c r="KYC775" s="89"/>
      <c r="KYD775" s="508"/>
      <c r="KYE775" s="508"/>
      <c r="KYF775" s="89"/>
      <c r="KYG775" s="89"/>
      <c r="KYH775" s="508"/>
      <c r="KYI775" s="508"/>
      <c r="KYJ775" s="89"/>
      <c r="KYK775" s="89"/>
      <c r="KYL775" s="508"/>
      <c r="KYM775" s="508"/>
      <c r="KYN775" s="508"/>
      <c r="KYO775" s="508"/>
      <c r="KYP775" s="508"/>
      <c r="KYQ775" s="508"/>
      <c r="KYR775" s="508"/>
      <c r="KYS775" s="89"/>
      <c r="KYT775" s="89"/>
      <c r="KYU775" s="508"/>
      <c r="KYV775" s="508"/>
      <c r="KYW775" s="89"/>
      <c r="KYX775" s="89"/>
      <c r="KYY775" s="508"/>
      <c r="KYZ775" s="508"/>
      <c r="KZA775" s="508"/>
      <c r="KZB775" s="508"/>
      <c r="KZC775" s="508"/>
      <c r="KZD775" s="203"/>
      <c r="KZE775" s="107"/>
      <c r="KZF775" s="508"/>
      <c r="KZG775" s="508"/>
      <c r="KZH775" s="508"/>
      <c r="KZI775" s="508"/>
      <c r="KZJ775" s="508"/>
      <c r="KZK775" s="508"/>
      <c r="KZL775" s="508"/>
      <c r="KZM775" s="168"/>
      <c r="KZN775" s="168"/>
      <c r="KZO775" s="168"/>
      <c r="KZP775" s="168"/>
      <c r="KZQ775" s="168"/>
      <c r="KZR775" s="168"/>
      <c r="KZS775" s="168"/>
      <c r="KZT775" s="168"/>
      <c r="KZU775" s="168"/>
      <c r="KZV775" s="168"/>
      <c r="KZW775" s="168"/>
      <c r="KZX775" s="168"/>
      <c r="KZY775" s="168"/>
      <c r="KZZ775" s="168"/>
      <c r="LAA775" s="168"/>
      <c r="LAB775" s="168"/>
      <c r="LAC775" s="168"/>
      <c r="LAD775" s="168"/>
      <c r="LAE775" s="168"/>
      <c r="LAF775" s="168"/>
      <c r="LAG775" s="168"/>
      <c r="LAH775" s="168"/>
      <c r="LAI775" s="168"/>
      <c r="LAJ775" s="168"/>
      <c r="LAK775" s="168"/>
      <c r="LAL775" s="168"/>
      <c r="LAM775" s="168"/>
      <c r="LAN775" s="168"/>
      <c r="LAO775" s="168"/>
      <c r="LAP775" s="168"/>
      <c r="LAQ775" s="168"/>
      <c r="LAR775" s="168"/>
      <c r="LAS775" s="168"/>
      <c r="LAT775" s="168"/>
      <c r="LAU775" s="168"/>
      <c r="LAV775" s="168"/>
      <c r="LAW775" s="168"/>
      <c r="LAX775" s="168"/>
      <c r="LAY775" s="168"/>
      <c r="LAZ775" s="168"/>
      <c r="LBA775" s="168"/>
      <c r="LBB775" s="168"/>
      <c r="LBC775" s="168"/>
      <c r="LBD775" s="168"/>
      <c r="LBE775" s="508"/>
      <c r="LBF775" s="508"/>
      <c r="LBG775" s="508"/>
      <c r="LBH775" s="508"/>
      <c r="LBI775" s="508"/>
      <c r="LBJ775" s="508"/>
      <c r="LBK775" s="508"/>
      <c r="LBL775" s="508"/>
      <c r="LBM775" s="508"/>
      <c r="LBN775" s="508"/>
      <c r="LBO775" s="508"/>
      <c r="LBP775" s="508"/>
      <c r="LBQ775" s="508"/>
      <c r="LBR775" s="508"/>
      <c r="LBS775" s="508"/>
      <c r="LBT775" s="508"/>
      <c r="LBU775" s="508"/>
      <c r="LBV775" s="508"/>
      <c r="LBW775" s="508"/>
      <c r="LBX775" s="508"/>
      <c r="LBY775" s="508"/>
      <c r="LBZ775" s="508"/>
      <c r="LCA775" s="508"/>
      <c r="LCB775" s="508"/>
      <c r="LCC775" s="89"/>
      <c r="LCD775" s="89"/>
      <c r="LCE775" s="89"/>
      <c r="LCF775" s="89"/>
      <c r="LCG775" s="89"/>
      <c r="LCH775" s="508"/>
      <c r="LCI775" s="508"/>
      <c r="LCJ775" s="89"/>
      <c r="LCK775" s="89"/>
      <c r="LCL775" s="508"/>
      <c r="LCM775" s="508"/>
      <c r="LCN775" s="89"/>
      <c r="LCO775" s="89"/>
      <c r="LCP775" s="508"/>
      <c r="LCQ775" s="508"/>
      <c r="LCR775" s="508"/>
      <c r="LCS775" s="508"/>
      <c r="LCT775" s="508"/>
      <c r="LCU775" s="508"/>
      <c r="LCV775" s="508"/>
      <c r="LCW775" s="89"/>
      <c r="LCX775" s="89"/>
      <c r="LCY775" s="508"/>
      <c r="LCZ775" s="508"/>
      <c r="LDA775" s="89"/>
      <c r="LDB775" s="89"/>
      <c r="LDC775" s="508"/>
      <c r="LDD775" s="508"/>
      <c r="LDE775" s="508"/>
      <c r="LDF775" s="508"/>
      <c r="LDG775" s="508"/>
      <c r="LDH775" s="203"/>
      <c r="LDI775" s="107"/>
      <c r="LDJ775" s="508"/>
      <c r="LDK775" s="508"/>
      <c r="LDL775" s="508"/>
      <c r="LDM775" s="508"/>
      <c r="LDN775" s="508"/>
      <c r="LDO775" s="508"/>
      <c r="LDP775" s="508"/>
      <c r="LDQ775" s="168"/>
      <c r="LDR775" s="168"/>
      <c r="LDS775" s="168"/>
      <c r="LDT775" s="168"/>
      <c r="LDU775" s="168"/>
      <c r="LDV775" s="168"/>
      <c r="LDW775" s="168"/>
      <c r="LDX775" s="168"/>
      <c r="LDY775" s="168"/>
      <c r="LDZ775" s="168"/>
      <c r="LEA775" s="168"/>
      <c r="LEB775" s="168"/>
      <c r="LEC775" s="168"/>
      <c r="LED775" s="168"/>
      <c r="LEE775" s="168"/>
      <c r="LEF775" s="168"/>
      <c r="LEG775" s="168"/>
      <c r="LEH775" s="168"/>
      <c r="LEI775" s="168"/>
      <c r="LEJ775" s="168"/>
      <c r="LEK775" s="168"/>
      <c r="LEL775" s="168"/>
      <c r="LEM775" s="168"/>
      <c r="LEN775" s="168"/>
      <c r="LEO775" s="168"/>
      <c r="LEP775" s="168"/>
      <c r="LEQ775" s="168"/>
      <c r="LER775" s="168"/>
      <c r="LES775" s="168"/>
      <c r="LET775" s="168"/>
      <c r="LEU775" s="168"/>
      <c r="LEV775" s="168"/>
      <c r="LEW775" s="168"/>
      <c r="LEX775" s="168"/>
      <c r="LEY775" s="168"/>
      <c r="LEZ775" s="168"/>
      <c r="LFA775" s="168"/>
      <c r="LFB775" s="168"/>
      <c r="LFC775" s="168"/>
      <c r="LFD775" s="168"/>
      <c r="LFE775" s="168"/>
      <c r="LFF775" s="168"/>
      <c r="LFG775" s="168"/>
      <c r="LFH775" s="168"/>
      <c r="LFI775" s="508"/>
      <c r="LFJ775" s="508"/>
      <c r="LFK775" s="508"/>
      <c r="LFL775" s="508"/>
      <c r="LFM775" s="508"/>
      <c r="LFN775" s="508"/>
      <c r="LFO775" s="508"/>
      <c r="LFP775" s="508"/>
      <c r="LFQ775" s="508"/>
      <c r="LFR775" s="508"/>
      <c r="LFS775" s="508"/>
      <c r="LFT775" s="508"/>
      <c r="LFU775" s="508"/>
      <c r="LFV775" s="508"/>
      <c r="LFW775" s="508"/>
      <c r="LFX775" s="508"/>
      <c r="LFY775" s="508"/>
      <c r="LFZ775" s="508"/>
      <c r="LGA775" s="508"/>
      <c r="LGB775" s="508"/>
      <c r="LGC775" s="508"/>
      <c r="LGD775" s="508"/>
      <c r="LGE775" s="508"/>
      <c r="LGF775" s="508"/>
      <c r="LGG775" s="89"/>
      <c r="LGH775" s="89"/>
      <c r="LGI775" s="89"/>
      <c r="LGJ775" s="89"/>
      <c r="LGK775" s="89"/>
      <c r="LGL775" s="508"/>
      <c r="LGM775" s="508"/>
      <c r="LGN775" s="89"/>
      <c r="LGO775" s="89"/>
      <c r="LGP775" s="508"/>
      <c r="LGQ775" s="508"/>
      <c r="LGR775" s="89"/>
      <c r="LGS775" s="89"/>
      <c r="LGT775" s="508"/>
      <c r="LGU775" s="508"/>
      <c r="LGV775" s="508"/>
      <c r="LGW775" s="508"/>
      <c r="LGX775" s="508"/>
      <c r="LGY775" s="508"/>
      <c r="LGZ775" s="508"/>
      <c r="LHA775" s="89"/>
      <c r="LHB775" s="89"/>
      <c r="LHC775" s="508"/>
      <c r="LHD775" s="508"/>
      <c r="LHE775" s="89"/>
      <c r="LHF775" s="89"/>
      <c r="LHG775" s="508"/>
      <c r="LHH775" s="508"/>
      <c r="LHI775" s="508"/>
      <c r="LHJ775" s="508"/>
      <c r="LHK775" s="508"/>
      <c r="LHL775" s="203"/>
      <c r="LHM775" s="107"/>
      <c r="LHN775" s="508"/>
      <c r="LHO775" s="508"/>
      <c r="LHP775" s="508"/>
      <c r="LHQ775" s="508"/>
      <c r="LHR775" s="508"/>
      <c r="LHS775" s="508"/>
      <c r="LHT775" s="508"/>
      <c r="LHU775" s="168"/>
      <c r="LHV775" s="168"/>
      <c r="LHW775" s="168"/>
      <c r="LHX775" s="168"/>
      <c r="LHY775" s="168"/>
      <c r="LHZ775" s="168"/>
      <c r="LIA775" s="168"/>
      <c r="LIB775" s="168"/>
      <c r="LIC775" s="168"/>
      <c r="LID775" s="168"/>
      <c r="LIE775" s="168"/>
      <c r="LIF775" s="168"/>
      <c r="LIG775" s="168"/>
      <c r="LIH775" s="168"/>
      <c r="LII775" s="168"/>
      <c r="LIJ775" s="168"/>
      <c r="LIK775" s="168"/>
      <c r="LIL775" s="168"/>
      <c r="LIM775" s="168"/>
      <c r="LIN775" s="168"/>
      <c r="LIO775" s="168"/>
      <c r="LIP775" s="168"/>
      <c r="LIQ775" s="168"/>
      <c r="LIR775" s="168"/>
      <c r="LIS775" s="168"/>
      <c r="LIT775" s="168"/>
      <c r="LIU775" s="168"/>
      <c r="LIV775" s="168"/>
      <c r="LIW775" s="168"/>
      <c r="LIX775" s="168"/>
      <c r="LIY775" s="168"/>
      <c r="LIZ775" s="168"/>
      <c r="LJA775" s="168"/>
      <c r="LJB775" s="168"/>
      <c r="LJC775" s="168"/>
      <c r="LJD775" s="168"/>
      <c r="LJE775" s="168"/>
      <c r="LJF775" s="168"/>
      <c r="LJG775" s="168"/>
      <c r="LJH775" s="168"/>
      <c r="LJI775" s="168"/>
      <c r="LJJ775" s="168"/>
      <c r="LJK775" s="168"/>
      <c r="LJL775" s="168"/>
      <c r="LJM775" s="508"/>
      <c r="LJN775" s="508"/>
      <c r="LJO775" s="508"/>
      <c r="LJP775" s="508"/>
      <c r="LJQ775" s="508"/>
      <c r="LJR775" s="508"/>
      <c r="LJS775" s="508"/>
      <c r="LJT775" s="508"/>
      <c r="LJU775" s="508"/>
      <c r="LJV775" s="508"/>
      <c r="LJW775" s="508"/>
      <c r="LJX775" s="508"/>
      <c r="LJY775" s="508"/>
      <c r="LJZ775" s="508"/>
      <c r="LKA775" s="508"/>
      <c r="LKB775" s="508"/>
      <c r="LKC775" s="508"/>
      <c r="LKD775" s="508"/>
      <c r="LKE775" s="508"/>
      <c r="LKF775" s="508"/>
      <c r="LKG775" s="508"/>
      <c r="LKH775" s="508"/>
      <c r="LKI775" s="508"/>
      <c r="LKJ775" s="508"/>
      <c r="LKK775" s="89"/>
      <c r="LKL775" s="89"/>
      <c r="LKM775" s="89"/>
      <c r="LKN775" s="89"/>
      <c r="LKO775" s="89"/>
      <c r="LKP775" s="508"/>
      <c r="LKQ775" s="508"/>
      <c r="LKR775" s="89"/>
      <c r="LKS775" s="89"/>
      <c r="LKT775" s="508"/>
      <c r="LKU775" s="508"/>
      <c r="LKV775" s="89"/>
      <c r="LKW775" s="89"/>
      <c r="LKX775" s="508"/>
      <c r="LKY775" s="508"/>
      <c r="LKZ775" s="508"/>
      <c r="LLA775" s="508"/>
      <c r="LLB775" s="508"/>
      <c r="LLC775" s="508"/>
      <c r="LLD775" s="508"/>
      <c r="LLE775" s="89"/>
      <c r="LLF775" s="89"/>
      <c r="LLG775" s="508"/>
      <c r="LLH775" s="508"/>
      <c r="LLI775" s="89"/>
      <c r="LLJ775" s="89"/>
      <c r="LLK775" s="508"/>
      <c r="LLL775" s="508"/>
      <c r="LLM775" s="508"/>
      <c r="LLN775" s="508"/>
      <c r="LLO775" s="508"/>
      <c r="LLP775" s="203"/>
      <c r="LLQ775" s="107"/>
      <c r="LLR775" s="508"/>
      <c r="LLS775" s="508"/>
      <c r="LLT775" s="508"/>
      <c r="LLU775" s="508"/>
      <c r="LLV775" s="508"/>
      <c r="LLW775" s="508"/>
      <c r="LLX775" s="508"/>
      <c r="LLY775" s="168"/>
      <c r="LLZ775" s="168"/>
      <c r="LMA775" s="168"/>
      <c r="LMB775" s="168"/>
      <c r="LMC775" s="168"/>
      <c r="LMD775" s="168"/>
      <c r="LME775" s="168"/>
      <c r="LMF775" s="168"/>
      <c r="LMG775" s="168"/>
      <c r="LMH775" s="168"/>
      <c r="LMI775" s="168"/>
      <c r="LMJ775" s="168"/>
      <c r="LMK775" s="168"/>
      <c r="LML775" s="168"/>
      <c r="LMM775" s="168"/>
      <c r="LMN775" s="168"/>
      <c r="LMO775" s="168"/>
      <c r="LMP775" s="168"/>
      <c r="LMQ775" s="168"/>
      <c r="LMR775" s="168"/>
      <c r="LMS775" s="168"/>
      <c r="LMT775" s="168"/>
      <c r="LMU775" s="168"/>
      <c r="LMV775" s="168"/>
      <c r="LMW775" s="168"/>
      <c r="LMX775" s="168"/>
      <c r="LMY775" s="168"/>
      <c r="LMZ775" s="168"/>
      <c r="LNA775" s="168"/>
      <c r="LNB775" s="168"/>
      <c r="LNC775" s="168"/>
      <c r="LND775" s="168"/>
      <c r="LNE775" s="168"/>
      <c r="LNF775" s="168"/>
      <c r="LNG775" s="168"/>
      <c r="LNH775" s="168"/>
      <c r="LNI775" s="168"/>
      <c r="LNJ775" s="168"/>
      <c r="LNK775" s="168"/>
      <c r="LNL775" s="168"/>
      <c r="LNM775" s="168"/>
      <c r="LNN775" s="168"/>
      <c r="LNO775" s="168"/>
      <c r="LNP775" s="168"/>
      <c r="LNQ775" s="508"/>
      <c r="LNR775" s="508"/>
      <c r="LNS775" s="508"/>
      <c r="LNT775" s="508"/>
      <c r="LNU775" s="508"/>
      <c r="LNV775" s="508"/>
      <c r="LNW775" s="508"/>
      <c r="LNX775" s="508"/>
      <c r="LNY775" s="508"/>
      <c r="LNZ775" s="508"/>
      <c r="LOA775" s="508"/>
      <c r="LOB775" s="508"/>
      <c r="LOC775" s="508"/>
      <c r="LOD775" s="508"/>
      <c r="LOE775" s="508"/>
      <c r="LOF775" s="508"/>
      <c r="LOG775" s="508"/>
      <c r="LOH775" s="508"/>
      <c r="LOI775" s="508"/>
      <c r="LOJ775" s="508"/>
      <c r="LOK775" s="508"/>
      <c r="LOL775" s="508"/>
      <c r="LOM775" s="508"/>
      <c r="LON775" s="508"/>
      <c r="LOO775" s="89"/>
      <c r="LOP775" s="89"/>
      <c r="LOQ775" s="89"/>
      <c r="LOR775" s="89"/>
      <c r="LOS775" s="89"/>
      <c r="LOT775" s="508"/>
      <c r="LOU775" s="508"/>
      <c r="LOV775" s="89"/>
      <c r="LOW775" s="89"/>
      <c r="LOX775" s="508"/>
      <c r="LOY775" s="508"/>
      <c r="LOZ775" s="89"/>
      <c r="LPA775" s="89"/>
      <c r="LPB775" s="508"/>
      <c r="LPC775" s="508"/>
      <c r="LPD775" s="508"/>
      <c r="LPE775" s="508"/>
      <c r="LPF775" s="508"/>
      <c r="LPG775" s="508"/>
      <c r="LPH775" s="508"/>
      <c r="LPI775" s="89"/>
      <c r="LPJ775" s="89"/>
      <c r="LPK775" s="508"/>
      <c r="LPL775" s="508"/>
      <c r="LPM775" s="89"/>
      <c r="LPN775" s="89"/>
      <c r="LPO775" s="508"/>
      <c r="LPP775" s="508"/>
      <c r="LPQ775" s="508"/>
      <c r="LPR775" s="508"/>
      <c r="LPS775" s="508"/>
      <c r="LPT775" s="203"/>
      <c r="LPU775" s="107"/>
      <c r="LPV775" s="508"/>
      <c r="LPW775" s="508"/>
      <c r="LPX775" s="508"/>
      <c r="LPY775" s="508"/>
      <c r="LPZ775" s="508"/>
      <c r="LQA775" s="508"/>
      <c r="LQB775" s="508"/>
      <c r="LQC775" s="168"/>
      <c r="LQD775" s="168"/>
      <c r="LQE775" s="168"/>
      <c r="LQF775" s="168"/>
      <c r="LQG775" s="168"/>
      <c r="LQH775" s="168"/>
      <c r="LQI775" s="168"/>
      <c r="LQJ775" s="168"/>
      <c r="LQK775" s="168"/>
      <c r="LQL775" s="168"/>
      <c r="LQM775" s="168"/>
      <c r="LQN775" s="168"/>
      <c r="LQO775" s="168"/>
      <c r="LQP775" s="168"/>
      <c r="LQQ775" s="168"/>
      <c r="LQR775" s="168"/>
      <c r="LQS775" s="168"/>
      <c r="LQT775" s="168"/>
      <c r="LQU775" s="168"/>
      <c r="LQV775" s="168"/>
      <c r="LQW775" s="168"/>
      <c r="LQX775" s="168"/>
      <c r="LQY775" s="168"/>
      <c r="LQZ775" s="168"/>
      <c r="LRA775" s="168"/>
      <c r="LRB775" s="168"/>
      <c r="LRC775" s="168"/>
      <c r="LRD775" s="168"/>
      <c r="LRE775" s="168"/>
      <c r="LRF775" s="168"/>
      <c r="LRG775" s="168"/>
      <c r="LRH775" s="168"/>
      <c r="LRI775" s="168"/>
      <c r="LRJ775" s="168"/>
      <c r="LRK775" s="168"/>
      <c r="LRL775" s="168"/>
      <c r="LRM775" s="168"/>
      <c r="LRN775" s="168"/>
      <c r="LRO775" s="168"/>
      <c r="LRP775" s="168"/>
      <c r="LRQ775" s="168"/>
      <c r="LRR775" s="168"/>
      <c r="LRS775" s="168"/>
      <c r="LRT775" s="168"/>
      <c r="LRU775" s="508"/>
      <c r="LRV775" s="508"/>
      <c r="LRW775" s="508"/>
      <c r="LRX775" s="508"/>
      <c r="LRY775" s="508"/>
      <c r="LRZ775" s="508"/>
      <c r="LSA775" s="508"/>
      <c r="LSB775" s="508"/>
      <c r="LSC775" s="508"/>
      <c r="LSD775" s="508"/>
      <c r="LSE775" s="508"/>
      <c r="LSF775" s="508"/>
      <c r="LSG775" s="508"/>
      <c r="LSH775" s="508"/>
      <c r="LSI775" s="508"/>
      <c r="LSJ775" s="508"/>
      <c r="LSK775" s="508"/>
      <c r="LSL775" s="508"/>
      <c r="LSM775" s="508"/>
      <c r="LSN775" s="508"/>
      <c r="LSO775" s="508"/>
      <c r="LSP775" s="508"/>
      <c r="LSQ775" s="508"/>
      <c r="LSR775" s="508"/>
      <c r="LSS775" s="89"/>
      <c r="LST775" s="89"/>
      <c r="LSU775" s="89"/>
      <c r="LSV775" s="89"/>
      <c r="LSW775" s="89"/>
      <c r="LSX775" s="508"/>
      <c r="LSY775" s="508"/>
      <c r="LSZ775" s="89"/>
      <c r="LTA775" s="89"/>
      <c r="LTB775" s="508"/>
      <c r="LTC775" s="508"/>
      <c r="LTD775" s="89"/>
      <c r="LTE775" s="89"/>
      <c r="LTF775" s="508"/>
      <c r="LTG775" s="508"/>
      <c r="LTH775" s="508"/>
      <c r="LTI775" s="508"/>
      <c r="LTJ775" s="508"/>
      <c r="LTK775" s="508"/>
      <c r="LTL775" s="508"/>
      <c r="LTM775" s="89"/>
      <c r="LTN775" s="89"/>
      <c r="LTO775" s="508"/>
      <c r="LTP775" s="508"/>
      <c r="LTQ775" s="89"/>
      <c r="LTR775" s="89"/>
      <c r="LTS775" s="508"/>
      <c r="LTT775" s="508"/>
      <c r="LTU775" s="508"/>
      <c r="LTV775" s="508"/>
      <c r="LTW775" s="508"/>
      <c r="LTX775" s="203"/>
      <c r="LTY775" s="107"/>
      <c r="LTZ775" s="508"/>
      <c r="LUA775" s="508"/>
      <c r="LUB775" s="508"/>
      <c r="LUC775" s="508"/>
      <c r="LUD775" s="508"/>
      <c r="LUE775" s="508"/>
      <c r="LUF775" s="508"/>
      <c r="LUG775" s="168"/>
      <c r="LUH775" s="168"/>
      <c r="LUI775" s="168"/>
      <c r="LUJ775" s="168"/>
      <c r="LUK775" s="168"/>
      <c r="LUL775" s="168"/>
      <c r="LUM775" s="168"/>
      <c r="LUN775" s="168"/>
      <c r="LUO775" s="168"/>
      <c r="LUP775" s="168"/>
      <c r="LUQ775" s="168"/>
      <c r="LUR775" s="168"/>
      <c r="LUS775" s="168"/>
      <c r="LUT775" s="168"/>
      <c r="LUU775" s="168"/>
      <c r="LUV775" s="168"/>
      <c r="LUW775" s="168"/>
      <c r="LUX775" s="168"/>
      <c r="LUY775" s="168"/>
      <c r="LUZ775" s="168"/>
      <c r="LVA775" s="168"/>
      <c r="LVB775" s="168"/>
      <c r="LVC775" s="168"/>
      <c r="LVD775" s="168"/>
      <c r="LVE775" s="168"/>
      <c r="LVF775" s="168"/>
      <c r="LVG775" s="168"/>
      <c r="LVH775" s="168"/>
      <c r="LVI775" s="168"/>
      <c r="LVJ775" s="168"/>
      <c r="LVK775" s="168"/>
      <c r="LVL775" s="168"/>
      <c r="LVM775" s="168"/>
      <c r="LVN775" s="168"/>
      <c r="LVO775" s="168"/>
      <c r="LVP775" s="168"/>
      <c r="LVQ775" s="168"/>
      <c r="LVR775" s="168"/>
      <c r="LVS775" s="168"/>
      <c r="LVT775" s="168"/>
      <c r="LVU775" s="168"/>
      <c r="LVV775" s="168"/>
      <c r="LVW775" s="168"/>
      <c r="LVX775" s="168"/>
      <c r="LVY775" s="508"/>
      <c r="LVZ775" s="508"/>
      <c r="LWA775" s="508"/>
      <c r="LWB775" s="508"/>
      <c r="LWC775" s="508"/>
      <c r="LWD775" s="508"/>
      <c r="LWE775" s="508"/>
      <c r="LWF775" s="508"/>
      <c r="LWG775" s="508"/>
      <c r="LWH775" s="508"/>
      <c r="LWI775" s="508"/>
      <c r="LWJ775" s="508"/>
      <c r="LWK775" s="508"/>
      <c r="LWL775" s="508"/>
      <c r="LWM775" s="508"/>
      <c r="LWN775" s="508"/>
      <c r="LWO775" s="508"/>
      <c r="LWP775" s="508"/>
      <c r="LWQ775" s="508"/>
      <c r="LWR775" s="508"/>
      <c r="LWS775" s="508"/>
      <c r="LWT775" s="508"/>
      <c r="LWU775" s="508"/>
      <c r="LWV775" s="508"/>
      <c r="LWW775" s="89"/>
      <c r="LWX775" s="89"/>
      <c r="LWY775" s="89"/>
      <c r="LWZ775" s="89"/>
      <c r="LXA775" s="89"/>
      <c r="LXB775" s="508"/>
      <c r="LXC775" s="508"/>
      <c r="LXD775" s="89"/>
      <c r="LXE775" s="89"/>
      <c r="LXF775" s="508"/>
      <c r="LXG775" s="508"/>
      <c r="LXH775" s="89"/>
      <c r="LXI775" s="89"/>
      <c r="LXJ775" s="508"/>
      <c r="LXK775" s="508"/>
      <c r="LXL775" s="508"/>
      <c r="LXM775" s="508"/>
      <c r="LXN775" s="508"/>
      <c r="LXO775" s="508"/>
      <c r="LXP775" s="508"/>
      <c r="LXQ775" s="89"/>
      <c r="LXR775" s="89"/>
      <c r="LXS775" s="508"/>
      <c r="LXT775" s="508"/>
      <c r="LXU775" s="89"/>
      <c r="LXV775" s="89"/>
      <c r="LXW775" s="508"/>
      <c r="LXX775" s="508"/>
      <c r="LXY775" s="508"/>
      <c r="LXZ775" s="508"/>
      <c r="LYA775" s="508"/>
      <c r="LYB775" s="203"/>
      <c r="LYC775" s="107"/>
      <c r="LYD775" s="508"/>
      <c r="LYE775" s="508"/>
      <c r="LYF775" s="508"/>
      <c r="LYG775" s="508"/>
      <c r="LYH775" s="508"/>
      <c r="LYI775" s="508"/>
      <c r="LYJ775" s="508"/>
      <c r="LYK775" s="168"/>
      <c r="LYL775" s="168"/>
      <c r="LYM775" s="168"/>
      <c r="LYN775" s="168"/>
      <c r="LYO775" s="168"/>
      <c r="LYP775" s="168"/>
      <c r="LYQ775" s="168"/>
      <c r="LYR775" s="168"/>
      <c r="LYS775" s="168"/>
      <c r="LYT775" s="168"/>
      <c r="LYU775" s="168"/>
      <c r="LYV775" s="168"/>
      <c r="LYW775" s="168"/>
      <c r="LYX775" s="168"/>
      <c r="LYY775" s="168"/>
      <c r="LYZ775" s="168"/>
      <c r="LZA775" s="168"/>
      <c r="LZB775" s="168"/>
      <c r="LZC775" s="168"/>
      <c r="LZD775" s="168"/>
      <c r="LZE775" s="168"/>
      <c r="LZF775" s="168"/>
      <c r="LZG775" s="168"/>
      <c r="LZH775" s="168"/>
      <c r="LZI775" s="168"/>
      <c r="LZJ775" s="168"/>
      <c r="LZK775" s="168"/>
      <c r="LZL775" s="168"/>
      <c r="LZM775" s="168"/>
      <c r="LZN775" s="168"/>
      <c r="LZO775" s="168"/>
      <c r="LZP775" s="168"/>
      <c r="LZQ775" s="168"/>
      <c r="LZR775" s="168"/>
      <c r="LZS775" s="168"/>
      <c r="LZT775" s="168"/>
      <c r="LZU775" s="168"/>
      <c r="LZV775" s="168"/>
      <c r="LZW775" s="168"/>
      <c r="LZX775" s="168"/>
      <c r="LZY775" s="168"/>
      <c r="LZZ775" s="168"/>
      <c r="MAA775" s="168"/>
      <c r="MAB775" s="168"/>
      <c r="MAC775" s="508"/>
      <c r="MAD775" s="508"/>
      <c r="MAE775" s="508"/>
      <c r="MAF775" s="508"/>
      <c r="MAG775" s="508"/>
      <c r="MAH775" s="508"/>
      <c r="MAI775" s="508"/>
      <c r="MAJ775" s="508"/>
      <c r="MAK775" s="508"/>
      <c r="MAL775" s="508"/>
      <c r="MAM775" s="508"/>
      <c r="MAN775" s="508"/>
      <c r="MAO775" s="508"/>
      <c r="MAP775" s="508"/>
      <c r="MAQ775" s="508"/>
      <c r="MAR775" s="508"/>
      <c r="MAS775" s="508"/>
      <c r="MAT775" s="508"/>
      <c r="MAU775" s="508"/>
      <c r="MAV775" s="508"/>
      <c r="MAW775" s="508"/>
      <c r="MAX775" s="508"/>
      <c r="MAY775" s="508"/>
      <c r="MAZ775" s="508"/>
      <c r="MBA775" s="89"/>
      <c r="MBB775" s="89"/>
      <c r="MBC775" s="89"/>
      <c r="MBD775" s="89"/>
      <c r="MBE775" s="89"/>
      <c r="MBF775" s="508"/>
      <c r="MBG775" s="508"/>
      <c r="MBH775" s="89"/>
      <c r="MBI775" s="89"/>
      <c r="MBJ775" s="508"/>
      <c r="MBK775" s="508"/>
      <c r="MBL775" s="89"/>
      <c r="MBM775" s="89"/>
      <c r="MBN775" s="508"/>
      <c r="MBO775" s="508"/>
      <c r="MBP775" s="508"/>
      <c r="MBQ775" s="508"/>
      <c r="MBR775" s="508"/>
      <c r="MBS775" s="508"/>
      <c r="MBT775" s="508"/>
      <c r="MBU775" s="89"/>
      <c r="MBV775" s="89"/>
      <c r="MBW775" s="508"/>
      <c r="MBX775" s="508"/>
      <c r="MBY775" s="89"/>
      <c r="MBZ775" s="89"/>
      <c r="MCA775" s="508"/>
      <c r="MCB775" s="508"/>
      <c r="MCC775" s="508"/>
      <c r="MCD775" s="508"/>
      <c r="MCE775" s="508"/>
      <c r="MCF775" s="203"/>
      <c r="MCG775" s="107"/>
      <c r="MCH775" s="508"/>
      <c r="MCI775" s="508"/>
      <c r="MCJ775" s="508"/>
      <c r="MCK775" s="508"/>
      <c r="MCL775" s="508"/>
      <c r="MCM775" s="508"/>
      <c r="MCN775" s="508"/>
      <c r="MCO775" s="168"/>
      <c r="MCP775" s="168"/>
      <c r="MCQ775" s="168"/>
      <c r="MCR775" s="168"/>
      <c r="MCS775" s="168"/>
      <c r="MCT775" s="168"/>
      <c r="MCU775" s="168"/>
      <c r="MCV775" s="168"/>
      <c r="MCW775" s="168"/>
      <c r="MCX775" s="168"/>
      <c r="MCY775" s="168"/>
      <c r="MCZ775" s="168"/>
      <c r="MDA775" s="168"/>
      <c r="MDB775" s="168"/>
      <c r="MDC775" s="168"/>
      <c r="MDD775" s="168"/>
      <c r="MDE775" s="168"/>
      <c r="MDF775" s="168"/>
      <c r="MDG775" s="168"/>
      <c r="MDH775" s="168"/>
      <c r="MDI775" s="168"/>
      <c r="MDJ775" s="168"/>
      <c r="MDK775" s="168"/>
      <c r="MDL775" s="168"/>
      <c r="MDM775" s="168"/>
      <c r="MDN775" s="168"/>
      <c r="MDO775" s="168"/>
      <c r="MDP775" s="168"/>
      <c r="MDQ775" s="168"/>
      <c r="MDR775" s="168"/>
      <c r="MDS775" s="168"/>
      <c r="MDT775" s="168"/>
      <c r="MDU775" s="168"/>
      <c r="MDV775" s="168"/>
      <c r="MDW775" s="168"/>
      <c r="MDX775" s="168"/>
      <c r="MDY775" s="168"/>
      <c r="MDZ775" s="168"/>
      <c r="MEA775" s="168"/>
      <c r="MEB775" s="168"/>
      <c r="MEC775" s="168"/>
      <c r="MED775" s="168"/>
      <c r="MEE775" s="168"/>
      <c r="MEF775" s="168"/>
      <c r="MEG775" s="508"/>
      <c r="MEH775" s="508"/>
      <c r="MEI775" s="508"/>
      <c r="MEJ775" s="508"/>
      <c r="MEK775" s="508"/>
      <c r="MEL775" s="508"/>
      <c r="MEM775" s="508"/>
      <c r="MEN775" s="508"/>
      <c r="MEO775" s="508"/>
      <c r="MEP775" s="508"/>
      <c r="MEQ775" s="508"/>
      <c r="MER775" s="508"/>
      <c r="MES775" s="508"/>
      <c r="MET775" s="508"/>
      <c r="MEU775" s="508"/>
      <c r="MEV775" s="508"/>
      <c r="MEW775" s="508"/>
      <c r="MEX775" s="508"/>
      <c r="MEY775" s="508"/>
      <c r="MEZ775" s="508"/>
      <c r="MFA775" s="508"/>
      <c r="MFB775" s="508"/>
      <c r="MFC775" s="508"/>
      <c r="MFD775" s="508"/>
      <c r="MFE775" s="89"/>
      <c r="MFF775" s="89"/>
      <c r="MFG775" s="89"/>
      <c r="MFH775" s="89"/>
      <c r="MFI775" s="89"/>
      <c r="MFJ775" s="508"/>
      <c r="MFK775" s="508"/>
      <c r="MFL775" s="89"/>
      <c r="MFM775" s="89"/>
      <c r="MFN775" s="508"/>
      <c r="MFO775" s="508"/>
      <c r="MFP775" s="89"/>
      <c r="MFQ775" s="89"/>
      <c r="MFR775" s="508"/>
      <c r="MFS775" s="508"/>
      <c r="MFT775" s="508"/>
      <c r="MFU775" s="508"/>
      <c r="MFV775" s="508"/>
      <c r="MFW775" s="508"/>
      <c r="MFX775" s="508"/>
      <c r="MFY775" s="89"/>
      <c r="MFZ775" s="89"/>
      <c r="MGA775" s="508"/>
      <c r="MGB775" s="508"/>
      <c r="MGC775" s="89"/>
      <c r="MGD775" s="89"/>
      <c r="MGE775" s="508"/>
      <c r="MGF775" s="508"/>
      <c r="MGG775" s="508"/>
      <c r="MGH775" s="508"/>
      <c r="MGI775" s="508"/>
      <c r="MGJ775" s="203"/>
      <c r="MGK775" s="107"/>
      <c r="MGL775" s="508"/>
      <c r="MGM775" s="508"/>
      <c r="MGN775" s="508"/>
      <c r="MGO775" s="508"/>
      <c r="MGP775" s="508"/>
      <c r="MGQ775" s="508"/>
      <c r="MGR775" s="508"/>
      <c r="MGS775" s="168"/>
      <c r="MGT775" s="168"/>
      <c r="MGU775" s="168"/>
      <c r="MGV775" s="168"/>
      <c r="MGW775" s="168"/>
      <c r="MGX775" s="168"/>
      <c r="MGY775" s="168"/>
      <c r="MGZ775" s="168"/>
      <c r="MHA775" s="168"/>
      <c r="MHB775" s="168"/>
      <c r="MHC775" s="168"/>
      <c r="MHD775" s="168"/>
      <c r="MHE775" s="168"/>
      <c r="MHF775" s="168"/>
      <c r="MHG775" s="168"/>
      <c r="MHH775" s="168"/>
      <c r="MHI775" s="168"/>
      <c r="MHJ775" s="168"/>
      <c r="MHK775" s="168"/>
      <c r="MHL775" s="168"/>
      <c r="MHM775" s="168"/>
      <c r="MHN775" s="168"/>
      <c r="MHO775" s="168"/>
      <c r="MHP775" s="168"/>
      <c r="MHQ775" s="168"/>
      <c r="MHR775" s="168"/>
      <c r="MHS775" s="168"/>
      <c r="MHT775" s="168"/>
      <c r="MHU775" s="168"/>
      <c r="MHV775" s="168"/>
      <c r="MHW775" s="168"/>
      <c r="MHX775" s="168"/>
      <c r="MHY775" s="168"/>
      <c r="MHZ775" s="168"/>
      <c r="MIA775" s="168"/>
      <c r="MIB775" s="168"/>
      <c r="MIC775" s="168"/>
      <c r="MID775" s="168"/>
      <c r="MIE775" s="168"/>
      <c r="MIF775" s="168"/>
      <c r="MIG775" s="168"/>
      <c r="MIH775" s="168"/>
      <c r="MII775" s="168"/>
      <c r="MIJ775" s="168"/>
      <c r="MIK775" s="508"/>
      <c r="MIL775" s="508"/>
      <c r="MIM775" s="508"/>
      <c r="MIN775" s="508"/>
      <c r="MIO775" s="508"/>
      <c r="MIP775" s="508"/>
      <c r="MIQ775" s="508"/>
      <c r="MIR775" s="508"/>
      <c r="MIS775" s="508"/>
      <c r="MIT775" s="508"/>
      <c r="MIU775" s="508"/>
      <c r="MIV775" s="508"/>
      <c r="MIW775" s="508"/>
      <c r="MIX775" s="508"/>
      <c r="MIY775" s="508"/>
      <c r="MIZ775" s="508"/>
      <c r="MJA775" s="508"/>
      <c r="MJB775" s="508"/>
      <c r="MJC775" s="508"/>
      <c r="MJD775" s="508"/>
      <c r="MJE775" s="508"/>
      <c r="MJF775" s="508"/>
      <c r="MJG775" s="508"/>
      <c r="MJH775" s="508"/>
      <c r="MJI775" s="89"/>
      <c r="MJJ775" s="89"/>
      <c r="MJK775" s="89"/>
      <c r="MJL775" s="89"/>
      <c r="MJM775" s="89"/>
      <c r="MJN775" s="508"/>
      <c r="MJO775" s="508"/>
      <c r="MJP775" s="89"/>
      <c r="MJQ775" s="89"/>
      <c r="MJR775" s="508"/>
      <c r="MJS775" s="508"/>
      <c r="MJT775" s="89"/>
      <c r="MJU775" s="89"/>
      <c r="MJV775" s="508"/>
      <c r="MJW775" s="508"/>
      <c r="MJX775" s="508"/>
      <c r="MJY775" s="508"/>
      <c r="MJZ775" s="508"/>
      <c r="MKA775" s="508"/>
      <c r="MKB775" s="508"/>
      <c r="MKC775" s="89"/>
      <c r="MKD775" s="89"/>
      <c r="MKE775" s="508"/>
      <c r="MKF775" s="508"/>
      <c r="MKG775" s="89"/>
      <c r="MKH775" s="89"/>
      <c r="MKI775" s="508"/>
      <c r="MKJ775" s="508"/>
      <c r="MKK775" s="508"/>
      <c r="MKL775" s="508"/>
      <c r="MKM775" s="508"/>
      <c r="MKN775" s="203"/>
      <c r="MKO775" s="107"/>
      <c r="MKP775" s="508"/>
      <c r="MKQ775" s="508"/>
      <c r="MKR775" s="508"/>
      <c r="MKS775" s="508"/>
      <c r="MKT775" s="508"/>
      <c r="MKU775" s="508"/>
      <c r="MKV775" s="508"/>
      <c r="MKW775" s="168"/>
      <c r="MKX775" s="168"/>
      <c r="MKY775" s="168"/>
      <c r="MKZ775" s="168"/>
      <c r="MLA775" s="168"/>
      <c r="MLB775" s="168"/>
      <c r="MLC775" s="168"/>
      <c r="MLD775" s="168"/>
      <c r="MLE775" s="168"/>
      <c r="MLF775" s="168"/>
      <c r="MLG775" s="168"/>
      <c r="MLH775" s="168"/>
      <c r="MLI775" s="168"/>
      <c r="MLJ775" s="168"/>
      <c r="MLK775" s="168"/>
      <c r="MLL775" s="168"/>
      <c r="MLM775" s="168"/>
      <c r="MLN775" s="168"/>
      <c r="MLO775" s="168"/>
      <c r="MLP775" s="168"/>
      <c r="MLQ775" s="168"/>
      <c r="MLR775" s="168"/>
      <c r="MLS775" s="168"/>
      <c r="MLT775" s="168"/>
      <c r="MLU775" s="168"/>
      <c r="MLV775" s="168"/>
      <c r="MLW775" s="168"/>
      <c r="MLX775" s="168"/>
      <c r="MLY775" s="168"/>
      <c r="MLZ775" s="168"/>
      <c r="MMA775" s="168"/>
      <c r="MMB775" s="168"/>
      <c r="MMC775" s="168"/>
      <c r="MMD775" s="168"/>
      <c r="MME775" s="168"/>
      <c r="MMF775" s="168"/>
      <c r="MMG775" s="168"/>
      <c r="MMH775" s="168"/>
      <c r="MMI775" s="168"/>
      <c r="MMJ775" s="168"/>
      <c r="MMK775" s="168"/>
      <c r="MML775" s="168"/>
      <c r="MMM775" s="168"/>
      <c r="MMN775" s="168"/>
      <c r="MMO775" s="508"/>
      <c r="MMP775" s="508"/>
      <c r="MMQ775" s="508"/>
      <c r="MMR775" s="508"/>
      <c r="MMS775" s="508"/>
      <c r="MMT775" s="508"/>
      <c r="MMU775" s="508"/>
      <c r="MMV775" s="508"/>
      <c r="MMW775" s="508"/>
      <c r="MMX775" s="508"/>
      <c r="MMY775" s="508"/>
      <c r="MMZ775" s="508"/>
      <c r="MNA775" s="508"/>
      <c r="MNB775" s="508"/>
      <c r="MNC775" s="508"/>
      <c r="MND775" s="508"/>
      <c r="MNE775" s="508"/>
      <c r="MNF775" s="508"/>
      <c r="MNG775" s="508"/>
      <c r="MNH775" s="508"/>
      <c r="MNI775" s="508"/>
      <c r="MNJ775" s="508"/>
      <c r="MNK775" s="508"/>
      <c r="MNL775" s="508"/>
      <c r="MNM775" s="89"/>
      <c r="MNN775" s="89"/>
      <c r="MNO775" s="89"/>
      <c r="MNP775" s="89"/>
      <c r="MNQ775" s="89"/>
      <c r="MNR775" s="508"/>
      <c r="MNS775" s="508"/>
      <c r="MNT775" s="89"/>
      <c r="MNU775" s="89"/>
      <c r="MNV775" s="508"/>
      <c r="MNW775" s="508"/>
      <c r="MNX775" s="89"/>
      <c r="MNY775" s="89"/>
      <c r="MNZ775" s="508"/>
      <c r="MOA775" s="508"/>
      <c r="MOB775" s="508"/>
      <c r="MOC775" s="508"/>
      <c r="MOD775" s="508"/>
      <c r="MOE775" s="508"/>
      <c r="MOF775" s="508"/>
      <c r="MOG775" s="89"/>
      <c r="MOH775" s="89"/>
      <c r="MOI775" s="508"/>
      <c r="MOJ775" s="508"/>
      <c r="MOK775" s="89"/>
      <c r="MOL775" s="89"/>
      <c r="MOM775" s="508"/>
      <c r="MON775" s="508"/>
      <c r="MOO775" s="508"/>
      <c r="MOP775" s="508"/>
      <c r="MOQ775" s="508"/>
      <c r="MOR775" s="203"/>
      <c r="MOS775" s="107"/>
      <c r="MOT775" s="508"/>
      <c r="MOU775" s="508"/>
      <c r="MOV775" s="508"/>
      <c r="MOW775" s="508"/>
      <c r="MOX775" s="508"/>
      <c r="MOY775" s="508"/>
      <c r="MOZ775" s="508"/>
      <c r="MPA775" s="168"/>
      <c r="MPB775" s="168"/>
      <c r="MPC775" s="168"/>
      <c r="MPD775" s="168"/>
      <c r="MPE775" s="168"/>
      <c r="MPF775" s="168"/>
      <c r="MPG775" s="168"/>
      <c r="MPH775" s="168"/>
      <c r="MPI775" s="168"/>
      <c r="MPJ775" s="168"/>
      <c r="MPK775" s="168"/>
      <c r="MPL775" s="168"/>
      <c r="MPM775" s="168"/>
      <c r="MPN775" s="168"/>
      <c r="MPO775" s="168"/>
      <c r="MPP775" s="168"/>
      <c r="MPQ775" s="168"/>
      <c r="MPR775" s="168"/>
      <c r="MPS775" s="168"/>
      <c r="MPT775" s="168"/>
      <c r="MPU775" s="168"/>
      <c r="MPV775" s="168"/>
      <c r="MPW775" s="168"/>
      <c r="MPX775" s="168"/>
      <c r="MPY775" s="168"/>
      <c r="MPZ775" s="168"/>
      <c r="MQA775" s="168"/>
      <c r="MQB775" s="168"/>
      <c r="MQC775" s="168"/>
      <c r="MQD775" s="168"/>
      <c r="MQE775" s="168"/>
      <c r="MQF775" s="168"/>
      <c r="MQG775" s="168"/>
      <c r="MQH775" s="168"/>
      <c r="MQI775" s="168"/>
      <c r="MQJ775" s="168"/>
      <c r="MQK775" s="168"/>
      <c r="MQL775" s="168"/>
      <c r="MQM775" s="168"/>
      <c r="MQN775" s="168"/>
      <c r="MQO775" s="168"/>
      <c r="MQP775" s="168"/>
      <c r="MQQ775" s="168"/>
      <c r="MQR775" s="168"/>
      <c r="MQS775" s="508"/>
      <c r="MQT775" s="508"/>
      <c r="MQU775" s="508"/>
      <c r="MQV775" s="508"/>
      <c r="MQW775" s="508"/>
      <c r="MQX775" s="508"/>
      <c r="MQY775" s="508"/>
      <c r="MQZ775" s="508"/>
      <c r="MRA775" s="508"/>
      <c r="MRB775" s="508"/>
      <c r="MRC775" s="508"/>
      <c r="MRD775" s="508"/>
      <c r="MRE775" s="508"/>
      <c r="MRF775" s="508"/>
      <c r="MRG775" s="508"/>
      <c r="MRH775" s="508"/>
      <c r="MRI775" s="508"/>
      <c r="MRJ775" s="508"/>
      <c r="MRK775" s="508"/>
      <c r="MRL775" s="508"/>
      <c r="MRM775" s="508"/>
      <c r="MRN775" s="508"/>
      <c r="MRO775" s="508"/>
      <c r="MRP775" s="508"/>
      <c r="MRQ775" s="89"/>
      <c r="MRR775" s="89"/>
      <c r="MRS775" s="89"/>
      <c r="MRT775" s="89"/>
      <c r="MRU775" s="89"/>
      <c r="MRV775" s="508"/>
      <c r="MRW775" s="508"/>
      <c r="MRX775" s="89"/>
      <c r="MRY775" s="89"/>
      <c r="MRZ775" s="508"/>
      <c r="MSA775" s="508"/>
      <c r="MSB775" s="89"/>
      <c r="MSC775" s="89"/>
      <c r="MSD775" s="508"/>
      <c r="MSE775" s="508"/>
      <c r="MSF775" s="508"/>
      <c r="MSG775" s="508"/>
      <c r="MSH775" s="508"/>
      <c r="MSI775" s="508"/>
      <c r="MSJ775" s="508"/>
      <c r="MSK775" s="89"/>
      <c r="MSL775" s="89"/>
      <c r="MSM775" s="508"/>
      <c r="MSN775" s="508"/>
      <c r="MSO775" s="89"/>
      <c r="MSP775" s="89"/>
      <c r="MSQ775" s="508"/>
      <c r="MSR775" s="508"/>
      <c r="MSS775" s="508"/>
      <c r="MST775" s="508"/>
      <c r="MSU775" s="508"/>
      <c r="MSV775" s="203"/>
      <c r="MSW775" s="107"/>
      <c r="MSX775" s="508"/>
      <c r="MSY775" s="508"/>
      <c r="MSZ775" s="508"/>
      <c r="MTA775" s="508"/>
      <c r="MTB775" s="508"/>
      <c r="MTC775" s="508"/>
      <c r="MTD775" s="508"/>
      <c r="MTE775" s="168"/>
      <c r="MTF775" s="168"/>
      <c r="MTG775" s="168"/>
      <c r="MTH775" s="168"/>
      <c r="MTI775" s="168"/>
      <c r="MTJ775" s="168"/>
      <c r="MTK775" s="168"/>
      <c r="MTL775" s="168"/>
      <c r="MTM775" s="168"/>
      <c r="MTN775" s="168"/>
      <c r="MTO775" s="168"/>
      <c r="MTP775" s="168"/>
      <c r="MTQ775" s="168"/>
      <c r="MTR775" s="168"/>
      <c r="MTS775" s="168"/>
      <c r="MTT775" s="168"/>
      <c r="MTU775" s="168"/>
      <c r="MTV775" s="168"/>
      <c r="MTW775" s="168"/>
      <c r="MTX775" s="168"/>
      <c r="MTY775" s="168"/>
      <c r="MTZ775" s="168"/>
      <c r="MUA775" s="168"/>
      <c r="MUB775" s="168"/>
      <c r="MUC775" s="168"/>
      <c r="MUD775" s="168"/>
      <c r="MUE775" s="168"/>
      <c r="MUF775" s="168"/>
      <c r="MUG775" s="168"/>
      <c r="MUH775" s="168"/>
      <c r="MUI775" s="168"/>
      <c r="MUJ775" s="168"/>
      <c r="MUK775" s="168"/>
      <c r="MUL775" s="168"/>
      <c r="MUM775" s="168"/>
      <c r="MUN775" s="168"/>
      <c r="MUO775" s="168"/>
      <c r="MUP775" s="168"/>
      <c r="MUQ775" s="168"/>
      <c r="MUR775" s="168"/>
      <c r="MUS775" s="168"/>
      <c r="MUT775" s="168"/>
      <c r="MUU775" s="168"/>
      <c r="MUV775" s="168"/>
      <c r="MUW775" s="508"/>
      <c r="MUX775" s="508"/>
      <c r="MUY775" s="508"/>
      <c r="MUZ775" s="508"/>
      <c r="MVA775" s="508"/>
      <c r="MVB775" s="508"/>
      <c r="MVC775" s="508"/>
      <c r="MVD775" s="508"/>
      <c r="MVE775" s="508"/>
      <c r="MVF775" s="508"/>
      <c r="MVG775" s="508"/>
      <c r="MVH775" s="508"/>
      <c r="MVI775" s="508"/>
      <c r="MVJ775" s="508"/>
      <c r="MVK775" s="508"/>
      <c r="MVL775" s="508"/>
      <c r="MVM775" s="508"/>
      <c r="MVN775" s="508"/>
      <c r="MVO775" s="508"/>
      <c r="MVP775" s="508"/>
      <c r="MVQ775" s="508"/>
      <c r="MVR775" s="508"/>
      <c r="MVS775" s="508"/>
      <c r="MVT775" s="508"/>
      <c r="MVU775" s="89"/>
      <c r="MVV775" s="89"/>
      <c r="MVW775" s="89"/>
      <c r="MVX775" s="89"/>
      <c r="MVY775" s="89"/>
      <c r="MVZ775" s="508"/>
      <c r="MWA775" s="508"/>
      <c r="MWB775" s="89"/>
      <c r="MWC775" s="89"/>
      <c r="MWD775" s="508"/>
      <c r="MWE775" s="508"/>
      <c r="MWF775" s="89"/>
      <c r="MWG775" s="89"/>
      <c r="MWH775" s="508"/>
      <c r="MWI775" s="508"/>
      <c r="MWJ775" s="508"/>
      <c r="MWK775" s="508"/>
      <c r="MWL775" s="508"/>
      <c r="MWM775" s="508"/>
      <c r="MWN775" s="508"/>
      <c r="MWO775" s="89"/>
      <c r="MWP775" s="89"/>
      <c r="MWQ775" s="508"/>
      <c r="MWR775" s="508"/>
      <c r="MWS775" s="89"/>
      <c r="MWT775" s="89"/>
      <c r="MWU775" s="508"/>
      <c r="MWV775" s="508"/>
      <c r="MWW775" s="508"/>
      <c r="MWX775" s="508"/>
      <c r="MWY775" s="508"/>
      <c r="MWZ775" s="203"/>
      <c r="MXA775" s="107"/>
      <c r="MXB775" s="508"/>
      <c r="MXC775" s="508"/>
      <c r="MXD775" s="508"/>
      <c r="MXE775" s="508"/>
      <c r="MXF775" s="508"/>
      <c r="MXG775" s="508"/>
      <c r="MXH775" s="508"/>
      <c r="MXI775" s="168"/>
      <c r="MXJ775" s="168"/>
      <c r="MXK775" s="168"/>
      <c r="MXL775" s="168"/>
      <c r="MXM775" s="168"/>
      <c r="MXN775" s="168"/>
      <c r="MXO775" s="168"/>
      <c r="MXP775" s="168"/>
      <c r="MXQ775" s="168"/>
      <c r="MXR775" s="168"/>
      <c r="MXS775" s="168"/>
      <c r="MXT775" s="168"/>
      <c r="MXU775" s="168"/>
      <c r="MXV775" s="168"/>
      <c r="MXW775" s="168"/>
      <c r="MXX775" s="168"/>
      <c r="MXY775" s="168"/>
      <c r="MXZ775" s="168"/>
      <c r="MYA775" s="168"/>
      <c r="MYB775" s="168"/>
      <c r="MYC775" s="168"/>
      <c r="MYD775" s="168"/>
      <c r="MYE775" s="168"/>
      <c r="MYF775" s="168"/>
      <c r="MYG775" s="168"/>
      <c r="MYH775" s="168"/>
      <c r="MYI775" s="168"/>
      <c r="MYJ775" s="168"/>
      <c r="MYK775" s="168"/>
      <c r="MYL775" s="168"/>
      <c r="MYM775" s="168"/>
      <c r="MYN775" s="168"/>
      <c r="MYO775" s="168"/>
      <c r="MYP775" s="168"/>
      <c r="MYQ775" s="168"/>
      <c r="MYR775" s="168"/>
      <c r="MYS775" s="168"/>
      <c r="MYT775" s="168"/>
      <c r="MYU775" s="168"/>
      <c r="MYV775" s="168"/>
      <c r="MYW775" s="168"/>
      <c r="MYX775" s="168"/>
      <c r="MYY775" s="168"/>
      <c r="MYZ775" s="168"/>
      <c r="MZA775" s="508"/>
      <c r="MZB775" s="508"/>
      <c r="MZC775" s="508"/>
      <c r="MZD775" s="508"/>
      <c r="MZE775" s="508"/>
      <c r="MZF775" s="508"/>
      <c r="MZG775" s="508"/>
      <c r="MZH775" s="508"/>
      <c r="MZI775" s="508"/>
      <c r="MZJ775" s="508"/>
      <c r="MZK775" s="508"/>
      <c r="MZL775" s="508"/>
      <c r="MZM775" s="508"/>
      <c r="MZN775" s="508"/>
      <c r="MZO775" s="508"/>
      <c r="MZP775" s="508"/>
      <c r="MZQ775" s="508"/>
      <c r="MZR775" s="508"/>
      <c r="MZS775" s="508"/>
      <c r="MZT775" s="508"/>
      <c r="MZU775" s="508"/>
      <c r="MZV775" s="508"/>
      <c r="MZW775" s="508"/>
      <c r="MZX775" s="508"/>
      <c r="MZY775" s="89"/>
      <c r="MZZ775" s="89"/>
      <c r="NAA775" s="89"/>
      <c r="NAB775" s="89"/>
      <c r="NAC775" s="89"/>
      <c r="NAD775" s="508"/>
      <c r="NAE775" s="508"/>
      <c r="NAF775" s="89"/>
      <c r="NAG775" s="89"/>
      <c r="NAH775" s="508"/>
      <c r="NAI775" s="508"/>
      <c r="NAJ775" s="89"/>
      <c r="NAK775" s="89"/>
      <c r="NAL775" s="508"/>
      <c r="NAM775" s="508"/>
      <c r="NAN775" s="508"/>
      <c r="NAO775" s="508"/>
      <c r="NAP775" s="508"/>
      <c r="NAQ775" s="508"/>
      <c r="NAR775" s="508"/>
      <c r="NAS775" s="89"/>
      <c r="NAT775" s="89"/>
      <c r="NAU775" s="508"/>
      <c r="NAV775" s="508"/>
      <c r="NAW775" s="89"/>
      <c r="NAX775" s="89"/>
      <c r="NAY775" s="508"/>
      <c r="NAZ775" s="508"/>
      <c r="NBA775" s="508"/>
      <c r="NBB775" s="508"/>
      <c r="NBC775" s="508"/>
      <c r="NBD775" s="203"/>
      <c r="NBE775" s="107"/>
      <c r="NBF775" s="508"/>
      <c r="NBG775" s="508"/>
      <c r="NBH775" s="508"/>
      <c r="NBI775" s="508"/>
      <c r="NBJ775" s="508"/>
      <c r="NBK775" s="508"/>
      <c r="NBL775" s="508"/>
      <c r="NBM775" s="168"/>
      <c r="NBN775" s="168"/>
      <c r="NBO775" s="168"/>
      <c r="NBP775" s="168"/>
      <c r="NBQ775" s="168"/>
      <c r="NBR775" s="168"/>
      <c r="NBS775" s="168"/>
      <c r="NBT775" s="168"/>
      <c r="NBU775" s="168"/>
      <c r="NBV775" s="168"/>
      <c r="NBW775" s="168"/>
      <c r="NBX775" s="168"/>
      <c r="NBY775" s="168"/>
      <c r="NBZ775" s="168"/>
      <c r="NCA775" s="168"/>
      <c r="NCB775" s="168"/>
      <c r="NCC775" s="168"/>
      <c r="NCD775" s="168"/>
      <c r="NCE775" s="168"/>
      <c r="NCF775" s="168"/>
      <c r="NCG775" s="168"/>
      <c r="NCH775" s="168"/>
      <c r="NCI775" s="168"/>
      <c r="NCJ775" s="168"/>
      <c r="NCK775" s="168"/>
      <c r="NCL775" s="168"/>
      <c r="NCM775" s="168"/>
      <c r="NCN775" s="168"/>
      <c r="NCO775" s="168"/>
      <c r="NCP775" s="168"/>
      <c r="NCQ775" s="168"/>
      <c r="NCR775" s="168"/>
      <c r="NCS775" s="168"/>
      <c r="NCT775" s="168"/>
      <c r="NCU775" s="168"/>
      <c r="NCV775" s="168"/>
      <c r="NCW775" s="168"/>
      <c r="NCX775" s="168"/>
      <c r="NCY775" s="168"/>
      <c r="NCZ775" s="168"/>
      <c r="NDA775" s="168"/>
      <c r="NDB775" s="168"/>
      <c r="NDC775" s="168"/>
      <c r="NDD775" s="168"/>
      <c r="NDE775" s="508"/>
      <c r="NDF775" s="508"/>
      <c r="NDG775" s="508"/>
      <c r="NDH775" s="508"/>
      <c r="NDI775" s="508"/>
      <c r="NDJ775" s="508"/>
      <c r="NDK775" s="508"/>
      <c r="NDL775" s="508"/>
      <c r="NDM775" s="508"/>
      <c r="NDN775" s="508"/>
      <c r="NDO775" s="508"/>
      <c r="NDP775" s="508"/>
      <c r="NDQ775" s="508"/>
      <c r="NDR775" s="508"/>
      <c r="NDS775" s="508"/>
      <c r="NDT775" s="508"/>
      <c r="NDU775" s="508"/>
      <c r="NDV775" s="508"/>
      <c r="NDW775" s="508"/>
      <c r="NDX775" s="508"/>
      <c r="NDY775" s="508"/>
      <c r="NDZ775" s="508"/>
      <c r="NEA775" s="508"/>
      <c r="NEB775" s="508"/>
      <c r="NEC775" s="89"/>
      <c r="NED775" s="89"/>
      <c r="NEE775" s="89"/>
      <c r="NEF775" s="89"/>
      <c r="NEG775" s="89"/>
      <c r="NEH775" s="508"/>
      <c r="NEI775" s="508"/>
      <c r="NEJ775" s="89"/>
      <c r="NEK775" s="89"/>
      <c r="NEL775" s="508"/>
      <c r="NEM775" s="508"/>
      <c r="NEN775" s="89"/>
      <c r="NEO775" s="89"/>
      <c r="NEP775" s="508"/>
      <c r="NEQ775" s="508"/>
      <c r="NER775" s="508"/>
      <c r="NES775" s="508"/>
      <c r="NET775" s="508"/>
      <c r="NEU775" s="508"/>
      <c r="NEV775" s="508"/>
      <c r="NEW775" s="89"/>
      <c r="NEX775" s="89"/>
      <c r="NEY775" s="508"/>
      <c r="NEZ775" s="508"/>
      <c r="NFA775" s="89"/>
      <c r="NFB775" s="89"/>
      <c r="NFC775" s="508"/>
      <c r="NFD775" s="508"/>
      <c r="NFE775" s="508"/>
      <c r="NFF775" s="508"/>
      <c r="NFG775" s="508"/>
      <c r="NFH775" s="203"/>
      <c r="NFI775" s="107"/>
      <c r="NFJ775" s="508"/>
      <c r="NFK775" s="508"/>
      <c r="NFL775" s="508"/>
      <c r="NFM775" s="508"/>
      <c r="NFN775" s="508"/>
      <c r="NFO775" s="508"/>
      <c r="NFP775" s="508"/>
      <c r="NFQ775" s="168"/>
      <c r="NFR775" s="168"/>
      <c r="NFS775" s="168"/>
      <c r="NFT775" s="168"/>
      <c r="NFU775" s="168"/>
      <c r="NFV775" s="168"/>
      <c r="NFW775" s="168"/>
      <c r="NFX775" s="168"/>
      <c r="NFY775" s="168"/>
      <c r="NFZ775" s="168"/>
      <c r="NGA775" s="168"/>
      <c r="NGB775" s="168"/>
      <c r="NGC775" s="168"/>
      <c r="NGD775" s="168"/>
      <c r="NGE775" s="168"/>
      <c r="NGF775" s="168"/>
      <c r="NGG775" s="168"/>
      <c r="NGH775" s="168"/>
      <c r="NGI775" s="168"/>
      <c r="NGJ775" s="168"/>
      <c r="NGK775" s="168"/>
      <c r="NGL775" s="168"/>
      <c r="NGM775" s="168"/>
      <c r="NGN775" s="168"/>
      <c r="NGO775" s="168"/>
      <c r="NGP775" s="168"/>
      <c r="NGQ775" s="168"/>
      <c r="NGR775" s="168"/>
      <c r="NGS775" s="168"/>
      <c r="NGT775" s="168"/>
      <c r="NGU775" s="168"/>
      <c r="NGV775" s="168"/>
      <c r="NGW775" s="168"/>
      <c r="NGX775" s="168"/>
      <c r="NGY775" s="168"/>
      <c r="NGZ775" s="168"/>
      <c r="NHA775" s="168"/>
      <c r="NHB775" s="168"/>
      <c r="NHC775" s="168"/>
      <c r="NHD775" s="168"/>
      <c r="NHE775" s="168"/>
      <c r="NHF775" s="168"/>
      <c r="NHG775" s="168"/>
      <c r="NHH775" s="168"/>
      <c r="NHI775" s="508"/>
      <c r="NHJ775" s="508"/>
      <c r="NHK775" s="508"/>
      <c r="NHL775" s="508"/>
      <c r="NHM775" s="508"/>
      <c r="NHN775" s="508"/>
      <c r="NHO775" s="508"/>
      <c r="NHP775" s="508"/>
      <c r="NHQ775" s="508"/>
      <c r="NHR775" s="508"/>
      <c r="NHS775" s="508"/>
      <c r="NHT775" s="508"/>
      <c r="NHU775" s="508"/>
      <c r="NHV775" s="508"/>
      <c r="NHW775" s="508"/>
      <c r="NHX775" s="508"/>
      <c r="NHY775" s="508"/>
      <c r="NHZ775" s="508"/>
      <c r="NIA775" s="508"/>
      <c r="NIB775" s="508"/>
      <c r="NIC775" s="508"/>
      <c r="NID775" s="508"/>
      <c r="NIE775" s="508"/>
      <c r="NIF775" s="508"/>
      <c r="NIG775" s="89"/>
      <c r="NIH775" s="89"/>
      <c r="NII775" s="89"/>
      <c r="NIJ775" s="89"/>
      <c r="NIK775" s="89"/>
      <c r="NIL775" s="508"/>
      <c r="NIM775" s="508"/>
      <c r="NIN775" s="89"/>
      <c r="NIO775" s="89"/>
      <c r="NIP775" s="508"/>
      <c r="NIQ775" s="508"/>
      <c r="NIR775" s="89"/>
      <c r="NIS775" s="89"/>
      <c r="NIT775" s="508"/>
      <c r="NIU775" s="508"/>
      <c r="NIV775" s="508"/>
      <c r="NIW775" s="508"/>
      <c r="NIX775" s="508"/>
      <c r="NIY775" s="508"/>
      <c r="NIZ775" s="508"/>
      <c r="NJA775" s="89"/>
      <c r="NJB775" s="89"/>
      <c r="NJC775" s="508"/>
      <c r="NJD775" s="508"/>
      <c r="NJE775" s="89"/>
      <c r="NJF775" s="89"/>
      <c r="NJG775" s="508"/>
      <c r="NJH775" s="508"/>
      <c r="NJI775" s="508"/>
      <c r="NJJ775" s="508"/>
      <c r="NJK775" s="508"/>
      <c r="NJL775" s="203"/>
      <c r="NJM775" s="107"/>
      <c r="NJN775" s="508"/>
      <c r="NJO775" s="508"/>
      <c r="NJP775" s="508"/>
      <c r="NJQ775" s="508"/>
      <c r="NJR775" s="508"/>
      <c r="NJS775" s="508"/>
      <c r="NJT775" s="508"/>
      <c r="NJU775" s="168"/>
      <c r="NJV775" s="168"/>
      <c r="NJW775" s="168"/>
      <c r="NJX775" s="168"/>
      <c r="NJY775" s="168"/>
      <c r="NJZ775" s="168"/>
      <c r="NKA775" s="168"/>
      <c r="NKB775" s="168"/>
      <c r="NKC775" s="168"/>
      <c r="NKD775" s="168"/>
      <c r="NKE775" s="168"/>
      <c r="NKF775" s="168"/>
      <c r="NKG775" s="168"/>
      <c r="NKH775" s="168"/>
      <c r="NKI775" s="168"/>
      <c r="NKJ775" s="168"/>
      <c r="NKK775" s="168"/>
      <c r="NKL775" s="168"/>
      <c r="NKM775" s="168"/>
      <c r="NKN775" s="168"/>
      <c r="NKO775" s="168"/>
      <c r="NKP775" s="168"/>
      <c r="NKQ775" s="168"/>
      <c r="NKR775" s="168"/>
      <c r="NKS775" s="168"/>
      <c r="NKT775" s="168"/>
      <c r="NKU775" s="168"/>
      <c r="NKV775" s="168"/>
      <c r="NKW775" s="168"/>
      <c r="NKX775" s="168"/>
      <c r="NKY775" s="168"/>
      <c r="NKZ775" s="168"/>
      <c r="NLA775" s="168"/>
      <c r="NLB775" s="168"/>
      <c r="NLC775" s="168"/>
      <c r="NLD775" s="168"/>
      <c r="NLE775" s="168"/>
      <c r="NLF775" s="168"/>
      <c r="NLG775" s="168"/>
      <c r="NLH775" s="168"/>
      <c r="NLI775" s="168"/>
      <c r="NLJ775" s="168"/>
      <c r="NLK775" s="168"/>
      <c r="NLL775" s="168"/>
      <c r="NLM775" s="508"/>
      <c r="NLN775" s="508"/>
      <c r="NLO775" s="508"/>
      <c r="NLP775" s="508"/>
      <c r="NLQ775" s="508"/>
      <c r="NLR775" s="508"/>
      <c r="NLS775" s="508"/>
      <c r="NLT775" s="508"/>
      <c r="NLU775" s="508"/>
      <c r="NLV775" s="508"/>
      <c r="NLW775" s="508"/>
      <c r="NLX775" s="508"/>
      <c r="NLY775" s="508"/>
      <c r="NLZ775" s="508"/>
      <c r="NMA775" s="508"/>
      <c r="NMB775" s="508"/>
      <c r="NMC775" s="508"/>
      <c r="NMD775" s="508"/>
      <c r="NME775" s="508"/>
      <c r="NMF775" s="508"/>
      <c r="NMG775" s="508"/>
      <c r="NMH775" s="508"/>
      <c r="NMI775" s="508"/>
      <c r="NMJ775" s="508"/>
      <c r="NMK775" s="89"/>
      <c r="NML775" s="89"/>
      <c r="NMM775" s="89"/>
      <c r="NMN775" s="89"/>
      <c r="NMO775" s="89"/>
      <c r="NMP775" s="508"/>
      <c r="NMQ775" s="508"/>
      <c r="NMR775" s="89"/>
      <c r="NMS775" s="89"/>
      <c r="NMT775" s="508"/>
      <c r="NMU775" s="508"/>
      <c r="NMV775" s="89"/>
      <c r="NMW775" s="89"/>
      <c r="NMX775" s="508"/>
      <c r="NMY775" s="508"/>
      <c r="NMZ775" s="508"/>
      <c r="NNA775" s="508"/>
      <c r="NNB775" s="508"/>
      <c r="NNC775" s="508"/>
      <c r="NND775" s="508"/>
      <c r="NNE775" s="89"/>
      <c r="NNF775" s="89"/>
      <c r="NNG775" s="508"/>
      <c r="NNH775" s="508"/>
      <c r="NNI775" s="89"/>
      <c r="NNJ775" s="89"/>
      <c r="NNK775" s="508"/>
      <c r="NNL775" s="508"/>
      <c r="NNM775" s="508"/>
      <c r="NNN775" s="508"/>
      <c r="NNO775" s="508"/>
      <c r="NNP775" s="203"/>
      <c r="NNQ775" s="107"/>
      <c r="NNR775" s="508"/>
      <c r="NNS775" s="508"/>
      <c r="NNT775" s="508"/>
      <c r="NNU775" s="508"/>
      <c r="NNV775" s="508"/>
      <c r="NNW775" s="508"/>
      <c r="NNX775" s="508"/>
      <c r="NNY775" s="168"/>
      <c r="NNZ775" s="168"/>
      <c r="NOA775" s="168"/>
      <c r="NOB775" s="168"/>
      <c r="NOC775" s="168"/>
      <c r="NOD775" s="168"/>
      <c r="NOE775" s="168"/>
      <c r="NOF775" s="168"/>
      <c r="NOG775" s="168"/>
      <c r="NOH775" s="168"/>
      <c r="NOI775" s="168"/>
      <c r="NOJ775" s="168"/>
      <c r="NOK775" s="168"/>
      <c r="NOL775" s="168"/>
      <c r="NOM775" s="168"/>
      <c r="NON775" s="168"/>
      <c r="NOO775" s="168"/>
      <c r="NOP775" s="168"/>
      <c r="NOQ775" s="168"/>
      <c r="NOR775" s="168"/>
      <c r="NOS775" s="168"/>
      <c r="NOT775" s="168"/>
      <c r="NOU775" s="168"/>
      <c r="NOV775" s="168"/>
      <c r="NOW775" s="168"/>
      <c r="NOX775" s="168"/>
      <c r="NOY775" s="168"/>
      <c r="NOZ775" s="168"/>
      <c r="NPA775" s="168"/>
      <c r="NPB775" s="168"/>
      <c r="NPC775" s="168"/>
      <c r="NPD775" s="168"/>
      <c r="NPE775" s="168"/>
      <c r="NPF775" s="168"/>
      <c r="NPG775" s="168"/>
      <c r="NPH775" s="168"/>
      <c r="NPI775" s="168"/>
      <c r="NPJ775" s="168"/>
      <c r="NPK775" s="168"/>
      <c r="NPL775" s="168"/>
      <c r="NPM775" s="168"/>
      <c r="NPN775" s="168"/>
      <c r="NPO775" s="168"/>
      <c r="NPP775" s="168"/>
      <c r="NPQ775" s="508"/>
      <c r="NPR775" s="508"/>
      <c r="NPS775" s="508"/>
      <c r="NPT775" s="508"/>
      <c r="NPU775" s="508"/>
      <c r="NPV775" s="508"/>
      <c r="NPW775" s="508"/>
      <c r="NPX775" s="508"/>
      <c r="NPY775" s="508"/>
      <c r="NPZ775" s="508"/>
      <c r="NQA775" s="508"/>
      <c r="NQB775" s="508"/>
      <c r="NQC775" s="508"/>
      <c r="NQD775" s="508"/>
      <c r="NQE775" s="508"/>
      <c r="NQF775" s="508"/>
      <c r="NQG775" s="508"/>
      <c r="NQH775" s="508"/>
      <c r="NQI775" s="508"/>
      <c r="NQJ775" s="508"/>
      <c r="NQK775" s="508"/>
      <c r="NQL775" s="508"/>
      <c r="NQM775" s="508"/>
      <c r="NQN775" s="508"/>
      <c r="NQO775" s="89"/>
      <c r="NQP775" s="89"/>
      <c r="NQQ775" s="89"/>
      <c r="NQR775" s="89"/>
      <c r="NQS775" s="89"/>
      <c r="NQT775" s="508"/>
      <c r="NQU775" s="508"/>
      <c r="NQV775" s="89"/>
      <c r="NQW775" s="89"/>
      <c r="NQX775" s="508"/>
      <c r="NQY775" s="508"/>
      <c r="NQZ775" s="89"/>
      <c r="NRA775" s="89"/>
      <c r="NRB775" s="508"/>
      <c r="NRC775" s="508"/>
      <c r="NRD775" s="508"/>
      <c r="NRE775" s="508"/>
      <c r="NRF775" s="508"/>
      <c r="NRG775" s="508"/>
      <c r="NRH775" s="508"/>
      <c r="NRI775" s="89"/>
      <c r="NRJ775" s="89"/>
      <c r="NRK775" s="508"/>
      <c r="NRL775" s="508"/>
      <c r="NRM775" s="89"/>
      <c r="NRN775" s="89"/>
      <c r="NRO775" s="508"/>
      <c r="NRP775" s="508"/>
      <c r="NRQ775" s="508"/>
      <c r="NRR775" s="508"/>
      <c r="NRS775" s="508"/>
      <c r="NRT775" s="203"/>
      <c r="NRU775" s="107"/>
      <c r="NRV775" s="508"/>
      <c r="NRW775" s="508"/>
      <c r="NRX775" s="508"/>
      <c r="NRY775" s="508"/>
      <c r="NRZ775" s="508"/>
      <c r="NSA775" s="508"/>
      <c r="NSB775" s="508"/>
      <c r="NSC775" s="168"/>
      <c r="NSD775" s="168"/>
      <c r="NSE775" s="168"/>
      <c r="NSF775" s="168"/>
      <c r="NSG775" s="168"/>
      <c r="NSH775" s="168"/>
      <c r="NSI775" s="168"/>
      <c r="NSJ775" s="168"/>
      <c r="NSK775" s="168"/>
      <c r="NSL775" s="168"/>
      <c r="NSM775" s="168"/>
      <c r="NSN775" s="168"/>
      <c r="NSO775" s="168"/>
      <c r="NSP775" s="168"/>
      <c r="NSQ775" s="168"/>
      <c r="NSR775" s="168"/>
      <c r="NSS775" s="168"/>
      <c r="NST775" s="168"/>
      <c r="NSU775" s="168"/>
      <c r="NSV775" s="168"/>
      <c r="NSW775" s="168"/>
      <c r="NSX775" s="168"/>
      <c r="NSY775" s="168"/>
      <c r="NSZ775" s="168"/>
      <c r="NTA775" s="168"/>
      <c r="NTB775" s="168"/>
      <c r="NTC775" s="168"/>
      <c r="NTD775" s="168"/>
      <c r="NTE775" s="168"/>
      <c r="NTF775" s="168"/>
      <c r="NTG775" s="168"/>
      <c r="NTH775" s="168"/>
      <c r="NTI775" s="168"/>
      <c r="NTJ775" s="168"/>
      <c r="NTK775" s="168"/>
      <c r="NTL775" s="168"/>
      <c r="NTM775" s="168"/>
      <c r="NTN775" s="168"/>
      <c r="NTO775" s="168"/>
      <c r="NTP775" s="168"/>
      <c r="NTQ775" s="168"/>
      <c r="NTR775" s="168"/>
      <c r="NTS775" s="168"/>
      <c r="NTT775" s="168"/>
      <c r="NTU775" s="508"/>
      <c r="NTV775" s="508"/>
      <c r="NTW775" s="508"/>
      <c r="NTX775" s="508"/>
      <c r="NTY775" s="508"/>
      <c r="NTZ775" s="508"/>
      <c r="NUA775" s="508"/>
      <c r="NUB775" s="508"/>
      <c r="NUC775" s="508"/>
      <c r="NUD775" s="508"/>
      <c r="NUE775" s="508"/>
      <c r="NUF775" s="508"/>
      <c r="NUG775" s="508"/>
      <c r="NUH775" s="508"/>
      <c r="NUI775" s="508"/>
      <c r="NUJ775" s="508"/>
      <c r="NUK775" s="508"/>
      <c r="NUL775" s="508"/>
      <c r="NUM775" s="508"/>
      <c r="NUN775" s="508"/>
      <c r="NUO775" s="508"/>
      <c r="NUP775" s="508"/>
      <c r="NUQ775" s="508"/>
      <c r="NUR775" s="508"/>
      <c r="NUS775" s="89"/>
      <c r="NUT775" s="89"/>
      <c r="NUU775" s="89"/>
      <c r="NUV775" s="89"/>
      <c r="NUW775" s="89"/>
      <c r="NUX775" s="508"/>
      <c r="NUY775" s="508"/>
      <c r="NUZ775" s="89"/>
      <c r="NVA775" s="89"/>
      <c r="NVB775" s="508"/>
      <c r="NVC775" s="508"/>
      <c r="NVD775" s="89"/>
      <c r="NVE775" s="89"/>
      <c r="NVF775" s="508"/>
      <c r="NVG775" s="508"/>
      <c r="NVH775" s="508"/>
      <c r="NVI775" s="508"/>
      <c r="NVJ775" s="508"/>
      <c r="NVK775" s="508"/>
      <c r="NVL775" s="508"/>
      <c r="NVM775" s="89"/>
      <c r="NVN775" s="89"/>
      <c r="NVO775" s="508"/>
      <c r="NVP775" s="508"/>
      <c r="NVQ775" s="89"/>
      <c r="NVR775" s="89"/>
      <c r="NVS775" s="508"/>
      <c r="NVT775" s="508"/>
      <c r="NVU775" s="508"/>
      <c r="NVV775" s="508"/>
      <c r="NVW775" s="508"/>
      <c r="NVX775" s="203"/>
      <c r="NVY775" s="107"/>
      <c r="NVZ775" s="508"/>
      <c r="NWA775" s="508"/>
      <c r="NWB775" s="508"/>
      <c r="NWC775" s="508"/>
      <c r="NWD775" s="508"/>
      <c r="NWE775" s="508"/>
      <c r="NWF775" s="508"/>
      <c r="NWG775" s="168"/>
      <c r="NWH775" s="168"/>
      <c r="NWI775" s="168"/>
      <c r="NWJ775" s="168"/>
      <c r="NWK775" s="168"/>
      <c r="NWL775" s="168"/>
      <c r="NWM775" s="168"/>
      <c r="NWN775" s="168"/>
      <c r="NWO775" s="168"/>
      <c r="NWP775" s="168"/>
      <c r="NWQ775" s="168"/>
      <c r="NWR775" s="168"/>
      <c r="NWS775" s="168"/>
      <c r="NWT775" s="168"/>
      <c r="NWU775" s="168"/>
      <c r="NWV775" s="168"/>
      <c r="NWW775" s="168"/>
      <c r="NWX775" s="168"/>
      <c r="NWY775" s="168"/>
      <c r="NWZ775" s="168"/>
      <c r="NXA775" s="168"/>
      <c r="NXB775" s="168"/>
      <c r="NXC775" s="168"/>
      <c r="NXD775" s="168"/>
      <c r="NXE775" s="168"/>
      <c r="NXF775" s="168"/>
      <c r="NXG775" s="168"/>
      <c r="NXH775" s="168"/>
      <c r="NXI775" s="168"/>
      <c r="NXJ775" s="168"/>
      <c r="NXK775" s="168"/>
      <c r="NXL775" s="168"/>
      <c r="NXM775" s="168"/>
      <c r="NXN775" s="168"/>
      <c r="NXO775" s="168"/>
      <c r="NXP775" s="168"/>
      <c r="NXQ775" s="168"/>
      <c r="NXR775" s="168"/>
      <c r="NXS775" s="168"/>
      <c r="NXT775" s="168"/>
      <c r="NXU775" s="168"/>
      <c r="NXV775" s="168"/>
      <c r="NXW775" s="168"/>
      <c r="NXX775" s="168"/>
      <c r="NXY775" s="508"/>
      <c r="NXZ775" s="508"/>
      <c r="NYA775" s="508"/>
      <c r="NYB775" s="508"/>
      <c r="NYC775" s="508"/>
      <c r="NYD775" s="508"/>
      <c r="NYE775" s="508"/>
      <c r="NYF775" s="508"/>
      <c r="NYG775" s="508"/>
      <c r="NYH775" s="508"/>
      <c r="NYI775" s="508"/>
      <c r="NYJ775" s="508"/>
      <c r="NYK775" s="508"/>
      <c r="NYL775" s="508"/>
      <c r="NYM775" s="508"/>
      <c r="NYN775" s="508"/>
      <c r="NYO775" s="508"/>
      <c r="NYP775" s="508"/>
      <c r="NYQ775" s="508"/>
      <c r="NYR775" s="508"/>
      <c r="NYS775" s="508"/>
      <c r="NYT775" s="508"/>
      <c r="NYU775" s="508"/>
      <c r="NYV775" s="508"/>
      <c r="NYW775" s="89"/>
      <c r="NYX775" s="89"/>
      <c r="NYY775" s="89"/>
      <c r="NYZ775" s="89"/>
      <c r="NZA775" s="89"/>
      <c r="NZB775" s="508"/>
      <c r="NZC775" s="508"/>
      <c r="NZD775" s="89"/>
      <c r="NZE775" s="89"/>
      <c r="NZF775" s="508"/>
      <c r="NZG775" s="508"/>
      <c r="NZH775" s="89"/>
      <c r="NZI775" s="89"/>
      <c r="NZJ775" s="508"/>
      <c r="NZK775" s="508"/>
      <c r="NZL775" s="508"/>
      <c r="NZM775" s="508"/>
      <c r="NZN775" s="508"/>
      <c r="NZO775" s="508"/>
      <c r="NZP775" s="508"/>
      <c r="NZQ775" s="89"/>
      <c r="NZR775" s="89"/>
      <c r="NZS775" s="508"/>
      <c r="NZT775" s="508"/>
      <c r="NZU775" s="89"/>
      <c r="NZV775" s="89"/>
      <c r="NZW775" s="508"/>
      <c r="NZX775" s="508"/>
      <c r="NZY775" s="508"/>
      <c r="NZZ775" s="508"/>
      <c r="OAA775" s="508"/>
      <c r="OAB775" s="203"/>
      <c r="OAC775" s="107"/>
      <c r="OAD775" s="508"/>
      <c r="OAE775" s="508"/>
      <c r="OAF775" s="508"/>
      <c r="OAG775" s="508"/>
      <c r="OAH775" s="508"/>
      <c r="OAI775" s="508"/>
      <c r="OAJ775" s="508"/>
      <c r="OAK775" s="168"/>
      <c r="OAL775" s="168"/>
      <c r="OAM775" s="168"/>
      <c r="OAN775" s="168"/>
      <c r="OAO775" s="168"/>
      <c r="OAP775" s="168"/>
      <c r="OAQ775" s="168"/>
      <c r="OAR775" s="168"/>
      <c r="OAS775" s="168"/>
      <c r="OAT775" s="168"/>
      <c r="OAU775" s="168"/>
      <c r="OAV775" s="168"/>
      <c r="OAW775" s="168"/>
      <c r="OAX775" s="168"/>
      <c r="OAY775" s="168"/>
      <c r="OAZ775" s="168"/>
      <c r="OBA775" s="168"/>
      <c r="OBB775" s="168"/>
      <c r="OBC775" s="168"/>
      <c r="OBD775" s="168"/>
      <c r="OBE775" s="168"/>
      <c r="OBF775" s="168"/>
      <c r="OBG775" s="168"/>
      <c r="OBH775" s="168"/>
      <c r="OBI775" s="168"/>
      <c r="OBJ775" s="168"/>
      <c r="OBK775" s="168"/>
      <c r="OBL775" s="168"/>
      <c r="OBM775" s="168"/>
      <c r="OBN775" s="168"/>
      <c r="OBO775" s="168"/>
      <c r="OBP775" s="168"/>
      <c r="OBQ775" s="168"/>
      <c r="OBR775" s="168"/>
      <c r="OBS775" s="168"/>
      <c r="OBT775" s="168"/>
      <c r="OBU775" s="168"/>
      <c r="OBV775" s="168"/>
      <c r="OBW775" s="168"/>
      <c r="OBX775" s="168"/>
      <c r="OBY775" s="168"/>
      <c r="OBZ775" s="168"/>
      <c r="OCA775" s="168"/>
      <c r="OCB775" s="168"/>
      <c r="OCC775" s="508"/>
      <c r="OCD775" s="508"/>
      <c r="OCE775" s="508"/>
      <c r="OCF775" s="508"/>
      <c r="OCG775" s="508"/>
      <c r="OCH775" s="508"/>
      <c r="OCI775" s="508"/>
      <c r="OCJ775" s="508"/>
      <c r="OCK775" s="508"/>
      <c r="OCL775" s="508"/>
      <c r="OCM775" s="508"/>
      <c r="OCN775" s="508"/>
      <c r="OCO775" s="508"/>
      <c r="OCP775" s="508"/>
      <c r="OCQ775" s="508"/>
      <c r="OCR775" s="508"/>
      <c r="OCS775" s="508"/>
      <c r="OCT775" s="508"/>
      <c r="OCU775" s="508"/>
      <c r="OCV775" s="508"/>
      <c r="OCW775" s="508"/>
      <c r="OCX775" s="508"/>
      <c r="OCY775" s="508"/>
      <c r="OCZ775" s="508"/>
      <c r="ODA775" s="89"/>
      <c r="ODB775" s="89"/>
      <c r="ODC775" s="89"/>
      <c r="ODD775" s="89"/>
      <c r="ODE775" s="89"/>
      <c r="ODF775" s="508"/>
      <c r="ODG775" s="508"/>
      <c r="ODH775" s="89"/>
      <c r="ODI775" s="89"/>
      <c r="ODJ775" s="508"/>
      <c r="ODK775" s="508"/>
      <c r="ODL775" s="89"/>
      <c r="ODM775" s="89"/>
      <c r="ODN775" s="508"/>
      <c r="ODO775" s="508"/>
      <c r="ODP775" s="508"/>
      <c r="ODQ775" s="508"/>
      <c r="ODR775" s="508"/>
      <c r="ODS775" s="508"/>
      <c r="ODT775" s="508"/>
      <c r="ODU775" s="89"/>
      <c r="ODV775" s="89"/>
      <c r="ODW775" s="508"/>
      <c r="ODX775" s="508"/>
      <c r="ODY775" s="89"/>
      <c r="ODZ775" s="89"/>
      <c r="OEA775" s="508"/>
      <c r="OEB775" s="508"/>
      <c r="OEC775" s="508"/>
      <c r="OED775" s="508"/>
      <c r="OEE775" s="508"/>
      <c r="OEF775" s="203"/>
      <c r="OEG775" s="107"/>
      <c r="OEH775" s="508"/>
      <c r="OEI775" s="508"/>
      <c r="OEJ775" s="508"/>
      <c r="OEK775" s="508"/>
      <c r="OEL775" s="508"/>
      <c r="OEM775" s="508"/>
      <c r="OEN775" s="508"/>
      <c r="OEO775" s="168"/>
      <c r="OEP775" s="168"/>
      <c r="OEQ775" s="168"/>
      <c r="OER775" s="168"/>
      <c r="OES775" s="168"/>
      <c r="OET775" s="168"/>
      <c r="OEU775" s="168"/>
      <c r="OEV775" s="168"/>
      <c r="OEW775" s="168"/>
      <c r="OEX775" s="168"/>
      <c r="OEY775" s="168"/>
      <c r="OEZ775" s="168"/>
      <c r="OFA775" s="168"/>
      <c r="OFB775" s="168"/>
      <c r="OFC775" s="168"/>
      <c r="OFD775" s="168"/>
      <c r="OFE775" s="168"/>
      <c r="OFF775" s="168"/>
      <c r="OFG775" s="168"/>
      <c r="OFH775" s="168"/>
      <c r="OFI775" s="168"/>
      <c r="OFJ775" s="168"/>
      <c r="OFK775" s="168"/>
      <c r="OFL775" s="168"/>
      <c r="OFM775" s="168"/>
      <c r="OFN775" s="168"/>
      <c r="OFO775" s="168"/>
      <c r="OFP775" s="168"/>
      <c r="OFQ775" s="168"/>
      <c r="OFR775" s="168"/>
      <c r="OFS775" s="168"/>
      <c r="OFT775" s="168"/>
      <c r="OFU775" s="168"/>
      <c r="OFV775" s="168"/>
      <c r="OFW775" s="168"/>
      <c r="OFX775" s="168"/>
      <c r="OFY775" s="168"/>
      <c r="OFZ775" s="168"/>
      <c r="OGA775" s="168"/>
      <c r="OGB775" s="168"/>
      <c r="OGC775" s="168"/>
      <c r="OGD775" s="168"/>
      <c r="OGE775" s="168"/>
      <c r="OGF775" s="168"/>
      <c r="OGG775" s="508"/>
      <c r="OGH775" s="508"/>
      <c r="OGI775" s="508"/>
      <c r="OGJ775" s="508"/>
      <c r="OGK775" s="508"/>
      <c r="OGL775" s="508"/>
      <c r="OGM775" s="508"/>
      <c r="OGN775" s="508"/>
      <c r="OGO775" s="508"/>
      <c r="OGP775" s="508"/>
      <c r="OGQ775" s="508"/>
      <c r="OGR775" s="508"/>
      <c r="OGS775" s="508"/>
      <c r="OGT775" s="508"/>
      <c r="OGU775" s="508"/>
      <c r="OGV775" s="508"/>
      <c r="OGW775" s="508"/>
      <c r="OGX775" s="508"/>
      <c r="OGY775" s="508"/>
      <c r="OGZ775" s="508"/>
      <c r="OHA775" s="508"/>
      <c r="OHB775" s="508"/>
      <c r="OHC775" s="508"/>
      <c r="OHD775" s="508"/>
      <c r="OHE775" s="89"/>
      <c r="OHF775" s="89"/>
      <c r="OHG775" s="89"/>
      <c r="OHH775" s="89"/>
      <c r="OHI775" s="89"/>
      <c r="OHJ775" s="508"/>
      <c r="OHK775" s="508"/>
      <c r="OHL775" s="89"/>
      <c r="OHM775" s="89"/>
      <c r="OHN775" s="508"/>
      <c r="OHO775" s="508"/>
      <c r="OHP775" s="89"/>
      <c r="OHQ775" s="89"/>
      <c r="OHR775" s="508"/>
      <c r="OHS775" s="508"/>
      <c r="OHT775" s="508"/>
      <c r="OHU775" s="508"/>
      <c r="OHV775" s="508"/>
      <c r="OHW775" s="508"/>
      <c r="OHX775" s="508"/>
      <c r="OHY775" s="89"/>
      <c r="OHZ775" s="89"/>
      <c r="OIA775" s="508"/>
      <c r="OIB775" s="508"/>
      <c r="OIC775" s="89"/>
      <c r="OID775" s="89"/>
      <c r="OIE775" s="508"/>
      <c r="OIF775" s="508"/>
      <c r="OIG775" s="508"/>
      <c r="OIH775" s="508"/>
      <c r="OII775" s="508"/>
      <c r="OIJ775" s="203"/>
      <c r="OIK775" s="107"/>
      <c r="OIL775" s="508"/>
      <c r="OIM775" s="508"/>
      <c r="OIN775" s="508"/>
      <c r="OIO775" s="508"/>
      <c r="OIP775" s="508"/>
      <c r="OIQ775" s="508"/>
      <c r="OIR775" s="508"/>
      <c r="OIS775" s="168"/>
      <c r="OIT775" s="168"/>
      <c r="OIU775" s="168"/>
      <c r="OIV775" s="168"/>
      <c r="OIW775" s="168"/>
      <c r="OIX775" s="168"/>
      <c r="OIY775" s="168"/>
      <c r="OIZ775" s="168"/>
      <c r="OJA775" s="168"/>
      <c r="OJB775" s="168"/>
      <c r="OJC775" s="168"/>
      <c r="OJD775" s="168"/>
      <c r="OJE775" s="168"/>
      <c r="OJF775" s="168"/>
      <c r="OJG775" s="168"/>
      <c r="OJH775" s="168"/>
      <c r="OJI775" s="168"/>
      <c r="OJJ775" s="168"/>
      <c r="OJK775" s="168"/>
      <c r="OJL775" s="168"/>
      <c r="OJM775" s="168"/>
      <c r="OJN775" s="168"/>
      <c r="OJO775" s="168"/>
      <c r="OJP775" s="168"/>
      <c r="OJQ775" s="168"/>
      <c r="OJR775" s="168"/>
      <c r="OJS775" s="168"/>
      <c r="OJT775" s="168"/>
      <c r="OJU775" s="168"/>
      <c r="OJV775" s="168"/>
      <c r="OJW775" s="168"/>
      <c r="OJX775" s="168"/>
      <c r="OJY775" s="168"/>
      <c r="OJZ775" s="168"/>
      <c r="OKA775" s="168"/>
      <c r="OKB775" s="168"/>
      <c r="OKC775" s="168"/>
      <c r="OKD775" s="168"/>
      <c r="OKE775" s="168"/>
      <c r="OKF775" s="168"/>
      <c r="OKG775" s="168"/>
      <c r="OKH775" s="168"/>
      <c r="OKI775" s="168"/>
      <c r="OKJ775" s="168"/>
      <c r="OKK775" s="508"/>
      <c r="OKL775" s="508"/>
      <c r="OKM775" s="508"/>
      <c r="OKN775" s="508"/>
      <c r="OKO775" s="508"/>
      <c r="OKP775" s="508"/>
      <c r="OKQ775" s="508"/>
      <c r="OKR775" s="508"/>
      <c r="OKS775" s="508"/>
      <c r="OKT775" s="508"/>
      <c r="OKU775" s="508"/>
      <c r="OKV775" s="508"/>
      <c r="OKW775" s="508"/>
      <c r="OKX775" s="508"/>
      <c r="OKY775" s="508"/>
      <c r="OKZ775" s="508"/>
      <c r="OLA775" s="508"/>
      <c r="OLB775" s="508"/>
      <c r="OLC775" s="508"/>
      <c r="OLD775" s="508"/>
      <c r="OLE775" s="508"/>
      <c r="OLF775" s="508"/>
      <c r="OLG775" s="508"/>
      <c r="OLH775" s="508"/>
      <c r="OLI775" s="89"/>
      <c r="OLJ775" s="89"/>
      <c r="OLK775" s="89"/>
      <c r="OLL775" s="89"/>
      <c r="OLM775" s="89"/>
      <c r="OLN775" s="508"/>
      <c r="OLO775" s="508"/>
      <c r="OLP775" s="89"/>
      <c r="OLQ775" s="89"/>
      <c r="OLR775" s="508"/>
      <c r="OLS775" s="508"/>
      <c r="OLT775" s="89"/>
      <c r="OLU775" s="89"/>
      <c r="OLV775" s="508"/>
      <c r="OLW775" s="508"/>
      <c r="OLX775" s="508"/>
      <c r="OLY775" s="508"/>
      <c r="OLZ775" s="508"/>
      <c r="OMA775" s="508"/>
      <c r="OMB775" s="508"/>
      <c r="OMC775" s="89"/>
      <c r="OMD775" s="89"/>
      <c r="OME775" s="508"/>
      <c r="OMF775" s="508"/>
      <c r="OMG775" s="89"/>
      <c r="OMH775" s="89"/>
      <c r="OMI775" s="508"/>
      <c r="OMJ775" s="508"/>
      <c r="OMK775" s="508"/>
      <c r="OML775" s="508"/>
      <c r="OMM775" s="508"/>
      <c r="OMN775" s="203"/>
      <c r="OMO775" s="107"/>
      <c r="OMP775" s="508"/>
      <c r="OMQ775" s="508"/>
      <c r="OMR775" s="508"/>
      <c r="OMS775" s="508"/>
      <c r="OMT775" s="508"/>
      <c r="OMU775" s="508"/>
      <c r="OMV775" s="508"/>
      <c r="OMW775" s="168"/>
      <c r="OMX775" s="168"/>
      <c r="OMY775" s="168"/>
      <c r="OMZ775" s="168"/>
      <c r="ONA775" s="168"/>
      <c r="ONB775" s="168"/>
      <c r="ONC775" s="168"/>
      <c r="OND775" s="168"/>
      <c r="ONE775" s="168"/>
      <c r="ONF775" s="168"/>
      <c r="ONG775" s="168"/>
      <c r="ONH775" s="168"/>
      <c r="ONI775" s="168"/>
      <c r="ONJ775" s="168"/>
      <c r="ONK775" s="168"/>
      <c r="ONL775" s="168"/>
      <c r="ONM775" s="168"/>
      <c r="ONN775" s="168"/>
      <c r="ONO775" s="168"/>
      <c r="ONP775" s="168"/>
      <c r="ONQ775" s="168"/>
      <c r="ONR775" s="168"/>
      <c r="ONS775" s="168"/>
      <c r="ONT775" s="168"/>
      <c r="ONU775" s="168"/>
      <c r="ONV775" s="168"/>
      <c r="ONW775" s="168"/>
      <c r="ONX775" s="168"/>
      <c r="ONY775" s="168"/>
      <c r="ONZ775" s="168"/>
      <c r="OOA775" s="168"/>
      <c r="OOB775" s="168"/>
      <c r="OOC775" s="168"/>
      <c r="OOD775" s="168"/>
      <c r="OOE775" s="168"/>
      <c r="OOF775" s="168"/>
      <c r="OOG775" s="168"/>
      <c r="OOH775" s="168"/>
      <c r="OOI775" s="168"/>
      <c r="OOJ775" s="168"/>
      <c r="OOK775" s="168"/>
      <c r="OOL775" s="168"/>
      <c r="OOM775" s="168"/>
      <c r="OON775" s="168"/>
      <c r="OOO775" s="508"/>
      <c r="OOP775" s="508"/>
      <c r="OOQ775" s="508"/>
      <c r="OOR775" s="508"/>
      <c r="OOS775" s="508"/>
      <c r="OOT775" s="508"/>
      <c r="OOU775" s="508"/>
      <c r="OOV775" s="508"/>
      <c r="OOW775" s="508"/>
      <c r="OOX775" s="508"/>
      <c r="OOY775" s="508"/>
      <c r="OOZ775" s="508"/>
      <c r="OPA775" s="508"/>
      <c r="OPB775" s="508"/>
      <c r="OPC775" s="508"/>
      <c r="OPD775" s="508"/>
      <c r="OPE775" s="508"/>
      <c r="OPF775" s="508"/>
      <c r="OPG775" s="508"/>
      <c r="OPH775" s="508"/>
      <c r="OPI775" s="508"/>
      <c r="OPJ775" s="508"/>
      <c r="OPK775" s="508"/>
      <c r="OPL775" s="508"/>
      <c r="OPM775" s="89"/>
      <c r="OPN775" s="89"/>
      <c r="OPO775" s="89"/>
      <c r="OPP775" s="89"/>
      <c r="OPQ775" s="89"/>
      <c r="OPR775" s="508"/>
      <c r="OPS775" s="508"/>
      <c r="OPT775" s="89"/>
      <c r="OPU775" s="89"/>
      <c r="OPV775" s="508"/>
      <c r="OPW775" s="508"/>
      <c r="OPX775" s="89"/>
      <c r="OPY775" s="89"/>
      <c r="OPZ775" s="508"/>
      <c r="OQA775" s="508"/>
      <c r="OQB775" s="508"/>
      <c r="OQC775" s="508"/>
      <c r="OQD775" s="508"/>
      <c r="OQE775" s="508"/>
      <c r="OQF775" s="508"/>
      <c r="OQG775" s="89"/>
      <c r="OQH775" s="89"/>
      <c r="OQI775" s="508"/>
      <c r="OQJ775" s="508"/>
      <c r="OQK775" s="89"/>
      <c r="OQL775" s="89"/>
      <c r="OQM775" s="508"/>
      <c r="OQN775" s="508"/>
      <c r="OQO775" s="508"/>
      <c r="OQP775" s="508"/>
      <c r="OQQ775" s="508"/>
      <c r="OQR775" s="203"/>
      <c r="OQS775" s="107"/>
      <c r="OQT775" s="508"/>
      <c r="OQU775" s="508"/>
      <c r="OQV775" s="508"/>
      <c r="OQW775" s="508"/>
      <c r="OQX775" s="508"/>
      <c r="OQY775" s="508"/>
      <c r="OQZ775" s="508"/>
      <c r="ORA775" s="168"/>
      <c r="ORB775" s="168"/>
      <c r="ORC775" s="168"/>
      <c r="ORD775" s="168"/>
      <c r="ORE775" s="168"/>
      <c r="ORF775" s="168"/>
      <c r="ORG775" s="168"/>
      <c r="ORH775" s="168"/>
      <c r="ORI775" s="168"/>
      <c r="ORJ775" s="168"/>
      <c r="ORK775" s="168"/>
      <c r="ORL775" s="168"/>
      <c r="ORM775" s="168"/>
      <c r="ORN775" s="168"/>
      <c r="ORO775" s="168"/>
      <c r="ORP775" s="168"/>
      <c r="ORQ775" s="168"/>
      <c r="ORR775" s="168"/>
      <c r="ORS775" s="168"/>
      <c r="ORT775" s="168"/>
      <c r="ORU775" s="168"/>
      <c r="ORV775" s="168"/>
      <c r="ORW775" s="168"/>
      <c r="ORX775" s="168"/>
      <c r="ORY775" s="168"/>
      <c r="ORZ775" s="168"/>
      <c r="OSA775" s="168"/>
      <c r="OSB775" s="168"/>
      <c r="OSC775" s="168"/>
      <c r="OSD775" s="168"/>
      <c r="OSE775" s="168"/>
      <c r="OSF775" s="168"/>
      <c r="OSG775" s="168"/>
      <c r="OSH775" s="168"/>
      <c r="OSI775" s="168"/>
      <c r="OSJ775" s="168"/>
      <c r="OSK775" s="168"/>
      <c r="OSL775" s="168"/>
      <c r="OSM775" s="168"/>
      <c r="OSN775" s="168"/>
      <c r="OSO775" s="168"/>
      <c r="OSP775" s="168"/>
      <c r="OSQ775" s="168"/>
      <c r="OSR775" s="168"/>
      <c r="OSS775" s="508"/>
      <c r="OST775" s="508"/>
      <c r="OSU775" s="508"/>
      <c r="OSV775" s="508"/>
      <c r="OSW775" s="508"/>
      <c r="OSX775" s="508"/>
      <c r="OSY775" s="508"/>
      <c r="OSZ775" s="508"/>
      <c r="OTA775" s="508"/>
      <c r="OTB775" s="508"/>
      <c r="OTC775" s="508"/>
      <c r="OTD775" s="508"/>
      <c r="OTE775" s="508"/>
      <c r="OTF775" s="508"/>
      <c r="OTG775" s="508"/>
      <c r="OTH775" s="508"/>
      <c r="OTI775" s="508"/>
      <c r="OTJ775" s="508"/>
      <c r="OTK775" s="508"/>
      <c r="OTL775" s="508"/>
      <c r="OTM775" s="508"/>
      <c r="OTN775" s="508"/>
      <c r="OTO775" s="508"/>
      <c r="OTP775" s="508"/>
      <c r="OTQ775" s="89"/>
      <c r="OTR775" s="89"/>
      <c r="OTS775" s="89"/>
      <c r="OTT775" s="89"/>
      <c r="OTU775" s="89"/>
      <c r="OTV775" s="508"/>
      <c r="OTW775" s="508"/>
      <c r="OTX775" s="89"/>
      <c r="OTY775" s="89"/>
      <c r="OTZ775" s="508"/>
      <c r="OUA775" s="508"/>
      <c r="OUB775" s="89"/>
      <c r="OUC775" s="89"/>
      <c r="OUD775" s="508"/>
      <c r="OUE775" s="508"/>
      <c r="OUF775" s="508"/>
      <c r="OUG775" s="508"/>
      <c r="OUH775" s="508"/>
      <c r="OUI775" s="508"/>
      <c r="OUJ775" s="508"/>
      <c r="OUK775" s="89"/>
      <c r="OUL775" s="89"/>
      <c r="OUM775" s="508"/>
      <c r="OUN775" s="508"/>
      <c r="OUO775" s="89"/>
      <c r="OUP775" s="89"/>
      <c r="OUQ775" s="508"/>
      <c r="OUR775" s="508"/>
      <c r="OUS775" s="508"/>
      <c r="OUT775" s="508"/>
      <c r="OUU775" s="508"/>
      <c r="OUV775" s="203"/>
      <c r="OUW775" s="107"/>
      <c r="OUX775" s="508"/>
      <c r="OUY775" s="508"/>
      <c r="OUZ775" s="508"/>
      <c r="OVA775" s="508"/>
      <c r="OVB775" s="508"/>
      <c r="OVC775" s="508"/>
      <c r="OVD775" s="508"/>
      <c r="OVE775" s="168"/>
      <c r="OVF775" s="168"/>
      <c r="OVG775" s="168"/>
      <c r="OVH775" s="168"/>
      <c r="OVI775" s="168"/>
      <c r="OVJ775" s="168"/>
      <c r="OVK775" s="168"/>
      <c r="OVL775" s="168"/>
      <c r="OVM775" s="168"/>
      <c r="OVN775" s="168"/>
      <c r="OVO775" s="168"/>
      <c r="OVP775" s="168"/>
      <c r="OVQ775" s="168"/>
      <c r="OVR775" s="168"/>
      <c r="OVS775" s="168"/>
      <c r="OVT775" s="168"/>
      <c r="OVU775" s="168"/>
      <c r="OVV775" s="168"/>
      <c r="OVW775" s="168"/>
      <c r="OVX775" s="168"/>
      <c r="OVY775" s="168"/>
      <c r="OVZ775" s="168"/>
      <c r="OWA775" s="168"/>
      <c r="OWB775" s="168"/>
      <c r="OWC775" s="168"/>
      <c r="OWD775" s="168"/>
      <c r="OWE775" s="168"/>
      <c r="OWF775" s="168"/>
      <c r="OWG775" s="168"/>
      <c r="OWH775" s="168"/>
      <c r="OWI775" s="168"/>
      <c r="OWJ775" s="168"/>
      <c r="OWK775" s="168"/>
      <c r="OWL775" s="168"/>
      <c r="OWM775" s="168"/>
      <c r="OWN775" s="168"/>
      <c r="OWO775" s="168"/>
      <c r="OWP775" s="168"/>
      <c r="OWQ775" s="168"/>
      <c r="OWR775" s="168"/>
      <c r="OWS775" s="168"/>
      <c r="OWT775" s="168"/>
      <c r="OWU775" s="168"/>
      <c r="OWV775" s="168"/>
      <c r="OWW775" s="508"/>
      <c r="OWX775" s="508"/>
      <c r="OWY775" s="508"/>
      <c r="OWZ775" s="508"/>
      <c r="OXA775" s="508"/>
      <c r="OXB775" s="508"/>
      <c r="OXC775" s="508"/>
      <c r="OXD775" s="508"/>
      <c r="OXE775" s="508"/>
      <c r="OXF775" s="508"/>
      <c r="OXG775" s="508"/>
      <c r="OXH775" s="508"/>
      <c r="OXI775" s="508"/>
      <c r="OXJ775" s="508"/>
      <c r="OXK775" s="508"/>
      <c r="OXL775" s="508"/>
      <c r="OXM775" s="508"/>
      <c r="OXN775" s="508"/>
      <c r="OXO775" s="508"/>
      <c r="OXP775" s="508"/>
      <c r="OXQ775" s="508"/>
      <c r="OXR775" s="508"/>
      <c r="OXS775" s="508"/>
      <c r="OXT775" s="508"/>
      <c r="OXU775" s="89"/>
      <c r="OXV775" s="89"/>
      <c r="OXW775" s="89"/>
      <c r="OXX775" s="89"/>
      <c r="OXY775" s="89"/>
      <c r="OXZ775" s="508"/>
      <c r="OYA775" s="508"/>
      <c r="OYB775" s="89"/>
      <c r="OYC775" s="89"/>
      <c r="OYD775" s="508"/>
      <c r="OYE775" s="508"/>
      <c r="OYF775" s="89"/>
      <c r="OYG775" s="89"/>
      <c r="OYH775" s="508"/>
      <c r="OYI775" s="508"/>
      <c r="OYJ775" s="508"/>
      <c r="OYK775" s="508"/>
      <c r="OYL775" s="508"/>
      <c r="OYM775" s="508"/>
      <c r="OYN775" s="508"/>
      <c r="OYO775" s="89"/>
      <c r="OYP775" s="89"/>
      <c r="OYQ775" s="508"/>
      <c r="OYR775" s="508"/>
      <c r="OYS775" s="89"/>
      <c r="OYT775" s="89"/>
      <c r="OYU775" s="508"/>
      <c r="OYV775" s="508"/>
      <c r="OYW775" s="508"/>
      <c r="OYX775" s="508"/>
      <c r="OYY775" s="508"/>
      <c r="OYZ775" s="203"/>
      <c r="OZA775" s="107"/>
      <c r="OZB775" s="508"/>
      <c r="OZC775" s="508"/>
      <c r="OZD775" s="508"/>
      <c r="OZE775" s="508"/>
      <c r="OZF775" s="508"/>
      <c r="OZG775" s="508"/>
      <c r="OZH775" s="508"/>
      <c r="OZI775" s="168"/>
      <c r="OZJ775" s="168"/>
      <c r="OZK775" s="168"/>
      <c r="OZL775" s="168"/>
      <c r="OZM775" s="168"/>
      <c r="OZN775" s="168"/>
      <c r="OZO775" s="168"/>
      <c r="OZP775" s="168"/>
      <c r="OZQ775" s="168"/>
      <c r="OZR775" s="168"/>
      <c r="OZS775" s="168"/>
      <c r="OZT775" s="168"/>
      <c r="OZU775" s="168"/>
      <c r="OZV775" s="168"/>
      <c r="OZW775" s="168"/>
      <c r="OZX775" s="168"/>
      <c r="OZY775" s="168"/>
      <c r="OZZ775" s="168"/>
      <c r="PAA775" s="168"/>
      <c r="PAB775" s="168"/>
      <c r="PAC775" s="168"/>
      <c r="PAD775" s="168"/>
      <c r="PAE775" s="168"/>
      <c r="PAF775" s="168"/>
      <c r="PAG775" s="168"/>
      <c r="PAH775" s="168"/>
      <c r="PAI775" s="168"/>
      <c r="PAJ775" s="168"/>
      <c r="PAK775" s="168"/>
      <c r="PAL775" s="168"/>
      <c r="PAM775" s="168"/>
      <c r="PAN775" s="168"/>
      <c r="PAO775" s="168"/>
      <c r="PAP775" s="168"/>
      <c r="PAQ775" s="168"/>
      <c r="PAR775" s="168"/>
      <c r="PAS775" s="168"/>
      <c r="PAT775" s="168"/>
      <c r="PAU775" s="168"/>
      <c r="PAV775" s="168"/>
      <c r="PAW775" s="168"/>
      <c r="PAX775" s="168"/>
      <c r="PAY775" s="168"/>
      <c r="PAZ775" s="168"/>
      <c r="PBA775" s="508"/>
      <c r="PBB775" s="508"/>
      <c r="PBC775" s="508"/>
      <c r="PBD775" s="508"/>
      <c r="PBE775" s="508"/>
      <c r="PBF775" s="508"/>
      <c r="PBG775" s="508"/>
      <c r="PBH775" s="508"/>
      <c r="PBI775" s="508"/>
      <c r="PBJ775" s="508"/>
      <c r="PBK775" s="508"/>
      <c r="PBL775" s="508"/>
      <c r="PBM775" s="508"/>
      <c r="PBN775" s="508"/>
      <c r="PBO775" s="508"/>
      <c r="PBP775" s="508"/>
      <c r="PBQ775" s="508"/>
      <c r="PBR775" s="508"/>
      <c r="PBS775" s="508"/>
      <c r="PBT775" s="508"/>
      <c r="PBU775" s="508"/>
      <c r="PBV775" s="508"/>
      <c r="PBW775" s="508"/>
      <c r="PBX775" s="508"/>
      <c r="PBY775" s="89"/>
      <c r="PBZ775" s="89"/>
      <c r="PCA775" s="89"/>
      <c r="PCB775" s="89"/>
      <c r="PCC775" s="89"/>
      <c r="PCD775" s="508"/>
      <c r="PCE775" s="508"/>
      <c r="PCF775" s="89"/>
      <c r="PCG775" s="89"/>
      <c r="PCH775" s="508"/>
      <c r="PCI775" s="508"/>
      <c r="PCJ775" s="89"/>
      <c r="PCK775" s="89"/>
      <c r="PCL775" s="508"/>
      <c r="PCM775" s="508"/>
      <c r="PCN775" s="508"/>
      <c r="PCO775" s="508"/>
      <c r="PCP775" s="508"/>
      <c r="PCQ775" s="508"/>
      <c r="PCR775" s="508"/>
      <c r="PCS775" s="89"/>
      <c r="PCT775" s="89"/>
      <c r="PCU775" s="508"/>
      <c r="PCV775" s="508"/>
      <c r="PCW775" s="89"/>
      <c r="PCX775" s="89"/>
      <c r="PCY775" s="508"/>
      <c r="PCZ775" s="508"/>
      <c r="PDA775" s="508"/>
      <c r="PDB775" s="508"/>
      <c r="PDC775" s="508"/>
      <c r="PDD775" s="203"/>
      <c r="PDE775" s="107"/>
      <c r="PDF775" s="508"/>
      <c r="PDG775" s="508"/>
      <c r="PDH775" s="508"/>
      <c r="PDI775" s="508"/>
      <c r="PDJ775" s="508"/>
      <c r="PDK775" s="508"/>
      <c r="PDL775" s="508"/>
      <c r="PDM775" s="168"/>
      <c r="PDN775" s="168"/>
      <c r="PDO775" s="168"/>
      <c r="PDP775" s="168"/>
      <c r="PDQ775" s="168"/>
      <c r="PDR775" s="168"/>
      <c r="PDS775" s="168"/>
      <c r="PDT775" s="168"/>
      <c r="PDU775" s="168"/>
      <c r="PDV775" s="168"/>
      <c r="PDW775" s="168"/>
      <c r="PDX775" s="168"/>
      <c r="PDY775" s="168"/>
      <c r="PDZ775" s="168"/>
      <c r="PEA775" s="168"/>
      <c r="PEB775" s="168"/>
      <c r="PEC775" s="168"/>
      <c r="PED775" s="168"/>
      <c r="PEE775" s="168"/>
      <c r="PEF775" s="168"/>
      <c r="PEG775" s="168"/>
      <c r="PEH775" s="168"/>
      <c r="PEI775" s="168"/>
      <c r="PEJ775" s="168"/>
      <c r="PEK775" s="168"/>
      <c r="PEL775" s="168"/>
      <c r="PEM775" s="168"/>
      <c r="PEN775" s="168"/>
      <c r="PEO775" s="168"/>
      <c r="PEP775" s="168"/>
      <c r="PEQ775" s="168"/>
      <c r="PER775" s="168"/>
      <c r="PES775" s="168"/>
      <c r="PET775" s="168"/>
      <c r="PEU775" s="168"/>
      <c r="PEV775" s="168"/>
      <c r="PEW775" s="168"/>
      <c r="PEX775" s="168"/>
      <c r="PEY775" s="168"/>
      <c r="PEZ775" s="168"/>
      <c r="PFA775" s="168"/>
      <c r="PFB775" s="168"/>
      <c r="PFC775" s="168"/>
      <c r="PFD775" s="168"/>
      <c r="PFE775" s="508"/>
      <c r="PFF775" s="508"/>
      <c r="PFG775" s="508"/>
      <c r="PFH775" s="508"/>
      <c r="PFI775" s="508"/>
      <c r="PFJ775" s="508"/>
      <c r="PFK775" s="508"/>
      <c r="PFL775" s="508"/>
      <c r="PFM775" s="508"/>
      <c r="PFN775" s="508"/>
      <c r="PFO775" s="508"/>
      <c r="PFP775" s="508"/>
      <c r="PFQ775" s="508"/>
      <c r="PFR775" s="508"/>
      <c r="PFS775" s="508"/>
      <c r="PFT775" s="508"/>
      <c r="PFU775" s="508"/>
      <c r="PFV775" s="508"/>
      <c r="PFW775" s="508"/>
      <c r="PFX775" s="508"/>
      <c r="PFY775" s="508"/>
      <c r="PFZ775" s="508"/>
      <c r="PGA775" s="508"/>
      <c r="PGB775" s="508"/>
      <c r="PGC775" s="89"/>
      <c r="PGD775" s="89"/>
      <c r="PGE775" s="89"/>
      <c r="PGF775" s="89"/>
      <c r="PGG775" s="89"/>
      <c r="PGH775" s="508"/>
      <c r="PGI775" s="508"/>
      <c r="PGJ775" s="89"/>
      <c r="PGK775" s="89"/>
      <c r="PGL775" s="508"/>
      <c r="PGM775" s="508"/>
      <c r="PGN775" s="89"/>
      <c r="PGO775" s="89"/>
      <c r="PGP775" s="508"/>
      <c r="PGQ775" s="508"/>
      <c r="PGR775" s="508"/>
      <c r="PGS775" s="508"/>
      <c r="PGT775" s="508"/>
      <c r="PGU775" s="508"/>
      <c r="PGV775" s="508"/>
      <c r="PGW775" s="89"/>
      <c r="PGX775" s="89"/>
      <c r="PGY775" s="508"/>
      <c r="PGZ775" s="508"/>
      <c r="PHA775" s="89"/>
      <c r="PHB775" s="89"/>
      <c r="PHC775" s="508"/>
      <c r="PHD775" s="508"/>
      <c r="PHE775" s="508"/>
      <c r="PHF775" s="508"/>
      <c r="PHG775" s="508"/>
      <c r="PHH775" s="203"/>
      <c r="PHI775" s="107"/>
      <c r="PHJ775" s="508"/>
      <c r="PHK775" s="508"/>
      <c r="PHL775" s="508"/>
      <c r="PHM775" s="508"/>
      <c r="PHN775" s="508"/>
      <c r="PHO775" s="508"/>
      <c r="PHP775" s="508"/>
      <c r="PHQ775" s="168"/>
      <c r="PHR775" s="168"/>
      <c r="PHS775" s="168"/>
      <c r="PHT775" s="168"/>
      <c r="PHU775" s="168"/>
      <c r="PHV775" s="168"/>
      <c r="PHW775" s="168"/>
      <c r="PHX775" s="168"/>
      <c r="PHY775" s="168"/>
      <c r="PHZ775" s="168"/>
      <c r="PIA775" s="168"/>
      <c r="PIB775" s="168"/>
      <c r="PIC775" s="168"/>
      <c r="PID775" s="168"/>
      <c r="PIE775" s="168"/>
      <c r="PIF775" s="168"/>
      <c r="PIG775" s="168"/>
      <c r="PIH775" s="168"/>
      <c r="PII775" s="168"/>
      <c r="PIJ775" s="168"/>
      <c r="PIK775" s="168"/>
      <c r="PIL775" s="168"/>
      <c r="PIM775" s="168"/>
      <c r="PIN775" s="168"/>
      <c r="PIO775" s="168"/>
      <c r="PIP775" s="168"/>
      <c r="PIQ775" s="168"/>
      <c r="PIR775" s="168"/>
      <c r="PIS775" s="168"/>
      <c r="PIT775" s="168"/>
      <c r="PIU775" s="168"/>
      <c r="PIV775" s="168"/>
      <c r="PIW775" s="168"/>
      <c r="PIX775" s="168"/>
      <c r="PIY775" s="168"/>
      <c r="PIZ775" s="168"/>
      <c r="PJA775" s="168"/>
      <c r="PJB775" s="168"/>
      <c r="PJC775" s="168"/>
      <c r="PJD775" s="168"/>
      <c r="PJE775" s="168"/>
      <c r="PJF775" s="168"/>
      <c r="PJG775" s="168"/>
      <c r="PJH775" s="168"/>
      <c r="PJI775" s="508"/>
      <c r="PJJ775" s="508"/>
      <c r="PJK775" s="508"/>
      <c r="PJL775" s="508"/>
      <c r="PJM775" s="508"/>
      <c r="PJN775" s="508"/>
      <c r="PJO775" s="508"/>
      <c r="PJP775" s="508"/>
      <c r="PJQ775" s="508"/>
      <c r="PJR775" s="508"/>
      <c r="PJS775" s="508"/>
      <c r="PJT775" s="508"/>
      <c r="PJU775" s="508"/>
      <c r="PJV775" s="508"/>
      <c r="PJW775" s="508"/>
      <c r="PJX775" s="508"/>
      <c r="PJY775" s="508"/>
      <c r="PJZ775" s="508"/>
      <c r="PKA775" s="508"/>
      <c r="PKB775" s="508"/>
      <c r="PKC775" s="508"/>
      <c r="PKD775" s="508"/>
      <c r="PKE775" s="508"/>
      <c r="PKF775" s="508"/>
      <c r="PKG775" s="89"/>
      <c r="PKH775" s="89"/>
      <c r="PKI775" s="89"/>
      <c r="PKJ775" s="89"/>
      <c r="PKK775" s="89"/>
      <c r="PKL775" s="508"/>
      <c r="PKM775" s="508"/>
      <c r="PKN775" s="89"/>
      <c r="PKO775" s="89"/>
      <c r="PKP775" s="508"/>
      <c r="PKQ775" s="508"/>
      <c r="PKR775" s="89"/>
      <c r="PKS775" s="89"/>
      <c r="PKT775" s="508"/>
      <c r="PKU775" s="508"/>
      <c r="PKV775" s="508"/>
      <c r="PKW775" s="508"/>
      <c r="PKX775" s="508"/>
      <c r="PKY775" s="508"/>
      <c r="PKZ775" s="508"/>
      <c r="PLA775" s="89"/>
      <c r="PLB775" s="89"/>
      <c r="PLC775" s="508"/>
      <c r="PLD775" s="508"/>
      <c r="PLE775" s="89"/>
      <c r="PLF775" s="89"/>
      <c r="PLG775" s="508"/>
      <c r="PLH775" s="508"/>
      <c r="PLI775" s="508"/>
      <c r="PLJ775" s="508"/>
      <c r="PLK775" s="508"/>
      <c r="PLL775" s="203"/>
      <c r="PLM775" s="107"/>
      <c r="PLN775" s="508"/>
      <c r="PLO775" s="508"/>
      <c r="PLP775" s="508"/>
      <c r="PLQ775" s="508"/>
      <c r="PLR775" s="508"/>
      <c r="PLS775" s="508"/>
      <c r="PLT775" s="508"/>
      <c r="PLU775" s="168"/>
      <c r="PLV775" s="168"/>
      <c r="PLW775" s="168"/>
      <c r="PLX775" s="168"/>
      <c r="PLY775" s="168"/>
      <c r="PLZ775" s="168"/>
      <c r="PMA775" s="168"/>
      <c r="PMB775" s="168"/>
      <c r="PMC775" s="168"/>
      <c r="PMD775" s="168"/>
      <c r="PME775" s="168"/>
      <c r="PMF775" s="168"/>
      <c r="PMG775" s="168"/>
      <c r="PMH775" s="168"/>
      <c r="PMI775" s="168"/>
      <c r="PMJ775" s="168"/>
      <c r="PMK775" s="168"/>
      <c r="PML775" s="168"/>
      <c r="PMM775" s="168"/>
      <c r="PMN775" s="168"/>
      <c r="PMO775" s="168"/>
      <c r="PMP775" s="168"/>
      <c r="PMQ775" s="168"/>
      <c r="PMR775" s="168"/>
      <c r="PMS775" s="168"/>
      <c r="PMT775" s="168"/>
      <c r="PMU775" s="168"/>
      <c r="PMV775" s="168"/>
      <c r="PMW775" s="168"/>
      <c r="PMX775" s="168"/>
      <c r="PMY775" s="168"/>
      <c r="PMZ775" s="168"/>
      <c r="PNA775" s="168"/>
      <c r="PNB775" s="168"/>
      <c r="PNC775" s="168"/>
      <c r="PND775" s="168"/>
      <c r="PNE775" s="168"/>
      <c r="PNF775" s="168"/>
      <c r="PNG775" s="168"/>
      <c r="PNH775" s="168"/>
      <c r="PNI775" s="168"/>
      <c r="PNJ775" s="168"/>
      <c r="PNK775" s="168"/>
      <c r="PNL775" s="168"/>
      <c r="PNM775" s="508"/>
      <c r="PNN775" s="508"/>
      <c r="PNO775" s="508"/>
      <c r="PNP775" s="508"/>
      <c r="PNQ775" s="508"/>
      <c r="PNR775" s="508"/>
      <c r="PNS775" s="508"/>
      <c r="PNT775" s="508"/>
      <c r="PNU775" s="508"/>
      <c r="PNV775" s="508"/>
      <c r="PNW775" s="508"/>
      <c r="PNX775" s="508"/>
      <c r="PNY775" s="508"/>
      <c r="PNZ775" s="508"/>
      <c r="POA775" s="508"/>
      <c r="POB775" s="508"/>
      <c r="POC775" s="508"/>
      <c r="POD775" s="508"/>
      <c r="POE775" s="508"/>
      <c r="POF775" s="508"/>
      <c r="POG775" s="508"/>
      <c r="POH775" s="508"/>
      <c r="POI775" s="508"/>
      <c r="POJ775" s="508"/>
      <c r="POK775" s="89"/>
      <c r="POL775" s="89"/>
      <c r="POM775" s="89"/>
      <c r="PON775" s="89"/>
      <c r="POO775" s="89"/>
      <c r="POP775" s="508"/>
      <c r="POQ775" s="508"/>
      <c r="POR775" s="89"/>
      <c r="POS775" s="89"/>
      <c r="POT775" s="508"/>
      <c r="POU775" s="508"/>
      <c r="POV775" s="89"/>
      <c r="POW775" s="89"/>
      <c r="POX775" s="508"/>
      <c r="POY775" s="508"/>
      <c r="POZ775" s="508"/>
      <c r="PPA775" s="508"/>
      <c r="PPB775" s="508"/>
      <c r="PPC775" s="508"/>
      <c r="PPD775" s="508"/>
      <c r="PPE775" s="89"/>
      <c r="PPF775" s="89"/>
      <c r="PPG775" s="508"/>
      <c r="PPH775" s="508"/>
      <c r="PPI775" s="89"/>
      <c r="PPJ775" s="89"/>
      <c r="PPK775" s="508"/>
      <c r="PPL775" s="508"/>
      <c r="PPM775" s="508"/>
      <c r="PPN775" s="508"/>
      <c r="PPO775" s="508"/>
      <c r="PPP775" s="203"/>
      <c r="PPQ775" s="107"/>
      <c r="PPR775" s="508"/>
      <c r="PPS775" s="508"/>
      <c r="PPT775" s="508"/>
      <c r="PPU775" s="508"/>
      <c r="PPV775" s="508"/>
      <c r="PPW775" s="508"/>
      <c r="PPX775" s="508"/>
      <c r="PPY775" s="168"/>
      <c r="PPZ775" s="168"/>
      <c r="PQA775" s="168"/>
      <c r="PQB775" s="168"/>
      <c r="PQC775" s="168"/>
      <c r="PQD775" s="168"/>
      <c r="PQE775" s="168"/>
      <c r="PQF775" s="168"/>
      <c r="PQG775" s="168"/>
      <c r="PQH775" s="168"/>
      <c r="PQI775" s="168"/>
      <c r="PQJ775" s="168"/>
      <c r="PQK775" s="168"/>
      <c r="PQL775" s="168"/>
      <c r="PQM775" s="168"/>
      <c r="PQN775" s="168"/>
      <c r="PQO775" s="168"/>
      <c r="PQP775" s="168"/>
      <c r="PQQ775" s="168"/>
      <c r="PQR775" s="168"/>
      <c r="PQS775" s="168"/>
      <c r="PQT775" s="168"/>
      <c r="PQU775" s="168"/>
      <c r="PQV775" s="168"/>
      <c r="PQW775" s="168"/>
      <c r="PQX775" s="168"/>
      <c r="PQY775" s="168"/>
      <c r="PQZ775" s="168"/>
      <c r="PRA775" s="168"/>
      <c r="PRB775" s="168"/>
      <c r="PRC775" s="168"/>
      <c r="PRD775" s="168"/>
      <c r="PRE775" s="168"/>
      <c r="PRF775" s="168"/>
      <c r="PRG775" s="168"/>
      <c r="PRH775" s="168"/>
      <c r="PRI775" s="168"/>
      <c r="PRJ775" s="168"/>
      <c r="PRK775" s="168"/>
      <c r="PRL775" s="168"/>
      <c r="PRM775" s="168"/>
      <c r="PRN775" s="168"/>
      <c r="PRO775" s="168"/>
      <c r="PRP775" s="168"/>
      <c r="PRQ775" s="508"/>
      <c r="PRR775" s="508"/>
      <c r="PRS775" s="508"/>
      <c r="PRT775" s="508"/>
      <c r="PRU775" s="508"/>
      <c r="PRV775" s="508"/>
      <c r="PRW775" s="508"/>
      <c r="PRX775" s="508"/>
      <c r="PRY775" s="508"/>
      <c r="PRZ775" s="508"/>
      <c r="PSA775" s="508"/>
      <c r="PSB775" s="508"/>
      <c r="PSC775" s="508"/>
      <c r="PSD775" s="508"/>
      <c r="PSE775" s="508"/>
      <c r="PSF775" s="508"/>
      <c r="PSG775" s="508"/>
      <c r="PSH775" s="508"/>
      <c r="PSI775" s="508"/>
      <c r="PSJ775" s="508"/>
      <c r="PSK775" s="508"/>
      <c r="PSL775" s="508"/>
      <c r="PSM775" s="508"/>
      <c r="PSN775" s="508"/>
      <c r="PSO775" s="89"/>
      <c r="PSP775" s="89"/>
      <c r="PSQ775" s="89"/>
      <c r="PSR775" s="89"/>
      <c r="PSS775" s="89"/>
      <c r="PST775" s="508"/>
      <c r="PSU775" s="508"/>
      <c r="PSV775" s="89"/>
      <c r="PSW775" s="89"/>
      <c r="PSX775" s="508"/>
      <c r="PSY775" s="508"/>
      <c r="PSZ775" s="89"/>
      <c r="PTA775" s="89"/>
      <c r="PTB775" s="508"/>
      <c r="PTC775" s="508"/>
      <c r="PTD775" s="508"/>
      <c r="PTE775" s="508"/>
      <c r="PTF775" s="508"/>
      <c r="PTG775" s="508"/>
      <c r="PTH775" s="508"/>
      <c r="PTI775" s="89"/>
      <c r="PTJ775" s="89"/>
      <c r="PTK775" s="508"/>
      <c r="PTL775" s="508"/>
      <c r="PTM775" s="89"/>
      <c r="PTN775" s="89"/>
      <c r="PTO775" s="508"/>
      <c r="PTP775" s="508"/>
      <c r="PTQ775" s="508"/>
      <c r="PTR775" s="508"/>
      <c r="PTS775" s="508"/>
      <c r="PTT775" s="203"/>
      <c r="PTU775" s="107"/>
      <c r="PTV775" s="508"/>
      <c r="PTW775" s="508"/>
      <c r="PTX775" s="508"/>
      <c r="PTY775" s="508"/>
      <c r="PTZ775" s="508"/>
      <c r="PUA775" s="508"/>
      <c r="PUB775" s="508"/>
      <c r="PUC775" s="168"/>
      <c r="PUD775" s="168"/>
      <c r="PUE775" s="168"/>
      <c r="PUF775" s="168"/>
      <c r="PUG775" s="168"/>
      <c r="PUH775" s="168"/>
      <c r="PUI775" s="168"/>
      <c r="PUJ775" s="168"/>
      <c r="PUK775" s="168"/>
      <c r="PUL775" s="168"/>
      <c r="PUM775" s="168"/>
      <c r="PUN775" s="168"/>
      <c r="PUO775" s="168"/>
      <c r="PUP775" s="168"/>
      <c r="PUQ775" s="168"/>
      <c r="PUR775" s="168"/>
      <c r="PUS775" s="168"/>
      <c r="PUT775" s="168"/>
      <c r="PUU775" s="168"/>
      <c r="PUV775" s="168"/>
      <c r="PUW775" s="168"/>
      <c r="PUX775" s="168"/>
      <c r="PUY775" s="168"/>
      <c r="PUZ775" s="168"/>
      <c r="PVA775" s="168"/>
      <c r="PVB775" s="168"/>
      <c r="PVC775" s="168"/>
      <c r="PVD775" s="168"/>
      <c r="PVE775" s="168"/>
      <c r="PVF775" s="168"/>
      <c r="PVG775" s="168"/>
      <c r="PVH775" s="168"/>
      <c r="PVI775" s="168"/>
      <c r="PVJ775" s="168"/>
      <c r="PVK775" s="168"/>
      <c r="PVL775" s="168"/>
      <c r="PVM775" s="168"/>
      <c r="PVN775" s="168"/>
      <c r="PVO775" s="168"/>
      <c r="PVP775" s="168"/>
      <c r="PVQ775" s="168"/>
      <c r="PVR775" s="168"/>
      <c r="PVS775" s="168"/>
      <c r="PVT775" s="168"/>
      <c r="PVU775" s="508"/>
      <c r="PVV775" s="508"/>
      <c r="PVW775" s="508"/>
      <c r="PVX775" s="508"/>
      <c r="PVY775" s="508"/>
      <c r="PVZ775" s="508"/>
      <c r="PWA775" s="508"/>
      <c r="PWB775" s="508"/>
      <c r="PWC775" s="508"/>
      <c r="PWD775" s="508"/>
      <c r="PWE775" s="508"/>
      <c r="PWF775" s="508"/>
      <c r="PWG775" s="508"/>
      <c r="PWH775" s="508"/>
      <c r="PWI775" s="508"/>
      <c r="PWJ775" s="508"/>
      <c r="PWK775" s="508"/>
      <c r="PWL775" s="508"/>
      <c r="PWM775" s="508"/>
      <c r="PWN775" s="508"/>
      <c r="PWO775" s="508"/>
      <c r="PWP775" s="508"/>
      <c r="PWQ775" s="508"/>
      <c r="PWR775" s="508"/>
      <c r="PWS775" s="89"/>
      <c r="PWT775" s="89"/>
      <c r="PWU775" s="89"/>
      <c r="PWV775" s="89"/>
      <c r="PWW775" s="89"/>
      <c r="PWX775" s="508"/>
      <c r="PWY775" s="508"/>
      <c r="PWZ775" s="89"/>
      <c r="PXA775" s="89"/>
      <c r="PXB775" s="508"/>
      <c r="PXC775" s="508"/>
      <c r="PXD775" s="89"/>
      <c r="PXE775" s="89"/>
      <c r="PXF775" s="508"/>
      <c r="PXG775" s="508"/>
      <c r="PXH775" s="508"/>
      <c r="PXI775" s="508"/>
      <c r="PXJ775" s="508"/>
      <c r="PXK775" s="508"/>
      <c r="PXL775" s="508"/>
      <c r="PXM775" s="89"/>
      <c r="PXN775" s="89"/>
      <c r="PXO775" s="508"/>
      <c r="PXP775" s="508"/>
      <c r="PXQ775" s="89"/>
      <c r="PXR775" s="89"/>
      <c r="PXS775" s="508"/>
      <c r="PXT775" s="508"/>
      <c r="PXU775" s="508"/>
      <c r="PXV775" s="508"/>
      <c r="PXW775" s="508"/>
      <c r="PXX775" s="203"/>
      <c r="PXY775" s="107"/>
      <c r="PXZ775" s="508"/>
      <c r="PYA775" s="508"/>
      <c r="PYB775" s="508"/>
      <c r="PYC775" s="508"/>
      <c r="PYD775" s="508"/>
      <c r="PYE775" s="508"/>
      <c r="PYF775" s="508"/>
      <c r="PYG775" s="168"/>
      <c r="PYH775" s="168"/>
      <c r="PYI775" s="168"/>
      <c r="PYJ775" s="168"/>
      <c r="PYK775" s="168"/>
      <c r="PYL775" s="168"/>
      <c r="PYM775" s="168"/>
      <c r="PYN775" s="168"/>
      <c r="PYO775" s="168"/>
      <c r="PYP775" s="168"/>
      <c r="PYQ775" s="168"/>
      <c r="PYR775" s="168"/>
      <c r="PYS775" s="168"/>
      <c r="PYT775" s="168"/>
      <c r="PYU775" s="168"/>
      <c r="PYV775" s="168"/>
      <c r="PYW775" s="168"/>
      <c r="PYX775" s="168"/>
      <c r="PYY775" s="168"/>
      <c r="PYZ775" s="168"/>
      <c r="PZA775" s="168"/>
      <c r="PZB775" s="168"/>
      <c r="PZC775" s="168"/>
      <c r="PZD775" s="168"/>
      <c r="PZE775" s="168"/>
      <c r="PZF775" s="168"/>
      <c r="PZG775" s="168"/>
      <c r="PZH775" s="168"/>
      <c r="PZI775" s="168"/>
      <c r="PZJ775" s="168"/>
      <c r="PZK775" s="168"/>
      <c r="PZL775" s="168"/>
      <c r="PZM775" s="168"/>
      <c r="PZN775" s="168"/>
      <c r="PZO775" s="168"/>
      <c r="PZP775" s="168"/>
      <c r="PZQ775" s="168"/>
      <c r="PZR775" s="168"/>
      <c r="PZS775" s="168"/>
      <c r="PZT775" s="168"/>
      <c r="PZU775" s="168"/>
      <c r="PZV775" s="168"/>
      <c r="PZW775" s="168"/>
      <c r="PZX775" s="168"/>
      <c r="PZY775" s="508"/>
      <c r="PZZ775" s="508"/>
      <c r="QAA775" s="508"/>
      <c r="QAB775" s="508"/>
      <c r="QAC775" s="508"/>
      <c r="QAD775" s="508"/>
      <c r="QAE775" s="508"/>
      <c r="QAF775" s="508"/>
      <c r="QAG775" s="508"/>
      <c r="QAH775" s="508"/>
      <c r="QAI775" s="508"/>
      <c r="QAJ775" s="508"/>
      <c r="QAK775" s="508"/>
      <c r="QAL775" s="508"/>
      <c r="QAM775" s="508"/>
      <c r="QAN775" s="508"/>
      <c r="QAO775" s="508"/>
      <c r="QAP775" s="508"/>
      <c r="QAQ775" s="508"/>
      <c r="QAR775" s="508"/>
      <c r="QAS775" s="508"/>
      <c r="QAT775" s="508"/>
      <c r="QAU775" s="508"/>
      <c r="QAV775" s="508"/>
      <c r="QAW775" s="89"/>
      <c r="QAX775" s="89"/>
      <c r="QAY775" s="89"/>
      <c r="QAZ775" s="89"/>
      <c r="QBA775" s="89"/>
      <c r="QBB775" s="508"/>
      <c r="QBC775" s="508"/>
      <c r="QBD775" s="89"/>
      <c r="QBE775" s="89"/>
      <c r="QBF775" s="508"/>
      <c r="QBG775" s="508"/>
      <c r="QBH775" s="89"/>
      <c r="QBI775" s="89"/>
      <c r="QBJ775" s="508"/>
      <c r="QBK775" s="508"/>
      <c r="QBL775" s="508"/>
      <c r="QBM775" s="508"/>
      <c r="QBN775" s="508"/>
      <c r="QBO775" s="508"/>
      <c r="QBP775" s="508"/>
      <c r="QBQ775" s="89"/>
      <c r="QBR775" s="89"/>
      <c r="QBS775" s="508"/>
      <c r="QBT775" s="508"/>
      <c r="QBU775" s="89"/>
      <c r="QBV775" s="89"/>
      <c r="QBW775" s="508"/>
      <c r="QBX775" s="508"/>
      <c r="QBY775" s="508"/>
      <c r="QBZ775" s="508"/>
      <c r="QCA775" s="508"/>
      <c r="QCB775" s="203"/>
      <c r="QCC775" s="107"/>
      <c r="QCD775" s="508"/>
      <c r="QCE775" s="508"/>
      <c r="QCF775" s="508"/>
      <c r="QCG775" s="508"/>
      <c r="QCH775" s="508"/>
      <c r="QCI775" s="508"/>
      <c r="QCJ775" s="508"/>
      <c r="QCK775" s="168"/>
      <c r="QCL775" s="168"/>
      <c r="QCM775" s="168"/>
      <c r="QCN775" s="168"/>
      <c r="QCO775" s="168"/>
      <c r="QCP775" s="168"/>
      <c r="QCQ775" s="168"/>
      <c r="QCR775" s="168"/>
      <c r="QCS775" s="168"/>
      <c r="QCT775" s="168"/>
      <c r="QCU775" s="168"/>
      <c r="QCV775" s="168"/>
      <c r="QCW775" s="168"/>
      <c r="QCX775" s="168"/>
      <c r="QCY775" s="168"/>
      <c r="QCZ775" s="168"/>
      <c r="QDA775" s="168"/>
      <c r="QDB775" s="168"/>
      <c r="QDC775" s="168"/>
      <c r="QDD775" s="168"/>
      <c r="QDE775" s="168"/>
      <c r="QDF775" s="168"/>
      <c r="QDG775" s="168"/>
      <c r="QDH775" s="168"/>
      <c r="QDI775" s="168"/>
      <c r="QDJ775" s="168"/>
      <c r="QDK775" s="168"/>
      <c r="QDL775" s="168"/>
      <c r="QDM775" s="168"/>
      <c r="QDN775" s="168"/>
      <c r="QDO775" s="168"/>
      <c r="QDP775" s="168"/>
      <c r="QDQ775" s="168"/>
      <c r="QDR775" s="168"/>
      <c r="QDS775" s="168"/>
      <c r="QDT775" s="168"/>
      <c r="QDU775" s="168"/>
      <c r="QDV775" s="168"/>
      <c r="QDW775" s="168"/>
      <c r="QDX775" s="168"/>
      <c r="QDY775" s="168"/>
      <c r="QDZ775" s="168"/>
      <c r="QEA775" s="168"/>
      <c r="QEB775" s="168"/>
      <c r="QEC775" s="508"/>
      <c r="QED775" s="508"/>
      <c r="QEE775" s="508"/>
      <c r="QEF775" s="508"/>
      <c r="QEG775" s="508"/>
      <c r="QEH775" s="508"/>
      <c r="QEI775" s="508"/>
      <c r="QEJ775" s="508"/>
      <c r="QEK775" s="508"/>
      <c r="QEL775" s="508"/>
      <c r="QEM775" s="508"/>
      <c r="QEN775" s="508"/>
      <c r="QEO775" s="508"/>
      <c r="QEP775" s="508"/>
      <c r="QEQ775" s="508"/>
      <c r="QER775" s="508"/>
      <c r="QES775" s="508"/>
      <c r="QET775" s="508"/>
      <c r="QEU775" s="508"/>
      <c r="QEV775" s="508"/>
      <c r="QEW775" s="508"/>
      <c r="QEX775" s="508"/>
      <c r="QEY775" s="508"/>
      <c r="QEZ775" s="508"/>
      <c r="QFA775" s="89"/>
      <c r="QFB775" s="89"/>
      <c r="QFC775" s="89"/>
      <c r="QFD775" s="89"/>
      <c r="QFE775" s="89"/>
      <c r="QFF775" s="508"/>
      <c r="QFG775" s="508"/>
      <c r="QFH775" s="89"/>
      <c r="QFI775" s="89"/>
      <c r="QFJ775" s="508"/>
      <c r="QFK775" s="508"/>
      <c r="QFL775" s="89"/>
      <c r="QFM775" s="89"/>
      <c r="QFN775" s="508"/>
      <c r="QFO775" s="508"/>
      <c r="QFP775" s="508"/>
      <c r="QFQ775" s="508"/>
      <c r="QFR775" s="508"/>
      <c r="QFS775" s="508"/>
      <c r="QFT775" s="508"/>
      <c r="QFU775" s="89"/>
      <c r="QFV775" s="89"/>
      <c r="QFW775" s="508"/>
      <c r="QFX775" s="508"/>
      <c r="QFY775" s="89"/>
      <c r="QFZ775" s="89"/>
      <c r="QGA775" s="508"/>
      <c r="QGB775" s="508"/>
      <c r="QGC775" s="508"/>
      <c r="QGD775" s="508"/>
      <c r="QGE775" s="508"/>
      <c r="QGF775" s="203"/>
      <c r="QGG775" s="107"/>
      <c r="QGH775" s="508"/>
      <c r="QGI775" s="508"/>
      <c r="QGJ775" s="508"/>
      <c r="QGK775" s="508"/>
      <c r="QGL775" s="508"/>
      <c r="QGM775" s="508"/>
      <c r="QGN775" s="508"/>
      <c r="QGO775" s="168"/>
      <c r="QGP775" s="168"/>
      <c r="QGQ775" s="168"/>
      <c r="QGR775" s="168"/>
      <c r="QGS775" s="168"/>
      <c r="QGT775" s="168"/>
      <c r="QGU775" s="168"/>
      <c r="QGV775" s="168"/>
      <c r="QGW775" s="168"/>
      <c r="QGX775" s="168"/>
      <c r="QGY775" s="168"/>
      <c r="QGZ775" s="168"/>
      <c r="QHA775" s="168"/>
      <c r="QHB775" s="168"/>
      <c r="QHC775" s="168"/>
      <c r="QHD775" s="168"/>
      <c r="QHE775" s="168"/>
      <c r="QHF775" s="168"/>
      <c r="QHG775" s="168"/>
      <c r="QHH775" s="168"/>
      <c r="QHI775" s="168"/>
      <c r="QHJ775" s="168"/>
      <c r="QHK775" s="168"/>
      <c r="QHL775" s="168"/>
      <c r="QHM775" s="168"/>
      <c r="QHN775" s="168"/>
      <c r="QHO775" s="168"/>
      <c r="QHP775" s="168"/>
      <c r="QHQ775" s="168"/>
      <c r="QHR775" s="168"/>
      <c r="QHS775" s="168"/>
      <c r="QHT775" s="168"/>
      <c r="QHU775" s="168"/>
      <c r="QHV775" s="168"/>
      <c r="QHW775" s="168"/>
      <c r="QHX775" s="168"/>
      <c r="QHY775" s="168"/>
      <c r="QHZ775" s="168"/>
      <c r="QIA775" s="168"/>
      <c r="QIB775" s="168"/>
      <c r="QIC775" s="168"/>
      <c r="QID775" s="168"/>
      <c r="QIE775" s="168"/>
      <c r="QIF775" s="168"/>
      <c r="QIG775" s="508"/>
      <c r="QIH775" s="508"/>
      <c r="QII775" s="508"/>
      <c r="QIJ775" s="508"/>
      <c r="QIK775" s="508"/>
      <c r="QIL775" s="508"/>
      <c r="QIM775" s="508"/>
      <c r="QIN775" s="508"/>
      <c r="QIO775" s="508"/>
      <c r="QIP775" s="508"/>
      <c r="QIQ775" s="508"/>
      <c r="QIR775" s="508"/>
      <c r="QIS775" s="508"/>
      <c r="QIT775" s="508"/>
      <c r="QIU775" s="508"/>
      <c r="QIV775" s="508"/>
      <c r="QIW775" s="508"/>
      <c r="QIX775" s="508"/>
      <c r="QIY775" s="508"/>
      <c r="QIZ775" s="508"/>
      <c r="QJA775" s="508"/>
      <c r="QJB775" s="508"/>
      <c r="QJC775" s="508"/>
      <c r="QJD775" s="508"/>
      <c r="QJE775" s="89"/>
      <c r="QJF775" s="89"/>
      <c r="QJG775" s="89"/>
      <c r="QJH775" s="89"/>
      <c r="QJI775" s="89"/>
      <c r="QJJ775" s="508"/>
      <c r="QJK775" s="508"/>
      <c r="QJL775" s="89"/>
      <c r="QJM775" s="89"/>
      <c r="QJN775" s="508"/>
      <c r="QJO775" s="508"/>
      <c r="QJP775" s="89"/>
      <c r="QJQ775" s="89"/>
      <c r="QJR775" s="508"/>
      <c r="QJS775" s="508"/>
      <c r="QJT775" s="508"/>
      <c r="QJU775" s="508"/>
      <c r="QJV775" s="508"/>
      <c r="QJW775" s="508"/>
      <c r="QJX775" s="508"/>
      <c r="QJY775" s="89"/>
      <c r="QJZ775" s="89"/>
      <c r="QKA775" s="508"/>
      <c r="QKB775" s="508"/>
      <c r="QKC775" s="89"/>
      <c r="QKD775" s="89"/>
      <c r="QKE775" s="508"/>
      <c r="QKF775" s="508"/>
      <c r="QKG775" s="508"/>
      <c r="QKH775" s="508"/>
      <c r="QKI775" s="508"/>
      <c r="QKJ775" s="203"/>
      <c r="QKK775" s="107"/>
      <c r="QKL775" s="508"/>
      <c r="QKM775" s="508"/>
      <c r="QKN775" s="508"/>
      <c r="QKO775" s="508"/>
      <c r="QKP775" s="508"/>
      <c r="QKQ775" s="508"/>
      <c r="QKR775" s="508"/>
      <c r="QKS775" s="168"/>
      <c r="QKT775" s="168"/>
      <c r="QKU775" s="168"/>
      <c r="QKV775" s="168"/>
      <c r="QKW775" s="168"/>
      <c r="QKX775" s="168"/>
      <c r="QKY775" s="168"/>
      <c r="QKZ775" s="168"/>
      <c r="QLA775" s="168"/>
      <c r="QLB775" s="168"/>
      <c r="QLC775" s="168"/>
      <c r="QLD775" s="168"/>
      <c r="QLE775" s="168"/>
      <c r="QLF775" s="168"/>
      <c r="QLG775" s="168"/>
      <c r="QLH775" s="168"/>
      <c r="QLI775" s="168"/>
      <c r="QLJ775" s="168"/>
      <c r="QLK775" s="168"/>
      <c r="QLL775" s="168"/>
      <c r="QLM775" s="168"/>
      <c r="QLN775" s="168"/>
      <c r="QLO775" s="168"/>
      <c r="QLP775" s="168"/>
      <c r="QLQ775" s="168"/>
      <c r="QLR775" s="168"/>
      <c r="QLS775" s="168"/>
      <c r="QLT775" s="168"/>
      <c r="QLU775" s="168"/>
      <c r="QLV775" s="168"/>
      <c r="QLW775" s="168"/>
      <c r="QLX775" s="168"/>
      <c r="QLY775" s="168"/>
      <c r="QLZ775" s="168"/>
      <c r="QMA775" s="168"/>
      <c r="QMB775" s="168"/>
      <c r="QMC775" s="168"/>
      <c r="QMD775" s="168"/>
      <c r="QME775" s="168"/>
      <c r="QMF775" s="168"/>
      <c r="QMG775" s="168"/>
      <c r="QMH775" s="168"/>
      <c r="QMI775" s="168"/>
      <c r="QMJ775" s="168"/>
      <c r="QMK775" s="508"/>
      <c r="QML775" s="508"/>
      <c r="QMM775" s="508"/>
      <c r="QMN775" s="508"/>
      <c r="QMO775" s="508"/>
      <c r="QMP775" s="508"/>
      <c r="QMQ775" s="508"/>
      <c r="QMR775" s="508"/>
      <c r="QMS775" s="508"/>
      <c r="QMT775" s="508"/>
      <c r="QMU775" s="508"/>
      <c r="QMV775" s="508"/>
      <c r="QMW775" s="508"/>
      <c r="QMX775" s="508"/>
      <c r="QMY775" s="508"/>
      <c r="QMZ775" s="508"/>
      <c r="QNA775" s="508"/>
      <c r="QNB775" s="508"/>
      <c r="QNC775" s="508"/>
      <c r="QND775" s="508"/>
      <c r="QNE775" s="508"/>
      <c r="QNF775" s="508"/>
      <c r="QNG775" s="508"/>
      <c r="QNH775" s="508"/>
      <c r="QNI775" s="89"/>
      <c r="QNJ775" s="89"/>
      <c r="QNK775" s="89"/>
      <c r="QNL775" s="89"/>
      <c r="QNM775" s="89"/>
      <c r="QNN775" s="508"/>
      <c r="QNO775" s="508"/>
      <c r="QNP775" s="89"/>
      <c r="QNQ775" s="89"/>
      <c r="QNR775" s="508"/>
      <c r="QNS775" s="508"/>
      <c r="QNT775" s="89"/>
      <c r="QNU775" s="89"/>
      <c r="QNV775" s="508"/>
      <c r="QNW775" s="508"/>
      <c r="QNX775" s="508"/>
      <c r="QNY775" s="508"/>
      <c r="QNZ775" s="508"/>
      <c r="QOA775" s="508"/>
      <c r="QOB775" s="508"/>
      <c r="QOC775" s="89"/>
      <c r="QOD775" s="89"/>
      <c r="QOE775" s="508"/>
      <c r="QOF775" s="508"/>
      <c r="QOG775" s="89"/>
      <c r="QOH775" s="89"/>
      <c r="QOI775" s="508"/>
      <c r="QOJ775" s="508"/>
      <c r="QOK775" s="508"/>
      <c r="QOL775" s="508"/>
      <c r="QOM775" s="508"/>
      <c r="QON775" s="203"/>
      <c r="QOO775" s="107"/>
      <c r="QOP775" s="508"/>
      <c r="QOQ775" s="508"/>
      <c r="QOR775" s="508"/>
      <c r="QOS775" s="508"/>
      <c r="QOT775" s="508"/>
      <c r="QOU775" s="508"/>
      <c r="QOV775" s="508"/>
      <c r="QOW775" s="168"/>
      <c r="QOX775" s="168"/>
      <c r="QOY775" s="168"/>
      <c r="QOZ775" s="168"/>
      <c r="QPA775" s="168"/>
      <c r="QPB775" s="168"/>
      <c r="QPC775" s="168"/>
      <c r="QPD775" s="168"/>
      <c r="QPE775" s="168"/>
      <c r="QPF775" s="168"/>
      <c r="QPG775" s="168"/>
      <c r="QPH775" s="168"/>
      <c r="QPI775" s="168"/>
      <c r="QPJ775" s="168"/>
      <c r="QPK775" s="168"/>
      <c r="QPL775" s="168"/>
      <c r="QPM775" s="168"/>
      <c r="QPN775" s="168"/>
      <c r="QPO775" s="168"/>
      <c r="QPP775" s="168"/>
      <c r="QPQ775" s="168"/>
      <c r="QPR775" s="168"/>
      <c r="QPS775" s="168"/>
      <c r="QPT775" s="168"/>
      <c r="QPU775" s="168"/>
      <c r="QPV775" s="168"/>
      <c r="QPW775" s="168"/>
      <c r="QPX775" s="168"/>
      <c r="QPY775" s="168"/>
      <c r="QPZ775" s="168"/>
      <c r="QQA775" s="168"/>
      <c r="QQB775" s="168"/>
      <c r="QQC775" s="168"/>
      <c r="QQD775" s="168"/>
      <c r="QQE775" s="168"/>
      <c r="QQF775" s="168"/>
      <c r="QQG775" s="168"/>
      <c r="QQH775" s="168"/>
      <c r="QQI775" s="168"/>
      <c r="QQJ775" s="168"/>
      <c r="QQK775" s="168"/>
      <c r="QQL775" s="168"/>
      <c r="QQM775" s="168"/>
      <c r="QQN775" s="168"/>
      <c r="QQO775" s="508"/>
      <c r="QQP775" s="508"/>
      <c r="QQQ775" s="508"/>
      <c r="QQR775" s="508"/>
      <c r="QQS775" s="508"/>
      <c r="QQT775" s="508"/>
      <c r="QQU775" s="508"/>
      <c r="QQV775" s="508"/>
      <c r="QQW775" s="508"/>
      <c r="QQX775" s="508"/>
      <c r="QQY775" s="508"/>
      <c r="QQZ775" s="508"/>
      <c r="QRA775" s="508"/>
      <c r="QRB775" s="508"/>
      <c r="QRC775" s="508"/>
      <c r="QRD775" s="508"/>
      <c r="QRE775" s="508"/>
      <c r="QRF775" s="508"/>
      <c r="QRG775" s="508"/>
      <c r="QRH775" s="508"/>
      <c r="QRI775" s="508"/>
      <c r="QRJ775" s="508"/>
      <c r="QRK775" s="508"/>
      <c r="QRL775" s="508"/>
      <c r="QRM775" s="89"/>
      <c r="QRN775" s="89"/>
      <c r="QRO775" s="89"/>
      <c r="QRP775" s="89"/>
      <c r="QRQ775" s="89"/>
      <c r="QRR775" s="508"/>
      <c r="QRS775" s="508"/>
      <c r="QRT775" s="89"/>
      <c r="QRU775" s="89"/>
      <c r="QRV775" s="508"/>
      <c r="QRW775" s="508"/>
      <c r="QRX775" s="89"/>
      <c r="QRY775" s="89"/>
      <c r="QRZ775" s="508"/>
      <c r="QSA775" s="508"/>
      <c r="QSB775" s="508"/>
      <c r="QSC775" s="508"/>
      <c r="QSD775" s="508"/>
      <c r="QSE775" s="508"/>
      <c r="QSF775" s="508"/>
      <c r="QSG775" s="89"/>
      <c r="QSH775" s="89"/>
      <c r="QSI775" s="508"/>
      <c r="QSJ775" s="508"/>
      <c r="QSK775" s="89"/>
      <c r="QSL775" s="89"/>
      <c r="QSM775" s="508"/>
      <c r="QSN775" s="508"/>
      <c r="QSO775" s="508"/>
      <c r="QSP775" s="508"/>
      <c r="QSQ775" s="508"/>
      <c r="QSR775" s="203"/>
      <c r="QSS775" s="107"/>
      <c r="QST775" s="508"/>
      <c r="QSU775" s="508"/>
      <c r="QSV775" s="508"/>
      <c r="QSW775" s="508"/>
      <c r="QSX775" s="508"/>
      <c r="QSY775" s="508"/>
      <c r="QSZ775" s="508"/>
      <c r="QTA775" s="168"/>
      <c r="QTB775" s="168"/>
      <c r="QTC775" s="168"/>
      <c r="QTD775" s="168"/>
      <c r="QTE775" s="168"/>
      <c r="QTF775" s="168"/>
      <c r="QTG775" s="168"/>
      <c r="QTH775" s="168"/>
      <c r="QTI775" s="168"/>
      <c r="QTJ775" s="168"/>
      <c r="QTK775" s="168"/>
      <c r="QTL775" s="168"/>
      <c r="QTM775" s="168"/>
      <c r="QTN775" s="168"/>
      <c r="QTO775" s="168"/>
      <c r="QTP775" s="168"/>
      <c r="QTQ775" s="168"/>
      <c r="QTR775" s="168"/>
      <c r="QTS775" s="168"/>
      <c r="QTT775" s="168"/>
      <c r="QTU775" s="168"/>
      <c r="QTV775" s="168"/>
      <c r="QTW775" s="168"/>
      <c r="QTX775" s="168"/>
      <c r="QTY775" s="168"/>
      <c r="QTZ775" s="168"/>
      <c r="QUA775" s="168"/>
      <c r="QUB775" s="168"/>
      <c r="QUC775" s="168"/>
      <c r="QUD775" s="168"/>
      <c r="QUE775" s="168"/>
      <c r="QUF775" s="168"/>
      <c r="QUG775" s="168"/>
      <c r="QUH775" s="168"/>
      <c r="QUI775" s="168"/>
      <c r="QUJ775" s="168"/>
      <c r="QUK775" s="168"/>
      <c r="QUL775" s="168"/>
      <c r="QUM775" s="168"/>
      <c r="QUN775" s="168"/>
      <c r="QUO775" s="168"/>
      <c r="QUP775" s="168"/>
      <c r="QUQ775" s="168"/>
      <c r="QUR775" s="168"/>
      <c r="QUS775" s="508"/>
      <c r="QUT775" s="508"/>
      <c r="QUU775" s="508"/>
      <c r="QUV775" s="508"/>
      <c r="QUW775" s="508"/>
      <c r="QUX775" s="508"/>
      <c r="QUY775" s="508"/>
      <c r="QUZ775" s="508"/>
      <c r="QVA775" s="508"/>
      <c r="QVB775" s="508"/>
      <c r="QVC775" s="508"/>
      <c r="QVD775" s="508"/>
      <c r="QVE775" s="508"/>
      <c r="QVF775" s="508"/>
      <c r="QVG775" s="508"/>
      <c r="QVH775" s="508"/>
      <c r="QVI775" s="508"/>
      <c r="QVJ775" s="508"/>
      <c r="QVK775" s="508"/>
      <c r="QVL775" s="508"/>
      <c r="QVM775" s="508"/>
      <c r="QVN775" s="508"/>
      <c r="QVO775" s="508"/>
      <c r="QVP775" s="508"/>
      <c r="QVQ775" s="89"/>
      <c r="QVR775" s="89"/>
      <c r="QVS775" s="89"/>
      <c r="QVT775" s="89"/>
      <c r="QVU775" s="89"/>
      <c r="QVV775" s="508"/>
      <c r="QVW775" s="508"/>
      <c r="QVX775" s="89"/>
      <c r="QVY775" s="89"/>
      <c r="QVZ775" s="508"/>
      <c r="QWA775" s="508"/>
      <c r="QWB775" s="89"/>
      <c r="QWC775" s="89"/>
      <c r="QWD775" s="508"/>
      <c r="QWE775" s="508"/>
      <c r="QWF775" s="508"/>
      <c r="QWG775" s="508"/>
      <c r="QWH775" s="508"/>
      <c r="QWI775" s="508"/>
      <c r="QWJ775" s="508"/>
      <c r="QWK775" s="89"/>
      <c r="QWL775" s="89"/>
      <c r="QWM775" s="508"/>
      <c r="QWN775" s="508"/>
      <c r="QWO775" s="89"/>
      <c r="QWP775" s="89"/>
      <c r="QWQ775" s="508"/>
      <c r="QWR775" s="508"/>
      <c r="QWS775" s="508"/>
      <c r="QWT775" s="508"/>
      <c r="QWU775" s="508"/>
      <c r="QWV775" s="203"/>
      <c r="QWW775" s="107"/>
      <c r="QWX775" s="508"/>
      <c r="QWY775" s="508"/>
      <c r="QWZ775" s="508"/>
      <c r="QXA775" s="508"/>
      <c r="QXB775" s="508"/>
      <c r="QXC775" s="508"/>
      <c r="QXD775" s="508"/>
      <c r="QXE775" s="168"/>
      <c r="QXF775" s="168"/>
      <c r="QXG775" s="168"/>
      <c r="QXH775" s="168"/>
      <c r="QXI775" s="168"/>
      <c r="QXJ775" s="168"/>
      <c r="QXK775" s="168"/>
      <c r="QXL775" s="168"/>
      <c r="QXM775" s="168"/>
      <c r="QXN775" s="168"/>
      <c r="QXO775" s="168"/>
      <c r="QXP775" s="168"/>
      <c r="QXQ775" s="168"/>
      <c r="QXR775" s="168"/>
      <c r="QXS775" s="168"/>
      <c r="QXT775" s="168"/>
      <c r="QXU775" s="168"/>
      <c r="QXV775" s="168"/>
      <c r="QXW775" s="168"/>
      <c r="QXX775" s="168"/>
      <c r="QXY775" s="168"/>
      <c r="QXZ775" s="168"/>
      <c r="QYA775" s="168"/>
      <c r="QYB775" s="168"/>
      <c r="QYC775" s="168"/>
      <c r="QYD775" s="168"/>
      <c r="QYE775" s="168"/>
      <c r="QYF775" s="168"/>
      <c r="QYG775" s="168"/>
      <c r="QYH775" s="168"/>
      <c r="QYI775" s="168"/>
      <c r="QYJ775" s="168"/>
      <c r="QYK775" s="168"/>
      <c r="QYL775" s="168"/>
      <c r="QYM775" s="168"/>
      <c r="QYN775" s="168"/>
      <c r="QYO775" s="168"/>
      <c r="QYP775" s="168"/>
      <c r="QYQ775" s="168"/>
      <c r="QYR775" s="168"/>
      <c r="QYS775" s="168"/>
      <c r="QYT775" s="168"/>
      <c r="QYU775" s="168"/>
      <c r="QYV775" s="168"/>
      <c r="QYW775" s="508"/>
      <c r="QYX775" s="508"/>
      <c r="QYY775" s="508"/>
      <c r="QYZ775" s="508"/>
      <c r="QZA775" s="508"/>
      <c r="QZB775" s="508"/>
      <c r="QZC775" s="508"/>
      <c r="QZD775" s="508"/>
      <c r="QZE775" s="508"/>
      <c r="QZF775" s="508"/>
      <c r="QZG775" s="508"/>
      <c r="QZH775" s="508"/>
      <c r="QZI775" s="508"/>
      <c r="QZJ775" s="508"/>
      <c r="QZK775" s="508"/>
      <c r="QZL775" s="508"/>
      <c r="QZM775" s="508"/>
      <c r="QZN775" s="508"/>
      <c r="QZO775" s="508"/>
      <c r="QZP775" s="508"/>
      <c r="QZQ775" s="508"/>
      <c r="QZR775" s="508"/>
      <c r="QZS775" s="508"/>
      <c r="QZT775" s="508"/>
      <c r="QZU775" s="89"/>
      <c r="QZV775" s="89"/>
      <c r="QZW775" s="89"/>
      <c r="QZX775" s="89"/>
      <c r="QZY775" s="89"/>
      <c r="QZZ775" s="508"/>
      <c r="RAA775" s="508"/>
      <c r="RAB775" s="89"/>
      <c r="RAC775" s="89"/>
      <c r="RAD775" s="508"/>
      <c r="RAE775" s="508"/>
      <c r="RAF775" s="89"/>
      <c r="RAG775" s="89"/>
      <c r="RAH775" s="508"/>
      <c r="RAI775" s="508"/>
      <c r="RAJ775" s="508"/>
      <c r="RAK775" s="508"/>
      <c r="RAL775" s="508"/>
      <c r="RAM775" s="508"/>
      <c r="RAN775" s="508"/>
      <c r="RAO775" s="89"/>
      <c r="RAP775" s="89"/>
      <c r="RAQ775" s="508"/>
      <c r="RAR775" s="508"/>
      <c r="RAS775" s="89"/>
      <c r="RAT775" s="89"/>
      <c r="RAU775" s="508"/>
      <c r="RAV775" s="508"/>
      <c r="RAW775" s="508"/>
      <c r="RAX775" s="508"/>
      <c r="RAY775" s="508"/>
      <c r="RAZ775" s="203"/>
      <c r="RBA775" s="107"/>
      <c r="RBB775" s="508"/>
      <c r="RBC775" s="508"/>
      <c r="RBD775" s="508"/>
      <c r="RBE775" s="508"/>
      <c r="RBF775" s="508"/>
      <c r="RBG775" s="508"/>
      <c r="RBH775" s="508"/>
      <c r="RBI775" s="168"/>
      <c r="RBJ775" s="168"/>
      <c r="RBK775" s="168"/>
      <c r="RBL775" s="168"/>
      <c r="RBM775" s="168"/>
      <c r="RBN775" s="168"/>
      <c r="RBO775" s="168"/>
      <c r="RBP775" s="168"/>
      <c r="RBQ775" s="168"/>
      <c r="RBR775" s="168"/>
      <c r="RBS775" s="168"/>
      <c r="RBT775" s="168"/>
      <c r="RBU775" s="168"/>
      <c r="RBV775" s="168"/>
      <c r="RBW775" s="168"/>
      <c r="RBX775" s="168"/>
      <c r="RBY775" s="168"/>
      <c r="RBZ775" s="168"/>
      <c r="RCA775" s="168"/>
      <c r="RCB775" s="168"/>
      <c r="RCC775" s="168"/>
      <c r="RCD775" s="168"/>
      <c r="RCE775" s="168"/>
      <c r="RCF775" s="168"/>
      <c r="RCG775" s="168"/>
      <c r="RCH775" s="168"/>
      <c r="RCI775" s="168"/>
      <c r="RCJ775" s="168"/>
      <c r="RCK775" s="168"/>
      <c r="RCL775" s="168"/>
      <c r="RCM775" s="168"/>
      <c r="RCN775" s="168"/>
      <c r="RCO775" s="168"/>
      <c r="RCP775" s="168"/>
      <c r="RCQ775" s="168"/>
      <c r="RCR775" s="168"/>
      <c r="RCS775" s="168"/>
      <c r="RCT775" s="168"/>
      <c r="RCU775" s="168"/>
      <c r="RCV775" s="168"/>
      <c r="RCW775" s="168"/>
      <c r="RCX775" s="168"/>
      <c r="RCY775" s="168"/>
      <c r="RCZ775" s="168"/>
      <c r="RDA775" s="508"/>
      <c r="RDB775" s="508"/>
      <c r="RDC775" s="508"/>
      <c r="RDD775" s="508"/>
      <c r="RDE775" s="508"/>
      <c r="RDF775" s="508"/>
      <c r="RDG775" s="508"/>
      <c r="RDH775" s="508"/>
      <c r="RDI775" s="508"/>
      <c r="RDJ775" s="508"/>
      <c r="RDK775" s="508"/>
      <c r="RDL775" s="508"/>
      <c r="RDM775" s="508"/>
      <c r="RDN775" s="508"/>
      <c r="RDO775" s="508"/>
      <c r="RDP775" s="508"/>
      <c r="RDQ775" s="508"/>
      <c r="RDR775" s="508"/>
      <c r="RDS775" s="508"/>
      <c r="RDT775" s="508"/>
      <c r="RDU775" s="508"/>
      <c r="RDV775" s="508"/>
      <c r="RDW775" s="508"/>
    </row>
    <row r="776" spans="1:12295" s="25" customFormat="1" ht="35.25" customHeight="1" x14ac:dyDescent="0.25">
      <c r="B776" s="211"/>
      <c r="C776" s="97" t="s">
        <v>31</v>
      </c>
      <c r="D776" s="166">
        <f t="shared" si="1479"/>
        <v>125000</v>
      </c>
      <c r="E776" s="993">
        <v>79099.122180000006</v>
      </c>
      <c r="F776" s="834"/>
      <c r="G776" s="834"/>
      <c r="H776" s="834"/>
      <c r="I776" s="834">
        <f>38375.38457+7525.49325</f>
        <v>45900.877820000002</v>
      </c>
      <c r="J776" s="834">
        <f>K776-D776</f>
        <v>-111431.27035999999</v>
      </c>
      <c r="K776" s="166">
        <f t="shared" si="1481"/>
        <v>13568.72964</v>
      </c>
      <c r="L776" s="695">
        <f t="shared" si="1482"/>
        <v>0.10854983711999999</v>
      </c>
      <c r="M776" s="983">
        <v>13568.72964</v>
      </c>
      <c r="N776" s="695">
        <f t="shared" ref="N776:N777" si="1490">M776/E776</f>
        <v>0.17154083719314417</v>
      </c>
      <c r="O776" s="114"/>
      <c r="P776" s="114"/>
      <c r="Q776" s="114"/>
      <c r="R776" s="114"/>
      <c r="S776" s="114"/>
      <c r="T776" s="114"/>
      <c r="U776" s="166">
        <v>0</v>
      </c>
      <c r="V776" s="114">
        <f>W776+X776+Y776</f>
        <v>0</v>
      </c>
      <c r="W776" s="114"/>
      <c r="X776" s="114"/>
      <c r="Y776" s="118"/>
      <c r="Z776" s="114">
        <f>AA776+AB776+AC776</f>
        <v>86529.4</v>
      </c>
      <c r="AA776" s="114">
        <v>86529.4</v>
      </c>
      <c r="AB776" s="114"/>
      <c r="AC776" s="118"/>
      <c r="AD776" s="695">
        <f t="shared" ref="AD776:AD783" si="1491">U776/I776</f>
        <v>0</v>
      </c>
      <c r="AE776" s="166">
        <f t="shared" si="1483"/>
        <v>13568.72964</v>
      </c>
      <c r="AF776" s="695">
        <f t="shared" si="1484"/>
        <v>0.10854983711999999</v>
      </c>
      <c r="AG776" s="166">
        <f>'[6]1 квартал'!$H$647</f>
        <v>13568.72964</v>
      </c>
      <c r="AH776" s="695">
        <f t="shared" si="1485"/>
        <v>0.17154083719314417</v>
      </c>
      <c r="AI776" s="114"/>
      <c r="AJ776" s="114"/>
      <c r="AK776" s="114"/>
      <c r="AL776" s="114"/>
      <c r="AM776" s="114"/>
      <c r="AN776" s="114"/>
      <c r="AO776" s="114">
        <f>U776</f>
        <v>0</v>
      </c>
      <c r="AP776" s="114">
        <f>AT776-AE776</f>
        <v>65530.392540000008</v>
      </c>
      <c r="AQ776" s="695">
        <f t="shared" ref="AQ776:AQ777" si="1492">AO776/I776</f>
        <v>0</v>
      </c>
      <c r="AR776" s="166">
        <f t="shared" si="1486"/>
        <v>117474.50675</v>
      </c>
      <c r="AS776" s="695">
        <f t="shared" si="1487"/>
        <v>0.93979605399999999</v>
      </c>
      <c r="AT776" s="114">
        <f>E776</f>
        <v>79099.122180000006</v>
      </c>
      <c r="AU776" s="695">
        <f t="shared" si="1488"/>
        <v>1</v>
      </c>
      <c r="AV776" s="114"/>
      <c r="AW776" s="695"/>
      <c r="AX776" s="952"/>
      <c r="AY776" s="695"/>
      <c r="AZ776" s="114"/>
      <c r="BA776" s="695"/>
      <c r="BB776" s="166">
        <v>38375.384570000002</v>
      </c>
      <c r="BC776" s="114"/>
      <c r="BD776" s="118"/>
      <c r="BE776" s="622">
        <f t="shared" si="1476"/>
        <v>0</v>
      </c>
      <c r="BF776" s="114">
        <v>0</v>
      </c>
      <c r="BG776" s="114"/>
      <c r="BH776" s="114"/>
      <c r="BI776" s="118"/>
      <c r="BJ776" s="114">
        <f>BK776+BL776+BM776</f>
        <v>0</v>
      </c>
      <c r="BK776" s="114"/>
      <c r="BL776" s="114"/>
      <c r="BM776" s="118"/>
      <c r="BN776" s="114">
        <f>BO776+BR776+BS776</f>
        <v>125000</v>
      </c>
      <c r="BO776" s="114">
        <v>125000</v>
      </c>
      <c r="BP776" s="114"/>
      <c r="BQ776" s="114"/>
      <c r="BR776" s="114"/>
      <c r="BS776" s="118"/>
      <c r="BT776" s="114">
        <f>BV776-BN776</f>
        <v>0</v>
      </c>
      <c r="BU776" s="622">
        <f t="shared" si="1489"/>
        <v>125000</v>
      </c>
      <c r="BV776" s="114">
        <v>125000</v>
      </c>
      <c r="BW776" s="114"/>
      <c r="BX776" s="114"/>
      <c r="BY776" s="114"/>
      <c r="BZ776" s="118"/>
      <c r="CE776" s="695">
        <f t="shared" si="1474"/>
        <v>0.83604903419252297</v>
      </c>
    </row>
    <row r="777" spans="1:12295" s="963" customFormat="1" ht="27.75" customHeight="1" x14ac:dyDescent="0.25">
      <c r="B777" s="964"/>
      <c r="C777" s="965" t="s">
        <v>397</v>
      </c>
      <c r="D777" s="966">
        <f t="shared" si="1479"/>
        <v>500000</v>
      </c>
      <c r="E777" s="966">
        <v>316396.48881000001</v>
      </c>
      <c r="F777" s="966"/>
      <c r="G777" s="966"/>
      <c r="H777" s="966"/>
      <c r="I777" s="966">
        <f>153501.53821+30101.97298</f>
        <v>183603.51118999999</v>
      </c>
      <c r="J777" s="966">
        <f>K777-D777</f>
        <v>-445725.08143999998</v>
      </c>
      <c r="K777" s="966">
        <f t="shared" si="1481"/>
        <v>54274.918559999998</v>
      </c>
      <c r="L777" s="967">
        <f t="shared" si="1482"/>
        <v>0.10854983711999999</v>
      </c>
      <c r="M777" s="966">
        <v>54274.918559999998</v>
      </c>
      <c r="N777" s="967">
        <f t="shared" si="1490"/>
        <v>0.17154083714434884</v>
      </c>
      <c r="O777" s="968"/>
      <c r="P777" s="968"/>
      <c r="Q777" s="968"/>
      <c r="R777" s="968"/>
      <c r="S777" s="968"/>
      <c r="T777" s="968"/>
      <c r="U777" s="966">
        <v>0</v>
      </c>
      <c r="V777" s="968">
        <f>W777+X777+Y777</f>
        <v>0</v>
      </c>
      <c r="W777" s="968"/>
      <c r="X777" s="968"/>
      <c r="Y777" s="968"/>
      <c r="Z777" s="968">
        <f>AA777+AB777+AC777</f>
        <v>346117.6</v>
      </c>
      <c r="AA777" s="968">
        <v>346117.6</v>
      </c>
      <c r="AB777" s="968"/>
      <c r="AC777" s="968"/>
      <c r="AD777" s="967">
        <f t="shared" si="1491"/>
        <v>0</v>
      </c>
      <c r="AE777" s="966">
        <f t="shared" si="1483"/>
        <v>54274.918559999998</v>
      </c>
      <c r="AF777" s="967">
        <f t="shared" si="1484"/>
        <v>0.10854983711999999</v>
      </c>
      <c r="AG777" s="966">
        <f>'[6]1 квартал'!$H$646</f>
        <v>54274.918559999998</v>
      </c>
      <c r="AH777" s="967">
        <f t="shared" si="1485"/>
        <v>0.17154083714434884</v>
      </c>
      <c r="AI777" s="968"/>
      <c r="AJ777" s="968"/>
      <c r="AK777" s="968"/>
      <c r="AL777" s="968"/>
      <c r="AM777" s="968"/>
      <c r="AN777" s="968"/>
      <c r="AO777" s="968">
        <f>U777</f>
        <v>0</v>
      </c>
      <c r="AP777" s="968">
        <f>AT777-AE777</f>
        <v>262121.57025000002</v>
      </c>
      <c r="AQ777" s="967">
        <f t="shared" si="1492"/>
        <v>0</v>
      </c>
      <c r="AR777" s="966">
        <f t="shared" si="1486"/>
        <v>469898.02702000004</v>
      </c>
      <c r="AS777" s="967">
        <f t="shared" si="1487"/>
        <v>0.93979605404000011</v>
      </c>
      <c r="AT777" s="968">
        <f>E777</f>
        <v>316396.48881000001</v>
      </c>
      <c r="AU777" s="967">
        <f t="shared" si="1488"/>
        <v>1</v>
      </c>
      <c r="AV777" s="968"/>
      <c r="AW777" s="967"/>
      <c r="AX777" s="966"/>
      <c r="AY777" s="967"/>
      <c r="AZ777" s="968"/>
      <c r="BA777" s="967"/>
      <c r="BB777" s="966">
        <v>153501.53821</v>
      </c>
      <c r="BC777" s="968"/>
      <c r="BD777" s="968"/>
      <c r="BE777" s="968">
        <f t="shared" si="1476"/>
        <v>0</v>
      </c>
      <c r="BF777" s="968">
        <v>0</v>
      </c>
      <c r="BG777" s="968"/>
      <c r="BH777" s="968"/>
      <c r="BI777" s="968"/>
      <c r="BJ777" s="968">
        <f>BK777+BL777+BM777</f>
        <v>0</v>
      </c>
      <c r="BK777" s="968"/>
      <c r="BL777" s="968"/>
      <c r="BM777" s="968"/>
      <c r="BN777" s="968">
        <f>BO777+BR777+BS777</f>
        <v>500000</v>
      </c>
      <c r="BO777" s="968">
        <v>500000</v>
      </c>
      <c r="BP777" s="968"/>
      <c r="BQ777" s="968"/>
      <c r="BR777" s="968"/>
      <c r="BS777" s="968"/>
      <c r="BT777" s="968">
        <f>BV777-BN777</f>
        <v>0</v>
      </c>
      <c r="BU777" s="968">
        <f t="shared" si="1489"/>
        <v>500000</v>
      </c>
      <c r="BV777" s="968">
        <v>500000</v>
      </c>
      <c r="BW777" s="968"/>
      <c r="BX777" s="968"/>
      <c r="BY777" s="968"/>
      <c r="BZ777" s="968"/>
      <c r="CE777" s="967">
        <f t="shared" si="1474"/>
        <v>0.83604903422108678</v>
      </c>
    </row>
    <row r="778" spans="1:12295" s="314" customFormat="1" ht="45.75" hidden="1" customHeight="1" x14ac:dyDescent="0.25">
      <c r="B778" s="315"/>
      <c r="C778" s="97" t="s">
        <v>309</v>
      </c>
      <c r="D778" s="852"/>
      <c r="E778" s="852"/>
      <c r="F778" s="852"/>
      <c r="G778" s="852"/>
      <c r="H778" s="852"/>
      <c r="I778" s="852"/>
      <c r="J778" s="852"/>
      <c r="K778" s="834"/>
      <c r="L778" s="695" t="e">
        <f t="shared" si="1482"/>
        <v>#DIV/0!</v>
      </c>
      <c r="M778" s="852"/>
      <c r="N778" s="114"/>
      <c r="O778" s="317"/>
      <c r="P778" s="114"/>
      <c r="Q778" s="317"/>
      <c r="R778" s="114"/>
      <c r="S778" s="317"/>
      <c r="T778" s="114"/>
      <c r="U778" s="317"/>
      <c r="V778" s="317"/>
      <c r="W778" s="317"/>
      <c r="X778" s="317"/>
      <c r="Y778" s="317"/>
      <c r="Z778" s="317"/>
      <c r="AA778" s="317"/>
      <c r="AB778" s="317"/>
      <c r="AC778" s="317"/>
      <c r="AD778" s="695" t="e">
        <f t="shared" si="1491"/>
        <v>#DIV/0!</v>
      </c>
      <c r="AE778" s="852"/>
      <c r="AF778" s="695" t="e">
        <f t="shared" si="1484"/>
        <v>#DIV/0!</v>
      </c>
      <c r="AG778" s="852"/>
      <c r="AH778" s="695" t="e">
        <f t="shared" si="1485"/>
        <v>#DIV/0!</v>
      </c>
      <c r="AI778" s="317"/>
      <c r="AJ778" s="114"/>
      <c r="AK778" s="317"/>
      <c r="AL778" s="114"/>
      <c r="AM778" s="317"/>
      <c r="AN778" s="114"/>
      <c r="AO778" s="317"/>
      <c r="AP778" s="317"/>
      <c r="AQ778" s="114"/>
      <c r="AR778" s="852"/>
      <c r="AS778" s="695" t="e">
        <f t="shared" si="1487"/>
        <v>#DIV/0!</v>
      </c>
      <c r="AT778" s="852"/>
      <c r="AU778" s="695" t="e">
        <f t="shared" si="1488"/>
        <v>#DIV/0!</v>
      </c>
      <c r="AV778" s="317"/>
      <c r="AW778" s="695" t="e">
        <f t="shared" ref="AW778:AW788" si="1493">AV778/F778</f>
        <v>#DIV/0!</v>
      </c>
      <c r="AX778" s="852"/>
      <c r="AY778" s="695" t="e">
        <f t="shared" ref="AY778:AY789" si="1494">AX778/G778</f>
        <v>#DIV/0!</v>
      </c>
      <c r="AZ778" s="317"/>
      <c r="BA778" s="695" t="e">
        <f t="shared" ref="BA778:BA785" si="1495">AZ778/H778</f>
        <v>#DIV/0!</v>
      </c>
      <c r="BB778" s="317"/>
      <c r="BC778" s="317"/>
      <c r="BD778" s="317"/>
      <c r="BE778" s="317"/>
      <c r="BF778" s="317"/>
      <c r="BG778" s="317"/>
      <c r="BH778" s="317"/>
      <c r="BI778" s="317"/>
      <c r="BJ778" s="317"/>
      <c r="BK778" s="317"/>
      <c r="BL778" s="317"/>
      <c r="BM778" s="317"/>
      <c r="BN778" s="317"/>
      <c r="BO778" s="317"/>
      <c r="BP778" s="317"/>
      <c r="BQ778" s="317"/>
      <c r="BR778" s="317"/>
      <c r="BS778" s="317"/>
      <c r="BT778" s="317"/>
      <c r="BU778" s="317"/>
      <c r="BV778" s="317"/>
      <c r="BW778" s="317"/>
      <c r="BX778" s="317"/>
      <c r="BY778" s="317"/>
      <c r="BZ778" s="317"/>
      <c r="CE778" s="695" t="e">
        <f t="shared" si="1474"/>
        <v>#DIV/0!</v>
      </c>
    </row>
    <row r="779" spans="1:12295" s="314" customFormat="1" ht="45.75" hidden="1" customHeight="1" x14ac:dyDescent="0.25">
      <c r="B779" s="315"/>
      <c r="C779" s="97" t="s">
        <v>31</v>
      </c>
      <c r="D779" s="852"/>
      <c r="E779" s="852"/>
      <c r="F779" s="852"/>
      <c r="G779" s="852"/>
      <c r="H779" s="852"/>
      <c r="I779" s="852"/>
      <c r="J779" s="852"/>
      <c r="K779" s="834"/>
      <c r="L779" s="695" t="e">
        <f t="shared" si="1482"/>
        <v>#DIV/0!</v>
      </c>
      <c r="M779" s="852"/>
      <c r="N779" s="114"/>
      <c r="O779" s="317"/>
      <c r="P779" s="114"/>
      <c r="Q779" s="317"/>
      <c r="R779" s="114"/>
      <c r="S779" s="317"/>
      <c r="T779" s="114"/>
      <c r="U779" s="317"/>
      <c r="V779" s="317"/>
      <c r="W779" s="317"/>
      <c r="X779" s="317"/>
      <c r="Y779" s="317"/>
      <c r="Z779" s="317"/>
      <c r="AA779" s="317"/>
      <c r="AB779" s="317"/>
      <c r="AC779" s="317"/>
      <c r="AD779" s="695" t="e">
        <f t="shared" si="1491"/>
        <v>#DIV/0!</v>
      </c>
      <c r="AE779" s="852"/>
      <c r="AF779" s="695" t="e">
        <f t="shared" si="1484"/>
        <v>#DIV/0!</v>
      </c>
      <c r="AG779" s="852"/>
      <c r="AH779" s="695" t="e">
        <f t="shared" si="1485"/>
        <v>#DIV/0!</v>
      </c>
      <c r="AI779" s="317"/>
      <c r="AJ779" s="114"/>
      <c r="AK779" s="317"/>
      <c r="AL779" s="114"/>
      <c r="AM779" s="317"/>
      <c r="AN779" s="114"/>
      <c r="AO779" s="317"/>
      <c r="AP779" s="317"/>
      <c r="AQ779" s="114"/>
      <c r="AR779" s="852"/>
      <c r="AS779" s="695" t="e">
        <f t="shared" si="1487"/>
        <v>#DIV/0!</v>
      </c>
      <c r="AT779" s="852"/>
      <c r="AU779" s="695" t="e">
        <f t="shared" si="1488"/>
        <v>#DIV/0!</v>
      </c>
      <c r="AV779" s="317"/>
      <c r="AW779" s="695" t="e">
        <f t="shared" si="1493"/>
        <v>#DIV/0!</v>
      </c>
      <c r="AX779" s="852"/>
      <c r="AY779" s="695" t="e">
        <f t="shared" si="1494"/>
        <v>#DIV/0!</v>
      </c>
      <c r="AZ779" s="317"/>
      <c r="BA779" s="695" t="e">
        <f t="shared" si="1495"/>
        <v>#DIV/0!</v>
      </c>
      <c r="BB779" s="317"/>
      <c r="BC779" s="317"/>
      <c r="BD779" s="317"/>
      <c r="BE779" s="317"/>
      <c r="BF779" s="317"/>
      <c r="BG779" s="317"/>
      <c r="BH779" s="317"/>
      <c r="BI779" s="317"/>
      <c r="BJ779" s="317"/>
      <c r="BK779" s="317"/>
      <c r="BL779" s="317"/>
      <c r="BM779" s="317"/>
      <c r="BN779" s="317"/>
      <c r="BO779" s="317"/>
      <c r="BP779" s="317"/>
      <c r="BQ779" s="317"/>
      <c r="BR779" s="317"/>
      <c r="BS779" s="317"/>
      <c r="BT779" s="317"/>
      <c r="BU779" s="317"/>
      <c r="BV779" s="317"/>
      <c r="BW779" s="317"/>
      <c r="BX779" s="317"/>
      <c r="BY779" s="317"/>
      <c r="BZ779" s="317"/>
      <c r="CE779" s="695" t="e">
        <f t="shared" si="1474"/>
        <v>#DIV/0!</v>
      </c>
    </row>
    <row r="780" spans="1:12295" s="314" customFormat="1" ht="45.75" hidden="1" customHeight="1" x14ac:dyDescent="0.25">
      <c r="B780" s="315"/>
      <c r="C780" s="316" t="s">
        <v>286</v>
      </c>
      <c r="D780" s="852"/>
      <c r="E780" s="852"/>
      <c r="F780" s="852"/>
      <c r="G780" s="852"/>
      <c r="H780" s="852"/>
      <c r="I780" s="852"/>
      <c r="J780" s="852"/>
      <c r="K780" s="834"/>
      <c r="L780" s="695" t="e">
        <f t="shared" si="1482"/>
        <v>#DIV/0!</v>
      </c>
      <c r="M780" s="852"/>
      <c r="N780" s="114"/>
      <c r="O780" s="317"/>
      <c r="P780" s="114"/>
      <c r="Q780" s="317"/>
      <c r="R780" s="114"/>
      <c r="S780" s="317"/>
      <c r="T780" s="114"/>
      <c r="U780" s="317"/>
      <c r="V780" s="317"/>
      <c r="W780" s="317"/>
      <c r="X780" s="317"/>
      <c r="Y780" s="317"/>
      <c r="Z780" s="317"/>
      <c r="AA780" s="317"/>
      <c r="AB780" s="317"/>
      <c r="AC780" s="317"/>
      <c r="AD780" s="695" t="e">
        <f t="shared" si="1491"/>
        <v>#DIV/0!</v>
      </c>
      <c r="AE780" s="852"/>
      <c r="AF780" s="695" t="e">
        <f t="shared" si="1484"/>
        <v>#DIV/0!</v>
      </c>
      <c r="AG780" s="852"/>
      <c r="AH780" s="695" t="e">
        <f t="shared" si="1485"/>
        <v>#DIV/0!</v>
      </c>
      <c r="AI780" s="317"/>
      <c r="AJ780" s="114"/>
      <c r="AK780" s="317"/>
      <c r="AL780" s="114"/>
      <c r="AM780" s="317"/>
      <c r="AN780" s="114"/>
      <c r="AO780" s="317"/>
      <c r="AP780" s="317"/>
      <c r="AQ780" s="114"/>
      <c r="AR780" s="852"/>
      <c r="AS780" s="695" t="e">
        <f t="shared" si="1487"/>
        <v>#DIV/0!</v>
      </c>
      <c r="AT780" s="852"/>
      <c r="AU780" s="695" t="e">
        <f t="shared" si="1488"/>
        <v>#DIV/0!</v>
      </c>
      <c r="AV780" s="317"/>
      <c r="AW780" s="695" t="e">
        <f t="shared" si="1493"/>
        <v>#DIV/0!</v>
      </c>
      <c r="AX780" s="852"/>
      <c r="AY780" s="695" t="e">
        <f t="shared" si="1494"/>
        <v>#DIV/0!</v>
      </c>
      <c r="AZ780" s="317"/>
      <c r="BA780" s="695" t="e">
        <f t="shared" si="1495"/>
        <v>#DIV/0!</v>
      </c>
      <c r="BB780" s="317"/>
      <c r="BC780" s="317"/>
      <c r="BD780" s="317"/>
      <c r="BE780" s="317"/>
      <c r="BF780" s="317"/>
      <c r="BG780" s="317"/>
      <c r="BH780" s="317"/>
      <c r="BI780" s="317"/>
      <c r="BJ780" s="317"/>
      <c r="BK780" s="317"/>
      <c r="BL780" s="317"/>
      <c r="BM780" s="317"/>
      <c r="BN780" s="317"/>
      <c r="BO780" s="317"/>
      <c r="BP780" s="317"/>
      <c r="BQ780" s="317"/>
      <c r="BR780" s="317"/>
      <c r="BS780" s="317"/>
      <c r="BT780" s="317"/>
      <c r="BU780" s="317"/>
      <c r="BV780" s="317"/>
      <c r="BW780" s="317"/>
      <c r="BX780" s="317"/>
      <c r="BY780" s="317"/>
      <c r="BZ780" s="317"/>
      <c r="CE780" s="695" t="e">
        <f t="shared" si="1474"/>
        <v>#DIV/0!</v>
      </c>
    </row>
    <row r="781" spans="1:12295" s="42" customFormat="1" ht="45.75" hidden="1" customHeight="1" x14ac:dyDescent="0.25">
      <c r="B781" s="503"/>
      <c r="C781" s="97" t="s">
        <v>310</v>
      </c>
      <c r="D781" s="834"/>
      <c r="E781" s="834"/>
      <c r="F781" s="834"/>
      <c r="G781" s="834"/>
      <c r="H781" s="834"/>
      <c r="I781" s="834"/>
      <c r="J781" s="834"/>
      <c r="K781" s="834"/>
      <c r="L781" s="695" t="e">
        <f t="shared" si="1482"/>
        <v>#DIV/0!</v>
      </c>
      <c r="M781" s="952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695" t="e">
        <f t="shared" si="1491"/>
        <v>#DIV/0!</v>
      </c>
      <c r="AE781" s="952"/>
      <c r="AF781" s="695" t="e">
        <f t="shared" si="1484"/>
        <v>#DIV/0!</v>
      </c>
      <c r="AG781" s="987"/>
      <c r="AH781" s="695" t="e">
        <f t="shared" si="1485"/>
        <v>#DIV/0!</v>
      </c>
      <c r="AI781" s="114"/>
      <c r="AJ781" s="114"/>
      <c r="AK781" s="114"/>
      <c r="AL781" s="114"/>
      <c r="AM781" s="114"/>
      <c r="AN781" s="114"/>
      <c r="AO781" s="114"/>
      <c r="AP781" s="114"/>
      <c r="AQ781" s="114"/>
      <c r="AR781" s="834"/>
      <c r="AS781" s="695" t="e">
        <f t="shared" si="1487"/>
        <v>#DIV/0!</v>
      </c>
      <c r="AT781" s="952"/>
      <c r="AU781" s="695" t="e">
        <f t="shared" si="1488"/>
        <v>#DIV/0!</v>
      </c>
      <c r="AV781" s="114"/>
      <c r="AW781" s="695" t="e">
        <f t="shared" si="1493"/>
        <v>#DIV/0!</v>
      </c>
      <c r="AX781" s="952"/>
      <c r="AY781" s="695" t="e">
        <f t="shared" si="1494"/>
        <v>#DIV/0!</v>
      </c>
      <c r="AZ781" s="114"/>
      <c r="BA781" s="695" t="e">
        <f t="shared" si="1495"/>
        <v>#DIV/0!</v>
      </c>
      <c r="BB781" s="114"/>
      <c r="BC781" s="114"/>
      <c r="BD781" s="114"/>
      <c r="BE781" s="114"/>
      <c r="BF781" s="114"/>
      <c r="BG781" s="114"/>
      <c r="BH781" s="114"/>
      <c r="BI781" s="114"/>
      <c r="BJ781" s="114"/>
      <c r="BK781" s="114"/>
      <c r="BL781" s="114"/>
      <c r="BM781" s="114"/>
      <c r="BN781" s="114"/>
      <c r="BO781" s="114"/>
      <c r="BP781" s="114"/>
      <c r="BQ781" s="114"/>
      <c r="BR781" s="114"/>
      <c r="BS781" s="114"/>
      <c r="BT781" s="114"/>
      <c r="BU781" s="114"/>
      <c r="BV781" s="114"/>
      <c r="BW781" s="114"/>
      <c r="BX781" s="114"/>
      <c r="BY781" s="114"/>
      <c r="BZ781" s="114"/>
      <c r="CE781" s="695" t="e">
        <f t="shared" si="1474"/>
        <v>#DIV/0!</v>
      </c>
    </row>
    <row r="782" spans="1:12295" s="37" customFormat="1" ht="45.75" hidden="1" customHeight="1" x14ac:dyDescent="0.25">
      <c r="B782" s="503"/>
      <c r="C782" s="97" t="s">
        <v>31</v>
      </c>
      <c r="D782" s="834"/>
      <c r="E782" s="834"/>
      <c r="F782" s="834"/>
      <c r="G782" s="834"/>
      <c r="H782" s="834"/>
      <c r="I782" s="834"/>
      <c r="J782" s="834"/>
      <c r="K782" s="834"/>
      <c r="L782" s="695" t="e">
        <f t="shared" si="1482"/>
        <v>#DIV/0!</v>
      </c>
      <c r="M782" s="952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695" t="e">
        <f t="shared" si="1491"/>
        <v>#DIV/0!</v>
      </c>
      <c r="AE782" s="952"/>
      <c r="AF782" s="695" t="e">
        <f t="shared" si="1484"/>
        <v>#DIV/0!</v>
      </c>
      <c r="AG782" s="987"/>
      <c r="AH782" s="695" t="e">
        <f t="shared" si="1485"/>
        <v>#DIV/0!</v>
      </c>
      <c r="AI782" s="114"/>
      <c r="AJ782" s="114"/>
      <c r="AK782" s="114"/>
      <c r="AL782" s="114"/>
      <c r="AM782" s="114"/>
      <c r="AN782" s="114"/>
      <c r="AO782" s="114"/>
      <c r="AP782" s="114"/>
      <c r="AQ782" s="114"/>
      <c r="AR782" s="834"/>
      <c r="AS782" s="695" t="e">
        <f t="shared" si="1487"/>
        <v>#DIV/0!</v>
      </c>
      <c r="AT782" s="952"/>
      <c r="AU782" s="695" t="e">
        <f t="shared" si="1488"/>
        <v>#DIV/0!</v>
      </c>
      <c r="AV782" s="114"/>
      <c r="AW782" s="695" t="e">
        <f t="shared" si="1493"/>
        <v>#DIV/0!</v>
      </c>
      <c r="AX782" s="952"/>
      <c r="AY782" s="695" t="e">
        <f t="shared" si="1494"/>
        <v>#DIV/0!</v>
      </c>
      <c r="AZ782" s="114"/>
      <c r="BA782" s="695" t="e">
        <f t="shared" si="1495"/>
        <v>#DIV/0!</v>
      </c>
      <c r="BB782" s="114"/>
      <c r="BC782" s="114"/>
      <c r="BD782" s="114"/>
      <c r="BE782" s="114"/>
      <c r="BF782" s="114"/>
      <c r="BG782" s="114"/>
      <c r="BH782" s="114"/>
      <c r="BI782" s="114"/>
      <c r="BJ782" s="114"/>
      <c r="BK782" s="114"/>
      <c r="BL782" s="114"/>
      <c r="BM782" s="114"/>
      <c r="BN782" s="114"/>
      <c r="BO782" s="114"/>
      <c r="BP782" s="114"/>
      <c r="BQ782" s="114"/>
      <c r="BR782" s="114"/>
      <c r="BS782" s="114"/>
      <c r="BT782" s="114"/>
      <c r="BU782" s="114"/>
      <c r="BV782" s="114"/>
      <c r="BW782" s="114"/>
      <c r="BX782" s="114"/>
      <c r="BY782" s="114"/>
      <c r="BZ782" s="114"/>
      <c r="CE782" s="695" t="e">
        <f t="shared" si="1474"/>
        <v>#DIV/0!</v>
      </c>
    </row>
    <row r="783" spans="1:12295" s="314" customFormat="1" ht="45.75" hidden="1" customHeight="1" x14ac:dyDescent="0.25">
      <c r="B783" s="315"/>
      <c r="C783" s="316" t="s">
        <v>286</v>
      </c>
      <c r="D783" s="852"/>
      <c r="E783" s="852"/>
      <c r="F783" s="852"/>
      <c r="G783" s="852"/>
      <c r="H783" s="852"/>
      <c r="I783" s="852"/>
      <c r="J783" s="852"/>
      <c r="K783" s="834"/>
      <c r="L783" s="695" t="e">
        <f t="shared" si="1482"/>
        <v>#DIV/0!</v>
      </c>
      <c r="M783" s="852"/>
      <c r="N783" s="114"/>
      <c r="O783" s="317"/>
      <c r="P783" s="114"/>
      <c r="Q783" s="317"/>
      <c r="R783" s="114"/>
      <c r="S783" s="317"/>
      <c r="T783" s="114"/>
      <c r="U783" s="317"/>
      <c r="V783" s="317"/>
      <c r="W783" s="317"/>
      <c r="X783" s="317"/>
      <c r="Y783" s="317"/>
      <c r="Z783" s="317"/>
      <c r="AA783" s="317"/>
      <c r="AB783" s="317"/>
      <c r="AC783" s="317"/>
      <c r="AD783" s="695" t="e">
        <f t="shared" si="1491"/>
        <v>#DIV/0!</v>
      </c>
      <c r="AE783" s="852"/>
      <c r="AF783" s="695" t="e">
        <f t="shared" si="1484"/>
        <v>#DIV/0!</v>
      </c>
      <c r="AG783" s="852"/>
      <c r="AH783" s="695" t="e">
        <f t="shared" si="1485"/>
        <v>#DIV/0!</v>
      </c>
      <c r="AI783" s="317"/>
      <c r="AJ783" s="114"/>
      <c r="AK783" s="317"/>
      <c r="AL783" s="114"/>
      <c r="AM783" s="317"/>
      <c r="AN783" s="114"/>
      <c r="AO783" s="317"/>
      <c r="AP783" s="317"/>
      <c r="AQ783" s="114"/>
      <c r="AR783" s="852"/>
      <c r="AS783" s="695" t="e">
        <f t="shared" si="1487"/>
        <v>#DIV/0!</v>
      </c>
      <c r="AT783" s="852"/>
      <c r="AU783" s="695" t="e">
        <f t="shared" si="1488"/>
        <v>#DIV/0!</v>
      </c>
      <c r="AV783" s="317"/>
      <c r="AW783" s="695" t="e">
        <f t="shared" si="1493"/>
        <v>#DIV/0!</v>
      </c>
      <c r="AX783" s="852"/>
      <c r="AY783" s="695" t="e">
        <f t="shared" si="1494"/>
        <v>#DIV/0!</v>
      </c>
      <c r="AZ783" s="317"/>
      <c r="BA783" s="695" t="e">
        <f t="shared" si="1495"/>
        <v>#DIV/0!</v>
      </c>
      <c r="BB783" s="317"/>
      <c r="BC783" s="317"/>
      <c r="BD783" s="317"/>
      <c r="BE783" s="317"/>
      <c r="BF783" s="317"/>
      <c r="BG783" s="317"/>
      <c r="BH783" s="317"/>
      <c r="BI783" s="317"/>
      <c r="BJ783" s="317"/>
      <c r="BK783" s="317"/>
      <c r="BL783" s="317"/>
      <c r="BM783" s="317"/>
      <c r="BN783" s="317"/>
      <c r="BO783" s="317"/>
      <c r="BP783" s="317"/>
      <c r="BQ783" s="317"/>
      <c r="BR783" s="317"/>
      <c r="BS783" s="317"/>
      <c r="BT783" s="317"/>
      <c r="BU783" s="317"/>
      <c r="BV783" s="317"/>
      <c r="BW783" s="317"/>
      <c r="BX783" s="317"/>
      <c r="BY783" s="317"/>
      <c r="BZ783" s="317"/>
      <c r="CE783" s="695" t="e">
        <f t="shared" si="1474"/>
        <v>#DIV/0!</v>
      </c>
    </row>
    <row r="784" spans="1:12295" s="314" customFormat="1" ht="122.25" hidden="1" customHeight="1" x14ac:dyDescent="0.25">
      <c r="B784" s="526" t="s">
        <v>467</v>
      </c>
      <c r="C784" s="99" t="s">
        <v>444</v>
      </c>
      <c r="D784" s="168">
        <f>I784</f>
        <v>0</v>
      </c>
      <c r="E784" s="852"/>
      <c r="F784" s="852"/>
      <c r="G784" s="852"/>
      <c r="H784" s="852"/>
      <c r="I784" s="168"/>
      <c r="J784" s="168">
        <f>K784-D784</f>
        <v>0</v>
      </c>
      <c r="K784" s="168">
        <f>U784</f>
        <v>0</v>
      </c>
      <c r="L784" s="695" t="e">
        <f t="shared" si="1482"/>
        <v>#DIV/0!</v>
      </c>
      <c r="M784" s="852"/>
      <c r="N784" s="114"/>
      <c r="O784" s="317"/>
      <c r="P784" s="114"/>
      <c r="Q784" s="317"/>
      <c r="R784" s="114"/>
      <c r="S784" s="317"/>
      <c r="T784" s="114"/>
      <c r="U784" s="628"/>
      <c r="V784" s="317"/>
      <c r="W784" s="317"/>
      <c r="X784" s="317"/>
      <c r="Y784" s="317"/>
      <c r="Z784" s="317"/>
      <c r="AA784" s="317"/>
      <c r="AB784" s="317"/>
      <c r="AC784" s="317"/>
      <c r="AD784" s="114"/>
      <c r="AE784" s="168">
        <v>0</v>
      </c>
      <c r="AF784" s="695" t="e">
        <f t="shared" si="1484"/>
        <v>#DIV/0!</v>
      </c>
      <c r="AG784" s="168"/>
      <c r="AH784" s="695">
        <v>0</v>
      </c>
      <c r="AI784" s="661"/>
      <c r="AJ784" s="683"/>
      <c r="AK784" s="661"/>
      <c r="AL784" s="683"/>
      <c r="AM784" s="661"/>
      <c r="AN784" s="683"/>
      <c r="AO784" s="661"/>
      <c r="AP784" s="661">
        <v>0</v>
      </c>
      <c r="AQ784" s="683"/>
      <c r="AR784" s="168">
        <v>0</v>
      </c>
      <c r="AS784" s="695" t="e">
        <f t="shared" si="1487"/>
        <v>#DIV/0!</v>
      </c>
      <c r="AT784" s="168"/>
      <c r="AU784" s="695"/>
      <c r="AV784" s="661"/>
      <c r="AW784" s="695"/>
      <c r="AX784" s="168"/>
      <c r="AY784" s="695"/>
      <c r="AZ784" s="661"/>
      <c r="BA784" s="695"/>
      <c r="BB784" s="661"/>
      <c r="BC784" s="661"/>
      <c r="BD784" s="661"/>
      <c r="BE784" s="661"/>
      <c r="BF784" s="661"/>
      <c r="BG784" s="661"/>
      <c r="BH784" s="661"/>
      <c r="BI784" s="661"/>
      <c r="BJ784" s="661"/>
      <c r="BK784" s="661"/>
      <c r="BL784" s="661"/>
      <c r="BM784" s="661"/>
      <c r="BN784" s="661">
        <v>0</v>
      </c>
      <c r="BO784" s="661"/>
      <c r="BP784" s="661"/>
      <c r="BQ784" s="661"/>
      <c r="BR784" s="661"/>
      <c r="BS784" s="661"/>
      <c r="BT784" s="661">
        <v>0</v>
      </c>
      <c r="BU784" s="661">
        <v>0</v>
      </c>
      <c r="BV784" s="317"/>
      <c r="BW784" s="317"/>
      <c r="BX784" s="317"/>
      <c r="BY784" s="317"/>
      <c r="BZ784" s="317"/>
      <c r="CE784" s="695" t="e">
        <f t="shared" si="1474"/>
        <v>#DIV/0!</v>
      </c>
    </row>
    <row r="785" spans="1:12295" s="314" customFormat="1" ht="45.75" hidden="1" customHeight="1" x14ac:dyDescent="0.25">
      <c r="B785" s="315"/>
      <c r="C785" s="316"/>
      <c r="D785" s="852"/>
      <c r="E785" s="852"/>
      <c r="F785" s="852"/>
      <c r="G785" s="852"/>
      <c r="H785" s="852"/>
      <c r="I785" s="852"/>
      <c r="J785" s="852"/>
      <c r="K785" s="834"/>
      <c r="L785" s="695" t="e">
        <f t="shared" si="1482"/>
        <v>#DIV/0!</v>
      </c>
      <c r="M785" s="852"/>
      <c r="N785" s="114"/>
      <c r="O785" s="317"/>
      <c r="P785" s="114"/>
      <c r="Q785" s="317"/>
      <c r="R785" s="114"/>
      <c r="S785" s="317"/>
      <c r="T785" s="114"/>
      <c r="U785" s="317"/>
      <c r="V785" s="317"/>
      <c r="W785" s="317"/>
      <c r="X785" s="317"/>
      <c r="Y785" s="317"/>
      <c r="Z785" s="317"/>
      <c r="AA785" s="317"/>
      <c r="AB785" s="317"/>
      <c r="AC785" s="317"/>
      <c r="AD785" s="114"/>
      <c r="AE785" s="852"/>
      <c r="AF785" s="695" t="e">
        <f t="shared" si="1484"/>
        <v>#DIV/0!</v>
      </c>
      <c r="AG785" s="852"/>
      <c r="AH785" s="695" t="e">
        <f t="shared" si="1485"/>
        <v>#DIV/0!</v>
      </c>
      <c r="AI785" s="317"/>
      <c r="AJ785" s="114"/>
      <c r="AK785" s="317"/>
      <c r="AL785" s="114"/>
      <c r="AM785" s="317"/>
      <c r="AN785" s="114"/>
      <c r="AO785" s="317"/>
      <c r="AP785" s="317"/>
      <c r="AQ785" s="114"/>
      <c r="AR785" s="852"/>
      <c r="AS785" s="695" t="e">
        <f t="shared" si="1487"/>
        <v>#DIV/0!</v>
      </c>
      <c r="AT785" s="852"/>
      <c r="AU785" s="695" t="e">
        <f t="shared" si="1488"/>
        <v>#DIV/0!</v>
      </c>
      <c r="AV785" s="317"/>
      <c r="AW785" s="695" t="e">
        <f t="shared" si="1493"/>
        <v>#DIV/0!</v>
      </c>
      <c r="AX785" s="852"/>
      <c r="AY785" s="695" t="e">
        <f t="shared" si="1494"/>
        <v>#DIV/0!</v>
      </c>
      <c r="AZ785" s="317"/>
      <c r="BA785" s="695" t="e">
        <f t="shared" si="1495"/>
        <v>#DIV/0!</v>
      </c>
      <c r="BB785" s="317"/>
      <c r="BC785" s="317"/>
      <c r="BD785" s="317"/>
      <c r="BE785" s="317"/>
      <c r="BF785" s="317"/>
      <c r="BG785" s="317"/>
      <c r="BH785" s="317"/>
      <c r="BI785" s="317"/>
      <c r="BJ785" s="317"/>
      <c r="BK785" s="317"/>
      <c r="BL785" s="317"/>
      <c r="BM785" s="317"/>
      <c r="BN785" s="317"/>
      <c r="BO785" s="317"/>
      <c r="BP785" s="317"/>
      <c r="BQ785" s="317"/>
      <c r="BR785" s="317"/>
      <c r="BS785" s="317"/>
      <c r="BT785" s="317"/>
      <c r="BU785" s="317"/>
      <c r="BV785" s="317"/>
      <c r="BW785" s="317"/>
      <c r="BX785" s="317"/>
      <c r="BY785" s="317"/>
      <c r="BZ785" s="317"/>
      <c r="CE785" s="695" t="e">
        <f t="shared" si="1474"/>
        <v>#DIV/0!</v>
      </c>
    </row>
    <row r="786" spans="1:12295" s="147" customFormat="1" ht="117.75" customHeight="1" x14ac:dyDescent="0.3">
      <c r="B786" s="1108" t="s">
        <v>373</v>
      </c>
      <c r="C786" s="1108"/>
      <c r="D786" s="842">
        <f>E786+F786+G786+H786+I786</f>
        <v>18405417.619269997</v>
      </c>
      <c r="E786" s="842">
        <f>E787+E789+E790</f>
        <v>4304164.9553500004</v>
      </c>
      <c r="F786" s="842">
        <f>F787+F789+F790</f>
        <v>3771226.3802399999</v>
      </c>
      <c r="G786" s="842">
        <f t="shared" ref="G786:AC786" si="1496">G787+G789+G790</f>
        <v>8567342.7547299992</v>
      </c>
      <c r="H786" s="842">
        <f t="shared" si="1496"/>
        <v>0</v>
      </c>
      <c r="I786" s="842">
        <f t="shared" si="1496"/>
        <v>1762683.5289500002</v>
      </c>
      <c r="J786" s="842">
        <f>K786-D786</f>
        <v>-16625784.399989996</v>
      </c>
      <c r="K786" s="842">
        <f>M786+O786+Q786+S786+U786</f>
        <v>1779633.2192800001</v>
      </c>
      <c r="L786" s="695">
        <f t="shared" si="1482"/>
        <v>9.6690727485410063E-2</v>
      </c>
      <c r="M786" s="842">
        <f>M787+M789+M790</f>
        <v>591020.06450000009</v>
      </c>
      <c r="N786" s="695">
        <f>M786/E786</f>
        <v>0.13731352553423229</v>
      </c>
      <c r="O786" s="842">
        <f>O787+O789+O790</f>
        <v>964115.58715000004</v>
      </c>
      <c r="P786" s="695">
        <f>O786/F786</f>
        <v>0.25565041446508019</v>
      </c>
      <c r="Q786" s="842">
        <f t="shared" ref="Q786" si="1497">Q787+Q789+Q790</f>
        <v>115497.56762999999</v>
      </c>
      <c r="R786" s="695">
        <f>Q786/G786</f>
        <v>1.3481142395783593E-2</v>
      </c>
      <c r="S786" s="627">
        <f t="shared" ref="S786:U786" si="1498">S787+S789+S790</f>
        <v>0</v>
      </c>
      <c r="T786" s="683">
        <v>0</v>
      </c>
      <c r="U786" s="627">
        <f t="shared" si="1498"/>
        <v>109000</v>
      </c>
      <c r="V786" s="627" t="e">
        <f t="shared" si="1496"/>
        <v>#REF!</v>
      </c>
      <c r="W786" s="627" t="e">
        <f t="shared" si="1496"/>
        <v>#REF!</v>
      </c>
      <c r="X786" s="627" t="e">
        <f t="shared" si="1496"/>
        <v>#REF!</v>
      </c>
      <c r="Y786" s="627" t="e">
        <f t="shared" si="1496"/>
        <v>#REF!</v>
      </c>
      <c r="Z786" s="627" t="e">
        <f t="shared" si="1496"/>
        <v>#REF!</v>
      </c>
      <c r="AA786" s="627" t="e">
        <f t="shared" si="1496"/>
        <v>#REF!</v>
      </c>
      <c r="AB786" s="627" t="e">
        <f t="shared" si="1496"/>
        <v>#REF!</v>
      </c>
      <c r="AC786" s="627" t="e">
        <f t="shared" si="1496"/>
        <v>#REF!</v>
      </c>
      <c r="AD786" s="695">
        <f>U786/I786</f>
        <v>6.1837532495086854E-2</v>
      </c>
      <c r="AE786" s="842">
        <f>AG786+AI786+AK786+AM786+AO786</f>
        <v>1680408.87947</v>
      </c>
      <c r="AF786" s="695">
        <f t="shared" si="1484"/>
        <v>9.129968763711481E-2</v>
      </c>
      <c r="AG786" s="842">
        <f>AG787+AG789+AG790</f>
        <v>639472.45824000007</v>
      </c>
      <c r="AH786" s="695">
        <f t="shared" si="1485"/>
        <v>0.14857062052074635</v>
      </c>
      <c r="AI786" s="842">
        <f>AI787+AI789+AI790</f>
        <v>814963.08170999994</v>
      </c>
      <c r="AJ786" s="695">
        <f>AI786/F786</f>
        <v>0.21610028132496673</v>
      </c>
      <c r="AK786" s="842">
        <f t="shared" ref="AK786" si="1499">AK787+AK789+AK790</f>
        <v>116973.33951999998</v>
      </c>
      <c r="AL786" s="695">
        <f>AK786/G786</f>
        <v>1.365339789346229E-2</v>
      </c>
      <c r="AM786" s="627">
        <f t="shared" ref="AM786" si="1500">AM787+AM789+AM790</f>
        <v>0</v>
      </c>
      <c r="AN786" s="683">
        <v>0</v>
      </c>
      <c r="AO786" s="842">
        <f>AO787+AO789+AO790</f>
        <v>109000</v>
      </c>
      <c r="AP786" s="627">
        <f>AR786-AE786</f>
        <v>13185844.79431</v>
      </c>
      <c r="AQ786" s="695">
        <f>AO786/I786</f>
        <v>6.1837532495086854E-2</v>
      </c>
      <c r="AR786" s="842">
        <f>AT786+AV786+AX786+AZ786+BB786</f>
        <v>14866253.67378</v>
      </c>
      <c r="AS786" s="695">
        <f t="shared" si="1487"/>
        <v>0.80771075024211436</v>
      </c>
      <c r="AT786" s="842">
        <f>AT787+AT789+AT790</f>
        <v>4304164.9553500004</v>
      </c>
      <c r="AU786" s="695">
        <f t="shared" si="1488"/>
        <v>1</v>
      </c>
      <c r="AV786" s="842">
        <f>AV787+AV789+AV790</f>
        <v>3771226.3802399999</v>
      </c>
      <c r="AW786" s="695">
        <f t="shared" si="1493"/>
        <v>1</v>
      </c>
      <c r="AX786" s="842">
        <f t="shared" ref="AX786" si="1501">AX787+AX789+AX790</f>
        <v>5379140.2410699995</v>
      </c>
      <c r="AY786" s="695">
        <f t="shared" si="1494"/>
        <v>0.6278656515872667</v>
      </c>
      <c r="AZ786" s="627">
        <f t="shared" ref="AZ786" si="1502">AZ787+AZ789+AZ790</f>
        <v>0</v>
      </c>
      <c r="BA786" s="695"/>
      <c r="BB786" s="842">
        <f t="shared" ref="BB786" si="1503">BB787+BB789+BB790</f>
        <v>1411722.0971199998</v>
      </c>
      <c r="BC786" s="627" t="e">
        <f>BC323+#REF!+BC583+#REF!+BC728+BC740+BC750+BC758+BC764</f>
        <v>#REF!</v>
      </c>
      <c r="BD786" s="627" t="e">
        <f>BD323+#REF!+BD583+#REF!+BD728+BD740+BD750+BD758+BD764</f>
        <v>#REF!</v>
      </c>
      <c r="BE786" s="627">
        <f>BF786+BH786+BI786+BG786</f>
        <v>500000</v>
      </c>
      <c r="BF786" s="627">
        <f>BF787+BF789+BF790</f>
        <v>500000</v>
      </c>
      <c r="BG786" s="627">
        <f t="shared" ref="BG786" si="1504">BG787+BG789+BG790</f>
        <v>0</v>
      </c>
      <c r="BH786" s="627">
        <f t="shared" ref="BH786:BI786" si="1505">BH787+BH789+BH790</f>
        <v>0</v>
      </c>
      <c r="BI786" s="627">
        <f t="shared" si="1505"/>
        <v>0</v>
      </c>
      <c r="BJ786" s="627" t="e">
        <f t="shared" ref="BJ786:BJ789" si="1506">BK786+BL786+BM786</f>
        <v>#REF!</v>
      </c>
      <c r="BK786" s="627" t="e">
        <f>BK323+#REF!+BK583+#REF!+BK728+BK740+BK750+BK758+BK764+BK546+BK775</f>
        <v>#REF!</v>
      </c>
      <c r="BL786" s="627" t="e">
        <f>BL323+#REF!+BL583+#REF!+BL728+BL740+BL750+BL758+BL764</f>
        <v>#REF!</v>
      </c>
      <c r="BM786" s="627" t="e">
        <f>BM323+#REF!+BM583+#REF!+BM728+BM740+BM750+BM758+BM764</f>
        <v>#REF!</v>
      </c>
      <c r="BN786" s="627">
        <f>BO786+BP786+BQ786+BR786+BS786</f>
        <v>2342082.0132400002</v>
      </c>
      <c r="BO786" s="627">
        <f>BO787+BO789+BO790</f>
        <v>1130982.01324</v>
      </c>
      <c r="BP786" s="627">
        <f>BP787+BP789+BP790</f>
        <v>0</v>
      </c>
      <c r="BQ786" s="627">
        <f t="shared" ref="BQ786:BS786" si="1507">BQ787+BQ789+BQ790</f>
        <v>0</v>
      </c>
      <c r="BR786" s="627">
        <f t="shared" si="1507"/>
        <v>0</v>
      </c>
      <c r="BS786" s="627">
        <f t="shared" si="1507"/>
        <v>1211100</v>
      </c>
      <c r="BT786" s="627">
        <f>BT787+BT789+BT790</f>
        <v>-200000</v>
      </c>
      <c r="BU786" s="627">
        <f>BV786+BW786+BX786+BY786+BZ786</f>
        <v>2142082.0132400002</v>
      </c>
      <c r="BV786" s="509">
        <f>BV787+BV789+BV790</f>
        <v>1130982.01324</v>
      </c>
      <c r="BW786" s="541">
        <f>BW787+BW789+BW790</f>
        <v>0</v>
      </c>
      <c r="BX786" s="509">
        <f t="shared" ref="BX786:BZ786" si="1508">BX787+BX789+BX790</f>
        <v>0</v>
      </c>
      <c r="BY786" s="509">
        <f t="shared" si="1508"/>
        <v>0</v>
      </c>
      <c r="BZ786" s="537">
        <f t="shared" si="1508"/>
        <v>1011100</v>
      </c>
      <c r="CE786" s="695">
        <f t="shared" si="1474"/>
        <v>0.80089367940082701</v>
      </c>
    </row>
    <row r="787" spans="1:12295" s="45" customFormat="1" ht="44.25" customHeight="1" x14ac:dyDescent="0.25">
      <c r="B787" s="1052" t="s">
        <v>267</v>
      </c>
      <c r="C787" s="1052"/>
      <c r="D787" s="166">
        <f>E787+F787+G787+H787+I787</f>
        <v>14627088.259270001</v>
      </c>
      <c r="E787" s="166">
        <f>E316</f>
        <v>3987768.4665400004</v>
      </c>
      <c r="F787" s="166">
        <f>F316</f>
        <v>3771226.3802399999</v>
      </c>
      <c r="G787" s="166">
        <f>G316</f>
        <v>5289013.3947299998</v>
      </c>
      <c r="H787" s="166">
        <f>H316</f>
        <v>0</v>
      </c>
      <c r="I787" s="166">
        <f>I597+I713+I750+I756+I757+I776+I784+I747</f>
        <v>1579080.0177600002</v>
      </c>
      <c r="J787" s="166">
        <f>K787-D787</f>
        <v>-12901729.958550001</v>
      </c>
      <c r="K787" s="166">
        <f>M787+O787+Q787+S787+U787</f>
        <v>1725358.3007200002</v>
      </c>
      <c r="L787" s="695">
        <f t="shared" si="1482"/>
        <v>0.11795637451128009</v>
      </c>
      <c r="M787" s="166">
        <f>M316</f>
        <v>536745.14594000007</v>
      </c>
      <c r="N787" s="695">
        <f t="shared" ref="N787:N790" si="1509">M787/E787</f>
        <v>0.13459787107592749</v>
      </c>
      <c r="O787" s="166">
        <f>O316</f>
        <v>964115.58715000004</v>
      </c>
      <c r="P787" s="695">
        <f t="shared" ref="P787:P788" si="1510">O787/F787</f>
        <v>0.25565041446508019</v>
      </c>
      <c r="Q787" s="166">
        <f>Q316</f>
        <v>115497.56762999999</v>
      </c>
      <c r="R787" s="695">
        <f t="shared" ref="R787:R789" si="1511">Q787/G787</f>
        <v>2.1837261320813133E-2</v>
      </c>
      <c r="S787" s="622">
        <f>S316</f>
        <v>0</v>
      </c>
      <c r="T787" s="683">
        <v>0</v>
      </c>
      <c r="U787" s="683">
        <f>U316</f>
        <v>109000</v>
      </c>
      <c r="V787" s="622" t="e">
        <f t="shared" si="1400"/>
        <v>#REF!</v>
      </c>
      <c r="W787" s="622" t="e">
        <f>W324+#REF!+W583+#REF!+W728+W740+W750+W758+W764+W547+W776</f>
        <v>#REF!</v>
      </c>
      <c r="X787" s="622" t="e">
        <f>X324+#REF!+X583+#REF!+X728+X740+X750+X758+X764</f>
        <v>#REF!</v>
      </c>
      <c r="Y787" s="622" t="e">
        <f>Y324+#REF!+Y583+#REF!+Y728+Y740+Y750+Y758+Y764</f>
        <v>#REF!</v>
      </c>
      <c r="Z787" s="622" t="e">
        <f t="shared" si="1401"/>
        <v>#REF!</v>
      </c>
      <c r="AA787" s="622" t="e">
        <f>AA324+#REF!+AA583+#REF!+AA728+AA740+AA750+AA758+AA764+AA547+AA776</f>
        <v>#REF!</v>
      </c>
      <c r="AB787" s="622" t="e">
        <f>AB324+#REF!+AB583+#REF!+AB728+AB740+AB750+AB758+AB764</f>
        <v>#REF!</v>
      </c>
      <c r="AC787" s="622" t="e">
        <f>AC324+#REF!+AC583+#REF!+AC728+AC740+AC750+AC758+AC764</f>
        <v>#REF!</v>
      </c>
      <c r="AD787" s="695">
        <f t="shared" ref="AD787:AD791" si="1512">U787/I787</f>
        <v>6.9027534244035127E-2</v>
      </c>
      <c r="AE787" s="166">
        <f>AG787+AI787+AK787+AO787</f>
        <v>1623978.08953</v>
      </c>
      <c r="AF787" s="695">
        <f t="shared" si="1484"/>
        <v>0.11102538391404007</v>
      </c>
      <c r="AG787" s="166">
        <f>AG316</f>
        <v>585197.53968000005</v>
      </c>
      <c r="AH787" s="695">
        <f t="shared" si="1485"/>
        <v>0.14674812356589712</v>
      </c>
      <c r="AI787" s="166">
        <f>AI316</f>
        <v>814963.08170999994</v>
      </c>
      <c r="AJ787" s="695">
        <f t="shared" ref="AJ787:AJ788" si="1513">AI787/F787</f>
        <v>0.21610028132496673</v>
      </c>
      <c r="AK787" s="166">
        <f>AK316</f>
        <v>114817.46813999998</v>
      </c>
      <c r="AL787" s="695">
        <f t="shared" ref="AL787:AL789" si="1514">AK787/G787</f>
        <v>2.1708674108181444E-2</v>
      </c>
      <c r="AM787" s="622">
        <f>AM316</f>
        <v>0</v>
      </c>
      <c r="AN787" s="683">
        <v>0</v>
      </c>
      <c r="AO787" s="166">
        <f>AO597+AO748+AO750+AO757+AO774+AO776+AO756</f>
        <v>109000</v>
      </c>
      <c r="AP787" s="622">
        <f>AR787-AE787</f>
        <v>9499747.0502299983</v>
      </c>
      <c r="AQ787" s="695">
        <f t="shared" ref="AQ787:AQ791" si="1515">AO787/I787</f>
        <v>6.9027534244035127E-2</v>
      </c>
      <c r="AR787" s="166">
        <f>AT787+AV787+AX787+AZ787+BB787</f>
        <v>11123725.139759999</v>
      </c>
      <c r="AS787" s="695">
        <f t="shared" si="1487"/>
        <v>0.76048800298379782</v>
      </c>
      <c r="AT787" s="166">
        <f>AT316</f>
        <v>3987768.4665400004</v>
      </c>
      <c r="AU787" s="695">
        <f t="shared" si="1488"/>
        <v>1</v>
      </c>
      <c r="AV787" s="166">
        <f>AV316</f>
        <v>3771226.3802399999</v>
      </c>
      <c r="AW787" s="695">
        <f t="shared" si="1493"/>
        <v>1</v>
      </c>
      <c r="AX787" s="166">
        <f>AX316</f>
        <v>2106509.7340699998</v>
      </c>
      <c r="AY787" s="695">
        <f t="shared" si="1494"/>
        <v>0.39828027967729046</v>
      </c>
      <c r="AZ787" s="622">
        <f>AZ316</f>
        <v>0</v>
      </c>
      <c r="BA787" s="695"/>
      <c r="BB787" s="166">
        <f>BB597+BB713+BB750+BB756+BB757+BB776+BB784</f>
        <v>1258220.5589099999</v>
      </c>
      <c r="BC787" s="622" t="e">
        <f>BC324+#REF!+BC583+#REF!+BC728+BC740+BC750+BC758+BC764</f>
        <v>#REF!</v>
      </c>
      <c r="BD787" s="622" t="e">
        <f>BD324+#REF!+BD583+#REF!+BD728+BD740+BD750+BD758+BD764</f>
        <v>#REF!</v>
      </c>
      <c r="BE787" s="622">
        <f>BF787+BH787+BI787+BG787</f>
        <v>500000</v>
      </c>
      <c r="BF787" s="622">
        <f>BF316</f>
        <v>500000</v>
      </c>
      <c r="BG787" s="622">
        <f>BG316</f>
        <v>0</v>
      </c>
      <c r="BH787" s="622">
        <f>BH316</f>
        <v>0</v>
      </c>
      <c r="BI787" s="622">
        <f>BI583+BI745</f>
        <v>0</v>
      </c>
      <c r="BJ787" s="622" t="e">
        <f t="shared" si="1506"/>
        <v>#REF!</v>
      </c>
      <c r="BK787" s="622" t="e">
        <f>BK324+#REF!+BK583+#REF!+BK728+BK740+BK750+BK758+BK764+BK547+BK776</f>
        <v>#REF!</v>
      </c>
      <c r="BL787" s="622" t="e">
        <f>BL324+#REF!+BL583+#REF!+BL728+BL740+BL750+BL758+BL764</f>
        <v>#REF!</v>
      </c>
      <c r="BM787" s="622" t="e">
        <f>BM324+#REF!+BM583+#REF!+BM728+BM740+BM750+BM758+BM764</f>
        <v>#REF!</v>
      </c>
      <c r="BN787" s="622">
        <f>BO787+BP787+BQ787+BR787+BS787</f>
        <v>1842082.01324</v>
      </c>
      <c r="BO787" s="622">
        <f>BO316</f>
        <v>630982.01324</v>
      </c>
      <c r="BP787" s="622">
        <f>BP316</f>
        <v>0</v>
      </c>
      <c r="BQ787" s="622">
        <f>BQ316</f>
        <v>0</v>
      </c>
      <c r="BR787" s="622">
        <f>BR316</f>
        <v>0</v>
      </c>
      <c r="BS787" s="622">
        <f>BS597+BS748+BS750+BS757+BS774+BS776</f>
        <v>1211100</v>
      </c>
      <c r="BT787" s="622">
        <f>BU787-BN787</f>
        <v>-200000</v>
      </c>
      <c r="BU787" s="622">
        <f>BV787+BW787+BX787+BY787+BZ787</f>
        <v>1642082.01324</v>
      </c>
      <c r="BV787" s="504">
        <f>BV316</f>
        <v>630982.01324</v>
      </c>
      <c r="BW787" s="543">
        <f>BW316</f>
        <v>0</v>
      </c>
      <c r="BX787" s="504">
        <f>BX316</f>
        <v>0</v>
      </c>
      <c r="BY787" s="504">
        <f>BY316</f>
        <v>0</v>
      </c>
      <c r="BZ787" s="536">
        <f>BZ597+BZ748+BZ750+BZ757+BZ774+BZ776</f>
        <v>1011100</v>
      </c>
      <c r="CE787" s="695">
        <f t="shared" si="1474"/>
        <v>0.79680607996980757</v>
      </c>
    </row>
    <row r="788" spans="1:12295" s="23" customFormat="1" ht="77.25" hidden="1" customHeight="1" x14ac:dyDescent="0.25">
      <c r="B788" s="1055" t="s">
        <v>268</v>
      </c>
      <c r="C788" s="1055"/>
      <c r="D788" s="167" t="e">
        <f>#REF!+D325</f>
        <v>#REF!</v>
      </c>
      <c r="E788" s="167" t="e">
        <f>#REF!+E325</f>
        <v>#REF!</v>
      </c>
      <c r="F788" s="167"/>
      <c r="G788" s="167"/>
      <c r="H788" s="167" t="e">
        <f>#REF!+H325</f>
        <v>#REF!</v>
      </c>
      <c r="I788" s="167" t="e">
        <f>#REF!+I325</f>
        <v>#REF!</v>
      </c>
      <c r="J788" s="167"/>
      <c r="K788" s="834" t="e">
        <f>#REF!+K325</f>
        <v>#REF!</v>
      </c>
      <c r="L788" s="695" t="e">
        <f t="shared" si="1482"/>
        <v>#REF!</v>
      </c>
      <c r="M788" s="167" t="e">
        <f>#REF!+M325</f>
        <v>#REF!</v>
      </c>
      <c r="N788" s="695" t="e">
        <f t="shared" si="1509"/>
        <v>#REF!</v>
      </c>
      <c r="O788" s="167"/>
      <c r="P788" s="695" t="e">
        <f t="shared" si="1510"/>
        <v>#DIV/0!</v>
      </c>
      <c r="Q788" s="167"/>
      <c r="R788" s="695" t="e">
        <f t="shared" si="1511"/>
        <v>#DIV/0!</v>
      </c>
      <c r="S788" s="102" t="e">
        <f>#REF!+S325</f>
        <v>#REF!</v>
      </c>
      <c r="T788" s="114"/>
      <c r="U788" s="102" t="e">
        <f>#REF!+U325</f>
        <v>#REF!</v>
      </c>
      <c r="V788" s="43" t="e">
        <f t="shared" si="1400"/>
        <v>#REF!</v>
      </c>
      <c r="W788" s="102" t="e">
        <f>#REF!+W325</f>
        <v>#REF!</v>
      </c>
      <c r="X788" s="102" t="e">
        <f>#REF!+X325</f>
        <v>#REF!</v>
      </c>
      <c r="Y788" s="102" t="e">
        <f>#REF!+Y325</f>
        <v>#REF!</v>
      </c>
      <c r="Z788" s="102" t="e">
        <f t="shared" si="1401"/>
        <v>#REF!</v>
      </c>
      <c r="AA788" s="102" t="e">
        <f>#REF!+AA325</f>
        <v>#REF!</v>
      </c>
      <c r="AB788" s="102" t="e">
        <f>#REF!+AB325</f>
        <v>#REF!</v>
      </c>
      <c r="AC788" s="102" t="e">
        <f>#REF!+AC325</f>
        <v>#REF!</v>
      </c>
      <c r="AD788" s="695" t="e">
        <f t="shared" si="1512"/>
        <v>#REF!</v>
      </c>
      <c r="AE788" s="167" t="e">
        <f>#REF!+AE325</f>
        <v>#REF!</v>
      </c>
      <c r="AF788" s="695" t="e">
        <f t="shared" si="1484"/>
        <v>#REF!</v>
      </c>
      <c r="AG788" s="167" t="e">
        <f>#REF!+AG325</f>
        <v>#REF!</v>
      </c>
      <c r="AH788" s="695" t="e">
        <f t="shared" si="1485"/>
        <v>#REF!</v>
      </c>
      <c r="AI788" s="167"/>
      <c r="AJ788" s="695" t="e">
        <f t="shared" si="1513"/>
        <v>#DIV/0!</v>
      </c>
      <c r="AK788" s="167"/>
      <c r="AL788" s="695" t="e">
        <f t="shared" si="1514"/>
        <v>#DIV/0!</v>
      </c>
      <c r="AM788" s="102" t="e">
        <f>#REF!+AM325</f>
        <v>#REF!</v>
      </c>
      <c r="AN788" s="114"/>
      <c r="AO788" s="167" t="e">
        <f>#REF!+AO325</f>
        <v>#REF!</v>
      </c>
      <c r="AP788" s="102"/>
      <c r="AQ788" s="695" t="e">
        <f t="shared" si="1515"/>
        <v>#REF!</v>
      </c>
      <c r="AR788" s="167" t="e">
        <f>#REF!+AR325</f>
        <v>#REF!</v>
      </c>
      <c r="AS788" s="695" t="e">
        <f t="shared" si="1487"/>
        <v>#REF!</v>
      </c>
      <c r="AT788" s="167" t="e">
        <f>#REF!+AT325</f>
        <v>#REF!</v>
      </c>
      <c r="AU788" s="695" t="e">
        <f t="shared" si="1488"/>
        <v>#REF!</v>
      </c>
      <c r="AV788" s="167"/>
      <c r="AW788" s="695" t="e">
        <f t="shared" si="1493"/>
        <v>#DIV/0!</v>
      </c>
      <c r="AX788" s="167"/>
      <c r="AY788" s="695" t="e">
        <f t="shared" si="1494"/>
        <v>#DIV/0!</v>
      </c>
      <c r="AZ788" s="102" t="e">
        <f>#REF!+AZ325</f>
        <v>#REF!</v>
      </c>
      <c r="BA788" s="695"/>
      <c r="BB788" s="167" t="e">
        <f>#REF!+BB325</f>
        <v>#REF!</v>
      </c>
      <c r="BC788" s="102" t="e">
        <f>#REF!+BC325</f>
        <v>#REF!</v>
      </c>
      <c r="BD788" s="102" t="e">
        <f>#REF!+BD325</f>
        <v>#REF!</v>
      </c>
      <c r="BE788" s="102" t="e">
        <f>#REF!+BE325</f>
        <v>#REF!</v>
      </c>
      <c r="BF788" s="102" t="e">
        <f>#REF!+BF325</f>
        <v>#REF!</v>
      </c>
      <c r="BG788" s="102"/>
      <c r="BH788" s="102" t="e">
        <f>#REF!+BH325</f>
        <v>#REF!</v>
      </c>
      <c r="BI788" s="102" t="e">
        <f>#REF!+BI325</f>
        <v>#REF!</v>
      </c>
      <c r="BJ788" s="102" t="e">
        <f t="shared" si="1506"/>
        <v>#REF!</v>
      </c>
      <c r="BK788" s="102" t="e">
        <f>#REF!+BK325</f>
        <v>#REF!</v>
      </c>
      <c r="BL788" s="102" t="e">
        <f>#REF!+BL325</f>
        <v>#REF!</v>
      </c>
      <c r="BM788" s="102" t="e">
        <f>#REF!+BM325</f>
        <v>#REF!</v>
      </c>
      <c r="BN788" s="102" t="e">
        <f>#REF!+BN325</f>
        <v>#REF!</v>
      </c>
      <c r="BO788" s="102" t="e">
        <f>#REF!+BO325</f>
        <v>#REF!</v>
      </c>
      <c r="BP788" s="102"/>
      <c r="BQ788" s="102"/>
      <c r="BR788" s="102" t="e">
        <f>#REF!+BR325</f>
        <v>#REF!</v>
      </c>
      <c r="BS788" s="102" t="e">
        <f>#REF!+BS325</f>
        <v>#REF!</v>
      </c>
      <c r="BT788" s="102"/>
      <c r="BU788" s="102" t="e">
        <f>#REF!+BU325</f>
        <v>#REF!</v>
      </c>
      <c r="BV788" s="102" t="e">
        <f>#REF!+BV325</f>
        <v>#REF!</v>
      </c>
      <c r="BW788" s="102"/>
      <c r="BX788" s="102"/>
      <c r="BY788" s="102" t="e">
        <f>#REF!+BY325</f>
        <v>#REF!</v>
      </c>
      <c r="BZ788" s="102" t="e">
        <f>#REF!+BZ325</f>
        <v>#REF!</v>
      </c>
      <c r="CE788" s="695" t="e">
        <f t="shared" si="1474"/>
        <v>#REF!</v>
      </c>
    </row>
    <row r="789" spans="1:12295" s="193" customFormat="1" ht="40.5" customHeight="1" x14ac:dyDescent="0.25">
      <c r="B789" s="1034" t="s">
        <v>544</v>
      </c>
      <c r="C789" s="1034"/>
      <c r="D789" s="235">
        <f>E789+H789+I789+G789</f>
        <v>3278329.36</v>
      </c>
      <c r="E789" s="235">
        <f>E322</f>
        <v>0</v>
      </c>
      <c r="F789" s="235">
        <f>F322</f>
        <v>0</v>
      </c>
      <c r="G789" s="235">
        <f>G322</f>
        <v>3278329.36</v>
      </c>
      <c r="H789" s="235">
        <f>H322</f>
        <v>0</v>
      </c>
      <c r="I789" s="235">
        <v>0</v>
      </c>
      <c r="J789" s="235">
        <f>J317</f>
        <v>-3278329.36</v>
      </c>
      <c r="K789" s="235">
        <f>M789+S789+U789+Q789</f>
        <v>0</v>
      </c>
      <c r="L789" s="813">
        <f t="shared" si="1482"/>
        <v>0</v>
      </c>
      <c r="M789" s="235">
        <f>M322</f>
        <v>0</v>
      </c>
      <c r="N789" s="813">
        <v>0</v>
      </c>
      <c r="O789" s="235">
        <f>O322</f>
        <v>0</v>
      </c>
      <c r="P789" s="813">
        <v>0</v>
      </c>
      <c r="Q789" s="235">
        <f>Q322</f>
        <v>0</v>
      </c>
      <c r="R789" s="813">
        <f t="shared" si="1511"/>
        <v>0</v>
      </c>
      <c r="S789" s="194">
        <f>S322</f>
        <v>0</v>
      </c>
      <c r="T789" s="194">
        <v>0</v>
      </c>
      <c r="U789" s="194">
        <v>0</v>
      </c>
      <c r="V789" s="841">
        <f t="shared" si="1400"/>
        <v>0</v>
      </c>
      <c r="W789" s="194">
        <f>W548</f>
        <v>0</v>
      </c>
      <c r="X789" s="194">
        <f>X548</f>
        <v>0</v>
      </c>
      <c r="Y789" s="194">
        <f>Y548</f>
        <v>0</v>
      </c>
      <c r="Z789" s="194">
        <f t="shared" si="1401"/>
        <v>0</v>
      </c>
      <c r="AA789" s="194">
        <f>AA548</f>
        <v>0</v>
      </c>
      <c r="AB789" s="194">
        <f>AB548</f>
        <v>0</v>
      </c>
      <c r="AC789" s="194">
        <f>AC548</f>
        <v>0</v>
      </c>
      <c r="AD789" s="813">
        <v>0</v>
      </c>
      <c r="AE789" s="235">
        <f>AE322</f>
        <v>2155.87138</v>
      </c>
      <c r="AF789" s="813">
        <f t="shared" si="1484"/>
        <v>6.5761280922670931E-4</v>
      </c>
      <c r="AG789" s="235">
        <f>AG322</f>
        <v>0</v>
      </c>
      <c r="AH789" s="813">
        <v>0</v>
      </c>
      <c r="AI789" s="235">
        <f>AI322</f>
        <v>0</v>
      </c>
      <c r="AJ789" s="813">
        <v>0</v>
      </c>
      <c r="AK789" s="235">
        <f>AK322</f>
        <v>2155.87138</v>
      </c>
      <c r="AL789" s="813">
        <f t="shared" si="1514"/>
        <v>6.5761280922670931E-4</v>
      </c>
      <c r="AM789" s="194">
        <f>AM322</f>
        <v>0</v>
      </c>
      <c r="AN789" s="194">
        <v>0</v>
      </c>
      <c r="AO789" s="235">
        <v>0</v>
      </c>
      <c r="AP789" s="194">
        <f>AR789-AE789</f>
        <v>3270474.6356199998</v>
      </c>
      <c r="AQ789" s="695">
        <v>0</v>
      </c>
      <c r="AR789" s="235">
        <f>AT789+AZ789+BB789+AX789</f>
        <v>3272630.5069999998</v>
      </c>
      <c r="AS789" s="813">
        <f t="shared" si="1487"/>
        <v>0.99826165940813216</v>
      </c>
      <c r="AT789" s="235">
        <f>AT322</f>
        <v>0</v>
      </c>
      <c r="AU789" s="813">
        <v>0</v>
      </c>
      <c r="AV789" s="235">
        <f>AV322</f>
        <v>0</v>
      </c>
      <c r="AW789" s="813">
        <v>0</v>
      </c>
      <c r="AX789" s="235">
        <f>AX322</f>
        <v>3272630.5069999998</v>
      </c>
      <c r="AY789" s="813">
        <f t="shared" si="1494"/>
        <v>0.99826165940813216</v>
      </c>
      <c r="AZ789" s="194">
        <f>AZ322</f>
        <v>0</v>
      </c>
      <c r="BA789" s="813"/>
      <c r="BB789" s="235">
        <v>0</v>
      </c>
      <c r="BC789" s="194">
        <f>BC548</f>
        <v>0</v>
      </c>
      <c r="BD789" s="194">
        <f>BD548</f>
        <v>0</v>
      </c>
      <c r="BE789" s="194">
        <f>BF789+BH789+BI789+BG789</f>
        <v>0</v>
      </c>
      <c r="BF789" s="194">
        <f>BF322</f>
        <v>0</v>
      </c>
      <c r="BG789" s="194">
        <f>BG322</f>
        <v>0</v>
      </c>
      <c r="BH789" s="194">
        <f>BH322</f>
        <v>0</v>
      </c>
      <c r="BI789" s="194">
        <f>BI322</f>
        <v>0</v>
      </c>
      <c r="BJ789" s="194">
        <f t="shared" si="1506"/>
        <v>0</v>
      </c>
      <c r="BK789" s="194">
        <f>BK548</f>
        <v>0</v>
      </c>
      <c r="BL789" s="194">
        <f>BL548</f>
        <v>0</v>
      </c>
      <c r="BM789" s="194">
        <f>BM548</f>
        <v>0</v>
      </c>
      <c r="BN789" s="194">
        <f>BO789+BR789+BS789+BQ789</f>
        <v>0</v>
      </c>
      <c r="BO789" s="194">
        <f>BO322</f>
        <v>0</v>
      </c>
      <c r="BP789" s="194"/>
      <c r="BQ789" s="194">
        <f>BQ322</f>
        <v>0</v>
      </c>
      <c r="BR789" s="194">
        <f>BR322</f>
        <v>0</v>
      </c>
      <c r="BS789" s="194">
        <f>BS777</f>
        <v>0</v>
      </c>
      <c r="BT789" s="194">
        <f>BT317</f>
        <v>0</v>
      </c>
      <c r="BU789" s="194">
        <f>BV789+BY789+BZ789+BX789</f>
        <v>0</v>
      </c>
      <c r="BV789" s="194">
        <f>BV322</f>
        <v>0</v>
      </c>
      <c r="BW789" s="194"/>
      <c r="BX789" s="194">
        <f>BX322</f>
        <v>0</v>
      </c>
      <c r="BY789" s="194">
        <f>BY322</f>
        <v>0</v>
      </c>
      <c r="BZ789" s="194">
        <f>BZ777</f>
        <v>0</v>
      </c>
      <c r="CE789" s="813">
        <v>0</v>
      </c>
    </row>
    <row r="790" spans="1:12295" s="943" customFormat="1" ht="47.25" customHeight="1" x14ac:dyDescent="0.25">
      <c r="B790" s="1057" t="s">
        <v>397</v>
      </c>
      <c r="C790" s="1058"/>
      <c r="D790" s="939">
        <f>E790+H790+I790+G790</f>
        <v>500000</v>
      </c>
      <c r="E790" s="939">
        <f>E777</f>
        <v>316396.48881000001</v>
      </c>
      <c r="F790" s="939">
        <f>F777</f>
        <v>0</v>
      </c>
      <c r="G790" s="939">
        <f t="shared" ref="G790:H790" si="1516">G777</f>
        <v>0</v>
      </c>
      <c r="H790" s="939">
        <f t="shared" si="1516"/>
        <v>0</v>
      </c>
      <c r="I790" s="939">
        <f>I777</f>
        <v>183603.51118999999</v>
      </c>
      <c r="J790" s="939">
        <f>K790-D790</f>
        <v>-445725.08143999998</v>
      </c>
      <c r="K790" s="939">
        <f>M790+Q790+S790+U790</f>
        <v>54274.918559999998</v>
      </c>
      <c r="L790" s="940">
        <f t="shared" si="1482"/>
        <v>0.10854983711999999</v>
      </c>
      <c r="M790" s="939">
        <f>M777</f>
        <v>54274.918559999998</v>
      </c>
      <c r="N790" s="940">
        <f t="shared" si="1509"/>
        <v>0.17154083714434884</v>
      </c>
      <c r="O790" s="939">
        <f>O777</f>
        <v>0</v>
      </c>
      <c r="P790" s="940">
        <v>0</v>
      </c>
      <c r="Q790" s="939">
        <f t="shared" ref="Q790" si="1517">Q777</f>
        <v>0</v>
      </c>
      <c r="R790" s="940">
        <v>0</v>
      </c>
      <c r="S790" s="941">
        <f t="shared" ref="S790:U790" si="1518">S777</f>
        <v>0</v>
      </c>
      <c r="T790" s="941">
        <v>0</v>
      </c>
      <c r="U790" s="941">
        <f t="shared" si="1518"/>
        <v>0</v>
      </c>
      <c r="V790" s="941">
        <f>W790</f>
        <v>0</v>
      </c>
      <c r="W790" s="941">
        <f>W777</f>
        <v>0</v>
      </c>
      <c r="X790" s="941">
        <f t="shared" ref="X790:Y790" si="1519">X777</f>
        <v>0</v>
      </c>
      <c r="Y790" s="941">
        <f t="shared" si="1519"/>
        <v>0</v>
      </c>
      <c r="Z790" s="941">
        <f>AA790</f>
        <v>346117.6</v>
      </c>
      <c r="AA790" s="941">
        <f>AA777</f>
        <v>346117.6</v>
      </c>
      <c r="AB790" s="941">
        <f t="shared" ref="AB790:AC790" si="1520">AB777</f>
        <v>0</v>
      </c>
      <c r="AC790" s="941">
        <f t="shared" si="1520"/>
        <v>0</v>
      </c>
      <c r="AD790" s="940">
        <f t="shared" si="1512"/>
        <v>0</v>
      </c>
      <c r="AE790" s="939">
        <f>AE777</f>
        <v>54274.918559999998</v>
      </c>
      <c r="AF790" s="940">
        <f t="shared" si="1484"/>
        <v>0.10854983711999999</v>
      </c>
      <c r="AG790" s="939">
        <f>AG777</f>
        <v>54274.918559999998</v>
      </c>
      <c r="AH790" s="940">
        <f t="shared" si="1485"/>
        <v>0.17154083714434884</v>
      </c>
      <c r="AI790" s="939">
        <f>AI777</f>
        <v>0</v>
      </c>
      <c r="AJ790" s="940">
        <v>0</v>
      </c>
      <c r="AK790" s="939">
        <f t="shared" ref="AK790" si="1521">AK777</f>
        <v>0</v>
      </c>
      <c r="AL790" s="940">
        <v>0</v>
      </c>
      <c r="AM790" s="941">
        <f t="shared" ref="AM790:AO790" si="1522">AM777</f>
        <v>0</v>
      </c>
      <c r="AN790" s="941">
        <v>0</v>
      </c>
      <c r="AO790" s="939">
        <f t="shared" si="1522"/>
        <v>0</v>
      </c>
      <c r="AP790" s="941">
        <f>AR790-AE790</f>
        <v>415623.10846000002</v>
      </c>
      <c r="AQ790" s="695">
        <f t="shared" si="1515"/>
        <v>0</v>
      </c>
      <c r="AR790" s="939">
        <f>AT790+AZ790+BB790+AX790</f>
        <v>469898.02702000004</v>
      </c>
      <c r="AS790" s="940">
        <f t="shared" si="1487"/>
        <v>0.93979605404000011</v>
      </c>
      <c r="AT790" s="939">
        <f>AT777</f>
        <v>316396.48881000001</v>
      </c>
      <c r="AU790" s="940">
        <f t="shared" si="1488"/>
        <v>1</v>
      </c>
      <c r="AV790" s="939">
        <f>AV777</f>
        <v>0</v>
      </c>
      <c r="AW790" s="940">
        <v>0</v>
      </c>
      <c r="AX790" s="939">
        <f t="shared" ref="AX790" si="1523">AX777</f>
        <v>0</v>
      </c>
      <c r="AY790" s="940"/>
      <c r="AZ790" s="941">
        <f t="shared" ref="AZ790" si="1524">AZ777</f>
        <v>0</v>
      </c>
      <c r="BA790" s="940"/>
      <c r="BB790" s="939">
        <f>BB777</f>
        <v>153501.53821</v>
      </c>
      <c r="BC790" s="941">
        <v>0</v>
      </c>
      <c r="BD790" s="941">
        <v>0</v>
      </c>
      <c r="BE790" s="941">
        <f>BF790+BH790+BI790+BG790</f>
        <v>0</v>
      </c>
      <c r="BF790" s="941">
        <f>BF777</f>
        <v>0</v>
      </c>
      <c r="BG790" s="941">
        <f t="shared" ref="BG790:BI790" si="1525">BG777</f>
        <v>0</v>
      </c>
      <c r="BH790" s="941">
        <f t="shared" si="1525"/>
        <v>0</v>
      </c>
      <c r="BI790" s="941">
        <f t="shared" si="1525"/>
        <v>0</v>
      </c>
      <c r="BJ790" s="941">
        <f>BK790</f>
        <v>0</v>
      </c>
      <c r="BK790" s="941">
        <f>BK777</f>
        <v>0</v>
      </c>
      <c r="BL790" s="941">
        <v>0</v>
      </c>
      <c r="BM790" s="941">
        <v>0</v>
      </c>
      <c r="BN790" s="941">
        <f>BO790+BR790+BS790+BQ790</f>
        <v>500000</v>
      </c>
      <c r="BO790" s="941">
        <f>BO777</f>
        <v>500000</v>
      </c>
      <c r="BP790" s="941"/>
      <c r="BQ790" s="941">
        <f t="shared" ref="BQ790:BS790" si="1526">BQ777</f>
        <v>0</v>
      </c>
      <c r="BR790" s="941">
        <f t="shared" si="1526"/>
        <v>0</v>
      </c>
      <c r="BS790" s="941">
        <f t="shared" si="1526"/>
        <v>0</v>
      </c>
      <c r="BT790" s="941">
        <f>BT777</f>
        <v>0</v>
      </c>
      <c r="BU790" s="941">
        <f>BV790+BY790+BZ790+BX790</f>
        <v>500000</v>
      </c>
      <c r="BV790" s="941">
        <f>BV777</f>
        <v>500000</v>
      </c>
      <c r="BW790" s="941"/>
      <c r="BX790" s="941">
        <f t="shared" ref="BX790:BZ790" si="1527">BX777</f>
        <v>0</v>
      </c>
      <c r="BY790" s="941">
        <f t="shared" si="1527"/>
        <v>0</v>
      </c>
      <c r="BZ790" s="941">
        <f t="shared" si="1527"/>
        <v>0</v>
      </c>
      <c r="CE790" s="940">
        <f t="shared" si="1474"/>
        <v>0.83604903422108678</v>
      </c>
    </row>
    <row r="791" spans="1:12295" s="524" customFormat="1" ht="50.25" customHeight="1" x14ac:dyDescent="0.25">
      <c r="B791" s="1033" t="s">
        <v>503</v>
      </c>
      <c r="C791" s="1033"/>
      <c r="D791" s="878">
        <f>I791</f>
        <v>1762683.5289500002</v>
      </c>
      <c r="E791" s="878">
        <f>E750+E583</f>
        <v>0</v>
      </c>
      <c r="F791" s="878">
        <f>F750+F583</f>
        <v>0</v>
      </c>
      <c r="G791" s="878">
        <f>G750+G583</f>
        <v>0</v>
      </c>
      <c r="H791" s="878">
        <f>H750+H583</f>
        <v>0</v>
      </c>
      <c r="I791" s="878">
        <f>I597+I713+I750+I756+I757+I775</f>
        <v>1762683.5289500002</v>
      </c>
      <c r="J791" s="878">
        <f>U791-I791</f>
        <v>-1653683.5289500002</v>
      </c>
      <c r="K791" s="878">
        <f>U791</f>
        <v>109000</v>
      </c>
      <c r="L791" s="817">
        <f t="shared" si="1482"/>
        <v>6.1837532495086854E-2</v>
      </c>
      <c r="M791" s="878">
        <f>M750+M583</f>
        <v>0</v>
      </c>
      <c r="N791" s="817">
        <v>0</v>
      </c>
      <c r="O791" s="878">
        <f>O750+O583</f>
        <v>0</v>
      </c>
      <c r="P791" s="817">
        <v>0</v>
      </c>
      <c r="Q791" s="878">
        <f>Q750+Q583</f>
        <v>0</v>
      </c>
      <c r="R791" s="817">
        <v>0</v>
      </c>
      <c r="S791" s="129">
        <f>S750+S583</f>
        <v>0</v>
      </c>
      <c r="T791" s="129">
        <v>0</v>
      </c>
      <c r="U791" s="878">
        <f>U597+U750+U757+U775+U756+U713</f>
        <v>109000</v>
      </c>
      <c r="V791" s="129">
        <f t="shared" si="1400"/>
        <v>-215742.56034000008</v>
      </c>
      <c r="W791" s="129"/>
      <c r="X791" s="129"/>
      <c r="Y791" s="129">
        <f>Y750+Y583+Y781</f>
        <v>-215742.56034000008</v>
      </c>
      <c r="Z791" s="129" t="e">
        <f>Z750+Z583</f>
        <v>#REF!</v>
      </c>
      <c r="AA791" s="129"/>
      <c r="AB791" s="129"/>
      <c r="AC791" s="129" t="e">
        <f>AC750+AC583+AC781</f>
        <v>#REF!</v>
      </c>
      <c r="AD791" s="817">
        <f t="shared" si="1512"/>
        <v>6.1837532495086854E-2</v>
      </c>
      <c r="AE791" s="878">
        <f>AO791</f>
        <v>109000</v>
      </c>
      <c r="AF791" s="817">
        <f t="shared" si="1484"/>
        <v>6.1837532495086854E-2</v>
      </c>
      <c r="AG791" s="878">
        <f>AG750+AG583</f>
        <v>0</v>
      </c>
      <c r="AH791" s="817">
        <v>0</v>
      </c>
      <c r="AI791" s="878">
        <f>AI750+AI583</f>
        <v>0</v>
      </c>
      <c r="AJ791" s="817">
        <v>0</v>
      </c>
      <c r="AK791" s="878">
        <f>AK750+AK583</f>
        <v>0</v>
      </c>
      <c r="AL791" s="817">
        <v>0</v>
      </c>
      <c r="AM791" s="129">
        <f>AM750+AM583</f>
        <v>0</v>
      </c>
      <c r="AN791" s="129">
        <v>0</v>
      </c>
      <c r="AO791" s="878">
        <f>AO597+AO750+AO757+AO775+AO756+AO713</f>
        <v>109000</v>
      </c>
      <c r="AP791" s="129">
        <f>BB791-AO791</f>
        <v>1302722.0971199998</v>
      </c>
      <c r="AQ791" s="817">
        <f t="shared" si="1515"/>
        <v>6.1837532495086854E-2</v>
      </c>
      <c r="AR791" s="878">
        <f>BB791</f>
        <v>1411722.0971199998</v>
      </c>
      <c r="AS791" s="817">
        <f t="shared" si="1487"/>
        <v>0.80089367940082701</v>
      </c>
      <c r="AT791" s="878">
        <f>AT750+AT583</f>
        <v>0</v>
      </c>
      <c r="AU791" s="817"/>
      <c r="AV791" s="878">
        <f>AV750+AV583</f>
        <v>0</v>
      </c>
      <c r="AW791" s="817">
        <v>0</v>
      </c>
      <c r="AX791" s="878">
        <f>AX750+AX583</f>
        <v>0</v>
      </c>
      <c r="AY791" s="817"/>
      <c r="AZ791" s="129">
        <f>AZ750+AZ583</f>
        <v>0</v>
      </c>
      <c r="BA791" s="817"/>
      <c r="BB791" s="878">
        <f>BB597+BB713+BB750+BB756+BB757+BB775</f>
        <v>1411722.0971199998</v>
      </c>
      <c r="BC791" s="129">
        <f>BC750+BC583</f>
        <v>0</v>
      </c>
      <c r="BD791" s="129">
        <f>BD750+BD583</f>
        <v>0</v>
      </c>
      <c r="BE791" s="129">
        <f>BE750+BE583+BE781+BG791</f>
        <v>0</v>
      </c>
      <c r="BF791" s="129">
        <f>BF750+BF583</f>
        <v>0</v>
      </c>
      <c r="BG791" s="129">
        <f>BG750+BG583</f>
        <v>0</v>
      </c>
      <c r="BH791" s="129">
        <f>BH750+BH583</f>
        <v>0</v>
      </c>
      <c r="BI791" s="129">
        <f>BI750+BI583</f>
        <v>0</v>
      </c>
      <c r="BJ791" s="129">
        <f t="shared" ref="BJ791" si="1528">BK791+BL791+BM791</f>
        <v>0</v>
      </c>
      <c r="BK791" s="129">
        <f>BK750+BK583</f>
        <v>0</v>
      </c>
      <c r="BL791" s="129">
        <f>BL750+BL583</f>
        <v>0</v>
      </c>
      <c r="BM791" s="129">
        <f>BM750+BM583+BM781</f>
        <v>0</v>
      </c>
      <c r="BN791" s="129">
        <f>BS791</f>
        <v>1211100</v>
      </c>
      <c r="BO791" s="129">
        <f>BO750+BO583</f>
        <v>0</v>
      </c>
      <c r="BP791" s="129"/>
      <c r="BQ791" s="129">
        <f>BQ750+BQ583</f>
        <v>0</v>
      </c>
      <c r="BR791" s="129">
        <f>BR750+BR583</f>
        <v>0</v>
      </c>
      <c r="BS791" s="129">
        <f>BS787</f>
        <v>1211100</v>
      </c>
      <c r="BT791" s="129">
        <f>BZ791-BS791</f>
        <v>-200000</v>
      </c>
      <c r="BU791" s="129">
        <f>BZ791</f>
        <v>1011100</v>
      </c>
      <c r="BV791" s="129">
        <f>BV750+BV583</f>
        <v>0</v>
      </c>
      <c r="BW791" s="129"/>
      <c r="BX791" s="129">
        <f>BX750+BX583</f>
        <v>0</v>
      </c>
      <c r="BY791" s="129">
        <f>BY750+BY583</f>
        <v>0</v>
      </c>
      <c r="BZ791" s="129">
        <f>BZ787</f>
        <v>1011100</v>
      </c>
      <c r="CE791" s="817">
        <f t="shared" si="1474"/>
        <v>0.80089367940082701</v>
      </c>
    </row>
    <row r="792" spans="1:12295" s="25" customFormat="1" ht="57.75" hidden="1" customHeight="1" x14ac:dyDescent="0.25">
      <c r="B792" s="1059" t="s">
        <v>184</v>
      </c>
      <c r="C792" s="1059"/>
      <c r="D792" s="1059"/>
      <c r="E792" s="1059"/>
      <c r="F792" s="1059"/>
      <c r="G792" s="1059"/>
      <c r="H792" s="1059"/>
      <c r="I792" s="1059"/>
      <c r="J792" s="1059"/>
      <c r="K792" s="1059"/>
      <c r="L792" s="1059"/>
      <c r="M792" s="1059"/>
      <c r="N792" s="1059"/>
      <c r="O792" s="1059"/>
      <c r="P792" s="1059"/>
      <c r="Q792" s="1059"/>
      <c r="R792" s="1059"/>
      <c r="S792" s="1059"/>
      <c r="T792" s="1059"/>
      <c r="U792" s="1059"/>
      <c r="V792" s="1059"/>
      <c r="W792" s="1059"/>
      <c r="X792" s="1059"/>
      <c r="Y792" s="1059"/>
      <c r="Z792" s="1059"/>
      <c r="AA792" s="1059"/>
      <c r="AB792" s="1059"/>
      <c r="AC792" s="1059"/>
      <c r="AD792" s="1059"/>
      <c r="AE792" s="1059"/>
      <c r="AF792" s="1059"/>
      <c r="AG792" s="1059"/>
      <c r="AH792" s="1059"/>
      <c r="AI792" s="1059"/>
      <c r="AJ792" s="1059"/>
      <c r="AK792" s="1059"/>
      <c r="AL792" s="1059"/>
      <c r="AM792" s="1059"/>
      <c r="AN792" s="1059"/>
      <c r="AO792" s="1059"/>
      <c r="AP792" s="1059"/>
      <c r="AQ792" s="1059"/>
      <c r="AR792" s="1059"/>
      <c r="AS792" s="1059"/>
      <c r="AT792" s="1059"/>
      <c r="AU792" s="1059"/>
      <c r="AV792" s="1059"/>
      <c r="AW792" s="1059"/>
      <c r="AX792" s="1059"/>
      <c r="AY792" s="1059"/>
      <c r="AZ792" s="1059"/>
      <c r="BA792" s="1059"/>
      <c r="BB792" s="1059"/>
      <c r="BC792" s="1059"/>
      <c r="BD792" s="1059"/>
      <c r="BE792" s="1059"/>
      <c r="BF792" s="1059"/>
      <c r="BG792" s="1059"/>
      <c r="BH792" s="1059"/>
      <c r="BI792" s="1059"/>
      <c r="BJ792" s="1059"/>
      <c r="BK792" s="1059"/>
      <c r="BL792" s="1059"/>
      <c r="BM792" s="1059"/>
      <c r="BN792" s="1059"/>
      <c r="BO792" s="1059"/>
      <c r="BP792" s="1059"/>
      <c r="BQ792" s="1059"/>
      <c r="BR792" s="1059"/>
      <c r="BS792" s="1059"/>
      <c r="BT792" s="164"/>
      <c r="BU792" s="164"/>
      <c r="CE792" s="695" t="e">
        <f t="shared" si="1474"/>
        <v>#DIV/0!</v>
      </c>
    </row>
    <row r="793" spans="1:12295" s="59" customFormat="1" ht="71.25" customHeight="1" x14ac:dyDescent="0.25">
      <c r="B793" s="217" t="s">
        <v>339</v>
      </c>
      <c r="C793" s="105" t="s">
        <v>350</v>
      </c>
      <c r="D793" s="886">
        <f>E793+G793+H793+I793</f>
        <v>2084273.3457899997</v>
      </c>
      <c r="E793" s="886">
        <f>E795+E837+E839+E851</f>
        <v>0</v>
      </c>
      <c r="F793" s="886">
        <f>F795+F837+F839+F851</f>
        <v>0</v>
      </c>
      <c r="G793" s="886">
        <f>G795+G837+G839+G851</f>
        <v>758008.66200999997</v>
      </c>
      <c r="H793" s="886">
        <f>H795+H837+H839+H851</f>
        <v>1126264.6837799998</v>
      </c>
      <c r="I793" s="886">
        <f>I852</f>
        <v>200000</v>
      </c>
      <c r="J793" s="886" t="e">
        <f>J795+J839</f>
        <v>#REF!</v>
      </c>
      <c r="K793" s="886">
        <f>M793+Q793+S793+U793</f>
        <v>315331.2144</v>
      </c>
      <c r="L793" s="944">
        <f t="shared" ref="L793:L858" si="1529">K793/D793</f>
        <v>0.15129071963470336</v>
      </c>
      <c r="M793" s="886">
        <f>M795+M837</f>
        <v>0</v>
      </c>
      <c r="N793" s="944" t="e">
        <f>M793/E793</f>
        <v>#DIV/0!</v>
      </c>
      <c r="O793" s="105"/>
      <c r="P793" s="105"/>
      <c r="Q793" s="105">
        <f>Q795+Q837</f>
        <v>41365.753239999998</v>
      </c>
      <c r="R793" s="944">
        <f>Q793/G793</f>
        <v>5.4571610211301629E-2</v>
      </c>
      <c r="S793" s="886">
        <f t="shared" ref="S793:U793" si="1530">S794</f>
        <v>273965.46116000001</v>
      </c>
      <c r="T793" s="944">
        <f>S793/H793</f>
        <v>0.24325140005323592</v>
      </c>
      <c r="U793" s="105">
        <f t="shared" si="1530"/>
        <v>0</v>
      </c>
      <c r="V793" s="105">
        <f t="shared" ref="V793:AC793" si="1531">V795+V832+V839</f>
        <v>0</v>
      </c>
      <c r="W793" s="105">
        <f t="shared" si="1531"/>
        <v>0</v>
      </c>
      <c r="X793" s="105">
        <f t="shared" si="1531"/>
        <v>0</v>
      </c>
      <c r="Y793" s="105">
        <f t="shared" si="1531"/>
        <v>0</v>
      </c>
      <c r="Z793" s="105">
        <f t="shared" si="1531"/>
        <v>1126264.6837799998</v>
      </c>
      <c r="AA793" s="105">
        <f t="shared" si="1531"/>
        <v>0</v>
      </c>
      <c r="AB793" s="105">
        <f t="shared" si="1531"/>
        <v>1126264.6837799998</v>
      </c>
      <c r="AC793" s="105">
        <f t="shared" si="1531"/>
        <v>0</v>
      </c>
      <c r="AD793" s="105"/>
      <c r="AE793" s="886">
        <f>AG793+AK793+AM793+AO793</f>
        <v>332837.74886999995</v>
      </c>
      <c r="AF793" s="944">
        <f t="shared" ref="AF793:AF858" si="1532">AE793/D793</f>
        <v>0.15969006634484637</v>
      </c>
      <c r="AG793" s="886">
        <f>AG795+AG837</f>
        <v>0</v>
      </c>
      <c r="AH793" s="944" t="e">
        <f t="shared" si="1485"/>
        <v>#DIV/0!</v>
      </c>
      <c r="AI793" s="105"/>
      <c r="AJ793" s="105"/>
      <c r="AK793" s="886">
        <f>AK795+AK837</f>
        <v>41365.753239999998</v>
      </c>
      <c r="AL793" s="944">
        <f>AK793/G793</f>
        <v>5.4571610211301629E-2</v>
      </c>
      <c r="AM793" s="886">
        <f t="shared" ref="AM793" si="1533">AM794</f>
        <v>291471.99562999996</v>
      </c>
      <c r="AN793" s="944">
        <f>AM793/H793</f>
        <v>0.25879529015484515</v>
      </c>
      <c r="AO793" s="105">
        <f t="shared" ref="AO793" si="1534">AO794</f>
        <v>0</v>
      </c>
      <c r="AP793" s="105">
        <f>AR793-AE793</f>
        <v>1672170.94738</v>
      </c>
      <c r="AQ793" s="105"/>
      <c r="AR793" s="886">
        <f>AT793+AX793+AZ793+BB793</f>
        <v>2005008.69625</v>
      </c>
      <c r="AS793" s="944">
        <f t="shared" ref="AS793:AS858" si="1535">AR793/D793</f>
        <v>0.96197012752664834</v>
      </c>
      <c r="AT793" s="886">
        <f>AT795+AT837</f>
        <v>0</v>
      </c>
      <c r="AU793" s="944" t="e">
        <f t="shared" ref="AU793:AU858" si="1536">AT793/E793</f>
        <v>#DIV/0!</v>
      </c>
      <c r="AV793" s="105"/>
      <c r="AW793" s="944"/>
      <c r="AX793" s="886">
        <f>AX795+AX837</f>
        <v>706057.89763999998</v>
      </c>
      <c r="AY793" s="944">
        <f t="shared" ref="AY793:AY857" si="1537">AX793/G793</f>
        <v>0.93146415473374278</v>
      </c>
      <c r="AZ793" s="886">
        <f t="shared" ref="AZ793" si="1538">AZ794</f>
        <v>1098950.7986099999</v>
      </c>
      <c r="BA793" s="944">
        <f t="shared" ref="BA793" si="1539">AZ793/H793</f>
        <v>0.97574825388439923</v>
      </c>
      <c r="BB793" s="886">
        <f>BB852</f>
        <v>200000</v>
      </c>
      <c r="BC793" s="105">
        <f>AM793</f>
        <v>291471.99562999996</v>
      </c>
      <c r="BD793" s="105">
        <f>AO793</f>
        <v>0</v>
      </c>
      <c r="BE793" s="105">
        <f>BF793+BG793+BH793+BI793</f>
        <v>286165.06451999996</v>
      </c>
      <c r="BF793" s="105">
        <f>BF794</f>
        <v>0</v>
      </c>
      <c r="BG793" s="105">
        <f t="shared" ref="BG793" si="1540">BG794</f>
        <v>0</v>
      </c>
      <c r="BH793" s="105">
        <f t="shared" ref="BH793" si="1541">BH794</f>
        <v>286165.06451999996</v>
      </c>
      <c r="BI793" s="105">
        <f t="shared" ref="BI793" si="1542">BI794</f>
        <v>0</v>
      </c>
      <c r="BJ793" s="105">
        <f>BK793+BL793+BM793</f>
        <v>0</v>
      </c>
      <c r="BK793" s="105">
        <f>BK795</f>
        <v>0</v>
      </c>
      <c r="BL793" s="105"/>
      <c r="BM793" s="105"/>
      <c r="BN793" s="105">
        <f>BO793+BP793+BQ793+BR793+BS793</f>
        <v>286165.06451999996</v>
      </c>
      <c r="BO793" s="105">
        <f>BO795</f>
        <v>0</v>
      </c>
      <c r="BP793" s="105"/>
      <c r="BQ793" s="105">
        <f>BQ795</f>
        <v>0</v>
      </c>
      <c r="BR793" s="105">
        <f>BR839</f>
        <v>286165.06451999996</v>
      </c>
      <c r="BS793" s="105">
        <f>BI793</f>
        <v>0</v>
      </c>
      <c r="BT793" s="105">
        <v>0</v>
      </c>
      <c r="BU793" s="105">
        <f>BV793+BX793+BY793+BZ793</f>
        <v>308899.46961999993</v>
      </c>
      <c r="BV793" s="105">
        <f>BV794</f>
        <v>0</v>
      </c>
      <c r="BW793" s="105"/>
      <c r="BX793" s="105">
        <f t="shared" ref="BX793:BY793" si="1543">BX794</f>
        <v>0</v>
      </c>
      <c r="BY793" s="105">
        <f t="shared" si="1543"/>
        <v>286165.06451999996</v>
      </c>
      <c r="BZ793" s="105">
        <f>BZ847</f>
        <v>22734.4051</v>
      </c>
      <c r="CE793" s="944">
        <f>BB793/I793</f>
        <v>1</v>
      </c>
    </row>
    <row r="794" spans="1:12295" s="525" customFormat="1" ht="409.5" hidden="1" customHeight="1" x14ac:dyDescent="0.25">
      <c r="B794" s="429" t="s">
        <v>34</v>
      </c>
      <c r="C794" s="531" t="s">
        <v>374</v>
      </c>
      <c r="D794" s="872">
        <f>E794+G794+H794+I794</f>
        <v>1877946.09919</v>
      </c>
      <c r="E794" s="872">
        <f t="shared" ref="E794:AC794" si="1544">E795+E832+E839</f>
        <v>0</v>
      </c>
      <c r="F794" s="872"/>
      <c r="G794" s="872">
        <f t="shared" si="1544"/>
        <v>751681.41541000002</v>
      </c>
      <c r="H794" s="872">
        <f t="shared" si="1544"/>
        <v>1126264.6837799998</v>
      </c>
      <c r="I794" s="872">
        <f t="shared" si="1544"/>
        <v>0</v>
      </c>
      <c r="J794" s="872" t="e">
        <f t="shared" si="1544"/>
        <v>#REF!</v>
      </c>
      <c r="K794" s="166">
        <f>M794+Q794+S794+U794</f>
        <v>315331.2144</v>
      </c>
      <c r="L794" s="695">
        <f t="shared" si="1529"/>
        <v>0.16791281418354306</v>
      </c>
      <c r="M794" s="872">
        <f t="shared" ref="M794:U794" si="1545">M795+M832+M839</f>
        <v>0</v>
      </c>
      <c r="N794" s="683"/>
      <c r="O794" s="625"/>
      <c r="P794" s="683"/>
      <c r="Q794" s="625">
        <f t="shared" si="1545"/>
        <v>41365.753239999998</v>
      </c>
      <c r="R794" s="683"/>
      <c r="S794" s="625">
        <f t="shared" si="1545"/>
        <v>273965.46116000001</v>
      </c>
      <c r="T794" s="683"/>
      <c r="U794" s="625">
        <f t="shared" si="1545"/>
        <v>0</v>
      </c>
      <c r="V794" s="625">
        <f t="shared" si="1544"/>
        <v>0</v>
      </c>
      <c r="W794" s="625">
        <f t="shared" si="1544"/>
        <v>0</v>
      </c>
      <c r="X794" s="625">
        <f t="shared" si="1544"/>
        <v>0</v>
      </c>
      <c r="Y794" s="625">
        <f t="shared" si="1544"/>
        <v>0</v>
      </c>
      <c r="Z794" s="625">
        <f t="shared" si="1544"/>
        <v>1126264.6837799998</v>
      </c>
      <c r="AA794" s="625">
        <f t="shared" si="1544"/>
        <v>0</v>
      </c>
      <c r="AB794" s="625">
        <f t="shared" si="1544"/>
        <v>1126264.6837799998</v>
      </c>
      <c r="AC794" s="625">
        <f t="shared" si="1544"/>
        <v>0</v>
      </c>
      <c r="AD794" s="683"/>
      <c r="AE794" s="872">
        <f>AG794+AK794+AM794+AO794</f>
        <v>332837.74886999995</v>
      </c>
      <c r="AF794" s="695">
        <f t="shared" si="1532"/>
        <v>0.17723498507947608</v>
      </c>
      <c r="AG794" s="872">
        <f>AG795+AG832+AG839</f>
        <v>0</v>
      </c>
      <c r="AH794" s="695" t="e">
        <f t="shared" si="1485"/>
        <v>#DIV/0!</v>
      </c>
      <c r="AI794" s="625"/>
      <c r="AJ794" s="683"/>
      <c r="AK794" s="625">
        <f>AK795+AK832+AK839</f>
        <v>41365.753239999998</v>
      </c>
      <c r="AL794" s="683"/>
      <c r="AM794" s="625">
        <f>AM795+AM832+AM839</f>
        <v>291471.99562999996</v>
      </c>
      <c r="AN794" s="683"/>
      <c r="AO794" s="625">
        <f>AO795+AO832+AO839</f>
        <v>0</v>
      </c>
      <c r="AP794" s="625"/>
      <c r="AQ794" s="683"/>
      <c r="AR794" s="872">
        <f>AT794+AX794+AZ794+BB794</f>
        <v>1798681.4496499998</v>
      </c>
      <c r="AS794" s="695">
        <f t="shared" si="1535"/>
        <v>0.95779183993928863</v>
      </c>
      <c r="AT794" s="872">
        <f>AT795+AT832+AT839</f>
        <v>0</v>
      </c>
      <c r="AU794" s="695" t="e">
        <f t="shared" si="1536"/>
        <v>#DIV/0!</v>
      </c>
      <c r="AV794" s="625"/>
      <c r="AW794" s="695" t="e">
        <f t="shared" ref="AW794:AW855" si="1546">AV794/F794</f>
        <v>#DIV/0!</v>
      </c>
      <c r="AX794" s="872">
        <f>AX795+AX832+AX839</f>
        <v>699730.65104000003</v>
      </c>
      <c r="AY794" s="695">
        <f t="shared" si="1537"/>
        <v>0.93088725714781206</v>
      </c>
      <c r="AZ794" s="625">
        <f>AZ795+AZ832+AZ839</f>
        <v>1098950.7986099999</v>
      </c>
      <c r="BA794" s="683"/>
      <c r="BB794" s="625">
        <f>BB795+BB832+BB839</f>
        <v>0</v>
      </c>
      <c r="BC794" s="625"/>
      <c r="BD794" s="625"/>
      <c r="BE794" s="625">
        <f>BF794+BG794+BH794+BI794</f>
        <v>286165.06451999996</v>
      </c>
      <c r="BF794" s="625">
        <f>BF795+BF832+BF839</f>
        <v>0</v>
      </c>
      <c r="BG794" s="625">
        <f>BG795+BG832+BG839</f>
        <v>0</v>
      </c>
      <c r="BH794" s="625">
        <f>BH795+BH832+BH839</f>
        <v>286165.06451999996</v>
      </c>
      <c r="BI794" s="625">
        <f>BI795+BI832+BI839</f>
        <v>0</v>
      </c>
      <c r="BJ794" s="625"/>
      <c r="BK794" s="625"/>
      <c r="BL794" s="625"/>
      <c r="BM794" s="431"/>
      <c r="BN794" s="625"/>
      <c r="BO794" s="625"/>
      <c r="BP794" s="625"/>
      <c r="BQ794" s="625"/>
      <c r="BR794" s="625"/>
      <c r="BS794" s="431"/>
      <c r="BT794" s="625"/>
      <c r="BU794" s="625">
        <f>BV794+BX794+BY794+BZ794</f>
        <v>286165.06451999996</v>
      </c>
      <c r="BV794" s="507">
        <f>BV795+BV832+BV839</f>
        <v>0</v>
      </c>
      <c r="BW794" s="514"/>
      <c r="BX794" s="507">
        <f>BX795+BX832+BX839</f>
        <v>0</v>
      </c>
      <c r="BY794" s="507">
        <f>BY795+BY832+BY839</f>
        <v>286165.06451999996</v>
      </c>
      <c r="BZ794" s="507">
        <f>BZ795+BZ832+BZ839</f>
        <v>0</v>
      </c>
      <c r="CE794" s="695" t="e">
        <f t="shared" si="1474"/>
        <v>#DIV/0!</v>
      </c>
    </row>
    <row r="795" spans="1:12295" s="70" customFormat="1" ht="231.75" customHeight="1" x14ac:dyDescent="0.3">
      <c r="A795" s="203"/>
      <c r="B795" s="991">
        <v>1</v>
      </c>
      <c r="C795" s="99" t="s">
        <v>559</v>
      </c>
      <c r="D795" s="168">
        <f>E795+G795+H795+I795</f>
        <v>751681.41541000002</v>
      </c>
      <c r="E795" s="168">
        <f>E836</f>
        <v>0</v>
      </c>
      <c r="F795" s="168"/>
      <c r="G795" s="240">
        <f>G796+G816</f>
        <v>751681.41541000002</v>
      </c>
      <c r="H795" s="168"/>
      <c r="I795" s="168"/>
      <c r="J795" s="168">
        <f>K795-D795</f>
        <v>-710315.66217000003</v>
      </c>
      <c r="K795" s="168">
        <f>M795+Q795+S795+U795</f>
        <v>41365.753239999998</v>
      </c>
      <c r="L795" s="695">
        <f t="shared" si="1529"/>
        <v>5.5030964437822773E-2</v>
      </c>
      <c r="M795" s="168">
        <f>M836</f>
        <v>0</v>
      </c>
      <c r="N795" s="695" t="e">
        <f>M795/E795</f>
        <v>#DIV/0!</v>
      </c>
      <c r="O795" s="628"/>
      <c r="P795" s="683"/>
      <c r="Q795" s="168">
        <f>Q796+Q816</f>
        <v>41365.753239999998</v>
      </c>
      <c r="R795" s="743">
        <f>Q795/D795</f>
        <v>5.5030964437822773E-2</v>
      </c>
      <c r="S795" s="628">
        <f t="shared" ref="S795:U795" si="1547">S796+S816</f>
        <v>0</v>
      </c>
      <c r="T795" s="683"/>
      <c r="U795" s="628">
        <f t="shared" si="1547"/>
        <v>0</v>
      </c>
      <c r="V795" s="628">
        <f t="shared" ref="V795:V853" si="1548">W795+X795+Y795</f>
        <v>0</v>
      </c>
      <c r="W795" s="628"/>
      <c r="X795" s="628"/>
      <c r="Y795" s="628"/>
      <c r="Z795" s="628">
        <f t="shared" ref="Z795:Z856" si="1549">AA795+AB795+AC795</f>
        <v>0</v>
      </c>
      <c r="AA795" s="628">
        <f t="shared" ref="AA795:AA813" si="1550">E795</f>
        <v>0</v>
      </c>
      <c r="AB795" s="628">
        <f t="shared" ref="AB795:AB813" si="1551">H795</f>
        <v>0</v>
      </c>
      <c r="AC795" s="628">
        <f t="shared" ref="AC795:AC813" si="1552">I795</f>
        <v>0</v>
      </c>
      <c r="AD795" s="683"/>
      <c r="AE795" s="168">
        <f>AG795+AK795+AM795+AO795</f>
        <v>41365.753239999998</v>
      </c>
      <c r="AF795" s="695">
        <f t="shared" si="1532"/>
        <v>5.5030964437822773E-2</v>
      </c>
      <c r="AG795" s="168">
        <f>AG836</f>
        <v>0</v>
      </c>
      <c r="AH795" s="695" t="e">
        <f>AG795/E795</f>
        <v>#DIV/0!</v>
      </c>
      <c r="AI795" s="628"/>
      <c r="AJ795" s="683"/>
      <c r="AK795" s="628">
        <f>AK796+AK816</f>
        <v>41365.753239999998</v>
      </c>
      <c r="AL795" s="695">
        <f>AK795/G795</f>
        <v>5.5030964437822773E-2</v>
      </c>
      <c r="AM795" s="628">
        <f>AM796+AM816</f>
        <v>0</v>
      </c>
      <c r="AN795" s="683"/>
      <c r="AO795" s="628">
        <f>AO796+AO816</f>
        <v>0</v>
      </c>
      <c r="AP795" s="628">
        <f>AR795-AE795</f>
        <v>658364.89780000004</v>
      </c>
      <c r="AQ795" s="683"/>
      <c r="AR795" s="168">
        <f>AT795+AX795+AZ795+BB795</f>
        <v>699730.65104000003</v>
      </c>
      <c r="AS795" s="695">
        <f t="shared" si="1535"/>
        <v>0.93088725714781206</v>
      </c>
      <c r="AT795" s="168">
        <f>AT836</f>
        <v>0</v>
      </c>
      <c r="AU795" s="695" t="e">
        <f>AT795/E795</f>
        <v>#DIV/0!</v>
      </c>
      <c r="AV795" s="628"/>
      <c r="AW795" s="695"/>
      <c r="AX795" s="168">
        <f>AX796+AX816</f>
        <v>699730.65104000003</v>
      </c>
      <c r="AY795" s="695">
        <f t="shared" si="1537"/>
        <v>0.93088725714781206</v>
      </c>
      <c r="AZ795" s="628">
        <f>AZ796+AZ816</f>
        <v>0</v>
      </c>
      <c r="BA795" s="695"/>
      <c r="BB795" s="628"/>
      <c r="BC795" s="628"/>
      <c r="BD795" s="628"/>
      <c r="BE795" s="628"/>
      <c r="BF795" s="628"/>
      <c r="BG795" s="628"/>
      <c r="BH795" s="628"/>
      <c r="BI795" s="628"/>
      <c r="BJ795" s="628"/>
      <c r="BK795" s="628"/>
      <c r="BL795" s="628"/>
      <c r="BM795" s="628"/>
      <c r="BN795" s="628"/>
      <c r="BO795" s="628"/>
      <c r="BP795" s="628"/>
      <c r="BQ795" s="628"/>
      <c r="BR795" s="628"/>
      <c r="BS795" s="628"/>
      <c r="BT795" s="628"/>
      <c r="BU795" s="628"/>
      <c r="BV795" s="508"/>
      <c r="BW795" s="512"/>
      <c r="BX795" s="559"/>
      <c r="BY795" s="508"/>
      <c r="BZ795" s="203"/>
      <c r="CA795" s="508"/>
      <c r="CB795" s="508"/>
      <c r="CC795" s="508"/>
      <c r="CD795" s="508"/>
      <c r="CE795" s="695"/>
      <c r="CF795" s="508"/>
      <c r="CG795" s="508"/>
      <c r="CH795" s="508"/>
      <c r="CI795" s="508"/>
      <c r="CJ795" s="508"/>
      <c r="CK795" s="508"/>
      <c r="CL795" s="508"/>
      <c r="CM795" s="508"/>
      <c r="CN795" s="508"/>
      <c r="CO795" s="89"/>
      <c r="CP795" s="89"/>
      <c r="CQ795" s="89"/>
      <c r="CR795" s="89"/>
      <c r="CS795" s="89"/>
      <c r="CT795" s="508"/>
      <c r="CU795" s="508"/>
      <c r="CV795" s="89"/>
      <c r="CW795" s="89"/>
      <c r="CX795" s="508"/>
      <c r="CY795" s="508"/>
      <c r="CZ795" s="89"/>
      <c r="DA795" s="89"/>
      <c r="DB795" s="508"/>
      <c r="DC795" s="508"/>
      <c r="DD795" s="508"/>
      <c r="DE795" s="508"/>
      <c r="DF795" s="508"/>
      <c r="DG795" s="508"/>
      <c r="DH795" s="508"/>
      <c r="DI795" s="89"/>
      <c r="DJ795" s="89"/>
      <c r="DK795" s="508"/>
      <c r="DL795" s="508"/>
      <c r="DM795" s="89"/>
      <c r="DN795" s="89"/>
      <c r="DO795" s="508"/>
      <c r="DP795" s="508"/>
      <c r="DQ795" s="508"/>
      <c r="DR795" s="508"/>
      <c r="DS795" s="508"/>
      <c r="DT795" s="203"/>
      <c r="DU795" s="107"/>
      <c r="DV795" s="508"/>
      <c r="DW795" s="508"/>
      <c r="DX795" s="508"/>
      <c r="DY795" s="508"/>
      <c r="DZ795" s="508"/>
      <c r="EA795" s="508"/>
      <c r="EB795" s="508"/>
      <c r="EC795" s="168"/>
      <c r="ED795" s="168"/>
      <c r="EE795" s="168"/>
      <c r="EF795" s="168"/>
      <c r="EG795" s="168"/>
      <c r="EH795" s="168"/>
      <c r="EI795" s="168"/>
      <c r="EJ795" s="168"/>
      <c r="EK795" s="168"/>
      <c r="EL795" s="168"/>
      <c r="EM795" s="168"/>
      <c r="EN795" s="168"/>
      <c r="EO795" s="168"/>
      <c r="EP795" s="168"/>
      <c r="EQ795" s="168"/>
      <c r="ER795" s="168"/>
      <c r="ES795" s="168"/>
      <c r="ET795" s="168"/>
      <c r="EU795" s="168"/>
      <c r="EV795" s="168"/>
      <c r="EW795" s="168"/>
      <c r="EX795" s="168"/>
      <c r="EY795" s="168"/>
      <c r="EZ795" s="168"/>
      <c r="FA795" s="168"/>
      <c r="FB795" s="168"/>
      <c r="FC795" s="168"/>
      <c r="FD795" s="168"/>
      <c r="FE795" s="168"/>
      <c r="FF795" s="168"/>
      <c r="FG795" s="168"/>
      <c r="FH795" s="168"/>
      <c r="FI795" s="168"/>
      <c r="FJ795" s="168"/>
      <c r="FK795" s="168"/>
      <c r="FL795" s="168"/>
      <c r="FM795" s="168"/>
      <c r="FN795" s="168"/>
      <c r="FO795" s="168"/>
      <c r="FP795" s="168"/>
      <c r="FQ795" s="168"/>
      <c r="FR795" s="168"/>
      <c r="FS795" s="168"/>
      <c r="FT795" s="168"/>
      <c r="FU795" s="508"/>
      <c r="FV795" s="508"/>
      <c r="FW795" s="508"/>
      <c r="FX795" s="508"/>
      <c r="FY795" s="508"/>
      <c r="FZ795" s="508"/>
      <c r="GA795" s="508"/>
      <c r="GB795" s="508"/>
      <c r="GC795" s="508"/>
      <c r="GD795" s="508"/>
      <c r="GE795" s="508"/>
      <c r="GF795" s="508"/>
      <c r="GG795" s="508"/>
      <c r="GH795" s="508"/>
      <c r="GI795" s="508"/>
      <c r="GJ795" s="508"/>
      <c r="GK795" s="508"/>
      <c r="GL795" s="508"/>
      <c r="GM795" s="508"/>
      <c r="GN795" s="508"/>
      <c r="GO795" s="508"/>
      <c r="GP795" s="508"/>
      <c r="GQ795" s="508"/>
      <c r="GR795" s="508"/>
      <c r="GS795" s="89"/>
      <c r="GT795" s="89"/>
      <c r="GU795" s="89"/>
      <c r="GV795" s="89"/>
      <c r="GW795" s="89"/>
      <c r="GX795" s="508"/>
      <c r="GY795" s="508"/>
      <c r="GZ795" s="89"/>
      <c r="HA795" s="89"/>
      <c r="HB795" s="508"/>
      <c r="HC795" s="508"/>
      <c r="HD795" s="89"/>
      <c r="HE795" s="89"/>
      <c r="HF795" s="508"/>
      <c r="HG795" s="508"/>
      <c r="HH795" s="508"/>
      <c r="HI795" s="508"/>
      <c r="HJ795" s="508"/>
      <c r="HK795" s="508"/>
      <c r="HL795" s="508"/>
      <c r="HM795" s="89"/>
      <c r="HN795" s="89"/>
      <c r="HO795" s="508"/>
      <c r="HP795" s="508"/>
      <c r="HQ795" s="89"/>
      <c r="HR795" s="89"/>
      <c r="HS795" s="508"/>
      <c r="HT795" s="508"/>
      <c r="HU795" s="508"/>
      <c r="HV795" s="508"/>
      <c r="HW795" s="508"/>
      <c r="HX795" s="203"/>
      <c r="HY795" s="107"/>
      <c r="HZ795" s="508"/>
      <c r="IA795" s="508"/>
      <c r="IB795" s="508"/>
      <c r="IC795" s="508"/>
      <c r="ID795" s="508"/>
      <c r="IE795" s="508"/>
      <c r="IF795" s="508"/>
      <c r="IG795" s="168"/>
      <c r="IH795" s="168"/>
      <c r="II795" s="168"/>
      <c r="IJ795" s="168"/>
      <c r="IK795" s="168"/>
      <c r="IL795" s="168"/>
      <c r="IM795" s="168"/>
      <c r="IN795" s="168"/>
      <c r="IO795" s="168"/>
      <c r="IP795" s="168"/>
      <c r="IQ795" s="168"/>
      <c r="IR795" s="168"/>
      <c r="IS795" s="168"/>
      <c r="IT795" s="168"/>
      <c r="IU795" s="168"/>
      <c r="IV795" s="168"/>
      <c r="IW795" s="168"/>
      <c r="IX795" s="168"/>
      <c r="IY795" s="168"/>
      <c r="IZ795" s="168"/>
      <c r="JA795" s="168"/>
      <c r="JB795" s="168"/>
      <c r="JC795" s="168"/>
      <c r="JD795" s="168"/>
      <c r="JE795" s="168"/>
      <c r="JF795" s="168"/>
      <c r="JG795" s="168"/>
      <c r="JH795" s="168"/>
      <c r="JI795" s="168"/>
      <c r="JJ795" s="168"/>
      <c r="JK795" s="168"/>
      <c r="JL795" s="168"/>
      <c r="JM795" s="168"/>
      <c r="JN795" s="168"/>
      <c r="JO795" s="168"/>
      <c r="JP795" s="168"/>
      <c r="JQ795" s="168"/>
      <c r="JR795" s="168"/>
      <c r="JS795" s="168"/>
      <c r="JT795" s="168"/>
      <c r="JU795" s="168"/>
      <c r="JV795" s="168"/>
      <c r="JW795" s="168"/>
      <c r="JX795" s="168"/>
      <c r="JY795" s="508"/>
      <c r="JZ795" s="508"/>
      <c r="KA795" s="508"/>
      <c r="KB795" s="508"/>
      <c r="KC795" s="508"/>
      <c r="KD795" s="508"/>
      <c r="KE795" s="508"/>
      <c r="KF795" s="508"/>
      <c r="KG795" s="508"/>
      <c r="KH795" s="508"/>
      <c r="KI795" s="508"/>
      <c r="KJ795" s="508"/>
      <c r="KK795" s="508"/>
      <c r="KL795" s="508"/>
      <c r="KM795" s="508"/>
      <c r="KN795" s="508"/>
      <c r="KO795" s="508"/>
      <c r="KP795" s="508"/>
      <c r="KQ795" s="508"/>
      <c r="KR795" s="508"/>
      <c r="KS795" s="508"/>
      <c r="KT795" s="508"/>
      <c r="KU795" s="508"/>
      <c r="KV795" s="508"/>
      <c r="KW795" s="89"/>
      <c r="KX795" s="89"/>
      <c r="KY795" s="89"/>
      <c r="KZ795" s="89"/>
      <c r="LA795" s="89"/>
      <c r="LB795" s="508"/>
      <c r="LC795" s="508"/>
      <c r="LD795" s="89"/>
      <c r="LE795" s="89"/>
      <c r="LF795" s="508"/>
      <c r="LG795" s="508"/>
      <c r="LH795" s="89"/>
      <c r="LI795" s="89"/>
      <c r="LJ795" s="508"/>
      <c r="LK795" s="508"/>
      <c r="LL795" s="508"/>
      <c r="LM795" s="508"/>
      <c r="LN795" s="508"/>
      <c r="LO795" s="508"/>
      <c r="LP795" s="508"/>
      <c r="LQ795" s="89"/>
      <c r="LR795" s="89"/>
      <c r="LS795" s="508"/>
      <c r="LT795" s="508"/>
      <c r="LU795" s="89"/>
      <c r="LV795" s="89"/>
      <c r="LW795" s="508"/>
      <c r="LX795" s="508"/>
      <c r="LY795" s="508"/>
      <c r="LZ795" s="508"/>
      <c r="MA795" s="508"/>
      <c r="MB795" s="203"/>
      <c r="MC795" s="107"/>
      <c r="MD795" s="508"/>
      <c r="ME795" s="508"/>
      <c r="MF795" s="508"/>
      <c r="MG795" s="508"/>
      <c r="MH795" s="508"/>
      <c r="MI795" s="508"/>
      <c r="MJ795" s="508"/>
      <c r="MK795" s="168"/>
      <c r="ML795" s="168"/>
      <c r="MM795" s="168"/>
      <c r="MN795" s="168"/>
      <c r="MO795" s="168"/>
      <c r="MP795" s="168"/>
      <c r="MQ795" s="168"/>
      <c r="MR795" s="168"/>
      <c r="MS795" s="168"/>
      <c r="MT795" s="168"/>
      <c r="MU795" s="168"/>
      <c r="MV795" s="168"/>
      <c r="MW795" s="168"/>
      <c r="MX795" s="168"/>
      <c r="MY795" s="168"/>
      <c r="MZ795" s="168"/>
      <c r="NA795" s="168"/>
      <c r="NB795" s="168"/>
      <c r="NC795" s="168"/>
      <c r="ND795" s="168"/>
      <c r="NE795" s="168"/>
      <c r="NF795" s="168"/>
      <c r="NG795" s="168"/>
      <c r="NH795" s="168"/>
      <c r="NI795" s="168"/>
      <c r="NJ795" s="168"/>
      <c r="NK795" s="168"/>
      <c r="NL795" s="168"/>
      <c r="NM795" s="168"/>
      <c r="NN795" s="168"/>
      <c r="NO795" s="168"/>
      <c r="NP795" s="168"/>
      <c r="NQ795" s="168"/>
      <c r="NR795" s="168"/>
      <c r="NS795" s="168"/>
      <c r="NT795" s="168"/>
      <c r="NU795" s="168"/>
      <c r="NV795" s="168"/>
      <c r="NW795" s="168"/>
      <c r="NX795" s="168"/>
      <c r="NY795" s="168"/>
      <c r="NZ795" s="168"/>
      <c r="OA795" s="168"/>
      <c r="OB795" s="168"/>
      <c r="OC795" s="508"/>
      <c r="OD795" s="508"/>
      <c r="OE795" s="508"/>
      <c r="OF795" s="508"/>
      <c r="OG795" s="508"/>
      <c r="OH795" s="508"/>
      <c r="OI795" s="508"/>
      <c r="OJ795" s="508"/>
      <c r="OK795" s="508"/>
      <c r="OL795" s="508"/>
      <c r="OM795" s="508"/>
      <c r="ON795" s="508"/>
      <c r="OO795" s="508"/>
      <c r="OP795" s="508"/>
      <c r="OQ795" s="508"/>
      <c r="OR795" s="508"/>
      <c r="OS795" s="508"/>
      <c r="OT795" s="508"/>
      <c r="OU795" s="508"/>
      <c r="OV795" s="508"/>
      <c r="OW795" s="508"/>
      <c r="OX795" s="508"/>
      <c r="OY795" s="508"/>
      <c r="OZ795" s="508"/>
      <c r="PA795" s="89"/>
      <c r="PB795" s="89"/>
      <c r="PC795" s="89"/>
      <c r="PD795" s="89"/>
      <c r="PE795" s="89"/>
      <c r="PF795" s="508"/>
      <c r="PG795" s="508"/>
      <c r="PH795" s="89"/>
      <c r="PI795" s="89"/>
      <c r="PJ795" s="508"/>
      <c r="PK795" s="508"/>
      <c r="PL795" s="89"/>
      <c r="PM795" s="89"/>
      <c r="PN795" s="508"/>
      <c r="PO795" s="508"/>
      <c r="PP795" s="508"/>
      <c r="PQ795" s="508"/>
      <c r="PR795" s="508"/>
      <c r="PS795" s="508"/>
      <c r="PT795" s="508"/>
      <c r="PU795" s="89"/>
      <c r="PV795" s="89"/>
      <c r="PW795" s="508"/>
      <c r="PX795" s="508"/>
      <c r="PY795" s="89"/>
      <c r="PZ795" s="89"/>
      <c r="QA795" s="508"/>
      <c r="QB795" s="508"/>
      <c r="QC795" s="508"/>
      <c r="QD795" s="508"/>
      <c r="QE795" s="508"/>
      <c r="QF795" s="203"/>
      <c r="QG795" s="107"/>
      <c r="QH795" s="508"/>
      <c r="QI795" s="508"/>
      <c r="QJ795" s="508"/>
      <c r="QK795" s="508"/>
      <c r="QL795" s="508"/>
      <c r="QM795" s="508"/>
      <c r="QN795" s="508"/>
      <c r="QO795" s="168"/>
      <c r="QP795" s="168"/>
      <c r="QQ795" s="168"/>
      <c r="QR795" s="168"/>
      <c r="QS795" s="168"/>
      <c r="QT795" s="168"/>
      <c r="QU795" s="168"/>
      <c r="QV795" s="168"/>
      <c r="QW795" s="168"/>
      <c r="QX795" s="168"/>
      <c r="QY795" s="168"/>
      <c r="QZ795" s="168"/>
      <c r="RA795" s="168"/>
      <c r="RB795" s="168"/>
      <c r="RC795" s="168"/>
      <c r="RD795" s="168"/>
      <c r="RE795" s="168"/>
      <c r="RF795" s="168"/>
      <c r="RG795" s="168"/>
      <c r="RH795" s="168"/>
      <c r="RI795" s="168"/>
      <c r="RJ795" s="168"/>
      <c r="RK795" s="168"/>
      <c r="RL795" s="168"/>
      <c r="RM795" s="168"/>
      <c r="RN795" s="168"/>
      <c r="RO795" s="168"/>
      <c r="RP795" s="168"/>
      <c r="RQ795" s="168"/>
      <c r="RR795" s="168"/>
      <c r="RS795" s="168"/>
      <c r="RT795" s="168"/>
      <c r="RU795" s="168"/>
      <c r="RV795" s="168"/>
      <c r="RW795" s="168"/>
      <c r="RX795" s="168"/>
      <c r="RY795" s="168"/>
      <c r="RZ795" s="168"/>
      <c r="SA795" s="168"/>
      <c r="SB795" s="168"/>
      <c r="SC795" s="168"/>
      <c r="SD795" s="168"/>
      <c r="SE795" s="168"/>
      <c r="SF795" s="168"/>
      <c r="SG795" s="508"/>
      <c r="SH795" s="508"/>
      <c r="SI795" s="508"/>
      <c r="SJ795" s="508"/>
      <c r="SK795" s="508"/>
      <c r="SL795" s="508"/>
      <c r="SM795" s="508"/>
      <c r="SN795" s="508"/>
      <c r="SO795" s="508"/>
      <c r="SP795" s="508"/>
      <c r="SQ795" s="508"/>
      <c r="SR795" s="508"/>
      <c r="SS795" s="508"/>
      <c r="ST795" s="508"/>
      <c r="SU795" s="508"/>
      <c r="SV795" s="508"/>
      <c r="SW795" s="508"/>
      <c r="SX795" s="508"/>
      <c r="SY795" s="508"/>
      <c r="SZ795" s="508"/>
      <c r="TA795" s="508"/>
      <c r="TB795" s="508"/>
      <c r="TC795" s="508"/>
      <c r="TD795" s="508"/>
      <c r="TE795" s="89"/>
      <c r="TF795" s="89"/>
      <c r="TG795" s="89"/>
      <c r="TH795" s="89"/>
      <c r="TI795" s="89"/>
      <c r="TJ795" s="508"/>
      <c r="TK795" s="508"/>
      <c r="TL795" s="89"/>
      <c r="TM795" s="89"/>
      <c r="TN795" s="508"/>
      <c r="TO795" s="508"/>
      <c r="TP795" s="89"/>
      <c r="TQ795" s="89"/>
      <c r="TR795" s="508"/>
      <c r="TS795" s="508"/>
      <c r="TT795" s="508"/>
      <c r="TU795" s="508"/>
      <c r="TV795" s="508"/>
      <c r="TW795" s="508"/>
      <c r="TX795" s="508"/>
      <c r="TY795" s="89"/>
      <c r="TZ795" s="89"/>
      <c r="UA795" s="508"/>
      <c r="UB795" s="508"/>
      <c r="UC795" s="89"/>
      <c r="UD795" s="89"/>
      <c r="UE795" s="508"/>
      <c r="UF795" s="508"/>
      <c r="UG795" s="508"/>
      <c r="UH795" s="508"/>
      <c r="UI795" s="508"/>
      <c r="UJ795" s="203"/>
      <c r="UK795" s="107"/>
      <c r="UL795" s="508"/>
      <c r="UM795" s="508"/>
      <c r="UN795" s="508"/>
      <c r="UO795" s="508"/>
      <c r="UP795" s="508"/>
      <c r="UQ795" s="508"/>
      <c r="UR795" s="508"/>
      <c r="US795" s="168"/>
      <c r="UT795" s="168"/>
      <c r="UU795" s="168"/>
      <c r="UV795" s="168"/>
      <c r="UW795" s="168"/>
      <c r="UX795" s="168"/>
      <c r="UY795" s="168"/>
      <c r="UZ795" s="168"/>
      <c r="VA795" s="168"/>
      <c r="VB795" s="168"/>
      <c r="VC795" s="168"/>
      <c r="VD795" s="168"/>
      <c r="VE795" s="168"/>
      <c r="VF795" s="168"/>
      <c r="VG795" s="168"/>
      <c r="VH795" s="168"/>
      <c r="VI795" s="168"/>
      <c r="VJ795" s="168"/>
      <c r="VK795" s="168"/>
      <c r="VL795" s="168"/>
      <c r="VM795" s="168"/>
      <c r="VN795" s="168"/>
      <c r="VO795" s="168"/>
      <c r="VP795" s="168"/>
      <c r="VQ795" s="168"/>
      <c r="VR795" s="168"/>
      <c r="VS795" s="168"/>
      <c r="VT795" s="168"/>
      <c r="VU795" s="168"/>
      <c r="VV795" s="168"/>
      <c r="VW795" s="168"/>
      <c r="VX795" s="168"/>
      <c r="VY795" s="168"/>
      <c r="VZ795" s="168"/>
      <c r="WA795" s="168"/>
      <c r="WB795" s="168"/>
      <c r="WC795" s="168"/>
      <c r="WD795" s="168"/>
      <c r="WE795" s="168"/>
      <c r="WF795" s="168"/>
      <c r="WG795" s="168"/>
      <c r="WH795" s="168"/>
      <c r="WI795" s="168"/>
      <c r="WJ795" s="168"/>
      <c r="WK795" s="508"/>
      <c r="WL795" s="508"/>
      <c r="WM795" s="508"/>
      <c r="WN795" s="508"/>
      <c r="WO795" s="508"/>
      <c r="WP795" s="508"/>
      <c r="WQ795" s="508"/>
      <c r="WR795" s="508"/>
      <c r="WS795" s="508"/>
      <c r="WT795" s="508"/>
      <c r="WU795" s="508"/>
      <c r="WV795" s="508"/>
      <c r="WW795" s="508"/>
      <c r="WX795" s="508"/>
      <c r="WY795" s="508"/>
      <c r="WZ795" s="508"/>
      <c r="XA795" s="508"/>
      <c r="XB795" s="508"/>
      <c r="XC795" s="508"/>
      <c r="XD795" s="508"/>
      <c r="XE795" s="508"/>
      <c r="XF795" s="508"/>
      <c r="XG795" s="508"/>
      <c r="XH795" s="508"/>
      <c r="XI795" s="89"/>
      <c r="XJ795" s="89"/>
      <c r="XK795" s="89"/>
      <c r="XL795" s="89"/>
      <c r="XM795" s="89"/>
      <c r="XN795" s="508"/>
      <c r="XO795" s="508"/>
      <c r="XP795" s="89"/>
      <c r="XQ795" s="89"/>
      <c r="XR795" s="508"/>
      <c r="XS795" s="508"/>
      <c r="XT795" s="89"/>
      <c r="XU795" s="89"/>
      <c r="XV795" s="508"/>
      <c r="XW795" s="508"/>
      <c r="XX795" s="508"/>
      <c r="XY795" s="508"/>
      <c r="XZ795" s="508"/>
      <c r="YA795" s="508"/>
      <c r="YB795" s="508"/>
      <c r="YC795" s="89"/>
      <c r="YD795" s="89"/>
      <c r="YE795" s="508"/>
      <c r="YF795" s="508"/>
      <c r="YG795" s="89"/>
      <c r="YH795" s="89"/>
      <c r="YI795" s="508"/>
      <c r="YJ795" s="508"/>
      <c r="YK795" s="508"/>
      <c r="YL795" s="508"/>
      <c r="YM795" s="508"/>
      <c r="YN795" s="203"/>
      <c r="YO795" s="107"/>
      <c r="YP795" s="508"/>
      <c r="YQ795" s="508"/>
      <c r="YR795" s="508"/>
      <c r="YS795" s="508"/>
      <c r="YT795" s="508"/>
      <c r="YU795" s="508"/>
      <c r="YV795" s="508"/>
      <c r="YW795" s="168"/>
      <c r="YX795" s="168"/>
      <c r="YY795" s="168"/>
      <c r="YZ795" s="168"/>
      <c r="ZA795" s="168"/>
      <c r="ZB795" s="168"/>
      <c r="ZC795" s="168"/>
      <c r="ZD795" s="168"/>
      <c r="ZE795" s="168"/>
      <c r="ZF795" s="168"/>
      <c r="ZG795" s="168"/>
      <c r="ZH795" s="168"/>
      <c r="ZI795" s="168"/>
      <c r="ZJ795" s="168"/>
      <c r="ZK795" s="168"/>
      <c r="ZL795" s="168"/>
      <c r="ZM795" s="168"/>
      <c r="ZN795" s="168"/>
      <c r="ZO795" s="168"/>
      <c r="ZP795" s="168"/>
      <c r="ZQ795" s="168"/>
      <c r="ZR795" s="168"/>
      <c r="ZS795" s="168"/>
      <c r="ZT795" s="168"/>
      <c r="ZU795" s="168"/>
      <c r="ZV795" s="168"/>
      <c r="ZW795" s="168"/>
      <c r="ZX795" s="168"/>
      <c r="ZY795" s="168"/>
      <c r="ZZ795" s="168"/>
      <c r="AAA795" s="168"/>
      <c r="AAB795" s="168"/>
      <c r="AAC795" s="168"/>
      <c r="AAD795" s="168"/>
      <c r="AAE795" s="168"/>
      <c r="AAF795" s="168"/>
      <c r="AAG795" s="168"/>
      <c r="AAH795" s="168"/>
      <c r="AAI795" s="168"/>
      <c r="AAJ795" s="168"/>
      <c r="AAK795" s="168"/>
      <c r="AAL795" s="168"/>
      <c r="AAM795" s="168"/>
      <c r="AAN795" s="168"/>
      <c r="AAO795" s="508"/>
      <c r="AAP795" s="508"/>
      <c r="AAQ795" s="508"/>
      <c r="AAR795" s="508"/>
      <c r="AAS795" s="508"/>
      <c r="AAT795" s="508"/>
      <c r="AAU795" s="508"/>
      <c r="AAV795" s="508"/>
      <c r="AAW795" s="508"/>
      <c r="AAX795" s="508"/>
      <c r="AAY795" s="508"/>
      <c r="AAZ795" s="508"/>
      <c r="ABA795" s="508"/>
      <c r="ABB795" s="508"/>
      <c r="ABC795" s="508"/>
      <c r="ABD795" s="508"/>
      <c r="ABE795" s="508"/>
      <c r="ABF795" s="508"/>
      <c r="ABG795" s="508"/>
      <c r="ABH795" s="508"/>
      <c r="ABI795" s="508"/>
      <c r="ABJ795" s="508"/>
      <c r="ABK795" s="508"/>
      <c r="ABL795" s="508"/>
      <c r="ABM795" s="89"/>
      <c r="ABN795" s="89"/>
      <c r="ABO795" s="89"/>
      <c r="ABP795" s="89"/>
      <c r="ABQ795" s="89"/>
      <c r="ABR795" s="508"/>
      <c r="ABS795" s="508"/>
      <c r="ABT795" s="89"/>
      <c r="ABU795" s="89"/>
      <c r="ABV795" s="508"/>
      <c r="ABW795" s="508"/>
      <c r="ABX795" s="89"/>
      <c r="ABY795" s="89"/>
      <c r="ABZ795" s="508"/>
      <c r="ACA795" s="508"/>
      <c r="ACB795" s="508"/>
      <c r="ACC795" s="508"/>
      <c r="ACD795" s="508"/>
      <c r="ACE795" s="508"/>
      <c r="ACF795" s="508"/>
      <c r="ACG795" s="89"/>
      <c r="ACH795" s="89"/>
      <c r="ACI795" s="508"/>
      <c r="ACJ795" s="508"/>
      <c r="ACK795" s="89"/>
      <c r="ACL795" s="89"/>
      <c r="ACM795" s="508"/>
      <c r="ACN795" s="508"/>
      <c r="ACO795" s="508"/>
      <c r="ACP795" s="508"/>
      <c r="ACQ795" s="508"/>
      <c r="ACR795" s="203"/>
      <c r="ACS795" s="107"/>
      <c r="ACT795" s="508"/>
      <c r="ACU795" s="508"/>
      <c r="ACV795" s="508"/>
      <c r="ACW795" s="508"/>
      <c r="ACX795" s="508"/>
      <c r="ACY795" s="508"/>
      <c r="ACZ795" s="508"/>
      <c r="ADA795" s="168"/>
      <c r="ADB795" s="168"/>
      <c r="ADC795" s="168"/>
      <c r="ADD795" s="168"/>
      <c r="ADE795" s="168"/>
      <c r="ADF795" s="168"/>
      <c r="ADG795" s="168"/>
      <c r="ADH795" s="168"/>
      <c r="ADI795" s="168"/>
      <c r="ADJ795" s="168"/>
      <c r="ADK795" s="168"/>
      <c r="ADL795" s="168"/>
      <c r="ADM795" s="168"/>
      <c r="ADN795" s="168"/>
      <c r="ADO795" s="168"/>
      <c r="ADP795" s="168"/>
      <c r="ADQ795" s="168"/>
      <c r="ADR795" s="168"/>
      <c r="ADS795" s="168"/>
      <c r="ADT795" s="168"/>
      <c r="ADU795" s="168"/>
      <c r="ADV795" s="168"/>
      <c r="ADW795" s="168"/>
      <c r="ADX795" s="168"/>
      <c r="ADY795" s="168"/>
      <c r="ADZ795" s="168"/>
      <c r="AEA795" s="168"/>
      <c r="AEB795" s="168"/>
      <c r="AEC795" s="168"/>
      <c r="AED795" s="168"/>
      <c r="AEE795" s="168"/>
      <c r="AEF795" s="168"/>
      <c r="AEG795" s="168"/>
      <c r="AEH795" s="168"/>
      <c r="AEI795" s="168"/>
      <c r="AEJ795" s="168"/>
      <c r="AEK795" s="168"/>
      <c r="AEL795" s="168"/>
      <c r="AEM795" s="168"/>
      <c r="AEN795" s="168"/>
      <c r="AEO795" s="168"/>
      <c r="AEP795" s="168"/>
      <c r="AEQ795" s="168"/>
      <c r="AER795" s="168"/>
      <c r="AES795" s="508"/>
      <c r="AET795" s="508"/>
      <c r="AEU795" s="508"/>
      <c r="AEV795" s="508"/>
      <c r="AEW795" s="508"/>
      <c r="AEX795" s="508"/>
      <c r="AEY795" s="508"/>
      <c r="AEZ795" s="508"/>
      <c r="AFA795" s="508"/>
      <c r="AFB795" s="508"/>
      <c r="AFC795" s="508"/>
      <c r="AFD795" s="508"/>
      <c r="AFE795" s="508"/>
      <c r="AFF795" s="508"/>
      <c r="AFG795" s="508"/>
      <c r="AFH795" s="508"/>
      <c r="AFI795" s="508"/>
      <c r="AFJ795" s="508"/>
      <c r="AFK795" s="508"/>
      <c r="AFL795" s="508"/>
      <c r="AFM795" s="508"/>
      <c r="AFN795" s="508"/>
      <c r="AFO795" s="508"/>
      <c r="AFP795" s="508"/>
      <c r="AFQ795" s="89"/>
      <c r="AFR795" s="89"/>
      <c r="AFS795" s="89"/>
      <c r="AFT795" s="89"/>
      <c r="AFU795" s="89"/>
      <c r="AFV795" s="508"/>
      <c r="AFW795" s="508"/>
      <c r="AFX795" s="89"/>
      <c r="AFY795" s="89"/>
      <c r="AFZ795" s="508"/>
      <c r="AGA795" s="508"/>
      <c r="AGB795" s="89"/>
      <c r="AGC795" s="89"/>
      <c r="AGD795" s="508"/>
      <c r="AGE795" s="508"/>
      <c r="AGF795" s="508"/>
      <c r="AGG795" s="508"/>
      <c r="AGH795" s="508"/>
      <c r="AGI795" s="508"/>
      <c r="AGJ795" s="508"/>
      <c r="AGK795" s="89"/>
      <c r="AGL795" s="89"/>
      <c r="AGM795" s="508"/>
      <c r="AGN795" s="508"/>
      <c r="AGO795" s="89"/>
      <c r="AGP795" s="89"/>
      <c r="AGQ795" s="508"/>
      <c r="AGR795" s="508"/>
      <c r="AGS795" s="508"/>
      <c r="AGT795" s="508"/>
      <c r="AGU795" s="508"/>
      <c r="AGV795" s="203"/>
      <c r="AGW795" s="107"/>
      <c r="AGX795" s="508"/>
      <c r="AGY795" s="508"/>
      <c r="AGZ795" s="508"/>
      <c r="AHA795" s="508"/>
      <c r="AHB795" s="508"/>
      <c r="AHC795" s="508"/>
      <c r="AHD795" s="508"/>
      <c r="AHE795" s="168"/>
      <c r="AHF795" s="168"/>
      <c r="AHG795" s="168"/>
      <c r="AHH795" s="168"/>
      <c r="AHI795" s="168"/>
      <c r="AHJ795" s="168"/>
      <c r="AHK795" s="168"/>
      <c r="AHL795" s="168"/>
      <c r="AHM795" s="168"/>
      <c r="AHN795" s="168"/>
      <c r="AHO795" s="168"/>
      <c r="AHP795" s="168"/>
      <c r="AHQ795" s="168"/>
      <c r="AHR795" s="168"/>
      <c r="AHS795" s="168"/>
      <c r="AHT795" s="168"/>
      <c r="AHU795" s="168"/>
      <c r="AHV795" s="168"/>
      <c r="AHW795" s="168"/>
      <c r="AHX795" s="168"/>
      <c r="AHY795" s="168"/>
      <c r="AHZ795" s="168"/>
      <c r="AIA795" s="168"/>
      <c r="AIB795" s="168"/>
      <c r="AIC795" s="168"/>
      <c r="AID795" s="168"/>
      <c r="AIE795" s="168"/>
      <c r="AIF795" s="168"/>
      <c r="AIG795" s="168"/>
      <c r="AIH795" s="168"/>
      <c r="AII795" s="168"/>
      <c r="AIJ795" s="168"/>
      <c r="AIK795" s="168"/>
      <c r="AIL795" s="168"/>
      <c r="AIM795" s="168"/>
      <c r="AIN795" s="168"/>
      <c r="AIO795" s="168"/>
      <c r="AIP795" s="168"/>
      <c r="AIQ795" s="168"/>
      <c r="AIR795" s="168"/>
      <c r="AIS795" s="168"/>
      <c r="AIT795" s="168"/>
      <c r="AIU795" s="168"/>
      <c r="AIV795" s="168"/>
      <c r="AIW795" s="508"/>
      <c r="AIX795" s="508"/>
      <c r="AIY795" s="508"/>
      <c r="AIZ795" s="508"/>
      <c r="AJA795" s="508"/>
      <c r="AJB795" s="508"/>
      <c r="AJC795" s="508"/>
      <c r="AJD795" s="508"/>
      <c r="AJE795" s="508"/>
      <c r="AJF795" s="508"/>
      <c r="AJG795" s="508"/>
      <c r="AJH795" s="508"/>
      <c r="AJI795" s="508"/>
      <c r="AJJ795" s="508"/>
      <c r="AJK795" s="508"/>
      <c r="AJL795" s="508"/>
      <c r="AJM795" s="508"/>
      <c r="AJN795" s="508"/>
      <c r="AJO795" s="508"/>
      <c r="AJP795" s="508"/>
      <c r="AJQ795" s="508"/>
      <c r="AJR795" s="508"/>
      <c r="AJS795" s="508"/>
      <c r="AJT795" s="508"/>
      <c r="AJU795" s="89"/>
      <c r="AJV795" s="89"/>
      <c r="AJW795" s="89"/>
      <c r="AJX795" s="89"/>
      <c r="AJY795" s="89"/>
      <c r="AJZ795" s="508"/>
      <c r="AKA795" s="508"/>
      <c r="AKB795" s="89"/>
      <c r="AKC795" s="89"/>
      <c r="AKD795" s="508"/>
      <c r="AKE795" s="508"/>
      <c r="AKF795" s="89"/>
      <c r="AKG795" s="89"/>
      <c r="AKH795" s="508"/>
      <c r="AKI795" s="508"/>
      <c r="AKJ795" s="508"/>
      <c r="AKK795" s="508"/>
      <c r="AKL795" s="508"/>
      <c r="AKM795" s="508"/>
      <c r="AKN795" s="508"/>
      <c r="AKO795" s="89"/>
      <c r="AKP795" s="89"/>
      <c r="AKQ795" s="508"/>
      <c r="AKR795" s="508"/>
      <c r="AKS795" s="89"/>
      <c r="AKT795" s="89"/>
      <c r="AKU795" s="508"/>
      <c r="AKV795" s="508"/>
      <c r="AKW795" s="508"/>
      <c r="AKX795" s="508"/>
      <c r="AKY795" s="508"/>
      <c r="AKZ795" s="203"/>
      <c r="ALA795" s="107"/>
      <c r="ALB795" s="508"/>
      <c r="ALC795" s="508"/>
      <c r="ALD795" s="508"/>
      <c r="ALE795" s="508"/>
      <c r="ALF795" s="508"/>
      <c r="ALG795" s="508"/>
      <c r="ALH795" s="508"/>
      <c r="ALI795" s="168"/>
      <c r="ALJ795" s="168"/>
      <c r="ALK795" s="168"/>
      <c r="ALL795" s="168"/>
      <c r="ALM795" s="168"/>
      <c r="ALN795" s="168"/>
      <c r="ALO795" s="168"/>
      <c r="ALP795" s="168"/>
      <c r="ALQ795" s="168"/>
      <c r="ALR795" s="168"/>
      <c r="ALS795" s="168"/>
      <c r="ALT795" s="168"/>
      <c r="ALU795" s="168"/>
      <c r="ALV795" s="168"/>
      <c r="ALW795" s="168"/>
      <c r="ALX795" s="168"/>
      <c r="ALY795" s="168"/>
      <c r="ALZ795" s="168"/>
      <c r="AMA795" s="168"/>
      <c r="AMB795" s="168"/>
      <c r="AMC795" s="168"/>
      <c r="AMD795" s="168"/>
      <c r="AME795" s="168"/>
      <c r="AMF795" s="168"/>
      <c r="AMG795" s="168"/>
      <c r="AMH795" s="168"/>
      <c r="AMI795" s="168"/>
      <c r="AMJ795" s="168"/>
      <c r="AMK795" s="168"/>
      <c r="AML795" s="168"/>
      <c r="AMM795" s="168"/>
      <c r="AMN795" s="168"/>
      <c r="AMO795" s="168"/>
      <c r="AMP795" s="168"/>
      <c r="AMQ795" s="168"/>
      <c r="AMR795" s="168"/>
      <c r="AMS795" s="168"/>
      <c r="AMT795" s="168"/>
      <c r="AMU795" s="168"/>
      <c r="AMV795" s="168"/>
      <c r="AMW795" s="168"/>
      <c r="AMX795" s="168"/>
      <c r="AMY795" s="168"/>
      <c r="AMZ795" s="168"/>
      <c r="ANA795" s="508"/>
      <c r="ANB795" s="508"/>
      <c r="ANC795" s="508"/>
      <c r="AND795" s="508"/>
      <c r="ANE795" s="508"/>
      <c r="ANF795" s="508"/>
      <c r="ANG795" s="508"/>
      <c r="ANH795" s="508"/>
      <c r="ANI795" s="508"/>
      <c r="ANJ795" s="508"/>
      <c r="ANK795" s="508"/>
      <c r="ANL795" s="508"/>
      <c r="ANM795" s="508"/>
      <c r="ANN795" s="508"/>
      <c r="ANO795" s="508"/>
      <c r="ANP795" s="508"/>
      <c r="ANQ795" s="508"/>
      <c r="ANR795" s="508"/>
      <c r="ANS795" s="508"/>
      <c r="ANT795" s="508"/>
      <c r="ANU795" s="508"/>
      <c r="ANV795" s="508"/>
      <c r="ANW795" s="508"/>
      <c r="ANX795" s="508"/>
      <c r="ANY795" s="89"/>
      <c r="ANZ795" s="89"/>
      <c r="AOA795" s="89"/>
      <c r="AOB795" s="89"/>
      <c r="AOC795" s="89"/>
      <c r="AOD795" s="508"/>
      <c r="AOE795" s="508"/>
      <c r="AOF795" s="89"/>
      <c r="AOG795" s="89"/>
      <c r="AOH795" s="508"/>
      <c r="AOI795" s="508"/>
      <c r="AOJ795" s="89"/>
      <c r="AOK795" s="89"/>
      <c r="AOL795" s="508"/>
      <c r="AOM795" s="508"/>
      <c r="AON795" s="508"/>
      <c r="AOO795" s="508"/>
      <c r="AOP795" s="508"/>
      <c r="AOQ795" s="508"/>
      <c r="AOR795" s="508"/>
      <c r="AOS795" s="89"/>
      <c r="AOT795" s="89"/>
      <c r="AOU795" s="508"/>
      <c r="AOV795" s="508"/>
      <c r="AOW795" s="89"/>
      <c r="AOX795" s="89"/>
      <c r="AOY795" s="508"/>
      <c r="AOZ795" s="508"/>
      <c r="APA795" s="508"/>
      <c r="APB795" s="508"/>
      <c r="APC795" s="508"/>
      <c r="APD795" s="203"/>
      <c r="APE795" s="107"/>
      <c r="APF795" s="508"/>
      <c r="APG795" s="508"/>
      <c r="APH795" s="508"/>
      <c r="API795" s="508"/>
      <c r="APJ795" s="508"/>
      <c r="APK795" s="508"/>
      <c r="APL795" s="508"/>
      <c r="APM795" s="168"/>
      <c r="APN795" s="168"/>
      <c r="APO795" s="168"/>
      <c r="APP795" s="168"/>
      <c r="APQ795" s="168"/>
      <c r="APR795" s="168"/>
      <c r="APS795" s="168"/>
      <c r="APT795" s="168"/>
      <c r="APU795" s="168"/>
      <c r="APV795" s="168"/>
      <c r="APW795" s="168"/>
      <c r="APX795" s="168"/>
      <c r="APY795" s="168"/>
      <c r="APZ795" s="168"/>
      <c r="AQA795" s="168"/>
      <c r="AQB795" s="168"/>
      <c r="AQC795" s="168"/>
      <c r="AQD795" s="168"/>
      <c r="AQE795" s="168"/>
      <c r="AQF795" s="168"/>
      <c r="AQG795" s="168"/>
      <c r="AQH795" s="168"/>
      <c r="AQI795" s="168"/>
      <c r="AQJ795" s="168"/>
      <c r="AQK795" s="168"/>
      <c r="AQL795" s="168"/>
      <c r="AQM795" s="168"/>
      <c r="AQN795" s="168"/>
      <c r="AQO795" s="168"/>
      <c r="AQP795" s="168"/>
      <c r="AQQ795" s="168"/>
      <c r="AQR795" s="168"/>
      <c r="AQS795" s="168"/>
      <c r="AQT795" s="168"/>
      <c r="AQU795" s="168"/>
      <c r="AQV795" s="168"/>
      <c r="AQW795" s="168"/>
      <c r="AQX795" s="168"/>
      <c r="AQY795" s="168"/>
      <c r="AQZ795" s="168"/>
      <c r="ARA795" s="168"/>
      <c r="ARB795" s="168"/>
      <c r="ARC795" s="168"/>
      <c r="ARD795" s="168"/>
      <c r="ARE795" s="508"/>
      <c r="ARF795" s="508"/>
      <c r="ARG795" s="508"/>
      <c r="ARH795" s="508"/>
      <c r="ARI795" s="508"/>
      <c r="ARJ795" s="508"/>
      <c r="ARK795" s="508"/>
      <c r="ARL795" s="508"/>
      <c r="ARM795" s="508"/>
      <c r="ARN795" s="508"/>
      <c r="ARO795" s="508"/>
      <c r="ARP795" s="508"/>
      <c r="ARQ795" s="508"/>
      <c r="ARR795" s="508"/>
      <c r="ARS795" s="508"/>
      <c r="ART795" s="508"/>
      <c r="ARU795" s="508"/>
      <c r="ARV795" s="508"/>
      <c r="ARW795" s="508"/>
      <c r="ARX795" s="508"/>
      <c r="ARY795" s="508"/>
      <c r="ARZ795" s="508"/>
      <c r="ASA795" s="508"/>
      <c r="ASB795" s="508"/>
      <c r="ASC795" s="89"/>
      <c r="ASD795" s="89"/>
      <c r="ASE795" s="89"/>
      <c r="ASF795" s="89"/>
      <c r="ASG795" s="89"/>
      <c r="ASH795" s="508"/>
      <c r="ASI795" s="508"/>
      <c r="ASJ795" s="89"/>
      <c r="ASK795" s="89"/>
      <c r="ASL795" s="508"/>
      <c r="ASM795" s="508"/>
      <c r="ASN795" s="89"/>
      <c r="ASO795" s="89"/>
      <c r="ASP795" s="508"/>
      <c r="ASQ795" s="508"/>
      <c r="ASR795" s="508"/>
      <c r="ASS795" s="508"/>
      <c r="AST795" s="508"/>
      <c r="ASU795" s="508"/>
      <c r="ASV795" s="508"/>
      <c r="ASW795" s="89"/>
      <c r="ASX795" s="89"/>
      <c r="ASY795" s="508"/>
      <c r="ASZ795" s="508"/>
      <c r="ATA795" s="89"/>
      <c r="ATB795" s="89"/>
      <c r="ATC795" s="508"/>
      <c r="ATD795" s="508"/>
      <c r="ATE795" s="508"/>
      <c r="ATF795" s="508"/>
      <c r="ATG795" s="508"/>
      <c r="ATH795" s="203"/>
      <c r="ATI795" s="107"/>
      <c r="ATJ795" s="508"/>
      <c r="ATK795" s="508"/>
      <c r="ATL795" s="508"/>
      <c r="ATM795" s="508"/>
      <c r="ATN795" s="508"/>
      <c r="ATO795" s="508"/>
      <c r="ATP795" s="508"/>
      <c r="ATQ795" s="168"/>
      <c r="ATR795" s="168"/>
      <c r="ATS795" s="168"/>
      <c r="ATT795" s="168"/>
      <c r="ATU795" s="168"/>
      <c r="ATV795" s="168"/>
      <c r="ATW795" s="168"/>
      <c r="ATX795" s="168"/>
      <c r="ATY795" s="168"/>
      <c r="ATZ795" s="168"/>
      <c r="AUA795" s="168"/>
      <c r="AUB795" s="168"/>
      <c r="AUC795" s="168"/>
      <c r="AUD795" s="168"/>
      <c r="AUE795" s="168"/>
      <c r="AUF795" s="168"/>
      <c r="AUG795" s="168"/>
      <c r="AUH795" s="168"/>
      <c r="AUI795" s="168"/>
      <c r="AUJ795" s="168"/>
      <c r="AUK795" s="168"/>
      <c r="AUL795" s="168"/>
      <c r="AUM795" s="168"/>
      <c r="AUN795" s="168"/>
      <c r="AUO795" s="168"/>
      <c r="AUP795" s="168"/>
      <c r="AUQ795" s="168"/>
      <c r="AUR795" s="168"/>
      <c r="AUS795" s="168"/>
      <c r="AUT795" s="168"/>
      <c r="AUU795" s="168"/>
      <c r="AUV795" s="168"/>
      <c r="AUW795" s="168"/>
      <c r="AUX795" s="168"/>
      <c r="AUY795" s="168"/>
      <c r="AUZ795" s="168"/>
      <c r="AVA795" s="168"/>
      <c r="AVB795" s="168"/>
      <c r="AVC795" s="168"/>
      <c r="AVD795" s="168"/>
      <c r="AVE795" s="168"/>
      <c r="AVF795" s="168"/>
      <c r="AVG795" s="168"/>
      <c r="AVH795" s="168"/>
      <c r="AVI795" s="508"/>
      <c r="AVJ795" s="508"/>
      <c r="AVK795" s="508"/>
      <c r="AVL795" s="508"/>
      <c r="AVM795" s="508"/>
      <c r="AVN795" s="508"/>
      <c r="AVO795" s="508"/>
      <c r="AVP795" s="508"/>
      <c r="AVQ795" s="508"/>
      <c r="AVR795" s="508"/>
      <c r="AVS795" s="508"/>
      <c r="AVT795" s="508"/>
      <c r="AVU795" s="508"/>
      <c r="AVV795" s="508"/>
      <c r="AVW795" s="508"/>
      <c r="AVX795" s="508"/>
      <c r="AVY795" s="508"/>
      <c r="AVZ795" s="508"/>
      <c r="AWA795" s="508"/>
      <c r="AWB795" s="508"/>
      <c r="AWC795" s="508"/>
      <c r="AWD795" s="508"/>
      <c r="AWE795" s="508"/>
      <c r="AWF795" s="508"/>
      <c r="AWG795" s="89"/>
      <c r="AWH795" s="89"/>
      <c r="AWI795" s="89"/>
      <c r="AWJ795" s="89"/>
      <c r="AWK795" s="89"/>
      <c r="AWL795" s="508"/>
      <c r="AWM795" s="508"/>
      <c r="AWN795" s="89"/>
      <c r="AWO795" s="89"/>
      <c r="AWP795" s="508"/>
      <c r="AWQ795" s="508"/>
      <c r="AWR795" s="89"/>
      <c r="AWS795" s="89"/>
      <c r="AWT795" s="508"/>
      <c r="AWU795" s="508"/>
      <c r="AWV795" s="508"/>
      <c r="AWW795" s="508"/>
      <c r="AWX795" s="508"/>
      <c r="AWY795" s="508"/>
      <c r="AWZ795" s="508"/>
      <c r="AXA795" s="89"/>
      <c r="AXB795" s="89"/>
      <c r="AXC795" s="508"/>
      <c r="AXD795" s="508"/>
      <c r="AXE795" s="89"/>
      <c r="AXF795" s="89"/>
      <c r="AXG795" s="508"/>
      <c r="AXH795" s="508"/>
      <c r="AXI795" s="508"/>
      <c r="AXJ795" s="508"/>
      <c r="AXK795" s="508"/>
      <c r="AXL795" s="203"/>
      <c r="AXM795" s="107"/>
      <c r="AXN795" s="508"/>
      <c r="AXO795" s="508"/>
      <c r="AXP795" s="508"/>
      <c r="AXQ795" s="508"/>
      <c r="AXR795" s="508"/>
      <c r="AXS795" s="508"/>
      <c r="AXT795" s="508"/>
      <c r="AXU795" s="168"/>
      <c r="AXV795" s="168"/>
      <c r="AXW795" s="168"/>
      <c r="AXX795" s="168"/>
      <c r="AXY795" s="168"/>
      <c r="AXZ795" s="168"/>
      <c r="AYA795" s="168"/>
      <c r="AYB795" s="168"/>
      <c r="AYC795" s="168"/>
      <c r="AYD795" s="168"/>
      <c r="AYE795" s="168"/>
      <c r="AYF795" s="168"/>
      <c r="AYG795" s="168"/>
      <c r="AYH795" s="168"/>
      <c r="AYI795" s="168"/>
      <c r="AYJ795" s="168"/>
      <c r="AYK795" s="168"/>
      <c r="AYL795" s="168"/>
      <c r="AYM795" s="168"/>
      <c r="AYN795" s="168"/>
      <c r="AYO795" s="168"/>
      <c r="AYP795" s="168"/>
      <c r="AYQ795" s="168"/>
      <c r="AYR795" s="168"/>
      <c r="AYS795" s="168"/>
      <c r="AYT795" s="168"/>
      <c r="AYU795" s="168"/>
      <c r="AYV795" s="168"/>
      <c r="AYW795" s="168"/>
      <c r="AYX795" s="168"/>
      <c r="AYY795" s="168"/>
      <c r="AYZ795" s="168"/>
      <c r="AZA795" s="168"/>
      <c r="AZB795" s="168"/>
      <c r="AZC795" s="168"/>
      <c r="AZD795" s="168"/>
      <c r="AZE795" s="168"/>
      <c r="AZF795" s="168"/>
      <c r="AZG795" s="168"/>
      <c r="AZH795" s="168"/>
      <c r="AZI795" s="168"/>
      <c r="AZJ795" s="168"/>
      <c r="AZK795" s="168"/>
      <c r="AZL795" s="168"/>
      <c r="AZM795" s="508"/>
      <c r="AZN795" s="508"/>
      <c r="AZO795" s="508"/>
      <c r="AZP795" s="508"/>
      <c r="AZQ795" s="508"/>
      <c r="AZR795" s="508"/>
      <c r="AZS795" s="508"/>
      <c r="AZT795" s="508"/>
      <c r="AZU795" s="508"/>
      <c r="AZV795" s="508"/>
      <c r="AZW795" s="508"/>
      <c r="AZX795" s="508"/>
      <c r="AZY795" s="508"/>
      <c r="AZZ795" s="508"/>
      <c r="BAA795" s="508"/>
      <c r="BAB795" s="508"/>
      <c r="BAC795" s="508"/>
      <c r="BAD795" s="508"/>
      <c r="BAE795" s="508"/>
      <c r="BAF795" s="508"/>
      <c r="BAG795" s="508"/>
      <c r="BAH795" s="508"/>
      <c r="BAI795" s="508"/>
      <c r="BAJ795" s="508"/>
      <c r="BAK795" s="89"/>
      <c r="BAL795" s="89"/>
      <c r="BAM795" s="89"/>
      <c r="BAN795" s="89"/>
      <c r="BAO795" s="89"/>
      <c r="BAP795" s="508"/>
      <c r="BAQ795" s="508"/>
      <c r="BAR795" s="89"/>
      <c r="BAS795" s="89"/>
      <c r="BAT795" s="508"/>
      <c r="BAU795" s="508"/>
      <c r="BAV795" s="89"/>
      <c r="BAW795" s="89"/>
      <c r="BAX795" s="508"/>
      <c r="BAY795" s="508"/>
      <c r="BAZ795" s="508"/>
      <c r="BBA795" s="508"/>
      <c r="BBB795" s="508"/>
      <c r="BBC795" s="508"/>
      <c r="BBD795" s="508"/>
      <c r="BBE795" s="89"/>
      <c r="BBF795" s="89"/>
      <c r="BBG795" s="508"/>
      <c r="BBH795" s="508"/>
      <c r="BBI795" s="89"/>
      <c r="BBJ795" s="89"/>
      <c r="BBK795" s="508"/>
      <c r="BBL795" s="508"/>
      <c r="BBM795" s="508"/>
      <c r="BBN795" s="508"/>
      <c r="BBO795" s="508"/>
      <c r="BBP795" s="203"/>
      <c r="BBQ795" s="107"/>
      <c r="BBR795" s="508"/>
      <c r="BBS795" s="508"/>
      <c r="BBT795" s="508"/>
      <c r="BBU795" s="508"/>
      <c r="BBV795" s="508"/>
      <c r="BBW795" s="508"/>
      <c r="BBX795" s="508"/>
      <c r="BBY795" s="168"/>
      <c r="BBZ795" s="168"/>
      <c r="BCA795" s="168"/>
      <c r="BCB795" s="168"/>
      <c r="BCC795" s="168"/>
      <c r="BCD795" s="168"/>
      <c r="BCE795" s="168"/>
      <c r="BCF795" s="168"/>
      <c r="BCG795" s="168"/>
      <c r="BCH795" s="168"/>
      <c r="BCI795" s="168"/>
      <c r="BCJ795" s="168"/>
      <c r="BCK795" s="168"/>
      <c r="BCL795" s="168"/>
      <c r="BCM795" s="168"/>
      <c r="BCN795" s="168"/>
      <c r="BCO795" s="168"/>
      <c r="BCP795" s="168"/>
      <c r="BCQ795" s="168"/>
      <c r="BCR795" s="168"/>
      <c r="BCS795" s="168"/>
      <c r="BCT795" s="168"/>
      <c r="BCU795" s="168"/>
      <c r="BCV795" s="168"/>
      <c r="BCW795" s="168"/>
      <c r="BCX795" s="168"/>
      <c r="BCY795" s="168"/>
      <c r="BCZ795" s="168"/>
      <c r="BDA795" s="168"/>
      <c r="BDB795" s="168"/>
      <c r="BDC795" s="168"/>
      <c r="BDD795" s="168"/>
      <c r="BDE795" s="168"/>
      <c r="BDF795" s="168"/>
      <c r="BDG795" s="168"/>
      <c r="BDH795" s="168"/>
      <c r="BDI795" s="168"/>
      <c r="BDJ795" s="168"/>
      <c r="BDK795" s="168"/>
      <c r="BDL795" s="168"/>
      <c r="BDM795" s="168"/>
      <c r="BDN795" s="168"/>
      <c r="BDO795" s="168"/>
      <c r="BDP795" s="168"/>
      <c r="BDQ795" s="508"/>
      <c r="BDR795" s="508"/>
      <c r="BDS795" s="508"/>
      <c r="BDT795" s="508"/>
      <c r="BDU795" s="508"/>
      <c r="BDV795" s="508"/>
      <c r="BDW795" s="508"/>
      <c r="BDX795" s="508"/>
      <c r="BDY795" s="508"/>
      <c r="BDZ795" s="508"/>
      <c r="BEA795" s="508"/>
      <c r="BEB795" s="508"/>
      <c r="BEC795" s="508"/>
      <c r="BED795" s="508"/>
      <c r="BEE795" s="508"/>
      <c r="BEF795" s="508"/>
      <c r="BEG795" s="508"/>
      <c r="BEH795" s="508"/>
      <c r="BEI795" s="508"/>
      <c r="BEJ795" s="508"/>
      <c r="BEK795" s="508"/>
      <c r="BEL795" s="508"/>
      <c r="BEM795" s="508"/>
      <c r="BEN795" s="508"/>
      <c r="BEO795" s="89"/>
      <c r="BEP795" s="89"/>
      <c r="BEQ795" s="89"/>
      <c r="BER795" s="89"/>
      <c r="BES795" s="89"/>
      <c r="BET795" s="508"/>
      <c r="BEU795" s="508"/>
      <c r="BEV795" s="89"/>
      <c r="BEW795" s="89"/>
      <c r="BEX795" s="508"/>
      <c r="BEY795" s="508"/>
      <c r="BEZ795" s="89"/>
      <c r="BFA795" s="89"/>
      <c r="BFB795" s="508"/>
      <c r="BFC795" s="508"/>
      <c r="BFD795" s="508"/>
      <c r="BFE795" s="508"/>
      <c r="BFF795" s="508"/>
      <c r="BFG795" s="508"/>
      <c r="BFH795" s="508"/>
      <c r="BFI795" s="89"/>
      <c r="BFJ795" s="89"/>
      <c r="BFK795" s="508"/>
      <c r="BFL795" s="508"/>
      <c r="BFM795" s="89"/>
      <c r="BFN795" s="89"/>
      <c r="BFO795" s="508"/>
      <c r="BFP795" s="508"/>
      <c r="BFQ795" s="508"/>
      <c r="BFR795" s="508"/>
      <c r="BFS795" s="508"/>
      <c r="BFT795" s="203"/>
      <c r="BFU795" s="107"/>
      <c r="BFV795" s="508"/>
      <c r="BFW795" s="508"/>
      <c r="BFX795" s="508"/>
      <c r="BFY795" s="508"/>
      <c r="BFZ795" s="508"/>
      <c r="BGA795" s="508"/>
      <c r="BGB795" s="508"/>
      <c r="BGC795" s="168"/>
      <c r="BGD795" s="168"/>
      <c r="BGE795" s="168"/>
      <c r="BGF795" s="168"/>
      <c r="BGG795" s="168"/>
      <c r="BGH795" s="168"/>
      <c r="BGI795" s="168"/>
      <c r="BGJ795" s="168"/>
      <c r="BGK795" s="168"/>
      <c r="BGL795" s="168"/>
      <c r="BGM795" s="168"/>
      <c r="BGN795" s="168"/>
      <c r="BGO795" s="168"/>
      <c r="BGP795" s="168"/>
      <c r="BGQ795" s="168"/>
      <c r="BGR795" s="168"/>
      <c r="BGS795" s="168"/>
      <c r="BGT795" s="168"/>
      <c r="BGU795" s="168"/>
      <c r="BGV795" s="168"/>
      <c r="BGW795" s="168"/>
      <c r="BGX795" s="168"/>
      <c r="BGY795" s="168"/>
      <c r="BGZ795" s="168"/>
      <c r="BHA795" s="168"/>
      <c r="BHB795" s="168"/>
      <c r="BHC795" s="168"/>
      <c r="BHD795" s="168"/>
      <c r="BHE795" s="168"/>
      <c r="BHF795" s="168"/>
      <c r="BHG795" s="168"/>
      <c r="BHH795" s="168"/>
      <c r="BHI795" s="168"/>
      <c r="BHJ795" s="168"/>
      <c r="BHK795" s="168"/>
      <c r="BHL795" s="168"/>
      <c r="BHM795" s="168"/>
      <c r="BHN795" s="168"/>
      <c r="BHO795" s="168"/>
      <c r="BHP795" s="168"/>
      <c r="BHQ795" s="168"/>
      <c r="BHR795" s="168"/>
      <c r="BHS795" s="168"/>
      <c r="BHT795" s="168"/>
      <c r="BHU795" s="508"/>
      <c r="BHV795" s="508"/>
      <c r="BHW795" s="508"/>
      <c r="BHX795" s="508"/>
      <c r="BHY795" s="508"/>
      <c r="BHZ795" s="508"/>
      <c r="BIA795" s="508"/>
      <c r="BIB795" s="508"/>
      <c r="BIC795" s="508"/>
      <c r="BID795" s="508"/>
      <c r="BIE795" s="508"/>
      <c r="BIF795" s="508"/>
      <c r="BIG795" s="508"/>
      <c r="BIH795" s="508"/>
      <c r="BII795" s="508"/>
      <c r="BIJ795" s="508"/>
      <c r="BIK795" s="508"/>
      <c r="BIL795" s="508"/>
      <c r="BIM795" s="508"/>
      <c r="BIN795" s="508"/>
      <c r="BIO795" s="508"/>
      <c r="BIP795" s="508"/>
      <c r="BIQ795" s="508"/>
      <c r="BIR795" s="508"/>
      <c r="BIS795" s="89"/>
      <c r="BIT795" s="89"/>
      <c r="BIU795" s="89"/>
      <c r="BIV795" s="89"/>
      <c r="BIW795" s="89"/>
      <c r="BIX795" s="508"/>
      <c r="BIY795" s="508"/>
      <c r="BIZ795" s="89"/>
      <c r="BJA795" s="89"/>
      <c r="BJB795" s="508"/>
      <c r="BJC795" s="508"/>
      <c r="BJD795" s="89"/>
      <c r="BJE795" s="89"/>
      <c r="BJF795" s="508"/>
      <c r="BJG795" s="508"/>
      <c r="BJH795" s="508"/>
      <c r="BJI795" s="508"/>
      <c r="BJJ795" s="508"/>
      <c r="BJK795" s="508"/>
      <c r="BJL795" s="508"/>
      <c r="BJM795" s="89"/>
      <c r="BJN795" s="89"/>
      <c r="BJO795" s="508"/>
      <c r="BJP795" s="508"/>
      <c r="BJQ795" s="89"/>
      <c r="BJR795" s="89"/>
      <c r="BJS795" s="508"/>
      <c r="BJT795" s="508"/>
      <c r="BJU795" s="508"/>
      <c r="BJV795" s="508"/>
      <c r="BJW795" s="508"/>
      <c r="BJX795" s="203"/>
      <c r="BJY795" s="107"/>
      <c r="BJZ795" s="508"/>
      <c r="BKA795" s="508"/>
      <c r="BKB795" s="508"/>
      <c r="BKC795" s="508"/>
      <c r="BKD795" s="508"/>
      <c r="BKE795" s="508"/>
      <c r="BKF795" s="508"/>
      <c r="BKG795" s="168"/>
      <c r="BKH795" s="168"/>
      <c r="BKI795" s="168"/>
      <c r="BKJ795" s="168"/>
      <c r="BKK795" s="168"/>
      <c r="BKL795" s="168"/>
      <c r="BKM795" s="168"/>
      <c r="BKN795" s="168"/>
      <c r="BKO795" s="168"/>
      <c r="BKP795" s="168"/>
      <c r="BKQ795" s="168"/>
      <c r="BKR795" s="168"/>
      <c r="BKS795" s="168"/>
      <c r="BKT795" s="168"/>
      <c r="BKU795" s="168"/>
      <c r="BKV795" s="168"/>
      <c r="BKW795" s="168"/>
      <c r="BKX795" s="168"/>
      <c r="BKY795" s="168"/>
      <c r="BKZ795" s="168"/>
      <c r="BLA795" s="168"/>
      <c r="BLB795" s="168"/>
      <c r="BLC795" s="168"/>
      <c r="BLD795" s="168"/>
      <c r="BLE795" s="168"/>
      <c r="BLF795" s="168"/>
      <c r="BLG795" s="168"/>
      <c r="BLH795" s="168"/>
      <c r="BLI795" s="168"/>
      <c r="BLJ795" s="168"/>
      <c r="BLK795" s="168"/>
      <c r="BLL795" s="168"/>
      <c r="BLM795" s="168"/>
      <c r="BLN795" s="168"/>
      <c r="BLO795" s="168"/>
      <c r="BLP795" s="168"/>
      <c r="BLQ795" s="168"/>
      <c r="BLR795" s="168"/>
      <c r="BLS795" s="168"/>
      <c r="BLT795" s="168"/>
      <c r="BLU795" s="168"/>
      <c r="BLV795" s="168"/>
      <c r="BLW795" s="168"/>
      <c r="BLX795" s="168"/>
      <c r="BLY795" s="508"/>
      <c r="BLZ795" s="508"/>
      <c r="BMA795" s="508"/>
      <c r="BMB795" s="508"/>
      <c r="BMC795" s="508"/>
      <c r="BMD795" s="508"/>
      <c r="BME795" s="508"/>
      <c r="BMF795" s="508"/>
      <c r="BMG795" s="508"/>
      <c r="BMH795" s="508"/>
      <c r="BMI795" s="508"/>
      <c r="BMJ795" s="508"/>
      <c r="BMK795" s="508"/>
      <c r="BML795" s="508"/>
      <c r="BMM795" s="508"/>
      <c r="BMN795" s="508"/>
      <c r="BMO795" s="508"/>
      <c r="BMP795" s="508"/>
      <c r="BMQ795" s="508"/>
      <c r="BMR795" s="508"/>
      <c r="BMS795" s="508"/>
      <c r="BMT795" s="508"/>
      <c r="BMU795" s="508"/>
      <c r="BMV795" s="508"/>
      <c r="BMW795" s="89"/>
      <c r="BMX795" s="89"/>
      <c r="BMY795" s="89"/>
      <c r="BMZ795" s="89"/>
      <c r="BNA795" s="89"/>
      <c r="BNB795" s="508"/>
      <c r="BNC795" s="508"/>
      <c r="BND795" s="89"/>
      <c r="BNE795" s="89"/>
      <c r="BNF795" s="508"/>
      <c r="BNG795" s="508"/>
      <c r="BNH795" s="89"/>
      <c r="BNI795" s="89"/>
      <c r="BNJ795" s="508"/>
      <c r="BNK795" s="508"/>
      <c r="BNL795" s="508"/>
      <c r="BNM795" s="508"/>
      <c r="BNN795" s="508"/>
      <c r="BNO795" s="508"/>
      <c r="BNP795" s="508"/>
      <c r="BNQ795" s="89"/>
      <c r="BNR795" s="89"/>
      <c r="BNS795" s="508"/>
      <c r="BNT795" s="508"/>
      <c r="BNU795" s="89"/>
      <c r="BNV795" s="89"/>
      <c r="BNW795" s="508"/>
      <c r="BNX795" s="508"/>
      <c r="BNY795" s="508"/>
      <c r="BNZ795" s="508"/>
      <c r="BOA795" s="508"/>
      <c r="BOB795" s="203"/>
      <c r="BOC795" s="107"/>
      <c r="BOD795" s="508"/>
      <c r="BOE795" s="508"/>
      <c r="BOF795" s="508"/>
      <c r="BOG795" s="508"/>
      <c r="BOH795" s="508"/>
      <c r="BOI795" s="508"/>
      <c r="BOJ795" s="508"/>
      <c r="BOK795" s="168"/>
      <c r="BOL795" s="168"/>
      <c r="BOM795" s="168"/>
      <c r="BON795" s="168"/>
      <c r="BOO795" s="168"/>
      <c r="BOP795" s="168"/>
      <c r="BOQ795" s="168"/>
      <c r="BOR795" s="168"/>
      <c r="BOS795" s="168"/>
      <c r="BOT795" s="168"/>
      <c r="BOU795" s="168"/>
      <c r="BOV795" s="168"/>
      <c r="BOW795" s="168"/>
      <c r="BOX795" s="168"/>
      <c r="BOY795" s="168"/>
      <c r="BOZ795" s="168"/>
      <c r="BPA795" s="168"/>
      <c r="BPB795" s="168"/>
      <c r="BPC795" s="168"/>
      <c r="BPD795" s="168"/>
      <c r="BPE795" s="168"/>
      <c r="BPF795" s="168"/>
      <c r="BPG795" s="168"/>
      <c r="BPH795" s="168"/>
      <c r="BPI795" s="168"/>
      <c r="BPJ795" s="168"/>
      <c r="BPK795" s="168"/>
      <c r="BPL795" s="168"/>
      <c r="BPM795" s="168"/>
      <c r="BPN795" s="168"/>
      <c r="BPO795" s="168"/>
      <c r="BPP795" s="168"/>
      <c r="BPQ795" s="168"/>
      <c r="BPR795" s="168"/>
      <c r="BPS795" s="168"/>
      <c r="BPT795" s="168"/>
      <c r="BPU795" s="168"/>
      <c r="BPV795" s="168"/>
      <c r="BPW795" s="168"/>
      <c r="BPX795" s="168"/>
      <c r="BPY795" s="168"/>
      <c r="BPZ795" s="168"/>
      <c r="BQA795" s="168"/>
      <c r="BQB795" s="168"/>
      <c r="BQC795" s="508"/>
      <c r="BQD795" s="508"/>
      <c r="BQE795" s="508"/>
      <c r="BQF795" s="508"/>
      <c r="BQG795" s="508"/>
      <c r="BQH795" s="508"/>
      <c r="BQI795" s="508"/>
      <c r="BQJ795" s="508"/>
      <c r="BQK795" s="508"/>
      <c r="BQL795" s="508"/>
      <c r="BQM795" s="508"/>
      <c r="BQN795" s="508"/>
      <c r="BQO795" s="508"/>
      <c r="BQP795" s="508"/>
      <c r="BQQ795" s="508"/>
      <c r="BQR795" s="508"/>
      <c r="BQS795" s="508"/>
      <c r="BQT795" s="508"/>
      <c r="BQU795" s="508"/>
      <c r="BQV795" s="508"/>
      <c r="BQW795" s="508"/>
      <c r="BQX795" s="508"/>
      <c r="BQY795" s="508"/>
      <c r="BQZ795" s="508"/>
      <c r="BRA795" s="89"/>
      <c r="BRB795" s="89"/>
      <c r="BRC795" s="89"/>
      <c r="BRD795" s="89"/>
      <c r="BRE795" s="89"/>
      <c r="BRF795" s="508"/>
      <c r="BRG795" s="508"/>
      <c r="BRH795" s="89"/>
      <c r="BRI795" s="89"/>
      <c r="BRJ795" s="508"/>
      <c r="BRK795" s="508"/>
      <c r="BRL795" s="89"/>
      <c r="BRM795" s="89"/>
      <c r="BRN795" s="508"/>
      <c r="BRO795" s="508"/>
      <c r="BRP795" s="508"/>
      <c r="BRQ795" s="508"/>
      <c r="BRR795" s="508"/>
      <c r="BRS795" s="508"/>
      <c r="BRT795" s="508"/>
      <c r="BRU795" s="89"/>
      <c r="BRV795" s="89"/>
      <c r="BRW795" s="508"/>
      <c r="BRX795" s="508"/>
      <c r="BRY795" s="89"/>
      <c r="BRZ795" s="89"/>
      <c r="BSA795" s="508"/>
      <c r="BSB795" s="508"/>
      <c r="BSC795" s="508"/>
      <c r="BSD795" s="508"/>
      <c r="BSE795" s="508"/>
      <c r="BSF795" s="203"/>
      <c r="BSG795" s="107"/>
      <c r="BSH795" s="508"/>
      <c r="BSI795" s="508"/>
      <c r="BSJ795" s="508"/>
      <c r="BSK795" s="508"/>
      <c r="BSL795" s="508"/>
      <c r="BSM795" s="508"/>
      <c r="BSN795" s="508"/>
      <c r="BSO795" s="168"/>
      <c r="BSP795" s="168"/>
      <c r="BSQ795" s="168"/>
      <c r="BSR795" s="168"/>
      <c r="BSS795" s="168"/>
      <c r="BST795" s="168"/>
      <c r="BSU795" s="168"/>
      <c r="BSV795" s="168"/>
      <c r="BSW795" s="168"/>
      <c r="BSX795" s="168"/>
      <c r="BSY795" s="168"/>
      <c r="BSZ795" s="168"/>
      <c r="BTA795" s="168"/>
      <c r="BTB795" s="168"/>
      <c r="BTC795" s="168"/>
      <c r="BTD795" s="168"/>
      <c r="BTE795" s="168"/>
      <c r="BTF795" s="168"/>
      <c r="BTG795" s="168"/>
      <c r="BTH795" s="168"/>
      <c r="BTI795" s="168"/>
      <c r="BTJ795" s="168"/>
      <c r="BTK795" s="168"/>
      <c r="BTL795" s="168"/>
      <c r="BTM795" s="168"/>
      <c r="BTN795" s="168"/>
      <c r="BTO795" s="168"/>
      <c r="BTP795" s="168"/>
      <c r="BTQ795" s="168"/>
      <c r="BTR795" s="168"/>
      <c r="BTS795" s="168"/>
      <c r="BTT795" s="168"/>
      <c r="BTU795" s="168"/>
      <c r="BTV795" s="168"/>
      <c r="BTW795" s="168"/>
      <c r="BTX795" s="168"/>
      <c r="BTY795" s="168"/>
      <c r="BTZ795" s="168"/>
      <c r="BUA795" s="168"/>
      <c r="BUB795" s="168"/>
      <c r="BUC795" s="168"/>
      <c r="BUD795" s="168"/>
      <c r="BUE795" s="168"/>
      <c r="BUF795" s="168"/>
      <c r="BUG795" s="508"/>
      <c r="BUH795" s="508"/>
      <c r="BUI795" s="508"/>
      <c r="BUJ795" s="508"/>
      <c r="BUK795" s="508"/>
      <c r="BUL795" s="508"/>
      <c r="BUM795" s="508"/>
      <c r="BUN795" s="508"/>
      <c r="BUO795" s="508"/>
      <c r="BUP795" s="508"/>
      <c r="BUQ795" s="508"/>
      <c r="BUR795" s="508"/>
      <c r="BUS795" s="508"/>
      <c r="BUT795" s="508"/>
      <c r="BUU795" s="508"/>
      <c r="BUV795" s="508"/>
      <c r="BUW795" s="508"/>
      <c r="BUX795" s="508"/>
      <c r="BUY795" s="508"/>
      <c r="BUZ795" s="508"/>
      <c r="BVA795" s="508"/>
      <c r="BVB795" s="508"/>
      <c r="BVC795" s="508"/>
      <c r="BVD795" s="508"/>
      <c r="BVE795" s="89"/>
      <c r="BVF795" s="89"/>
      <c r="BVG795" s="89"/>
      <c r="BVH795" s="89"/>
      <c r="BVI795" s="89"/>
      <c r="BVJ795" s="508"/>
      <c r="BVK795" s="508"/>
      <c r="BVL795" s="89"/>
      <c r="BVM795" s="89"/>
      <c r="BVN795" s="508"/>
      <c r="BVO795" s="508"/>
      <c r="BVP795" s="89"/>
      <c r="BVQ795" s="89"/>
      <c r="BVR795" s="508"/>
      <c r="BVS795" s="508"/>
      <c r="BVT795" s="508"/>
      <c r="BVU795" s="508"/>
      <c r="BVV795" s="508"/>
      <c r="BVW795" s="508"/>
      <c r="BVX795" s="508"/>
      <c r="BVY795" s="89"/>
      <c r="BVZ795" s="89"/>
      <c r="BWA795" s="508"/>
      <c r="BWB795" s="508"/>
      <c r="BWC795" s="89"/>
      <c r="BWD795" s="89"/>
      <c r="BWE795" s="508"/>
      <c r="BWF795" s="508"/>
      <c r="BWG795" s="508"/>
      <c r="BWH795" s="508"/>
      <c r="BWI795" s="508"/>
      <c r="BWJ795" s="203"/>
      <c r="BWK795" s="107"/>
      <c r="BWL795" s="508"/>
      <c r="BWM795" s="508"/>
      <c r="BWN795" s="508"/>
      <c r="BWO795" s="508"/>
      <c r="BWP795" s="508"/>
      <c r="BWQ795" s="508"/>
      <c r="BWR795" s="508"/>
      <c r="BWS795" s="168"/>
      <c r="BWT795" s="168"/>
      <c r="BWU795" s="168"/>
      <c r="BWV795" s="168"/>
      <c r="BWW795" s="168"/>
      <c r="BWX795" s="168"/>
      <c r="BWY795" s="168"/>
      <c r="BWZ795" s="168"/>
      <c r="BXA795" s="168"/>
      <c r="BXB795" s="168"/>
      <c r="BXC795" s="168"/>
      <c r="BXD795" s="168"/>
      <c r="BXE795" s="168"/>
      <c r="BXF795" s="168"/>
      <c r="BXG795" s="168"/>
      <c r="BXH795" s="168"/>
      <c r="BXI795" s="168"/>
      <c r="BXJ795" s="168"/>
      <c r="BXK795" s="168"/>
      <c r="BXL795" s="168"/>
      <c r="BXM795" s="168"/>
      <c r="BXN795" s="168"/>
      <c r="BXO795" s="168"/>
      <c r="BXP795" s="168"/>
      <c r="BXQ795" s="168"/>
      <c r="BXR795" s="168"/>
      <c r="BXS795" s="168"/>
      <c r="BXT795" s="168"/>
      <c r="BXU795" s="168"/>
      <c r="BXV795" s="168"/>
      <c r="BXW795" s="168"/>
      <c r="BXX795" s="168"/>
      <c r="BXY795" s="168"/>
      <c r="BXZ795" s="168"/>
      <c r="BYA795" s="168"/>
      <c r="BYB795" s="168"/>
      <c r="BYC795" s="168"/>
      <c r="BYD795" s="168"/>
      <c r="BYE795" s="168"/>
      <c r="BYF795" s="168"/>
      <c r="BYG795" s="168"/>
      <c r="BYH795" s="168"/>
      <c r="BYI795" s="168"/>
      <c r="BYJ795" s="168"/>
      <c r="BYK795" s="508"/>
      <c r="BYL795" s="508"/>
      <c r="BYM795" s="508"/>
      <c r="BYN795" s="508"/>
      <c r="BYO795" s="508"/>
      <c r="BYP795" s="508"/>
      <c r="BYQ795" s="508"/>
      <c r="BYR795" s="508"/>
      <c r="BYS795" s="508"/>
      <c r="BYT795" s="508"/>
      <c r="BYU795" s="508"/>
      <c r="BYV795" s="508"/>
      <c r="BYW795" s="508"/>
      <c r="BYX795" s="508"/>
      <c r="BYY795" s="508"/>
      <c r="BYZ795" s="508"/>
      <c r="BZA795" s="508"/>
      <c r="BZB795" s="508"/>
      <c r="BZC795" s="508"/>
      <c r="BZD795" s="508"/>
      <c r="BZE795" s="508"/>
      <c r="BZF795" s="508"/>
      <c r="BZG795" s="508"/>
      <c r="BZH795" s="508"/>
      <c r="BZI795" s="89"/>
      <c r="BZJ795" s="89"/>
      <c r="BZK795" s="89"/>
      <c r="BZL795" s="89"/>
      <c r="BZM795" s="89"/>
      <c r="BZN795" s="508"/>
      <c r="BZO795" s="508"/>
      <c r="BZP795" s="89"/>
      <c r="BZQ795" s="89"/>
      <c r="BZR795" s="508"/>
      <c r="BZS795" s="508"/>
      <c r="BZT795" s="89"/>
      <c r="BZU795" s="89"/>
      <c r="BZV795" s="508"/>
      <c r="BZW795" s="508"/>
      <c r="BZX795" s="508"/>
      <c r="BZY795" s="508"/>
      <c r="BZZ795" s="508"/>
      <c r="CAA795" s="508"/>
      <c r="CAB795" s="508"/>
      <c r="CAC795" s="89"/>
      <c r="CAD795" s="89"/>
      <c r="CAE795" s="508"/>
      <c r="CAF795" s="508"/>
      <c r="CAG795" s="89"/>
      <c r="CAH795" s="89"/>
      <c r="CAI795" s="508"/>
      <c r="CAJ795" s="508"/>
      <c r="CAK795" s="508"/>
      <c r="CAL795" s="508"/>
      <c r="CAM795" s="508"/>
      <c r="CAN795" s="203"/>
      <c r="CAO795" s="107"/>
      <c r="CAP795" s="508"/>
      <c r="CAQ795" s="508"/>
      <c r="CAR795" s="508"/>
      <c r="CAS795" s="508"/>
      <c r="CAT795" s="508"/>
      <c r="CAU795" s="508"/>
      <c r="CAV795" s="508"/>
      <c r="CAW795" s="168"/>
      <c r="CAX795" s="168"/>
      <c r="CAY795" s="168"/>
      <c r="CAZ795" s="168"/>
      <c r="CBA795" s="168"/>
      <c r="CBB795" s="168"/>
      <c r="CBC795" s="168"/>
      <c r="CBD795" s="168"/>
      <c r="CBE795" s="168"/>
      <c r="CBF795" s="168"/>
      <c r="CBG795" s="168"/>
      <c r="CBH795" s="168"/>
      <c r="CBI795" s="168"/>
      <c r="CBJ795" s="168"/>
      <c r="CBK795" s="168"/>
      <c r="CBL795" s="168"/>
      <c r="CBM795" s="168"/>
      <c r="CBN795" s="168"/>
      <c r="CBO795" s="168"/>
      <c r="CBP795" s="168"/>
      <c r="CBQ795" s="168"/>
      <c r="CBR795" s="168"/>
      <c r="CBS795" s="168"/>
      <c r="CBT795" s="168"/>
      <c r="CBU795" s="168"/>
      <c r="CBV795" s="168"/>
      <c r="CBW795" s="168"/>
      <c r="CBX795" s="168"/>
      <c r="CBY795" s="168"/>
      <c r="CBZ795" s="168"/>
      <c r="CCA795" s="168"/>
      <c r="CCB795" s="168"/>
      <c r="CCC795" s="168"/>
      <c r="CCD795" s="168"/>
      <c r="CCE795" s="168"/>
      <c r="CCF795" s="168"/>
      <c r="CCG795" s="168"/>
      <c r="CCH795" s="168"/>
      <c r="CCI795" s="168"/>
      <c r="CCJ795" s="168"/>
      <c r="CCK795" s="168"/>
      <c r="CCL795" s="168"/>
      <c r="CCM795" s="168"/>
      <c r="CCN795" s="168"/>
      <c r="CCO795" s="508"/>
      <c r="CCP795" s="508"/>
      <c r="CCQ795" s="508"/>
      <c r="CCR795" s="508"/>
      <c r="CCS795" s="508"/>
      <c r="CCT795" s="508"/>
      <c r="CCU795" s="508"/>
      <c r="CCV795" s="508"/>
      <c r="CCW795" s="508"/>
      <c r="CCX795" s="508"/>
      <c r="CCY795" s="508"/>
      <c r="CCZ795" s="508"/>
      <c r="CDA795" s="508"/>
      <c r="CDB795" s="508"/>
      <c r="CDC795" s="508"/>
      <c r="CDD795" s="508"/>
      <c r="CDE795" s="508"/>
      <c r="CDF795" s="508"/>
      <c r="CDG795" s="508"/>
      <c r="CDH795" s="508"/>
      <c r="CDI795" s="508"/>
      <c r="CDJ795" s="508"/>
      <c r="CDK795" s="508"/>
      <c r="CDL795" s="508"/>
      <c r="CDM795" s="89"/>
      <c r="CDN795" s="89"/>
      <c r="CDO795" s="89"/>
      <c r="CDP795" s="89"/>
      <c r="CDQ795" s="89"/>
      <c r="CDR795" s="508"/>
      <c r="CDS795" s="508"/>
      <c r="CDT795" s="89"/>
      <c r="CDU795" s="89"/>
      <c r="CDV795" s="508"/>
      <c r="CDW795" s="508"/>
      <c r="CDX795" s="89"/>
      <c r="CDY795" s="89"/>
      <c r="CDZ795" s="508"/>
      <c r="CEA795" s="508"/>
      <c r="CEB795" s="508"/>
      <c r="CEC795" s="508"/>
      <c r="CED795" s="508"/>
      <c r="CEE795" s="508"/>
      <c r="CEF795" s="508"/>
      <c r="CEG795" s="89"/>
      <c r="CEH795" s="89"/>
      <c r="CEI795" s="508"/>
      <c r="CEJ795" s="508"/>
      <c r="CEK795" s="89"/>
      <c r="CEL795" s="89"/>
      <c r="CEM795" s="508"/>
      <c r="CEN795" s="508"/>
      <c r="CEO795" s="508"/>
      <c r="CEP795" s="508"/>
      <c r="CEQ795" s="508"/>
      <c r="CER795" s="203"/>
      <c r="CES795" s="107"/>
      <c r="CET795" s="508"/>
      <c r="CEU795" s="508"/>
      <c r="CEV795" s="508"/>
      <c r="CEW795" s="508"/>
      <c r="CEX795" s="508"/>
      <c r="CEY795" s="508"/>
      <c r="CEZ795" s="508"/>
      <c r="CFA795" s="168"/>
      <c r="CFB795" s="168"/>
      <c r="CFC795" s="168"/>
      <c r="CFD795" s="168"/>
      <c r="CFE795" s="168"/>
      <c r="CFF795" s="168"/>
      <c r="CFG795" s="168"/>
      <c r="CFH795" s="168"/>
      <c r="CFI795" s="168"/>
      <c r="CFJ795" s="168"/>
      <c r="CFK795" s="168"/>
      <c r="CFL795" s="168"/>
      <c r="CFM795" s="168"/>
      <c r="CFN795" s="168"/>
      <c r="CFO795" s="168"/>
      <c r="CFP795" s="168"/>
      <c r="CFQ795" s="168"/>
      <c r="CFR795" s="168"/>
      <c r="CFS795" s="168"/>
      <c r="CFT795" s="168"/>
      <c r="CFU795" s="168"/>
      <c r="CFV795" s="168"/>
      <c r="CFW795" s="168"/>
      <c r="CFX795" s="168"/>
      <c r="CFY795" s="168"/>
      <c r="CFZ795" s="168"/>
      <c r="CGA795" s="168"/>
      <c r="CGB795" s="168"/>
      <c r="CGC795" s="168"/>
      <c r="CGD795" s="168"/>
      <c r="CGE795" s="168"/>
      <c r="CGF795" s="168"/>
      <c r="CGG795" s="168"/>
      <c r="CGH795" s="168"/>
      <c r="CGI795" s="168"/>
      <c r="CGJ795" s="168"/>
      <c r="CGK795" s="168"/>
      <c r="CGL795" s="168"/>
      <c r="CGM795" s="168"/>
      <c r="CGN795" s="168"/>
      <c r="CGO795" s="168"/>
      <c r="CGP795" s="168"/>
      <c r="CGQ795" s="168"/>
      <c r="CGR795" s="168"/>
      <c r="CGS795" s="508"/>
      <c r="CGT795" s="508"/>
      <c r="CGU795" s="508"/>
      <c r="CGV795" s="508"/>
      <c r="CGW795" s="508"/>
      <c r="CGX795" s="508"/>
      <c r="CGY795" s="508"/>
      <c r="CGZ795" s="508"/>
      <c r="CHA795" s="508"/>
      <c r="CHB795" s="508"/>
      <c r="CHC795" s="508"/>
      <c r="CHD795" s="508"/>
      <c r="CHE795" s="508"/>
      <c r="CHF795" s="508"/>
      <c r="CHG795" s="508"/>
      <c r="CHH795" s="508"/>
      <c r="CHI795" s="508"/>
      <c r="CHJ795" s="508"/>
      <c r="CHK795" s="508"/>
      <c r="CHL795" s="508"/>
      <c r="CHM795" s="508"/>
      <c r="CHN795" s="508"/>
      <c r="CHO795" s="508"/>
      <c r="CHP795" s="508"/>
      <c r="CHQ795" s="89"/>
      <c r="CHR795" s="89"/>
      <c r="CHS795" s="89"/>
      <c r="CHT795" s="89"/>
      <c r="CHU795" s="89"/>
      <c r="CHV795" s="508"/>
      <c r="CHW795" s="508"/>
      <c r="CHX795" s="89"/>
      <c r="CHY795" s="89"/>
      <c r="CHZ795" s="508"/>
      <c r="CIA795" s="508"/>
      <c r="CIB795" s="89"/>
      <c r="CIC795" s="89"/>
      <c r="CID795" s="508"/>
      <c r="CIE795" s="508"/>
      <c r="CIF795" s="508"/>
      <c r="CIG795" s="508"/>
      <c r="CIH795" s="508"/>
      <c r="CII795" s="508"/>
      <c r="CIJ795" s="508"/>
      <c r="CIK795" s="89"/>
      <c r="CIL795" s="89"/>
      <c r="CIM795" s="508"/>
      <c r="CIN795" s="508"/>
      <c r="CIO795" s="89"/>
      <c r="CIP795" s="89"/>
      <c r="CIQ795" s="508"/>
      <c r="CIR795" s="508"/>
      <c r="CIS795" s="508"/>
      <c r="CIT795" s="508"/>
      <c r="CIU795" s="508"/>
      <c r="CIV795" s="203"/>
      <c r="CIW795" s="107"/>
      <c r="CIX795" s="508"/>
      <c r="CIY795" s="508"/>
      <c r="CIZ795" s="508"/>
      <c r="CJA795" s="508"/>
      <c r="CJB795" s="508"/>
      <c r="CJC795" s="508"/>
      <c r="CJD795" s="508"/>
      <c r="CJE795" s="168"/>
      <c r="CJF795" s="168"/>
      <c r="CJG795" s="168"/>
      <c r="CJH795" s="168"/>
      <c r="CJI795" s="168"/>
      <c r="CJJ795" s="168"/>
      <c r="CJK795" s="168"/>
      <c r="CJL795" s="168"/>
      <c r="CJM795" s="168"/>
      <c r="CJN795" s="168"/>
      <c r="CJO795" s="168"/>
      <c r="CJP795" s="168"/>
      <c r="CJQ795" s="168"/>
      <c r="CJR795" s="168"/>
      <c r="CJS795" s="168"/>
      <c r="CJT795" s="168"/>
      <c r="CJU795" s="168"/>
      <c r="CJV795" s="168"/>
      <c r="CJW795" s="168"/>
      <c r="CJX795" s="168"/>
      <c r="CJY795" s="168"/>
      <c r="CJZ795" s="168"/>
      <c r="CKA795" s="168"/>
      <c r="CKB795" s="168"/>
      <c r="CKC795" s="168"/>
      <c r="CKD795" s="168"/>
      <c r="CKE795" s="168"/>
      <c r="CKF795" s="168"/>
      <c r="CKG795" s="168"/>
      <c r="CKH795" s="168"/>
      <c r="CKI795" s="168"/>
      <c r="CKJ795" s="168"/>
      <c r="CKK795" s="168"/>
      <c r="CKL795" s="168"/>
      <c r="CKM795" s="168"/>
      <c r="CKN795" s="168"/>
      <c r="CKO795" s="168"/>
      <c r="CKP795" s="168"/>
      <c r="CKQ795" s="168"/>
      <c r="CKR795" s="168"/>
      <c r="CKS795" s="168"/>
      <c r="CKT795" s="168"/>
      <c r="CKU795" s="168"/>
      <c r="CKV795" s="168"/>
      <c r="CKW795" s="508"/>
      <c r="CKX795" s="508"/>
      <c r="CKY795" s="508"/>
      <c r="CKZ795" s="508"/>
      <c r="CLA795" s="508"/>
      <c r="CLB795" s="508"/>
      <c r="CLC795" s="508"/>
      <c r="CLD795" s="508"/>
      <c r="CLE795" s="508"/>
      <c r="CLF795" s="508"/>
      <c r="CLG795" s="508"/>
      <c r="CLH795" s="508"/>
      <c r="CLI795" s="508"/>
      <c r="CLJ795" s="508"/>
      <c r="CLK795" s="508"/>
      <c r="CLL795" s="508"/>
      <c r="CLM795" s="508"/>
      <c r="CLN795" s="508"/>
      <c r="CLO795" s="508"/>
      <c r="CLP795" s="508"/>
      <c r="CLQ795" s="508"/>
      <c r="CLR795" s="508"/>
      <c r="CLS795" s="508"/>
      <c r="CLT795" s="508"/>
      <c r="CLU795" s="89"/>
      <c r="CLV795" s="89"/>
      <c r="CLW795" s="89"/>
      <c r="CLX795" s="89"/>
      <c r="CLY795" s="89"/>
      <c r="CLZ795" s="508"/>
      <c r="CMA795" s="508"/>
      <c r="CMB795" s="89"/>
      <c r="CMC795" s="89"/>
      <c r="CMD795" s="508"/>
      <c r="CME795" s="508"/>
      <c r="CMF795" s="89"/>
      <c r="CMG795" s="89"/>
      <c r="CMH795" s="508"/>
      <c r="CMI795" s="508"/>
      <c r="CMJ795" s="508"/>
      <c r="CMK795" s="508"/>
      <c r="CML795" s="508"/>
      <c r="CMM795" s="508"/>
      <c r="CMN795" s="508"/>
      <c r="CMO795" s="89"/>
      <c r="CMP795" s="89"/>
      <c r="CMQ795" s="508"/>
      <c r="CMR795" s="508"/>
      <c r="CMS795" s="89"/>
      <c r="CMT795" s="89"/>
      <c r="CMU795" s="508"/>
      <c r="CMV795" s="508"/>
      <c r="CMW795" s="508"/>
      <c r="CMX795" s="508"/>
      <c r="CMY795" s="508"/>
      <c r="CMZ795" s="203"/>
      <c r="CNA795" s="107"/>
      <c r="CNB795" s="508"/>
      <c r="CNC795" s="508"/>
      <c r="CND795" s="508"/>
      <c r="CNE795" s="508"/>
      <c r="CNF795" s="508"/>
      <c r="CNG795" s="508"/>
      <c r="CNH795" s="508"/>
      <c r="CNI795" s="168"/>
      <c r="CNJ795" s="168"/>
      <c r="CNK795" s="168"/>
      <c r="CNL795" s="168"/>
      <c r="CNM795" s="168"/>
      <c r="CNN795" s="168"/>
      <c r="CNO795" s="168"/>
      <c r="CNP795" s="168"/>
      <c r="CNQ795" s="168"/>
      <c r="CNR795" s="168"/>
      <c r="CNS795" s="168"/>
      <c r="CNT795" s="168"/>
      <c r="CNU795" s="168"/>
      <c r="CNV795" s="168"/>
      <c r="CNW795" s="168"/>
      <c r="CNX795" s="168"/>
      <c r="CNY795" s="168"/>
      <c r="CNZ795" s="168"/>
      <c r="COA795" s="168"/>
      <c r="COB795" s="168"/>
      <c r="COC795" s="168"/>
      <c r="COD795" s="168"/>
      <c r="COE795" s="168"/>
      <c r="COF795" s="168"/>
      <c r="COG795" s="168"/>
      <c r="COH795" s="168"/>
      <c r="COI795" s="168"/>
      <c r="COJ795" s="168"/>
      <c r="COK795" s="168"/>
      <c r="COL795" s="168"/>
      <c r="COM795" s="168"/>
      <c r="CON795" s="168"/>
      <c r="COO795" s="168"/>
      <c r="COP795" s="168"/>
      <c r="COQ795" s="168"/>
      <c r="COR795" s="168"/>
      <c r="COS795" s="168"/>
      <c r="COT795" s="168"/>
      <c r="COU795" s="168"/>
      <c r="COV795" s="168"/>
      <c r="COW795" s="168"/>
      <c r="COX795" s="168"/>
      <c r="COY795" s="168"/>
      <c r="COZ795" s="168"/>
      <c r="CPA795" s="508"/>
      <c r="CPB795" s="508"/>
      <c r="CPC795" s="508"/>
      <c r="CPD795" s="508"/>
      <c r="CPE795" s="508"/>
      <c r="CPF795" s="508"/>
      <c r="CPG795" s="508"/>
      <c r="CPH795" s="508"/>
      <c r="CPI795" s="508"/>
      <c r="CPJ795" s="508"/>
      <c r="CPK795" s="508"/>
      <c r="CPL795" s="508"/>
      <c r="CPM795" s="508"/>
      <c r="CPN795" s="508"/>
      <c r="CPO795" s="508"/>
      <c r="CPP795" s="508"/>
      <c r="CPQ795" s="508"/>
      <c r="CPR795" s="508"/>
      <c r="CPS795" s="508"/>
      <c r="CPT795" s="508"/>
      <c r="CPU795" s="508"/>
      <c r="CPV795" s="508"/>
      <c r="CPW795" s="508"/>
      <c r="CPX795" s="508"/>
      <c r="CPY795" s="89"/>
      <c r="CPZ795" s="89"/>
      <c r="CQA795" s="89"/>
      <c r="CQB795" s="89"/>
      <c r="CQC795" s="89"/>
      <c r="CQD795" s="508"/>
      <c r="CQE795" s="508"/>
      <c r="CQF795" s="89"/>
      <c r="CQG795" s="89"/>
      <c r="CQH795" s="508"/>
      <c r="CQI795" s="508"/>
      <c r="CQJ795" s="89"/>
      <c r="CQK795" s="89"/>
      <c r="CQL795" s="508"/>
      <c r="CQM795" s="508"/>
      <c r="CQN795" s="508"/>
      <c r="CQO795" s="508"/>
      <c r="CQP795" s="508"/>
      <c r="CQQ795" s="508"/>
      <c r="CQR795" s="508"/>
      <c r="CQS795" s="89"/>
      <c r="CQT795" s="89"/>
      <c r="CQU795" s="508"/>
      <c r="CQV795" s="508"/>
      <c r="CQW795" s="89"/>
      <c r="CQX795" s="89"/>
      <c r="CQY795" s="508"/>
      <c r="CQZ795" s="508"/>
      <c r="CRA795" s="508"/>
      <c r="CRB795" s="508"/>
      <c r="CRC795" s="508"/>
      <c r="CRD795" s="203"/>
      <c r="CRE795" s="107"/>
      <c r="CRF795" s="508"/>
      <c r="CRG795" s="508"/>
      <c r="CRH795" s="508"/>
      <c r="CRI795" s="508"/>
      <c r="CRJ795" s="508"/>
      <c r="CRK795" s="508"/>
      <c r="CRL795" s="508"/>
      <c r="CRM795" s="168"/>
      <c r="CRN795" s="168"/>
      <c r="CRO795" s="168"/>
      <c r="CRP795" s="168"/>
      <c r="CRQ795" s="168"/>
      <c r="CRR795" s="168"/>
      <c r="CRS795" s="168"/>
      <c r="CRT795" s="168"/>
      <c r="CRU795" s="168"/>
      <c r="CRV795" s="168"/>
      <c r="CRW795" s="168"/>
      <c r="CRX795" s="168"/>
      <c r="CRY795" s="168"/>
      <c r="CRZ795" s="168"/>
      <c r="CSA795" s="168"/>
      <c r="CSB795" s="168"/>
      <c r="CSC795" s="168"/>
      <c r="CSD795" s="168"/>
      <c r="CSE795" s="168"/>
      <c r="CSF795" s="168"/>
      <c r="CSG795" s="168"/>
      <c r="CSH795" s="168"/>
      <c r="CSI795" s="168"/>
      <c r="CSJ795" s="168"/>
      <c r="CSK795" s="168"/>
      <c r="CSL795" s="168"/>
      <c r="CSM795" s="168"/>
      <c r="CSN795" s="168"/>
      <c r="CSO795" s="168"/>
      <c r="CSP795" s="168"/>
      <c r="CSQ795" s="168"/>
      <c r="CSR795" s="168"/>
      <c r="CSS795" s="168"/>
      <c r="CST795" s="168"/>
      <c r="CSU795" s="168"/>
      <c r="CSV795" s="168"/>
      <c r="CSW795" s="168"/>
      <c r="CSX795" s="168"/>
      <c r="CSY795" s="168"/>
      <c r="CSZ795" s="168"/>
      <c r="CTA795" s="168"/>
      <c r="CTB795" s="168"/>
      <c r="CTC795" s="168"/>
      <c r="CTD795" s="168"/>
      <c r="CTE795" s="508"/>
      <c r="CTF795" s="508"/>
      <c r="CTG795" s="508"/>
      <c r="CTH795" s="508"/>
      <c r="CTI795" s="508"/>
      <c r="CTJ795" s="508"/>
      <c r="CTK795" s="508"/>
      <c r="CTL795" s="508"/>
      <c r="CTM795" s="508"/>
      <c r="CTN795" s="508"/>
      <c r="CTO795" s="508"/>
      <c r="CTP795" s="508"/>
      <c r="CTQ795" s="508"/>
      <c r="CTR795" s="508"/>
      <c r="CTS795" s="508"/>
      <c r="CTT795" s="508"/>
      <c r="CTU795" s="508"/>
      <c r="CTV795" s="508"/>
      <c r="CTW795" s="508"/>
      <c r="CTX795" s="508"/>
      <c r="CTY795" s="508"/>
      <c r="CTZ795" s="508"/>
      <c r="CUA795" s="508"/>
      <c r="CUB795" s="508"/>
      <c r="CUC795" s="89"/>
      <c r="CUD795" s="89"/>
      <c r="CUE795" s="89"/>
      <c r="CUF795" s="89"/>
      <c r="CUG795" s="89"/>
      <c r="CUH795" s="508"/>
      <c r="CUI795" s="508"/>
      <c r="CUJ795" s="89"/>
      <c r="CUK795" s="89"/>
      <c r="CUL795" s="508"/>
      <c r="CUM795" s="508"/>
      <c r="CUN795" s="89"/>
      <c r="CUO795" s="89"/>
      <c r="CUP795" s="508"/>
      <c r="CUQ795" s="508"/>
      <c r="CUR795" s="508"/>
      <c r="CUS795" s="508"/>
      <c r="CUT795" s="508"/>
      <c r="CUU795" s="508"/>
      <c r="CUV795" s="508"/>
      <c r="CUW795" s="89"/>
      <c r="CUX795" s="89"/>
      <c r="CUY795" s="508"/>
      <c r="CUZ795" s="508"/>
      <c r="CVA795" s="89"/>
      <c r="CVB795" s="89"/>
      <c r="CVC795" s="508"/>
      <c r="CVD795" s="508"/>
      <c r="CVE795" s="508"/>
      <c r="CVF795" s="508"/>
      <c r="CVG795" s="508"/>
      <c r="CVH795" s="203"/>
      <c r="CVI795" s="107"/>
      <c r="CVJ795" s="508"/>
      <c r="CVK795" s="508"/>
      <c r="CVL795" s="508"/>
      <c r="CVM795" s="508"/>
      <c r="CVN795" s="508"/>
      <c r="CVO795" s="508"/>
      <c r="CVP795" s="508"/>
      <c r="CVQ795" s="168"/>
      <c r="CVR795" s="168"/>
      <c r="CVS795" s="168"/>
      <c r="CVT795" s="168"/>
      <c r="CVU795" s="168"/>
      <c r="CVV795" s="168"/>
      <c r="CVW795" s="168"/>
      <c r="CVX795" s="168"/>
      <c r="CVY795" s="168"/>
      <c r="CVZ795" s="168"/>
      <c r="CWA795" s="168"/>
      <c r="CWB795" s="168"/>
      <c r="CWC795" s="168"/>
      <c r="CWD795" s="168"/>
      <c r="CWE795" s="168"/>
      <c r="CWF795" s="168"/>
      <c r="CWG795" s="168"/>
      <c r="CWH795" s="168"/>
      <c r="CWI795" s="168"/>
      <c r="CWJ795" s="168"/>
      <c r="CWK795" s="168"/>
      <c r="CWL795" s="168"/>
      <c r="CWM795" s="168"/>
      <c r="CWN795" s="168"/>
      <c r="CWO795" s="168"/>
      <c r="CWP795" s="168"/>
      <c r="CWQ795" s="168"/>
      <c r="CWR795" s="168"/>
      <c r="CWS795" s="168"/>
      <c r="CWT795" s="168"/>
      <c r="CWU795" s="168"/>
      <c r="CWV795" s="168"/>
      <c r="CWW795" s="168"/>
      <c r="CWX795" s="168"/>
      <c r="CWY795" s="168"/>
      <c r="CWZ795" s="168"/>
      <c r="CXA795" s="168"/>
      <c r="CXB795" s="168"/>
      <c r="CXC795" s="168"/>
      <c r="CXD795" s="168"/>
      <c r="CXE795" s="168"/>
      <c r="CXF795" s="168"/>
      <c r="CXG795" s="168"/>
      <c r="CXH795" s="168"/>
      <c r="CXI795" s="508"/>
      <c r="CXJ795" s="508"/>
      <c r="CXK795" s="508"/>
      <c r="CXL795" s="508"/>
      <c r="CXM795" s="508"/>
      <c r="CXN795" s="508"/>
      <c r="CXO795" s="508"/>
      <c r="CXP795" s="508"/>
      <c r="CXQ795" s="508"/>
      <c r="CXR795" s="508"/>
      <c r="CXS795" s="508"/>
      <c r="CXT795" s="508"/>
      <c r="CXU795" s="508"/>
      <c r="CXV795" s="508"/>
      <c r="CXW795" s="508"/>
      <c r="CXX795" s="508"/>
      <c r="CXY795" s="508"/>
      <c r="CXZ795" s="508"/>
      <c r="CYA795" s="508"/>
      <c r="CYB795" s="508"/>
      <c r="CYC795" s="508"/>
      <c r="CYD795" s="508"/>
      <c r="CYE795" s="508"/>
      <c r="CYF795" s="508"/>
      <c r="CYG795" s="89"/>
      <c r="CYH795" s="89"/>
      <c r="CYI795" s="89"/>
      <c r="CYJ795" s="89"/>
      <c r="CYK795" s="89"/>
      <c r="CYL795" s="508"/>
      <c r="CYM795" s="508"/>
      <c r="CYN795" s="89"/>
      <c r="CYO795" s="89"/>
      <c r="CYP795" s="508"/>
      <c r="CYQ795" s="508"/>
      <c r="CYR795" s="89"/>
      <c r="CYS795" s="89"/>
      <c r="CYT795" s="508"/>
      <c r="CYU795" s="508"/>
      <c r="CYV795" s="508"/>
      <c r="CYW795" s="508"/>
      <c r="CYX795" s="508"/>
      <c r="CYY795" s="508"/>
      <c r="CYZ795" s="508"/>
      <c r="CZA795" s="89"/>
      <c r="CZB795" s="89"/>
      <c r="CZC795" s="508"/>
      <c r="CZD795" s="508"/>
      <c r="CZE795" s="89"/>
      <c r="CZF795" s="89"/>
      <c r="CZG795" s="508"/>
      <c r="CZH795" s="508"/>
      <c r="CZI795" s="508"/>
      <c r="CZJ795" s="508"/>
      <c r="CZK795" s="508"/>
      <c r="CZL795" s="203"/>
      <c r="CZM795" s="107"/>
      <c r="CZN795" s="508"/>
      <c r="CZO795" s="508"/>
      <c r="CZP795" s="508"/>
      <c r="CZQ795" s="508"/>
      <c r="CZR795" s="508"/>
      <c r="CZS795" s="508"/>
      <c r="CZT795" s="508"/>
      <c r="CZU795" s="168"/>
      <c r="CZV795" s="168"/>
      <c r="CZW795" s="168"/>
      <c r="CZX795" s="168"/>
      <c r="CZY795" s="168"/>
      <c r="CZZ795" s="168"/>
      <c r="DAA795" s="168"/>
      <c r="DAB795" s="168"/>
      <c r="DAC795" s="168"/>
      <c r="DAD795" s="168"/>
      <c r="DAE795" s="168"/>
      <c r="DAF795" s="168"/>
      <c r="DAG795" s="168"/>
      <c r="DAH795" s="168"/>
      <c r="DAI795" s="168"/>
      <c r="DAJ795" s="168"/>
      <c r="DAK795" s="168"/>
      <c r="DAL795" s="168"/>
      <c r="DAM795" s="168"/>
      <c r="DAN795" s="168"/>
      <c r="DAO795" s="168"/>
      <c r="DAP795" s="168"/>
      <c r="DAQ795" s="168"/>
      <c r="DAR795" s="168"/>
      <c r="DAS795" s="168"/>
      <c r="DAT795" s="168"/>
      <c r="DAU795" s="168"/>
      <c r="DAV795" s="168"/>
      <c r="DAW795" s="168"/>
      <c r="DAX795" s="168"/>
      <c r="DAY795" s="168"/>
      <c r="DAZ795" s="168"/>
      <c r="DBA795" s="168"/>
      <c r="DBB795" s="168"/>
      <c r="DBC795" s="168"/>
      <c r="DBD795" s="168"/>
      <c r="DBE795" s="168"/>
      <c r="DBF795" s="168"/>
      <c r="DBG795" s="168"/>
      <c r="DBH795" s="168"/>
      <c r="DBI795" s="168"/>
      <c r="DBJ795" s="168"/>
      <c r="DBK795" s="168"/>
      <c r="DBL795" s="168"/>
      <c r="DBM795" s="508"/>
      <c r="DBN795" s="508"/>
      <c r="DBO795" s="508"/>
      <c r="DBP795" s="508"/>
      <c r="DBQ795" s="508"/>
      <c r="DBR795" s="508"/>
      <c r="DBS795" s="508"/>
      <c r="DBT795" s="508"/>
      <c r="DBU795" s="508"/>
      <c r="DBV795" s="508"/>
      <c r="DBW795" s="508"/>
      <c r="DBX795" s="508"/>
      <c r="DBY795" s="508"/>
      <c r="DBZ795" s="508"/>
      <c r="DCA795" s="508"/>
      <c r="DCB795" s="508"/>
      <c r="DCC795" s="508"/>
      <c r="DCD795" s="508"/>
      <c r="DCE795" s="508"/>
      <c r="DCF795" s="508"/>
      <c r="DCG795" s="508"/>
      <c r="DCH795" s="508"/>
      <c r="DCI795" s="508"/>
      <c r="DCJ795" s="508"/>
      <c r="DCK795" s="89"/>
      <c r="DCL795" s="89"/>
      <c r="DCM795" s="89"/>
      <c r="DCN795" s="89"/>
      <c r="DCO795" s="89"/>
      <c r="DCP795" s="508"/>
      <c r="DCQ795" s="508"/>
      <c r="DCR795" s="89"/>
      <c r="DCS795" s="89"/>
      <c r="DCT795" s="508"/>
      <c r="DCU795" s="508"/>
      <c r="DCV795" s="89"/>
      <c r="DCW795" s="89"/>
      <c r="DCX795" s="508"/>
      <c r="DCY795" s="508"/>
      <c r="DCZ795" s="508"/>
      <c r="DDA795" s="508"/>
      <c r="DDB795" s="508"/>
      <c r="DDC795" s="508"/>
      <c r="DDD795" s="508"/>
      <c r="DDE795" s="89"/>
      <c r="DDF795" s="89"/>
      <c r="DDG795" s="508"/>
      <c r="DDH795" s="508"/>
      <c r="DDI795" s="89"/>
      <c r="DDJ795" s="89"/>
      <c r="DDK795" s="508"/>
      <c r="DDL795" s="508"/>
      <c r="DDM795" s="508"/>
      <c r="DDN795" s="508"/>
      <c r="DDO795" s="508"/>
      <c r="DDP795" s="203"/>
      <c r="DDQ795" s="107"/>
      <c r="DDR795" s="508"/>
      <c r="DDS795" s="508"/>
      <c r="DDT795" s="508"/>
      <c r="DDU795" s="508"/>
      <c r="DDV795" s="508"/>
      <c r="DDW795" s="508"/>
      <c r="DDX795" s="508"/>
      <c r="DDY795" s="168"/>
      <c r="DDZ795" s="168"/>
      <c r="DEA795" s="168"/>
      <c r="DEB795" s="168"/>
      <c r="DEC795" s="168"/>
      <c r="DED795" s="168"/>
      <c r="DEE795" s="168"/>
      <c r="DEF795" s="168"/>
      <c r="DEG795" s="168"/>
      <c r="DEH795" s="168"/>
      <c r="DEI795" s="168"/>
      <c r="DEJ795" s="168"/>
      <c r="DEK795" s="168"/>
      <c r="DEL795" s="168"/>
      <c r="DEM795" s="168"/>
      <c r="DEN795" s="168"/>
      <c r="DEO795" s="168"/>
      <c r="DEP795" s="168"/>
      <c r="DEQ795" s="168"/>
      <c r="DER795" s="168"/>
      <c r="DES795" s="168"/>
      <c r="DET795" s="168"/>
      <c r="DEU795" s="168"/>
      <c r="DEV795" s="168"/>
      <c r="DEW795" s="168"/>
      <c r="DEX795" s="168"/>
      <c r="DEY795" s="168"/>
      <c r="DEZ795" s="168"/>
      <c r="DFA795" s="168"/>
      <c r="DFB795" s="168"/>
      <c r="DFC795" s="168"/>
      <c r="DFD795" s="168"/>
      <c r="DFE795" s="168"/>
      <c r="DFF795" s="168"/>
      <c r="DFG795" s="168"/>
      <c r="DFH795" s="168"/>
      <c r="DFI795" s="168"/>
      <c r="DFJ795" s="168"/>
      <c r="DFK795" s="168"/>
      <c r="DFL795" s="168"/>
      <c r="DFM795" s="168"/>
      <c r="DFN795" s="168"/>
      <c r="DFO795" s="168"/>
      <c r="DFP795" s="168"/>
      <c r="DFQ795" s="508"/>
      <c r="DFR795" s="508"/>
      <c r="DFS795" s="508"/>
      <c r="DFT795" s="508"/>
      <c r="DFU795" s="508"/>
      <c r="DFV795" s="508"/>
      <c r="DFW795" s="508"/>
      <c r="DFX795" s="508"/>
      <c r="DFY795" s="508"/>
      <c r="DFZ795" s="508"/>
      <c r="DGA795" s="508"/>
      <c r="DGB795" s="508"/>
      <c r="DGC795" s="508"/>
      <c r="DGD795" s="508"/>
      <c r="DGE795" s="508"/>
      <c r="DGF795" s="508"/>
      <c r="DGG795" s="508"/>
      <c r="DGH795" s="508"/>
      <c r="DGI795" s="508"/>
      <c r="DGJ795" s="508"/>
      <c r="DGK795" s="508"/>
      <c r="DGL795" s="508"/>
      <c r="DGM795" s="508"/>
      <c r="DGN795" s="508"/>
      <c r="DGO795" s="89"/>
      <c r="DGP795" s="89"/>
      <c r="DGQ795" s="89"/>
      <c r="DGR795" s="89"/>
      <c r="DGS795" s="89"/>
      <c r="DGT795" s="508"/>
      <c r="DGU795" s="508"/>
      <c r="DGV795" s="89"/>
      <c r="DGW795" s="89"/>
      <c r="DGX795" s="508"/>
      <c r="DGY795" s="508"/>
      <c r="DGZ795" s="89"/>
      <c r="DHA795" s="89"/>
      <c r="DHB795" s="508"/>
      <c r="DHC795" s="508"/>
      <c r="DHD795" s="508"/>
      <c r="DHE795" s="508"/>
      <c r="DHF795" s="508"/>
      <c r="DHG795" s="508"/>
      <c r="DHH795" s="508"/>
      <c r="DHI795" s="89"/>
      <c r="DHJ795" s="89"/>
      <c r="DHK795" s="508"/>
      <c r="DHL795" s="508"/>
      <c r="DHM795" s="89"/>
      <c r="DHN795" s="89"/>
      <c r="DHO795" s="508"/>
      <c r="DHP795" s="508"/>
      <c r="DHQ795" s="508"/>
      <c r="DHR795" s="508"/>
      <c r="DHS795" s="508"/>
      <c r="DHT795" s="203"/>
      <c r="DHU795" s="107"/>
      <c r="DHV795" s="508"/>
      <c r="DHW795" s="508"/>
      <c r="DHX795" s="508"/>
      <c r="DHY795" s="508"/>
      <c r="DHZ795" s="508"/>
      <c r="DIA795" s="508"/>
      <c r="DIB795" s="508"/>
      <c r="DIC795" s="168"/>
      <c r="DID795" s="168"/>
      <c r="DIE795" s="168"/>
      <c r="DIF795" s="168"/>
      <c r="DIG795" s="168"/>
      <c r="DIH795" s="168"/>
      <c r="DII795" s="168"/>
      <c r="DIJ795" s="168"/>
      <c r="DIK795" s="168"/>
      <c r="DIL795" s="168"/>
      <c r="DIM795" s="168"/>
      <c r="DIN795" s="168"/>
      <c r="DIO795" s="168"/>
      <c r="DIP795" s="168"/>
      <c r="DIQ795" s="168"/>
      <c r="DIR795" s="168"/>
      <c r="DIS795" s="168"/>
      <c r="DIT795" s="168"/>
      <c r="DIU795" s="168"/>
      <c r="DIV795" s="168"/>
      <c r="DIW795" s="168"/>
      <c r="DIX795" s="168"/>
      <c r="DIY795" s="168"/>
      <c r="DIZ795" s="168"/>
      <c r="DJA795" s="168"/>
      <c r="DJB795" s="168"/>
      <c r="DJC795" s="168"/>
      <c r="DJD795" s="168"/>
      <c r="DJE795" s="168"/>
      <c r="DJF795" s="168"/>
      <c r="DJG795" s="168"/>
      <c r="DJH795" s="168"/>
      <c r="DJI795" s="168"/>
      <c r="DJJ795" s="168"/>
      <c r="DJK795" s="168"/>
      <c r="DJL795" s="168"/>
      <c r="DJM795" s="168"/>
      <c r="DJN795" s="168"/>
      <c r="DJO795" s="168"/>
      <c r="DJP795" s="168"/>
      <c r="DJQ795" s="168"/>
      <c r="DJR795" s="168"/>
      <c r="DJS795" s="168"/>
      <c r="DJT795" s="168"/>
      <c r="DJU795" s="508"/>
      <c r="DJV795" s="508"/>
      <c r="DJW795" s="508"/>
      <c r="DJX795" s="508"/>
      <c r="DJY795" s="508"/>
      <c r="DJZ795" s="508"/>
      <c r="DKA795" s="508"/>
      <c r="DKB795" s="508"/>
      <c r="DKC795" s="508"/>
      <c r="DKD795" s="508"/>
      <c r="DKE795" s="508"/>
      <c r="DKF795" s="508"/>
      <c r="DKG795" s="508"/>
      <c r="DKH795" s="508"/>
      <c r="DKI795" s="508"/>
      <c r="DKJ795" s="508"/>
      <c r="DKK795" s="508"/>
      <c r="DKL795" s="508"/>
      <c r="DKM795" s="508"/>
      <c r="DKN795" s="508"/>
      <c r="DKO795" s="508"/>
      <c r="DKP795" s="508"/>
      <c r="DKQ795" s="508"/>
      <c r="DKR795" s="508"/>
      <c r="DKS795" s="89"/>
      <c r="DKT795" s="89"/>
      <c r="DKU795" s="89"/>
      <c r="DKV795" s="89"/>
      <c r="DKW795" s="89"/>
      <c r="DKX795" s="508"/>
      <c r="DKY795" s="508"/>
      <c r="DKZ795" s="89"/>
      <c r="DLA795" s="89"/>
      <c r="DLB795" s="508"/>
      <c r="DLC795" s="508"/>
      <c r="DLD795" s="89"/>
      <c r="DLE795" s="89"/>
      <c r="DLF795" s="508"/>
      <c r="DLG795" s="508"/>
      <c r="DLH795" s="508"/>
      <c r="DLI795" s="508"/>
      <c r="DLJ795" s="508"/>
      <c r="DLK795" s="508"/>
      <c r="DLL795" s="508"/>
      <c r="DLM795" s="89"/>
      <c r="DLN795" s="89"/>
      <c r="DLO795" s="508"/>
      <c r="DLP795" s="508"/>
      <c r="DLQ795" s="89"/>
      <c r="DLR795" s="89"/>
      <c r="DLS795" s="508"/>
      <c r="DLT795" s="508"/>
      <c r="DLU795" s="508"/>
      <c r="DLV795" s="508"/>
      <c r="DLW795" s="508"/>
      <c r="DLX795" s="203"/>
      <c r="DLY795" s="107"/>
      <c r="DLZ795" s="508"/>
      <c r="DMA795" s="508"/>
      <c r="DMB795" s="508"/>
      <c r="DMC795" s="508"/>
      <c r="DMD795" s="508"/>
      <c r="DME795" s="508"/>
      <c r="DMF795" s="508"/>
      <c r="DMG795" s="168"/>
      <c r="DMH795" s="168"/>
      <c r="DMI795" s="168"/>
      <c r="DMJ795" s="168"/>
      <c r="DMK795" s="168"/>
      <c r="DML795" s="168"/>
      <c r="DMM795" s="168"/>
      <c r="DMN795" s="168"/>
      <c r="DMO795" s="168"/>
      <c r="DMP795" s="168"/>
      <c r="DMQ795" s="168"/>
      <c r="DMR795" s="168"/>
      <c r="DMS795" s="168"/>
      <c r="DMT795" s="168"/>
      <c r="DMU795" s="168"/>
      <c r="DMV795" s="168"/>
      <c r="DMW795" s="168"/>
      <c r="DMX795" s="168"/>
      <c r="DMY795" s="168"/>
      <c r="DMZ795" s="168"/>
      <c r="DNA795" s="168"/>
      <c r="DNB795" s="168"/>
      <c r="DNC795" s="168"/>
      <c r="DND795" s="168"/>
      <c r="DNE795" s="168"/>
      <c r="DNF795" s="168"/>
      <c r="DNG795" s="168"/>
      <c r="DNH795" s="168"/>
      <c r="DNI795" s="168"/>
      <c r="DNJ795" s="168"/>
      <c r="DNK795" s="168"/>
      <c r="DNL795" s="168"/>
      <c r="DNM795" s="168"/>
      <c r="DNN795" s="168"/>
      <c r="DNO795" s="168"/>
      <c r="DNP795" s="168"/>
      <c r="DNQ795" s="168"/>
      <c r="DNR795" s="168"/>
      <c r="DNS795" s="168"/>
      <c r="DNT795" s="168"/>
      <c r="DNU795" s="168"/>
      <c r="DNV795" s="168"/>
      <c r="DNW795" s="168"/>
      <c r="DNX795" s="168"/>
      <c r="DNY795" s="508"/>
      <c r="DNZ795" s="508"/>
      <c r="DOA795" s="508"/>
      <c r="DOB795" s="508"/>
      <c r="DOC795" s="508"/>
      <c r="DOD795" s="508"/>
      <c r="DOE795" s="508"/>
      <c r="DOF795" s="508"/>
      <c r="DOG795" s="508"/>
      <c r="DOH795" s="508"/>
      <c r="DOI795" s="508"/>
      <c r="DOJ795" s="508"/>
      <c r="DOK795" s="508"/>
      <c r="DOL795" s="508"/>
      <c r="DOM795" s="508"/>
      <c r="DON795" s="508"/>
      <c r="DOO795" s="508"/>
      <c r="DOP795" s="508"/>
      <c r="DOQ795" s="508"/>
      <c r="DOR795" s="508"/>
      <c r="DOS795" s="508"/>
      <c r="DOT795" s="508"/>
      <c r="DOU795" s="508"/>
      <c r="DOV795" s="508"/>
      <c r="DOW795" s="89"/>
      <c r="DOX795" s="89"/>
      <c r="DOY795" s="89"/>
      <c r="DOZ795" s="89"/>
      <c r="DPA795" s="89"/>
      <c r="DPB795" s="508"/>
      <c r="DPC795" s="508"/>
      <c r="DPD795" s="89"/>
      <c r="DPE795" s="89"/>
      <c r="DPF795" s="508"/>
      <c r="DPG795" s="508"/>
      <c r="DPH795" s="89"/>
      <c r="DPI795" s="89"/>
      <c r="DPJ795" s="508"/>
      <c r="DPK795" s="508"/>
      <c r="DPL795" s="508"/>
      <c r="DPM795" s="508"/>
      <c r="DPN795" s="508"/>
      <c r="DPO795" s="508"/>
      <c r="DPP795" s="508"/>
      <c r="DPQ795" s="89"/>
      <c r="DPR795" s="89"/>
      <c r="DPS795" s="508"/>
      <c r="DPT795" s="508"/>
      <c r="DPU795" s="89"/>
      <c r="DPV795" s="89"/>
      <c r="DPW795" s="508"/>
      <c r="DPX795" s="508"/>
      <c r="DPY795" s="508"/>
      <c r="DPZ795" s="508"/>
      <c r="DQA795" s="508"/>
      <c r="DQB795" s="203"/>
      <c r="DQC795" s="107"/>
      <c r="DQD795" s="508"/>
      <c r="DQE795" s="508"/>
      <c r="DQF795" s="508"/>
      <c r="DQG795" s="508"/>
      <c r="DQH795" s="508"/>
      <c r="DQI795" s="508"/>
      <c r="DQJ795" s="508"/>
      <c r="DQK795" s="168"/>
      <c r="DQL795" s="168"/>
      <c r="DQM795" s="168"/>
      <c r="DQN795" s="168"/>
      <c r="DQO795" s="168"/>
      <c r="DQP795" s="168"/>
      <c r="DQQ795" s="168"/>
      <c r="DQR795" s="168"/>
      <c r="DQS795" s="168"/>
      <c r="DQT795" s="168"/>
      <c r="DQU795" s="168"/>
      <c r="DQV795" s="168"/>
      <c r="DQW795" s="168"/>
      <c r="DQX795" s="168"/>
      <c r="DQY795" s="168"/>
      <c r="DQZ795" s="168"/>
      <c r="DRA795" s="168"/>
      <c r="DRB795" s="168"/>
      <c r="DRC795" s="168"/>
      <c r="DRD795" s="168"/>
      <c r="DRE795" s="168"/>
      <c r="DRF795" s="168"/>
      <c r="DRG795" s="168"/>
      <c r="DRH795" s="168"/>
      <c r="DRI795" s="168"/>
      <c r="DRJ795" s="168"/>
      <c r="DRK795" s="168"/>
      <c r="DRL795" s="168"/>
      <c r="DRM795" s="168"/>
      <c r="DRN795" s="168"/>
      <c r="DRO795" s="168"/>
      <c r="DRP795" s="168"/>
      <c r="DRQ795" s="168"/>
      <c r="DRR795" s="168"/>
      <c r="DRS795" s="168"/>
      <c r="DRT795" s="168"/>
      <c r="DRU795" s="168"/>
      <c r="DRV795" s="168"/>
      <c r="DRW795" s="168"/>
      <c r="DRX795" s="168"/>
      <c r="DRY795" s="168"/>
      <c r="DRZ795" s="168"/>
      <c r="DSA795" s="168"/>
      <c r="DSB795" s="168"/>
      <c r="DSC795" s="508"/>
      <c r="DSD795" s="508"/>
      <c r="DSE795" s="508"/>
      <c r="DSF795" s="508"/>
      <c r="DSG795" s="508"/>
      <c r="DSH795" s="508"/>
      <c r="DSI795" s="508"/>
      <c r="DSJ795" s="508"/>
      <c r="DSK795" s="508"/>
      <c r="DSL795" s="508"/>
      <c r="DSM795" s="508"/>
      <c r="DSN795" s="508"/>
      <c r="DSO795" s="508"/>
      <c r="DSP795" s="508"/>
      <c r="DSQ795" s="508"/>
      <c r="DSR795" s="508"/>
      <c r="DSS795" s="508"/>
      <c r="DST795" s="508"/>
      <c r="DSU795" s="508"/>
      <c r="DSV795" s="508"/>
      <c r="DSW795" s="508"/>
      <c r="DSX795" s="508"/>
      <c r="DSY795" s="508"/>
      <c r="DSZ795" s="508"/>
      <c r="DTA795" s="89"/>
      <c r="DTB795" s="89"/>
      <c r="DTC795" s="89"/>
      <c r="DTD795" s="89"/>
      <c r="DTE795" s="89"/>
      <c r="DTF795" s="508"/>
      <c r="DTG795" s="508"/>
      <c r="DTH795" s="89"/>
      <c r="DTI795" s="89"/>
      <c r="DTJ795" s="508"/>
      <c r="DTK795" s="508"/>
      <c r="DTL795" s="89"/>
      <c r="DTM795" s="89"/>
      <c r="DTN795" s="508"/>
      <c r="DTO795" s="508"/>
      <c r="DTP795" s="508"/>
      <c r="DTQ795" s="508"/>
      <c r="DTR795" s="508"/>
      <c r="DTS795" s="508"/>
      <c r="DTT795" s="508"/>
      <c r="DTU795" s="89"/>
      <c r="DTV795" s="89"/>
      <c r="DTW795" s="508"/>
      <c r="DTX795" s="508"/>
      <c r="DTY795" s="89"/>
      <c r="DTZ795" s="89"/>
      <c r="DUA795" s="508"/>
      <c r="DUB795" s="508"/>
      <c r="DUC795" s="508"/>
      <c r="DUD795" s="508"/>
      <c r="DUE795" s="508"/>
      <c r="DUF795" s="203"/>
      <c r="DUG795" s="107"/>
      <c r="DUH795" s="508"/>
      <c r="DUI795" s="508"/>
      <c r="DUJ795" s="508"/>
      <c r="DUK795" s="508"/>
      <c r="DUL795" s="508"/>
      <c r="DUM795" s="508"/>
      <c r="DUN795" s="508"/>
      <c r="DUO795" s="168"/>
      <c r="DUP795" s="168"/>
      <c r="DUQ795" s="168"/>
      <c r="DUR795" s="168"/>
      <c r="DUS795" s="168"/>
      <c r="DUT795" s="168"/>
      <c r="DUU795" s="168"/>
      <c r="DUV795" s="168"/>
      <c r="DUW795" s="168"/>
      <c r="DUX795" s="168"/>
      <c r="DUY795" s="168"/>
      <c r="DUZ795" s="168"/>
      <c r="DVA795" s="168"/>
      <c r="DVB795" s="168"/>
      <c r="DVC795" s="168"/>
      <c r="DVD795" s="168"/>
      <c r="DVE795" s="168"/>
      <c r="DVF795" s="168"/>
      <c r="DVG795" s="168"/>
      <c r="DVH795" s="168"/>
      <c r="DVI795" s="168"/>
      <c r="DVJ795" s="168"/>
      <c r="DVK795" s="168"/>
      <c r="DVL795" s="168"/>
      <c r="DVM795" s="168"/>
      <c r="DVN795" s="168"/>
      <c r="DVO795" s="168"/>
      <c r="DVP795" s="168"/>
      <c r="DVQ795" s="168"/>
      <c r="DVR795" s="168"/>
      <c r="DVS795" s="168"/>
      <c r="DVT795" s="168"/>
      <c r="DVU795" s="168"/>
      <c r="DVV795" s="168"/>
      <c r="DVW795" s="168"/>
      <c r="DVX795" s="168"/>
      <c r="DVY795" s="168"/>
      <c r="DVZ795" s="168"/>
      <c r="DWA795" s="168"/>
      <c r="DWB795" s="168"/>
      <c r="DWC795" s="168"/>
      <c r="DWD795" s="168"/>
      <c r="DWE795" s="168"/>
      <c r="DWF795" s="168"/>
      <c r="DWG795" s="508"/>
      <c r="DWH795" s="508"/>
      <c r="DWI795" s="508"/>
      <c r="DWJ795" s="508"/>
      <c r="DWK795" s="508"/>
      <c r="DWL795" s="508"/>
      <c r="DWM795" s="508"/>
      <c r="DWN795" s="508"/>
      <c r="DWO795" s="508"/>
      <c r="DWP795" s="508"/>
      <c r="DWQ795" s="508"/>
      <c r="DWR795" s="508"/>
      <c r="DWS795" s="508"/>
      <c r="DWT795" s="508"/>
      <c r="DWU795" s="508"/>
      <c r="DWV795" s="508"/>
      <c r="DWW795" s="508"/>
      <c r="DWX795" s="508"/>
      <c r="DWY795" s="508"/>
      <c r="DWZ795" s="508"/>
      <c r="DXA795" s="508"/>
      <c r="DXB795" s="508"/>
      <c r="DXC795" s="508"/>
      <c r="DXD795" s="508"/>
      <c r="DXE795" s="89"/>
      <c r="DXF795" s="89"/>
      <c r="DXG795" s="89"/>
      <c r="DXH795" s="89"/>
      <c r="DXI795" s="89"/>
      <c r="DXJ795" s="508"/>
      <c r="DXK795" s="508"/>
      <c r="DXL795" s="89"/>
      <c r="DXM795" s="89"/>
      <c r="DXN795" s="508"/>
      <c r="DXO795" s="508"/>
      <c r="DXP795" s="89"/>
      <c r="DXQ795" s="89"/>
      <c r="DXR795" s="508"/>
      <c r="DXS795" s="508"/>
      <c r="DXT795" s="508"/>
      <c r="DXU795" s="508"/>
      <c r="DXV795" s="508"/>
      <c r="DXW795" s="508"/>
      <c r="DXX795" s="508"/>
      <c r="DXY795" s="89"/>
      <c r="DXZ795" s="89"/>
      <c r="DYA795" s="508"/>
      <c r="DYB795" s="508"/>
      <c r="DYC795" s="89"/>
      <c r="DYD795" s="89"/>
      <c r="DYE795" s="508"/>
      <c r="DYF795" s="508"/>
      <c r="DYG795" s="508"/>
      <c r="DYH795" s="508"/>
      <c r="DYI795" s="508"/>
      <c r="DYJ795" s="203"/>
      <c r="DYK795" s="107"/>
      <c r="DYL795" s="508"/>
      <c r="DYM795" s="508"/>
      <c r="DYN795" s="508"/>
      <c r="DYO795" s="508"/>
      <c r="DYP795" s="508"/>
      <c r="DYQ795" s="508"/>
      <c r="DYR795" s="508"/>
      <c r="DYS795" s="168"/>
      <c r="DYT795" s="168"/>
      <c r="DYU795" s="168"/>
      <c r="DYV795" s="168"/>
      <c r="DYW795" s="168"/>
      <c r="DYX795" s="168"/>
      <c r="DYY795" s="168"/>
      <c r="DYZ795" s="168"/>
      <c r="DZA795" s="168"/>
      <c r="DZB795" s="168"/>
      <c r="DZC795" s="168"/>
      <c r="DZD795" s="168"/>
      <c r="DZE795" s="168"/>
      <c r="DZF795" s="168"/>
      <c r="DZG795" s="168"/>
      <c r="DZH795" s="168"/>
      <c r="DZI795" s="168"/>
      <c r="DZJ795" s="168"/>
      <c r="DZK795" s="168"/>
      <c r="DZL795" s="168"/>
      <c r="DZM795" s="168"/>
      <c r="DZN795" s="168"/>
      <c r="DZO795" s="168"/>
      <c r="DZP795" s="168"/>
      <c r="DZQ795" s="168"/>
      <c r="DZR795" s="168"/>
      <c r="DZS795" s="168"/>
      <c r="DZT795" s="168"/>
      <c r="DZU795" s="168"/>
      <c r="DZV795" s="168"/>
      <c r="DZW795" s="168"/>
      <c r="DZX795" s="168"/>
      <c r="DZY795" s="168"/>
      <c r="DZZ795" s="168"/>
      <c r="EAA795" s="168"/>
      <c r="EAB795" s="168"/>
      <c r="EAC795" s="168"/>
      <c r="EAD795" s="168"/>
      <c r="EAE795" s="168"/>
      <c r="EAF795" s="168"/>
      <c r="EAG795" s="168"/>
      <c r="EAH795" s="168"/>
      <c r="EAI795" s="168"/>
      <c r="EAJ795" s="168"/>
      <c r="EAK795" s="508"/>
      <c r="EAL795" s="508"/>
      <c r="EAM795" s="508"/>
      <c r="EAN795" s="508"/>
      <c r="EAO795" s="508"/>
      <c r="EAP795" s="508"/>
      <c r="EAQ795" s="508"/>
      <c r="EAR795" s="508"/>
      <c r="EAS795" s="508"/>
      <c r="EAT795" s="508"/>
      <c r="EAU795" s="508"/>
      <c r="EAV795" s="508"/>
      <c r="EAW795" s="508"/>
      <c r="EAX795" s="508"/>
      <c r="EAY795" s="508"/>
      <c r="EAZ795" s="508"/>
      <c r="EBA795" s="508"/>
      <c r="EBB795" s="508"/>
      <c r="EBC795" s="508"/>
      <c r="EBD795" s="508"/>
      <c r="EBE795" s="508"/>
      <c r="EBF795" s="508"/>
      <c r="EBG795" s="508"/>
      <c r="EBH795" s="508"/>
      <c r="EBI795" s="89"/>
      <c r="EBJ795" s="89"/>
      <c r="EBK795" s="89"/>
      <c r="EBL795" s="89"/>
      <c r="EBM795" s="89"/>
      <c r="EBN795" s="508"/>
      <c r="EBO795" s="508"/>
      <c r="EBP795" s="89"/>
      <c r="EBQ795" s="89"/>
      <c r="EBR795" s="508"/>
      <c r="EBS795" s="508"/>
      <c r="EBT795" s="89"/>
      <c r="EBU795" s="89"/>
      <c r="EBV795" s="508"/>
      <c r="EBW795" s="508"/>
      <c r="EBX795" s="508"/>
      <c r="EBY795" s="508"/>
      <c r="EBZ795" s="508"/>
      <c r="ECA795" s="508"/>
      <c r="ECB795" s="508"/>
      <c r="ECC795" s="89"/>
      <c r="ECD795" s="89"/>
      <c r="ECE795" s="508"/>
      <c r="ECF795" s="508"/>
      <c r="ECG795" s="89"/>
      <c r="ECH795" s="89"/>
      <c r="ECI795" s="508"/>
      <c r="ECJ795" s="508"/>
      <c r="ECK795" s="508"/>
      <c r="ECL795" s="508"/>
      <c r="ECM795" s="508"/>
      <c r="ECN795" s="203"/>
      <c r="ECO795" s="107"/>
      <c r="ECP795" s="508"/>
      <c r="ECQ795" s="508"/>
      <c r="ECR795" s="508"/>
      <c r="ECS795" s="508"/>
      <c r="ECT795" s="508"/>
      <c r="ECU795" s="508"/>
      <c r="ECV795" s="508"/>
      <c r="ECW795" s="168"/>
      <c r="ECX795" s="168"/>
      <c r="ECY795" s="168"/>
      <c r="ECZ795" s="168"/>
      <c r="EDA795" s="168"/>
      <c r="EDB795" s="168"/>
      <c r="EDC795" s="168"/>
      <c r="EDD795" s="168"/>
      <c r="EDE795" s="168"/>
      <c r="EDF795" s="168"/>
      <c r="EDG795" s="168"/>
      <c r="EDH795" s="168"/>
      <c r="EDI795" s="168"/>
      <c r="EDJ795" s="168"/>
      <c r="EDK795" s="168"/>
      <c r="EDL795" s="168"/>
      <c r="EDM795" s="168"/>
      <c r="EDN795" s="168"/>
      <c r="EDO795" s="168"/>
      <c r="EDP795" s="168"/>
      <c r="EDQ795" s="168"/>
      <c r="EDR795" s="168"/>
      <c r="EDS795" s="168"/>
      <c r="EDT795" s="168"/>
      <c r="EDU795" s="168"/>
      <c r="EDV795" s="168"/>
      <c r="EDW795" s="168"/>
      <c r="EDX795" s="168"/>
      <c r="EDY795" s="168"/>
      <c r="EDZ795" s="168"/>
      <c r="EEA795" s="168"/>
      <c r="EEB795" s="168"/>
      <c r="EEC795" s="168"/>
      <c r="EED795" s="168"/>
      <c r="EEE795" s="168"/>
      <c r="EEF795" s="168"/>
      <c r="EEG795" s="168"/>
      <c r="EEH795" s="168"/>
      <c r="EEI795" s="168"/>
      <c r="EEJ795" s="168"/>
      <c r="EEK795" s="168"/>
      <c r="EEL795" s="168"/>
      <c r="EEM795" s="168"/>
      <c r="EEN795" s="168"/>
      <c r="EEO795" s="508"/>
      <c r="EEP795" s="508"/>
      <c r="EEQ795" s="508"/>
      <c r="EER795" s="508"/>
      <c r="EES795" s="508"/>
      <c r="EET795" s="508"/>
      <c r="EEU795" s="508"/>
      <c r="EEV795" s="508"/>
      <c r="EEW795" s="508"/>
      <c r="EEX795" s="508"/>
      <c r="EEY795" s="508"/>
      <c r="EEZ795" s="508"/>
      <c r="EFA795" s="508"/>
      <c r="EFB795" s="508"/>
      <c r="EFC795" s="508"/>
      <c r="EFD795" s="508"/>
      <c r="EFE795" s="508"/>
      <c r="EFF795" s="508"/>
      <c r="EFG795" s="508"/>
      <c r="EFH795" s="508"/>
      <c r="EFI795" s="508"/>
      <c r="EFJ795" s="508"/>
      <c r="EFK795" s="508"/>
      <c r="EFL795" s="508"/>
      <c r="EFM795" s="89"/>
      <c r="EFN795" s="89"/>
      <c r="EFO795" s="89"/>
      <c r="EFP795" s="89"/>
      <c r="EFQ795" s="89"/>
      <c r="EFR795" s="508"/>
      <c r="EFS795" s="508"/>
      <c r="EFT795" s="89"/>
      <c r="EFU795" s="89"/>
      <c r="EFV795" s="508"/>
      <c r="EFW795" s="508"/>
      <c r="EFX795" s="89"/>
      <c r="EFY795" s="89"/>
      <c r="EFZ795" s="508"/>
      <c r="EGA795" s="508"/>
      <c r="EGB795" s="508"/>
      <c r="EGC795" s="508"/>
      <c r="EGD795" s="508"/>
      <c r="EGE795" s="508"/>
      <c r="EGF795" s="508"/>
      <c r="EGG795" s="89"/>
      <c r="EGH795" s="89"/>
      <c r="EGI795" s="508"/>
      <c r="EGJ795" s="508"/>
      <c r="EGK795" s="89"/>
      <c r="EGL795" s="89"/>
      <c r="EGM795" s="508"/>
      <c r="EGN795" s="508"/>
      <c r="EGO795" s="508"/>
      <c r="EGP795" s="508"/>
      <c r="EGQ795" s="508"/>
      <c r="EGR795" s="203"/>
      <c r="EGS795" s="107"/>
      <c r="EGT795" s="508"/>
      <c r="EGU795" s="508"/>
      <c r="EGV795" s="508"/>
      <c r="EGW795" s="508"/>
      <c r="EGX795" s="508"/>
      <c r="EGY795" s="508"/>
      <c r="EGZ795" s="508"/>
      <c r="EHA795" s="168"/>
      <c r="EHB795" s="168"/>
      <c r="EHC795" s="168"/>
      <c r="EHD795" s="168"/>
      <c r="EHE795" s="168"/>
      <c r="EHF795" s="168"/>
      <c r="EHG795" s="168"/>
      <c r="EHH795" s="168"/>
      <c r="EHI795" s="168"/>
      <c r="EHJ795" s="168"/>
      <c r="EHK795" s="168"/>
      <c r="EHL795" s="168"/>
      <c r="EHM795" s="168"/>
      <c r="EHN795" s="168"/>
      <c r="EHO795" s="168"/>
      <c r="EHP795" s="168"/>
      <c r="EHQ795" s="168"/>
      <c r="EHR795" s="168"/>
      <c r="EHS795" s="168"/>
      <c r="EHT795" s="168"/>
      <c r="EHU795" s="168"/>
      <c r="EHV795" s="168"/>
      <c r="EHW795" s="168"/>
      <c r="EHX795" s="168"/>
      <c r="EHY795" s="168"/>
      <c r="EHZ795" s="168"/>
      <c r="EIA795" s="168"/>
      <c r="EIB795" s="168"/>
      <c r="EIC795" s="168"/>
      <c r="EID795" s="168"/>
      <c r="EIE795" s="168"/>
      <c r="EIF795" s="168"/>
      <c r="EIG795" s="168"/>
      <c r="EIH795" s="168"/>
      <c r="EII795" s="168"/>
      <c r="EIJ795" s="168"/>
      <c r="EIK795" s="168"/>
      <c r="EIL795" s="168"/>
      <c r="EIM795" s="168"/>
      <c r="EIN795" s="168"/>
      <c r="EIO795" s="168"/>
      <c r="EIP795" s="168"/>
      <c r="EIQ795" s="168"/>
      <c r="EIR795" s="168"/>
      <c r="EIS795" s="508"/>
      <c r="EIT795" s="508"/>
      <c r="EIU795" s="508"/>
      <c r="EIV795" s="508"/>
      <c r="EIW795" s="508"/>
      <c r="EIX795" s="508"/>
      <c r="EIY795" s="508"/>
      <c r="EIZ795" s="508"/>
      <c r="EJA795" s="508"/>
      <c r="EJB795" s="508"/>
      <c r="EJC795" s="508"/>
      <c r="EJD795" s="508"/>
      <c r="EJE795" s="508"/>
      <c r="EJF795" s="508"/>
      <c r="EJG795" s="508"/>
      <c r="EJH795" s="508"/>
      <c r="EJI795" s="508"/>
      <c r="EJJ795" s="508"/>
      <c r="EJK795" s="508"/>
      <c r="EJL795" s="508"/>
      <c r="EJM795" s="508"/>
      <c r="EJN795" s="508"/>
      <c r="EJO795" s="508"/>
      <c r="EJP795" s="508"/>
      <c r="EJQ795" s="89"/>
      <c r="EJR795" s="89"/>
      <c r="EJS795" s="89"/>
      <c r="EJT795" s="89"/>
      <c r="EJU795" s="89"/>
      <c r="EJV795" s="508"/>
      <c r="EJW795" s="508"/>
      <c r="EJX795" s="89"/>
      <c r="EJY795" s="89"/>
      <c r="EJZ795" s="508"/>
      <c r="EKA795" s="508"/>
      <c r="EKB795" s="89"/>
      <c r="EKC795" s="89"/>
      <c r="EKD795" s="508"/>
      <c r="EKE795" s="508"/>
      <c r="EKF795" s="508"/>
      <c r="EKG795" s="508"/>
      <c r="EKH795" s="508"/>
      <c r="EKI795" s="508"/>
      <c r="EKJ795" s="508"/>
      <c r="EKK795" s="89"/>
      <c r="EKL795" s="89"/>
      <c r="EKM795" s="508"/>
      <c r="EKN795" s="508"/>
      <c r="EKO795" s="89"/>
      <c r="EKP795" s="89"/>
      <c r="EKQ795" s="508"/>
      <c r="EKR795" s="508"/>
      <c r="EKS795" s="508"/>
      <c r="EKT795" s="508"/>
      <c r="EKU795" s="508"/>
      <c r="EKV795" s="203"/>
      <c r="EKW795" s="107"/>
      <c r="EKX795" s="508"/>
      <c r="EKY795" s="508"/>
      <c r="EKZ795" s="508"/>
      <c r="ELA795" s="508"/>
      <c r="ELB795" s="508"/>
      <c r="ELC795" s="508"/>
      <c r="ELD795" s="508"/>
      <c r="ELE795" s="168"/>
      <c r="ELF795" s="168"/>
      <c r="ELG795" s="168"/>
      <c r="ELH795" s="168"/>
      <c r="ELI795" s="168"/>
      <c r="ELJ795" s="168"/>
      <c r="ELK795" s="168"/>
      <c r="ELL795" s="168"/>
      <c r="ELM795" s="168"/>
      <c r="ELN795" s="168"/>
      <c r="ELO795" s="168"/>
      <c r="ELP795" s="168"/>
      <c r="ELQ795" s="168"/>
      <c r="ELR795" s="168"/>
      <c r="ELS795" s="168"/>
      <c r="ELT795" s="168"/>
      <c r="ELU795" s="168"/>
      <c r="ELV795" s="168"/>
      <c r="ELW795" s="168"/>
      <c r="ELX795" s="168"/>
      <c r="ELY795" s="168"/>
      <c r="ELZ795" s="168"/>
      <c r="EMA795" s="168"/>
      <c r="EMB795" s="168"/>
      <c r="EMC795" s="168"/>
      <c r="EMD795" s="168"/>
      <c r="EME795" s="168"/>
      <c r="EMF795" s="168"/>
      <c r="EMG795" s="168"/>
      <c r="EMH795" s="168"/>
      <c r="EMI795" s="168"/>
      <c r="EMJ795" s="168"/>
      <c r="EMK795" s="168"/>
      <c r="EML795" s="168"/>
      <c r="EMM795" s="168"/>
      <c r="EMN795" s="168"/>
      <c r="EMO795" s="168"/>
      <c r="EMP795" s="168"/>
      <c r="EMQ795" s="168"/>
      <c r="EMR795" s="168"/>
      <c r="EMS795" s="168"/>
      <c r="EMT795" s="168"/>
      <c r="EMU795" s="168"/>
      <c r="EMV795" s="168"/>
      <c r="EMW795" s="508"/>
      <c r="EMX795" s="508"/>
      <c r="EMY795" s="508"/>
      <c r="EMZ795" s="508"/>
      <c r="ENA795" s="508"/>
      <c r="ENB795" s="508"/>
      <c r="ENC795" s="508"/>
      <c r="END795" s="508"/>
      <c r="ENE795" s="508"/>
      <c r="ENF795" s="508"/>
      <c r="ENG795" s="508"/>
      <c r="ENH795" s="508"/>
      <c r="ENI795" s="508"/>
      <c r="ENJ795" s="508"/>
      <c r="ENK795" s="508"/>
      <c r="ENL795" s="508"/>
      <c r="ENM795" s="508"/>
      <c r="ENN795" s="508"/>
      <c r="ENO795" s="508"/>
      <c r="ENP795" s="508"/>
      <c r="ENQ795" s="508"/>
      <c r="ENR795" s="508"/>
      <c r="ENS795" s="508"/>
      <c r="ENT795" s="508"/>
      <c r="ENU795" s="89"/>
      <c r="ENV795" s="89"/>
      <c r="ENW795" s="89"/>
      <c r="ENX795" s="89"/>
      <c r="ENY795" s="89"/>
      <c r="ENZ795" s="508"/>
      <c r="EOA795" s="508"/>
      <c r="EOB795" s="89"/>
      <c r="EOC795" s="89"/>
      <c r="EOD795" s="508"/>
      <c r="EOE795" s="508"/>
      <c r="EOF795" s="89"/>
      <c r="EOG795" s="89"/>
      <c r="EOH795" s="508"/>
      <c r="EOI795" s="508"/>
      <c r="EOJ795" s="508"/>
      <c r="EOK795" s="508"/>
      <c r="EOL795" s="508"/>
      <c r="EOM795" s="508"/>
      <c r="EON795" s="508"/>
      <c r="EOO795" s="89"/>
      <c r="EOP795" s="89"/>
      <c r="EOQ795" s="508"/>
      <c r="EOR795" s="508"/>
      <c r="EOS795" s="89"/>
      <c r="EOT795" s="89"/>
      <c r="EOU795" s="508"/>
      <c r="EOV795" s="508"/>
      <c r="EOW795" s="508"/>
      <c r="EOX795" s="508"/>
      <c r="EOY795" s="508"/>
      <c r="EOZ795" s="203"/>
      <c r="EPA795" s="107"/>
      <c r="EPB795" s="508"/>
      <c r="EPC795" s="508"/>
      <c r="EPD795" s="508"/>
      <c r="EPE795" s="508"/>
      <c r="EPF795" s="508"/>
      <c r="EPG795" s="508"/>
      <c r="EPH795" s="508"/>
      <c r="EPI795" s="168"/>
      <c r="EPJ795" s="168"/>
      <c r="EPK795" s="168"/>
      <c r="EPL795" s="168"/>
      <c r="EPM795" s="168"/>
      <c r="EPN795" s="168"/>
      <c r="EPO795" s="168"/>
      <c r="EPP795" s="168"/>
      <c r="EPQ795" s="168"/>
      <c r="EPR795" s="168"/>
      <c r="EPS795" s="168"/>
      <c r="EPT795" s="168"/>
      <c r="EPU795" s="168"/>
      <c r="EPV795" s="168"/>
      <c r="EPW795" s="168"/>
      <c r="EPX795" s="168"/>
      <c r="EPY795" s="168"/>
      <c r="EPZ795" s="168"/>
      <c r="EQA795" s="168"/>
      <c r="EQB795" s="168"/>
      <c r="EQC795" s="168"/>
      <c r="EQD795" s="168"/>
      <c r="EQE795" s="168"/>
      <c r="EQF795" s="168"/>
      <c r="EQG795" s="168"/>
      <c r="EQH795" s="168"/>
      <c r="EQI795" s="168"/>
      <c r="EQJ795" s="168"/>
      <c r="EQK795" s="168"/>
      <c r="EQL795" s="168"/>
      <c r="EQM795" s="168"/>
      <c r="EQN795" s="168"/>
      <c r="EQO795" s="168"/>
      <c r="EQP795" s="168"/>
      <c r="EQQ795" s="168"/>
      <c r="EQR795" s="168"/>
      <c r="EQS795" s="168"/>
      <c r="EQT795" s="168"/>
      <c r="EQU795" s="168"/>
      <c r="EQV795" s="168"/>
      <c r="EQW795" s="168"/>
      <c r="EQX795" s="168"/>
      <c r="EQY795" s="168"/>
      <c r="EQZ795" s="168"/>
      <c r="ERA795" s="508"/>
      <c r="ERB795" s="508"/>
      <c r="ERC795" s="508"/>
      <c r="ERD795" s="508"/>
      <c r="ERE795" s="508"/>
      <c r="ERF795" s="508"/>
      <c r="ERG795" s="508"/>
      <c r="ERH795" s="508"/>
      <c r="ERI795" s="508"/>
      <c r="ERJ795" s="508"/>
      <c r="ERK795" s="508"/>
      <c r="ERL795" s="508"/>
      <c r="ERM795" s="508"/>
      <c r="ERN795" s="508"/>
      <c r="ERO795" s="508"/>
      <c r="ERP795" s="508"/>
      <c r="ERQ795" s="508"/>
      <c r="ERR795" s="508"/>
      <c r="ERS795" s="508"/>
      <c r="ERT795" s="508"/>
      <c r="ERU795" s="508"/>
      <c r="ERV795" s="508"/>
      <c r="ERW795" s="508"/>
      <c r="ERX795" s="508"/>
      <c r="ERY795" s="89"/>
      <c r="ERZ795" s="89"/>
      <c r="ESA795" s="89"/>
      <c r="ESB795" s="89"/>
      <c r="ESC795" s="89"/>
      <c r="ESD795" s="508"/>
      <c r="ESE795" s="508"/>
      <c r="ESF795" s="89"/>
      <c r="ESG795" s="89"/>
      <c r="ESH795" s="508"/>
      <c r="ESI795" s="508"/>
      <c r="ESJ795" s="89"/>
      <c r="ESK795" s="89"/>
      <c r="ESL795" s="508"/>
      <c r="ESM795" s="508"/>
      <c r="ESN795" s="508"/>
      <c r="ESO795" s="508"/>
      <c r="ESP795" s="508"/>
      <c r="ESQ795" s="508"/>
      <c r="ESR795" s="508"/>
      <c r="ESS795" s="89"/>
      <c r="EST795" s="89"/>
      <c r="ESU795" s="508"/>
      <c r="ESV795" s="508"/>
      <c r="ESW795" s="89"/>
      <c r="ESX795" s="89"/>
      <c r="ESY795" s="508"/>
      <c r="ESZ795" s="508"/>
      <c r="ETA795" s="508"/>
      <c r="ETB795" s="508"/>
      <c r="ETC795" s="508"/>
      <c r="ETD795" s="203"/>
      <c r="ETE795" s="107"/>
      <c r="ETF795" s="508"/>
      <c r="ETG795" s="508"/>
      <c r="ETH795" s="508"/>
      <c r="ETI795" s="508"/>
      <c r="ETJ795" s="508"/>
      <c r="ETK795" s="508"/>
      <c r="ETL795" s="508"/>
      <c r="ETM795" s="168"/>
      <c r="ETN795" s="168"/>
      <c r="ETO795" s="168"/>
      <c r="ETP795" s="168"/>
      <c r="ETQ795" s="168"/>
      <c r="ETR795" s="168"/>
      <c r="ETS795" s="168"/>
      <c r="ETT795" s="168"/>
      <c r="ETU795" s="168"/>
      <c r="ETV795" s="168"/>
      <c r="ETW795" s="168"/>
      <c r="ETX795" s="168"/>
      <c r="ETY795" s="168"/>
      <c r="ETZ795" s="168"/>
      <c r="EUA795" s="168"/>
      <c r="EUB795" s="168"/>
      <c r="EUC795" s="168"/>
      <c r="EUD795" s="168"/>
      <c r="EUE795" s="168"/>
      <c r="EUF795" s="168"/>
      <c r="EUG795" s="168"/>
      <c r="EUH795" s="168"/>
      <c r="EUI795" s="168"/>
      <c r="EUJ795" s="168"/>
      <c r="EUK795" s="168"/>
      <c r="EUL795" s="168"/>
      <c r="EUM795" s="168"/>
      <c r="EUN795" s="168"/>
      <c r="EUO795" s="168"/>
      <c r="EUP795" s="168"/>
      <c r="EUQ795" s="168"/>
      <c r="EUR795" s="168"/>
      <c r="EUS795" s="168"/>
      <c r="EUT795" s="168"/>
      <c r="EUU795" s="168"/>
      <c r="EUV795" s="168"/>
      <c r="EUW795" s="168"/>
      <c r="EUX795" s="168"/>
      <c r="EUY795" s="168"/>
      <c r="EUZ795" s="168"/>
      <c r="EVA795" s="168"/>
      <c r="EVB795" s="168"/>
      <c r="EVC795" s="168"/>
      <c r="EVD795" s="168"/>
      <c r="EVE795" s="508"/>
      <c r="EVF795" s="508"/>
      <c r="EVG795" s="508"/>
      <c r="EVH795" s="508"/>
      <c r="EVI795" s="508"/>
      <c r="EVJ795" s="508"/>
      <c r="EVK795" s="508"/>
      <c r="EVL795" s="508"/>
      <c r="EVM795" s="508"/>
      <c r="EVN795" s="508"/>
      <c r="EVO795" s="508"/>
      <c r="EVP795" s="508"/>
      <c r="EVQ795" s="508"/>
      <c r="EVR795" s="508"/>
      <c r="EVS795" s="508"/>
      <c r="EVT795" s="508"/>
      <c r="EVU795" s="508"/>
      <c r="EVV795" s="508"/>
      <c r="EVW795" s="508"/>
      <c r="EVX795" s="508"/>
      <c r="EVY795" s="508"/>
      <c r="EVZ795" s="508"/>
      <c r="EWA795" s="508"/>
      <c r="EWB795" s="508"/>
      <c r="EWC795" s="89"/>
      <c r="EWD795" s="89"/>
      <c r="EWE795" s="89"/>
      <c r="EWF795" s="89"/>
      <c r="EWG795" s="89"/>
      <c r="EWH795" s="508"/>
      <c r="EWI795" s="508"/>
      <c r="EWJ795" s="89"/>
      <c r="EWK795" s="89"/>
      <c r="EWL795" s="508"/>
      <c r="EWM795" s="508"/>
      <c r="EWN795" s="89"/>
      <c r="EWO795" s="89"/>
      <c r="EWP795" s="508"/>
      <c r="EWQ795" s="508"/>
      <c r="EWR795" s="508"/>
      <c r="EWS795" s="508"/>
      <c r="EWT795" s="508"/>
      <c r="EWU795" s="508"/>
      <c r="EWV795" s="508"/>
      <c r="EWW795" s="89"/>
      <c r="EWX795" s="89"/>
      <c r="EWY795" s="508"/>
      <c r="EWZ795" s="508"/>
      <c r="EXA795" s="89"/>
      <c r="EXB795" s="89"/>
      <c r="EXC795" s="508"/>
      <c r="EXD795" s="508"/>
      <c r="EXE795" s="508"/>
      <c r="EXF795" s="508"/>
      <c r="EXG795" s="508"/>
      <c r="EXH795" s="203"/>
      <c r="EXI795" s="107"/>
      <c r="EXJ795" s="508"/>
      <c r="EXK795" s="508"/>
      <c r="EXL795" s="508"/>
      <c r="EXM795" s="508"/>
      <c r="EXN795" s="508"/>
      <c r="EXO795" s="508"/>
      <c r="EXP795" s="508"/>
      <c r="EXQ795" s="168"/>
      <c r="EXR795" s="168"/>
      <c r="EXS795" s="168"/>
      <c r="EXT795" s="168"/>
      <c r="EXU795" s="168"/>
      <c r="EXV795" s="168"/>
      <c r="EXW795" s="168"/>
      <c r="EXX795" s="168"/>
      <c r="EXY795" s="168"/>
      <c r="EXZ795" s="168"/>
      <c r="EYA795" s="168"/>
      <c r="EYB795" s="168"/>
      <c r="EYC795" s="168"/>
      <c r="EYD795" s="168"/>
      <c r="EYE795" s="168"/>
      <c r="EYF795" s="168"/>
      <c r="EYG795" s="168"/>
      <c r="EYH795" s="168"/>
      <c r="EYI795" s="168"/>
      <c r="EYJ795" s="168"/>
      <c r="EYK795" s="168"/>
      <c r="EYL795" s="168"/>
      <c r="EYM795" s="168"/>
      <c r="EYN795" s="168"/>
      <c r="EYO795" s="168"/>
      <c r="EYP795" s="168"/>
      <c r="EYQ795" s="168"/>
      <c r="EYR795" s="168"/>
      <c r="EYS795" s="168"/>
      <c r="EYT795" s="168"/>
      <c r="EYU795" s="168"/>
      <c r="EYV795" s="168"/>
      <c r="EYW795" s="168"/>
      <c r="EYX795" s="168"/>
      <c r="EYY795" s="168"/>
      <c r="EYZ795" s="168"/>
      <c r="EZA795" s="168"/>
      <c r="EZB795" s="168"/>
      <c r="EZC795" s="168"/>
      <c r="EZD795" s="168"/>
      <c r="EZE795" s="168"/>
      <c r="EZF795" s="168"/>
      <c r="EZG795" s="168"/>
      <c r="EZH795" s="168"/>
      <c r="EZI795" s="508"/>
      <c r="EZJ795" s="508"/>
      <c r="EZK795" s="508"/>
      <c r="EZL795" s="508"/>
      <c r="EZM795" s="508"/>
      <c r="EZN795" s="508"/>
      <c r="EZO795" s="508"/>
      <c r="EZP795" s="508"/>
      <c r="EZQ795" s="508"/>
      <c r="EZR795" s="508"/>
      <c r="EZS795" s="508"/>
      <c r="EZT795" s="508"/>
      <c r="EZU795" s="508"/>
      <c r="EZV795" s="508"/>
      <c r="EZW795" s="508"/>
      <c r="EZX795" s="508"/>
      <c r="EZY795" s="508"/>
      <c r="EZZ795" s="508"/>
      <c r="FAA795" s="508"/>
      <c r="FAB795" s="508"/>
      <c r="FAC795" s="508"/>
      <c r="FAD795" s="508"/>
      <c r="FAE795" s="508"/>
      <c r="FAF795" s="508"/>
      <c r="FAG795" s="89"/>
      <c r="FAH795" s="89"/>
      <c r="FAI795" s="89"/>
      <c r="FAJ795" s="89"/>
      <c r="FAK795" s="89"/>
      <c r="FAL795" s="508"/>
      <c r="FAM795" s="508"/>
      <c r="FAN795" s="89"/>
      <c r="FAO795" s="89"/>
      <c r="FAP795" s="508"/>
      <c r="FAQ795" s="508"/>
      <c r="FAR795" s="89"/>
      <c r="FAS795" s="89"/>
      <c r="FAT795" s="508"/>
      <c r="FAU795" s="508"/>
      <c r="FAV795" s="508"/>
      <c r="FAW795" s="508"/>
      <c r="FAX795" s="508"/>
      <c r="FAY795" s="508"/>
      <c r="FAZ795" s="508"/>
      <c r="FBA795" s="89"/>
      <c r="FBB795" s="89"/>
      <c r="FBC795" s="508"/>
      <c r="FBD795" s="508"/>
      <c r="FBE795" s="89"/>
      <c r="FBF795" s="89"/>
      <c r="FBG795" s="508"/>
      <c r="FBH795" s="508"/>
      <c r="FBI795" s="508"/>
      <c r="FBJ795" s="508"/>
      <c r="FBK795" s="508"/>
      <c r="FBL795" s="203"/>
      <c r="FBM795" s="107"/>
      <c r="FBN795" s="508"/>
      <c r="FBO795" s="508"/>
      <c r="FBP795" s="508"/>
      <c r="FBQ795" s="508"/>
      <c r="FBR795" s="508"/>
      <c r="FBS795" s="508"/>
      <c r="FBT795" s="508"/>
      <c r="FBU795" s="168"/>
      <c r="FBV795" s="168"/>
      <c r="FBW795" s="168"/>
      <c r="FBX795" s="168"/>
      <c r="FBY795" s="168"/>
      <c r="FBZ795" s="168"/>
      <c r="FCA795" s="168"/>
      <c r="FCB795" s="168"/>
      <c r="FCC795" s="168"/>
      <c r="FCD795" s="168"/>
      <c r="FCE795" s="168"/>
      <c r="FCF795" s="168"/>
      <c r="FCG795" s="168"/>
      <c r="FCH795" s="168"/>
      <c r="FCI795" s="168"/>
      <c r="FCJ795" s="168"/>
      <c r="FCK795" s="168"/>
      <c r="FCL795" s="168"/>
      <c r="FCM795" s="168"/>
      <c r="FCN795" s="168"/>
      <c r="FCO795" s="168"/>
      <c r="FCP795" s="168"/>
      <c r="FCQ795" s="168"/>
      <c r="FCR795" s="168"/>
      <c r="FCS795" s="168"/>
      <c r="FCT795" s="168"/>
      <c r="FCU795" s="168"/>
      <c r="FCV795" s="168"/>
      <c r="FCW795" s="168"/>
      <c r="FCX795" s="168"/>
      <c r="FCY795" s="168"/>
      <c r="FCZ795" s="168"/>
      <c r="FDA795" s="168"/>
      <c r="FDB795" s="168"/>
      <c r="FDC795" s="168"/>
      <c r="FDD795" s="168"/>
      <c r="FDE795" s="168"/>
      <c r="FDF795" s="168"/>
      <c r="FDG795" s="168"/>
      <c r="FDH795" s="168"/>
      <c r="FDI795" s="168"/>
      <c r="FDJ795" s="168"/>
      <c r="FDK795" s="168"/>
      <c r="FDL795" s="168"/>
      <c r="FDM795" s="508"/>
      <c r="FDN795" s="508"/>
      <c r="FDO795" s="508"/>
      <c r="FDP795" s="508"/>
      <c r="FDQ795" s="508"/>
      <c r="FDR795" s="508"/>
      <c r="FDS795" s="508"/>
      <c r="FDT795" s="508"/>
      <c r="FDU795" s="508"/>
      <c r="FDV795" s="508"/>
      <c r="FDW795" s="508"/>
      <c r="FDX795" s="508"/>
      <c r="FDY795" s="508"/>
      <c r="FDZ795" s="508"/>
      <c r="FEA795" s="508"/>
      <c r="FEB795" s="508"/>
      <c r="FEC795" s="508"/>
      <c r="FED795" s="508"/>
      <c r="FEE795" s="508"/>
      <c r="FEF795" s="508"/>
      <c r="FEG795" s="508"/>
      <c r="FEH795" s="508"/>
      <c r="FEI795" s="508"/>
      <c r="FEJ795" s="508"/>
      <c r="FEK795" s="89"/>
      <c r="FEL795" s="89"/>
      <c r="FEM795" s="89"/>
      <c r="FEN795" s="89"/>
      <c r="FEO795" s="89"/>
      <c r="FEP795" s="508"/>
      <c r="FEQ795" s="508"/>
      <c r="FER795" s="89"/>
      <c r="FES795" s="89"/>
      <c r="FET795" s="508"/>
      <c r="FEU795" s="508"/>
      <c r="FEV795" s="89"/>
      <c r="FEW795" s="89"/>
      <c r="FEX795" s="508"/>
      <c r="FEY795" s="508"/>
      <c r="FEZ795" s="508"/>
      <c r="FFA795" s="508"/>
      <c r="FFB795" s="508"/>
      <c r="FFC795" s="508"/>
      <c r="FFD795" s="508"/>
      <c r="FFE795" s="89"/>
      <c r="FFF795" s="89"/>
      <c r="FFG795" s="508"/>
      <c r="FFH795" s="508"/>
      <c r="FFI795" s="89"/>
      <c r="FFJ795" s="89"/>
      <c r="FFK795" s="508"/>
      <c r="FFL795" s="508"/>
      <c r="FFM795" s="508"/>
      <c r="FFN795" s="508"/>
      <c r="FFO795" s="508"/>
      <c r="FFP795" s="203"/>
      <c r="FFQ795" s="107"/>
      <c r="FFR795" s="508"/>
      <c r="FFS795" s="508"/>
      <c r="FFT795" s="508"/>
      <c r="FFU795" s="508"/>
      <c r="FFV795" s="508"/>
      <c r="FFW795" s="508"/>
      <c r="FFX795" s="508"/>
      <c r="FFY795" s="168"/>
      <c r="FFZ795" s="168"/>
      <c r="FGA795" s="168"/>
      <c r="FGB795" s="168"/>
      <c r="FGC795" s="168"/>
      <c r="FGD795" s="168"/>
      <c r="FGE795" s="168"/>
      <c r="FGF795" s="168"/>
      <c r="FGG795" s="168"/>
      <c r="FGH795" s="168"/>
      <c r="FGI795" s="168"/>
      <c r="FGJ795" s="168"/>
      <c r="FGK795" s="168"/>
      <c r="FGL795" s="168"/>
      <c r="FGM795" s="168"/>
      <c r="FGN795" s="168"/>
      <c r="FGO795" s="168"/>
      <c r="FGP795" s="168"/>
      <c r="FGQ795" s="168"/>
      <c r="FGR795" s="168"/>
      <c r="FGS795" s="168"/>
      <c r="FGT795" s="168"/>
      <c r="FGU795" s="168"/>
      <c r="FGV795" s="168"/>
      <c r="FGW795" s="168"/>
      <c r="FGX795" s="168"/>
      <c r="FGY795" s="168"/>
      <c r="FGZ795" s="168"/>
      <c r="FHA795" s="168"/>
      <c r="FHB795" s="168"/>
      <c r="FHC795" s="168"/>
      <c r="FHD795" s="168"/>
      <c r="FHE795" s="168"/>
      <c r="FHF795" s="168"/>
      <c r="FHG795" s="168"/>
      <c r="FHH795" s="168"/>
      <c r="FHI795" s="168"/>
      <c r="FHJ795" s="168"/>
      <c r="FHK795" s="168"/>
      <c r="FHL795" s="168"/>
      <c r="FHM795" s="168"/>
      <c r="FHN795" s="168"/>
      <c r="FHO795" s="168"/>
      <c r="FHP795" s="168"/>
      <c r="FHQ795" s="508"/>
      <c r="FHR795" s="508"/>
      <c r="FHS795" s="508"/>
      <c r="FHT795" s="508"/>
      <c r="FHU795" s="508"/>
      <c r="FHV795" s="508"/>
      <c r="FHW795" s="508"/>
      <c r="FHX795" s="508"/>
      <c r="FHY795" s="508"/>
      <c r="FHZ795" s="508"/>
      <c r="FIA795" s="508"/>
      <c r="FIB795" s="508"/>
      <c r="FIC795" s="508"/>
      <c r="FID795" s="508"/>
      <c r="FIE795" s="508"/>
      <c r="FIF795" s="508"/>
      <c r="FIG795" s="508"/>
      <c r="FIH795" s="508"/>
      <c r="FII795" s="508"/>
      <c r="FIJ795" s="508"/>
      <c r="FIK795" s="508"/>
      <c r="FIL795" s="508"/>
      <c r="FIM795" s="508"/>
      <c r="FIN795" s="508"/>
      <c r="FIO795" s="89"/>
      <c r="FIP795" s="89"/>
      <c r="FIQ795" s="89"/>
      <c r="FIR795" s="89"/>
      <c r="FIS795" s="89"/>
      <c r="FIT795" s="508"/>
      <c r="FIU795" s="508"/>
      <c r="FIV795" s="89"/>
      <c r="FIW795" s="89"/>
      <c r="FIX795" s="508"/>
      <c r="FIY795" s="508"/>
      <c r="FIZ795" s="89"/>
      <c r="FJA795" s="89"/>
      <c r="FJB795" s="508"/>
      <c r="FJC795" s="508"/>
      <c r="FJD795" s="508"/>
      <c r="FJE795" s="508"/>
      <c r="FJF795" s="508"/>
      <c r="FJG795" s="508"/>
      <c r="FJH795" s="508"/>
      <c r="FJI795" s="89"/>
      <c r="FJJ795" s="89"/>
      <c r="FJK795" s="508"/>
      <c r="FJL795" s="508"/>
      <c r="FJM795" s="89"/>
      <c r="FJN795" s="89"/>
      <c r="FJO795" s="508"/>
      <c r="FJP795" s="508"/>
      <c r="FJQ795" s="508"/>
      <c r="FJR795" s="508"/>
      <c r="FJS795" s="508"/>
      <c r="FJT795" s="203"/>
      <c r="FJU795" s="107"/>
      <c r="FJV795" s="508"/>
      <c r="FJW795" s="508"/>
      <c r="FJX795" s="508"/>
      <c r="FJY795" s="508"/>
      <c r="FJZ795" s="508"/>
      <c r="FKA795" s="508"/>
      <c r="FKB795" s="508"/>
      <c r="FKC795" s="168"/>
      <c r="FKD795" s="168"/>
      <c r="FKE795" s="168"/>
      <c r="FKF795" s="168"/>
      <c r="FKG795" s="168"/>
      <c r="FKH795" s="168"/>
      <c r="FKI795" s="168"/>
      <c r="FKJ795" s="168"/>
      <c r="FKK795" s="168"/>
      <c r="FKL795" s="168"/>
      <c r="FKM795" s="168"/>
      <c r="FKN795" s="168"/>
      <c r="FKO795" s="168"/>
      <c r="FKP795" s="168"/>
      <c r="FKQ795" s="168"/>
      <c r="FKR795" s="168"/>
      <c r="FKS795" s="168"/>
      <c r="FKT795" s="168"/>
      <c r="FKU795" s="168"/>
      <c r="FKV795" s="168"/>
      <c r="FKW795" s="168"/>
      <c r="FKX795" s="168"/>
      <c r="FKY795" s="168"/>
      <c r="FKZ795" s="168"/>
      <c r="FLA795" s="168"/>
      <c r="FLB795" s="168"/>
      <c r="FLC795" s="168"/>
      <c r="FLD795" s="168"/>
      <c r="FLE795" s="168"/>
      <c r="FLF795" s="168"/>
      <c r="FLG795" s="168"/>
      <c r="FLH795" s="168"/>
      <c r="FLI795" s="168"/>
      <c r="FLJ795" s="168"/>
      <c r="FLK795" s="168"/>
      <c r="FLL795" s="168"/>
      <c r="FLM795" s="168"/>
      <c r="FLN795" s="168"/>
      <c r="FLO795" s="168"/>
      <c r="FLP795" s="168"/>
      <c r="FLQ795" s="168"/>
      <c r="FLR795" s="168"/>
      <c r="FLS795" s="168"/>
      <c r="FLT795" s="168"/>
      <c r="FLU795" s="508"/>
      <c r="FLV795" s="508"/>
      <c r="FLW795" s="508"/>
      <c r="FLX795" s="508"/>
      <c r="FLY795" s="508"/>
      <c r="FLZ795" s="508"/>
      <c r="FMA795" s="508"/>
      <c r="FMB795" s="508"/>
      <c r="FMC795" s="508"/>
      <c r="FMD795" s="508"/>
      <c r="FME795" s="508"/>
      <c r="FMF795" s="508"/>
      <c r="FMG795" s="508"/>
      <c r="FMH795" s="508"/>
      <c r="FMI795" s="508"/>
      <c r="FMJ795" s="508"/>
      <c r="FMK795" s="508"/>
      <c r="FML795" s="508"/>
      <c r="FMM795" s="508"/>
      <c r="FMN795" s="508"/>
      <c r="FMO795" s="508"/>
      <c r="FMP795" s="508"/>
      <c r="FMQ795" s="508"/>
      <c r="FMR795" s="508"/>
      <c r="FMS795" s="89"/>
      <c r="FMT795" s="89"/>
      <c r="FMU795" s="89"/>
      <c r="FMV795" s="89"/>
      <c r="FMW795" s="89"/>
      <c r="FMX795" s="508"/>
      <c r="FMY795" s="508"/>
      <c r="FMZ795" s="89"/>
      <c r="FNA795" s="89"/>
      <c r="FNB795" s="508"/>
      <c r="FNC795" s="508"/>
      <c r="FND795" s="89"/>
      <c r="FNE795" s="89"/>
      <c r="FNF795" s="508"/>
      <c r="FNG795" s="508"/>
      <c r="FNH795" s="508"/>
      <c r="FNI795" s="508"/>
      <c r="FNJ795" s="508"/>
      <c r="FNK795" s="508"/>
      <c r="FNL795" s="508"/>
      <c r="FNM795" s="89"/>
      <c r="FNN795" s="89"/>
      <c r="FNO795" s="508"/>
      <c r="FNP795" s="508"/>
      <c r="FNQ795" s="89"/>
      <c r="FNR795" s="89"/>
      <c r="FNS795" s="508"/>
      <c r="FNT795" s="508"/>
      <c r="FNU795" s="508"/>
      <c r="FNV795" s="508"/>
      <c r="FNW795" s="508"/>
      <c r="FNX795" s="203"/>
      <c r="FNY795" s="107"/>
      <c r="FNZ795" s="508"/>
      <c r="FOA795" s="508"/>
      <c r="FOB795" s="508"/>
      <c r="FOC795" s="508"/>
      <c r="FOD795" s="508"/>
      <c r="FOE795" s="508"/>
      <c r="FOF795" s="508"/>
      <c r="FOG795" s="168"/>
      <c r="FOH795" s="168"/>
      <c r="FOI795" s="168"/>
      <c r="FOJ795" s="168"/>
      <c r="FOK795" s="168"/>
      <c r="FOL795" s="168"/>
      <c r="FOM795" s="168"/>
      <c r="FON795" s="168"/>
      <c r="FOO795" s="168"/>
      <c r="FOP795" s="168"/>
      <c r="FOQ795" s="168"/>
      <c r="FOR795" s="168"/>
      <c r="FOS795" s="168"/>
      <c r="FOT795" s="168"/>
      <c r="FOU795" s="168"/>
      <c r="FOV795" s="168"/>
      <c r="FOW795" s="168"/>
      <c r="FOX795" s="168"/>
      <c r="FOY795" s="168"/>
      <c r="FOZ795" s="168"/>
      <c r="FPA795" s="168"/>
      <c r="FPB795" s="168"/>
      <c r="FPC795" s="168"/>
      <c r="FPD795" s="168"/>
      <c r="FPE795" s="168"/>
      <c r="FPF795" s="168"/>
      <c r="FPG795" s="168"/>
      <c r="FPH795" s="168"/>
      <c r="FPI795" s="168"/>
      <c r="FPJ795" s="168"/>
      <c r="FPK795" s="168"/>
      <c r="FPL795" s="168"/>
      <c r="FPM795" s="168"/>
      <c r="FPN795" s="168"/>
      <c r="FPO795" s="168"/>
      <c r="FPP795" s="168"/>
      <c r="FPQ795" s="168"/>
      <c r="FPR795" s="168"/>
      <c r="FPS795" s="168"/>
      <c r="FPT795" s="168"/>
      <c r="FPU795" s="168"/>
      <c r="FPV795" s="168"/>
      <c r="FPW795" s="168"/>
      <c r="FPX795" s="168"/>
      <c r="FPY795" s="508"/>
      <c r="FPZ795" s="508"/>
      <c r="FQA795" s="508"/>
      <c r="FQB795" s="508"/>
      <c r="FQC795" s="508"/>
      <c r="FQD795" s="508"/>
      <c r="FQE795" s="508"/>
      <c r="FQF795" s="508"/>
      <c r="FQG795" s="508"/>
      <c r="FQH795" s="508"/>
      <c r="FQI795" s="508"/>
      <c r="FQJ795" s="508"/>
      <c r="FQK795" s="508"/>
      <c r="FQL795" s="508"/>
      <c r="FQM795" s="508"/>
      <c r="FQN795" s="508"/>
      <c r="FQO795" s="508"/>
      <c r="FQP795" s="508"/>
      <c r="FQQ795" s="508"/>
      <c r="FQR795" s="508"/>
      <c r="FQS795" s="508"/>
      <c r="FQT795" s="508"/>
      <c r="FQU795" s="508"/>
      <c r="FQV795" s="508"/>
      <c r="FQW795" s="89"/>
      <c r="FQX795" s="89"/>
      <c r="FQY795" s="89"/>
      <c r="FQZ795" s="89"/>
      <c r="FRA795" s="89"/>
      <c r="FRB795" s="508"/>
      <c r="FRC795" s="508"/>
      <c r="FRD795" s="89"/>
      <c r="FRE795" s="89"/>
      <c r="FRF795" s="508"/>
      <c r="FRG795" s="508"/>
      <c r="FRH795" s="89"/>
      <c r="FRI795" s="89"/>
      <c r="FRJ795" s="508"/>
      <c r="FRK795" s="508"/>
      <c r="FRL795" s="508"/>
      <c r="FRM795" s="508"/>
      <c r="FRN795" s="508"/>
      <c r="FRO795" s="508"/>
      <c r="FRP795" s="508"/>
      <c r="FRQ795" s="89"/>
      <c r="FRR795" s="89"/>
      <c r="FRS795" s="508"/>
      <c r="FRT795" s="508"/>
      <c r="FRU795" s="89"/>
      <c r="FRV795" s="89"/>
      <c r="FRW795" s="508"/>
      <c r="FRX795" s="508"/>
      <c r="FRY795" s="508"/>
      <c r="FRZ795" s="508"/>
      <c r="FSA795" s="508"/>
      <c r="FSB795" s="203"/>
      <c r="FSC795" s="107"/>
      <c r="FSD795" s="508"/>
      <c r="FSE795" s="508"/>
      <c r="FSF795" s="508"/>
      <c r="FSG795" s="508"/>
      <c r="FSH795" s="508"/>
      <c r="FSI795" s="508"/>
      <c r="FSJ795" s="508"/>
      <c r="FSK795" s="168"/>
      <c r="FSL795" s="168"/>
      <c r="FSM795" s="168"/>
      <c r="FSN795" s="168"/>
      <c r="FSO795" s="168"/>
      <c r="FSP795" s="168"/>
      <c r="FSQ795" s="168"/>
      <c r="FSR795" s="168"/>
      <c r="FSS795" s="168"/>
      <c r="FST795" s="168"/>
      <c r="FSU795" s="168"/>
      <c r="FSV795" s="168"/>
      <c r="FSW795" s="168"/>
      <c r="FSX795" s="168"/>
      <c r="FSY795" s="168"/>
      <c r="FSZ795" s="168"/>
      <c r="FTA795" s="168"/>
      <c r="FTB795" s="168"/>
      <c r="FTC795" s="168"/>
      <c r="FTD795" s="168"/>
      <c r="FTE795" s="168"/>
      <c r="FTF795" s="168"/>
      <c r="FTG795" s="168"/>
      <c r="FTH795" s="168"/>
      <c r="FTI795" s="168"/>
      <c r="FTJ795" s="168"/>
      <c r="FTK795" s="168"/>
      <c r="FTL795" s="168"/>
      <c r="FTM795" s="168"/>
      <c r="FTN795" s="168"/>
      <c r="FTO795" s="168"/>
      <c r="FTP795" s="168"/>
      <c r="FTQ795" s="168"/>
      <c r="FTR795" s="168"/>
      <c r="FTS795" s="168"/>
      <c r="FTT795" s="168"/>
      <c r="FTU795" s="168"/>
      <c r="FTV795" s="168"/>
      <c r="FTW795" s="168"/>
      <c r="FTX795" s="168"/>
      <c r="FTY795" s="168"/>
      <c r="FTZ795" s="168"/>
      <c r="FUA795" s="168"/>
      <c r="FUB795" s="168"/>
      <c r="FUC795" s="508"/>
      <c r="FUD795" s="508"/>
      <c r="FUE795" s="508"/>
      <c r="FUF795" s="508"/>
      <c r="FUG795" s="508"/>
      <c r="FUH795" s="508"/>
      <c r="FUI795" s="508"/>
      <c r="FUJ795" s="508"/>
      <c r="FUK795" s="508"/>
      <c r="FUL795" s="508"/>
      <c r="FUM795" s="508"/>
      <c r="FUN795" s="508"/>
      <c r="FUO795" s="508"/>
      <c r="FUP795" s="508"/>
      <c r="FUQ795" s="508"/>
      <c r="FUR795" s="508"/>
      <c r="FUS795" s="508"/>
      <c r="FUT795" s="508"/>
      <c r="FUU795" s="508"/>
      <c r="FUV795" s="508"/>
      <c r="FUW795" s="508"/>
      <c r="FUX795" s="508"/>
      <c r="FUY795" s="508"/>
      <c r="FUZ795" s="508"/>
      <c r="FVA795" s="89"/>
      <c r="FVB795" s="89"/>
      <c r="FVC795" s="89"/>
      <c r="FVD795" s="89"/>
      <c r="FVE795" s="89"/>
      <c r="FVF795" s="508"/>
      <c r="FVG795" s="508"/>
      <c r="FVH795" s="89"/>
      <c r="FVI795" s="89"/>
      <c r="FVJ795" s="508"/>
      <c r="FVK795" s="508"/>
      <c r="FVL795" s="89"/>
      <c r="FVM795" s="89"/>
      <c r="FVN795" s="508"/>
      <c r="FVO795" s="508"/>
      <c r="FVP795" s="508"/>
      <c r="FVQ795" s="508"/>
      <c r="FVR795" s="508"/>
      <c r="FVS795" s="508"/>
      <c r="FVT795" s="508"/>
      <c r="FVU795" s="89"/>
      <c r="FVV795" s="89"/>
      <c r="FVW795" s="508"/>
      <c r="FVX795" s="508"/>
      <c r="FVY795" s="89"/>
      <c r="FVZ795" s="89"/>
      <c r="FWA795" s="508"/>
      <c r="FWB795" s="508"/>
      <c r="FWC795" s="508"/>
      <c r="FWD795" s="508"/>
      <c r="FWE795" s="508"/>
      <c r="FWF795" s="203"/>
      <c r="FWG795" s="107"/>
      <c r="FWH795" s="508"/>
      <c r="FWI795" s="508"/>
      <c r="FWJ795" s="508"/>
      <c r="FWK795" s="508"/>
      <c r="FWL795" s="508"/>
      <c r="FWM795" s="508"/>
      <c r="FWN795" s="508"/>
      <c r="FWO795" s="168"/>
      <c r="FWP795" s="168"/>
      <c r="FWQ795" s="168"/>
      <c r="FWR795" s="168"/>
      <c r="FWS795" s="168"/>
      <c r="FWT795" s="168"/>
      <c r="FWU795" s="168"/>
      <c r="FWV795" s="168"/>
      <c r="FWW795" s="168"/>
      <c r="FWX795" s="168"/>
      <c r="FWY795" s="168"/>
      <c r="FWZ795" s="168"/>
      <c r="FXA795" s="168"/>
      <c r="FXB795" s="168"/>
      <c r="FXC795" s="168"/>
      <c r="FXD795" s="168"/>
      <c r="FXE795" s="168"/>
      <c r="FXF795" s="168"/>
      <c r="FXG795" s="168"/>
      <c r="FXH795" s="168"/>
      <c r="FXI795" s="168"/>
      <c r="FXJ795" s="168"/>
      <c r="FXK795" s="168"/>
      <c r="FXL795" s="168"/>
      <c r="FXM795" s="168"/>
      <c r="FXN795" s="168"/>
      <c r="FXO795" s="168"/>
      <c r="FXP795" s="168"/>
      <c r="FXQ795" s="168"/>
      <c r="FXR795" s="168"/>
      <c r="FXS795" s="168"/>
      <c r="FXT795" s="168"/>
      <c r="FXU795" s="168"/>
      <c r="FXV795" s="168"/>
      <c r="FXW795" s="168"/>
      <c r="FXX795" s="168"/>
      <c r="FXY795" s="168"/>
      <c r="FXZ795" s="168"/>
      <c r="FYA795" s="168"/>
      <c r="FYB795" s="168"/>
      <c r="FYC795" s="168"/>
      <c r="FYD795" s="168"/>
      <c r="FYE795" s="168"/>
      <c r="FYF795" s="168"/>
      <c r="FYG795" s="508"/>
      <c r="FYH795" s="508"/>
      <c r="FYI795" s="508"/>
      <c r="FYJ795" s="508"/>
      <c r="FYK795" s="508"/>
      <c r="FYL795" s="508"/>
      <c r="FYM795" s="508"/>
      <c r="FYN795" s="508"/>
      <c r="FYO795" s="508"/>
      <c r="FYP795" s="508"/>
      <c r="FYQ795" s="508"/>
      <c r="FYR795" s="508"/>
      <c r="FYS795" s="508"/>
      <c r="FYT795" s="508"/>
      <c r="FYU795" s="508"/>
      <c r="FYV795" s="508"/>
      <c r="FYW795" s="508"/>
      <c r="FYX795" s="508"/>
      <c r="FYY795" s="508"/>
      <c r="FYZ795" s="508"/>
      <c r="FZA795" s="508"/>
      <c r="FZB795" s="508"/>
      <c r="FZC795" s="508"/>
      <c r="FZD795" s="508"/>
      <c r="FZE795" s="89"/>
      <c r="FZF795" s="89"/>
      <c r="FZG795" s="89"/>
      <c r="FZH795" s="89"/>
      <c r="FZI795" s="89"/>
      <c r="FZJ795" s="508"/>
      <c r="FZK795" s="508"/>
      <c r="FZL795" s="89"/>
      <c r="FZM795" s="89"/>
      <c r="FZN795" s="508"/>
      <c r="FZO795" s="508"/>
      <c r="FZP795" s="89"/>
      <c r="FZQ795" s="89"/>
      <c r="FZR795" s="508"/>
      <c r="FZS795" s="508"/>
      <c r="FZT795" s="508"/>
      <c r="FZU795" s="508"/>
      <c r="FZV795" s="508"/>
      <c r="FZW795" s="508"/>
      <c r="FZX795" s="508"/>
      <c r="FZY795" s="89"/>
      <c r="FZZ795" s="89"/>
      <c r="GAA795" s="508"/>
      <c r="GAB795" s="508"/>
      <c r="GAC795" s="89"/>
      <c r="GAD795" s="89"/>
      <c r="GAE795" s="508"/>
      <c r="GAF795" s="508"/>
      <c r="GAG795" s="508"/>
      <c r="GAH795" s="508"/>
      <c r="GAI795" s="508"/>
      <c r="GAJ795" s="203"/>
      <c r="GAK795" s="107"/>
      <c r="GAL795" s="508"/>
      <c r="GAM795" s="508"/>
      <c r="GAN795" s="508"/>
      <c r="GAO795" s="508"/>
      <c r="GAP795" s="508"/>
      <c r="GAQ795" s="508"/>
      <c r="GAR795" s="508"/>
      <c r="GAS795" s="168"/>
      <c r="GAT795" s="168"/>
      <c r="GAU795" s="168"/>
      <c r="GAV795" s="168"/>
      <c r="GAW795" s="168"/>
      <c r="GAX795" s="168"/>
      <c r="GAY795" s="168"/>
      <c r="GAZ795" s="168"/>
      <c r="GBA795" s="168"/>
      <c r="GBB795" s="168"/>
      <c r="GBC795" s="168"/>
      <c r="GBD795" s="168"/>
      <c r="GBE795" s="168"/>
      <c r="GBF795" s="168"/>
      <c r="GBG795" s="168"/>
      <c r="GBH795" s="168"/>
      <c r="GBI795" s="168"/>
      <c r="GBJ795" s="168"/>
      <c r="GBK795" s="168"/>
      <c r="GBL795" s="168"/>
      <c r="GBM795" s="168"/>
      <c r="GBN795" s="168"/>
      <c r="GBO795" s="168"/>
      <c r="GBP795" s="168"/>
      <c r="GBQ795" s="168"/>
      <c r="GBR795" s="168"/>
      <c r="GBS795" s="168"/>
      <c r="GBT795" s="168"/>
      <c r="GBU795" s="168"/>
      <c r="GBV795" s="168"/>
      <c r="GBW795" s="168"/>
      <c r="GBX795" s="168"/>
      <c r="GBY795" s="168"/>
      <c r="GBZ795" s="168"/>
      <c r="GCA795" s="168"/>
      <c r="GCB795" s="168"/>
      <c r="GCC795" s="168"/>
      <c r="GCD795" s="168"/>
      <c r="GCE795" s="168"/>
      <c r="GCF795" s="168"/>
      <c r="GCG795" s="168"/>
      <c r="GCH795" s="168"/>
      <c r="GCI795" s="168"/>
      <c r="GCJ795" s="168"/>
      <c r="GCK795" s="508"/>
      <c r="GCL795" s="508"/>
      <c r="GCM795" s="508"/>
      <c r="GCN795" s="508"/>
      <c r="GCO795" s="508"/>
      <c r="GCP795" s="508"/>
      <c r="GCQ795" s="508"/>
      <c r="GCR795" s="508"/>
      <c r="GCS795" s="508"/>
      <c r="GCT795" s="508"/>
      <c r="GCU795" s="508"/>
      <c r="GCV795" s="508"/>
      <c r="GCW795" s="508"/>
      <c r="GCX795" s="508"/>
      <c r="GCY795" s="508"/>
      <c r="GCZ795" s="508"/>
      <c r="GDA795" s="508"/>
      <c r="GDB795" s="508"/>
      <c r="GDC795" s="508"/>
      <c r="GDD795" s="508"/>
      <c r="GDE795" s="508"/>
      <c r="GDF795" s="508"/>
      <c r="GDG795" s="508"/>
      <c r="GDH795" s="508"/>
      <c r="GDI795" s="89"/>
      <c r="GDJ795" s="89"/>
      <c r="GDK795" s="89"/>
      <c r="GDL795" s="89"/>
      <c r="GDM795" s="89"/>
      <c r="GDN795" s="508"/>
      <c r="GDO795" s="508"/>
      <c r="GDP795" s="89"/>
      <c r="GDQ795" s="89"/>
      <c r="GDR795" s="508"/>
      <c r="GDS795" s="508"/>
      <c r="GDT795" s="89"/>
      <c r="GDU795" s="89"/>
      <c r="GDV795" s="508"/>
      <c r="GDW795" s="508"/>
      <c r="GDX795" s="508"/>
      <c r="GDY795" s="508"/>
      <c r="GDZ795" s="508"/>
      <c r="GEA795" s="508"/>
      <c r="GEB795" s="508"/>
      <c r="GEC795" s="89"/>
      <c r="GED795" s="89"/>
      <c r="GEE795" s="508"/>
      <c r="GEF795" s="508"/>
      <c r="GEG795" s="89"/>
      <c r="GEH795" s="89"/>
      <c r="GEI795" s="508"/>
      <c r="GEJ795" s="508"/>
      <c r="GEK795" s="508"/>
      <c r="GEL795" s="508"/>
      <c r="GEM795" s="508"/>
      <c r="GEN795" s="203"/>
      <c r="GEO795" s="107"/>
      <c r="GEP795" s="508"/>
      <c r="GEQ795" s="508"/>
      <c r="GER795" s="508"/>
      <c r="GES795" s="508"/>
      <c r="GET795" s="508"/>
      <c r="GEU795" s="508"/>
      <c r="GEV795" s="508"/>
      <c r="GEW795" s="168"/>
      <c r="GEX795" s="168"/>
      <c r="GEY795" s="168"/>
      <c r="GEZ795" s="168"/>
      <c r="GFA795" s="168"/>
      <c r="GFB795" s="168"/>
      <c r="GFC795" s="168"/>
      <c r="GFD795" s="168"/>
      <c r="GFE795" s="168"/>
      <c r="GFF795" s="168"/>
      <c r="GFG795" s="168"/>
      <c r="GFH795" s="168"/>
      <c r="GFI795" s="168"/>
      <c r="GFJ795" s="168"/>
      <c r="GFK795" s="168"/>
      <c r="GFL795" s="168"/>
      <c r="GFM795" s="168"/>
      <c r="GFN795" s="168"/>
      <c r="GFO795" s="168"/>
      <c r="GFP795" s="168"/>
      <c r="GFQ795" s="168"/>
      <c r="GFR795" s="168"/>
      <c r="GFS795" s="168"/>
      <c r="GFT795" s="168"/>
      <c r="GFU795" s="168"/>
      <c r="GFV795" s="168"/>
      <c r="GFW795" s="168"/>
      <c r="GFX795" s="168"/>
      <c r="GFY795" s="168"/>
      <c r="GFZ795" s="168"/>
      <c r="GGA795" s="168"/>
      <c r="GGB795" s="168"/>
      <c r="GGC795" s="168"/>
      <c r="GGD795" s="168"/>
      <c r="GGE795" s="168"/>
      <c r="GGF795" s="168"/>
      <c r="GGG795" s="168"/>
      <c r="GGH795" s="168"/>
      <c r="GGI795" s="168"/>
      <c r="GGJ795" s="168"/>
      <c r="GGK795" s="168"/>
      <c r="GGL795" s="168"/>
      <c r="GGM795" s="168"/>
      <c r="GGN795" s="168"/>
      <c r="GGO795" s="508"/>
      <c r="GGP795" s="508"/>
      <c r="GGQ795" s="508"/>
      <c r="GGR795" s="508"/>
      <c r="GGS795" s="508"/>
      <c r="GGT795" s="508"/>
      <c r="GGU795" s="508"/>
      <c r="GGV795" s="508"/>
      <c r="GGW795" s="508"/>
      <c r="GGX795" s="508"/>
      <c r="GGY795" s="508"/>
      <c r="GGZ795" s="508"/>
      <c r="GHA795" s="508"/>
      <c r="GHB795" s="508"/>
      <c r="GHC795" s="508"/>
      <c r="GHD795" s="508"/>
      <c r="GHE795" s="508"/>
      <c r="GHF795" s="508"/>
      <c r="GHG795" s="508"/>
      <c r="GHH795" s="508"/>
      <c r="GHI795" s="508"/>
      <c r="GHJ795" s="508"/>
      <c r="GHK795" s="508"/>
      <c r="GHL795" s="508"/>
      <c r="GHM795" s="89"/>
      <c r="GHN795" s="89"/>
      <c r="GHO795" s="89"/>
      <c r="GHP795" s="89"/>
      <c r="GHQ795" s="89"/>
      <c r="GHR795" s="508"/>
      <c r="GHS795" s="508"/>
      <c r="GHT795" s="89"/>
      <c r="GHU795" s="89"/>
      <c r="GHV795" s="508"/>
      <c r="GHW795" s="508"/>
      <c r="GHX795" s="89"/>
      <c r="GHY795" s="89"/>
      <c r="GHZ795" s="508"/>
      <c r="GIA795" s="508"/>
      <c r="GIB795" s="508"/>
      <c r="GIC795" s="508"/>
      <c r="GID795" s="508"/>
      <c r="GIE795" s="508"/>
      <c r="GIF795" s="508"/>
      <c r="GIG795" s="89"/>
      <c r="GIH795" s="89"/>
      <c r="GII795" s="508"/>
      <c r="GIJ795" s="508"/>
      <c r="GIK795" s="89"/>
      <c r="GIL795" s="89"/>
      <c r="GIM795" s="508"/>
      <c r="GIN795" s="508"/>
      <c r="GIO795" s="508"/>
      <c r="GIP795" s="508"/>
      <c r="GIQ795" s="508"/>
      <c r="GIR795" s="203"/>
      <c r="GIS795" s="107"/>
      <c r="GIT795" s="508"/>
      <c r="GIU795" s="508"/>
      <c r="GIV795" s="508"/>
      <c r="GIW795" s="508"/>
      <c r="GIX795" s="508"/>
      <c r="GIY795" s="508"/>
      <c r="GIZ795" s="508"/>
      <c r="GJA795" s="168"/>
      <c r="GJB795" s="168"/>
      <c r="GJC795" s="168"/>
      <c r="GJD795" s="168"/>
      <c r="GJE795" s="168"/>
      <c r="GJF795" s="168"/>
      <c r="GJG795" s="168"/>
      <c r="GJH795" s="168"/>
      <c r="GJI795" s="168"/>
      <c r="GJJ795" s="168"/>
      <c r="GJK795" s="168"/>
      <c r="GJL795" s="168"/>
      <c r="GJM795" s="168"/>
      <c r="GJN795" s="168"/>
      <c r="GJO795" s="168"/>
      <c r="GJP795" s="168"/>
      <c r="GJQ795" s="168"/>
      <c r="GJR795" s="168"/>
      <c r="GJS795" s="168"/>
      <c r="GJT795" s="168"/>
      <c r="GJU795" s="168"/>
      <c r="GJV795" s="168"/>
      <c r="GJW795" s="168"/>
      <c r="GJX795" s="168"/>
      <c r="GJY795" s="168"/>
      <c r="GJZ795" s="168"/>
      <c r="GKA795" s="168"/>
      <c r="GKB795" s="168"/>
      <c r="GKC795" s="168"/>
      <c r="GKD795" s="168"/>
      <c r="GKE795" s="168"/>
      <c r="GKF795" s="168"/>
      <c r="GKG795" s="168"/>
      <c r="GKH795" s="168"/>
      <c r="GKI795" s="168"/>
      <c r="GKJ795" s="168"/>
      <c r="GKK795" s="168"/>
      <c r="GKL795" s="168"/>
      <c r="GKM795" s="168"/>
      <c r="GKN795" s="168"/>
      <c r="GKO795" s="168"/>
      <c r="GKP795" s="168"/>
      <c r="GKQ795" s="168"/>
      <c r="GKR795" s="168"/>
      <c r="GKS795" s="508"/>
      <c r="GKT795" s="508"/>
      <c r="GKU795" s="508"/>
      <c r="GKV795" s="508"/>
      <c r="GKW795" s="508"/>
      <c r="GKX795" s="508"/>
      <c r="GKY795" s="508"/>
      <c r="GKZ795" s="508"/>
      <c r="GLA795" s="508"/>
      <c r="GLB795" s="508"/>
      <c r="GLC795" s="508"/>
      <c r="GLD795" s="508"/>
      <c r="GLE795" s="508"/>
      <c r="GLF795" s="508"/>
      <c r="GLG795" s="508"/>
      <c r="GLH795" s="508"/>
      <c r="GLI795" s="508"/>
      <c r="GLJ795" s="508"/>
      <c r="GLK795" s="508"/>
      <c r="GLL795" s="508"/>
      <c r="GLM795" s="508"/>
      <c r="GLN795" s="508"/>
      <c r="GLO795" s="508"/>
      <c r="GLP795" s="508"/>
      <c r="GLQ795" s="89"/>
      <c r="GLR795" s="89"/>
      <c r="GLS795" s="89"/>
      <c r="GLT795" s="89"/>
      <c r="GLU795" s="89"/>
      <c r="GLV795" s="508"/>
      <c r="GLW795" s="508"/>
      <c r="GLX795" s="89"/>
      <c r="GLY795" s="89"/>
      <c r="GLZ795" s="508"/>
      <c r="GMA795" s="508"/>
      <c r="GMB795" s="89"/>
      <c r="GMC795" s="89"/>
      <c r="GMD795" s="508"/>
      <c r="GME795" s="508"/>
      <c r="GMF795" s="508"/>
      <c r="GMG795" s="508"/>
      <c r="GMH795" s="508"/>
      <c r="GMI795" s="508"/>
      <c r="GMJ795" s="508"/>
      <c r="GMK795" s="89"/>
      <c r="GML795" s="89"/>
      <c r="GMM795" s="508"/>
      <c r="GMN795" s="508"/>
      <c r="GMO795" s="89"/>
      <c r="GMP795" s="89"/>
      <c r="GMQ795" s="508"/>
      <c r="GMR795" s="508"/>
      <c r="GMS795" s="508"/>
      <c r="GMT795" s="508"/>
      <c r="GMU795" s="508"/>
      <c r="GMV795" s="203"/>
      <c r="GMW795" s="107"/>
      <c r="GMX795" s="508"/>
      <c r="GMY795" s="508"/>
      <c r="GMZ795" s="508"/>
      <c r="GNA795" s="508"/>
      <c r="GNB795" s="508"/>
      <c r="GNC795" s="508"/>
      <c r="GND795" s="508"/>
      <c r="GNE795" s="168"/>
      <c r="GNF795" s="168"/>
      <c r="GNG795" s="168"/>
      <c r="GNH795" s="168"/>
      <c r="GNI795" s="168"/>
      <c r="GNJ795" s="168"/>
      <c r="GNK795" s="168"/>
      <c r="GNL795" s="168"/>
      <c r="GNM795" s="168"/>
      <c r="GNN795" s="168"/>
      <c r="GNO795" s="168"/>
      <c r="GNP795" s="168"/>
      <c r="GNQ795" s="168"/>
      <c r="GNR795" s="168"/>
      <c r="GNS795" s="168"/>
      <c r="GNT795" s="168"/>
      <c r="GNU795" s="168"/>
      <c r="GNV795" s="168"/>
      <c r="GNW795" s="168"/>
      <c r="GNX795" s="168"/>
      <c r="GNY795" s="168"/>
      <c r="GNZ795" s="168"/>
      <c r="GOA795" s="168"/>
      <c r="GOB795" s="168"/>
      <c r="GOC795" s="168"/>
      <c r="GOD795" s="168"/>
      <c r="GOE795" s="168"/>
      <c r="GOF795" s="168"/>
      <c r="GOG795" s="168"/>
      <c r="GOH795" s="168"/>
      <c r="GOI795" s="168"/>
      <c r="GOJ795" s="168"/>
      <c r="GOK795" s="168"/>
      <c r="GOL795" s="168"/>
      <c r="GOM795" s="168"/>
      <c r="GON795" s="168"/>
      <c r="GOO795" s="168"/>
      <c r="GOP795" s="168"/>
      <c r="GOQ795" s="168"/>
      <c r="GOR795" s="168"/>
      <c r="GOS795" s="168"/>
      <c r="GOT795" s="168"/>
      <c r="GOU795" s="168"/>
      <c r="GOV795" s="168"/>
      <c r="GOW795" s="508"/>
      <c r="GOX795" s="508"/>
      <c r="GOY795" s="508"/>
      <c r="GOZ795" s="508"/>
      <c r="GPA795" s="508"/>
      <c r="GPB795" s="508"/>
      <c r="GPC795" s="508"/>
      <c r="GPD795" s="508"/>
      <c r="GPE795" s="508"/>
      <c r="GPF795" s="508"/>
      <c r="GPG795" s="508"/>
      <c r="GPH795" s="508"/>
      <c r="GPI795" s="508"/>
      <c r="GPJ795" s="508"/>
      <c r="GPK795" s="508"/>
      <c r="GPL795" s="508"/>
      <c r="GPM795" s="508"/>
      <c r="GPN795" s="508"/>
      <c r="GPO795" s="508"/>
      <c r="GPP795" s="508"/>
      <c r="GPQ795" s="508"/>
      <c r="GPR795" s="508"/>
      <c r="GPS795" s="508"/>
      <c r="GPT795" s="508"/>
      <c r="GPU795" s="89"/>
      <c r="GPV795" s="89"/>
      <c r="GPW795" s="89"/>
      <c r="GPX795" s="89"/>
      <c r="GPY795" s="89"/>
      <c r="GPZ795" s="508"/>
      <c r="GQA795" s="508"/>
      <c r="GQB795" s="89"/>
      <c r="GQC795" s="89"/>
      <c r="GQD795" s="508"/>
      <c r="GQE795" s="508"/>
      <c r="GQF795" s="89"/>
      <c r="GQG795" s="89"/>
      <c r="GQH795" s="508"/>
      <c r="GQI795" s="508"/>
      <c r="GQJ795" s="508"/>
      <c r="GQK795" s="508"/>
      <c r="GQL795" s="508"/>
      <c r="GQM795" s="508"/>
      <c r="GQN795" s="508"/>
      <c r="GQO795" s="89"/>
      <c r="GQP795" s="89"/>
      <c r="GQQ795" s="508"/>
      <c r="GQR795" s="508"/>
      <c r="GQS795" s="89"/>
      <c r="GQT795" s="89"/>
      <c r="GQU795" s="508"/>
      <c r="GQV795" s="508"/>
      <c r="GQW795" s="508"/>
      <c r="GQX795" s="508"/>
      <c r="GQY795" s="508"/>
      <c r="GQZ795" s="203"/>
      <c r="GRA795" s="107"/>
      <c r="GRB795" s="508"/>
      <c r="GRC795" s="508"/>
      <c r="GRD795" s="508"/>
      <c r="GRE795" s="508"/>
      <c r="GRF795" s="508"/>
      <c r="GRG795" s="508"/>
      <c r="GRH795" s="508"/>
      <c r="GRI795" s="168"/>
      <c r="GRJ795" s="168"/>
      <c r="GRK795" s="168"/>
      <c r="GRL795" s="168"/>
      <c r="GRM795" s="168"/>
      <c r="GRN795" s="168"/>
      <c r="GRO795" s="168"/>
      <c r="GRP795" s="168"/>
      <c r="GRQ795" s="168"/>
      <c r="GRR795" s="168"/>
      <c r="GRS795" s="168"/>
      <c r="GRT795" s="168"/>
      <c r="GRU795" s="168"/>
      <c r="GRV795" s="168"/>
      <c r="GRW795" s="168"/>
      <c r="GRX795" s="168"/>
      <c r="GRY795" s="168"/>
      <c r="GRZ795" s="168"/>
      <c r="GSA795" s="168"/>
      <c r="GSB795" s="168"/>
      <c r="GSC795" s="168"/>
      <c r="GSD795" s="168"/>
      <c r="GSE795" s="168"/>
      <c r="GSF795" s="168"/>
      <c r="GSG795" s="168"/>
      <c r="GSH795" s="168"/>
      <c r="GSI795" s="168"/>
      <c r="GSJ795" s="168"/>
      <c r="GSK795" s="168"/>
      <c r="GSL795" s="168"/>
      <c r="GSM795" s="168"/>
      <c r="GSN795" s="168"/>
      <c r="GSO795" s="168"/>
      <c r="GSP795" s="168"/>
      <c r="GSQ795" s="168"/>
      <c r="GSR795" s="168"/>
      <c r="GSS795" s="168"/>
      <c r="GST795" s="168"/>
      <c r="GSU795" s="168"/>
      <c r="GSV795" s="168"/>
      <c r="GSW795" s="168"/>
      <c r="GSX795" s="168"/>
      <c r="GSY795" s="168"/>
      <c r="GSZ795" s="168"/>
      <c r="GTA795" s="508"/>
      <c r="GTB795" s="508"/>
      <c r="GTC795" s="508"/>
      <c r="GTD795" s="508"/>
      <c r="GTE795" s="508"/>
      <c r="GTF795" s="508"/>
      <c r="GTG795" s="508"/>
      <c r="GTH795" s="508"/>
      <c r="GTI795" s="508"/>
      <c r="GTJ795" s="508"/>
      <c r="GTK795" s="508"/>
      <c r="GTL795" s="508"/>
      <c r="GTM795" s="508"/>
      <c r="GTN795" s="508"/>
      <c r="GTO795" s="508"/>
      <c r="GTP795" s="508"/>
      <c r="GTQ795" s="508"/>
      <c r="GTR795" s="508"/>
      <c r="GTS795" s="508"/>
      <c r="GTT795" s="508"/>
      <c r="GTU795" s="508"/>
      <c r="GTV795" s="508"/>
      <c r="GTW795" s="508"/>
      <c r="GTX795" s="508"/>
      <c r="GTY795" s="89"/>
      <c r="GTZ795" s="89"/>
      <c r="GUA795" s="89"/>
      <c r="GUB795" s="89"/>
      <c r="GUC795" s="89"/>
      <c r="GUD795" s="508"/>
      <c r="GUE795" s="508"/>
      <c r="GUF795" s="89"/>
      <c r="GUG795" s="89"/>
      <c r="GUH795" s="508"/>
      <c r="GUI795" s="508"/>
      <c r="GUJ795" s="89"/>
      <c r="GUK795" s="89"/>
      <c r="GUL795" s="508"/>
      <c r="GUM795" s="508"/>
      <c r="GUN795" s="508"/>
      <c r="GUO795" s="508"/>
      <c r="GUP795" s="508"/>
      <c r="GUQ795" s="508"/>
      <c r="GUR795" s="508"/>
      <c r="GUS795" s="89"/>
      <c r="GUT795" s="89"/>
      <c r="GUU795" s="508"/>
      <c r="GUV795" s="508"/>
      <c r="GUW795" s="89"/>
      <c r="GUX795" s="89"/>
      <c r="GUY795" s="508"/>
      <c r="GUZ795" s="508"/>
      <c r="GVA795" s="508"/>
      <c r="GVB795" s="508"/>
      <c r="GVC795" s="508"/>
      <c r="GVD795" s="203"/>
      <c r="GVE795" s="107"/>
      <c r="GVF795" s="508"/>
      <c r="GVG795" s="508"/>
      <c r="GVH795" s="508"/>
      <c r="GVI795" s="508"/>
      <c r="GVJ795" s="508"/>
      <c r="GVK795" s="508"/>
      <c r="GVL795" s="508"/>
      <c r="GVM795" s="168"/>
      <c r="GVN795" s="168"/>
      <c r="GVO795" s="168"/>
      <c r="GVP795" s="168"/>
      <c r="GVQ795" s="168"/>
      <c r="GVR795" s="168"/>
      <c r="GVS795" s="168"/>
      <c r="GVT795" s="168"/>
      <c r="GVU795" s="168"/>
      <c r="GVV795" s="168"/>
      <c r="GVW795" s="168"/>
      <c r="GVX795" s="168"/>
      <c r="GVY795" s="168"/>
      <c r="GVZ795" s="168"/>
      <c r="GWA795" s="168"/>
      <c r="GWB795" s="168"/>
      <c r="GWC795" s="168"/>
      <c r="GWD795" s="168"/>
      <c r="GWE795" s="168"/>
      <c r="GWF795" s="168"/>
      <c r="GWG795" s="168"/>
      <c r="GWH795" s="168"/>
      <c r="GWI795" s="168"/>
      <c r="GWJ795" s="168"/>
      <c r="GWK795" s="168"/>
      <c r="GWL795" s="168"/>
      <c r="GWM795" s="168"/>
      <c r="GWN795" s="168"/>
      <c r="GWO795" s="168"/>
      <c r="GWP795" s="168"/>
      <c r="GWQ795" s="168"/>
      <c r="GWR795" s="168"/>
      <c r="GWS795" s="168"/>
      <c r="GWT795" s="168"/>
      <c r="GWU795" s="168"/>
      <c r="GWV795" s="168"/>
      <c r="GWW795" s="168"/>
      <c r="GWX795" s="168"/>
      <c r="GWY795" s="168"/>
      <c r="GWZ795" s="168"/>
      <c r="GXA795" s="168"/>
      <c r="GXB795" s="168"/>
      <c r="GXC795" s="168"/>
      <c r="GXD795" s="168"/>
      <c r="GXE795" s="508"/>
      <c r="GXF795" s="508"/>
      <c r="GXG795" s="508"/>
      <c r="GXH795" s="508"/>
      <c r="GXI795" s="508"/>
      <c r="GXJ795" s="508"/>
      <c r="GXK795" s="508"/>
      <c r="GXL795" s="508"/>
      <c r="GXM795" s="508"/>
      <c r="GXN795" s="508"/>
      <c r="GXO795" s="508"/>
      <c r="GXP795" s="508"/>
      <c r="GXQ795" s="508"/>
      <c r="GXR795" s="508"/>
      <c r="GXS795" s="508"/>
      <c r="GXT795" s="508"/>
      <c r="GXU795" s="508"/>
      <c r="GXV795" s="508"/>
      <c r="GXW795" s="508"/>
      <c r="GXX795" s="508"/>
      <c r="GXY795" s="508"/>
      <c r="GXZ795" s="508"/>
      <c r="GYA795" s="508"/>
      <c r="GYB795" s="508"/>
      <c r="GYC795" s="89"/>
      <c r="GYD795" s="89"/>
      <c r="GYE795" s="89"/>
      <c r="GYF795" s="89"/>
      <c r="GYG795" s="89"/>
      <c r="GYH795" s="508"/>
      <c r="GYI795" s="508"/>
      <c r="GYJ795" s="89"/>
      <c r="GYK795" s="89"/>
      <c r="GYL795" s="508"/>
      <c r="GYM795" s="508"/>
      <c r="GYN795" s="89"/>
      <c r="GYO795" s="89"/>
      <c r="GYP795" s="508"/>
      <c r="GYQ795" s="508"/>
      <c r="GYR795" s="508"/>
      <c r="GYS795" s="508"/>
      <c r="GYT795" s="508"/>
      <c r="GYU795" s="508"/>
      <c r="GYV795" s="508"/>
      <c r="GYW795" s="89"/>
      <c r="GYX795" s="89"/>
      <c r="GYY795" s="508"/>
      <c r="GYZ795" s="508"/>
      <c r="GZA795" s="89"/>
      <c r="GZB795" s="89"/>
      <c r="GZC795" s="508"/>
      <c r="GZD795" s="508"/>
      <c r="GZE795" s="508"/>
      <c r="GZF795" s="508"/>
      <c r="GZG795" s="508"/>
      <c r="GZH795" s="203"/>
      <c r="GZI795" s="107"/>
      <c r="GZJ795" s="508"/>
      <c r="GZK795" s="508"/>
      <c r="GZL795" s="508"/>
      <c r="GZM795" s="508"/>
      <c r="GZN795" s="508"/>
      <c r="GZO795" s="508"/>
      <c r="GZP795" s="508"/>
      <c r="GZQ795" s="168"/>
      <c r="GZR795" s="168"/>
      <c r="GZS795" s="168"/>
      <c r="GZT795" s="168"/>
      <c r="GZU795" s="168"/>
      <c r="GZV795" s="168"/>
      <c r="GZW795" s="168"/>
      <c r="GZX795" s="168"/>
      <c r="GZY795" s="168"/>
      <c r="GZZ795" s="168"/>
      <c r="HAA795" s="168"/>
      <c r="HAB795" s="168"/>
      <c r="HAC795" s="168"/>
      <c r="HAD795" s="168"/>
      <c r="HAE795" s="168"/>
      <c r="HAF795" s="168"/>
      <c r="HAG795" s="168"/>
      <c r="HAH795" s="168"/>
      <c r="HAI795" s="168"/>
      <c r="HAJ795" s="168"/>
      <c r="HAK795" s="168"/>
      <c r="HAL795" s="168"/>
      <c r="HAM795" s="168"/>
      <c r="HAN795" s="168"/>
      <c r="HAO795" s="168"/>
      <c r="HAP795" s="168"/>
      <c r="HAQ795" s="168"/>
      <c r="HAR795" s="168"/>
      <c r="HAS795" s="168"/>
      <c r="HAT795" s="168"/>
      <c r="HAU795" s="168"/>
      <c r="HAV795" s="168"/>
      <c r="HAW795" s="168"/>
      <c r="HAX795" s="168"/>
      <c r="HAY795" s="168"/>
      <c r="HAZ795" s="168"/>
      <c r="HBA795" s="168"/>
      <c r="HBB795" s="168"/>
      <c r="HBC795" s="168"/>
      <c r="HBD795" s="168"/>
      <c r="HBE795" s="168"/>
      <c r="HBF795" s="168"/>
      <c r="HBG795" s="168"/>
      <c r="HBH795" s="168"/>
      <c r="HBI795" s="508"/>
      <c r="HBJ795" s="508"/>
      <c r="HBK795" s="508"/>
      <c r="HBL795" s="508"/>
      <c r="HBM795" s="508"/>
      <c r="HBN795" s="508"/>
      <c r="HBO795" s="508"/>
      <c r="HBP795" s="508"/>
      <c r="HBQ795" s="508"/>
      <c r="HBR795" s="508"/>
      <c r="HBS795" s="508"/>
      <c r="HBT795" s="508"/>
      <c r="HBU795" s="508"/>
      <c r="HBV795" s="508"/>
      <c r="HBW795" s="508"/>
      <c r="HBX795" s="508"/>
      <c r="HBY795" s="508"/>
      <c r="HBZ795" s="508"/>
      <c r="HCA795" s="508"/>
      <c r="HCB795" s="508"/>
      <c r="HCC795" s="508"/>
      <c r="HCD795" s="508"/>
      <c r="HCE795" s="508"/>
      <c r="HCF795" s="508"/>
      <c r="HCG795" s="89"/>
      <c r="HCH795" s="89"/>
      <c r="HCI795" s="89"/>
      <c r="HCJ795" s="89"/>
      <c r="HCK795" s="89"/>
      <c r="HCL795" s="508"/>
      <c r="HCM795" s="508"/>
      <c r="HCN795" s="89"/>
      <c r="HCO795" s="89"/>
      <c r="HCP795" s="508"/>
      <c r="HCQ795" s="508"/>
      <c r="HCR795" s="89"/>
      <c r="HCS795" s="89"/>
      <c r="HCT795" s="508"/>
      <c r="HCU795" s="508"/>
      <c r="HCV795" s="508"/>
      <c r="HCW795" s="508"/>
      <c r="HCX795" s="508"/>
      <c r="HCY795" s="508"/>
      <c r="HCZ795" s="508"/>
      <c r="HDA795" s="89"/>
      <c r="HDB795" s="89"/>
      <c r="HDC795" s="508"/>
      <c r="HDD795" s="508"/>
      <c r="HDE795" s="89"/>
      <c r="HDF795" s="89"/>
      <c r="HDG795" s="508"/>
      <c r="HDH795" s="508"/>
      <c r="HDI795" s="508"/>
      <c r="HDJ795" s="508"/>
      <c r="HDK795" s="508"/>
      <c r="HDL795" s="203"/>
      <c r="HDM795" s="107"/>
      <c r="HDN795" s="508"/>
      <c r="HDO795" s="508"/>
      <c r="HDP795" s="508"/>
      <c r="HDQ795" s="508"/>
      <c r="HDR795" s="508"/>
      <c r="HDS795" s="508"/>
      <c r="HDT795" s="508"/>
      <c r="HDU795" s="168"/>
      <c r="HDV795" s="168"/>
      <c r="HDW795" s="168"/>
      <c r="HDX795" s="168"/>
      <c r="HDY795" s="168"/>
      <c r="HDZ795" s="168"/>
      <c r="HEA795" s="168"/>
      <c r="HEB795" s="168"/>
      <c r="HEC795" s="168"/>
      <c r="HED795" s="168"/>
      <c r="HEE795" s="168"/>
      <c r="HEF795" s="168"/>
      <c r="HEG795" s="168"/>
      <c r="HEH795" s="168"/>
      <c r="HEI795" s="168"/>
      <c r="HEJ795" s="168"/>
      <c r="HEK795" s="168"/>
      <c r="HEL795" s="168"/>
      <c r="HEM795" s="168"/>
      <c r="HEN795" s="168"/>
      <c r="HEO795" s="168"/>
      <c r="HEP795" s="168"/>
      <c r="HEQ795" s="168"/>
      <c r="HER795" s="168"/>
      <c r="HES795" s="168"/>
      <c r="HET795" s="168"/>
      <c r="HEU795" s="168"/>
      <c r="HEV795" s="168"/>
      <c r="HEW795" s="168"/>
      <c r="HEX795" s="168"/>
      <c r="HEY795" s="168"/>
      <c r="HEZ795" s="168"/>
      <c r="HFA795" s="168"/>
      <c r="HFB795" s="168"/>
      <c r="HFC795" s="168"/>
      <c r="HFD795" s="168"/>
      <c r="HFE795" s="168"/>
      <c r="HFF795" s="168"/>
      <c r="HFG795" s="168"/>
      <c r="HFH795" s="168"/>
      <c r="HFI795" s="168"/>
      <c r="HFJ795" s="168"/>
      <c r="HFK795" s="168"/>
      <c r="HFL795" s="168"/>
      <c r="HFM795" s="508"/>
      <c r="HFN795" s="508"/>
      <c r="HFO795" s="508"/>
      <c r="HFP795" s="508"/>
      <c r="HFQ795" s="508"/>
      <c r="HFR795" s="508"/>
      <c r="HFS795" s="508"/>
      <c r="HFT795" s="508"/>
      <c r="HFU795" s="508"/>
      <c r="HFV795" s="508"/>
      <c r="HFW795" s="508"/>
      <c r="HFX795" s="508"/>
      <c r="HFY795" s="508"/>
      <c r="HFZ795" s="508"/>
      <c r="HGA795" s="508"/>
      <c r="HGB795" s="508"/>
      <c r="HGC795" s="508"/>
      <c r="HGD795" s="508"/>
      <c r="HGE795" s="508"/>
      <c r="HGF795" s="508"/>
      <c r="HGG795" s="508"/>
      <c r="HGH795" s="508"/>
      <c r="HGI795" s="508"/>
      <c r="HGJ795" s="508"/>
      <c r="HGK795" s="89"/>
      <c r="HGL795" s="89"/>
      <c r="HGM795" s="89"/>
      <c r="HGN795" s="89"/>
      <c r="HGO795" s="89"/>
      <c r="HGP795" s="508"/>
      <c r="HGQ795" s="508"/>
      <c r="HGR795" s="89"/>
      <c r="HGS795" s="89"/>
      <c r="HGT795" s="508"/>
      <c r="HGU795" s="508"/>
      <c r="HGV795" s="89"/>
      <c r="HGW795" s="89"/>
      <c r="HGX795" s="508"/>
      <c r="HGY795" s="508"/>
      <c r="HGZ795" s="508"/>
      <c r="HHA795" s="508"/>
      <c r="HHB795" s="508"/>
      <c r="HHC795" s="508"/>
      <c r="HHD795" s="508"/>
      <c r="HHE795" s="89"/>
      <c r="HHF795" s="89"/>
      <c r="HHG795" s="508"/>
      <c r="HHH795" s="508"/>
      <c r="HHI795" s="89"/>
      <c r="HHJ795" s="89"/>
      <c r="HHK795" s="508"/>
      <c r="HHL795" s="508"/>
      <c r="HHM795" s="508"/>
      <c r="HHN795" s="508"/>
      <c r="HHO795" s="508"/>
      <c r="HHP795" s="203"/>
      <c r="HHQ795" s="107"/>
      <c r="HHR795" s="508"/>
      <c r="HHS795" s="508"/>
      <c r="HHT795" s="508"/>
      <c r="HHU795" s="508"/>
      <c r="HHV795" s="508"/>
      <c r="HHW795" s="508"/>
      <c r="HHX795" s="508"/>
      <c r="HHY795" s="168"/>
      <c r="HHZ795" s="168"/>
      <c r="HIA795" s="168"/>
      <c r="HIB795" s="168"/>
      <c r="HIC795" s="168"/>
      <c r="HID795" s="168"/>
      <c r="HIE795" s="168"/>
      <c r="HIF795" s="168"/>
      <c r="HIG795" s="168"/>
      <c r="HIH795" s="168"/>
      <c r="HII795" s="168"/>
      <c r="HIJ795" s="168"/>
      <c r="HIK795" s="168"/>
      <c r="HIL795" s="168"/>
      <c r="HIM795" s="168"/>
      <c r="HIN795" s="168"/>
      <c r="HIO795" s="168"/>
      <c r="HIP795" s="168"/>
      <c r="HIQ795" s="168"/>
      <c r="HIR795" s="168"/>
      <c r="HIS795" s="168"/>
      <c r="HIT795" s="168"/>
      <c r="HIU795" s="168"/>
      <c r="HIV795" s="168"/>
      <c r="HIW795" s="168"/>
      <c r="HIX795" s="168"/>
      <c r="HIY795" s="168"/>
      <c r="HIZ795" s="168"/>
      <c r="HJA795" s="168"/>
      <c r="HJB795" s="168"/>
      <c r="HJC795" s="168"/>
      <c r="HJD795" s="168"/>
      <c r="HJE795" s="168"/>
      <c r="HJF795" s="168"/>
      <c r="HJG795" s="168"/>
      <c r="HJH795" s="168"/>
      <c r="HJI795" s="168"/>
      <c r="HJJ795" s="168"/>
      <c r="HJK795" s="168"/>
      <c r="HJL795" s="168"/>
      <c r="HJM795" s="168"/>
      <c r="HJN795" s="168"/>
      <c r="HJO795" s="168"/>
      <c r="HJP795" s="168"/>
      <c r="HJQ795" s="508"/>
      <c r="HJR795" s="508"/>
      <c r="HJS795" s="508"/>
      <c r="HJT795" s="508"/>
      <c r="HJU795" s="508"/>
      <c r="HJV795" s="508"/>
      <c r="HJW795" s="508"/>
      <c r="HJX795" s="508"/>
      <c r="HJY795" s="508"/>
      <c r="HJZ795" s="508"/>
      <c r="HKA795" s="508"/>
      <c r="HKB795" s="508"/>
      <c r="HKC795" s="508"/>
      <c r="HKD795" s="508"/>
      <c r="HKE795" s="508"/>
      <c r="HKF795" s="508"/>
      <c r="HKG795" s="508"/>
      <c r="HKH795" s="508"/>
      <c r="HKI795" s="508"/>
      <c r="HKJ795" s="508"/>
      <c r="HKK795" s="508"/>
      <c r="HKL795" s="508"/>
      <c r="HKM795" s="508"/>
      <c r="HKN795" s="508"/>
      <c r="HKO795" s="89"/>
      <c r="HKP795" s="89"/>
      <c r="HKQ795" s="89"/>
      <c r="HKR795" s="89"/>
      <c r="HKS795" s="89"/>
      <c r="HKT795" s="508"/>
      <c r="HKU795" s="508"/>
      <c r="HKV795" s="89"/>
      <c r="HKW795" s="89"/>
      <c r="HKX795" s="508"/>
      <c r="HKY795" s="508"/>
      <c r="HKZ795" s="89"/>
      <c r="HLA795" s="89"/>
      <c r="HLB795" s="508"/>
      <c r="HLC795" s="508"/>
      <c r="HLD795" s="508"/>
      <c r="HLE795" s="508"/>
      <c r="HLF795" s="508"/>
      <c r="HLG795" s="508"/>
      <c r="HLH795" s="508"/>
      <c r="HLI795" s="89"/>
      <c r="HLJ795" s="89"/>
      <c r="HLK795" s="508"/>
      <c r="HLL795" s="508"/>
      <c r="HLM795" s="89"/>
      <c r="HLN795" s="89"/>
      <c r="HLO795" s="508"/>
      <c r="HLP795" s="508"/>
      <c r="HLQ795" s="508"/>
      <c r="HLR795" s="508"/>
      <c r="HLS795" s="508"/>
      <c r="HLT795" s="203"/>
      <c r="HLU795" s="107"/>
      <c r="HLV795" s="508"/>
      <c r="HLW795" s="508"/>
      <c r="HLX795" s="508"/>
      <c r="HLY795" s="508"/>
      <c r="HLZ795" s="508"/>
      <c r="HMA795" s="508"/>
      <c r="HMB795" s="508"/>
      <c r="HMC795" s="168"/>
      <c r="HMD795" s="168"/>
      <c r="HME795" s="168"/>
      <c r="HMF795" s="168"/>
      <c r="HMG795" s="168"/>
      <c r="HMH795" s="168"/>
      <c r="HMI795" s="168"/>
      <c r="HMJ795" s="168"/>
      <c r="HMK795" s="168"/>
      <c r="HML795" s="168"/>
      <c r="HMM795" s="168"/>
      <c r="HMN795" s="168"/>
      <c r="HMO795" s="168"/>
      <c r="HMP795" s="168"/>
      <c r="HMQ795" s="168"/>
      <c r="HMR795" s="168"/>
      <c r="HMS795" s="168"/>
      <c r="HMT795" s="168"/>
      <c r="HMU795" s="168"/>
      <c r="HMV795" s="168"/>
      <c r="HMW795" s="168"/>
      <c r="HMX795" s="168"/>
      <c r="HMY795" s="168"/>
      <c r="HMZ795" s="168"/>
      <c r="HNA795" s="168"/>
      <c r="HNB795" s="168"/>
      <c r="HNC795" s="168"/>
      <c r="HND795" s="168"/>
      <c r="HNE795" s="168"/>
      <c r="HNF795" s="168"/>
      <c r="HNG795" s="168"/>
      <c r="HNH795" s="168"/>
      <c r="HNI795" s="168"/>
      <c r="HNJ795" s="168"/>
      <c r="HNK795" s="168"/>
      <c r="HNL795" s="168"/>
      <c r="HNM795" s="168"/>
      <c r="HNN795" s="168"/>
      <c r="HNO795" s="168"/>
      <c r="HNP795" s="168"/>
      <c r="HNQ795" s="168"/>
      <c r="HNR795" s="168"/>
      <c r="HNS795" s="168"/>
      <c r="HNT795" s="168"/>
      <c r="HNU795" s="508"/>
      <c r="HNV795" s="508"/>
      <c r="HNW795" s="508"/>
      <c r="HNX795" s="508"/>
      <c r="HNY795" s="508"/>
      <c r="HNZ795" s="508"/>
      <c r="HOA795" s="508"/>
      <c r="HOB795" s="508"/>
      <c r="HOC795" s="508"/>
      <c r="HOD795" s="508"/>
      <c r="HOE795" s="508"/>
      <c r="HOF795" s="508"/>
      <c r="HOG795" s="508"/>
      <c r="HOH795" s="508"/>
      <c r="HOI795" s="508"/>
      <c r="HOJ795" s="508"/>
      <c r="HOK795" s="508"/>
      <c r="HOL795" s="508"/>
      <c r="HOM795" s="508"/>
      <c r="HON795" s="508"/>
      <c r="HOO795" s="508"/>
      <c r="HOP795" s="508"/>
      <c r="HOQ795" s="508"/>
      <c r="HOR795" s="508"/>
      <c r="HOS795" s="89"/>
      <c r="HOT795" s="89"/>
      <c r="HOU795" s="89"/>
      <c r="HOV795" s="89"/>
      <c r="HOW795" s="89"/>
      <c r="HOX795" s="508"/>
      <c r="HOY795" s="508"/>
      <c r="HOZ795" s="89"/>
      <c r="HPA795" s="89"/>
      <c r="HPB795" s="508"/>
      <c r="HPC795" s="508"/>
      <c r="HPD795" s="89"/>
      <c r="HPE795" s="89"/>
      <c r="HPF795" s="508"/>
      <c r="HPG795" s="508"/>
      <c r="HPH795" s="508"/>
      <c r="HPI795" s="508"/>
      <c r="HPJ795" s="508"/>
      <c r="HPK795" s="508"/>
      <c r="HPL795" s="508"/>
      <c r="HPM795" s="89"/>
      <c r="HPN795" s="89"/>
      <c r="HPO795" s="508"/>
      <c r="HPP795" s="508"/>
      <c r="HPQ795" s="89"/>
      <c r="HPR795" s="89"/>
      <c r="HPS795" s="508"/>
      <c r="HPT795" s="508"/>
      <c r="HPU795" s="508"/>
      <c r="HPV795" s="508"/>
      <c r="HPW795" s="508"/>
      <c r="HPX795" s="203"/>
      <c r="HPY795" s="107"/>
      <c r="HPZ795" s="508"/>
      <c r="HQA795" s="508"/>
      <c r="HQB795" s="508"/>
      <c r="HQC795" s="508"/>
      <c r="HQD795" s="508"/>
      <c r="HQE795" s="508"/>
      <c r="HQF795" s="508"/>
      <c r="HQG795" s="168"/>
      <c r="HQH795" s="168"/>
      <c r="HQI795" s="168"/>
      <c r="HQJ795" s="168"/>
      <c r="HQK795" s="168"/>
      <c r="HQL795" s="168"/>
      <c r="HQM795" s="168"/>
      <c r="HQN795" s="168"/>
      <c r="HQO795" s="168"/>
      <c r="HQP795" s="168"/>
      <c r="HQQ795" s="168"/>
      <c r="HQR795" s="168"/>
      <c r="HQS795" s="168"/>
      <c r="HQT795" s="168"/>
      <c r="HQU795" s="168"/>
      <c r="HQV795" s="168"/>
      <c r="HQW795" s="168"/>
      <c r="HQX795" s="168"/>
      <c r="HQY795" s="168"/>
      <c r="HQZ795" s="168"/>
      <c r="HRA795" s="168"/>
      <c r="HRB795" s="168"/>
      <c r="HRC795" s="168"/>
      <c r="HRD795" s="168"/>
      <c r="HRE795" s="168"/>
      <c r="HRF795" s="168"/>
      <c r="HRG795" s="168"/>
      <c r="HRH795" s="168"/>
      <c r="HRI795" s="168"/>
      <c r="HRJ795" s="168"/>
      <c r="HRK795" s="168"/>
      <c r="HRL795" s="168"/>
      <c r="HRM795" s="168"/>
      <c r="HRN795" s="168"/>
      <c r="HRO795" s="168"/>
      <c r="HRP795" s="168"/>
      <c r="HRQ795" s="168"/>
      <c r="HRR795" s="168"/>
      <c r="HRS795" s="168"/>
      <c r="HRT795" s="168"/>
      <c r="HRU795" s="168"/>
      <c r="HRV795" s="168"/>
      <c r="HRW795" s="168"/>
      <c r="HRX795" s="168"/>
      <c r="HRY795" s="508"/>
      <c r="HRZ795" s="508"/>
      <c r="HSA795" s="508"/>
      <c r="HSB795" s="508"/>
      <c r="HSC795" s="508"/>
      <c r="HSD795" s="508"/>
      <c r="HSE795" s="508"/>
      <c r="HSF795" s="508"/>
      <c r="HSG795" s="508"/>
      <c r="HSH795" s="508"/>
      <c r="HSI795" s="508"/>
      <c r="HSJ795" s="508"/>
      <c r="HSK795" s="508"/>
      <c r="HSL795" s="508"/>
      <c r="HSM795" s="508"/>
      <c r="HSN795" s="508"/>
      <c r="HSO795" s="508"/>
      <c r="HSP795" s="508"/>
      <c r="HSQ795" s="508"/>
      <c r="HSR795" s="508"/>
      <c r="HSS795" s="508"/>
      <c r="HST795" s="508"/>
      <c r="HSU795" s="508"/>
      <c r="HSV795" s="508"/>
      <c r="HSW795" s="89"/>
      <c r="HSX795" s="89"/>
      <c r="HSY795" s="89"/>
      <c r="HSZ795" s="89"/>
      <c r="HTA795" s="89"/>
      <c r="HTB795" s="508"/>
      <c r="HTC795" s="508"/>
      <c r="HTD795" s="89"/>
      <c r="HTE795" s="89"/>
      <c r="HTF795" s="508"/>
      <c r="HTG795" s="508"/>
      <c r="HTH795" s="89"/>
      <c r="HTI795" s="89"/>
      <c r="HTJ795" s="508"/>
      <c r="HTK795" s="508"/>
      <c r="HTL795" s="508"/>
      <c r="HTM795" s="508"/>
      <c r="HTN795" s="508"/>
      <c r="HTO795" s="508"/>
      <c r="HTP795" s="508"/>
      <c r="HTQ795" s="89"/>
      <c r="HTR795" s="89"/>
      <c r="HTS795" s="508"/>
      <c r="HTT795" s="508"/>
      <c r="HTU795" s="89"/>
      <c r="HTV795" s="89"/>
      <c r="HTW795" s="508"/>
      <c r="HTX795" s="508"/>
      <c r="HTY795" s="508"/>
      <c r="HTZ795" s="508"/>
      <c r="HUA795" s="508"/>
      <c r="HUB795" s="203"/>
      <c r="HUC795" s="107"/>
      <c r="HUD795" s="508"/>
      <c r="HUE795" s="508"/>
      <c r="HUF795" s="508"/>
      <c r="HUG795" s="508"/>
      <c r="HUH795" s="508"/>
      <c r="HUI795" s="508"/>
      <c r="HUJ795" s="508"/>
      <c r="HUK795" s="168"/>
      <c r="HUL795" s="168"/>
      <c r="HUM795" s="168"/>
      <c r="HUN795" s="168"/>
      <c r="HUO795" s="168"/>
      <c r="HUP795" s="168"/>
      <c r="HUQ795" s="168"/>
      <c r="HUR795" s="168"/>
      <c r="HUS795" s="168"/>
      <c r="HUT795" s="168"/>
      <c r="HUU795" s="168"/>
      <c r="HUV795" s="168"/>
      <c r="HUW795" s="168"/>
      <c r="HUX795" s="168"/>
      <c r="HUY795" s="168"/>
      <c r="HUZ795" s="168"/>
      <c r="HVA795" s="168"/>
      <c r="HVB795" s="168"/>
      <c r="HVC795" s="168"/>
      <c r="HVD795" s="168"/>
      <c r="HVE795" s="168"/>
      <c r="HVF795" s="168"/>
      <c r="HVG795" s="168"/>
      <c r="HVH795" s="168"/>
      <c r="HVI795" s="168"/>
      <c r="HVJ795" s="168"/>
      <c r="HVK795" s="168"/>
      <c r="HVL795" s="168"/>
      <c r="HVM795" s="168"/>
      <c r="HVN795" s="168"/>
      <c r="HVO795" s="168"/>
      <c r="HVP795" s="168"/>
      <c r="HVQ795" s="168"/>
      <c r="HVR795" s="168"/>
      <c r="HVS795" s="168"/>
      <c r="HVT795" s="168"/>
      <c r="HVU795" s="168"/>
      <c r="HVV795" s="168"/>
      <c r="HVW795" s="168"/>
      <c r="HVX795" s="168"/>
      <c r="HVY795" s="168"/>
      <c r="HVZ795" s="168"/>
      <c r="HWA795" s="168"/>
      <c r="HWB795" s="168"/>
      <c r="HWC795" s="508"/>
      <c r="HWD795" s="508"/>
      <c r="HWE795" s="508"/>
      <c r="HWF795" s="508"/>
      <c r="HWG795" s="508"/>
      <c r="HWH795" s="508"/>
      <c r="HWI795" s="508"/>
      <c r="HWJ795" s="508"/>
      <c r="HWK795" s="508"/>
      <c r="HWL795" s="508"/>
      <c r="HWM795" s="508"/>
      <c r="HWN795" s="508"/>
      <c r="HWO795" s="508"/>
      <c r="HWP795" s="508"/>
      <c r="HWQ795" s="508"/>
      <c r="HWR795" s="508"/>
      <c r="HWS795" s="508"/>
      <c r="HWT795" s="508"/>
      <c r="HWU795" s="508"/>
      <c r="HWV795" s="508"/>
      <c r="HWW795" s="508"/>
      <c r="HWX795" s="508"/>
      <c r="HWY795" s="508"/>
      <c r="HWZ795" s="508"/>
      <c r="HXA795" s="89"/>
      <c r="HXB795" s="89"/>
      <c r="HXC795" s="89"/>
      <c r="HXD795" s="89"/>
      <c r="HXE795" s="89"/>
      <c r="HXF795" s="508"/>
      <c r="HXG795" s="508"/>
      <c r="HXH795" s="89"/>
      <c r="HXI795" s="89"/>
      <c r="HXJ795" s="508"/>
      <c r="HXK795" s="508"/>
      <c r="HXL795" s="89"/>
      <c r="HXM795" s="89"/>
      <c r="HXN795" s="508"/>
      <c r="HXO795" s="508"/>
      <c r="HXP795" s="508"/>
      <c r="HXQ795" s="508"/>
      <c r="HXR795" s="508"/>
      <c r="HXS795" s="508"/>
      <c r="HXT795" s="508"/>
      <c r="HXU795" s="89"/>
      <c r="HXV795" s="89"/>
      <c r="HXW795" s="508"/>
      <c r="HXX795" s="508"/>
      <c r="HXY795" s="89"/>
      <c r="HXZ795" s="89"/>
      <c r="HYA795" s="508"/>
      <c r="HYB795" s="508"/>
      <c r="HYC795" s="508"/>
      <c r="HYD795" s="508"/>
      <c r="HYE795" s="508"/>
      <c r="HYF795" s="203"/>
      <c r="HYG795" s="107"/>
      <c r="HYH795" s="508"/>
      <c r="HYI795" s="508"/>
      <c r="HYJ795" s="508"/>
      <c r="HYK795" s="508"/>
      <c r="HYL795" s="508"/>
      <c r="HYM795" s="508"/>
      <c r="HYN795" s="508"/>
      <c r="HYO795" s="168"/>
      <c r="HYP795" s="168"/>
      <c r="HYQ795" s="168"/>
      <c r="HYR795" s="168"/>
      <c r="HYS795" s="168"/>
      <c r="HYT795" s="168"/>
      <c r="HYU795" s="168"/>
      <c r="HYV795" s="168"/>
      <c r="HYW795" s="168"/>
      <c r="HYX795" s="168"/>
      <c r="HYY795" s="168"/>
      <c r="HYZ795" s="168"/>
      <c r="HZA795" s="168"/>
      <c r="HZB795" s="168"/>
      <c r="HZC795" s="168"/>
      <c r="HZD795" s="168"/>
      <c r="HZE795" s="168"/>
      <c r="HZF795" s="168"/>
      <c r="HZG795" s="168"/>
      <c r="HZH795" s="168"/>
      <c r="HZI795" s="168"/>
      <c r="HZJ795" s="168"/>
      <c r="HZK795" s="168"/>
      <c r="HZL795" s="168"/>
      <c r="HZM795" s="168"/>
      <c r="HZN795" s="168"/>
      <c r="HZO795" s="168"/>
      <c r="HZP795" s="168"/>
      <c r="HZQ795" s="168"/>
      <c r="HZR795" s="168"/>
      <c r="HZS795" s="168"/>
      <c r="HZT795" s="168"/>
      <c r="HZU795" s="168"/>
      <c r="HZV795" s="168"/>
      <c r="HZW795" s="168"/>
      <c r="HZX795" s="168"/>
      <c r="HZY795" s="168"/>
      <c r="HZZ795" s="168"/>
      <c r="IAA795" s="168"/>
      <c r="IAB795" s="168"/>
      <c r="IAC795" s="168"/>
      <c r="IAD795" s="168"/>
      <c r="IAE795" s="168"/>
      <c r="IAF795" s="168"/>
      <c r="IAG795" s="508"/>
      <c r="IAH795" s="508"/>
      <c r="IAI795" s="508"/>
      <c r="IAJ795" s="508"/>
      <c r="IAK795" s="508"/>
      <c r="IAL795" s="508"/>
      <c r="IAM795" s="508"/>
      <c r="IAN795" s="508"/>
      <c r="IAO795" s="508"/>
      <c r="IAP795" s="508"/>
      <c r="IAQ795" s="508"/>
      <c r="IAR795" s="508"/>
      <c r="IAS795" s="508"/>
      <c r="IAT795" s="508"/>
      <c r="IAU795" s="508"/>
      <c r="IAV795" s="508"/>
      <c r="IAW795" s="508"/>
      <c r="IAX795" s="508"/>
      <c r="IAY795" s="508"/>
      <c r="IAZ795" s="508"/>
      <c r="IBA795" s="508"/>
      <c r="IBB795" s="508"/>
      <c r="IBC795" s="508"/>
      <c r="IBD795" s="508"/>
      <c r="IBE795" s="89"/>
      <c r="IBF795" s="89"/>
      <c r="IBG795" s="89"/>
      <c r="IBH795" s="89"/>
      <c r="IBI795" s="89"/>
      <c r="IBJ795" s="508"/>
      <c r="IBK795" s="508"/>
      <c r="IBL795" s="89"/>
      <c r="IBM795" s="89"/>
      <c r="IBN795" s="508"/>
      <c r="IBO795" s="508"/>
      <c r="IBP795" s="89"/>
      <c r="IBQ795" s="89"/>
      <c r="IBR795" s="508"/>
      <c r="IBS795" s="508"/>
      <c r="IBT795" s="508"/>
      <c r="IBU795" s="508"/>
      <c r="IBV795" s="508"/>
      <c r="IBW795" s="508"/>
      <c r="IBX795" s="508"/>
      <c r="IBY795" s="89"/>
      <c r="IBZ795" s="89"/>
      <c r="ICA795" s="508"/>
      <c r="ICB795" s="508"/>
      <c r="ICC795" s="89"/>
      <c r="ICD795" s="89"/>
      <c r="ICE795" s="508"/>
      <c r="ICF795" s="508"/>
      <c r="ICG795" s="508"/>
      <c r="ICH795" s="508"/>
      <c r="ICI795" s="508"/>
      <c r="ICJ795" s="203"/>
      <c r="ICK795" s="107"/>
      <c r="ICL795" s="508"/>
      <c r="ICM795" s="508"/>
      <c r="ICN795" s="508"/>
      <c r="ICO795" s="508"/>
      <c r="ICP795" s="508"/>
      <c r="ICQ795" s="508"/>
      <c r="ICR795" s="508"/>
      <c r="ICS795" s="168"/>
      <c r="ICT795" s="168"/>
      <c r="ICU795" s="168"/>
      <c r="ICV795" s="168"/>
      <c r="ICW795" s="168"/>
      <c r="ICX795" s="168"/>
      <c r="ICY795" s="168"/>
      <c r="ICZ795" s="168"/>
      <c r="IDA795" s="168"/>
      <c r="IDB795" s="168"/>
      <c r="IDC795" s="168"/>
      <c r="IDD795" s="168"/>
      <c r="IDE795" s="168"/>
      <c r="IDF795" s="168"/>
      <c r="IDG795" s="168"/>
      <c r="IDH795" s="168"/>
      <c r="IDI795" s="168"/>
      <c r="IDJ795" s="168"/>
      <c r="IDK795" s="168"/>
      <c r="IDL795" s="168"/>
      <c r="IDM795" s="168"/>
      <c r="IDN795" s="168"/>
      <c r="IDO795" s="168"/>
      <c r="IDP795" s="168"/>
      <c r="IDQ795" s="168"/>
      <c r="IDR795" s="168"/>
      <c r="IDS795" s="168"/>
      <c r="IDT795" s="168"/>
      <c r="IDU795" s="168"/>
      <c r="IDV795" s="168"/>
      <c r="IDW795" s="168"/>
      <c r="IDX795" s="168"/>
      <c r="IDY795" s="168"/>
      <c r="IDZ795" s="168"/>
      <c r="IEA795" s="168"/>
      <c r="IEB795" s="168"/>
      <c r="IEC795" s="168"/>
      <c r="IED795" s="168"/>
      <c r="IEE795" s="168"/>
      <c r="IEF795" s="168"/>
      <c r="IEG795" s="168"/>
      <c r="IEH795" s="168"/>
      <c r="IEI795" s="168"/>
      <c r="IEJ795" s="168"/>
      <c r="IEK795" s="508"/>
      <c r="IEL795" s="508"/>
      <c r="IEM795" s="508"/>
      <c r="IEN795" s="508"/>
      <c r="IEO795" s="508"/>
      <c r="IEP795" s="508"/>
      <c r="IEQ795" s="508"/>
      <c r="IER795" s="508"/>
      <c r="IES795" s="508"/>
      <c r="IET795" s="508"/>
      <c r="IEU795" s="508"/>
      <c r="IEV795" s="508"/>
      <c r="IEW795" s="508"/>
      <c r="IEX795" s="508"/>
      <c r="IEY795" s="508"/>
      <c r="IEZ795" s="508"/>
      <c r="IFA795" s="508"/>
      <c r="IFB795" s="508"/>
      <c r="IFC795" s="508"/>
      <c r="IFD795" s="508"/>
      <c r="IFE795" s="508"/>
      <c r="IFF795" s="508"/>
      <c r="IFG795" s="508"/>
      <c r="IFH795" s="508"/>
      <c r="IFI795" s="89"/>
      <c r="IFJ795" s="89"/>
      <c r="IFK795" s="89"/>
      <c r="IFL795" s="89"/>
      <c r="IFM795" s="89"/>
      <c r="IFN795" s="508"/>
      <c r="IFO795" s="508"/>
      <c r="IFP795" s="89"/>
      <c r="IFQ795" s="89"/>
      <c r="IFR795" s="508"/>
      <c r="IFS795" s="508"/>
      <c r="IFT795" s="89"/>
      <c r="IFU795" s="89"/>
      <c r="IFV795" s="508"/>
      <c r="IFW795" s="508"/>
      <c r="IFX795" s="508"/>
      <c r="IFY795" s="508"/>
      <c r="IFZ795" s="508"/>
      <c r="IGA795" s="508"/>
      <c r="IGB795" s="508"/>
      <c r="IGC795" s="89"/>
      <c r="IGD795" s="89"/>
      <c r="IGE795" s="508"/>
      <c r="IGF795" s="508"/>
      <c r="IGG795" s="89"/>
      <c r="IGH795" s="89"/>
      <c r="IGI795" s="508"/>
      <c r="IGJ795" s="508"/>
      <c r="IGK795" s="508"/>
      <c r="IGL795" s="508"/>
      <c r="IGM795" s="508"/>
      <c r="IGN795" s="203"/>
      <c r="IGO795" s="107"/>
      <c r="IGP795" s="508"/>
      <c r="IGQ795" s="508"/>
      <c r="IGR795" s="508"/>
      <c r="IGS795" s="508"/>
      <c r="IGT795" s="508"/>
      <c r="IGU795" s="508"/>
      <c r="IGV795" s="508"/>
      <c r="IGW795" s="168"/>
      <c r="IGX795" s="168"/>
      <c r="IGY795" s="168"/>
      <c r="IGZ795" s="168"/>
      <c r="IHA795" s="168"/>
      <c r="IHB795" s="168"/>
      <c r="IHC795" s="168"/>
      <c r="IHD795" s="168"/>
      <c r="IHE795" s="168"/>
      <c r="IHF795" s="168"/>
      <c r="IHG795" s="168"/>
      <c r="IHH795" s="168"/>
      <c r="IHI795" s="168"/>
      <c r="IHJ795" s="168"/>
      <c r="IHK795" s="168"/>
      <c r="IHL795" s="168"/>
      <c r="IHM795" s="168"/>
      <c r="IHN795" s="168"/>
      <c r="IHO795" s="168"/>
      <c r="IHP795" s="168"/>
      <c r="IHQ795" s="168"/>
      <c r="IHR795" s="168"/>
      <c r="IHS795" s="168"/>
      <c r="IHT795" s="168"/>
      <c r="IHU795" s="168"/>
      <c r="IHV795" s="168"/>
      <c r="IHW795" s="168"/>
      <c r="IHX795" s="168"/>
      <c r="IHY795" s="168"/>
      <c r="IHZ795" s="168"/>
      <c r="IIA795" s="168"/>
      <c r="IIB795" s="168"/>
      <c r="IIC795" s="168"/>
      <c r="IID795" s="168"/>
      <c r="IIE795" s="168"/>
      <c r="IIF795" s="168"/>
      <c r="IIG795" s="168"/>
      <c r="IIH795" s="168"/>
      <c r="III795" s="168"/>
      <c r="IIJ795" s="168"/>
      <c r="IIK795" s="168"/>
      <c r="IIL795" s="168"/>
      <c r="IIM795" s="168"/>
      <c r="IIN795" s="168"/>
      <c r="IIO795" s="508"/>
      <c r="IIP795" s="508"/>
      <c r="IIQ795" s="508"/>
      <c r="IIR795" s="508"/>
      <c r="IIS795" s="508"/>
      <c r="IIT795" s="508"/>
      <c r="IIU795" s="508"/>
      <c r="IIV795" s="508"/>
      <c r="IIW795" s="508"/>
      <c r="IIX795" s="508"/>
      <c r="IIY795" s="508"/>
      <c r="IIZ795" s="508"/>
      <c r="IJA795" s="508"/>
      <c r="IJB795" s="508"/>
      <c r="IJC795" s="508"/>
      <c r="IJD795" s="508"/>
      <c r="IJE795" s="508"/>
      <c r="IJF795" s="508"/>
      <c r="IJG795" s="508"/>
      <c r="IJH795" s="508"/>
      <c r="IJI795" s="508"/>
      <c r="IJJ795" s="508"/>
      <c r="IJK795" s="508"/>
      <c r="IJL795" s="508"/>
      <c r="IJM795" s="89"/>
      <c r="IJN795" s="89"/>
      <c r="IJO795" s="89"/>
      <c r="IJP795" s="89"/>
      <c r="IJQ795" s="89"/>
      <c r="IJR795" s="508"/>
      <c r="IJS795" s="508"/>
      <c r="IJT795" s="89"/>
      <c r="IJU795" s="89"/>
      <c r="IJV795" s="508"/>
      <c r="IJW795" s="508"/>
      <c r="IJX795" s="89"/>
      <c r="IJY795" s="89"/>
      <c r="IJZ795" s="508"/>
      <c r="IKA795" s="508"/>
      <c r="IKB795" s="508"/>
      <c r="IKC795" s="508"/>
      <c r="IKD795" s="508"/>
      <c r="IKE795" s="508"/>
      <c r="IKF795" s="508"/>
      <c r="IKG795" s="89"/>
      <c r="IKH795" s="89"/>
      <c r="IKI795" s="508"/>
      <c r="IKJ795" s="508"/>
      <c r="IKK795" s="89"/>
      <c r="IKL795" s="89"/>
      <c r="IKM795" s="508"/>
      <c r="IKN795" s="508"/>
      <c r="IKO795" s="508"/>
      <c r="IKP795" s="508"/>
      <c r="IKQ795" s="508"/>
      <c r="IKR795" s="203"/>
      <c r="IKS795" s="107"/>
      <c r="IKT795" s="508"/>
      <c r="IKU795" s="508"/>
      <c r="IKV795" s="508"/>
      <c r="IKW795" s="508"/>
      <c r="IKX795" s="508"/>
      <c r="IKY795" s="508"/>
      <c r="IKZ795" s="508"/>
      <c r="ILA795" s="168"/>
      <c r="ILB795" s="168"/>
      <c r="ILC795" s="168"/>
      <c r="ILD795" s="168"/>
      <c r="ILE795" s="168"/>
      <c r="ILF795" s="168"/>
      <c r="ILG795" s="168"/>
      <c r="ILH795" s="168"/>
      <c r="ILI795" s="168"/>
      <c r="ILJ795" s="168"/>
      <c r="ILK795" s="168"/>
      <c r="ILL795" s="168"/>
      <c r="ILM795" s="168"/>
      <c r="ILN795" s="168"/>
      <c r="ILO795" s="168"/>
      <c r="ILP795" s="168"/>
      <c r="ILQ795" s="168"/>
      <c r="ILR795" s="168"/>
      <c r="ILS795" s="168"/>
      <c r="ILT795" s="168"/>
      <c r="ILU795" s="168"/>
      <c r="ILV795" s="168"/>
      <c r="ILW795" s="168"/>
      <c r="ILX795" s="168"/>
      <c r="ILY795" s="168"/>
      <c r="ILZ795" s="168"/>
      <c r="IMA795" s="168"/>
      <c r="IMB795" s="168"/>
      <c r="IMC795" s="168"/>
      <c r="IMD795" s="168"/>
      <c r="IME795" s="168"/>
      <c r="IMF795" s="168"/>
      <c r="IMG795" s="168"/>
      <c r="IMH795" s="168"/>
      <c r="IMI795" s="168"/>
      <c r="IMJ795" s="168"/>
      <c r="IMK795" s="168"/>
      <c r="IML795" s="168"/>
      <c r="IMM795" s="168"/>
      <c r="IMN795" s="168"/>
      <c r="IMO795" s="168"/>
      <c r="IMP795" s="168"/>
      <c r="IMQ795" s="168"/>
      <c r="IMR795" s="168"/>
      <c r="IMS795" s="508"/>
      <c r="IMT795" s="508"/>
      <c r="IMU795" s="508"/>
      <c r="IMV795" s="508"/>
      <c r="IMW795" s="508"/>
      <c r="IMX795" s="508"/>
      <c r="IMY795" s="508"/>
      <c r="IMZ795" s="508"/>
      <c r="INA795" s="508"/>
      <c r="INB795" s="508"/>
      <c r="INC795" s="508"/>
      <c r="IND795" s="508"/>
      <c r="INE795" s="508"/>
      <c r="INF795" s="508"/>
      <c r="ING795" s="508"/>
      <c r="INH795" s="508"/>
      <c r="INI795" s="508"/>
      <c r="INJ795" s="508"/>
      <c r="INK795" s="508"/>
      <c r="INL795" s="508"/>
      <c r="INM795" s="508"/>
      <c r="INN795" s="508"/>
      <c r="INO795" s="508"/>
      <c r="INP795" s="508"/>
      <c r="INQ795" s="89"/>
      <c r="INR795" s="89"/>
      <c r="INS795" s="89"/>
      <c r="INT795" s="89"/>
      <c r="INU795" s="89"/>
      <c r="INV795" s="508"/>
      <c r="INW795" s="508"/>
      <c r="INX795" s="89"/>
      <c r="INY795" s="89"/>
      <c r="INZ795" s="508"/>
      <c r="IOA795" s="508"/>
      <c r="IOB795" s="89"/>
      <c r="IOC795" s="89"/>
      <c r="IOD795" s="508"/>
      <c r="IOE795" s="508"/>
      <c r="IOF795" s="508"/>
      <c r="IOG795" s="508"/>
      <c r="IOH795" s="508"/>
      <c r="IOI795" s="508"/>
      <c r="IOJ795" s="508"/>
      <c r="IOK795" s="89"/>
      <c r="IOL795" s="89"/>
      <c r="IOM795" s="508"/>
      <c r="ION795" s="508"/>
      <c r="IOO795" s="89"/>
      <c r="IOP795" s="89"/>
      <c r="IOQ795" s="508"/>
      <c r="IOR795" s="508"/>
      <c r="IOS795" s="508"/>
      <c r="IOT795" s="508"/>
      <c r="IOU795" s="508"/>
      <c r="IOV795" s="203"/>
      <c r="IOW795" s="107"/>
      <c r="IOX795" s="508"/>
      <c r="IOY795" s="508"/>
      <c r="IOZ795" s="508"/>
      <c r="IPA795" s="508"/>
      <c r="IPB795" s="508"/>
      <c r="IPC795" s="508"/>
      <c r="IPD795" s="508"/>
      <c r="IPE795" s="168"/>
      <c r="IPF795" s="168"/>
      <c r="IPG795" s="168"/>
      <c r="IPH795" s="168"/>
      <c r="IPI795" s="168"/>
      <c r="IPJ795" s="168"/>
      <c r="IPK795" s="168"/>
      <c r="IPL795" s="168"/>
      <c r="IPM795" s="168"/>
      <c r="IPN795" s="168"/>
      <c r="IPO795" s="168"/>
      <c r="IPP795" s="168"/>
      <c r="IPQ795" s="168"/>
      <c r="IPR795" s="168"/>
      <c r="IPS795" s="168"/>
      <c r="IPT795" s="168"/>
      <c r="IPU795" s="168"/>
      <c r="IPV795" s="168"/>
      <c r="IPW795" s="168"/>
      <c r="IPX795" s="168"/>
      <c r="IPY795" s="168"/>
      <c r="IPZ795" s="168"/>
      <c r="IQA795" s="168"/>
      <c r="IQB795" s="168"/>
      <c r="IQC795" s="168"/>
      <c r="IQD795" s="168"/>
      <c r="IQE795" s="168"/>
      <c r="IQF795" s="168"/>
      <c r="IQG795" s="168"/>
      <c r="IQH795" s="168"/>
      <c r="IQI795" s="168"/>
      <c r="IQJ795" s="168"/>
      <c r="IQK795" s="168"/>
      <c r="IQL795" s="168"/>
      <c r="IQM795" s="168"/>
      <c r="IQN795" s="168"/>
      <c r="IQO795" s="168"/>
      <c r="IQP795" s="168"/>
      <c r="IQQ795" s="168"/>
      <c r="IQR795" s="168"/>
      <c r="IQS795" s="168"/>
      <c r="IQT795" s="168"/>
      <c r="IQU795" s="168"/>
      <c r="IQV795" s="168"/>
      <c r="IQW795" s="508"/>
      <c r="IQX795" s="508"/>
      <c r="IQY795" s="508"/>
      <c r="IQZ795" s="508"/>
      <c r="IRA795" s="508"/>
      <c r="IRB795" s="508"/>
      <c r="IRC795" s="508"/>
      <c r="IRD795" s="508"/>
      <c r="IRE795" s="508"/>
      <c r="IRF795" s="508"/>
      <c r="IRG795" s="508"/>
      <c r="IRH795" s="508"/>
      <c r="IRI795" s="508"/>
      <c r="IRJ795" s="508"/>
      <c r="IRK795" s="508"/>
      <c r="IRL795" s="508"/>
      <c r="IRM795" s="508"/>
      <c r="IRN795" s="508"/>
      <c r="IRO795" s="508"/>
      <c r="IRP795" s="508"/>
      <c r="IRQ795" s="508"/>
      <c r="IRR795" s="508"/>
      <c r="IRS795" s="508"/>
      <c r="IRT795" s="508"/>
      <c r="IRU795" s="89"/>
      <c r="IRV795" s="89"/>
      <c r="IRW795" s="89"/>
      <c r="IRX795" s="89"/>
      <c r="IRY795" s="89"/>
      <c r="IRZ795" s="508"/>
      <c r="ISA795" s="508"/>
      <c r="ISB795" s="89"/>
      <c r="ISC795" s="89"/>
      <c r="ISD795" s="508"/>
      <c r="ISE795" s="508"/>
      <c r="ISF795" s="89"/>
      <c r="ISG795" s="89"/>
      <c r="ISH795" s="508"/>
      <c r="ISI795" s="508"/>
      <c r="ISJ795" s="508"/>
      <c r="ISK795" s="508"/>
      <c r="ISL795" s="508"/>
      <c r="ISM795" s="508"/>
      <c r="ISN795" s="508"/>
      <c r="ISO795" s="89"/>
      <c r="ISP795" s="89"/>
      <c r="ISQ795" s="508"/>
      <c r="ISR795" s="508"/>
      <c r="ISS795" s="89"/>
      <c r="IST795" s="89"/>
      <c r="ISU795" s="508"/>
      <c r="ISV795" s="508"/>
      <c r="ISW795" s="508"/>
      <c r="ISX795" s="508"/>
      <c r="ISY795" s="508"/>
      <c r="ISZ795" s="203"/>
      <c r="ITA795" s="107"/>
      <c r="ITB795" s="508"/>
      <c r="ITC795" s="508"/>
      <c r="ITD795" s="508"/>
      <c r="ITE795" s="508"/>
      <c r="ITF795" s="508"/>
      <c r="ITG795" s="508"/>
      <c r="ITH795" s="508"/>
      <c r="ITI795" s="168"/>
      <c r="ITJ795" s="168"/>
      <c r="ITK795" s="168"/>
      <c r="ITL795" s="168"/>
      <c r="ITM795" s="168"/>
      <c r="ITN795" s="168"/>
      <c r="ITO795" s="168"/>
      <c r="ITP795" s="168"/>
      <c r="ITQ795" s="168"/>
      <c r="ITR795" s="168"/>
      <c r="ITS795" s="168"/>
      <c r="ITT795" s="168"/>
      <c r="ITU795" s="168"/>
      <c r="ITV795" s="168"/>
      <c r="ITW795" s="168"/>
      <c r="ITX795" s="168"/>
      <c r="ITY795" s="168"/>
      <c r="ITZ795" s="168"/>
      <c r="IUA795" s="168"/>
      <c r="IUB795" s="168"/>
      <c r="IUC795" s="168"/>
      <c r="IUD795" s="168"/>
      <c r="IUE795" s="168"/>
      <c r="IUF795" s="168"/>
      <c r="IUG795" s="168"/>
      <c r="IUH795" s="168"/>
      <c r="IUI795" s="168"/>
      <c r="IUJ795" s="168"/>
      <c r="IUK795" s="168"/>
      <c r="IUL795" s="168"/>
      <c r="IUM795" s="168"/>
      <c r="IUN795" s="168"/>
      <c r="IUO795" s="168"/>
      <c r="IUP795" s="168"/>
      <c r="IUQ795" s="168"/>
      <c r="IUR795" s="168"/>
      <c r="IUS795" s="168"/>
      <c r="IUT795" s="168"/>
      <c r="IUU795" s="168"/>
      <c r="IUV795" s="168"/>
      <c r="IUW795" s="168"/>
      <c r="IUX795" s="168"/>
      <c r="IUY795" s="168"/>
      <c r="IUZ795" s="168"/>
      <c r="IVA795" s="508"/>
      <c r="IVB795" s="508"/>
      <c r="IVC795" s="508"/>
      <c r="IVD795" s="508"/>
      <c r="IVE795" s="508"/>
      <c r="IVF795" s="508"/>
      <c r="IVG795" s="508"/>
      <c r="IVH795" s="508"/>
      <c r="IVI795" s="508"/>
      <c r="IVJ795" s="508"/>
      <c r="IVK795" s="508"/>
      <c r="IVL795" s="508"/>
      <c r="IVM795" s="508"/>
      <c r="IVN795" s="508"/>
      <c r="IVO795" s="508"/>
      <c r="IVP795" s="508"/>
      <c r="IVQ795" s="508"/>
      <c r="IVR795" s="508"/>
      <c r="IVS795" s="508"/>
      <c r="IVT795" s="508"/>
      <c r="IVU795" s="508"/>
      <c r="IVV795" s="508"/>
      <c r="IVW795" s="508"/>
      <c r="IVX795" s="508"/>
      <c r="IVY795" s="89"/>
      <c r="IVZ795" s="89"/>
      <c r="IWA795" s="89"/>
      <c r="IWB795" s="89"/>
      <c r="IWC795" s="89"/>
      <c r="IWD795" s="508"/>
      <c r="IWE795" s="508"/>
      <c r="IWF795" s="89"/>
      <c r="IWG795" s="89"/>
      <c r="IWH795" s="508"/>
      <c r="IWI795" s="508"/>
      <c r="IWJ795" s="89"/>
      <c r="IWK795" s="89"/>
      <c r="IWL795" s="508"/>
      <c r="IWM795" s="508"/>
      <c r="IWN795" s="508"/>
      <c r="IWO795" s="508"/>
      <c r="IWP795" s="508"/>
      <c r="IWQ795" s="508"/>
      <c r="IWR795" s="508"/>
      <c r="IWS795" s="89"/>
      <c r="IWT795" s="89"/>
      <c r="IWU795" s="508"/>
      <c r="IWV795" s="508"/>
      <c r="IWW795" s="89"/>
      <c r="IWX795" s="89"/>
      <c r="IWY795" s="508"/>
      <c r="IWZ795" s="508"/>
      <c r="IXA795" s="508"/>
      <c r="IXB795" s="508"/>
      <c r="IXC795" s="508"/>
      <c r="IXD795" s="203"/>
      <c r="IXE795" s="107"/>
      <c r="IXF795" s="508"/>
      <c r="IXG795" s="508"/>
      <c r="IXH795" s="508"/>
      <c r="IXI795" s="508"/>
      <c r="IXJ795" s="508"/>
      <c r="IXK795" s="508"/>
      <c r="IXL795" s="508"/>
      <c r="IXM795" s="168"/>
      <c r="IXN795" s="168"/>
      <c r="IXO795" s="168"/>
      <c r="IXP795" s="168"/>
      <c r="IXQ795" s="168"/>
      <c r="IXR795" s="168"/>
      <c r="IXS795" s="168"/>
      <c r="IXT795" s="168"/>
      <c r="IXU795" s="168"/>
      <c r="IXV795" s="168"/>
      <c r="IXW795" s="168"/>
      <c r="IXX795" s="168"/>
      <c r="IXY795" s="168"/>
      <c r="IXZ795" s="168"/>
      <c r="IYA795" s="168"/>
      <c r="IYB795" s="168"/>
      <c r="IYC795" s="168"/>
      <c r="IYD795" s="168"/>
      <c r="IYE795" s="168"/>
      <c r="IYF795" s="168"/>
      <c r="IYG795" s="168"/>
      <c r="IYH795" s="168"/>
      <c r="IYI795" s="168"/>
      <c r="IYJ795" s="168"/>
      <c r="IYK795" s="168"/>
      <c r="IYL795" s="168"/>
      <c r="IYM795" s="168"/>
      <c r="IYN795" s="168"/>
      <c r="IYO795" s="168"/>
      <c r="IYP795" s="168"/>
      <c r="IYQ795" s="168"/>
      <c r="IYR795" s="168"/>
      <c r="IYS795" s="168"/>
      <c r="IYT795" s="168"/>
      <c r="IYU795" s="168"/>
      <c r="IYV795" s="168"/>
      <c r="IYW795" s="168"/>
      <c r="IYX795" s="168"/>
      <c r="IYY795" s="168"/>
      <c r="IYZ795" s="168"/>
      <c r="IZA795" s="168"/>
      <c r="IZB795" s="168"/>
      <c r="IZC795" s="168"/>
      <c r="IZD795" s="168"/>
      <c r="IZE795" s="508"/>
      <c r="IZF795" s="508"/>
      <c r="IZG795" s="508"/>
      <c r="IZH795" s="508"/>
      <c r="IZI795" s="508"/>
      <c r="IZJ795" s="508"/>
      <c r="IZK795" s="508"/>
      <c r="IZL795" s="508"/>
      <c r="IZM795" s="508"/>
      <c r="IZN795" s="508"/>
      <c r="IZO795" s="508"/>
      <c r="IZP795" s="508"/>
      <c r="IZQ795" s="508"/>
      <c r="IZR795" s="508"/>
      <c r="IZS795" s="508"/>
      <c r="IZT795" s="508"/>
      <c r="IZU795" s="508"/>
      <c r="IZV795" s="508"/>
      <c r="IZW795" s="508"/>
      <c r="IZX795" s="508"/>
      <c r="IZY795" s="508"/>
      <c r="IZZ795" s="508"/>
      <c r="JAA795" s="508"/>
      <c r="JAB795" s="508"/>
      <c r="JAC795" s="89"/>
      <c r="JAD795" s="89"/>
      <c r="JAE795" s="89"/>
      <c r="JAF795" s="89"/>
      <c r="JAG795" s="89"/>
      <c r="JAH795" s="508"/>
      <c r="JAI795" s="508"/>
      <c r="JAJ795" s="89"/>
      <c r="JAK795" s="89"/>
      <c r="JAL795" s="508"/>
      <c r="JAM795" s="508"/>
      <c r="JAN795" s="89"/>
      <c r="JAO795" s="89"/>
      <c r="JAP795" s="508"/>
      <c r="JAQ795" s="508"/>
      <c r="JAR795" s="508"/>
      <c r="JAS795" s="508"/>
      <c r="JAT795" s="508"/>
      <c r="JAU795" s="508"/>
      <c r="JAV795" s="508"/>
      <c r="JAW795" s="89"/>
      <c r="JAX795" s="89"/>
      <c r="JAY795" s="508"/>
      <c r="JAZ795" s="508"/>
      <c r="JBA795" s="89"/>
      <c r="JBB795" s="89"/>
      <c r="JBC795" s="508"/>
      <c r="JBD795" s="508"/>
      <c r="JBE795" s="508"/>
      <c r="JBF795" s="508"/>
      <c r="JBG795" s="508"/>
      <c r="JBH795" s="203"/>
      <c r="JBI795" s="107"/>
      <c r="JBJ795" s="508"/>
      <c r="JBK795" s="508"/>
      <c r="JBL795" s="508"/>
      <c r="JBM795" s="508"/>
      <c r="JBN795" s="508"/>
      <c r="JBO795" s="508"/>
      <c r="JBP795" s="508"/>
      <c r="JBQ795" s="168"/>
      <c r="JBR795" s="168"/>
      <c r="JBS795" s="168"/>
      <c r="JBT795" s="168"/>
      <c r="JBU795" s="168"/>
      <c r="JBV795" s="168"/>
      <c r="JBW795" s="168"/>
      <c r="JBX795" s="168"/>
      <c r="JBY795" s="168"/>
      <c r="JBZ795" s="168"/>
      <c r="JCA795" s="168"/>
      <c r="JCB795" s="168"/>
      <c r="JCC795" s="168"/>
      <c r="JCD795" s="168"/>
      <c r="JCE795" s="168"/>
      <c r="JCF795" s="168"/>
      <c r="JCG795" s="168"/>
      <c r="JCH795" s="168"/>
      <c r="JCI795" s="168"/>
      <c r="JCJ795" s="168"/>
      <c r="JCK795" s="168"/>
      <c r="JCL795" s="168"/>
      <c r="JCM795" s="168"/>
      <c r="JCN795" s="168"/>
      <c r="JCO795" s="168"/>
      <c r="JCP795" s="168"/>
      <c r="JCQ795" s="168"/>
      <c r="JCR795" s="168"/>
      <c r="JCS795" s="168"/>
      <c r="JCT795" s="168"/>
      <c r="JCU795" s="168"/>
      <c r="JCV795" s="168"/>
      <c r="JCW795" s="168"/>
      <c r="JCX795" s="168"/>
      <c r="JCY795" s="168"/>
      <c r="JCZ795" s="168"/>
      <c r="JDA795" s="168"/>
      <c r="JDB795" s="168"/>
      <c r="JDC795" s="168"/>
      <c r="JDD795" s="168"/>
      <c r="JDE795" s="168"/>
      <c r="JDF795" s="168"/>
      <c r="JDG795" s="168"/>
      <c r="JDH795" s="168"/>
      <c r="JDI795" s="508"/>
      <c r="JDJ795" s="508"/>
      <c r="JDK795" s="508"/>
      <c r="JDL795" s="508"/>
      <c r="JDM795" s="508"/>
      <c r="JDN795" s="508"/>
      <c r="JDO795" s="508"/>
      <c r="JDP795" s="508"/>
      <c r="JDQ795" s="508"/>
      <c r="JDR795" s="508"/>
      <c r="JDS795" s="508"/>
      <c r="JDT795" s="508"/>
      <c r="JDU795" s="508"/>
      <c r="JDV795" s="508"/>
      <c r="JDW795" s="508"/>
      <c r="JDX795" s="508"/>
      <c r="JDY795" s="508"/>
      <c r="JDZ795" s="508"/>
      <c r="JEA795" s="508"/>
      <c r="JEB795" s="508"/>
      <c r="JEC795" s="508"/>
      <c r="JED795" s="508"/>
      <c r="JEE795" s="508"/>
      <c r="JEF795" s="508"/>
      <c r="JEG795" s="89"/>
      <c r="JEH795" s="89"/>
      <c r="JEI795" s="89"/>
      <c r="JEJ795" s="89"/>
      <c r="JEK795" s="89"/>
      <c r="JEL795" s="508"/>
      <c r="JEM795" s="508"/>
      <c r="JEN795" s="89"/>
      <c r="JEO795" s="89"/>
      <c r="JEP795" s="508"/>
      <c r="JEQ795" s="508"/>
      <c r="JER795" s="89"/>
      <c r="JES795" s="89"/>
      <c r="JET795" s="508"/>
      <c r="JEU795" s="508"/>
      <c r="JEV795" s="508"/>
      <c r="JEW795" s="508"/>
      <c r="JEX795" s="508"/>
      <c r="JEY795" s="508"/>
      <c r="JEZ795" s="508"/>
      <c r="JFA795" s="89"/>
      <c r="JFB795" s="89"/>
      <c r="JFC795" s="508"/>
      <c r="JFD795" s="508"/>
      <c r="JFE795" s="89"/>
      <c r="JFF795" s="89"/>
      <c r="JFG795" s="508"/>
      <c r="JFH795" s="508"/>
      <c r="JFI795" s="508"/>
      <c r="JFJ795" s="508"/>
      <c r="JFK795" s="508"/>
      <c r="JFL795" s="203"/>
      <c r="JFM795" s="107"/>
      <c r="JFN795" s="508"/>
      <c r="JFO795" s="508"/>
      <c r="JFP795" s="508"/>
      <c r="JFQ795" s="508"/>
      <c r="JFR795" s="508"/>
      <c r="JFS795" s="508"/>
      <c r="JFT795" s="508"/>
      <c r="JFU795" s="168"/>
      <c r="JFV795" s="168"/>
      <c r="JFW795" s="168"/>
      <c r="JFX795" s="168"/>
      <c r="JFY795" s="168"/>
      <c r="JFZ795" s="168"/>
      <c r="JGA795" s="168"/>
      <c r="JGB795" s="168"/>
      <c r="JGC795" s="168"/>
      <c r="JGD795" s="168"/>
      <c r="JGE795" s="168"/>
      <c r="JGF795" s="168"/>
      <c r="JGG795" s="168"/>
      <c r="JGH795" s="168"/>
      <c r="JGI795" s="168"/>
      <c r="JGJ795" s="168"/>
      <c r="JGK795" s="168"/>
      <c r="JGL795" s="168"/>
      <c r="JGM795" s="168"/>
      <c r="JGN795" s="168"/>
      <c r="JGO795" s="168"/>
      <c r="JGP795" s="168"/>
      <c r="JGQ795" s="168"/>
      <c r="JGR795" s="168"/>
      <c r="JGS795" s="168"/>
      <c r="JGT795" s="168"/>
      <c r="JGU795" s="168"/>
      <c r="JGV795" s="168"/>
      <c r="JGW795" s="168"/>
      <c r="JGX795" s="168"/>
      <c r="JGY795" s="168"/>
      <c r="JGZ795" s="168"/>
      <c r="JHA795" s="168"/>
      <c r="JHB795" s="168"/>
      <c r="JHC795" s="168"/>
      <c r="JHD795" s="168"/>
      <c r="JHE795" s="168"/>
      <c r="JHF795" s="168"/>
      <c r="JHG795" s="168"/>
      <c r="JHH795" s="168"/>
      <c r="JHI795" s="168"/>
      <c r="JHJ795" s="168"/>
      <c r="JHK795" s="168"/>
      <c r="JHL795" s="168"/>
      <c r="JHM795" s="508"/>
      <c r="JHN795" s="508"/>
      <c r="JHO795" s="508"/>
      <c r="JHP795" s="508"/>
      <c r="JHQ795" s="508"/>
      <c r="JHR795" s="508"/>
      <c r="JHS795" s="508"/>
      <c r="JHT795" s="508"/>
      <c r="JHU795" s="508"/>
      <c r="JHV795" s="508"/>
      <c r="JHW795" s="508"/>
      <c r="JHX795" s="508"/>
      <c r="JHY795" s="508"/>
      <c r="JHZ795" s="508"/>
      <c r="JIA795" s="508"/>
      <c r="JIB795" s="508"/>
      <c r="JIC795" s="508"/>
      <c r="JID795" s="508"/>
      <c r="JIE795" s="508"/>
      <c r="JIF795" s="508"/>
      <c r="JIG795" s="508"/>
      <c r="JIH795" s="508"/>
      <c r="JII795" s="508"/>
      <c r="JIJ795" s="508"/>
      <c r="JIK795" s="89"/>
      <c r="JIL795" s="89"/>
      <c r="JIM795" s="89"/>
      <c r="JIN795" s="89"/>
      <c r="JIO795" s="89"/>
      <c r="JIP795" s="508"/>
      <c r="JIQ795" s="508"/>
      <c r="JIR795" s="89"/>
      <c r="JIS795" s="89"/>
      <c r="JIT795" s="508"/>
      <c r="JIU795" s="508"/>
      <c r="JIV795" s="89"/>
      <c r="JIW795" s="89"/>
      <c r="JIX795" s="508"/>
      <c r="JIY795" s="508"/>
      <c r="JIZ795" s="508"/>
      <c r="JJA795" s="508"/>
      <c r="JJB795" s="508"/>
      <c r="JJC795" s="508"/>
      <c r="JJD795" s="508"/>
      <c r="JJE795" s="89"/>
      <c r="JJF795" s="89"/>
      <c r="JJG795" s="508"/>
      <c r="JJH795" s="508"/>
      <c r="JJI795" s="89"/>
      <c r="JJJ795" s="89"/>
      <c r="JJK795" s="508"/>
      <c r="JJL795" s="508"/>
      <c r="JJM795" s="508"/>
      <c r="JJN795" s="508"/>
      <c r="JJO795" s="508"/>
      <c r="JJP795" s="203"/>
      <c r="JJQ795" s="107"/>
      <c r="JJR795" s="508"/>
      <c r="JJS795" s="508"/>
      <c r="JJT795" s="508"/>
      <c r="JJU795" s="508"/>
      <c r="JJV795" s="508"/>
      <c r="JJW795" s="508"/>
      <c r="JJX795" s="508"/>
      <c r="JJY795" s="168"/>
      <c r="JJZ795" s="168"/>
      <c r="JKA795" s="168"/>
      <c r="JKB795" s="168"/>
      <c r="JKC795" s="168"/>
      <c r="JKD795" s="168"/>
      <c r="JKE795" s="168"/>
      <c r="JKF795" s="168"/>
      <c r="JKG795" s="168"/>
      <c r="JKH795" s="168"/>
      <c r="JKI795" s="168"/>
      <c r="JKJ795" s="168"/>
      <c r="JKK795" s="168"/>
      <c r="JKL795" s="168"/>
      <c r="JKM795" s="168"/>
      <c r="JKN795" s="168"/>
      <c r="JKO795" s="168"/>
      <c r="JKP795" s="168"/>
      <c r="JKQ795" s="168"/>
      <c r="JKR795" s="168"/>
      <c r="JKS795" s="168"/>
      <c r="JKT795" s="168"/>
      <c r="JKU795" s="168"/>
      <c r="JKV795" s="168"/>
      <c r="JKW795" s="168"/>
      <c r="JKX795" s="168"/>
      <c r="JKY795" s="168"/>
      <c r="JKZ795" s="168"/>
      <c r="JLA795" s="168"/>
      <c r="JLB795" s="168"/>
      <c r="JLC795" s="168"/>
      <c r="JLD795" s="168"/>
      <c r="JLE795" s="168"/>
      <c r="JLF795" s="168"/>
      <c r="JLG795" s="168"/>
      <c r="JLH795" s="168"/>
      <c r="JLI795" s="168"/>
      <c r="JLJ795" s="168"/>
      <c r="JLK795" s="168"/>
      <c r="JLL795" s="168"/>
      <c r="JLM795" s="168"/>
      <c r="JLN795" s="168"/>
      <c r="JLO795" s="168"/>
      <c r="JLP795" s="168"/>
      <c r="JLQ795" s="508"/>
      <c r="JLR795" s="508"/>
      <c r="JLS795" s="508"/>
      <c r="JLT795" s="508"/>
      <c r="JLU795" s="508"/>
      <c r="JLV795" s="508"/>
      <c r="JLW795" s="508"/>
      <c r="JLX795" s="508"/>
      <c r="JLY795" s="508"/>
      <c r="JLZ795" s="508"/>
      <c r="JMA795" s="508"/>
      <c r="JMB795" s="508"/>
      <c r="JMC795" s="508"/>
      <c r="JMD795" s="508"/>
      <c r="JME795" s="508"/>
      <c r="JMF795" s="508"/>
      <c r="JMG795" s="508"/>
      <c r="JMH795" s="508"/>
      <c r="JMI795" s="508"/>
      <c r="JMJ795" s="508"/>
      <c r="JMK795" s="508"/>
      <c r="JML795" s="508"/>
      <c r="JMM795" s="508"/>
      <c r="JMN795" s="508"/>
      <c r="JMO795" s="89"/>
      <c r="JMP795" s="89"/>
      <c r="JMQ795" s="89"/>
      <c r="JMR795" s="89"/>
      <c r="JMS795" s="89"/>
      <c r="JMT795" s="508"/>
      <c r="JMU795" s="508"/>
      <c r="JMV795" s="89"/>
      <c r="JMW795" s="89"/>
      <c r="JMX795" s="508"/>
      <c r="JMY795" s="508"/>
      <c r="JMZ795" s="89"/>
      <c r="JNA795" s="89"/>
      <c r="JNB795" s="508"/>
      <c r="JNC795" s="508"/>
      <c r="JND795" s="508"/>
      <c r="JNE795" s="508"/>
      <c r="JNF795" s="508"/>
      <c r="JNG795" s="508"/>
      <c r="JNH795" s="508"/>
      <c r="JNI795" s="89"/>
      <c r="JNJ795" s="89"/>
      <c r="JNK795" s="508"/>
      <c r="JNL795" s="508"/>
      <c r="JNM795" s="89"/>
      <c r="JNN795" s="89"/>
      <c r="JNO795" s="508"/>
      <c r="JNP795" s="508"/>
      <c r="JNQ795" s="508"/>
      <c r="JNR795" s="508"/>
      <c r="JNS795" s="508"/>
      <c r="JNT795" s="203"/>
      <c r="JNU795" s="107"/>
      <c r="JNV795" s="508"/>
      <c r="JNW795" s="508"/>
      <c r="JNX795" s="508"/>
      <c r="JNY795" s="508"/>
      <c r="JNZ795" s="508"/>
      <c r="JOA795" s="508"/>
      <c r="JOB795" s="508"/>
      <c r="JOC795" s="168"/>
      <c r="JOD795" s="168"/>
      <c r="JOE795" s="168"/>
      <c r="JOF795" s="168"/>
      <c r="JOG795" s="168"/>
      <c r="JOH795" s="168"/>
      <c r="JOI795" s="168"/>
      <c r="JOJ795" s="168"/>
      <c r="JOK795" s="168"/>
      <c r="JOL795" s="168"/>
      <c r="JOM795" s="168"/>
      <c r="JON795" s="168"/>
      <c r="JOO795" s="168"/>
      <c r="JOP795" s="168"/>
      <c r="JOQ795" s="168"/>
      <c r="JOR795" s="168"/>
      <c r="JOS795" s="168"/>
      <c r="JOT795" s="168"/>
      <c r="JOU795" s="168"/>
      <c r="JOV795" s="168"/>
      <c r="JOW795" s="168"/>
      <c r="JOX795" s="168"/>
      <c r="JOY795" s="168"/>
      <c r="JOZ795" s="168"/>
      <c r="JPA795" s="168"/>
      <c r="JPB795" s="168"/>
      <c r="JPC795" s="168"/>
      <c r="JPD795" s="168"/>
      <c r="JPE795" s="168"/>
      <c r="JPF795" s="168"/>
      <c r="JPG795" s="168"/>
      <c r="JPH795" s="168"/>
      <c r="JPI795" s="168"/>
      <c r="JPJ795" s="168"/>
      <c r="JPK795" s="168"/>
      <c r="JPL795" s="168"/>
      <c r="JPM795" s="168"/>
      <c r="JPN795" s="168"/>
      <c r="JPO795" s="168"/>
      <c r="JPP795" s="168"/>
      <c r="JPQ795" s="168"/>
      <c r="JPR795" s="168"/>
      <c r="JPS795" s="168"/>
      <c r="JPT795" s="168"/>
      <c r="JPU795" s="508"/>
      <c r="JPV795" s="508"/>
      <c r="JPW795" s="508"/>
      <c r="JPX795" s="508"/>
      <c r="JPY795" s="508"/>
      <c r="JPZ795" s="508"/>
      <c r="JQA795" s="508"/>
      <c r="JQB795" s="508"/>
      <c r="JQC795" s="508"/>
      <c r="JQD795" s="508"/>
      <c r="JQE795" s="508"/>
      <c r="JQF795" s="508"/>
      <c r="JQG795" s="508"/>
      <c r="JQH795" s="508"/>
      <c r="JQI795" s="508"/>
      <c r="JQJ795" s="508"/>
      <c r="JQK795" s="508"/>
      <c r="JQL795" s="508"/>
      <c r="JQM795" s="508"/>
      <c r="JQN795" s="508"/>
      <c r="JQO795" s="508"/>
      <c r="JQP795" s="508"/>
      <c r="JQQ795" s="508"/>
      <c r="JQR795" s="508"/>
      <c r="JQS795" s="89"/>
      <c r="JQT795" s="89"/>
      <c r="JQU795" s="89"/>
      <c r="JQV795" s="89"/>
      <c r="JQW795" s="89"/>
      <c r="JQX795" s="508"/>
      <c r="JQY795" s="508"/>
      <c r="JQZ795" s="89"/>
      <c r="JRA795" s="89"/>
      <c r="JRB795" s="508"/>
      <c r="JRC795" s="508"/>
      <c r="JRD795" s="89"/>
      <c r="JRE795" s="89"/>
      <c r="JRF795" s="508"/>
      <c r="JRG795" s="508"/>
      <c r="JRH795" s="508"/>
      <c r="JRI795" s="508"/>
      <c r="JRJ795" s="508"/>
      <c r="JRK795" s="508"/>
      <c r="JRL795" s="508"/>
      <c r="JRM795" s="89"/>
      <c r="JRN795" s="89"/>
      <c r="JRO795" s="508"/>
      <c r="JRP795" s="508"/>
      <c r="JRQ795" s="89"/>
      <c r="JRR795" s="89"/>
      <c r="JRS795" s="508"/>
      <c r="JRT795" s="508"/>
      <c r="JRU795" s="508"/>
      <c r="JRV795" s="508"/>
      <c r="JRW795" s="508"/>
      <c r="JRX795" s="203"/>
      <c r="JRY795" s="107"/>
      <c r="JRZ795" s="508"/>
      <c r="JSA795" s="508"/>
      <c r="JSB795" s="508"/>
      <c r="JSC795" s="508"/>
      <c r="JSD795" s="508"/>
      <c r="JSE795" s="508"/>
      <c r="JSF795" s="508"/>
      <c r="JSG795" s="168"/>
      <c r="JSH795" s="168"/>
      <c r="JSI795" s="168"/>
      <c r="JSJ795" s="168"/>
      <c r="JSK795" s="168"/>
      <c r="JSL795" s="168"/>
      <c r="JSM795" s="168"/>
      <c r="JSN795" s="168"/>
      <c r="JSO795" s="168"/>
      <c r="JSP795" s="168"/>
      <c r="JSQ795" s="168"/>
      <c r="JSR795" s="168"/>
      <c r="JSS795" s="168"/>
      <c r="JST795" s="168"/>
      <c r="JSU795" s="168"/>
      <c r="JSV795" s="168"/>
      <c r="JSW795" s="168"/>
      <c r="JSX795" s="168"/>
      <c r="JSY795" s="168"/>
      <c r="JSZ795" s="168"/>
      <c r="JTA795" s="168"/>
      <c r="JTB795" s="168"/>
      <c r="JTC795" s="168"/>
      <c r="JTD795" s="168"/>
      <c r="JTE795" s="168"/>
      <c r="JTF795" s="168"/>
      <c r="JTG795" s="168"/>
      <c r="JTH795" s="168"/>
      <c r="JTI795" s="168"/>
      <c r="JTJ795" s="168"/>
      <c r="JTK795" s="168"/>
      <c r="JTL795" s="168"/>
      <c r="JTM795" s="168"/>
      <c r="JTN795" s="168"/>
      <c r="JTO795" s="168"/>
      <c r="JTP795" s="168"/>
      <c r="JTQ795" s="168"/>
      <c r="JTR795" s="168"/>
      <c r="JTS795" s="168"/>
      <c r="JTT795" s="168"/>
      <c r="JTU795" s="168"/>
      <c r="JTV795" s="168"/>
      <c r="JTW795" s="168"/>
      <c r="JTX795" s="168"/>
      <c r="JTY795" s="508"/>
      <c r="JTZ795" s="508"/>
      <c r="JUA795" s="508"/>
      <c r="JUB795" s="508"/>
      <c r="JUC795" s="508"/>
      <c r="JUD795" s="508"/>
      <c r="JUE795" s="508"/>
      <c r="JUF795" s="508"/>
      <c r="JUG795" s="508"/>
      <c r="JUH795" s="508"/>
      <c r="JUI795" s="508"/>
      <c r="JUJ795" s="508"/>
      <c r="JUK795" s="508"/>
      <c r="JUL795" s="508"/>
      <c r="JUM795" s="508"/>
      <c r="JUN795" s="508"/>
      <c r="JUO795" s="508"/>
      <c r="JUP795" s="508"/>
      <c r="JUQ795" s="508"/>
      <c r="JUR795" s="508"/>
      <c r="JUS795" s="508"/>
      <c r="JUT795" s="508"/>
      <c r="JUU795" s="508"/>
      <c r="JUV795" s="508"/>
      <c r="JUW795" s="89"/>
      <c r="JUX795" s="89"/>
      <c r="JUY795" s="89"/>
      <c r="JUZ795" s="89"/>
      <c r="JVA795" s="89"/>
      <c r="JVB795" s="508"/>
      <c r="JVC795" s="508"/>
      <c r="JVD795" s="89"/>
      <c r="JVE795" s="89"/>
      <c r="JVF795" s="508"/>
      <c r="JVG795" s="508"/>
      <c r="JVH795" s="89"/>
      <c r="JVI795" s="89"/>
      <c r="JVJ795" s="508"/>
      <c r="JVK795" s="508"/>
      <c r="JVL795" s="508"/>
      <c r="JVM795" s="508"/>
      <c r="JVN795" s="508"/>
      <c r="JVO795" s="508"/>
      <c r="JVP795" s="508"/>
      <c r="JVQ795" s="89"/>
      <c r="JVR795" s="89"/>
      <c r="JVS795" s="508"/>
      <c r="JVT795" s="508"/>
      <c r="JVU795" s="89"/>
      <c r="JVV795" s="89"/>
      <c r="JVW795" s="508"/>
      <c r="JVX795" s="508"/>
      <c r="JVY795" s="508"/>
      <c r="JVZ795" s="508"/>
      <c r="JWA795" s="508"/>
      <c r="JWB795" s="203"/>
      <c r="JWC795" s="107"/>
      <c r="JWD795" s="508"/>
      <c r="JWE795" s="508"/>
      <c r="JWF795" s="508"/>
      <c r="JWG795" s="508"/>
      <c r="JWH795" s="508"/>
      <c r="JWI795" s="508"/>
      <c r="JWJ795" s="508"/>
      <c r="JWK795" s="168"/>
      <c r="JWL795" s="168"/>
      <c r="JWM795" s="168"/>
      <c r="JWN795" s="168"/>
      <c r="JWO795" s="168"/>
      <c r="JWP795" s="168"/>
      <c r="JWQ795" s="168"/>
      <c r="JWR795" s="168"/>
      <c r="JWS795" s="168"/>
      <c r="JWT795" s="168"/>
      <c r="JWU795" s="168"/>
      <c r="JWV795" s="168"/>
      <c r="JWW795" s="168"/>
      <c r="JWX795" s="168"/>
      <c r="JWY795" s="168"/>
      <c r="JWZ795" s="168"/>
      <c r="JXA795" s="168"/>
      <c r="JXB795" s="168"/>
      <c r="JXC795" s="168"/>
      <c r="JXD795" s="168"/>
      <c r="JXE795" s="168"/>
      <c r="JXF795" s="168"/>
      <c r="JXG795" s="168"/>
      <c r="JXH795" s="168"/>
      <c r="JXI795" s="168"/>
      <c r="JXJ795" s="168"/>
      <c r="JXK795" s="168"/>
      <c r="JXL795" s="168"/>
      <c r="JXM795" s="168"/>
      <c r="JXN795" s="168"/>
      <c r="JXO795" s="168"/>
      <c r="JXP795" s="168"/>
      <c r="JXQ795" s="168"/>
      <c r="JXR795" s="168"/>
      <c r="JXS795" s="168"/>
      <c r="JXT795" s="168"/>
      <c r="JXU795" s="168"/>
      <c r="JXV795" s="168"/>
      <c r="JXW795" s="168"/>
      <c r="JXX795" s="168"/>
      <c r="JXY795" s="168"/>
      <c r="JXZ795" s="168"/>
      <c r="JYA795" s="168"/>
      <c r="JYB795" s="168"/>
      <c r="JYC795" s="508"/>
      <c r="JYD795" s="508"/>
      <c r="JYE795" s="508"/>
      <c r="JYF795" s="508"/>
      <c r="JYG795" s="508"/>
      <c r="JYH795" s="508"/>
      <c r="JYI795" s="508"/>
      <c r="JYJ795" s="508"/>
      <c r="JYK795" s="508"/>
      <c r="JYL795" s="508"/>
      <c r="JYM795" s="508"/>
      <c r="JYN795" s="508"/>
      <c r="JYO795" s="508"/>
      <c r="JYP795" s="508"/>
      <c r="JYQ795" s="508"/>
      <c r="JYR795" s="508"/>
      <c r="JYS795" s="508"/>
      <c r="JYT795" s="508"/>
      <c r="JYU795" s="508"/>
      <c r="JYV795" s="508"/>
      <c r="JYW795" s="508"/>
      <c r="JYX795" s="508"/>
      <c r="JYY795" s="508"/>
      <c r="JYZ795" s="508"/>
      <c r="JZA795" s="89"/>
      <c r="JZB795" s="89"/>
      <c r="JZC795" s="89"/>
      <c r="JZD795" s="89"/>
      <c r="JZE795" s="89"/>
      <c r="JZF795" s="508"/>
      <c r="JZG795" s="508"/>
      <c r="JZH795" s="89"/>
      <c r="JZI795" s="89"/>
      <c r="JZJ795" s="508"/>
      <c r="JZK795" s="508"/>
      <c r="JZL795" s="89"/>
      <c r="JZM795" s="89"/>
      <c r="JZN795" s="508"/>
      <c r="JZO795" s="508"/>
      <c r="JZP795" s="508"/>
      <c r="JZQ795" s="508"/>
      <c r="JZR795" s="508"/>
      <c r="JZS795" s="508"/>
      <c r="JZT795" s="508"/>
      <c r="JZU795" s="89"/>
      <c r="JZV795" s="89"/>
      <c r="JZW795" s="508"/>
      <c r="JZX795" s="508"/>
      <c r="JZY795" s="89"/>
      <c r="JZZ795" s="89"/>
      <c r="KAA795" s="508"/>
      <c r="KAB795" s="508"/>
      <c r="KAC795" s="508"/>
      <c r="KAD795" s="508"/>
      <c r="KAE795" s="508"/>
      <c r="KAF795" s="203"/>
      <c r="KAG795" s="107"/>
      <c r="KAH795" s="508"/>
      <c r="KAI795" s="508"/>
      <c r="KAJ795" s="508"/>
      <c r="KAK795" s="508"/>
      <c r="KAL795" s="508"/>
      <c r="KAM795" s="508"/>
      <c r="KAN795" s="508"/>
      <c r="KAO795" s="168"/>
      <c r="KAP795" s="168"/>
      <c r="KAQ795" s="168"/>
      <c r="KAR795" s="168"/>
      <c r="KAS795" s="168"/>
      <c r="KAT795" s="168"/>
      <c r="KAU795" s="168"/>
      <c r="KAV795" s="168"/>
      <c r="KAW795" s="168"/>
      <c r="KAX795" s="168"/>
      <c r="KAY795" s="168"/>
      <c r="KAZ795" s="168"/>
      <c r="KBA795" s="168"/>
      <c r="KBB795" s="168"/>
      <c r="KBC795" s="168"/>
      <c r="KBD795" s="168"/>
      <c r="KBE795" s="168"/>
      <c r="KBF795" s="168"/>
      <c r="KBG795" s="168"/>
      <c r="KBH795" s="168"/>
      <c r="KBI795" s="168"/>
      <c r="KBJ795" s="168"/>
      <c r="KBK795" s="168"/>
      <c r="KBL795" s="168"/>
      <c r="KBM795" s="168"/>
      <c r="KBN795" s="168"/>
      <c r="KBO795" s="168"/>
      <c r="KBP795" s="168"/>
      <c r="KBQ795" s="168"/>
      <c r="KBR795" s="168"/>
      <c r="KBS795" s="168"/>
      <c r="KBT795" s="168"/>
      <c r="KBU795" s="168"/>
      <c r="KBV795" s="168"/>
      <c r="KBW795" s="168"/>
      <c r="KBX795" s="168"/>
      <c r="KBY795" s="168"/>
      <c r="KBZ795" s="168"/>
      <c r="KCA795" s="168"/>
      <c r="KCB795" s="168"/>
      <c r="KCC795" s="168"/>
      <c r="KCD795" s="168"/>
      <c r="KCE795" s="168"/>
      <c r="KCF795" s="168"/>
      <c r="KCG795" s="508"/>
      <c r="KCH795" s="508"/>
      <c r="KCI795" s="508"/>
      <c r="KCJ795" s="508"/>
      <c r="KCK795" s="508"/>
      <c r="KCL795" s="508"/>
      <c r="KCM795" s="508"/>
      <c r="KCN795" s="508"/>
      <c r="KCO795" s="508"/>
      <c r="KCP795" s="508"/>
      <c r="KCQ795" s="508"/>
      <c r="KCR795" s="508"/>
      <c r="KCS795" s="508"/>
      <c r="KCT795" s="508"/>
      <c r="KCU795" s="508"/>
      <c r="KCV795" s="508"/>
      <c r="KCW795" s="508"/>
      <c r="KCX795" s="508"/>
      <c r="KCY795" s="508"/>
      <c r="KCZ795" s="508"/>
      <c r="KDA795" s="508"/>
      <c r="KDB795" s="508"/>
      <c r="KDC795" s="508"/>
      <c r="KDD795" s="508"/>
      <c r="KDE795" s="89"/>
      <c r="KDF795" s="89"/>
      <c r="KDG795" s="89"/>
      <c r="KDH795" s="89"/>
      <c r="KDI795" s="89"/>
      <c r="KDJ795" s="508"/>
      <c r="KDK795" s="508"/>
      <c r="KDL795" s="89"/>
      <c r="KDM795" s="89"/>
      <c r="KDN795" s="508"/>
      <c r="KDO795" s="508"/>
      <c r="KDP795" s="89"/>
      <c r="KDQ795" s="89"/>
      <c r="KDR795" s="508"/>
      <c r="KDS795" s="508"/>
      <c r="KDT795" s="508"/>
      <c r="KDU795" s="508"/>
      <c r="KDV795" s="508"/>
      <c r="KDW795" s="508"/>
      <c r="KDX795" s="508"/>
      <c r="KDY795" s="89"/>
      <c r="KDZ795" s="89"/>
      <c r="KEA795" s="508"/>
      <c r="KEB795" s="508"/>
      <c r="KEC795" s="89"/>
      <c r="KED795" s="89"/>
      <c r="KEE795" s="508"/>
      <c r="KEF795" s="508"/>
      <c r="KEG795" s="508"/>
      <c r="KEH795" s="508"/>
      <c r="KEI795" s="508"/>
      <c r="KEJ795" s="203"/>
      <c r="KEK795" s="107"/>
      <c r="KEL795" s="508"/>
      <c r="KEM795" s="508"/>
      <c r="KEN795" s="508"/>
      <c r="KEO795" s="508"/>
      <c r="KEP795" s="508"/>
      <c r="KEQ795" s="508"/>
      <c r="KER795" s="508"/>
      <c r="KES795" s="168"/>
      <c r="KET795" s="168"/>
      <c r="KEU795" s="168"/>
      <c r="KEV795" s="168"/>
      <c r="KEW795" s="168"/>
      <c r="KEX795" s="168"/>
      <c r="KEY795" s="168"/>
      <c r="KEZ795" s="168"/>
      <c r="KFA795" s="168"/>
      <c r="KFB795" s="168"/>
      <c r="KFC795" s="168"/>
      <c r="KFD795" s="168"/>
      <c r="KFE795" s="168"/>
      <c r="KFF795" s="168"/>
      <c r="KFG795" s="168"/>
      <c r="KFH795" s="168"/>
      <c r="KFI795" s="168"/>
      <c r="KFJ795" s="168"/>
      <c r="KFK795" s="168"/>
      <c r="KFL795" s="168"/>
      <c r="KFM795" s="168"/>
      <c r="KFN795" s="168"/>
      <c r="KFO795" s="168"/>
      <c r="KFP795" s="168"/>
      <c r="KFQ795" s="168"/>
      <c r="KFR795" s="168"/>
      <c r="KFS795" s="168"/>
      <c r="KFT795" s="168"/>
      <c r="KFU795" s="168"/>
      <c r="KFV795" s="168"/>
      <c r="KFW795" s="168"/>
      <c r="KFX795" s="168"/>
      <c r="KFY795" s="168"/>
      <c r="KFZ795" s="168"/>
      <c r="KGA795" s="168"/>
      <c r="KGB795" s="168"/>
      <c r="KGC795" s="168"/>
      <c r="KGD795" s="168"/>
      <c r="KGE795" s="168"/>
      <c r="KGF795" s="168"/>
      <c r="KGG795" s="168"/>
      <c r="KGH795" s="168"/>
      <c r="KGI795" s="168"/>
      <c r="KGJ795" s="168"/>
      <c r="KGK795" s="508"/>
      <c r="KGL795" s="508"/>
      <c r="KGM795" s="508"/>
      <c r="KGN795" s="508"/>
      <c r="KGO795" s="508"/>
      <c r="KGP795" s="508"/>
      <c r="KGQ795" s="508"/>
      <c r="KGR795" s="508"/>
      <c r="KGS795" s="508"/>
      <c r="KGT795" s="508"/>
      <c r="KGU795" s="508"/>
      <c r="KGV795" s="508"/>
      <c r="KGW795" s="508"/>
      <c r="KGX795" s="508"/>
      <c r="KGY795" s="508"/>
      <c r="KGZ795" s="508"/>
      <c r="KHA795" s="508"/>
      <c r="KHB795" s="508"/>
      <c r="KHC795" s="508"/>
      <c r="KHD795" s="508"/>
      <c r="KHE795" s="508"/>
      <c r="KHF795" s="508"/>
      <c r="KHG795" s="508"/>
      <c r="KHH795" s="508"/>
      <c r="KHI795" s="89"/>
      <c r="KHJ795" s="89"/>
      <c r="KHK795" s="89"/>
      <c r="KHL795" s="89"/>
      <c r="KHM795" s="89"/>
      <c r="KHN795" s="508"/>
      <c r="KHO795" s="508"/>
      <c r="KHP795" s="89"/>
      <c r="KHQ795" s="89"/>
      <c r="KHR795" s="508"/>
      <c r="KHS795" s="508"/>
      <c r="KHT795" s="89"/>
      <c r="KHU795" s="89"/>
      <c r="KHV795" s="508"/>
      <c r="KHW795" s="508"/>
      <c r="KHX795" s="508"/>
      <c r="KHY795" s="508"/>
      <c r="KHZ795" s="508"/>
      <c r="KIA795" s="508"/>
      <c r="KIB795" s="508"/>
      <c r="KIC795" s="89"/>
      <c r="KID795" s="89"/>
      <c r="KIE795" s="508"/>
      <c r="KIF795" s="508"/>
      <c r="KIG795" s="89"/>
      <c r="KIH795" s="89"/>
      <c r="KII795" s="508"/>
      <c r="KIJ795" s="508"/>
      <c r="KIK795" s="508"/>
      <c r="KIL795" s="508"/>
      <c r="KIM795" s="508"/>
      <c r="KIN795" s="203"/>
      <c r="KIO795" s="107"/>
      <c r="KIP795" s="508"/>
      <c r="KIQ795" s="508"/>
      <c r="KIR795" s="508"/>
      <c r="KIS795" s="508"/>
      <c r="KIT795" s="508"/>
      <c r="KIU795" s="508"/>
      <c r="KIV795" s="508"/>
      <c r="KIW795" s="168"/>
      <c r="KIX795" s="168"/>
      <c r="KIY795" s="168"/>
      <c r="KIZ795" s="168"/>
      <c r="KJA795" s="168"/>
      <c r="KJB795" s="168"/>
      <c r="KJC795" s="168"/>
      <c r="KJD795" s="168"/>
      <c r="KJE795" s="168"/>
      <c r="KJF795" s="168"/>
      <c r="KJG795" s="168"/>
      <c r="KJH795" s="168"/>
      <c r="KJI795" s="168"/>
      <c r="KJJ795" s="168"/>
      <c r="KJK795" s="168"/>
      <c r="KJL795" s="168"/>
      <c r="KJM795" s="168"/>
      <c r="KJN795" s="168"/>
      <c r="KJO795" s="168"/>
      <c r="KJP795" s="168"/>
      <c r="KJQ795" s="168"/>
      <c r="KJR795" s="168"/>
      <c r="KJS795" s="168"/>
      <c r="KJT795" s="168"/>
      <c r="KJU795" s="168"/>
      <c r="KJV795" s="168"/>
      <c r="KJW795" s="168"/>
      <c r="KJX795" s="168"/>
      <c r="KJY795" s="168"/>
      <c r="KJZ795" s="168"/>
      <c r="KKA795" s="168"/>
      <c r="KKB795" s="168"/>
      <c r="KKC795" s="168"/>
      <c r="KKD795" s="168"/>
      <c r="KKE795" s="168"/>
      <c r="KKF795" s="168"/>
      <c r="KKG795" s="168"/>
      <c r="KKH795" s="168"/>
      <c r="KKI795" s="168"/>
      <c r="KKJ795" s="168"/>
      <c r="KKK795" s="168"/>
      <c r="KKL795" s="168"/>
      <c r="KKM795" s="168"/>
      <c r="KKN795" s="168"/>
      <c r="KKO795" s="508"/>
      <c r="KKP795" s="508"/>
      <c r="KKQ795" s="508"/>
      <c r="KKR795" s="508"/>
      <c r="KKS795" s="508"/>
      <c r="KKT795" s="508"/>
      <c r="KKU795" s="508"/>
      <c r="KKV795" s="508"/>
      <c r="KKW795" s="508"/>
      <c r="KKX795" s="508"/>
      <c r="KKY795" s="508"/>
      <c r="KKZ795" s="508"/>
      <c r="KLA795" s="508"/>
      <c r="KLB795" s="508"/>
      <c r="KLC795" s="508"/>
      <c r="KLD795" s="508"/>
      <c r="KLE795" s="508"/>
      <c r="KLF795" s="508"/>
      <c r="KLG795" s="508"/>
      <c r="KLH795" s="508"/>
      <c r="KLI795" s="508"/>
      <c r="KLJ795" s="508"/>
      <c r="KLK795" s="508"/>
      <c r="KLL795" s="508"/>
      <c r="KLM795" s="89"/>
      <c r="KLN795" s="89"/>
      <c r="KLO795" s="89"/>
      <c r="KLP795" s="89"/>
      <c r="KLQ795" s="89"/>
      <c r="KLR795" s="508"/>
      <c r="KLS795" s="508"/>
      <c r="KLT795" s="89"/>
      <c r="KLU795" s="89"/>
      <c r="KLV795" s="508"/>
      <c r="KLW795" s="508"/>
      <c r="KLX795" s="89"/>
      <c r="KLY795" s="89"/>
      <c r="KLZ795" s="508"/>
      <c r="KMA795" s="508"/>
      <c r="KMB795" s="508"/>
      <c r="KMC795" s="508"/>
      <c r="KMD795" s="508"/>
      <c r="KME795" s="508"/>
      <c r="KMF795" s="508"/>
      <c r="KMG795" s="89"/>
      <c r="KMH795" s="89"/>
      <c r="KMI795" s="508"/>
      <c r="KMJ795" s="508"/>
      <c r="KMK795" s="89"/>
      <c r="KML795" s="89"/>
      <c r="KMM795" s="508"/>
      <c r="KMN795" s="508"/>
      <c r="KMO795" s="508"/>
      <c r="KMP795" s="508"/>
      <c r="KMQ795" s="508"/>
      <c r="KMR795" s="203"/>
      <c r="KMS795" s="107"/>
      <c r="KMT795" s="508"/>
      <c r="KMU795" s="508"/>
      <c r="KMV795" s="508"/>
      <c r="KMW795" s="508"/>
      <c r="KMX795" s="508"/>
      <c r="KMY795" s="508"/>
      <c r="KMZ795" s="508"/>
      <c r="KNA795" s="168"/>
      <c r="KNB795" s="168"/>
      <c r="KNC795" s="168"/>
      <c r="KND795" s="168"/>
      <c r="KNE795" s="168"/>
      <c r="KNF795" s="168"/>
      <c r="KNG795" s="168"/>
      <c r="KNH795" s="168"/>
      <c r="KNI795" s="168"/>
      <c r="KNJ795" s="168"/>
      <c r="KNK795" s="168"/>
      <c r="KNL795" s="168"/>
      <c r="KNM795" s="168"/>
      <c r="KNN795" s="168"/>
      <c r="KNO795" s="168"/>
      <c r="KNP795" s="168"/>
      <c r="KNQ795" s="168"/>
      <c r="KNR795" s="168"/>
      <c r="KNS795" s="168"/>
      <c r="KNT795" s="168"/>
      <c r="KNU795" s="168"/>
      <c r="KNV795" s="168"/>
      <c r="KNW795" s="168"/>
      <c r="KNX795" s="168"/>
      <c r="KNY795" s="168"/>
      <c r="KNZ795" s="168"/>
      <c r="KOA795" s="168"/>
      <c r="KOB795" s="168"/>
      <c r="KOC795" s="168"/>
      <c r="KOD795" s="168"/>
      <c r="KOE795" s="168"/>
      <c r="KOF795" s="168"/>
      <c r="KOG795" s="168"/>
      <c r="KOH795" s="168"/>
      <c r="KOI795" s="168"/>
      <c r="KOJ795" s="168"/>
      <c r="KOK795" s="168"/>
      <c r="KOL795" s="168"/>
      <c r="KOM795" s="168"/>
      <c r="KON795" s="168"/>
      <c r="KOO795" s="168"/>
      <c r="KOP795" s="168"/>
      <c r="KOQ795" s="168"/>
      <c r="KOR795" s="168"/>
      <c r="KOS795" s="508"/>
      <c r="KOT795" s="508"/>
      <c r="KOU795" s="508"/>
      <c r="KOV795" s="508"/>
      <c r="KOW795" s="508"/>
      <c r="KOX795" s="508"/>
      <c r="KOY795" s="508"/>
      <c r="KOZ795" s="508"/>
      <c r="KPA795" s="508"/>
      <c r="KPB795" s="508"/>
      <c r="KPC795" s="508"/>
      <c r="KPD795" s="508"/>
      <c r="KPE795" s="508"/>
      <c r="KPF795" s="508"/>
      <c r="KPG795" s="508"/>
      <c r="KPH795" s="508"/>
      <c r="KPI795" s="508"/>
      <c r="KPJ795" s="508"/>
      <c r="KPK795" s="508"/>
      <c r="KPL795" s="508"/>
      <c r="KPM795" s="508"/>
      <c r="KPN795" s="508"/>
      <c r="KPO795" s="508"/>
      <c r="KPP795" s="508"/>
      <c r="KPQ795" s="89"/>
      <c r="KPR795" s="89"/>
      <c r="KPS795" s="89"/>
      <c r="KPT795" s="89"/>
      <c r="KPU795" s="89"/>
      <c r="KPV795" s="508"/>
      <c r="KPW795" s="508"/>
      <c r="KPX795" s="89"/>
      <c r="KPY795" s="89"/>
      <c r="KPZ795" s="508"/>
      <c r="KQA795" s="508"/>
      <c r="KQB795" s="89"/>
      <c r="KQC795" s="89"/>
      <c r="KQD795" s="508"/>
      <c r="KQE795" s="508"/>
      <c r="KQF795" s="508"/>
      <c r="KQG795" s="508"/>
      <c r="KQH795" s="508"/>
      <c r="KQI795" s="508"/>
      <c r="KQJ795" s="508"/>
      <c r="KQK795" s="89"/>
      <c r="KQL795" s="89"/>
      <c r="KQM795" s="508"/>
      <c r="KQN795" s="508"/>
      <c r="KQO795" s="89"/>
      <c r="KQP795" s="89"/>
      <c r="KQQ795" s="508"/>
      <c r="KQR795" s="508"/>
      <c r="KQS795" s="508"/>
      <c r="KQT795" s="508"/>
      <c r="KQU795" s="508"/>
      <c r="KQV795" s="203"/>
      <c r="KQW795" s="107"/>
      <c r="KQX795" s="508"/>
      <c r="KQY795" s="508"/>
      <c r="KQZ795" s="508"/>
      <c r="KRA795" s="508"/>
      <c r="KRB795" s="508"/>
      <c r="KRC795" s="508"/>
      <c r="KRD795" s="508"/>
      <c r="KRE795" s="168"/>
      <c r="KRF795" s="168"/>
      <c r="KRG795" s="168"/>
      <c r="KRH795" s="168"/>
      <c r="KRI795" s="168"/>
      <c r="KRJ795" s="168"/>
      <c r="KRK795" s="168"/>
      <c r="KRL795" s="168"/>
      <c r="KRM795" s="168"/>
      <c r="KRN795" s="168"/>
      <c r="KRO795" s="168"/>
      <c r="KRP795" s="168"/>
      <c r="KRQ795" s="168"/>
      <c r="KRR795" s="168"/>
      <c r="KRS795" s="168"/>
      <c r="KRT795" s="168"/>
      <c r="KRU795" s="168"/>
      <c r="KRV795" s="168"/>
      <c r="KRW795" s="168"/>
      <c r="KRX795" s="168"/>
      <c r="KRY795" s="168"/>
      <c r="KRZ795" s="168"/>
      <c r="KSA795" s="168"/>
      <c r="KSB795" s="168"/>
      <c r="KSC795" s="168"/>
      <c r="KSD795" s="168"/>
      <c r="KSE795" s="168"/>
      <c r="KSF795" s="168"/>
      <c r="KSG795" s="168"/>
      <c r="KSH795" s="168"/>
      <c r="KSI795" s="168"/>
      <c r="KSJ795" s="168"/>
      <c r="KSK795" s="168"/>
      <c r="KSL795" s="168"/>
      <c r="KSM795" s="168"/>
      <c r="KSN795" s="168"/>
      <c r="KSO795" s="168"/>
      <c r="KSP795" s="168"/>
      <c r="KSQ795" s="168"/>
      <c r="KSR795" s="168"/>
      <c r="KSS795" s="168"/>
      <c r="KST795" s="168"/>
      <c r="KSU795" s="168"/>
      <c r="KSV795" s="168"/>
      <c r="KSW795" s="508"/>
      <c r="KSX795" s="508"/>
      <c r="KSY795" s="508"/>
      <c r="KSZ795" s="508"/>
      <c r="KTA795" s="508"/>
      <c r="KTB795" s="508"/>
      <c r="KTC795" s="508"/>
      <c r="KTD795" s="508"/>
      <c r="KTE795" s="508"/>
      <c r="KTF795" s="508"/>
      <c r="KTG795" s="508"/>
      <c r="KTH795" s="508"/>
      <c r="KTI795" s="508"/>
      <c r="KTJ795" s="508"/>
      <c r="KTK795" s="508"/>
      <c r="KTL795" s="508"/>
      <c r="KTM795" s="508"/>
      <c r="KTN795" s="508"/>
      <c r="KTO795" s="508"/>
      <c r="KTP795" s="508"/>
      <c r="KTQ795" s="508"/>
      <c r="KTR795" s="508"/>
      <c r="KTS795" s="508"/>
      <c r="KTT795" s="508"/>
      <c r="KTU795" s="89"/>
      <c r="KTV795" s="89"/>
      <c r="KTW795" s="89"/>
      <c r="KTX795" s="89"/>
      <c r="KTY795" s="89"/>
      <c r="KTZ795" s="508"/>
      <c r="KUA795" s="508"/>
      <c r="KUB795" s="89"/>
      <c r="KUC795" s="89"/>
      <c r="KUD795" s="508"/>
      <c r="KUE795" s="508"/>
      <c r="KUF795" s="89"/>
      <c r="KUG795" s="89"/>
      <c r="KUH795" s="508"/>
      <c r="KUI795" s="508"/>
      <c r="KUJ795" s="508"/>
      <c r="KUK795" s="508"/>
      <c r="KUL795" s="508"/>
      <c r="KUM795" s="508"/>
      <c r="KUN795" s="508"/>
      <c r="KUO795" s="89"/>
      <c r="KUP795" s="89"/>
      <c r="KUQ795" s="508"/>
      <c r="KUR795" s="508"/>
      <c r="KUS795" s="89"/>
      <c r="KUT795" s="89"/>
      <c r="KUU795" s="508"/>
      <c r="KUV795" s="508"/>
      <c r="KUW795" s="508"/>
      <c r="KUX795" s="508"/>
      <c r="KUY795" s="508"/>
      <c r="KUZ795" s="203"/>
      <c r="KVA795" s="107"/>
      <c r="KVB795" s="508"/>
      <c r="KVC795" s="508"/>
      <c r="KVD795" s="508"/>
      <c r="KVE795" s="508"/>
      <c r="KVF795" s="508"/>
      <c r="KVG795" s="508"/>
      <c r="KVH795" s="508"/>
      <c r="KVI795" s="168"/>
      <c r="KVJ795" s="168"/>
      <c r="KVK795" s="168"/>
      <c r="KVL795" s="168"/>
      <c r="KVM795" s="168"/>
      <c r="KVN795" s="168"/>
      <c r="KVO795" s="168"/>
      <c r="KVP795" s="168"/>
      <c r="KVQ795" s="168"/>
      <c r="KVR795" s="168"/>
      <c r="KVS795" s="168"/>
      <c r="KVT795" s="168"/>
      <c r="KVU795" s="168"/>
      <c r="KVV795" s="168"/>
      <c r="KVW795" s="168"/>
      <c r="KVX795" s="168"/>
      <c r="KVY795" s="168"/>
      <c r="KVZ795" s="168"/>
      <c r="KWA795" s="168"/>
      <c r="KWB795" s="168"/>
      <c r="KWC795" s="168"/>
      <c r="KWD795" s="168"/>
      <c r="KWE795" s="168"/>
      <c r="KWF795" s="168"/>
      <c r="KWG795" s="168"/>
      <c r="KWH795" s="168"/>
      <c r="KWI795" s="168"/>
      <c r="KWJ795" s="168"/>
      <c r="KWK795" s="168"/>
      <c r="KWL795" s="168"/>
      <c r="KWM795" s="168"/>
      <c r="KWN795" s="168"/>
      <c r="KWO795" s="168"/>
      <c r="KWP795" s="168"/>
      <c r="KWQ795" s="168"/>
      <c r="KWR795" s="168"/>
      <c r="KWS795" s="168"/>
      <c r="KWT795" s="168"/>
      <c r="KWU795" s="168"/>
      <c r="KWV795" s="168"/>
      <c r="KWW795" s="168"/>
      <c r="KWX795" s="168"/>
      <c r="KWY795" s="168"/>
      <c r="KWZ795" s="168"/>
      <c r="KXA795" s="508"/>
      <c r="KXB795" s="508"/>
      <c r="KXC795" s="508"/>
      <c r="KXD795" s="508"/>
      <c r="KXE795" s="508"/>
      <c r="KXF795" s="508"/>
      <c r="KXG795" s="508"/>
      <c r="KXH795" s="508"/>
      <c r="KXI795" s="508"/>
      <c r="KXJ795" s="508"/>
      <c r="KXK795" s="508"/>
      <c r="KXL795" s="508"/>
      <c r="KXM795" s="508"/>
      <c r="KXN795" s="508"/>
      <c r="KXO795" s="508"/>
      <c r="KXP795" s="508"/>
      <c r="KXQ795" s="508"/>
      <c r="KXR795" s="508"/>
      <c r="KXS795" s="508"/>
      <c r="KXT795" s="508"/>
      <c r="KXU795" s="508"/>
      <c r="KXV795" s="508"/>
      <c r="KXW795" s="508"/>
      <c r="KXX795" s="508"/>
      <c r="KXY795" s="89"/>
      <c r="KXZ795" s="89"/>
      <c r="KYA795" s="89"/>
      <c r="KYB795" s="89"/>
      <c r="KYC795" s="89"/>
      <c r="KYD795" s="508"/>
      <c r="KYE795" s="508"/>
      <c r="KYF795" s="89"/>
      <c r="KYG795" s="89"/>
      <c r="KYH795" s="508"/>
      <c r="KYI795" s="508"/>
      <c r="KYJ795" s="89"/>
      <c r="KYK795" s="89"/>
      <c r="KYL795" s="508"/>
      <c r="KYM795" s="508"/>
      <c r="KYN795" s="508"/>
      <c r="KYO795" s="508"/>
      <c r="KYP795" s="508"/>
      <c r="KYQ795" s="508"/>
      <c r="KYR795" s="508"/>
      <c r="KYS795" s="89"/>
      <c r="KYT795" s="89"/>
      <c r="KYU795" s="508"/>
      <c r="KYV795" s="508"/>
      <c r="KYW795" s="89"/>
      <c r="KYX795" s="89"/>
      <c r="KYY795" s="508"/>
      <c r="KYZ795" s="508"/>
      <c r="KZA795" s="508"/>
      <c r="KZB795" s="508"/>
      <c r="KZC795" s="508"/>
      <c r="KZD795" s="203"/>
      <c r="KZE795" s="107"/>
      <c r="KZF795" s="508"/>
      <c r="KZG795" s="508"/>
      <c r="KZH795" s="508"/>
      <c r="KZI795" s="508"/>
      <c r="KZJ795" s="508"/>
      <c r="KZK795" s="508"/>
      <c r="KZL795" s="508"/>
      <c r="KZM795" s="168"/>
      <c r="KZN795" s="168"/>
      <c r="KZO795" s="168"/>
      <c r="KZP795" s="168"/>
      <c r="KZQ795" s="168"/>
      <c r="KZR795" s="168"/>
      <c r="KZS795" s="168"/>
      <c r="KZT795" s="168"/>
      <c r="KZU795" s="168"/>
      <c r="KZV795" s="168"/>
      <c r="KZW795" s="168"/>
      <c r="KZX795" s="168"/>
      <c r="KZY795" s="168"/>
      <c r="KZZ795" s="168"/>
      <c r="LAA795" s="168"/>
      <c r="LAB795" s="168"/>
      <c r="LAC795" s="168"/>
      <c r="LAD795" s="168"/>
      <c r="LAE795" s="168"/>
      <c r="LAF795" s="168"/>
      <c r="LAG795" s="168"/>
      <c r="LAH795" s="168"/>
      <c r="LAI795" s="168"/>
      <c r="LAJ795" s="168"/>
      <c r="LAK795" s="168"/>
      <c r="LAL795" s="168"/>
      <c r="LAM795" s="168"/>
      <c r="LAN795" s="168"/>
      <c r="LAO795" s="168"/>
      <c r="LAP795" s="168"/>
      <c r="LAQ795" s="168"/>
      <c r="LAR795" s="168"/>
      <c r="LAS795" s="168"/>
      <c r="LAT795" s="168"/>
      <c r="LAU795" s="168"/>
      <c r="LAV795" s="168"/>
      <c r="LAW795" s="168"/>
      <c r="LAX795" s="168"/>
      <c r="LAY795" s="168"/>
      <c r="LAZ795" s="168"/>
      <c r="LBA795" s="168"/>
      <c r="LBB795" s="168"/>
      <c r="LBC795" s="168"/>
      <c r="LBD795" s="168"/>
      <c r="LBE795" s="508"/>
      <c r="LBF795" s="508"/>
      <c r="LBG795" s="508"/>
      <c r="LBH795" s="508"/>
      <c r="LBI795" s="508"/>
      <c r="LBJ795" s="508"/>
      <c r="LBK795" s="508"/>
      <c r="LBL795" s="508"/>
      <c r="LBM795" s="508"/>
      <c r="LBN795" s="508"/>
      <c r="LBO795" s="508"/>
      <c r="LBP795" s="508"/>
      <c r="LBQ795" s="508"/>
      <c r="LBR795" s="508"/>
      <c r="LBS795" s="508"/>
      <c r="LBT795" s="508"/>
      <c r="LBU795" s="508"/>
      <c r="LBV795" s="508"/>
      <c r="LBW795" s="508"/>
      <c r="LBX795" s="508"/>
      <c r="LBY795" s="508"/>
      <c r="LBZ795" s="508"/>
      <c r="LCA795" s="508"/>
      <c r="LCB795" s="508"/>
      <c r="LCC795" s="89"/>
      <c r="LCD795" s="89"/>
      <c r="LCE795" s="89"/>
      <c r="LCF795" s="89"/>
      <c r="LCG795" s="89"/>
      <c r="LCH795" s="508"/>
      <c r="LCI795" s="508"/>
      <c r="LCJ795" s="89"/>
      <c r="LCK795" s="89"/>
      <c r="LCL795" s="508"/>
      <c r="LCM795" s="508"/>
      <c r="LCN795" s="89"/>
      <c r="LCO795" s="89"/>
      <c r="LCP795" s="508"/>
      <c r="LCQ795" s="508"/>
      <c r="LCR795" s="508"/>
      <c r="LCS795" s="508"/>
      <c r="LCT795" s="508"/>
      <c r="LCU795" s="508"/>
      <c r="LCV795" s="508"/>
      <c r="LCW795" s="89"/>
      <c r="LCX795" s="89"/>
      <c r="LCY795" s="508"/>
      <c r="LCZ795" s="508"/>
      <c r="LDA795" s="89"/>
      <c r="LDB795" s="89"/>
      <c r="LDC795" s="508"/>
      <c r="LDD795" s="508"/>
      <c r="LDE795" s="508"/>
      <c r="LDF795" s="508"/>
      <c r="LDG795" s="508"/>
      <c r="LDH795" s="203"/>
      <c r="LDI795" s="107"/>
      <c r="LDJ795" s="508"/>
      <c r="LDK795" s="508"/>
      <c r="LDL795" s="508"/>
      <c r="LDM795" s="508"/>
      <c r="LDN795" s="508"/>
      <c r="LDO795" s="508"/>
      <c r="LDP795" s="508"/>
      <c r="LDQ795" s="168"/>
      <c r="LDR795" s="168"/>
      <c r="LDS795" s="168"/>
      <c r="LDT795" s="168"/>
      <c r="LDU795" s="168"/>
      <c r="LDV795" s="168"/>
      <c r="LDW795" s="168"/>
      <c r="LDX795" s="168"/>
      <c r="LDY795" s="168"/>
      <c r="LDZ795" s="168"/>
      <c r="LEA795" s="168"/>
      <c r="LEB795" s="168"/>
      <c r="LEC795" s="168"/>
      <c r="LED795" s="168"/>
      <c r="LEE795" s="168"/>
      <c r="LEF795" s="168"/>
      <c r="LEG795" s="168"/>
      <c r="LEH795" s="168"/>
      <c r="LEI795" s="168"/>
      <c r="LEJ795" s="168"/>
      <c r="LEK795" s="168"/>
      <c r="LEL795" s="168"/>
      <c r="LEM795" s="168"/>
      <c r="LEN795" s="168"/>
      <c r="LEO795" s="168"/>
      <c r="LEP795" s="168"/>
      <c r="LEQ795" s="168"/>
      <c r="LER795" s="168"/>
      <c r="LES795" s="168"/>
      <c r="LET795" s="168"/>
      <c r="LEU795" s="168"/>
      <c r="LEV795" s="168"/>
      <c r="LEW795" s="168"/>
      <c r="LEX795" s="168"/>
      <c r="LEY795" s="168"/>
      <c r="LEZ795" s="168"/>
      <c r="LFA795" s="168"/>
      <c r="LFB795" s="168"/>
      <c r="LFC795" s="168"/>
      <c r="LFD795" s="168"/>
      <c r="LFE795" s="168"/>
      <c r="LFF795" s="168"/>
      <c r="LFG795" s="168"/>
      <c r="LFH795" s="168"/>
      <c r="LFI795" s="508"/>
      <c r="LFJ795" s="508"/>
      <c r="LFK795" s="508"/>
      <c r="LFL795" s="508"/>
      <c r="LFM795" s="508"/>
      <c r="LFN795" s="508"/>
      <c r="LFO795" s="508"/>
      <c r="LFP795" s="508"/>
      <c r="LFQ795" s="508"/>
      <c r="LFR795" s="508"/>
      <c r="LFS795" s="508"/>
      <c r="LFT795" s="508"/>
      <c r="LFU795" s="508"/>
      <c r="LFV795" s="508"/>
      <c r="LFW795" s="508"/>
      <c r="LFX795" s="508"/>
      <c r="LFY795" s="508"/>
      <c r="LFZ795" s="508"/>
      <c r="LGA795" s="508"/>
      <c r="LGB795" s="508"/>
      <c r="LGC795" s="508"/>
      <c r="LGD795" s="508"/>
      <c r="LGE795" s="508"/>
      <c r="LGF795" s="508"/>
      <c r="LGG795" s="89"/>
      <c r="LGH795" s="89"/>
      <c r="LGI795" s="89"/>
      <c r="LGJ795" s="89"/>
      <c r="LGK795" s="89"/>
      <c r="LGL795" s="508"/>
      <c r="LGM795" s="508"/>
      <c r="LGN795" s="89"/>
      <c r="LGO795" s="89"/>
      <c r="LGP795" s="508"/>
      <c r="LGQ795" s="508"/>
      <c r="LGR795" s="89"/>
      <c r="LGS795" s="89"/>
      <c r="LGT795" s="508"/>
      <c r="LGU795" s="508"/>
      <c r="LGV795" s="508"/>
      <c r="LGW795" s="508"/>
      <c r="LGX795" s="508"/>
      <c r="LGY795" s="508"/>
      <c r="LGZ795" s="508"/>
      <c r="LHA795" s="89"/>
      <c r="LHB795" s="89"/>
      <c r="LHC795" s="508"/>
      <c r="LHD795" s="508"/>
      <c r="LHE795" s="89"/>
      <c r="LHF795" s="89"/>
      <c r="LHG795" s="508"/>
      <c r="LHH795" s="508"/>
      <c r="LHI795" s="508"/>
      <c r="LHJ795" s="508"/>
      <c r="LHK795" s="508"/>
      <c r="LHL795" s="203"/>
      <c r="LHM795" s="107"/>
      <c r="LHN795" s="508"/>
      <c r="LHO795" s="508"/>
      <c r="LHP795" s="508"/>
      <c r="LHQ795" s="508"/>
      <c r="LHR795" s="508"/>
      <c r="LHS795" s="508"/>
      <c r="LHT795" s="508"/>
      <c r="LHU795" s="168"/>
      <c r="LHV795" s="168"/>
      <c r="LHW795" s="168"/>
      <c r="LHX795" s="168"/>
      <c r="LHY795" s="168"/>
      <c r="LHZ795" s="168"/>
      <c r="LIA795" s="168"/>
      <c r="LIB795" s="168"/>
      <c r="LIC795" s="168"/>
      <c r="LID795" s="168"/>
      <c r="LIE795" s="168"/>
      <c r="LIF795" s="168"/>
      <c r="LIG795" s="168"/>
      <c r="LIH795" s="168"/>
      <c r="LII795" s="168"/>
      <c r="LIJ795" s="168"/>
      <c r="LIK795" s="168"/>
      <c r="LIL795" s="168"/>
      <c r="LIM795" s="168"/>
      <c r="LIN795" s="168"/>
      <c r="LIO795" s="168"/>
      <c r="LIP795" s="168"/>
      <c r="LIQ795" s="168"/>
      <c r="LIR795" s="168"/>
      <c r="LIS795" s="168"/>
      <c r="LIT795" s="168"/>
      <c r="LIU795" s="168"/>
      <c r="LIV795" s="168"/>
      <c r="LIW795" s="168"/>
      <c r="LIX795" s="168"/>
      <c r="LIY795" s="168"/>
      <c r="LIZ795" s="168"/>
      <c r="LJA795" s="168"/>
      <c r="LJB795" s="168"/>
      <c r="LJC795" s="168"/>
      <c r="LJD795" s="168"/>
      <c r="LJE795" s="168"/>
      <c r="LJF795" s="168"/>
      <c r="LJG795" s="168"/>
      <c r="LJH795" s="168"/>
      <c r="LJI795" s="168"/>
      <c r="LJJ795" s="168"/>
      <c r="LJK795" s="168"/>
      <c r="LJL795" s="168"/>
      <c r="LJM795" s="508"/>
      <c r="LJN795" s="508"/>
      <c r="LJO795" s="508"/>
      <c r="LJP795" s="508"/>
      <c r="LJQ795" s="508"/>
      <c r="LJR795" s="508"/>
      <c r="LJS795" s="508"/>
      <c r="LJT795" s="508"/>
      <c r="LJU795" s="508"/>
      <c r="LJV795" s="508"/>
      <c r="LJW795" s="508"/>
      <c r="LJX795" s="508"/>
      <c r="LJY795" s="508"/>
      <c r="LJZ795" s="508"/>
      <c r="LKA795" s="508"/>
      <c r="LKB795" s="508"/>
      <c r="LKC795" s="508"/>
      <c r="LKD795" s="508"/>
      <c r="LKE795" s="508"/>
      <c r="LKF795" s="508"/>
      <c r="LKG795" s="508"/>
      <c r="LKH795" s="508"/>
      <c r="LKI795" s="508"/>
      <c r="LKJ795" s="508"/>
      <c r="LKK795" s="89"/>
      <c r="LKL795" s="89"/>
      <c r="LKM795" s="89"/>
      <c r="LKN795" s="89"/>
      <c r="LKO795" s="89"/>
      <c r="LKP795" s="508"/>
      <c r="LKQ795" s="508"/>
      <c r="LKR795" s="89"/>
      <c r="LKS795" s="89"/>
      <c r="LKT795" s="508"/>
      <c r="LKU795" s="508"/>
      <c r="LKV795" s="89"/>
      <c r="LKW795" s="89"/>
      <c r="LKX795" s="508"/>
      <c r="LKY795" s="508"/>
      <c r="LKZ795" s="508"/>
      <c r="LLA795" s="508"/>
      <c r="LLB795" s="508"/>
      <c r="LLC795" s="508"/>
      <c r="LLD795" s="508"/>
      <c r="LLE795" s="89"/>
      <c r="LLF795" s="89"/>
      <c r="LLG795" s="508"/>
      <c r="LLH795" s="508"/>
      <c r="LLI795" s="89"/>
      <c r="LLJ795" s="89"/>
      <c r="LLK795" s="508"/>
      <c r="LLL795" s="508"/>
      <c r="LLM795" s="508"/>
      <c r="LLN795" s="508"/>
      <c r="LLO795" s="508"/>
      <c r="LLP795" s="203"/>
      <c r="LLQ795" s="107"/>
      <c r="LLR795" s="508"/>
      <c r="LLS795" s="508"/>
      <c r="LLT795" s="508"/>
      <c r="LLU795" s="508"/>
      <c r="LLV795" s="508"/>
      <c r="LLW795" s="508"/>
      <c r="LLX795" s="508"/>
      <c r="LLY795" s="168"/>
      <c r="LLZ795" s="168"/>
      <c r="LMA795" s="168"/>
      <c r="LMB795" s="168"/>
      <c r="LMC795" s="168"/>
      <c r="LMD795" s="168"/>
      <c r="LME795" s="168"/>
      <c r="LMF795" s="168"/>
      <c r="LMG795" s="168"/>
      <c r="LMH795" s="168"/>
      <c r="LMI795" s="168"/>
      <c r="LMJ795" s="168"/>
      <c r="LMK795" s="168"/>
      <c r="LML795" s="168"/>
      <c r="LMM795" s="168"/>
      <c r="LMN795" s="168"/>
      <c r="LMO795" s="168"/>
      <c r="LMP795" s="168"/>
      <c r="LMQ795" s="168"/>
      <c r="LMR795" s="168"/>
      <c r="LMS795" s="168"/>
      <c r="LMT795" s="168"/>
      <c r="LMU795" s="168"/>
      <c r="LMV795" s="168"/>
      <c r="LMW795" s="168"/>
      <c r="LMX795" s="168"/>
      <c r="LMY795" s="168"/>
      <c r="LMZ795" s="168"/>
      <c r="LNA795" s="168"/>
      <c r="LNB795" s="168"/>
      <c r="LNC795" s="168"/>
      <c r="LND795" s="168"/>
      <c r="LNE795" s="168"/>
      <c r="LNF795" s="168"/>
      <c r="LNG795" s="168"/>
      <c r="LNH795" s="168"/>
      <c r="LNI795" s="168"/>
      <c r="LNJ795" s="168"/>
      <c r="LNK795" s="168"/>
      <c r="LNL795" s="168"/>
      <c r="LNM795" s="168"/>
      <c r="LNN795" s="168"/>
      <c r="LNO795" s="168"/>
      <c r="LNP795" s="168"/>
      <c r="LNQ795" s="508"/>
      <c r="LNR795" s="508"/>
      <c r="LNS795" s="508"/>
      <c r="LNT795" s="508"/>
      <c r="LNU795" s="508"/>
      <c r="LNV795" s="508"/>
      <c r="LNW795" s="508"/>
      <c r="LNX795" s="508"/>
      <c r="LNY795" s="508"/>
      <c r="LNZ795" s="508"/>
      <c r="LOA795" s="508"/>
      <c r="LOB795" s="508"/>
      <c r="LOC795" s="508"/>
      <c r="LOD795" s="508"/>
      <c r="LOE795" s="508"/>
      <c r="LOF795" s="508"/>
      <c r="LOG795" s="508"/>
      <c r="LOH795" s="508"/>
      <c r="LOI795" s="508"/>
      <c r="LOJ795" s="508"/>
      <c r="LOK795" s="508"/>
      <c r="LOL795" s="508"/>
      <c r="LOM795" s="508"/>
      <c r="LON795" s="508"/>
      <c r="LOO795" s="89"/>
      <c r="LOP795" s="89"/>
      <c r="LOQ795" s="89"/>
      <c r="LOR795" s="89"/>
      <c r="LOS795" s="89"/>
      <c r="LOT795" s="508"/>
      <c r="LOU795" s="508"/>
      <c r="LOV795" s="89"/>
      <c r="LOW795" s="89"/>
      <c r="LOX795" s="508"/>
      <c r="LOY795" s="508"/>
      <c r="LOZ795" s="89"/>
      <c r="LPA795" s="89"/>
      <c r="LPB795" s="508"/>
      <c r="LPC795" s="508"/>
      <c r="LPD795" s="508"/>
      <c r="LPE795" s="508"/>
      <c r="LPF795" s="508"/>
      <c r="LPG795" s="508"/>
      <c r="LPH795" s="508"/>
      <c r="LPI795" s="89"/>
      <c r="LPJ795" s="89"/>
      <c r="LPK795" s="508"/>
      <c r="LPL795" s="508"/>
      <c r="LPM795" s="89"/>
      <c r="LPN795" s="89"/>
      <c r="LPO795" s="508"/>
      <c r="LPP795" s="508"/>
      <c r="LPQ795" s="508"/>
      <c r="LPR795" s="508"/>
      <c r="LPS795" s="508"/>
      <c r="LPT795" s="203"/>
      <c r="LPU795" s="107"/>
      <c r="LPV795" s="508"/>
      <c r="LPW795" s="508"/>
      <c r="LPX795" s="508"/>
      <c r="LPY795" s="508"/>
      <c r="LPZ795" s="508"/>
      <c r="LQA795" s="508"/>
      <c r="LQB795" s="508"/>
      <c r="LQC795" s="168"/>
      <c r="LQD795" s="168"/>
      <c r="LQE795" s="168"/>
      <c r="LQF795" s="168"/>
      <c r="LQG795" s="168"/>
      <c r="LQH795" s="168"/>
      <c r="LQI795" s="168"/>
      <c r="LQJ795" s="168"/>
      <c r="LQK795" s="168"/>
      <c r="LQL795" s="168"/>
      <c r="LQM795" s="168"/>
      <c r="LQN795" s="168"/>
      <c r="LQO795" s="168"/>
      <c r="LQP795" s="168"/>
      <c r="LQQ795" s="168"/>
      <c r="LQR795" s="168"/>
      <c r="LQS795" s="168"/>
      <c r="LQT795" s="168"/>
      <c r="LQU795" s="168"/>
      <c r="LQV795" s="168"/>
      <c r="LQW795" s="168"/>
      <c r="LQX795" s="168"/>
      <c r="LQY795" s="168"/>
      <c r="LQZ795" s="168"/>
      <c r="LRA795" s="168"/>
      <c r="LRB795" s="168"/>
      <c r="LRC795" s="168"/>
      <c r="LRD795" s="168"/>
      <c r="LRE795" s="168"/>
      <c r="LRF795" s="168"/>
      <c r="LRG795" s="168"/>
      <c r="LRH795" s="168"/>
      <c r="LRI795" s="168"/>
      <c r="LRJ795" s="168"/>
      <c r="LRK795" s="168"/>
      <c r="LRL795" s="168"/>
      <c r="LRM795" s="168"/>
      <c r="LRN795" s="168"/>
      <c r="LRO795" s="168"/>
      <c r="LRP795" s="168"/>
      <c r="LRQ795" s="168"/>
      <c r="LRR795" s="168"/>
      <c r="LRS795" s="168"/>
      <c r="LRT795" s="168"/>
      <c r="LRU795" s="508"/>
      <c r="LRV795" s="508"/>
      <c r="LRW795" s="508"/>
      <c r="LRX795" s="508"/>
      <c r="LRY795" s="508"/>
      <c r="LRZ795" s="508"/>
      <c r="LSA795" s="508"/>
      <c r="LSB795" s="508"/>
      <c r="LSC795" s="508"/>
      <c r="LSD795" s="508"/>
      <c r="LSE795" s="508"/>
      <c r="LSF795" s="508"/>
      <c r="LSG795" s="508"/>
      <c r="LSH795" s="508"/>
      <c r="LSI795" s="508"/>
      <c r="LSJ795" s="508"/>
      <c r="LSK795" s="508"/>
      <c r="LSL795" s="508"/>
      <c r="LSM795" s="508"/>
      <c r="LSN795" s="508"/>
      <c r="LSO795" s="508"/>
      <c r="LSP795" s="508"/>
      <c r="LSQ795" s="508"/>
      <c r="LSR795" s="508"/>
      <c r="LSS795" s="89"/>
      <c r="LST795" s="89"/>
      <c r="LSU795" s="89"/>
      <c r="LSV795" s="89"/>
      <c r="LSW795" s="89"/>
      <c r="LSX795" s="508"/>
      <c r="LSY795" s="508"/>
      <c r="LSZ795" s="89"/>
      <c r="LTA795" s="89"/>
      <c r="LTB795" s="508"/>
      <c r="LTC795" s="508"/>
      <c r="LTD795" s="89"/>
      <c r="LTE795" s="89"/>
      <c r="LTF795" s="508"/>
      <c r="LTG795" s="508"/>
      <c r="LTH795" s="508"/>
      <c r="LTI795" s="508"/>
      <c r="LTJ795" s="508"/>
      <c r="LTK795" s="508"/>
      <c r="LTL795" s="508"/>
      <c r="LTM795" s="89"/>
      <c r="LTN795" s="89"/>
      <c r="LTO795" s="508"/>
      <c r="LTP795" s="508"/>
      <c r="LTQ795" s="89"/>
      <c r="LTR795" s="89"/>
      <c r="LTS795" s="508"/>
      <c r="LTT795" s="508"/>
      <c r="LTU795" s="508"/>
      <c r="LTV795" s="508"/>
      <c r="LTW795" s="508"/>
      <c r="LTX795" s="203"/>
      <c r="LTY795" s="107"/>
      <c r="LTZ795" s="508"/>
      <c r="LUA795" s="508"/>
      <c r="LUB795" s="508"/>
      <c r="LUC795" s="508"/>
      <c r="LUD795" s="508"/>
      <c r="LUE795" s="508"/>
      <c r="LUF795" s="508"/>
      <c r="LUG795" s="168"/>
      <c r="LUH795" s="168"/>
      <c r="LUI795" s="168"/>
      <c r="LUJ795" s="168"/>
      <c r="LUK795" s="168"/>
      <c r="LUL795" s="168"/>
      <c r="LUM795" s="168"/>
      <c r="LUN795" s="168"/>
      <c r="LUO795" s="168"/>
      <c r="LUP795" s="168"/>
      <c r="LUQ795" s="168"/>
      <c r="LUR795" s="168"/>
      <c r="LUS795" s="168"/>
      <c r="LUT795" s="168"/>
      <c r="LUU795" s="168"/>
      <c r="LUV795" s="168"/>
      <c r="LUW795" s="168"/>
      <c r="LUX795" s="168"/>
      <c r="LUY795" s="168"/>
      <c r="LUZ795" s="168"/>
      <c r="LVA795" s="168"/>
      <c r="LVB795" s="168"/>
      <c r="LVC795" s="168"/>
      <c r="LVD795" s="168"/>
      <c r="LVE795" s="168"/>
      <c r="LVF795" s="168"/>
      <c r="LVG795" s="168"/>
      <c r="LVH795" s="168"/>
      <c r="LVI795" s="168"/>
      <c r="LVJ795" s="168"/>
      <c r="LVK795" s="168"/>
      <c r="LVL795" s="168"/>
      <c r="LVM795" s="168"/>
      <c r="LVN795" s="168"/>
      <c r="LVO795" s="168"/>
      <c r="LVP795" s="168"/>
      <c r="LVQ795" s="168"/>
      <c r="LVR795" s="168"/>
      <c r="LVS795" s="168"/>
      <c r="LVT795" s="168"/>
      <c r="LVU795" s="168"/>
      <c r="LVV795" s="168"/>
      <c r="LVW795" s="168"/>
      <c r="LVX795" s="168"/>
      <c r="LVY795" s="508"/>
      <c r="LVZ795" s="508"/>
      <c r="LWA795" s="508"/>
      <c r="LWB795" s="508"/>
      <c r="LWC795" s="508"/>
      <c r="LWD795" s="508"/>
      <c r="LWE795" s="508"/>
      <c r="LWF795" s="508"/>
      <c r="LWG795" s="508"/>
      <c r="LWH795" s="508"/>
      <c r="LWI795" s="508"/>
      <c r="LWJ795" s="508"/>
      <c r="LWK795" s="508"/>
      <c r="LWL795" s="508"/>
      <c r="LWM795" s="508"/>
      <c r="LWN795" s="508"/>
      <c r="LWO795" s="508"/>
      <c r="LWP795" s="508"/>
      <c r="LWQ795" s="508"/>
      <c r="LWR795" s="508"/>
      <c r="LWS795" s="508"/>
      <c r="LWT795" s="508"/>
      <c r="LWU795" s="508"/>
      <c r="LWV795" s="508"/>
      <c r="LWW795" s="89"/>
      <c r="LWX795" s="89"/>
      <c r="LWY795" s="89"/>
      <c r="LWZ795" s="89"/>
      <c r="LXA795" s="89"/>
      <c r="LXB795" s="508"/>
      <c r="LXC795" s="508"/>
      <c r="LXD795" s="89"/>
      <c r="LXE795" s="89"/>
      <c r="LXF795" s="508"/>
      <c r="LXG795" s="508"/>
      <c r="LXH795" s="89"/>
      <c r="LXI795" s="89"/>
      <c r="LXJ795" s="508"/>
      <c r="LXK795" s="508"/>
      <c r="LXL795" s="508"/>
      <c r="LXM795" s="508"/>
      <c r="LXN795" s="508"/>
      <c r="LXO795" s="508"/>
      <c r="LXP795" s="508"/>
      <c r="LXQ795" s="89"/>
      <c r="LXR795" s="89"/>
      <c r="LXS795" s="508"/>
      <c r="LXT795" s="508"/>
      <c r="LXU795" s="89"/>
      <c r="LXV795" s="89"/>
      <c r="LXW795" s="508"/>
      <c r="LXX795" s="508"/>
      <c r="LXY795" s="508"/>
      <c r="LXZ795" s="508"/>
      <c r="LYA795" s="508"/>
      <c r="LYB795" s="203"/>
      <c r="LYC795" s="107"/>
      <c r="LYD795" s="508"/>
      <c r="LYE795" s="508"/>
      <c r="LYF795" s="508"/>
      <c r="LYG795" s="508"/>
      <c r="LYH795" s="508"/>
      <c r="LYI795" s="508"/>
      <c r="LYJ795" s="508"/>
      <c r="LYK795" s="168"/>
      <c r="LYL795" s="168"/>
      <c r="LYM795" s="168"/>
      <c r="LYN795" s="168"/>
      <c r="LYO795" s="168"/>
      <c r="LYP795" s="168"/>
      <c r="LYQ795" s="168"/>
      <c r="LYR795" s="168"/>
      <c r="LYS795" s="168"/>
      <c r="LYT795" s="168"/>
      <c r="LYU795" s="168"/>
      <c r="LYV795" s="168"/>
      <c r="LYW795" s="168"/>
      <c r="LYX795" s="168"/>
      <c r="LYY795" s="168"/>
      <c r="LYZ795" s="168"/>
      <c r="LZA795" s="168"/>
      <c r="LZB795" s="168"/>
      <c r="LZC795" s="168"/>
      <c r="LZD795" s="168"/>
      <c r="LZE795" s="168"/>
      <c r="LZF795" s="168"/>
      <c r="LZG795" s="168"/>
      <c r="LZH795" s="168"/>
      <c r="LZI795" s="168"/>
      <c r="LZJ795" s="168"/>
      <c r="LZK795" s="168"/>
      <c r="LZL795" s="168"/>
      <c r="LZM795" s="168"/>
      <c r="LZN795" s="168"/>
      <c r="LZO795" s="168"/>
      <c r="LZP795" s="168"/>
      <c r="LZQ795" s="168"/>
      <c r="LZR795" s="168"/>
      <c r="LZS795" s="168"/>
      <c r="LZT795" s="168"/>
      <c r="LZU795" s="168"/>
      <c r="LZV795" s="168"/>
      <c r="LZW795" s="168"/>
      <c r="LZX795" s="168"/>
      <c r="LZY795" s="168"/>
      <c r="LZZ795" s="168"/>
      <c r="MAA795" s="168"/>
      <c r="MAB795" s="168"/>
      <c r="MAC795" s="508"/>
      <c r="MAD795" s="508"/>
      <c r="MAE795" s="508"/>
      <c r="MAF795" s="508"/>
      <c r="MAG795" s="508"/>
      <c r="MAH795" s="508"/>
      <c r="MAI795" s="508"/>
      <c r="MAJ795" s="508"/>
      <c r="MAK795" s="508"/>
      <c r="MAL795" s="508"/>
      <c r="MAM795" s="508"/>
      <c r="MAN795" s="508"/>
      <c r="MAO795" s="508"/>
      <c r="MAP795" s="508"/>
      <c r="MAQ795" s="508"/>
      <c r="MAR795" s="508"/>
      <c r="MAS795" s="508"/>
      <c r="MAT795" s="508"/>
      <c r="MAU795" s="508"/>
      <c r="MAV795" s="508"/>
      <c r="MAW795" s="508"/>
      <c r="MAX795" s="508"/>
      <c r="MAY795" s="508"/>
      <c r="MAZ795" s="508"/>
      <c r="MBA795" s="89"/>
      <c r="MBB795" s="89"/>
      <c r="MBC795" s="89"/>
      <c r="MBD795" s="89"/>
      <c r="MBE795" s="89"/>
      <c r="MBF795" s="508"/>
      <c r="MBG795" s="508"/>
      <c r="MBH795" s="89"/>
      <c r="MBI795" s="89"/>
      <c r="MBJ795" s="508"/>
      <c r="MBK795" s="508"/>
      <c r="MBL795" s="89"/>
      <c r="MBM795" s="89"/>
      <c r="MBN795" s="508"/>
      <c r="MBO795" s="508"/>
      <c r="MBP795" s="508"/>
      <c r="MBQ795" s="508"/>
      <c r="MBR795" s="508"/>
      <c r="MBS795" s="508"/>
      <c r="MBT795" s="508"/>
      <c r="MBU795" s="89"/>
      <c r="MBV795" s="89"/>
      <c r="MBW795" s="508"/>
      <c r="MBX795" s="508"/>
      <c r="MBY795" s="89"/>
      <c r="MBZ795" s="89"/>
      <c r="MCA795" s="508"/>
      <c r="MCB795" s="508"/>
      <c r="MCC795" s="508"/>
      <c r="MCD795" s="508"/>
      <c r="MCE795" s="508"/>
      <c r="MCF795" s="203"/>
      <c r="MCG795" s="107"/>
      <c r="MCH795" s="508"/>
      <c r="MCI795" s="508"/>
      <c r="MCJ795" s="508"/>
      <c r="MCK795" s="508"/>
      <c r="MCL795" s="508"/>
      <c r="MCM795" s="508"/>
      <c r="MCN795" s="508"/>
      <c r="MCO795" s="168"/>
      <c r="MCP795" s="168"/>
      <c r="MCQ795" s="168"/>
      <c r="MCR795" s="168"/>
      <c r="MCS795" s="168"/>
      <c r="MCT795" s="168"/>
      <c r="MCU795" s="168"/>
      <c r="MCV795" s="168"/>
      <c r="MCW795" s="168"/>
      <c r="MCX795" s="168"/>
      <c r="MCY795" s="168"/>
      <c r="MCZ795" s="168"/>
      <c r="MDA795" s="168"/>
      <c r="MDB795" s="168"/>
      <c r="MDC795" s="168"/>
      <c r="MDD795" s="168"/>
      <c r="MDE795" s="168"/>
      <c r="MDF795" s="168"/>
      <c r="MDG795" s="168"/>
      <c r="MDH795" s="168"/>
      <c r="MDI795" s="168"/>
      <c r="MDJ795" s="168"/>
      <c r="MDK795" s="168"/>
      <c r="MDL795" s="168"/>
      <c r="MDM795" s="168"/>
      <c r="MDN795" s="168"/>
      <c r="MDO795" s="168"/>
      <c r="MDP795" s="168"/>
      <c r="MDQ795" s="168"/>
      <c r="MDR795" s="168"/>
      <c r="MDS795" s="168"/>
      <c r="MDT795" s="168"/>
      <c r="MDU795" s="168"/>
      <c r="MDV795" s="168"/>
      <c r="MDW795" s="168"/>
      <c r="MDX795" s="168"/>
      <c r="MDY795" s="168"/>
      <c r="MDZ795" s="168"/>
      <c r="MEA795" s="168"/>
      <c r="MEB795" s="168"/>
      <c r="MEC795" s="168"/>
      <c r="MED795" s="168"/>
      <c r="MEE795" s="168"/>
      <c r="MEF795" s="168"/>
      <c r="MEG795" s="508"/>
      <c r="MEH795" s="508"/>
      <c r="MEI795" s="508"/>
      <c r="MEJ795" s="508"/>
      <c r="MEK795" s="508"/>
      <c r="MEL795" s="508"/>
      <c r="MEM795" s="508"/>
      <c r="MEN795" s="508"/>
      <c r="MEO795" s="508"/>
      <c r="MEP795" s="508"/>
      <c r="MEQ795" s="508"/>
      <c r="MER795" s="508"/>
      <c r="MES795" s="508"/>
      <c r="MET795" s="508"/>
      <c r="MEU795" s="508"/>
      <c r="MEV795" s="508"/>
      <c r="MEW795" s="508"/>
      <c r="MEX795" s="508"/>
      <c r="MEY795" s="508"/>
      <c r="MEZ795" s="508"/>
      <c r="MFA795" s="508"/>
      <c r="MFB795" s="508"/>
      <c r="MFC795" s="508"/>
      <c r="MFD795" s="508"/>
      <c r="MFE795" s="89"/>
      <c r="MFF795" s="89"/>
      <c r="MFG795" s="89"/>
      <c r="MFH795" s="89"/>
      <c r="MFI795" s="89"/>
      <c r="MFJ795" s="508"/>
      <c r="MFK795" s="508"/>
      <c r="MFL795" s="89"/>
      <c r="MFM795" s="89"/>
      <c r="MFN795" s="508"/>
      <c r="MFO795" s="508"/>
      <c r="MFP795" s="89"/>
      <c r="MFQ795" s="89"/>
      <c r="MFR795" s="508"/>
      <c r="MFS795" s="508"/>
      <c r="MFT795" s="508"/>
      <c r="MFU795" s="508"/>
      <c r="MFV795" s="508"/>
      <c r="MFW795" s="508"/>
      <c r="MFX795" s="508"/>
      <c r="MFY795" s="89"/>
      <c r="MFZ795" s="89"/>
      <c r="MGA795" s="508"/>
      <c r="MGB795" s="508"/>
      <c r="MGC795" s="89"/>
      <c r="MGD795" s="89"/>
      <c r="MGE795" s="508"/>
      <c r="MGF795" s="508"/>
      <c r="MGG795" s="508"/>
      <c r="MGH795" s="508"/>
      <c r="MGI795" s="508"/>
      <c r="MGJ795" s="203"/>
      <c r="MGK795" s="107"/>
      <c r="MGL795" s="508"/>
      <c r="MGM795" s="508"/>
      <c r="MGN795" s="508"/>
      <c r="MGO795" s="508"/>
      <c r="MGP795" s="508"/>
      <c r="MGQ795" s="508"/>
      <c r="MGR795" s="508"/>
      <c r="MGS795" s="168"/>
      <c r="MGT795" s="168"/>
      <c r="MGU795" s="168"/>
      <c r="MGV795" s="168"/>
      <c r="MGW795" s="168"/>
      <c r="MGX795" s="168"/>
      <c r="MGY795" s="168"/>
      <c r="MGZ795" s="168"/>
      <c r="MHA795" s="168"/>
      <c r="MHB795" s="168"/>
      <c r="MHC795" s="168"/>
      <c r="MHD795" s="168"/>
      <c r="MHE795" s="168"/>
      <c r="MHF795" s="168"/>
      <c r="MHG795" s="168"/>
      <c r="MHH795" s="168"/>
      <c r="MHI795" s="168"/>
      <c r="MHJ795" s="168"/>
      <c r="MHK795" s="168"/>
      <c r="MHL795" s="168"/>
      <c r="MHM795" s="168"/>
      <c r="MHN795" s="168"/>
      <c r="MHO795" s="168"/>
      <c r="MHP795" s="168"/>
      <c r="MHQ795" s="168"/>
      <c r="MHR795" s="168"/>
      <c r="MHS795" s="168"/>
      <c r="MHT795" s="168"/>
      <c r="MHU795" s="168"/>
      <c r="MHV795" s="168"/>
      <c r="MHW795" s="168"/>
      <c r="MHX795" s="168"/>
      <c r="MHY795" s="168"/>
      <c r="MHZ795" s="168"/>
      <c r="MIA795" s="168"/>
      <c r="MIB795" s="168"/>
      <c r="MIC795" s="168"/>
      <c r="MID795" s="168"/>
      <c r="MIE795" s="168"/>
      <c r="MIF795" s="168"/>
      <c r="MIG795" s="168"/>
      <c r="MIH795" s="168"/>
      <c r="MII795" s="168"/>
      <c r="MIJ795" s="168"/>
      <c r="MIK795" s="508"/>
      <c r="MIL795" s="508"/>
      <c r="MIM795" s="508"/>
      <c r="MIN795" s="508"/>
      <c r="MIO795" s="508"/>
      <c r="MIP795" s="508"/>
      <c r="MIQ795" s="508"/>
      <c r="MIR795" s="508"/>
      <c r="MIS795" s="508"/>
      <c r="MIT795" s="508"/>
      <c r="MIU795" s="508"/>
      <c r="MIV795" s="508"/>
      <c r="MIW795" s="508"/>
      <c r="MIX795" s="508"/>
      <c r="MIY795" s="508"/>
      <c r="MIZ795" s="508"/>
      <c r="MJA795" s="508"/>
      <c r="MJB795" s="508"/>
      <c r="MJC795" s="508"/>
      <c r="MJD795" s="508"/>
      <c r="MJE795" s="508"/>
      <c r="MJF795" s="508"/>
      <c r="MJG795" s="508"/>
      <c r="MJH795" s="508"/>
      <c r="MJI795" s="89"/>
      <c r="MJJ795" s="89"/>
      <c r="MJK795" s="89"/>
      <c r="MJL795" s="89"/>
      <c r="MJM795" s="89"/>
      <c r="MJN795" s="508"/>
      <c r="MJO795" s="508"/>
      <c r="MJP795" s="89"/>
      <c r="MJQ795" s="89"/>
      <c r="MJR795" s="508"/>
      <c r="MJS795" s="508"/>
      <c r="MJT795" s="89"/>
      <c r="MJU795" s="89"/>
      <c r="MJV795" s="508"/>
      <c r="MJW795" s="508"/>
      <c r="MJX795" s="508"/>
      <c r="MJY795" s="508"/>
      <c r="MJZ795" s="508"/>
      <c r="MKA795" s="508"/>
      <c r="MKB795" s="508"/>
      <c r="MKC795" s="89"/>
      <c r="MKD795" s="89"/>
      <c r="MKE795" s="508"/>
      <c r="MKF795" s="508"/>
      <c r="MKG795" s="89"/>
      <c r="MKH795" s="89"/>
      <c r="MKI795" s="508"/>
      <c r="MKJ795" s="508"/>
      <c r="MKK795" s="508"/>
      <c r="MKL795" s="508"/>
      <c r="MKM795" s="508"/>
      <c r="MKN795" s="203"/>
      <c r="MKO795" s="107"/>
      <c r="MKP795" s="508"/>
      <c r="MKQ795" s="508"/>
      <c r="MKR795" s="508"/>
      <c r="MKS795" s="508"/>
      <c r="MKT795" s="508"/>
      <c r="MKU795" s="508"/>
      <c r="MKV795" s="508"/>
      <c r="MKW795" s="168"/>
      <c r="MKX795" s="168"/>
      <c r="MKY795" s="168"/>
      <c r="MKZ795" s="168"/>
      <c r="MLA795" s="168"/>
      <c r="MLB795" s="168"/>
      <c r="MLC795" s="168"/>
      <c r="MLD795" s="168"/>
      <c r="MLE795" s="168"/>
      <c r="MLF795" s="168"/>
      <c r="MLG795" s="168"/>
      <c r="MLH795" s="168"/>
      <c r="MLI795" s="168"/>
      <c r="MLJ795" s="168"/>
      <c r="MLK795" s="168"/>
      <c r="MLL795" s="168"/>
      <c r="MLM795" s="168"/>
      <c r="MLN795" s="168"/>
      <c r="MLO795" s="168"/>
      <c r="MLP795" s="168"/>
      <c r="MLQ795" s="168"/>
      <c r="MLR795" s="168"/>
      <c r="MLS795" s="168"/>
      <c r="MLT795" s="168"/>
      <c r="MLU795" s="168"/>
      <c r="MLV795" s="168"/>
      <c r="MLW795" s="168"/>
      <c r="MLX795" s="168"/>
      <c r="MLY795" s="168"/>
      <c r="MLZ795" s="168"/>
      <c r="MMA795" s="168"/>
      <c r="MMB795" s="168"/>
      <c r="MMC795" s="168"/>
      <c r="MMD795" s="168"/>
      <c r="MME795" s="168"/>
      <c r="MMF795" s="168"/>
      <c r="MMG795" s="168"/>
      <c r="MMH795" s="168"/>
      <c r="MMI795" s="168"/>
      <c r="MMJ795" s="168"/>
      <c r="MMK795" s="168"/>
      <c r="MML795" s="168"/>
      <c r="MMM795" s="168"/>
      <c r="MMN795" s="168"/>
      <c r="MMO795" s="508"/>
      <c r="MMP795" s="508"/>
      <c r="MMQ795" s="508"/>
      <c r="MMR795" s="508"/>
      <c r="MMS795" s="508"/>
      <c r="MMT795" s="508"/>
      <c r="MMU795" s="508"/>
      <c r="MMV795" s="508"/>
      <c r="MMW795" s="508"/>
      <c r="MMX795" s="508"/>
      <c r="MMY795" s="508"/>
      <c r="MMZ795" s="508"/>
      <c r="MNA795" s="508"/>
      <c r="MNB795" s="508"/>
      <c r="MNC795" s="508"/>
      <c r="MND795" s="508"/>
      <c r="MNE795" s="508"/>
      <c r="MNF795" s="508"/>
      <c r="MNG795" s="508"/>
      <c r="MNH795" s="508"/>
      <c r="MNI795" s="508"/>
      <c r="MNJ795" s="508"/>
      <c r="MNK795" s="508"/>
      <c r="MNL795" s="508"/>
      <c r="MNM795" s="89"/>
      <c r="MNN795" s="89"/>
      <c r="MNO795" s="89"/>
      <c r="MNP795" s="89"/>
      <c r="MNQ795" s="89"/>
      <c r="MNR795" s="508"/>
      <c r="MNS795" s="508"/>
      <c r="MNT795" s="89"/>
      <c r="MNU795" s="89"/>
      <c r="MNV795" s="508"/>
      <c r="MNW795" s="508"/>
      <c r="MNX795" s="89"/>
      <c r="MNY795" s="89"/>
      <c r="MNZ795" s="508"/>
      <c r="MOA795" s="508"/>
      <c r="MOB795" s="508"/>
      <c r="MOC795" s="508"/>
      <c r="MOD795" s="508"/>
      <c r="MOE795" s="508"/>
      <c r="MOF795" s="508"/>
      <c r="MOG795" s="89"/>
      <c r="MOH795" s="89"/>
      <c r="MOI795" s="508"/>
      <c r="MOJ795" s="508"/>
      <c r="MOK795" s="89"/>
      <c r="MOL795" s="89"/>
      <c r="MOM795" s="508"/>
      <c r="MON795" s="508"/>
      <c r="MOO795" s="508"/>
      <c r="MOP795" s="508"/>
      <c r="MOQ795" s="508"/>
      <c r="MOR795" s="203"/>
      <c r="MOS795" s="107"/>
      <c r="MOT795" s="508"/>
      <c r="MOU795" s="508"/>
      <c r="MOV795" s="508"/>
      <c r="MOW795" s="508"/>
      <c r="MOX795" s="508"/>
      <c r="MOY795" s="508"/>
      <c r="MOZ795" s="508"/>
      <c r="MPA795" s="168"/>
      <c r="MPB795" s="168"/>
      <c r="MPC795" s="168"/>
      <c r="MPD795" s="168"/>
      <c r="MPE795" s="168"/>
      <c r="MPF795" s="168"/>
      <c r="MPG795" s="168"/>
      <c r="MPH795" s="168"/>
      <c r="MPI795" s="168"/>
      <c r="MPJ795" s="168"/>
      <c r="MPK795" s="168"/>
      <c r="MPL795" s="168"/>
      <c r="MPM795" s="168"/>
      <c r="MPN795" s="168"/>
      <c r="MPO795" s="168"/>
      <c r="MPP795" s="168"/>
      <c r="MPQ795" s="168"/>
      <c r="MPR795" s="168"/>
      <c r="MPS795" s="168"/>
      <c r="MPT795" s="168"/>
      <c r="MPU795" s="168"/>
      <c r="MPV795" s="168"/>
      <c r="MPW795" s="168"/>
      <c r="MPX795" s="168"/>
      <c r="MPY795" s="168"/>
      <c r="MPZ795" s="168"/>
      <c r="MQA795" s="168"/>
      <c r="MQB795" s="168"/>
      <c r="MQC795" s="168"/>
      <c r="MQD795" s="168"/>
      <c r="MQE795" s="168"/>
      <c r="MQF795" s="168"/>
      <c r="MQG795" s="168"/>
      <c r="MQH795" s="168"/>
      <c r="MQI795" s="168"/>
      <c r="MQJ795" s="168"/>
      <c r="MQK795" s="168"/>
      <c r="MQL795" s="168"/>
      <c r="MQM795" s="168"/>
      <c r="MQN795" s="168"/>
      <c r="MQO795" s="168"/>
      <c r="MQP795" s="168"/>
      <c r="MQQ795" s="168"/>
      <c r="MQR795" s="168"/>
      <c r="MQS795" s="508"/>
      <c r="MQT795" s="508"/>
      <c r="MQU795" s="508"/>
      <c r="MQV795" s="508"/>
      <c r="MQW795" s="508"/>
      <c r="MQX795" s="508"/>
      <c r="MQY795" s="508"/>
      <c r="MQZ795" s="508"/>
      <c r="MRA795" s="508"/>
      <c r="MRB795" s="508"/>
      <c r="MRC795" s="508"/>
      <c r="MRD795" s="508"/>
      <c r="MRE795" s="508"/>
      <c r="MRF795" s="508"/>
      <c r="MRG795" s="508"/>
      <c r="MRH795" s="508"/>
      <c r="MRI795" s="508"/>
      <c r="MRJ795" s="508"/>
      <c r="MRK795" s="508"/>
      <c r="MRL795" s="508"/>
      <c r="MRM795" s="508"/>
      <c r="MRN795" s="508"/>
      <c r="MRO795" s="508"/>
      <c r="MRP795" s="508"/>
      <c r="MRQ795" s="89"/>
      <c r="MRR795" s="89"/>
      <c r="MRS795" s="89"/>
      <c r="MRT795" s="89"/>
      <c r="MRU795" s="89"/>
      <c r="MRV795" s="508"/>
      <c r="MRW795" s="508"/>
      <c r="MRX795" s="89"/>
      <c r="MRY795" s="89"/>
      <c r="MRZ795" s="508"/>
      <c r="MSA795" s="508"/>
      <c r="MSB795" s="89"/>
      <c r="MSC795" s="89"/>
      <c r="MSD795" s="508"/>
      <c r="MSE795" s="508"/>
      <c r="MSF795" s="508"/>
      <c r="MSG795" s="508"/>
      <c r="MSH795" s="508"/>
      <c r="MSI795" s="508"/>
      <c r="MSJ795" s="508"/>
      <c r="MSK795" s="89"/>
      <c r="MSL795" s="89"/>
      <c r="MSM795" s="508"/>
      <c r="MSN795" s="508"/>
      <c r="MSO795" s="89"/>
      <c r="MSP795" s="89"/>
      <c r="MSQ795" s="508"/>
      <c r="MSR795" s="508"/>
      <c r="MSS795" s="508"/>
      <c r="MST795" s="508"/>
      <c r="MSU795" s="508"/>
      <c r="MSV795" s="203"/>
      <c r="MSW795" s="107"/>
      <c r="MSX795" s="508"/>
      <c r="MSY795" s="508"/>
      <c r="MSZ795" s="508"/>
      <c r="MTA795" s="508"/>
      <c r="MTB795" s="508"/>
      <c r="MTC795" s="508"/>
      <c r="MTD795" s="508"/>
      <c r="MTE795" s="168"/>
      <c r="MTF795" s="168"/>
      <c r="MTG795" s="168"/>
      <c r="MTH795" s="168"/>
      <c r="MTI795" s="168"/>
      <c r="MTJ795" s="168"/>
      <c r="MTK795" s="168"/>
      <c r="MTL795" s="168"/>
      <c r="MTM795" s="168"/>
      <c r="MTN795" s="168"/>
      <c r="MTO795" s="168"/>
      <c r="MTP795" s="168"/>
      <c r="MTQ795" s="168"/>
      <c r="MTR795" s="168"/>
      <c r="MTS795" s="168"/>
      <c r="MTT795" s="168"/>
      <c r="MTU795" s="168"/>
      <c r="MTV795" s="168"/>
      <c r="MTW795" s="168"/>
      <c r="MTX795" s="168"/>
      <c r="MTY795" s="168"/>
      <c r="MTZ795" s="168"/>
      <c r="MUA795" s="168"/>
      <c r="MUB795" s="168"/>
      <c r="MUC795" s="168"/>
      <c r="MUD795" s="168"/>
      <c r="MUE795" s="168"/>
      <c r="MUF795" s="168"/>
      <c r="MUG795" s="168"/>
      <c r="MUH795" s="168"/>
      <c r="MUI795" s="168"/>
      <c r="MUJ795" s="168"/>
      <c r="MUK795" s="168"/>
      <c r="MUL795" s="168"/>
      <c r="MUM795" s="168"/>
      <c r="MUN795" s="168"/>
      <c r="MUO795" s="168"/>
      <c r="MUP795" s="168"/>
      <c r="MUQ795" s="168"/>
      <c r="MUR795" s="168"/>
      <c r="MUS795" s="168"/>
      <c r="MUT795" s="168"/>
      <c r="MUU795" s="168"/>
      <c r="MUV795" s="168"/>
      <c r="MUW795" s="508"/>
      <c r="MUX795" s="508"/>
      <c r="MUY795" s="508"/>
      <c r="MUZ795" s="508"/>
      <c r="MVA795" s="508"/>
      <c r="MVB795" s="508"/>
      <c r="MVC795" s="508"/>
      <c r="MVD795" s="508"/>
      <c r="MVE795" s="508"/>
      <c r="MVF795" s="508"/>
      <c r="MVG795" s="508"/>
      <c r="MVH795" s="508"/>
      <c r="MVI795" s="508"/>
      <c r="MVJ795" s="508"/>
      <c r="MVK795" s="508"/>
      <c r="MVL795" s="508"/>
      <c r="MVM795" s="508"/>
      <c r="MVN795" s="508"/>
      <c r="MVO795" s="508"/>
      <c r="MVP795" s="508"/>
      <c r="MVQ795" s="508"/>
      <c r="MVR795" s="508"/>
      <c r="MVS795" s="508"/>
      <c r="MVT795" s="508"/>
      <c r="MVU795" s="89"/>
      <c r="MVV795" s="89"/>
      <c r="MVW795" s="89"/>
      <c r="MVX795" s="89"/>
      <c r="MVY795" s="89"/>
      <c r="MVZ795" s="508"/>
      <c r="MWA795" s="508"/>
      <c r="MWB795" s="89"/>
      <c r="MWC795" s="89"/>
      <c r="MWD795" s="508"/>
      <c r="MWE795" s="508"/>
      <c r="MWF795" s="89"/>
      <c r="MWG795" s="89"/>
      <c r="MWH795" s="508"/>
      <c r="MWI795" s="508"/>
      <c r="MWJ795" s="508"/>
      <c r="MWK795" s="508"/>
      <c r="MWL795" s="508"/>
      <c r="MWM795" s="508"/>
      <c r="MWN795" s="508"/>
      <c r="MWO795" s="89"/>
      <c r="MWP795" s="89"/>
      <c r="MWQ795" s="508"/>
      <c r="MWR795" s="508"/>
      <c r="MWS795" s="89"/>
      <c r="MWT795" s="89"/>
      <c r="MWU795" s="508"/>
      <c r="MWV795" s="508"/>
      <c r="MWW795" s="508"/>
      <c r="MWX795" s="508"/>
      <c r="MWY795" s="508"/>
      <c r="MWZ795" s="203"/>
      <c r="MXA795" s="107"/>
      <c r="MXB795" s="508"/>
      <c r="MXC795" s="508"/>
      <c r="MXD795" s="508"/>
      <c r="MXE795" s="508"/>
      <c r="MXF795" s="508"/>
      <c r="MXG795" s="508"/>
      <c r="MXH795" s="508"/>
      <c r="MXI795" s="168"/>
      <c r="MXJ795" s="168"/>
      <c r="MXK795" s="168"/>
      <c r="MXL795" s="168"/>
      <c r="MXM795" s="168"/>
      <c r="MXN795" s="168"/>
      <c r="MXO795" s="168"/>
      <c r="MXP795" s="168"/>
      <c r="MXQ795" s="168"/>
      <c r="MXR795" s="168"/>
      <c r="MXS795" s="168"/>
      <c r="MXT795" s="168"/>
      <c r="MXU795" s="168"/>
      <c r="MXV795" s="168"/>
      <c r="MXW795" s="168"/>
      <c r="MXX795" s="168"/>
      <c r="MXY795" s="168"/>
      <c r="MXZ795" s="168"/>
      <c r="MYA795" s="168"/>
      <c r="MYB795" s="168"/>
      <c r="MYC795" s="168"/>
      <c r="MYD795" s="168"/>
      <c r="MYE795" s="168"/>
      <c r="MYF795" s="168"/>
      <c r="MYG795" s="168"/>
      <c r="MYH795" s="168"/>
      <c r="MYI795" s="168"/>
      <c r="MYJ795" s="168"/>
      <c r="MYK795" s="168"/>
      <c r="MYL795" s="168"/>
      <c r="MYM795" s="168"/>
      <c r="MYN795" s="168"/>
      <c r="MYO795" s="168"/>
      <c r="MYP795" s="168"/>
      <c r="MYQ795" s="168"/>
      <c r="MYR795" s="168"/>
      <c r="MYS795" s="168"/>
      <c r="MYT795" s="168"/>
      <c r="MYU795" s="168"/>
      <c r="MYV795" s="168"/>
      <c r="MYW795" s="168"/>
      <c r="MYX795" s="168"/>
      <c r="MYY795" s="168"/>
      <c r="MYZ795" s="168"/>
      <c r="MZA795" s="508"/>
      <c r="MZB795" s="508"/>
      <c r="MZC795" s="508"/>
      <c r="MZD795" s="508"/>
      <c r="MZE795" s="508"/>
      <c r="MZF795" s="508"/>
      <c r="MZG795" s="508"/>
      <c r="MZH795" s="508"/>
      <c r="MZI795" s="508"/>
      <c r="MZJ795" s="508"/>
      <c r="MZK795" s="508"/>
      <c r="MZL795" s="508"/>
      <c r="MZM795" s="508"/>
      <c r="MZN795" s="508"/>
      <c r="MZO795" s="508"/>
      <c r="MZP795" s="508"/>
      <c r="MZQ795" s="508"/>
      <c r="MZR795" s="508"/>
      <c r="MZS795" s="508"/>
      <c r="MZT795" s="508"/>
      <c r="MZU795" s="508"/>
      <c r="MZV795" s="508"/>
      <c r="MZW795" s="508"/>
      <c r="MZX795" s="508"/>
      <c r="MZY795" s="89"/>
      <c r="MZZ795" s="89"/>
      <c r="NAA795" s="89"/>
      <c r="NAB795" s="89"/>
      <c r="NAC795" s="89"/>
      <c r="NAD795" s="508"/>
      <c r="NAE795" s="508"/>
      <c r="NAF795" s="89"/>
      <c r="NAG795" s="89"/>
      <c r="NAH795" s="508"/>
      <c r="NAI795" s="508"/>
      <c r="NAJ795" s="89"/>
      <c r="NAK795" s="89"/>
      <c r="NAL795" s="508"/>
      <c r="NAM795" s="508"/>
      <c r="NAN795" s="508"/>
      <c r="NAO795" s="508"/>
      <c r="NAP795" s="508"/>
      <c r="NAQ795" s="508"/>
      <c r="NAR795" s="508"/>
      <c r="NAS795" s="89"/>
      <c r="NAT795" s="89"/>
      <c r="NAU795" s="508"/>
      <c r="NAV795" s="508"/>
      <c r="NAW795" s="89"/>
      <c r="NAX795" s="89"/>
      <c r="NAY795" s="508"/>
      <c r="NAZ795" s="508"/>
      <c r="NBA795" s="508"/>
      <c r="NBB795" s="508"/>
      <c r="NBC795" s="508"/>
      <c r="NBD795" s="203"/>
      <c r="NBE795" s="107"/>
      <c r="NBF795" s="508"/>
      <c r="NBG795" s="508"/>
      <c r="NBH795" s="508"/>
      <c r="NBI795" s="508"/>
      <c r="NBJ795" s="508"/>
      <c r="NBK795" s="508"/>
      <c r="NBL795" s="508"/>
      <c r="NBM795" s="168"/>
      <c r="NBN795" s="168"/>
      <c r="NBO795" s="168"/>
      <c r="NBP795" s="168"/>
      <c r="NBQ795" s="168"/>
      <c r="NBR795" s="168"/>
      <c r="NBS795" s="168"/>
      <c r="NBT795" s="168"/>
      <c r="NBU795" s="168"/>
      <c r="NBV795" s="168"/>
      <c r="NBW795" s="168"/>
      <c r="NBX795" s="168"/>
      <c r="NBY795" s="168"/>
      <c r="NBZ795" s="168"/>
      <c r="NCA795" s="168"/>
      <c r="NCB795" s="168"/>
      <c r="NCC795" s="168"/>
      <c r="NCD795" s="168"/>
      <c r="NCE795" s="168"/>
      <c r="NCF795" s="168"/>
      <c r="NCG795" s="168"/>
      <c r="NCH795" s="168"/>
      <c r="NCI795" s="168"/>
      <c r="NCJ795" s="168"/>
      <c r="NCK795" s="168"/>
      <c r="NCL795" s="168"/>
      <c r="NCM795" s="168"/>
      <c r="NCN795" s="168"/>
      <c r="NCO795" s="168"/>
      <c r="NCP795" s="168"/>
      <c r="NCQ795" s="168"/>
      <c r="NCR795" s="168"/>
      <c r="NCS795" s="168"/>
      <c r="NCT795" s="168"/>
      <c r="NCU795" s="168"/>
      <c r="NCV795" s="168"/>
      <c r="NCW795" s="168"/>
      <c r="NCX795" s="168"/>
      <c r="NCY795" s="168"/>
      <c r="NCZ795" s="168"/>
      <c r="NDA795" s="168"/>
      <c r="NDB795" s="168"/>
      <c r="NDC795" s="168"/>
      <c r="NDD795" s="168"/>
      <c r="NDE795" s="508"/>
      <c r="NDF795" s="508"/>
      <c r="NDG795" s="508"/>
      <c r="NDH795" s="508"/>
      <c r="NDI795" s="508"/>
      <c r="NDJ795" s="508"/>
      <c r="NDK795" s="508"/>
      <c r="NDL795" s="508"/>
      <c r="NDM795" s="508"/>
      <c r="NDN795" s="508"/>
      <c r="NDO795" s="508"/>
      <c r="NDP795" s="508"/>
      <c r="NDQ795" s="508"/>
      <c r="NDR795" s="508"/>
      <c r="NDS795" s="508"/>
      <c r="NDT795" s="508"/>
      <c r="NDU795" s="508"/>
      <c r="NDV795" s="508"/>
      <c r="NDW795" s="508"/>
      <c r="NDX795" s="508"/>
      <c r="NDY795" s="508"/>
      <c r="NDZ795" s="508"/>
      <c r="NEA795" s="508"/>
      <c r="NEB795" s="508"/>
      <c r="NEC795" s="89"/>
      <c r="NED795" s="89"/>
      <c r="NEE795" s="89"/>
      <c r="NEF795" s="89"/>
      <c r="NEG795" s="89"/>
      <c r="NEH795" s="508"/>
      <c r="NEI795" s="508"/>
      <c r="NEJ795" s="89"/>
      <c r="NEK795" s="89"/>
      <c r="NEL795" s="508"/>
      <c r="NEM795" s="508"/>
      <c r="NEN795" s="89"/>
      <c r="NEO795" s="89"/>
      <c r="NEP795" s="508"/>
      <c r="NEQ795" s="508"/>
      <c r="NER795" s="508"/>
      <c r="NES795" s="508"/>
      <c r="NET795" s="508"/>
      <c r="NEU795" s="508"/>
      <c r="NEV795" s="508"/>
      <c r="NEW795" s="89"/>
      <c r="NEX795" s="89"/>
      <c r="NEY795" s="508"/>
      <c r="NEZ795" s="508"/>
      <c r="NFA795" s="89"/>
      <c r="NFB795" s="89"/>
      <c r="NFC795" s="508"/>
      <c r="NFD795" s="508"/>
      <c r="NFE795" s="508"/>
      <c r="NFF795" s="508"/>
      <c r="NFG795" s="508"/>
      <c r="NFH795" s="203"/>
      <c r="NFI795" s="107"/>
      <c r="NFJ795" s="508"/>
      <c r="NFK795" s="508"/>
      <c r="NFL795" s="508"/>
      <c r="NFM795" s="508"/>
      <c r="NFN795" s="508"/>
      <c r="NFO795" s="508"/>
      <c r="NFP795" s="508"/>
      <c r="NFQ795" s="168"/>
      <c r="NFR795" s="168"/>
      <c r="NFS795" s="168"/>
      <c r="NFT795" s="168"/>
      <c r="NFU795" s="168"/>
      <c r="NFV795" s="168"/>
      <c r="NFW795" s="168"/>
      <c r="NFX795" s="168"/>
      <c r="NFY795" s="168"/>
      <c r="NFZ795" s="168"/>
      <c r="NGA795" s="168"/>
      <c r="NGB795" s="168"/>
      <c r="NGC795" s="168"/>
      <c r="NGD795" s="168"/>
      <c r="NGE795" s="168"/>
      <c r="NGF795" s="168"/>
      <c r="NGG795" s="168"/>
      <c r="NGH795" s="168"/>
      <c r="NGI795" s="168"/>
      <c r="NGJ795" s="168"/>
      <c r="NGK795" s="168"/>
      <c r="NGL795" s="168"/>
      <c r="NGM795" s="168"/>
      <c r="NGN795" s="168"/>
      <c r="NGO795" s="168"/>
      <c r="NGP795" s="168"/>
      <c r="NGQ795" s="168"/>
      <c r="NGR795" s="168"/>
      <c r="NGS795" s="168"/>
      <c r="NGT795" s="168"/>
      <c r="NGU795" s="168"/>
      <c r="NGV795" s="168"/>
      <c r="NGW795" s="168"/>
      <c r="NGX795" s="168"/>
      <c r="NGY795" s="168"/>
      <c r="NGZ795" s="168"/>
      <c r="NHA795" s="168"/>
      <c r="NHB795" s="168"/>
      <c r="NHC795" s="168"/>
      <c r="NHD795" s="168"/>
      <c r="NHE795" s="168"/>
      <c r="NHF795" s="168"/>
      <c r="NHG795" s="168"/>
      <c r="NHH795" s="168"/>
      <c r="NHI795" s="508"/>
      <c r="NHJ795" s="508"/>
      <c r="NHK795" s="508"/>
      <c r="NHL795" s="508"/>
      <c r="NHM795" s="508"/>
      <c r="NHN795" s="508"/>
      <c r="NHO795" s="508"/>
      <c r="NHP795" s="508"/>
      <c r="NHQ795" s="508"/>
      <c r="NHR795" s="508"/>
      <c r="NHS795" s="508"/>
      <c r="NHT795" s="508"/>
      <c r="NHU795" s="508"/>
      <c r="NHV795" s="508"/>
      <c r="NHW795" s="508"/>
      <c r="NHX795" s="508"/>
      <c r="NHY795" s="508"/>
      <c r="NHZ795" s="508"/>
      <c r="NIA795" s="508"/>
      <c r="NIB795" s="508"/>
      <c r="NIC795" s="508"/>
      <c r="NID795" s="508"/>
      <c r="NIE795" s="508"/>
      <c r="NIF795" s="508"/>
      <c r="NIG795" s="89"/>
      <c r="NIH795" s="89"/>
      <c r="NII795" s="89"/>
      <c r="NIJ795" s="89"/>
      <c r="NIK795" s="89"/>
      <c r="NIL795" s="508"/>
      <c r="NIM795" s="508"/>
      <c r="NIN795" s="89"/>
      <c r="NIO795" s="89"/>
      <c r="NIP795" s="508"/>
      <c r="NIQ795" s="508"/>
      <c r="NIR795" s="89"/>
      <c r="NIS795" s="89"/>
      <c r="NIT795" s="508"/>
      <c r="NIU795" s="508"/>
      <c r="NIV795" s="508"/>
      <c r="NIW795" s="508"/>
      <c r="NIX795" s="508"/>
      <c r="NIY795" s="508"/>
      <c r="NIZ795" s="508"/>
      <c r="NJA795" s="89"/>
      <c r="NJB795" s="89"/>
      <c r="NJC795" s="508"/>
      <c r="NJD795" s="508"/>
      <c r="NJE795" s="89"/>
      <c r="NJF795" s="89"/>
      <c r="NJG795" s="508"/>
      <c r="NJH795" s="508"/>
      <c r="NJI795" s="508"/>
      <c r="NJJ795" s="508"/>
      <c r="NJK795" s="508"/>
      <c r="NJL795" s="203"/>
      <c r="NJM795" s="107"/>
      <c r="NJN795" s="508"/>
      <c r="NJO795" s="508"/>
      <c r="NJP795" s="508"/>
      <c r="NJQ795" s="508"/>
      <c r="NJR795" s="508"/>
      <c r="NJS795" s="508"/>
      <c r="NJT795" s="508"/>
      <c r="NJU795" s="168"/>
      <c r="NJV795" s="168"/>
      <c r="NJW795" s="168"/>
      <c r="NJX795" s="168"/>
      <c r="NJY795" s="168"/>
      <c r="NJZ795" s="168"/>
      <c r="NKA795" s="168"/>
      <c r="NKB795" s="168"/>
      <c r="NKC795" s="168"/>
      <c r="NKD795" s="168"/>
      <c r="NKE795" s="168"/>
      <c r="NKF795" s="168"/>
      <c r="NKG795" s="168"/>
      <c r="NKH795" s="168"/>
      <c r="NKI795" s="168"/>
      <c r="NKJ795" s="168"/>
      <c r="NKK795" s="168"/>
      <c r="NKL795" s="168"/>
      <c r="NKM795" s="168"/>
      <c r="NKN795" s="168"/>
      <c r="NKO795" s="168"/>
      <c r="NKP795" s="168"/>
      <c r="NKQ795" s="168"/>
      <c r="NKR795" s="168"/>
      <c r="NKS795" s="168"/>
      <c r="NKT795" s="168"/>
      <c r="NKU795" s="168"/>
      <c r="NKV795" s="168"/>
      <c r="NKW795" s="168"/>
      <c r="NKX795" s="168"/>
      <c r="NKY795" s="168"/>
      <c r="NKZ795" s="168"/>
      <c r="NLA795" s="168"/>
      <c r="NLB795" s="168"/>
      <c r="NLC795" s="168"/>
      <c r="NLD795" s="168"/>
      <c r="NLE795" s="168"/>
      <c r="NLF795" s="168"/>
      <c r="NLG795" s="168"/>
      <c r="NLH795" s="168"/>
      <c r="NLI795" s="168"/>
      <c r="NLJ795" s="168"/>
      <c r="NLK795" s="168"/>
      <c r="NLL795" s="168"/>
      <c r="NLM795" s="508"/>
      <c r="NLN795" s="508"/>
      <c r="NLO795" s="508"/>
      <c r="NLP795" s="508"/>
      <c r="NLQ795" s="508"/>
      <c r="NLR795" s="508"/>
      <c r="NLS795" s="508"/>
      <c r="NLT795" s="508"/>
      <c r="NLU795" s="508"/>
      <c r="NLV795" s="508"/>
      <c r="NLW795" s="508"/>
      <c r="NLX795" s="508"/>
      <c r="NLY795" s="508"/>
      <c r="NLZ795" s="508"/>
      <c r="NMA795" s="508"/>
      <c r="NMB795" s="508"/>
      <c r="NMC795" s="508"/>
      <c r="NMD795" s="508"/>
      <c r="NME795" s="508"/>
      <c r="NMF795" s="508"/>
      <c r="NMG795" s="508"/>
      <c r="NMH795" s="508"/>
      <c r="NMI795" s="508"/>
      <c r="NMJ795" s="508"/>
      <c r="NMK795" s="89"/>
      <c r="NML795" s="89"/>
      <c r="NMM795" s="89"/>
      <c r="NMN795" s="89"/>
      <c r="NMO795" s="89"/>
      <c r="NMP795" s="508"/>
      <c r="NMQ795" s="508"/>
      <c r="NMR795" s="89"/>
      <c r="NMS795" s="89"/>
      <c r="NMT795" s="508"/>
      <c r="NMU795" s="508"/>
      <c r="NMV795" s="89"/>
      <c r="NMW795" s="89"/>
      <c r="NMX795" s="508"/>
      <c r="NMY795" s="508"/>
      <c r="NMZ795" s="508"/>
      <c r="NNA795" s="508"/>
      <c r="NNB795" s="508"/>
      <c r="NNC795" s="508"/>
      <c r="NND795" s="508"/>
      <c r="NNE795" s="89"/>
      <c r="NNF795" s="89"/>
      <c r="NNG795" s="508"/>
      <c r="NNH795" s="508"/>
      <c r="NNI795" s="89"/>
      <c r="NNJ795" s="89"/>
      <c r="NNK795" s="508"/>
      <c r="NNL795" s="508"/>
      <c r="NNM795" s="508"/>
      <c r="NNN795" s="508"/>
      <c r="NNO795" s="508"/>
      <c r="NNP795" s="203"/>
      <c r="NNQ795" s="107"/>
      <c r="NNR795" s="508"/>
      <c r="NNS795" s="508"/>
      <c r="NNT795" s="508"/>
      <c r="NNU795" s="508"/>
      <c r="NNV795" s="508"/>
      <c r="NNW795" s="508"/>
      <c r="NNX795" s="508"/>
      <c r="NNY795" s="168"/>
      <c r="NNZ795" s="168"/>
      <c r="NOA795" s="168"/>
      <c r="NOB795" s="168"/>
      <c r="NOC795" s="168"/>
      <c r="NOD795" s="168"/>
      <c r="NOE795" s="168"/>
      <c r="NOF795" s="168"/>
      <c r="NOG795" s="168"/>
      <c r="NOH795" s="168"/>
      <c r="NOI795" s="168"/>
      <c r="NOJ795" s="168"/>
      <c r="NOK795" s="168"/>
      <c r="NOL795" s="168"/>
      <c r="NOM795" s="168"/>
      <c r="NON795" s="168"/>
      <c r="NOO795" s="168"/>
      <c r="NOP795" s="168"/>
      <c r="NOQ795" s="168"/>
      <c r="NOR795" s="168"/>
      <c r="NOS795" s="168"/>
      <c r="NOT795" s="168"/>
      <c r="NOU795" s="168"/>
      <c r="NOV795" s="168"/>
      <c r="NOW795" s="168"/>
      <c r="NOX795" s="168"/>
      <c r="NOY795" s="168"/>
      <c r="NOZ795" s="168"/>
      <c r="NPA795" s="168"/>
      <c r="NPB795" s="168"/>
      <c r="NPC795" s="168"/>
      <c r="NPD795" s="168"/>
      <c r="NPE795" s="168"/>
      <c r="NPF795" s="168"/>
      <c r="NPG795" s="168"/>
      <c r="NPH795" s="168"/>
      <c r="NPI795" s="168"/>
      <c r="NPJ795" s="168"/>
      <c r="NPK795" s="168"/>
      <c r="NPL795" s="168"/>
      <c r="NPM795" s="168"/>
      <c r="NPN795" s="168"/>
      <c r="NPO795" s="168"/>
      <c r="NPP795" s="168"/>
      <c r="NPQ795" s="508"/>
      <c r="NPR795" s="508"/>
      <c r="NPS795" s="508"/>
      <c r="NPT795" s="508"/>
      <c r="NPU795" s="508"/>
      <c r="NPV795" s="508"/>
      <c r="NPW795" s="508"/>
      <c r="NPX795" s="508"/>
      <c r="NPY795" s="508"/>
      <c r="NPZ795" s="508"/>
      <c r="NQA795" s="508"/>
      <c r="NQB795" s="508"/>
      <c r="NQC795" s="508"/>
      <c r="NQD795" s="508"/>
      <c r="NQE795" s="508"/>
      <c r="NQF795" s="508"/>
      <c r="NQG795" s="508"/>
      <c r="NQH795" s="508"/>
      <c r="NQI795" s="508"/>
      <c r="NQJ795" s="508"/>
      <c r="NQK795" s="508"/>
      <c r="NQL795" s="508"/>
      <c r="NQM795" s="508"/>
      <c r="NQN795" s="508"/>
      <c r="NQO795" s="89"/>
      <c r="NQP795" s="89"/>
      <c r="NQQ795" s="89"/>
      <c r="NQR795" s="89"/>
      <c r="NQS795" s="89"/>
      <c r="NQT795" s="508"/>
      <c r="NQU795" s="508"/>
      <c r="NQV795" s="89"/>
      <c r="NQW795" s="89"/>
      <c r="NQX795" s="508"/>
      <c r="NQY795" s="508"/>
      <c r="NQZ795" s="89"/>
      <c r="NRA795" s="89"/>
      <c r="NRB795" s="508"/>
      <c r="NRC795" s="508"/>
      <c r="NRD795" s="508"/>
      <c r="NRE795" s="508"/>
      <c r="NRF795" s="508"/>
      <c r="NRG795" s="508"/>
      <c r="NRH795" s="508"/>
      <c r="NRI795" s="89"/>
      <c r="NRJ795" s="89"/>
      <c r="NRK795" s="508"/>
      <c r="NRL795" s="508"/>
      <c r="NRM795" s="89"/>
      <c r="NRN795" s="89"/>
      <c r="NRO795" s="508"/>
      <c r="NRP795" s="508"/>
      <c r="NRQ795" s="508"/>
      <c r="NRR795" s="508"/>
      <c r="NRS795" s="508"/>
      <c r="NRT795" s="203"/>
      <c r="NRU795" s="107"/>
      <c r="NRV795" s="508"/>
      <c r="NRW795" s="508"/>
      <c r="NRX795" s="508"/>
      <c r="NRY795" s="508"/>
      <c r="NRZ795" s="508"/>
      <c r="NSA795" s="508"/>
      <c r="NSB795" s="508"/>
      <c r="NSC795" s="168"/>
      <c r="NSD795" s="168"/>
      <c r="NSE795" s="168"/>
      <c r="NSF795" s="168"/>
      <c r="NSG795" s="168"/>
      <c r="NSH795" s="168"/>
      <c r="NSI795" s="168"/>
      <c r="NSJ795" s="168"/>
      <c r="NSK795" s="168"/>
      <c r="NSL795" s="168"/>
      <c r="NSM795" s="168"/>
      <c r="NSN795" s="168"/>
      <c r="NSO795" s="168"/>
      <c r="NSP795" s="168"/>
      <c r="NSQ795" s="168"/>
      <c r="NSR795" s="168"/>
      <c r="NSS795" s="168"/>
      <c r="NST795" s="168"/>
      <c r="NSU795" s="168"/>
      <c r="NSV795" s="168"/>
      <c r="NSW795" s="168"/>
      <c r="NSX795" s="168"/>
      <c r="NSY795" s="168"/>
      <c r="NSZ795" s="168"/>
      <c r="NTA795" s="168"/>
      <c r="NTB795" s="168"/>
      <c r="NTC795" s="168"/>
      <c r="NTD795" s="168"/>
      <c r="NTE795" s="168"/>
      <c r="NTF795" s="168"/>
      <c r="NTG795" s="168"/>
      <c r="NTH795" s="168"/>
      <c r="NTI795" s="168"/>
      <c r="NTJ795" s="168"/>
      <c r="NTK795" s="168"/>
      <c r="NTL795" s="168"/>
      <c r="NTM795" s="168"/>
      <c r="NTN795" s="168"/>
      <c r="NTO795" s="168"/>
      <c r="NTP795" s="168"/>
      <c r="NTQ795" s="168"/>
      <c r="NTR795" s="168"/>
      <c r="NTS795" s="168"/>
      <c r="NTT795" s="168"/>
      <c r="NTU795" s="508"/>
      <c r="NTV795" s="508"/>
      <c r="NTW795" s="508"/>
      <c r="NTX795" s="508"/>
      <c r="NTY795" s="508"/>
      <c r="NTZ795" s="508"/>
      <c r="NUA795" s="508"/>
      <c r="NUB795" s="508"/>
      <c r="NUC795" s="508"/>
      <c r="NUD795" s="508"/>
      <c r="NUE795" s="508"/>
      <c r="NUF795" s="508"/>
      <c r="NUG795" s="508"/>
      <c r="NUH795" s="508"/>
      <c r="NUI795" s="508"/>
      <c r="NUJ795" s="508"/>
      <c r="NUK795" s="508"/>
      <c r="NUL795" s="508"/>
      <c r="NUM795" s="508"/>
      <c r="NUN795" s="508"/>
      <c r="NUO795" s="508"/>
      <c r="NUP795" s="508"/>
      <c r="NUQ795" s="508"/>
      <c r="NUR795" s="508"/>
      <c r="NUS795" s="89"/>
      <c r="NUT795" s="89"/>
      <c r="NUU795" s="89"/>
      <c r="NUV795" s="89"/>
      <c r="NUW795" s="89"/>
      <c r="NUX795" s="508"/>
      <c r="NUY795" s="508"/>
      <c r="NUZ795" s="89"/>
      <c r="NVA795" s="89"/>
      <c r="NVB795" s="508"/>
      <c r="NVC795" s="508"/>
      <c r="NVD795" s="89"/>
      <c r="NVE795" s="89"/>
      <c r="NVF795" s="508"/>
      <c r="NVG795" s="508"/>
      <c r="NVH795" s="508"/>
      <c r="NVI795" s="508"/>
      <c r="NVJ795" s="508"/>
      <c r="NVK795" s="508"/>
      <c r="NVL795" s="508"/>
      <c r="NVM795" s="89"/>
      <c r="NVN795" s="89"/>
      <c r="NVO795" s="508"/>
      <c r="NVP795" s="508"/>
      <c r="NVQ795" s="89"/>
      <c r="NVR795" s="89"/>
      <c r="NVS795" s="508"/>
      <c r="NVT795" s="508"/>
      <c r="NVU795" s="508"/>
      <c r="NVV795" s="508"/>
      <c r="NVW795" s="508"/>
      <c r="NVX795" s="203"/>
      <c r="NVY795" s="107"/>
      <c r="NVZ795" s="508"/>
      <c r="NWA795" s="508"/>
      <c r="NWB795" s="508"/>
      <c r="NWC795" s="508"/>
      <c r="NWD795" s="508"/>
      <c r="NWE795" s="508"/>
      <c r="NWF795" s="508"/>
      <c r="NWG795" s="168"/>
      <c r="NWH795" s="168"/>
      <c r="NWI795" s="168"/>
      <c r="NWJ795" s="168"/>
      <c r="NWK795" s="168"/>
      <c r="NWL795" s="168"/>
      <c r="NWM795" s="168"/>
      <c r="NWN795" s="168"/>
      <c r="NWO795" s="168"/>
      <c r="NWP795" s="168"/>
      <c r="NWQ795" s="168"/>
      <c r="NWR795" s="168"/>
      <c r="NWS795" s="168"/>
      <c r="NWT795" s="168"/>
      <c r="NWU795" s="168"/>
      <c r="NWV795" s="168"/>
      <c r="NWW795" s="168"/>
      <c r="NWX795" s="168"/>
      <c r="NWY795" s="168"/>
      <c r="NWZ795" s="168"/>
      <c r="NXA795" s="168"/>
      <c r="NXB795" s="168"/>
      <c r="NXC795" s="168"/>
      <c r="NXD795" s="168"/>
      <c r="NXE795" s="168"/>
      <c r="NXF795" s="168"/>
      <c r="NXG795" s="168"/>
      <c r="NXH795" s="168"/>
      <c r="NXI795" s="168"/>
      <c r="NXJ795" s="168"/>
      <c r="NXK795" s="168"/>
      <c r="NXL795" s="168"/>
      <c r="NXM795" s="168"/>
      <c r="NXN795" s="168"/>
      <c r="NXO795" s="168"/>
      <c r="NXP795" s="168"/>
      <c r="NXQ795" s="168"/>
      <c r="NXR795" s="168"/>
      <c r="NXS795" s="168"/>
      <c r="NXT795" s="168"/>
      <c r="NXU795" s="168"/>
      <c r="NXV795" s="168"/>
      <c r="NXW795" s="168"/>
      <c r="NXX795" s="168"/>
      <c r="NXY795" s="508"/>
      <c r="NXZ795" s="508"/>
      <c r="NYA795" s="508"/>
      <c r="NYB795" s="508"/>
      <c r="NYC795" s="508"/>
      <c r="NYD795" s="508"/>
      <c r="NYE795" s="508"/>
      <c r="NYF795" s="508"/>
      <c r="NYG795" s="508"/>
      <c r="NYH795" s="508"/>
      <c r="NYI795" s="508"/>
      <c r="NYJ795" s="508"/>
      <c r="NYK795" s="508"/>
      <c r="NYL795" s="508"/>
      <c r="NYM795" s="508"/>
      <c r="NYN795" s="508"/>
      <c r="NYO795" s="508"/>
      <c r="NYP795" s="508"/>
      <c r="NYQ795" s="508"/>
      <c r="NYR795" s="508"/>
      <c r="NYS795" s="508"/>
      <c r="NYT795" s="508"/>
      <c r="NYU795" s="508"/>
      <c r="NYV795" s="508"/>
      <c r="NYW795" s="89"/>
      <c r="NYX795" s="89"/>
      <c r="NYY795" s="89"/>
      <c r="NYZ795" s="89"/>
      <c r="NZA795" s="89"/>
      <c r="NZB795" s="508"/>
      <c r="NZC795" s="508"/>
      <c r="NZD795" s="89"/>
      <c r="NZE795" s="89"/>
      <c r="NZF795" s="508"/>
      <c r="NZG795" s="508"/>
      <c r="NZH795" s="89"/>
      <c r="NZI795" s="89"/>
      <c r="NZJ795" s="508"/>
      <c r="NZK795" s="508"/>
      <c r="NZL795" s="508"/>
      <c r="NZM795" s="508"/>
      <c r="NZN795" s="508"/>
      <c r="NZO795" s="508"/>
      <c r="NZP795" s="508"/>
      <c r="NZQ795" s="89"/>
      <c r="NZR795" s="89"/>
      <c r="NZS795" s="508"/>
      <c r="NZT795" s="508"/>
      <c r="NZU795" s="89"/>
      <c r="NZV795" s="89"/>
      <c r="NZW795" s="508"/>
      <c r="NZX795" s="508"/>
      <c r="NZY795" s="508"/>
      <c r="NZZ795" s="508"/>
      <c r="OAA795" s="508"/>
      <c r="OAB795" s="203"/>
      <c r="OAC795" s="107"/>
      <c r="OAD795" s="508"/>
      <c r="OAE795" s="508"/>
      <c r="OAF795" s="508"/>
      <c r="OAG795" s="508"/>
      <c r="OAH795" s="508"/>
      <c r="OAI795" s="508"/>
      <c r="OAJ795" s="508"/>
      <c r="OAK795" s="168"/>
      <c r="OAL795" s="168"/>
      <c r="OAM795" s="168"/>
      <c r="OAN795" s="168"/>
      <c r="OAO795" s="168"/>
      <c r="OAP795" s="168"/>
      <c r="OAQ795" s="168"/>
      <c r="OAR795" s="168"/>
      <c r="OAS795" s="168"/>
      <c r="OAT795" s="168"/>
      <c r="OAU795" s="168"/>
      <c r="OAV795" s="168"/>
      <c r="OAW795" s="168"/>
      <c r="OAX795" s="168"/>
      <c r="OAY795" s="168"/>
      <c r="OAZ795" s="168"/>
      <c r="OBA795" s="168"/>
      <c r="OBB795" s="168"/>
      <c r="OBC795" s="168"/>
      <c r="OBD795" s="168"/>
      <c r="OBE795" s="168"/>
      <c r="OBF795" s="168"/>
      <c r="OBG795" s="168"/>
      <c r="OBH795" s="168"/>
      <c r="OBI795" s="168"/>
      <c r="OBJ795" s="168"/>
      <c r="OBK795" s="168"/>
      <c r="OBL795" s="168"/>
      <c r="OBM795" s="168"/>
      <c r="OBN795" s="168"/>
      <c r="OBO795" s="168"/>
      <c r="OBP795" s="168"/>
      <c r="OBQ795" s="168"/>
      <c r="OBR795" s="168"/>
      <c r="OBS795" s="168"/>
      <c r="OBT795" s="168"/>
      <c r="OBU795" s="168"/>
      <c r="OBV795" s="168"/>
      <c r="OBW795" s="168"/>
      <c r="OBX795" s="168"/>
      <c r="OBY795" s="168"/>
      <c r="OBZ795" s="168"/>
      <c r="OCA795" s="168"/>
      <c r="OCB795" s="168"/>
      <c r="OCC795" s="508"/>
      <c r="OCD795" s="508"/>
      <c r="OCE795" s="508"/>
      <c r="OCF795" s="508"/>
      <c r="OCG795" s="508"/>
      <c r="OCH795" s="508"/>
      <c r="OCI795" s="508"/>
      <c r="OCJ795" s="508"/>
      <c r="OCK795" s="508"/>
      <c r="OCL795" s="508"/>
      <c r="OCM795" s="508"/>
      <c r="OCN795" s="508"/>
      <c r="OCO795" s="508"/>
      <c r="OCP795" s="508"/>
      <c r="OCQ795" s="508"/>
      <c r="OCR795" s="508"/>
      <c r="OCS795" s="508"/>
      <c r="OCT795" s="508"/>
      <c r="OCU795" s="508"/>
      <c r="OCV795" s="508"/>
      <c r="OCW795" s="508"/>
      <c r="OCX795" s="508"/>
      <c r="OCY795" s="508"/>
      <c r="OCZ795" s="508"/>
      <c r="ODA795" s="89"/>
      <c r="ODB795" s="89"/>
      <c r="ODC795" s="89"/>
      <c r="ODD795" s="89"/>
      <c r="ODE795" s="89"/>
      <c r="ODF795" s="508"/>
      <c r="ODG795" s="508"/>
      <c r="ODH795" s="89"/>
      <c r="ODI795" s="89"/>
      <c r="ODJ795" s="508"/>
      <c r="ODK795" s="508"/>
      <c r="ODL795" s="89"/>
      <c r="ODM795" s="89"/>
      <c r="ODN795" s="508"/>
      <c r="ODO795" s="508"/>
      <c r="ODP795" s="508"/>
      <c r="ODQ795" s="508"/>
      <c r="ODR795" s="508"/>
      <c r="ODS795" s="508"/>
      <c r="ODT795" s="508"/>
      <c r="ODU795" s="89"/>
      <c r="ODV795" s="89"/>
      <c r="ODW795" s="508"/>
      <c r="ODX795" s="508"/>
      <c r="ODY795" s="89"/>
      <c r="ODZ795" s="89"/>
      <c r="OEA795" s="508"/>
      <c r="OEB795" s="508"/>
      <c r="OEC795" s="508"/>
      <c r="OED795" s="508"/>
      <c r="OEE795" s="508"/>
      <c r="OEF795" s="203"/>
      <c r="OEG795" s="107"/>
      <c r="OEH795" s="508"/>
      <c r="OEI795" s="508"/>
      <c r="OEJ795" s="508"/>
      <c r="OEK795" s="508"/>
      <c r="OEL795" s="508"/>
      <c r="OEM795" s="508"/>
      <c r="OEN795" s="508"/>
      <c r="OEO795" s="168"/>
      <c r="OEP795" s="168"/>
      <c r="OEQ795" s="168"/>
      <c r="OER795" s="168"/>
      <c r="OES795" s="168"/>
      <c r="OET795" s="168"/>
      <c r="OEU795" s="168"/>
      <c r="OEV795" s="168"/>
      <c r="OEW795" s="168"/>
      <c r="OEX795" s="168"/>
      <c r="OEY795" s="168"/>
      <c r="OEZ795" s="168"/>
      <c r="OFA795" s="168"/>
      <c r="OFB795" s="168"/>
      <c r="OFC795" s="168"/>
      <c r="OFD795" s="168"/>
      <c r="OFE795" s="168"/>
      <c r="OFF795" s="168"/>
      <c r="OFG795" s="168"/>
      <c r="OFH795" s="168"/>
      <c r="OFI795" s="168"/>
      <c r="OFJ795" s="168"/>
      <c r="OFK795" s="168"/>
      <c r="OFL795" s="168"/>
      <c r="OFM795" s="168"/>
      <c r="OFN795" s="168"/>
      <c r="OFO795" s="168"/>
      <c r="OFP795" s="168"/>
      <c r="OFQ795" s="168"/>
      <c r="OFR795" s="168"/>
      <c r="OFS795" s="168"/>
      <c r="OFT795" s="168"/>
      <c r="OFU795" s="168"/>
      <c r="OFV795" s="168"/>
      <c r="OFW795" s="168"/>
      <c r="OFX795" s="168"/>
      <c r="OFY795" s="168"/>
      <c r="OFZ795" s="168"/>
      <c r="OGA795" s="168"/>
      <c r="OGB795" s="168"/>
      <c r="OGC795" s="168"/>
      <c r="OGD795" s="168"/>
      <c r="OGE795" s="168"/>
      <c r="OGF795" s="168"/>
      <c r="OGG795" s="508"/>
      <c r="OGH795" s="508"/>
      <c r="OGI795" s="508"/>
      <c r="OGJ795" s="508"/>
      <c r="OGK795" s="508"/>
      <c r="OGL795" s="508"/>
      <c r="OGM795" s="508"/>
      <c r="OGN795" s="508"/>
      <c r="OGO795" s="508"/>
      <c r="OGP795" s="508"/>
      <c r="OGQ795" s="508"/>
      <c r="OGR795" s="508"/>
      <c r="OGS795" s="508"/>
      <c r="OGT795" s="508"/>
      <c r="OGU795" s="508"/>
      <c r="OGV795" s="508"/>
      <c r="OGW795" s="508"/>
      <c r="OGX795" s="508"/>
      <c r="OGY795" s="508"/>
      <c r="OGZ795" s="508"/>
      <c r="OHA795" s="508"/>
      <c r="OHB795" s="508"/>
      <c r="OHC795" s="508"/>
      <c r="OHD795" s="508"/>
      <c r="OHE795" s="89"/>
      <c r="OHF795" s="89"/>
      <c r="OHG795" s="89"/>
      <c r="OHH795" s="89"/>
      <c r="OHI795" s="89"/>
      <c r="OHJ795" s="508"/>
      <c r="OHK795" s="508"/>
      <c r="OHL795" s="89"/>
      <c r="OHM795" s="89"/>
      <c r="OHN795" s="508"/>
      <c r="OHO795" s="508"/>
      <c r="OHP795" s="89"/>
      <c r="OHQ795" s="89"/>
      <c r="OHR795" s="508"/>
      <c r="OHS795" s="508"/>
      <c r="OHT795" s="508"/>
      <c r="OHU795" s="508"/>
      <c r="OHV795" s="508"/>
      <c r="OHW795" s="508"/>
      <c r="OHX795" s="508"/>
      <c r="OHY795" s="89"/>
      <c r="OHZ795" s="89"/>
      <c r="OIA795" s="508"/>
      <c r="OIB795" s="508"/>
      <c r="OIC795" s="89"/>
      <c r="OID795" s="89"/>
      <c r="OIE795" s="508"/>
      <c r="OIF795" s="508"/>
      <c r="OIG795" s="508"/>
      <c r="OIH795" s="508"/>
      <c r="OII795" s="508"/>
      <c r="OIJ795" s="203"/>
      <c r="OIK795" s="107"/>
      <c r="OIL795" s="508"/>
      <c r="OIM795" s="508"/>
      <c r="OIN795" s="508"/>
      <c r="OIO795" s="508"/>
      <c r="OIP795" s="508"/>
      <c r="OIQ795" s="508"/>
      <c r="OIR795" s="508"/>
      <c r="OIS795" s="168"/>
      <c r="OIT795" s="168"/>
      <c r="OIU795" s="168"/>
      <c r="OIV795" s="168"/>
      <c r="OIW795" s="168"/>
      <c r="OIX795" s="168"/>
      <c r="OIY795" s="168"/>
      <c r="OIZ795" s="168"/>
      <c r="OJA795" s="168"/>
      <c r="OJB795" s="168"/>
      <c r="OJC795" s="168"/>
      <c r="OJD795" s="168"/>
      <c r="OJE795" s="168"/>
      <c r="OJF795" s="168"/>
      <c r="OJG795" s="168"/>
      <c r="OJH795" s="168"/>
      <c r="OJI795" s="168"/>
      <c r="OJJ795" s="168"/>
      <c r="OJK795" s="168"/>
      <c r="OJL795" s="168"/>
      <c r="OJM795" s="168"/>
      <c r="OJN795" s="168"/>
      <c r="OJO795" s="168"/>
      <c r="OJP795" s="168"/>
      <c r="OJQ795" s="168"/>
      <c r="OJR795" s="168"/>
      <c r="OJS795" s="168"/>
      <c r="OJT795" s="168"/>
      <c r="OJU795" s="168"/>
      <c r="OJV795" s="168"/>
      <c r="OJW795" s="168"/>
      <c r="OJX795" s="168"/>
      <c r="OJY795" s="168"/>
      <c r="OJZ795" s="168"/>
      <c r="OKA795" s="168"/>
      <c r="OKB795" s="168"/>
      <c r="OKC795" s="168"/>
      <c r="OKD795" s="168"/>
      <c r="OKE795" s="168"/>
      <c r="OKF795" s="168"/>
      <c r="OKG795" s="168"/>
      <c r="OKH795" s="168"/>
      <c r="OKI795" s="168"/>
      <c r="OKJ795" s="168"/>
      <c r="OKK795" s="508"/>
      <c r="OKL795" s="508"/>
      <c r="OKM795" s="508"/>
      <c r="OKN795" s="508"/>
      <c r="OKO795" s="508"/>
      <c r="OKP795" s="508"/>
      <c r="OKQ795" s="508"/>
      <c r="OKR795" s="508"/>
      <c r="OKS795" s="508"/>
      <c r="OKT795" s="508"/>
      <c r="OKU795" s="508"/>
      <c r="OKV795" s="508"/>
      <c r="OKW795" s="508"/>
      <c r="OKX795" s="508"/>
      <c r="OKY795" s="508"/>
      <c r="OKZ795" s="508"/>
      <c r="OLA795" s="508"/>
      <c r="OLB795" s="508"/>
      <c r="OLC795" s="508"/>
      <c r="OLD795" s="508"/>
      <c r="OLE795" s="508"/>
      <c r="OLF795" s="508"/>
      <c r="OLG795" s="508"/>
      <c r="OLH795" s="508"/>
      <c r="OLI795" s="89"/>
      <c r="OLJ795" s="89"/>
      <c r="OLK795" s="89"/>
      <c r="OLL795" s="89"/>
      <c r="OLM795" s="89"/>
      <c r="OLN795" s="508"/>
      <c r="OLO795" s="508"/>
      <c r="OLP795" s="89"/>
      <c r="OLQ795" s="89"/>
      <c r="OLR795" s="508"/>
      <c r="OLS795" s="508"/>
      <c r="OLT795" s="89"/>
      <c r="OLU795" s="89"/>
      <c r="OLV795" s="508"/>
      <c r="OLW795" s="508"/>
      <c r="OLX795" s="508"/>
      <c r="OLY795" s="508"/>
      <c r="OLZ795" s="508"/>
      <c r="OMA795" s="508"/>
      <c r="OMB795" s="508"/>
      <c r="OMC795" s="89"/>
      <c r="OMD795" s="89"/>
      <c r="OME795" s="508"/>
      <c r="OMF795" s="508"/>
      <c r="OMG795" s="89"/>
      <c r="OMH795" s="89"/>
      <c r="OMI795" s="508"/>
      <c r="OMJ795" s="508"/>
      <c r="OMK795" s="508"/>
      <c r="OML795" s="508"/>
      <c r="OMM795" s="508"/>
      <c r="OMN795" s="203"/>
      <c r="OMO795" s="107"/>
      <c r="OMP795" s="508"/>
      <c r="OMQ795" s="508"/>
      <c r="OMR795" s="508"/>
      <c r="OMS795" s="508"/>
      <c r="OMT795" s="508"/>
      <c r="OMU795" s="508"/>
      <c r="OMV795" s="508"/>
      <c r="OMW795" s="168"/>
      <c r="OMX795" s="168"/>
      <c r="OMY795" s="168"/>
      <c r="OMZ795" s="168"/>
      <c r="ONA795" s="168"/>
      <c r="ONB795" s="168"/>
      <c r="ONC795" s="168"/>
      <c r="OND795" s="168"/>
      <c r="ONE795" s="168"/>
      <c r="ONF795" s="168"/>
      <c r="ONG795" s="168"/>
      <c r="ONH795" s="168"/>
      <c r="ONI795" s="168"/>
      <c r="ONJ795" s="168"/>
      <c r="ONK795" s="168"/>
      <c r="ONL795" s="168"/>
      <c r="ONM795" s="168"/>
      <c r="ONN795" s="168"/>
      <c r="ONO795" s="168"/>
      <c r="ONP795" s="168"/>
      <c r="ONQ795" s="168"/>
      <c r="ONR795" s="168"/>
      <c r="ONS795" s="168"/>
      <c r="ONT795" s="168"/>
      <c r="ONU795" s="168"/>
      <c r="ONV795" s="168"/>
      <c r="ONW795" s="168"/>
      <c r="ONX795" s="168"/>
      <c r="ONY795" s="168"/>
      <c r="ONZ795" s="168"/>
      <c r="OOA795" s="168"/>
      <c r="OOB795" s="168"/>
      <c r="OOC795" s="168"/>
      <c r="OOD795" s="168"/>
      <c r="OOE795" s="168"/>
      <c r="OOF795" s="168"/>
      <c r="OOG795" s="168"/>
      <c r="OOH795" s="168"/>
      <c r="OOI795" s="168"/>
      <c r="OOJ795" s="168"/>
      <c r="OOK795" s="168"/>
      <c r="OOL795" s="168"/>
      <c r="OOM795" s="168"/>
      <c r="OON795" s="168"/>
      <c r="OOO795" s="508"/>
      <c r="OOP795" s="508"/>
      <c r="OOQ795" s="508"/>
      <c r="OOR795" s="508"/>
      <c r="OOS795" s="508"/>
      <c r="OOT795" s="508"/>
      <c r="OOU795" s="508"/>
      <c r="OOV795" s="508"/>
      <c r="OOW795" s="508"/>
      <c r="OOX795" s="508"/>
      <c r="OOY795" s="508"/>
      <c r="OOZ795" s="508"/>
      <c r="OPA795" s="508"/>
      <c r="OPB795" s="508"/>
      <c r="OPC795" s="508"/>
      <c r="OPD795" s="508"/>
      <c r="OPE795" s="508"/>
      <c r="OPF795" s="508"/>
      <c r="OPG795" s="508"/>
      <c r="OPH795" s="508"/>
      <c r="OPI795" s="508"/>
      <c r="OPJ795" s="508"/>
      <c r="OPK795" s="508"/>
      <c r="OPL795" s="508"/>
      <c r="OPM795" s="89"/>
      <c r="OPN795" s="89"/>
      <c r="OPO795" s="89"/>
      <c r="OPP795" s="89"/>
      <c r="OPQ795" s="89"/>
      <c r="OPR795" s="508"/>
      <c r="OPS795" s="508"/>
      <c r="OPT795" s="89"/>
      <c r="OPU795" s="89"/>
      <c r="OPV795" s="508"/>
      <c r="OPW795" s="508"/>
      <c r="OPX795" s="89"/>
      <c r="OPY795" s="89"/>
      <c r="OPZ795" s="508"/>
      <c r="OQA795" s="508"/>
      <c r="OQB795" s="508"/>
      <c r="OQC795" s="508"/>
      <c r="OQD795" s="508"/>
      <c r="OQE795" s="508"/>
      <c r="OQF795" s="508"/>
      <c r="OQG795" s="89"/>
      <c r="OQH795" s="89"/>
      <c r="OQI795" s="508"/>
      <c r="OQJ795" s="508"/>
      <c r="OQK795" s="89"/>
      <c r="OQL795" s="89"/>
      <c r="OQM795" s="508"/>
      <c r="OQN795" s="508"/>
      <c r="OQO795" s="508"/>
      <c r="OQP795" s="508"/>
      <c r="OQQ795" s="508"/>
      <c r="OQR795" s="203"/>
      <c r="OQS795" s="107"/>
      <c r="OQT795" s="508"/>
      <c r="OQU795" s="508"/>
      <c r="OQV795" s="508"/>
      <c r="OQW795" s="508"/>
      <c r="OQX795" s="508"/>
      <c r="OQY795" s="508"/>
      <c r="OQZ795" s="508"/>
      <c r="ORA795" s="168"/>
      <c r="ORB795" s="168"/>
      <c r="ORC795" s="168"/>
      <c r="ORD795" s="168"/>
      <c r="ORE795" s="168"/>
      <c r="ORF795" s="168"/>
      <c r="ORG795" s="168"/>
      <c r="ORH795" s="168"/>
      <c r="ORI795" s="168"/>
      <c r="ORJ795" s="168"/>
      <c r="ORK795" s="168"/>
      <c r="ORL795" s="168"/>
      <c r="ORM795" s="168"/>
      <c r="ORN795" s="168"/>
      <c r="ORO795" s="168"/>
      <c r="ORP795" s="168"/>
      <c r="ORQ795" s="168"/>
      <c r="ORR795" s="168"/>
      <c r="ORS795" s="168"/>
      <c r="ORT795" s="168"/>
      <c r="ORU795" s="168"/>
      <c r="ORV795" s="168"/>
      <c r="ORW795" s="168"/>
      <c r="ORX795" s="168"/>
      <c r="ORY795" s="168"/>
      <c r="ORZ795" s="168"/>
      <c r="OSA795" s="168"/>
      <c r="OSB795" s="168"/>
      <c r="OSC795" s="168"/>
      <c r="OSD795" s="168"/>
      <c r="OSE795" s="168"/>
      <c r="OSF795" s="168"/>
      <c r="OSG795" s="168"/>
      <c r="OSH795" s="168"/>
      <c r="OSI795" s="168"/>
      <c r="OSJ795" s="168"/>
      <c r="OSK795" s="168"/>
      <c r="OSL795" s="168"/>
      <c r="OSM795" s="168"/>
      <c r="OSN795" s="168"/>
      <c r="OSO795" s="168"/>
      <c r="OSP795" s="168"/>
      <c r="OSQ795" s="168"/>
      <c r="OSR795" s="168"/>
      <c r="OSS795" s="508"/>
      <c r="OST795" s="508"/>
      <c r="OSU795" s="508"/>
      <c r="OSV795" s="508"/>
      <c r="OSW795" s="508"/>
      <c r="OSX795" s="508"/>
      <c r="OSY795" s="508"/>
      <c r="OSZ795" s="508"/>
      <c r="OTA795" s="508"/>
      <c r="OTB795" s="508"/>
      <c r="OTC795" s="508"/>
      <c r="OTD795" s="508"/>
      <c r="OTE795" s="508"/>
      <c r="OTF795" s="508"/>
      <c r="OTG795" s="508"/>
      <c r="OTH795" s="508"/>
      <c r="OTI795" s="508"/>
      <c r="OTJ795" s="508"/>
      <c r="OTK795" s="508"/>
      <c r="OTL795" s="508"/>
      <c r="OTM795" s="508"/>
      <c r="OTN795" s="508"/>
      <c r="OTO795" s="508"/>
      <c r="OTP795" s="508"/>
      <c r="OTQ795" s="89"/>
      <c r="OTR795" s="89"/>
      <c r="OTS795" s="89"/>
      <c r="OTT795" s="89"/>
      <c r="OTU795" s="89"/>
      <c r="OTV795" s="508"/>
      <c r="OTW795" s="508"/>
      <c r="OTX795" s="89"/>
      <c r="OTY795" s="89"/>
      <c r="OTZ795" s="508"/>
      <c r="OUA795" s="508"/>
      <c r="OUB795" s="89"/>
      <c r="OUC795" s="89"/>
      <c r="OUD795" s="508"/>
      <c r="OUE795" s="508"/>
      <c r="OUF795" s="508"/>
      <c r="OUG795" s="508"/>
      <c r="OUH795" s="508"/>
      <c r="OUI795" s="508"/>
      <c r="OUJ795" s="508"/>
      <c r="OUK795" s="89"/>
      <c r="OUL795" s="89"/>
      <c r="OUM795" s="508"/>
      <c r="OUN795" s="508"/>
      <c r="OUO795" s="89"/>
      <c r="OUP795" s="89"/>
      <c r="OUQ795" s="508"/>
      <c r="OUR795" s="508"/>
      <c r="OUS795" s="508"/>
      <c r="OUT795" s="508"/>
      <c r="OUU795" s="508"/>
      <c r="OUV795" s="203"/>
      <c r="OUW795" s="107"/>
      <c r="OUX795" s="508"/>
      <c r="OUY795" s="508"/>
      <c r="OUZ795" s="508"/>
      <c r="OVA795" s="508"/>
      <c r="OVB795" s="508"/>
      <c r="OVC795" s="508"/>
      <c r="OVD795" s="508"/>
      <c r="OVE795" s="168"/>
      <c r="OVF795" s="168"/>
      <c r="OVG795" s="168"/>
      <c r="OVH795" s="168"/>
      <c r="OVI795" s="168"/>
      <c r="OVJ795" s="168"/>
      <c r="OVK795" s="168"/>
      <c r="OVL795" s="168"/>
      <c r="OVM795" s="168"/>
      <c r="OVN795" s="168"/>
      <c r="OVO795" s="168"/>
      <c r="OVP795" s="168"/>
      <c r="OVQ795" s="168"/>
      <c r="OVR795" s="168"/>
      <c r="OVS795" s="168"/>
      <c r="OVT795" s="168"/>
      <c r="OVU795" s="168"/>
      <c r="OVV795" s="168"/>
      <c r="OVW795" s="168"/>
      <c r="OVX795" s="168"/>
      <c r="OVY795" s="168"/>
      <c r="OVZ795" s="168"/>
      <c r="OWA795" s="168"/>
      <c r="OWB795" s="168"/>
      <c r="OWC795" s="168"/>
      <c r="OWD795" s="168"/>
      <c r="OWE795" s="168"/>
      <c r="OWF795" s="168"/>
      <c r="OWG795" s="168"/>
      <c r="OWH795" s="168"/>
      <c r="OWI795" s="168"/>
      <c r="OWJ795" s="168"/>
      <c r="OWK795" s="168"/>
      <c r="OWL795" s="168"/>
      <c r="OWM795" s="168"/>
      <c r="OWN795" s="168"/>
      <c r="OWO795" s="168"/>
      <c r="OWP795" s="168"/>
      <c r="OWQ795" s="168"/>
      <c r="OWR795" s="168"/>
      <c r="OWS795" s="168"/>
      <c r="OWT795" s="168"/>
      <c r="OWU795" s="168"/>
      <c r="OWV795" s="168"/>
      <c r="OWW795" s="508"/>
      <c r="OWX795" s="508"/>
      <c r="OWY795" s="508"/>
      <c r="OWZ795" s="508"/>
      <c r="OXA795" s="508"/>
      <c r="OXB795" s="508"/>
      <c r="OXC795" s="508"/>
      <c r="OXD795" s="508"/>
      <c r="OXE795" s="508"/>
      <c r="OXF795" s="508"/>
      <c r="OXG795" s="508"/>
      <c r="OXH795" s="508"/>
      <c r="OXI795" s="508"/>
      <c r="OXJ795" s="508"/>
      <c r="OXK795" s="508"/>
      <c r="OXL795" s="508"/>
      <c r="OXM795" s="508"/>
      <c r="OXN795" s="508"/>
      <c r="OXO795" s="508"/>
      <c r="OXP795" s="508"/>
      <c r="OXQ795" s="508"/>
      <c r="OXR795" s="508"/>
      <c r="OXS795" s="508"/>
      <c r="OXT795" s="508"/>
      <c r="OXU795" s="89"/>
      <c r="OXV795" s="89"/>
      <c r="OXW795" s="89"/>
      <c r="OXX795" s="89"/>
      <c r="OXY795" s="89"/>
      <c r="OXZ795" s="508"/>
      <c r="OYA795" s="508"/>
      <c r="OYB795" s="89"/>
      <c r="OYC795" s="89"/>
      <c r="OYD795" s="508"/>
      <c r="OYE795" s="508"/>
      <c r="OYF795" s="89"/>
      <c r="OYG795" s="89"/>
      <c r="OYH795" s="508"/>
      <c r="OYI795" s="508"/>
      <c r="OYJ795" s="508"/>
      <c r="OYK795" s="508"/>
      <c r="OYL795" s="508"/>
      <c r="OYM795" s="508"/>
      <c r="OYN795" s="508"/>
      <c r="OYO795" s="89"/>
      <c r="OYP795" s="89"/>
      <c r="OYQ795" s="508"/>
      <c r="OYR795" s="508"/>
      <c r="OYS795" s="89"/>
      <c r="OYT795" s="89"/>
      <c r="OYU795" s="508"/>
      <c r="OYV795" s="508"/>
      <c r="OYW795" s="508"/>
      <c r="OYX795" s="508"/>
      <c r="OYY795" s="508"/>
      <c r="OYZ795" s="203"/>
      <c r="OZA795" s="107"/>
      <c r="OZB795" s="508"/>
      <c r="OZC795" s="508"/>
      <c r="OZD795" s="508"/>
      <c r="OZE795" s="508"/>
      <c r="OZF795" s="508"/>
      <c r="OZG795" s="508"/>
      <c r="OZH795" s="508"/>
      <c r="OZI795" s="168"/>
      <c r="OZJ795" s="168"/>
      <c r="OZK795" s="168"/>
      <c r="OZL795" s="168"/>
      <c r="OZM795" s="168"/>
      <c r="OZN795" s="168"/>
      <c r="OZO795" s="168"/>
      <c r="OZP795" s="168"/>
      <c r="OZQ795" s="168"/>
      <c r="OZR795" s="168"/>
      <c r="OZS795" s="168"/>
      <c r="OZT795" s="168"/>
      <c r="OZU795" s="168"/>
      <c r="OZV795" s="168"/>
      <c r="OZW795" s="168"/>
      <c r="OZX795" s="168"/>
      <c r="OZY795" s="168"/>
      <c r="OZZ795" s="168"/>
      <c r="PAA795" s="168"/>
      <c r="PAB795" s="168"/>
      <c r="PAC795" s="168"/>
      <c r="PAD795" s="168"/>
      <c r="PAE795" s="168"/>
      <c r="PAF795" s="168"/>
      <c r="PAG795" s="168"/>
      <c r="PAH795" s="168"/>
      <c r="PAI795" s="168"/>
      <c r="PAJ795" s="168"/>
      <c r="PAK795" s="168"/>
      <c r="PAL795" s="168"/>
      <c r="PAM795" s="168"/>
      <c r="PAN795" s="168"/>
      <c r="PAO795" s="168"/>
      <c r="PAP795" s="168"/>
      <c r="PAQ795" s="168"/>
      <c r="PAR795" s="168"/>
      <c r="PAS795" s="168"/>
      <c r="PAT795" s="168"/>
      <c r="PAU795" s="168"/>
      <c r="PAV795" s="168"/>
      <c r="PAW795" s="168"/>
      <c r="PAX795" s="168"/>
      <c r="PAY795" s="168"/>
      <c r="PAZ795" s="168"/>
      <c r="PBA795" s="508"/>
      <c r="PBB795" s="508"/>
      <c r="PBC795" s="508"/>
      <c r="PBD795" s="508"/>
      <c r="PBE795" s="508"/>
      <c r="PBF795" s="508"/>
      <c r="PBG795" s="508"/>
      <c r="PBH795" s="508"/>
      <c r="PBI795" s="508"/>
      <c r="PBJ795" s="508"/>
      <c r="PBK795" s="508"/>
      <c r="PBL795" s="508"/>
      <c r="PBM795" s="508"/>
      <c r="PBN795" s="508"/>
      <c r="PBO795" s="508"/>
      <c r="PBP795" s="508"/>
      <c r="PBQ795" s="508"/>
      <c r="PBR795" s="508"/>
      <c r="PBS795" s="508"/>
      <c r="PBT795" s="508"/>
      <c r="PBU795" s="508"/>
      <c r="PBV795" s="508"/>
      <c r="PBW795" s="508"/>
      <c r="PBX795" s="508"/>
      <c r="PBY795" s="89"/>
      <c r="PBZ795" s="89"/>
      <c r="PCA795" s="89"/>
      <c r="PCB795" s="89"/>
      <c r="PCC795" s="89"/>
      <c r="PCD795" s="508"/>
      <c r="PCE795" s="508"/>
      <c r="PCF795" s="89"/>
      <c r="PCG795" s="89"/>
      <c r="PCH795" s="508"/>
      <c r="PCI795" s="508"/>
      <c r="PCJ795" s="89"/>
      <c r="PCK795" s="89"/>
      <c r="PCL795" s="508"/>
      <c r="PCM795" s="508"/>
      <c r="PCN795" s="508"/>
      <c r="PCO795" s="508"/>
      <c r="PCP795" s="508"/>
      <c r="PCQ795" s="508"/>
      <c r="PCR795" s="508"/>
      <c r="PCS795" s="89"/>
      <c r="PCT795" s="89"/>
      <c r="PCU795" s="508"/>
      <c r="PCV795" s="508"/>
      <c r="PCW795" s="89"/>
      <c r="PCX795" s="89"/>
      <c r="PCY795" s="508"/>
      <c r="PCZ795" s="508"/>
      <c r="PDA795" s="508"/>
      <c r="PDB795" s="508"/>
      <c r="PDC795" s="508"/>
      <c r="PDD795" s="203"/>
      <c r="PDE795" s="107"/>
      <c r="PDF795" s="508"/>
      <c r="PDG795" s="508"/>
      <c r="PDH795" s="508"/>
      <c r="PDI795" s="508"/>
      <c r="PDJ795" s="508"/>
      <c r="PDK795" s="508"/>
      <c r="PDL795" s="508"/>
      <c r="PDM795" s="168"/>
      <c r="PDN795" s="168"/>
      <c r="PDO795" s="168"/>
      <c r="PDP795" s="168"/>
      <c r="PDQ795" s="168"/>
      <c r="PDR795" s="168"/>
      <c r="PDS795" s="168"/>
      <c r="PDT795" s="168"/>
      <c r="PDU795" s="168"/>
      <c r="PDV795" s="168"/>
      <c r="PDW795" s="168"/>
      <c r="PDX795" s="168"/>
      <c r="PDY795" s="168"/>
      <c r="PDZ795" s="168"/>
      <c r="PEA795" s="168"/>
      <c r="PEB795" s="168"/>
      <c r="PEC795" s="168"/>
      <c r="PED795" s="168"/>
      <c r="PEE795" s="168"/>
      <c r="PEF795" s="168"/>
      <c r="PEG795" s="168"/>
      <c r="PEH795" s="168"/>
      <c r="PEI795" s="168"/>
      <c r="PEJ795" s="168"/>
      <c r="PEK795" s="168"/>
      <c r="PEL795" s="168"/>
      <c r="PEM795" s="168"/>
      <c r="PEN795" s="168"/>
      <c r="PEO795" s="168"/>
      <c r="PEP795" s="168"/>
      <c r="PEQ795" s="168"/>
      <c r="PER795" s="168"/>
      <c r="PES795" s="168"/>
      <c r="PET795" s="168"/>
      <c r="PEU795" s="168"/>
      <c r="PEV795" s="168"/>
      <c r="PEW795" s="168"/>
      <c r="PEX795" s="168"/>
      <c r="PEY795" s="168"/>
      <c r="PEZ795" s="168"/>
      <c r="PFA795" s="168"/>
      <c r="PFB795" s="168"/>
      <c r="PFC795" s="168"/>
      <c r="PFD795" s="168"/>
      <c r="PFE795" s="508"/>
      <c r="PFF795" s="508"/>
      <c r="PFG795" s="508"/>
      <c r="PFH795" s="508"/>
      <c r="PFI795" s="508"/>
      <c r="PFJ795" s="508"/>
      <c r="PFK795" s="508"/>
      <c r="PFL795" s="508"/>
      <c r="PFM795" s="508"/>
      <c r="PFN795" s="508"/>
      <c r="PFO795" s="508"/>
      <c r="PFP795" s="508"/>
      <c r="PFQ795" s="508"/>
      <c r="PFR795" s="508"/>
      <c r="PFS795" s="508"/>
      <c r="PFT795" s="508"/>
      <c r="PFU795" s="508"/>
      <c r="PFV795" s="508"/>
      <c r="PFW795" s="508"/>
      <c r="PFX795" s="508"/>
      <c r="PFY795" s="508"/>
      <c r="PFZ795" s="508"/>
      <c r="PGA795" s="508"/>
      <c r="PGB795" s="508"/>
      <c r="PGC795" s="89"/>
      <c r="PGD795" s="89"/>
      <c r="PGE795" s="89"/>
      <c r="PGF795" s="89"/>
      <c r="PGG795" s="89"/>
      <c r="PGH795" s="508"/>
      <c r="PGI795" s="508"/>
      <c r="PGJ795" s="89"/>
      <c r="PGK795" s="89"/>
      <c r="PGL795" s="508"/>
      <c r="PGM795" s="508"/>
      <c r="PGN795" s="89"/>
      <c r="PGO795" s="89"/>
      <c r="PGP795" s="508"/>
      <c r="PGQ795" s="508"/>
      <c r="PGR795" s="508"/>
      <c r="PGS795" s="508"/>
      <c r="PGT795" s="508"/>
      <c r="PGU795" s="508"/>
      <c r="PGV795" s="508"/>
      <c r="PGW795" s="89"/>
      <c r="PGX795" s="89"/>
      <c r="PGY795" s="508"/>
      <c r="PGZ795" s="508"/>
      <c r="PHA795" s="89"/>
      <c r="PHB795" s="89"/>
      <c r="PHC795" s="508"/>
      <c r="PHD795" s="508"/>
      <c r="PHE795" s="508"/>
      <c r="PHF795" s="508"/>
      <c r="PHG795" s="508"/>
      <c r="PHH795" s="203"/>
      <c r="PHI795" s="107"/>
      <c r="PHJ795" s="508"/>
      <c r="PHK795" s="508"/>
      <c r="PHL795" s="508"/>
      <c r="PHM795" s="508"/>
      <c r="PHN795" s="508"/>
      <c r="PHO795" s="508"/>
      <c r="PHP795" s="508"/>
      <c r="PHQ795" s="168"/>
      <c r="PHR795" s="168"/>
      <c r="PHS795" s="168"/>
      <c r="PHT795" s="168"/>
      <c r="PHU795" s="168"/>
      <c r="PHV795" s="168"/>
      <c r="PHW795" s="168"/>
      <c r="PHX795" s="168"/>
      <c r="PHY795" s="168"/>
      <c r="PHZ795" s="168"/>
      <c r="PIA795" s="168"/>
      <c r="PIB795" s="168"/>
      <c r="PIC795" s="168"/>
      <c r="PID795" s="168"/>
      <c r="PIE795" s="168"/>
      <c r="PIF795" s="168"/>
      <c r="PIG795" s="168"/>
      <c r="PIH795" s="168"/>
      <c r="PII795" s="168"/>
      <c r="PIJ795" s="168"/>
      <c r="PIK795" s="168"/>
      <c r="PIL795" s="168"/>
      <c r="PIM795" s="168"/>
      <c r="PIN795" s="168"/>
      <c r="PIO795" s="168"/>
      <c r="PIP795" s="168"/>
      <c r="PIQ795" s="168"/>
      <c r="PIR795" s="168"/>
      <c r="PIS795" s="168"/>
      <c r="PIT795" s="168"/>
      <c r="PIU795" s="168"/>
      <c r="PIV795" s="168"/>
      <c r="PIW795" s="168"/>
      <c r="PIX795" s="168"/>
      <c r="PIY795" s="168"/>
      <c r="PIZ795" s="168"/>
      <c r="PJA795" s="168"/>
      <c r="PJB795" s="168"/>
      <c r="PJC795" s="168"/>
      <c r="PJD795" s="168"/>
      <c r="PJE795" s="168"/>
      <c r="PJF795" s="168"/>
      <c r="PJG795" s="168"/>
      <c r="PJH795" s="168"/>
      <c r="PJI795" s="508"/>
      <c r="PJJ795" s="508"/>
      <c r="PJK795" s="508"/>
      <c r="PJL795" s="508"/>
      <c r="PJM795" s="508"/>
      <c r="PJN795" s="508"/>
      <c r="PJO795" s="508"/>
      <c r="PJP795" s="508"/>
      <c r="PJQ795" s="508"/>
      <c r="PJR795" s="508"/>
      <c r="PJS795" s="508"/>
      <c r="PJT795" s="508"/>
      <c r="PJU795" s="508"/>
      <c r="PJV795" s="508"/>
      <c r="PJW795" s="508"/>
      <c r="PJX795" s="508"/>
      <c r="PJY795" s="508"/>
      <c r="PJZ795" s="508"/>
      <c r="PKA795" s="508"/>
      <c r="PKB795" s="508"/>
      <c r="PKC795" s="508"/>
      <c r="PKD795" s="508"/>
      <c r="PKE795" s="508"/>
      <c r="PKF795" s="508"/>
      <c r="PKG795" s="89"/>
      <c r="PKH795" s="89"/>
      <c r="PKI795" s="89"/>
      <c r="PKJ795" s="89"/>
      <c r="PKK795" s="89"/>
      <c r="PKL795" s="508"/>
      <c r="PKM795" s="508"/>
      <c r="PKN795" s="89"/>
      <c r="PKO795" s="89"/>
      <c r="PKP795" s="508"/>
      <c r="PKQ795" s="508"/>
      <c r="PKR795" s="89"/>
      <c r="PKS795" s="89"/>
      <c r="PKT795" s="508"/>
      <c r="PKU795" s="508"/>
      <c r="PKV795" s="508"/>
      <c r="PKW795" s="508"/>
      <c r="PKX795" s="508"/>
      <c r="PKY795" s="508"/>
      <c r="PKZ795" s="508"/>
      <c r="PLA795" s="89"/>
      <c r="PLB795" s="89"/>
      <c r="PLC795" s="508"/>
      <c r="PLD795" s="508"/>
      <c r="PLE795" s="89"/>
      <c r="PLF795" s="89"/>
      <c r="PLG795" s="508"/>
      <c r="PLH795" s="508"/>
      <c r="PLI795" s="508"/>
      <c r="PLJ795" s="508"/>
      <c r="PLK795" s="508"/>
      <c r="PLL795" s="203"/>
      <c r="PLM795" s="107"/>
      <c r="PLN795" s="508"/>
      <c r="PLO795" s="508"/>
      <c r="PLP795" s="508"/>
      <c r="PLQ795" s="508"/>
      <c r="PLR795" s="508"/>
      <c r="PLS795" s="508"/>
      <c r="PLT795" s="508"/>
      <c r="PLU795" s="168"/>
      <c r="PLV795" s="168"/>
      <c r="PLW795" s="168"/>
      <c r="PLX795" s="168"/>
      <c r="PLY795" s="168"/>
      <c r="PLZ795" s="168"/>
      <c r="PMA795" s="168"/>
      <c r="PMB795" s="168"/>
      <c r="PMC795" s="168"/>
      <c r="PMD795" s="168"/>
      <c r="PME795" s="168"/>
      <c r="PMF795" s="168"/>
      <c r="PMG795" s="168"/>
      <c r="PMH795" s="168"/>
      <c r="PMI795" s="168"/>
      <c r="PMJ795" s="168"/>
      <c r="PMK795" s="168"/>
      <c r="PML795" s="168"/>
      <c r="PMM795" s="168"/>
      <c r="PMN795" s="168"/>
      <c r="PMO795" s="168"/>
      <c r="PMP795" s="168"/>
      <c r="PMQ795" s="168"/>
      <c r="PMR795" s="168"/>
      <c r="PMS795" s="168"/>
      <c r="PMT795" s="168"/>
      <c r="PMU795" s="168"/>
      <c r="PMV795" s="168"/>
      <c r="PMW795" s="168"/>
      <c r="PMX795" s="168"/>
      <c r="PMY795" s="168"/>
      <c r="PMZ795" s="168"/>
      <c r="PNA795" s="168"/>
      <c r="PNB795" s="168"/>
      <c r="PNC795" s="168"/>
      <c r="PND795" s="168"/>
      <c r="PNE795" s="168"/>
      <c r="PNF795" s="168"/>
      <c r="PNG795" s="168"/>
      <c r="PNH795" s="168"/>
      <c r="PNI795" s="168"/>
      <c r="PNJ795" s="168"/>
      <c r="PNK795" s="168"/>
      <c r="PNL795" s="168"/>
      <c r="PNM795" s="508"/>
      <c r="PNN795" s="508"/>
      <c r="PNO795" s="508"/>
      <c r="PNP795" s="508"/>
      <c r="PNQ795" s="508"/>
      <c r="PNR795" s="508"/>
      <c r="PNS795" s="508"/>
      <c r="PNT795" s="508"/>
      <c r="PNU795" s="508"/>
      <c r="PNV795" s="508"/>
      <c r="PNW795" s="508"/>
      <c r="PNX795" s="508"/>
      <c r="PNY795" s="508"/>
      <c r="PNZ795" s="508"/>
      <c r="POA795" s="508"/>
      <c r="POB795" s="508"/>
      <c r="POC795" s="508"/>
      <c r="POD795" s="508"/>
      <c r="POE795" s="508"/>
      <c r="POF795" s="508"/>
      <c r="POG795" s="508"/>
      <c r="POH795" s="508"/>
      <c r="POI795" s="508"/>
      <c r="POJ795" s="508"/>
      <c r="POK795" s="89"/>
      <c r="POL795" s="89"/>
      <c r="POM795" s="89"/>
      <c r="PON795" s="89"/>
      <c r="POO795" s="89"/>
      <c r="POP795" s="508"/>
      <c r="POQ795" s="508"/>
      <c r="POR795" s="89"/>
      <c r="POS795" s="89"/>
      <c r="POT795" s="508"/>
      <c r="POU795" s="508"/>
      <c r="POV795" s="89"/>
      <c r="POW795" s="89"/>
      <c r="POX795" s="508"/>
      <c r="POY795" s="508"/>
      <c r="POZ795" s="508"/>
      <c r="PPA795" s="508"/>
      <c r="PPB795" s="508"/>
      <c r="PPC795" s="508"/>
      <c r="PPD795" s="508"/>
      <c r="PPE795" s="89"/>
      <c r="PPF795" s="89"/>
      <c r="PPG795" s="508"/>
      <c r="PPH795" s="508"/>
      <c r="PPI795" s="89"/>
      <c r="PPJ795" s="89"/>
      <c r="PPK795" s="508"/>
      <c r="PPL795" s="508"/>
      <c r="PPM795" s="508"/>
      <c r="PPN795" s="508"/>
      <c r="PPO795" s="508"/>
      <c r="PPP795" s="203"/>
      <c r="PPQ795" s="107"/>
      <c r="PPR795" s="508"/>
      <c r="PPS795" s="508"/>
      <c r="PPT795" s="508"/>
      <c r="PPU795" s="508"/>
      <c r="PPV795" s="508"/>
      <c r="PPW795" s="508"/>
      <c r="PPX795" s="508"/>
      <c r="PPY795" s="168"/>
      <c r="PPZ795" s="168"/>
      <c r="PQA795" s="168"/>
      <c r="PQB795" s="168"/>
      <c r="PQC795" s="168"/>
      <c r="PQD795" s="168"/>
      <c r="PQE795" s="168"/>
      <c r="PQF795" s="168"/>
      <c r="PQG795" s="168"/>
      <c r="PQH795" s="168"/>
      <c r="PQI795" s="168"/>
      <c r="PQJ795" s="168"/>
      <c r="PQK795" s="168"/>
      <c r="PQL795" s="168"/>
      <c r="PQM795" s="168"/>
      <c r="PQN795" s="168"/>
      <c r="PQO795" s="168"/>
      <c r="PQP795" s="168"/>
      <c r="PQQ795" s="168"/>
      <c r="PQR795" s="168"/>
      <c r="PQS795" s="168"/>
      <c r="PQT795" s="168"/>
      <c r="PQU795" s="168"/>
      <c r="PQV795" s="168"/>
      <c r="PQW795" s="168"/>
      <c r="PQX795" s="168"/>
      <c r="PQY795" s="168"/>
      <c r="PQZ795" s="168"/>
      <c r="PRA795" s="168"/>
      <c r="PRB795" s="168"/>
      <c r="PRC795" s="168"/>
      <c r="PRD795" s="168"/>
      <c r="PRE795" s="168"/>
      <c r="PRF795" s="168"/>
      <c r="PRG795" s="168"/>
      <c r="PRH795" s="168"/>
      <c r="PRI795" s="168"/>
      <c r="PRJ795" s="168"/>
      <c r="PRK795" s="168"/>
      <c r="PRL795" s="168"/>
      <c r="PRM795" s="168"/>
      <c r="PRN795" s="168"/>
      <c r="PRO795" s="168"/>
      <c r="PRP795" s="168"/>
      <c r="PRQ795" s="508"/>
      <c r="PRR795" s="508"/>
      <c r="PRS795" s="508"/>
      <c r="PRT795" s="508"/>
      <c r="PRU795" s="508"/>
      <c r="PRV795" s="508"/>
      <c r="PRW795" s="508"/>
      <c r="PRX795" s="508"/>
      <c r="PRY795" s="508"/>
      <c r="PRZ795" s="508"/>
      <c r="PSA795" s="508"/>
      <c r="PSB795" s="508"/>
      <c r="PSC795" s="508"/>
      <c r="PSD795" s="508"/>
      <c r="PSE795" s="508"/>
      <c r="PSF795" s="508"/>
      <c r="PSG795" s="508"/>
      <c r="PSH795" s="508"/>
      <c r="PSI795" s="508"/>
      <c r="PSJ795" s="508"/>
      <c r="PSK795" s="508"/>
      <c r="PSL795" s="508"/>
      <c r="PSM795" s="508"/>
      <c r="PSN795" s="508"/>
      <c r="PSO795" s="89"/>
      <c r="PSP795" s="89"/>
      <c r="PSQ795" s="89"/>
      <c r="PSR795" s="89"/>
      <c r="PSS795" s="89"/>
      <c r="PST795" s="508"/>
      <c r="PSU795" s="508"/>
      <c r="PSV795" s="89"/>
      <c r="PSW795" s="89"/>
      <c r="PSX795" s="508"/>
      <c r="PSY795" s="508"/>
      <c r="PSZ795" s="89"/>
      <c r="PTA795" s="89"/>
      <c r="PTB795" s="508"/>
      <c r="PTC795" s="508"/>
      <c r="PTD795" s="508"/>
      <c r="PTE795" s="508"/>
      <c r="PTF795" s="508"/>
      <c r="PTG795" s="508"/>
      <c r="PTH795" s="508"/>
      <c r="PTI795" s="89"/>
      <c r="PTJ795" s="89"/>
      <c r="PTK795" s="508"/>
      <c r="PTL795" s="508"/>
      <c r="PTM795" s="89"/>
      <c r="PTN795" s="89"/>
      <c r="PTO795" s="508"/>
      <c r="PTP795" s="508"/>
      <c r="PTQ795" s="508"/>
      <c r="PTR795" s="508"/>
      <c r="PTS795" s="508"/>
      <c r="PTT795" s="203"/>
      <c r="PTU795" s="107"/>
      <c r="PTV795" s="508"/>
      <c r="PTW795" s="508"/>
      <c r="PTX795" s="508"/>
      <c r="PTY795" s="508"/>
      <c r="PTZ795" s="508"/>
      <c r="PUA795" s="508"/>
      <c r="PUB795" s="508"/>
      <c r="PUC795" s="168"/>
      <c r="PUD795" s="168"/>
      <c r="PUE795" s="168"/>
      <c r="PUF795" s="168"/>
      <c r="PUG795" s="168"/>
      <c r="PUH795" s="168"/>
      <c r="PUI795" s="168"/>
      <c r="PUJ795" s="168"/>
      <c r="PUK795" s="168"/>
      <c r="PUL795" s="168"/>
      <c r="PUM795" s="168"/>
      <c r="PUN795" s="168"/>
      <c r="PUO795" s="168"/>
      <c r="PUP795" s="168"/>
      <c r="PUQ795" s="168"/>
      <c r="PUR795" s="168"/>
      <c r="PUS795" s="168"/>
      <c r="PUT795" s="168"/>
      <c r="PUU795" s="168"/>
      <c r="PUV795" s="168"/>
      <c r="PUW795" s="168"/>
      <c r="PUX795" s="168"/>
      <c r="PUY795" s="168"/>
      <c r="PUZ795" s="168"/>
      <c r="PVA795" s="168"/>
      <c r="PVB795" s="168"/>
      <c r="PVC795" s="168"/>
      <c r="PVD795" s="168"/>
      <c r="PVE795" s="168"/>
      <c r="PVF795" s="168"/>
      <c r="PVG795" s="168"/>
      <c r="PVH795" s="168"/>
      <c r="PVI795" s="168"/>
      <c r="PVJ795" s="168"/>
      <c r="PVK795" s="168"/>
      <c r="PVL795" s="168"/>
      <c r="PVM795" s="168"/>
      <c r="PVN795" s="168"/>
      <c r="PVO795" s="168"/>
      <c r="PVP795" s="168"/>
      <c r="PVQ795" s="168"/>
      <c r="PVR795" s="168"/>
      <c r="PVS795" s="168"/>
      <c r="PVT795" s="168"/>
      <c r="PVU795" s="508"/>
      <c r="PVV795" s="508"/>
      <c r="PVW795" s="508"/>
      <c r="PVX795" s="508"/>
      <c r="PVY795" s="508"/>
      <c r="PVZ795" s="508"/>
      <c r="PWA795" s="508"/>
      <c r="PWB795" s="508"/>
      <c r="PWC795" s="508"/>
      <c r="PWD795" s="508"/>
      <c r="PWE795" s="508"/>
      <c r="PWF795" s="508"/>
      <c r="PWG795" s="508"/>
      <c r="PWH795" s="508"/>
      <c r="PWI795" s="508"/>
      <c r="PWJ795" s="508"/>
      <c r="PWK795" s="508"/>
      <c r="PWL795" s="508"/>
      <c r="PWM795" s="508"/>
      <c r="PWN795" s="508"/>
      <c r="PWO795" s="508"/>
      <c r="PWP795" s="508"/>
      <c r="PWQ795" s="508"/>
      <c r="PWR795" s="508"/>
      <c r="PWS795" s="89"/>
      <c r="PWT795" s="89"/>
      <c r="PWU795" s="89"/>
      <c r="PWV795" s="89"/>
      <c r="PWW795" s="89"/>
      <c r="PWX795" s="508"/>
      <c r="PWY795" s="508"/>
      <c r="PWZ795" s="89"/>
      <c r="PXA795" s="89"/>
      <c r="PXB795" s="508"/>
      <c r="PXC795" s="508"/>
      <c r="PXD795" s="89"/>
      <c r="PXE795" s="89"/>
      <c r="PXF795" s="508"/>
      <c r="PXG795" s="508"/>
      <c r="PXH795" s="508"/>
      <c r="PXI795" s="508"/>
      <c r="PXJ795" s="508"/>
      <c r="PXK795" s="508"/>
      <c r="PXL795" s="508"/>
      <c r="PXM795" s="89"/>
      <c r="PXN795" s="89"/>
      <c r="PXO795" s="508"/>
      <c r="PXP795" s="508"/>
      <c r="PXQ795" s="89"/>
      <c r="PXR795" s="89"/>
      <c r="PXS795" s="508"/>
      <c r="PXT795" s="508"/>
      <c r="PXU795" s="508"/>
      <c r="PXV795" s="508"/>
      <c r="PXW795" s="508"/>
      <c r="PXX795" s="203"/>
      <c r="PXY795" s="107"/>
      <c r="PXZ795" s="508"/>
      <c r="PYA795" s="508"/>
      <c r="PYB795" s="508"/>
      <c r="PYC795" s="508"/>
      <c r="PYD795" s="508"/>
      <c r="PYE795" s="508"/>
      <c r="PYF795" s="508"/>
      <c r="PYG795" s="168"/>
      <c r="PYH795" s="168"/>
      <c r="PYI795" s="168"/>
      <c r="PYJ795" s="168"/>
      <c r="PYK795" s="168"/>
      <c r="PYL795" s="168"/>
      <c r="PYM795" s="168"/>
      <c r="PYN795" s="168"/>
      <c r="PYO795" s="168"/>
      <c r="PYP795" s="168"/>
      <c r="PYQ795" s="168"/>
      <c r="PYR795" s="168"/>
      <c r="PYS795" s="168"/>
      <c r="PYT795" s="168"/>
      <c r="PYU795" s="168"/>
      <c r="PYV795" s="168"/>
      <c r="PYW795" s="168"/>
      <c r="PYX795" s="168"/>
      <c r="PYY795" s="168"/>
      <c r="PYZ795" s="168"/>
      <c r="PZA795" s="168"/>
      <c r="PZB795" s="168"/>
      <c r="PZC795" s="168"/>
      <c r="PZD795" s="168"/>
      <c r="PZE795" s="168"/>
      <c r="PZF795" s="168"/>
      <c r="PZG795" s="168"/>
      <c r="PZH795" s="168"/>
      <c r="PZI795" s="168"/>
      <c r="PZJ795" s="168"/>
      <c r="PZK795" s="168"/>
      <c r="PZL795" s="168"/>
      <c r="PZM795" s="168"/>
      <c r="PZN795" s="168"/>
      <c r="PZO795" s="168"/>
      <c r="PZP795" s="168"/>
      <c r="PZQ795" s="168"/>
      <c r="PZR795" s="168"/>
      <c r="PZS795" s="168"/>
      <c r="PZT795" s="168"/>
      <c r="PZU795" s="168"/>
      <c r="PZV795" s="168"/>
      <c r="PZW795" s="168"/>
      <c r="PZX795" s="168"/>
      <c r="PZY795" s="508"/>
      <c r="PZZ795" s="508"/>
      <c r="QAA795" s="508"/>
      <c r="QAB795" s="508"/>
      <c r="QAC795" s="508"/>
      <c r="QAD795" s="508"/>
      <c r="QAE795" s="508"/>
      <c r="QAF795" s="508"/>
      <c r="QAG795" s="508"/>
      <c r="QAH795" s="508"/>
      <c r="QAI795" s="508"/>
      <c r="QAJ795" s="508"/>
      <c r="QAK795" s="508"/>
      <c r="QAL795" s="508"/>
      <c r="QAM795" s="508"/>
      <c r="QAN795" s="508"/>
      <c r="QAO795" s="508"/>
      <c r="QAP795" s="508"/>
      <c r="QAQ795" s="508"/>
      <c r="QAR795" s="508"/>
      <c r="QAS795" s="508"/>
      <c r="QAT795" s="508"/>
      <c r="QAU795" s="508"/>
      <c r="QAV795" s="508"/>
      <c r="QAW795" s="89"/>
      <c r="QAX795" s="89"/>
      <c r="QAY795" s="89"/>
      <c r="QAZ795" s="89"/>
      <c r="QBA795" s="89"/>
      <c r="QBB795" s="508"/>
      <c r="QBC795" s="508"/>
      <c r="QBD795" s="89"/>
      <c r="QBE795" s="89"/>
      <c r="QBF795" s="508"/>
      <c r="QBG795" s="508"/>
      <c r="QBH795" s="89"/>
      <c r="QBI795" s="89"/>
      <c r="QBJ795" s="508"/>
      <c r="QBK795" s="508"/>
      <c r="QBL795" s="508"/>
      <c r="QBM795" s="508"/>
      <c r="QBN795" s="508"/>
      <c r="QBO795" s="508"/>
      <c r="QBP795" s="508"/>
      <c r="QBQ795" s="89"/>
      <c r="QBR795" s="89"/>
      <c r="QBS795" s="508"/>
      <c r="QBT795" s="508"/>
      <c r="QBU795" s="89"/>
      <c r="QBV795" s="89"/>
      <c r="QBW795" s="508"/>
      <c r="QBX795" s="508"/>
      <c r="QBY795" s="508"/>
      <c r="QBZ795" s="508"/>
      <c r="QCA795" s="508"/>
      <c r="QCB795" s="203"/>
      <c r="QCC795" s="107"/>
      <c r="QCD795" s="508"/>
      <c r="QCE795" s="508"/>
      <c r="QCF795" s="508"/>
      <c r="QCG795" s="508"/>
      <c r="QCH795" s="508"/>
      <c r="QCI795" s="508"/>
      <c r="QCJ795" s="508"/>
      <c r="QCK795" s="168"/>
      <c r="QCL795" s="168"/>
      <c r="QCM795" s="168"/>
      <c r="QCN795" s="168"/>
      <c r="QCO795" s="168"/>
      <c r="QCP795" s="168"/>
      <c r="QCQ795" s="168"/>
      <c r="QCR795" s="168"/>
      <c r="QCS795" s="168"/>
      <c r="QCT795" s="168"/>
      <c r="QCU795" s="168"/>
      <c r="QCV795" s="168"/>
      <c r="QCW795" s="168"/>
      <c r="QCX795" s="168"/>
      <c r="QCY795" s="168"/>
      <c r="QCZ795" s="168"/>
      <c r="QDA795" s="168"/>
      <c r="QDB795" s="168"/>
      <c r="QDC795" s="168"/>
      <c r="QDD795" s="168"/>
      <c r="QDE795" s="168"/>
      <c r="QDF795" s="168"/>
      <c r="QDG795" s="168"/>
      <c r="QDH795" s="168"/>
      <c r="QDI795" s="168"/>
      <c r="QDJ795" s="168"/>
      <c r="QDK795" s="168"/>
      <c r="QDL795" s="168"/>
      <c r="QDM795" s="168"/>
      <c r="QDN795" s="168"/>
      <c r="QDO795" s="168"/>
      <c r="QDP795" s="168"/>
      <c r="QDQ795" s="168"/>
      <c r="QDR795" s="168"/>
      <c r="QDS795" s="168"/>
      <c r="QDT795" s="168"/>
      <c r="QDU795" s="168"/>
      <c r="QDV795" s="168"/>
      <c r="QDW795" s="168"/>
      <c r="QDX795" s="168"/>
      <c r="QDY795" s="168"/>
      <c r="QDZ795" s="168"/>
      <c r="QEA795" s="168"/>
      <c r="QEB795" s="168"/>
      <c r="QEC795" s="508"/>
      <c r="QED795" s="508"/>
      <c r="QEE795" s="508"/>
      <c r="QEF795" s="508"/>
      <c r="QEG795" s="508"/>
      <c r="QEH795" s="508"/>
      <c r="QEI795" s="508"/>
      <c r="QEJ795" s="508"/>
      <c r="QEK795" s="508"/>
      <c r="QEL795" s="508"/>
      <c r="QEM795" s="508"/>
      <c r="QEN795" s="508"/>
      <c r="QEO795" s="508"/>
      <c r="QEP795" s="508"/>
      <c r="QEQ795" s="508"/>
      <c r="QER795" s="508"/>
      <c r="QES795" s="508"/>
      <c r="QET795" s="508"/>
      <c r="QEU795" s="508"/>
      <c r="QEV795" s="508"/>
      <c r="QEW795" s="508"/>
      <c r="QEX795" s="508"/>
      <c r="QEY795" s="508"/>
      <c r="QEZ795" s="508"/>
      <c r="QFA795" s="89"/>
      <c r="QFB795" s="89"/>
      <c r="QFC795" s="89"/>
      <c r="QFD795" s="89"/>
      <c r="QFE795" s="89"/>
      <c r="QFF795" s="508"/>
      <c r="QFG795" s="508"/>
      <c r="QFH795" s="89"/>
      <c r="QFI795" s="89"/>
      <c r="QFJ795" s="508"/>
      <c r="QFK795" s="508"/>
      <c r="QFL795" s="89"/>
      <c r="QFM795" s="89"/>
      <c r="QFN795" s="508"/>
      <c r="QFO795" s="508"/>
      <c r="QFP795" s="508"/>
      <c r="QFQ795" s="508"/>
      <c r="QFR795" s="508"/>
      <c r="QFS795" s="508"/>
      <c r="QFT795" s="508"/>
      <c r="QFU795" s="89"/>
      <c r="QFV795" s="89"/>
      <c r="QFW795" s="508"/>
      <c r="QFX795" s="508"/>
      <c r="QFY795" s="89"/>
      <c r="QFZ795" s="89"/>
      <c r="QGA795" s="508"/>
      <c r="QGB795" s="508"/>
      <c r="QGC795" s="508"/>
      <c r="QGD795" s="508"/>
      <c r="QGE795" s="508"/>
      <c r="QGF795" s="203"/>
      <c r="QGG795" s="107"/>
      <c r="QGH795" s="508"/>
      <c r="QGI795" s="508"/>
      <c r="QGJ795" s="508"/>
      <c r="QGK795" s="508"/>
      <c r="QGL795" s="508"/>
      <c r="QGM795" s="508"/>
      <c r="QGN795" s="508"/>
      <c r="QGO795" s="168"/>
      <c r="QGP795" s="168"/>
      <c r="QGQ795" s="168"/>
      <c r="QGR795" s="168"/>
      <c r="QGS795" s="168"/>
      <c r="QGT795" s="168"/>
      <c r="QGU795" s="168"/>
      <c r="QGV795" s="168"/>
      <c r="QGW795" s="168"/>
      <c r="QGX795" s="168"/>
      <c r="QGY795" s="168"/>
      <c r="QGZ795" s="168"/>
      <c r="QHA795" s="168"/>
      <c r="QHB795" s="168"/>
      <c r="QHC795" s="168"/>
      <c r="QHD795" s="168"/>
      <c r="QHE795" s="168"/>
      <c r="QHF795" s="168"/>
      <c r="QHG795" s="168"/>
      <c r="QHH795" s="168"/>
      <c r="QHI795" s="168"/>
      <c r="QHJ795" s="168"/>
      <c r="QHK795" s="168"/>
      <c r="QHL795" s="168"/>
      <c r="QHM795" s="168"/>
      <c r="QHN795" s="168"/>
      <c r="QHO795" s="168"/>
      <c r="QHP795" s="168"/>
      <c r="QHQ795" s="168"/>
      <c r="QHR795" s="168"/>
      <c r="QHS795" s="168"/>
      <c r="QHT795" s="168"/>
      <c r="QHU795" s="168"/>
      <c r="QHV795" s="168"/>
      <c r="QHW795" s="168"/>
      <c r="QHX795" s="168"/>
      <c r="QHY795" s="168"/>
      <c r="QHZ795" s="168"/>
      <c r="QIA795" s="168"/>
      <c r="QIB795" s="168"/>
      <c r="QIC795" s="168"/>
      <c r="QID795" s="168"/>
      <c r="QIE795" s="168"/>
      <c r="QIF795" s="168"/>
      <c r="QIG795" s="508"/>
      <c r="QIH795" s="508"/>
      <c r="QII795" s="508"/>
      <c r="QIJ795" s="508"/>
      <c r="QIK795" s="508"/>
      <c r="QIL795" s="508"/>
      <c r="QIM795" s="508"/>
      <c r="QIN795" s="508"/>
      <c r="QIO795" s="508"/>
      <c r="QIP795" s="508"/>
      <c r="QIQ795" s="508"/>
      <c r="QIR795" s="508"/>
      <c r="QIS795" s="508"/>
      <c r="QIT795" s="508"/>
      <c r="QIU795" s="508"/>
      <c r="QIV795" s="508"/>
      <c r="QIW795" s="508"/>
      <c r="QIX795" s="508"/>
      <c r="QIY795" s="508"/>
      <c r="QIZ795" s="508"/>
      <c r="QJA795" s="508"/>
      <c r="QJB795" s="508"/>
      <c r="QJC795" s="508"/>
      <c r="QJD795" s="508"/>
      <c r="QJE795" s="89"/>
      <c r="QJF795" s="89"/>
      <c r="QJG795" s="89"/>
      <c r="QJH795" s="89"/>
      <c r="QJI795" s="89"/>
      <c r="QJJ795" s="508"/>
      <c r="QJK795" s="508"/>
      <c r="QJL795" s="89"/>
      <c r="QJM795" s="89"/>
      <c r="QJN795" s="508"/>
      <c r="QJO795" s="508"/>
      <c r="QJP795" s="89"/>
      <c r="QJQ795" s="89"/>
      <c r="QJR795" s="508"/>
      <c r="QJS795" s="508"/>
      <c r="QJT795" s="508"/>
      <c r="QJU795" s="508"/>
      <c r="QJV795" s="508"/>
      <c r="QJW795" s="508"/>
      <c r="QJX795" s="508"/>
      <c r="QJY795" s="89"/>
      <c r="QJZ795" s="89"/>
      <c r="QKA795" s="508"/>
      <c r="QKB795" s="508"/>
      <c r="QKC795" s="89"/>
      <c r="QKD795" s="89"/>
      <c r="QKE795" s="508"/>
      <c r="QKF795" s="508"/>
      <c r="QKG795" s="508"/>
      <c r="QKH795" s="508"/>
      <c r="QKI795" s="508"/>
      <c r="QKJ795" s="203"/>
      <c r="QKK795" s="107"/>
      <c r="QKL795" s="508"/>
      <c r="QKM795" s="508"/>
      <c r="QKN795" s="508"/>
      <c r="QKO795" s="508"/>
      <c r="QKP795" s="508"/>
      <c r="QKQ795" s="508"/>
      <c r="QKR795" s="508"/>
      <c r="QKS795" s="168"/>
      <c r="QKT795" s="168"/>
      <c r="QKU795" s="168"/>
      <c r="QKV795" s="168"/>
      <c r="QKW795" s="168"/>
      <c r="QKX795" s="168"/>
      <c r="QKY795" s="168"/>
      <c r="QKZ795" s="168"/>
      <c r="QLA795" s="168"/>
      <c r="QLB795" s="168"/>
      <c r="QLC795" s="168"/>
      <c r="QLD795" s="168"/>
      <c r="QLE795" s="168"/>
      <c r="QLF795" s="168"/>
      <c r="QLG795" s="168"/>
      <c r="QLH795" s="168"/>
      <c r="QLI795" s="168"/>
      <c r="QLJ795" s="168"/>
      <c r="QLK795" s="168"/>
      <c r="QLL795" s="168"/>
      <c r="QLM795" s="168"/>
      <c r="QLN795" s="168"/>
      <c r="QLO795" s="168"/>
      <c r="QLP795" s="168"/>
      <c r="QLQ795" s="168"/>
      <c r="QLR795" s="168"/>
      <c r="QLS795" s="168"/>
      <c r="QLT795" s="168"/>
      <c r="QLU795" s="168"/>
      <c r="QLV795" s="168"/>
      <c r="QLW795" s="168"/>
      <c r="QLX795" s="168"/>
      <c r="QLY795" s="168"/>
      <c r="QLZ795" s="168"/>
      <c r="QMA795" s="168"/>
      <c r="QMB795" s="168"/>
      <c r="QMC795" s="168"/>
      <c r="QMD795" s="168"/>
      <c r="QME795" s="168"/>
      <c r="QMF795" s="168"/>
      <c r="QMG795" s="168"/>
      <c r="QMH795" s="168"/>
      <c r="QMI795" s="168"/>
      <c r="QMJ795" s="168"/>
      <c r="QMK795" s="508"/>
      <c r="QML795" s="508"/>
      <c r="QMM795" s="508"/>
      <c r="QMN795" s="508"/>
      <c r="QMO795" s="508"/>
      <c r="QMP795" s="508"/>
      <c r="QMQ795" s="508"/>
      <c r="QMR795" s="508"/>
      <c r="QMS795" s="508"/>
      <c r="QMT795" s="508"/>
      <c r="QMU795" s="508"/>
      <c r="QMV795" s="508"/>
      <c r="QMW795" s="508"/>
      <c r="QMX795" s="508"/>
      <c r="QMY795" s="508"/>
      <c r="QMZ795" s="508"/>
      <c r="QNA795" s="508"/>
      <c r="QNB795" s="508"/>
      <c r="QNC795" s="508"/>
      <c r="QND795" s="508"/>
      <c r="QNE795" s="508"/>
      <c r="QNF795" s="508"/>
      <c r="QNG795" s="508"/>
      <c r="QNH795" s="508"/>
      <c r="QNI795" s="89"/>
      <c r="QNJ795" s="89"/>
      <c r="QNK795" s="89"/>
      <c r="QNL795" s="89"/>
      <c r="QNM795" s="89"/>
      <c r="QNN795" s="508"/>
      <c r="QNO795" s="508"/>
      <c r="QNP795" s="89"/>
      <c r="QNQ795" s="89"/>
      <c r="QNR795" s="508"/>
      <c r="QNS795" s="508"/>
      <c r="QNT795" s="89"/>
      <c r="QNU795" s="89"/>
      <c r="QNV795" s="508"/>
      <c r="QNW795" s="508"/>
      <c r="QNX795" s="508"/>
      <c r="QNY795" s="508"/>
      <c r="QNZ795" s="508"/>
      <c r="QOA795" s="508"/>
      <c r="QOB795" s="508"/>
      <c r="QOC795" s="89"/>
      <c r="QOD795" s="89"/>
      <c r="QOE795" s="508"/>
      <c r="QOF795" s="508"/>
      <c r="QOG795" s="89"/>
      <c r="QOH795" s="89"/>
      <c r="QOI795" s="508"/>
      <c r="QOJ795" s="508"/>
      <c r="QOK795" s="508"/>
      <c r="QOL795" s="508"/>
      <c r="QOM795" s="508"/>
      <c r="QON795" s="203"/>
      <c r="QOO795" s="107"/>
      <c r="QOP795" s="508"/>
      <c r="QOQ795" s="508"/>
      <c r="QOR795" s="508"/>
      <c r="QOS795" s="508"/>
      <c r="QOT795" s="508"/>
      <c r="QOU795" s="508"/>
      <c r="QOV795" s="508"/>
      <c r="QOW795" s="168"/>
      <c r="QOX795" s="168"/>
      <c r="QOY795" s="168"/>
      <c r="QOZ795" s="168"/>
      <c r="QPA795" s="168"/>
      <c r="QPB795" s="168"/>
      <c r="QPC795" s="168"/>
      <c r="QPD795" s="168"/>
      <c r="QPE795" s="168"/>
      <c r="QPF795" s="168"/>
      <c r="QPG795" s="168"/>
      <c r="QPH795" s="168"/>
      <c r="QPI795" s="168"/>
      <c r="QPJ795" s="168"/>
      <c r="QPK795" s="168"/>
      <c r="QPL795" s="168"/>
      <c r="QPM795" s="168"/>
      <c r="QPN795" s="168"/>
      <c r="QPO795" s="168"/>
      <c r="QPP795" s="168"/>
      <c r="QPQ795" s="168"/>
      <c r="QPR795" s="168"/>
      <c r="QPS795" s="168"/>
      <c r="QPT795" s="168"/>
      <c r="QPU795" s="168"/>
      <c r="QPV795" s="168"/>
      <c r="QPW795" s="168"/>
      <c r="QPX795" s="168"/>
      <c r="QPY795" s="168"/>
      <c r="QPZ795" s="168"/>
      <c r="QQA795" s="168"/>
      <c r="QQB795" s="168"/>
      <c r="QQC795" s="168"/>
      <c r="QQD795" s="168"/>
      <c r="QQE795" s="168"/>
      <c r="QQF795" s="168"/>
      <c r="QQG795" s="168"/>
      <c r="QQH795" s="168"/>
      <c r="QQI795" s="168"/>
      <c r="QQJ795" s="168"/>
      <c r="QQK795" s="168"/>
      <c r="QQL795" s="168"/>
      <c r="QQM795" s="168"/>
      <c r="QQN795" s="168"/>
      <c r="QQO795" s="508"/>
      <c r="QQP795" s="508"/>
      <c r="QQQ795" s="508"/>
      <c r="QQR795" s="508"/>
      <c r="QQS795" s="508"/>
      <c r="QQT795" s="508"/>
      <c r="QQU795" s="508"/>
      <c r="QQV795" s="508"/>
      <c r="QQW795" s="508"/>
      <c r="QQX795" s="508"/>
      <c r="QQY795" s="508"/>
      <c r="QQZ795" s="508"/>
      <c r="QRA795" s="508"/>
      <c r="QRB795" s="508"/>
      <c r="QRC795" s="508"/>
      <c r="QRD795" s="508"/>
      <c r="QRE795" s="508"/>
      <c r="QRF795" s="508"/>
      <c r="QRG795" s="508"/>
      <c r="QRH795" s="508"/>
      <c r="QRI795" s="508"/>
      <c r="QRJ795" s="508"/>
      <c r="QRK795" s="508"/>
      <c r="QRL795" s="508"/>
      <c r="QRM795" s="89"/>
      <c r="QRN795" s="89"/>
      <c r="QRO795" s="89"/>
      <c r="QRP795" s="89"/>
      <c r="QRQ795" s="89"/>
      <c r="QRR795" s="508"/>
      <c r="QRS795" s="508"/>
      <c r="QRT795" s="89"/>
      <c r="QRU795" s="89"/>
      <c r="QRV795" s="508"/>
      <c r="QRW795" s="508"/>
      <c r="QRX795" s="89"/>
      <c r="QRY795" s="89"/>
      <c r="QRZ795" s="508"/>
      <c r="QSA795" s="508"/>
      <c r="QSB795" s="508"/>
      <c r="QSC795" s="508"/>
      <c r="QSD795" s="508"/>
      <c r="QSE795" s="508"/>
      <c r="QSF795" s="508"/>
      <c r="QSG795" s="89"/>
      <c r="QSH795" s="89"/>
      <c r="QSI795" s="508"/>
      <c r="QSJ795" s="508"/>
      <c r="QSK795" s="89"/>
      <c r="QSL795" s="89"/>
      <c r="QSM795" s="508"/>
      <c r="QSN795" s="508"/>
      <c r="QSO795" s="508"/>
      <c r="QSP795" s="508"/>
      <c r="QSQ795" s="508"/>
      <c r="QSR795" s="203"/>
      <c r="QSS795" s="107"/>
      <c r="QST795" s="508"/>
      <c r="QSU795" s="508"/>
      <c r="QSV795" s="508"/>
      <c r="QSW795" s="508"/>
      <c r="QSX795" s="508"/>
      <c r="QSY795" s="508"/>
      <c r="QSZ795" s="508"/>
      <c r="QTA795" s="168"/>
      <c r="QTB795" s="168"/>
      <c r="QTC795" s="168"/>
      <c r="QTD795" s="168"/>
      <c r="QTE795" s="168"/>
      <c r="QTF795" s="168"/>
      <c r="QTG795" s="168"/>
      <c r="QTH795" s="168"/>
      <c r="QTI795" s="168"/>
      <c r="QTJ795" s="168"/>
      <c r="QTK795" s="168"/>
      <c r="QTL795" s="168"/>
      <c r="QTM795" s="168"/>
      <c r="QTN795" s="168"/>
      <c r="QTO795" s="168"/>
      <c r="QTP795" s="168"/>
      <c r="QTQ795" s="168"/>
      <c r="QTR795" s="168"/>
      <c r="QTS795" s="168"/>
      <c r="QTT795" s="168"/>
      <c r="QTU795" s="168"/>
      <c r="QTV795" s="168"/>
      <c r="QTW795" s="168"/>
      <c r="QTX795" s="168"/>
      <c r="QTY795" s="168"/>
      <c r="QTZ795" s="168"/>
      <c r="QUA795" s="168"/>
      <c r="QUB795" s="168"/>
      <c r="QUC795" s="168"/>
      <c r="QUD795" s="168"/>
      <c r="QUE795" s="168"/>
      <c r="QUF795" s="168"/>
      <c r="QUG795" s="168"/>
      <c r="QUH795" s="168"/>
      <c r="QUI795" s="168"/>
      <c r="QUJ795" s="168"/>
      <c r="QUK795" s="168"/>
      <c r="QUL795" s="168"/>
      <c r="QUM795" s="168"/>
      <c r="QUN795" s="168"/>
      <c r="QUO795" s="168"/>
      <c r="QUP795" s="168"/>
      <c r="QUQ795" s="168"/>
      <c r="QUR795" s="168"/>
      <c r="QUS795" s="508"/>
      <c r="QUT795" s="508"/>
      <c r="QUU795" s="508"/>
      <c r="QUV795" s="508"/>
      <c r="QUW795" s="508"/>
      <c r="QUX795" s="508"/>
      <c r="QUY795" s="508"/>
      <c r="QUZ795" s="508"/>
      <c r="QVA795" s="508"/>
      <c r="QVB795" s="508"/>
      <c r="QVC795" s="508"/>
      <c r="QVD795" s="508"/>
      <c r="QVE795" s="508"/>
      <c r="QVF795" s="508"/>
      <c r="QVG795" s="508"/>
      <c r="QVH795" s="508"/>
      <c r="QVI795" s="508"/>
      <c r="QVJ795" s="508"/>
      <c r="QVK795" s="508"/>
      <c r="QVL795" s="508"/>
      <c r="QVM795" s="508"/>
      <c r="QVN795" s="508"/>
      <c r="QVO795" s="508"/>
      <c r="QVP795" s="508"/>
      <c r="QVQ795" s="89"/>
      <c r="QVR795" s="89"/>
      <c r="QVS795" s="89"/>
      <c r="QVT795" s="89"/>
      <c r="QVU795" s="89"/>
      <c r="QVV795" s="508"/>
      <c r="QVW795" s="508"/>
      <c r="QVX795" s="89"/>
      <c r="QVY795" s="89"/>
      <c r="QVZ795" s="508"/>
      <c r="QWA795" s="508"/>
      <c r="QWB795" s="89"/>
      <c r="QWC795" s="89"/>
      <c r="QWD795" s="508"/>
      <c r="QWE795" s="508"/>
      <c r="QWF795" s="508"/>
      <c r="QWG795" s="508"/>
      <c r="QWH795" s="508"/>
      <c r="QWI795" s="508"/>
      <c r="QWJ795" s="508"/>
      <c r="QWK795" s="89"/>
      <c r="QWL795" s="89"/>
      <c r="QWM795" s="508"/>
      <c r="QWN795" s="508"/>
      <c r="QWO795" s="89"/>
      <c r="QWP795" s="89"/>
      <c r="QWQ795" s="508"/>
      <c r="QWR795" s="508"/>
      <c r="QWS795" s="508"/>
      <c r="QWT795" s="508"/>
      <c r="QWU795" s="508"/>
      <c r="QWV795" s="203"/>
      <c r="QWW795" s="107"/>
      <c r="QWX795" s="508"/>
      <c r="QWY795" s="508"/>
      <c r="QWZ795" s="508"/>
      <c r="QXA795" s="508"/>
      <c r="QXB795" s="508"/>
      <c r="QXC795" s="508"/>
      <c r="QXD795" s="508"/>
      <c r="QXE795" s="168"/>
      <c r="QXF795" s="168"/>
      <c r="QXG795" s="168"/>
      <c r="QXH795" s="168"/>
      <c r="QXI795" s="168"/>
      <c r="QXJ795" s="168"/>
      <c r="QXK795" s="168"/>
      <c r="QXL795" s="168"/>
      <c r="QXM795" s="168"/>
      <c r="QXN795" s="168"/>
      <c r="QXO795" s="168"/>
      <c r="QXP795" s="168"/>
      <c r="QXQ795" s="168"/>
      <c r="QXR795" s="168"/>
      <c r="QXS795" s="168"/>
      <c r="QXT795" s="168"/>
      <c r="QXU795" s="168"/>
      <c r="QXV795" s="168"/>
      <c r="QXW795" s="168"/>
      <c r="QXX795" s="168"/>
      <c r="QXY795" s="168"/>
      <c r="QXZ795" s="168"/>
      <c r="QYA795" s="168"/>
      <c r="QYB795" s="168"/>
      <c r="QYC795" s="168"/>
      <c r="QYD795" s="168"/>
      <c r="QYE795" s="168"/>
      <c r="QYF795" s="168"/>
      <c r="QYG795" s="168"/>
      <c r="QYH795" s="168"/>
      <c r="QYI795" s="168"/>
      <c r="QYJ795" s="168"/>
      <c r="QYK795" s="168"/>
      <c r="QYL795" s="168"/>
      <c r="QYM795" s="168"/>
      <c r="QYN795" s="168"/>
      <c r="QYO795" s="168"/>
      <c r="QYP795" s="168"/>
      <c r="QYQ795" s="168"/>
      <c r="QYR795" s="168"/>
      <c r="QYS795" s="168"/>
      <c r="QYT795" s="168"/>
      <c r="QYU795" s="168"/>
      <c r="QYV795" s="168"/>
      <c r="QYW795" s="508"/>
      <c r="QYX795" s="508"/>
      <c r="QYY795" s="508"/>
      <c r="QYZ795" s="508"/>
      <c r="QZA795" s="508"/>
      <c r="QZB795" s="508"/>
      <c r="QZC795" s="508"/>
      <c r="QZD795" s="508"/>
      <c r="QZE795" s="508"/>
      <c r="QZF795" s="508"/>
      <c r="QZG795" s="508"/>
      <c r="QZH795" s="508"/>
      <c r="QZI795" s="508"/>
      <c r="QZJ795" s="508"/>
      <c r="QZK795" s="508"/>
      <c r="QZL795" s="508"/>
      <c r="QZM795" s="508"/>
      <c r="QZN795" s="508"/>
      <c r="QZO795" s="508"/>
      <c r="QZP795" s="508"/>
      <c r="QZQ795" s="508"/>
      <c r="QZR795" s="508"/>
      <c r="QZS795" s="508"/>
      <c r="QZT795" s="508"/>
      <c r="QZU795" s="89"/>
      <c r="QZV795" s="89"/>
      <c r="QZW795" s="89"/>
      <c r="QZX795" s="89"/>
      <c r="QZY795" s="89"/>
      <c r="QZZ795" s="508"/>
      <c r="RAA795" s="508"/>
      <c r="RAB795" s="89"/>
      <c r="RAC795" s="89"/>
      <c r="RAD795" s="508"/>
      <c r="RAE795" s="508"/>
      <c r="RAF795" s="89"/>
      <c r="RAG795" s="89"/>
      <c r="RAH795" s="508"/>
      <c r="RAI795" s="508"/>
      <c r="RAJ795" s="508"/>
      <c r="RAK795" s="508"/>
      <c r="RAL795" s="508"/>
      <c r="RAM795" s="508"/>
      <c r="RAN795" s="508"/>
      <c r="RAO795" s="89"/>
      <c r="RAP795" s="89"/>
      <c r="RAQ795" s="508"/>
      <c r="RAR795" s="508"/>
      <c r="RAS795" s="89"/>
      <c r="RAT795" s="89"/>
      <c r="RAU795" s="508"/>
      <c r="RAV795" s="508"/>
      <c r="RAW795" s="508"/>
      <c r="RAX795" s="508"/>
      <c r="RAY795" s="508"/>
      <c r="RAZ795" s="203"/>
      <c r="RBA795" s="107"/>
      <c r="RBB795" s="508"/>
      <c r="RBC795" s="508"/>
      <c r="RBD795" s="508"/>
      <c r="RBE795" s="508"/>
      <c r="RBF795" s="508"/>
      <c r="RBG795" s="508"/>
      <c r="RBH795" s="508"/>
      <c r="RBI795" s="168"/>
      <c r="RBJ795" s="168"/>
      <c r="RBK795" s="168"/>
      <c r="RBL795" s="168"/>
      <c r="RBM795" s="168"/>
      <c r="RBN795" s="168"/>
      <c r="RBO795" s="168"/>
      <c r="RBP795" s="168"/>
      <c r="RBQ795" s="168"/>
      <c r="RBR795" s="168"/>
      <c r="RBS795" s="168"/>
      <c r="RBT795" s="168"/>
      <c r="RBU795" s="168"/>
      <c r="RBV795" s="168"/>
      <c r="RBW795" s="168"/>
      <c r="RBX795" s="168"/>
      <c r="RBY795" s="168"/>
      <c r="RBZ795" s="168"/>
      <c r="RCA795" s="168"/>
      <c r="RCB795" s="168"/>
      <c r="RCC795" s="168"/>
      <c r="RCD795" s="168"/>
      <c r="RCE795" s="168"/>
      <c r="RCF795" s="168"/>
      <c r="RCG795" s="168"/>
      <c r="RCH795" s="168"/>
      <c r="RCI795" s="168"/>
      <c r="RCJ795" s="168"/>
      <c r="RCK795" s="168"/>
      <c r="RCL795" s="168"/>
      <c r="RCM795" s="168"/>
      <c r="RCN795" s="168"/>
      <c r="RCO795" s="168"/>
      <c r="RCP795" s="168"/>
      <c r="RCQ795" s="168"/>
      <c r="RCR795" s="168"/>
      <c r="RCS795" s="168"/>
      <c r="RCT795" s="168"/>
      <c r="RCU795" s="168"/>
      <c r="RCV795" s="168"/>
      <c r="RCW795" s="168"/>
      <c r="RCX795" s="168"/>
      <c r="RCY795" s="168"/>
      <c r="RCZ795" s="168"/>
      <c r="RDA795" s="508"/>
      <c r="RDB795" s="508"/>
      <c r="RDC795" s="508"/>
      <c r="RDD795" s="508"/>
      <c r="RDE795" s="508"/>
      <c r="RDF795" s="508"/>
      <c r="RDG795" s="508"/>
      <c r="RDH795" s="508"/>
      <c r="RDI795" s="508"/>
      <c r="RDJ795" s="508"/>
      <c r="RDK795" s="508"/>
      <c r="RDL795" s="508"/>
      <c r="RDM795" s="508"/>
      <c r="RDN795" s="508"/>
      <c r="RDO795" s="508"/>
      <c r="RDP795" s="508"/>
      <c r="RDQ795" s="508"/>
      <c r="RDR795" s="508"/>
      <c r="RDS795" s="508"/>
      <c r="RDT795" s="508"/>
      <c r="RDU795" s="508"/>
      <c r="RDV795" s="508"/>
      <c r="RDW795" s="508"/>
    </row>
    <row r="796" spans="1:12295" s="64" customFormat="1" ht="66.75" hidden="1" customHeight="1" x14ac:dyDescent="0.2">
      <c r="B796" s="224" t="s">
        <v>345</v>
      </c>
      <c r="C796" s="133" t="s">
        <v>535</v>
      </c>
      <c r="D796" s="240">
        <f>G796</f>
        <v>751681.41541000002</v>
      </c>
      <c r="E796" s="240"/>
      <c r="F796" s="240"/>
      <c r="G796" s="240">
        <f>G797+G798</f>
        <v>751681.41541000002</v>
      </c>
      <c r="H796" s="240"/>
      <c r="I796" s="240"/>
      <c r="J796" s="240">
        <f>J797+J798</f>
        <v>-204893.34475999998</v>
      </c>
      <c r="K796" s="240">
        <f>Q796</f>
        <v>41365.753239999998</v>
      </c>
      <c r="L796" s="695">
        <f t="shared" si="1529"/>
        <v>5.5030964437822773E-2</v>
      </c>
      <c r="M796" s="240">
        <f>M797+M798</f>
        <v>0</v>
      </c>
      <c r="N796" s="114"/>
      <c r="O796" s="111"/>
      <c r="P796" s="114"/>
      <c r="Q796" s="111">
        <f>Q797+Q798</f>
        <v>41365.753239999998</v>
      </c>
      <c r="R796" s="743">
        <f t="shared" ref="R796:R853" si="1553">Q796/D796</f>
        <v>5.5030964437822773E-2</v>
      </c>
      <c r="S796" s="111">
        <f t="shared" ref="S796:U796" si="1554">S797+S798</f>
        <v>0</v>
      </c>
      <c r="T796" s="114"/>
      <c r="U796" s="111">
        <f t="shared" si="1554"/>
        <v>0</v>
      </c>
      <c r="V796" s="111">
        <f t="shared" si="1548"/>
        <v>0</v>
      </c>
      <c r="W796" s="89"/>
      <c r="X796" s="89"/>
      <c r="Y796" s="89"/>
      <c r="Z796" s="111">
        <f t="shared" si="1549"/>
        <v>0</v>
      </c>
      <c r="AA796" s="111">
        <f t="shared" si="1550"/>
        <v>0</v>
      </c>
      <c r="AB796" s="89">
        <f t="shared" si="1551"/>
        <v>0</v>
      </c>
      <c r="AC796" s="628">
        <f t="shared" si="1552"/>
        <v>0</v>
      </c>
      <c r="AD796" s="683"/>
      <c r="AE796" s="240">
        <f>AK796</f>
        <v>41365.753239999998</v>
      </c>
      <c r="AF796" s="695">
        <f t="shared" si="1532"/>
        <v>5.5030964437822773E-2</v>
      </c>
      <c r="AG796" s="240"/>
      <c r="AH796" s="695"/>
      <c r="AI796" s="111"/>
      <c r="AJ796" s="114"/>
      <c r="AK796" s="111">
        <f t="shared" ref="AK796:AO796" si="1555">AK797+AK798</f>
        <v>41365.753239999998</v>
      </c>
      <c r="AL796" s="695">
        <f t="shared" ref="AL796:AL838" si="1556">AK796/G796</f>
        <v>5.5030964437822773E-2</v>
      </c>
      <c r="AM796" s="111">
        <f t="shared" si="1555"/>
        <v>0</v>
      </c>
      <c r="AN796" s="114"/>
      <c r="AO796" s="111">
        <f t="shared" si="1555"/>
        <v>0</v>
      </c>
      <c r="AP796" s="111">
        <f>AP797+AP798</f>
        <v>145466.58319999999</v>
      </c>
      <c r="AQ796" s="114"/>
      <c r="AR796" s="240">
        <f>AX796</f>
        <v>699730.65104000003</v>
      </c>
      <c r="AS796" s="695">
        <f t="shared" si="1535"/>
        <v>0.93088725714781206</v>
      </c>
      <c r="AT796" s="240"/>
      <c r="AU796" s="695"/>
      <c r="AV796" s="111"/>
      <c r="AW796" s="695"/>
      <c r="AX796" s="240">
        <f t="shared" ref="AX796" si="1557">AX797+AX798</f>
        <v>699730.65104000003</v>
      </c>
      <c r="AY796" s="695">
        <f t="shared" si="1537"/>
        <v>0.93088725714781206</v>
      </c>
      <c r="AZ796" s="111"/>
      <c r="BA796" s="695"/>
      <c r="BB796" s="111"/>
      <c r="BC796" s="89"/>
      <c r="BD796" s="111"/>
      <c r="BE796" s="111"/>
      <c r="BF796" s="111"/>
      <c r="BG796" s="111"/>
      <c r="BH796" s="89"/>
      <c r="BI796" s="111"/>
      <c r="BJ796" s="111"/>
      <c r="BK796" s="111"/>
      <c r="BL796" s="89"/>
      <c r="BM796" s="111"/>
      <c r="BN796" s="111"/>
      <c r="BO796" s="111"/>
      <c r="BP796" s="111"/>
      <c r="BQ796" s="111"/>
      <c r="BR796" s="111"/>
      <c r="BS796" s="111"/>
      <c r="BT796" s="111"/>
      <c r="BU796" s="111"/>
      <c r="BV796" s="111"/>
      <c r="BW796" s="111"/>
      <c r="BX796" s="111"/>
      <c r="BY796" s="89"/>
      <c r="BZ796" s="111"/>
      <c r="CE796" s="695"/>
    </row>
    <row r="797" spans="1:12295" s="37" customFormat="1" ht="42" hidden="1" customHeight="1" x14ac:dyDescent="0.25">
      <c r="B797" s="228"/>
      <c r="C797" s="116" t="s">
        <v>119</v>
      </c>
      <c r="D797" s="171">
        <f>E797+G797+H797+I797</f>
        <v>608603.80856999999</v>
      </c>
      <c r="E797" s="171"/>
      <c r="F797" s="171"/>
      <c r="G797" s="171">
        <f t="shared" ref="G797" si="1558">G800+G803+G806+G809+G814</f>
        <v>608603.80856999999</v>
      </c>
      <c r="H797" s="171"/>
      <c r="I797" s="171"/>
      <c r="J797" s="171">
        <f>J800+J803+J806+J809+J814</f>
        <v>-168095.87055999998</v>
      </c>
      <c r="K797" s="171">
        <f t="shared" ref="K797:K835" si="1559">Q797</f>
        <v>15322.172860000001</v>
      </c>
      <c r="L797" s="695">
        <f t="shared" si="1529"/>
        <v>2.5175939822002748E-2</v>
      </c>
      <c r="M797" s="171">
        <f>M800+M803+M806+M809+M814</f>
        <v>0</v>
      </c>
      <c r="N797" s="116"/>
      <c r="O797" s="116"/>
      <c r="P797" s="116"/>
      <c r="Q797" s="116">
        <f t="shared" ref="Q797" si="1560">Q800+Q803+Q806+Q809+Q814</f>
        <v>15322.172860000001</v>
      </c>
      <c r="R797" s="743">
        <f t="shared" si="1553"/>
        <v>2.5175939822002748E-2</v>
      </c>
      <c r="S797" s="116">
        <f t="shared" ref="S797:U797" si="1561">S800+S803+S806+S809+S814</f>
        <v>0</v>
      </c>
      <c r="T797" s="116"/>
      <c r="U797" s="116">
        <f t="shared" si="1561"/>
        <v>0</v>
      </c>
      <c r="V797" s="598">
        <f t="shared" si="1548"/>
        <v>0</v>
      </c>
      <c r="W797" s="35"/>
      <c r="X797" s="35"/>
      <c r="Y797" s="35"/>
      <c r="Z797" s="116">
        <f t="shared" si="1549"/>
        <v>0</v>
      </c>
      <c r="AA797" s="116">
        <f t="shared" si="1550"/>
        <v>0</v>
      </c>
      <c r="AB797" s="35">
        <f t="shared" si="1551"/>
        <v>0</v>
      </c>
      <c r="AC797" s="35">
        <f t="shared" si="1552"/>
        <v>0</v>
      </c>
      <c r="AD797" s="35"/>
      <c r="AE797" s="171">
        <f>AG797+AK797+AM797+AO797</f>
        <v>15322.172860000001</v>
      </c>
      <c r="AF797" s="695">
        <f t="shared" si="1532"/>
        <v>2.5175939822002748E-2</v>
      </c>
      <c r="AG797" s="171"/>
      <c r="AH797" s="695"/>
      <c r="AI797" s="116"/>
      <c r="AJ797" s="116"/>
      <c r="AK797" s="116">
        <f t="shared" ref="AK797" si="1562">AK800+AK803+AK806+AK809+AK814</f>
        <v>15322.172860000001</v>
      </c>
      <c r="AL797" s="695">
        <f t="shared" si="1556"/>
        <v>2.5175939822002748E-2</v>
      </c>
      <c r="AM797" s="116"/>
      <c r="AN797" s="116"/>
      <c r="AO797" s="116"/>
      <c r="AP797" s="116">
        <f t="shared" ref="AP797" si="1563">AP800+AP803+AP806+AP809+AP814</f>
        <v>139654.83869999999</v>
      </c>
      <c r="AQ797" s="116"/>
      <c r="AR797" s="171">
        <f>AT797+AX797+AZ797+BB797</f>
        <v>572882.24418000004</v>
      </c>
      <c r="AS797" s="695">
        <f t="shared" si="1535"/>
        <v>0.94130571664687279</v>
      </c>
      <c r="AT797" s="171"/>
      <c r="AU797" s="695"/>
      <c r="AV797" s="116"/>
      <c r="AW797" s="695"/>
      <c r="AX797" s="171">
        <f t="shared" ref="AX797" si="1564">AX800+AX803+AX806+AX809+AX814</f>
        <v>572882.24418000004</v>
      </c>
      <c r="AY797" s="695">
        <f t="shared" si="1537"/>
        <v>0.94130571664687279</v>
      </c>
      <c r="AZ797" s="116"/>
      <c r="BA797" s="695"/>
      <c r="BB797" s="116"/>
      <c r="BC797" s="35"/>
      <c r="BD797" s="35"/>
      <c r="BE797" s="116"/>
      <c r="BF797" s="116"/>
      <c r="BG797" s="116"/>
      <c r="BH797" s="116"/>
      <c r="BI797" s="116"/>
      <c r="BJ797" s="116"/>
      <c r="BK797" s="116"/>
      <c r="BL797" s="35"/>
      <c r="BM797" s="35"/>
      <c r="BN797" s="116"/>
      <c r="BO797" s="116"/>
      <c r="BP797" s="116"/>
      <c r="BQ797" s="116"/>
      <c r="BR797" s="116"/>
      <c r="BS797" s="116"/>
      <c r="BT797" s="116"/>
      <c r="BU797" s="116"/>
      <c r="BV797" s="116"/>
      <c r="BW797" s="116"/>
      <c r="BX797" s="116"/>
      <c r="BY797" s="116"/>
      <c r="BZ797" s="116"/>
      <c r="CE797" s="695"/>
    </row>
    <row r="798" spans="1:12295" s="37" customFormat="1" ht="34.5" hidden="1" customHeight="1" x14ac:dyDescent="0.25">
      <c r="B798" s="228"/>
      <c r="C798" s="116" t="s">
        <v>47</v>
      </c>
      <c r="D798" s="171">
        <f>E798+G798+H798+I798</f>
        <v>143077.60683999999</v>
      </c>
      <c r="E798" s="171"/>
      <c r="F798" s="171"/>
      <c r="G798" s="171">
        <f t="shared" ref="G798" si="1565">G801+G804+G807+G810+G812+G815</f>
        <v>143077.60683999999</v>
      </c>
      <c r="H798" s="171"/>
      <c r="I798" s="171"/>
      <c r="J798" s="171">
        <f>J801+J804+J807+J810+J812+J815</f>
        <v>-36797.474199999997</v>
      </c>
      <c r="K798" s="171">
        <f t="shared" si="1559"/>
        <v>26043.580379999999</v>
      </c>
      <c r="L798" s="695">
        <f t="shared" si="1529"/>
        <v>0.18202415426981433</v>
      </c>
      <c r="M798" s="171">
        <f>M801+M804+M807+M810+M812+M815</f>
        <v>0</v>
      </c>
      <c r="N798" s="116"/>
      <c r="O798" s="116"/>
      <c r="P798" s="116"/>
      <c r="Q798" s="116">
        <f t="shared" ref="Q798" si="1566">Q801+Q804+Q807+Q810+Q812+Q815</f>
        <v>26043.580379999999</v>
      </c>
      <c r="R798" s="743">
        <f t="shared" si="1553"/>
        <v>0.18202415426981433</v>
      </c>
      <c r="S798" s="116">
        <f t="shared" ref="S798:U798" si="1567">S801+S804+S807+S810+S812+S815</f>
        <v>0</v>
      </c>
      <c r="T798" s="116"/>
      <c r="U798" s="116">
        <f t="shared" si="1567"/>
        <v>0</v>
      </c>
      <c r="V798" s="598">
        <f t="shared" si="1548"/>
        <v>0</v>
      </c>
      <c r="W798" s="35"/>
      <c r="X798" s="35"/>
      <c r="Y798" s="35"/>
      <c r="Z798" s="116">
        <f t="shared" si="1549"/>
        <v>0</v>
      </c>
      <c r="AA798" s="116">
        <f t="shared" si="1550"/>
        <v>0</v>
      </c>
      <c r="AB798" s="35">
        <f t="shared" si="1551"/>
        <v>0</v>
      </c>
      <c r="AC798" s="35">
        <f t="shared" si="1552"/>
        <v>0</v>
      </c>
      <c r="AD798" s="35"/>
      <c r="AE798" s="171">
        <f>AG798+AK798+AM798+AO798</f>
        <v>26043.580379999999</v>
      </c>
      <c r="AF798" s="695">
        <f t="shared" si="1532"/>
        <v>0.18202415426981433</v>
      </c>
      <c r="AG798" s="171"/>
      <c r="AH798" s="695"/>
      <c r="AI798" s="116"/>
      <c r="AJ798" s="116"/>
      <c r="AK798" s="171">
        <f t="shared" ref="AK798" si="1568">AK801+AK804+AK807+AK810+AK812+AK815</f>
        <v>26043.580379999999</v>
      </c>
      <c r="AL798" s="695">
        <f t="shared" si="1556"/>
        <v>0.18202415426981433</v>
      </c>
      <c r="AM798" s="116"/>
      <c r="AN798" s="116"/>
      <c r="AO798" s="116"/>
      <c r="AP798" s="116">
        <f t="shared" ref="AP798" si="1569">AP801+AP804+AP807+AP810+AP812+AP815</f>
        <v>5811.7444999999998</v>
      </c>
      <c r="AQ798" s="116"/>
      <c r="AR798" s="171">
        <f>AT798+AX798+AZ798+BB798</f>
        <v>126848.40686</v>
      </c>
      <c r="AS798" s="695">
        <f t="shared" si="1535"/>
        <v>0.88657064974431188</v>
      </c>
      <c r="AT798" s="171"/>
      <c r="AU798" s="695"/>
      <c r="AV798" s="116"/>
      <c r="AW798" s="695"/>
      <c r="AX798" s="171">
        <f t="shared" ref="AX798" si="1570">AX801+AX804+AX807+AX810+AX812+AX815</f>
        <v>126848.40686</v>
      </c>
      <c r="AY798" s="695">
        <f t="shared" si="1537"/>
        <v>0.88657064974431188</v>
      </c>
      <c r="AZ798" s="116"/>
      <c r="BA798" s="695"/>
      <c r="BB798" s="116"/>
      <c r="BC798" s="35"/>
      <c r="BD798" s="35"/>
      <c r="BE798" s="116"/>
      <c r="BF798" s="116"/>
      <c r="BG798" s="116"/>
      <c r="BH798" s="116"/>
      <c r="BI798" s="116"/>
      <c r="BJ798" s="116"/>
      <c r="BK798" s="116"/>
      <c r="BL798" s="35"/>
      <c r="BM798" s="35"/>
      <c r="BN798" s="116"/>
      <c r="BO798" s="116"/>
      <c r="BP798" s="116"/>
      <c r="BQ798" s="116"/>
      <c r="BR798" s="116"/>
      <c r="BS798" s="116"/>
      <c r="BT798" s="116"/>
      <c r="BU798" s="116"/>
      <c r="BV798" s="116"/>
      <c r="BW798" s="116"/>
      <c r="BX798" s="116"/>
      <c r="BY798" s="116"/>
      <c r="BZ798" s="116"/>
      <c r="CE798" s="695"/>
    </row>
    <row r="799" spans="1:12295" s="37" customFormat="1" ht="42.75" hidden="1" customHeight="1" x14ac:dyDescent="0.25">
      <c r="B799" s="228"/>
      <c r="C799" s="119" t="s">
        <v>120</v>
      </c>
      <c r="D799" s="171">
        <f>E799+G799</f>
        <v>13549.74267</v>
      </c>
      <c r="E799" s="171"/>
      <c r="F799" s="171"/>
      <c r="G799" s="171">
        <f>G800+G801</f>
        <v>13549.74267</v>
      </c>
      <c r="H799" s="172"/>
      <c r="I799" s="172"/>
      <c r="J799" s="171">
        <v>0</v>
      </c>
      <c r="K799" s="171">
        <f t="shared" si="1559"/>
        <v>2905.8722499999999</v>
      </c>
      <c r="L799" s="695">
        <f t="shared" si="1529"/>
        <v>0.21445958943809226</v>
      </c>
      <c r="M799" s="171">
        <f>M800+M801</f>
        <v>0</v>
      </c>
      <c r="N799" s="116"/>
      <c r="O799" s="116"/>
      <c r="P799" s="116"/>
      <c r="Q799" s="116">
        <f>Q800+Q801</f>
        <v>2905.8722499999999</v>
      </c>
      <c r="R799" s="743">
        <f t="shared" si="1553"/>
        <v>0.21445958943809226</v>
      </c>
      <c r="S799" s="35"/>
      <c r="T799" s="35"/>
      <c r="U799" s="35"/>
      <c r="V799" s="116">
        <f t="shared" si="1548"/>
        <v>0</v>
      </c>
      <c r="W799" s="35"/>
      <c r="X799" s="35"/>
      <c r="Y799" s="35"/>
      <c r="Z799" s="116">
        <f t="shared" si="1549"/>
        <v>0</v>
      </c>
      <c r="AA799" s="116">
        <f t="shared" si="1550"/>
        <v>0</v>
      </c>
      <c r="AB799" s="35">
        <f t="shared" si="1551"/>
        <v>0</v>
      </c>
      <c r="AC799" s="35">
        <f t="shared" si="1552"/>
        <v>0</v>
      </c>
      <c r="AD799" s="35"/>
      <c r="AE799" s="171">
        <f>AG799+AK799</f>
        <v>2905.8722499999999</v>
      </c>
      <c r="AF799" s="695">
        <f t="shared" si="1532"/>
        <v>0.21445958943809226</v>
      </c>
      <c r="AG799" s="171"/>
      <c r="AH799" s="695"/>
      <c r="AI799" s="116"/>
      <c r="AJ799" s="116"/>
      <c r="AK799" s="171">
        <f>AK800+AK801</f>
        <v>2905.8722499999999</v>
      </c>
      <c r="AL799" s="695">
        <f t="shared" si="1556"/>
        <v>0.21445958943809226</v>
      </c>
      <c r="AM799" s="35"/>
      <c r="AN799" s="35"/>
      <c r="AO799" s="35"/>
      <c r="AP799" s="116">
        <f>AP800</f>
        <v>10643.870419999999</v>
      </c>
      <c r="AQ799" s="116"/>
      <c r="AR799" s="171">
        <f>AT799+AX799</f>
        <v>13549.74267</v>
      </c>
      <c r="AS799" s="695">
        <f t="shared" si="1535"/>
        <v>1</v>
      </c>
      <c r="AT799" s="171"/>
      <c r="AU799" s="695"/>
      <c r="AV799" s="116"/>
      <c r="AW799" s="695"/>
      <c r="AX799" s="171">
        <f>AX800+AX801</f>
        <v>13549.74267</v>
      </c>
      <c r="AY799" s="695">
        <f t="shared" si="1537"/>
        <v>1</v>
      </c>
      <c r="AZ799" s="35"/>
      <c r="BA799" s="695"/>
      <c r="BB799" s="35"/>
      <c r="BC799" s="35"/>
      <c r="BD799" s="35"/>
      <c r="BE799" s="116"/>
      <c r="BF799" s="116"/>
      <c r="BG799" s="116"/>
      <c r="BH799" s="35"/>
      <c r="BI799" s="35"/>
      <c r="BJ799" s="116"/>
      <c r="BK799" s="116"/>
      <c r="BL799" s="35"/>
      <c r="BM799" s="35"/>
      <c r="BN799" s="116"/>
      <c r="BO799" s="116"/>
      <c r="BP799" s="116"/>
      <c r="BQ799" s="116"/>
      <c r="BR799" s="116"/>
      <c r="BS799" s="116"/>
      <c r="BT799" s="116"/>
      <c r="BU799" s="116"/>
      <c r="BV799" s="116"/>
      <c r="BW799" s="116"/>
      <c r="BX799" s="171"/>
      <c r="BY799" s="35"/>
      <c r="BZ799" s="35"/>
      <c r="CE799" s="695"/>
    </row>
    <row r="800" spans="1:12295" s="37" customFormat="1" ht="38.25" hidden="1" customHeight="1" x14ac:dyDescent="0.25">
      <c r="B800" s="228"/>
      <c r="C800" s="116" t="s">
        <v>106</v>
      </c>
      <c r="D800" s="171">
        <f>G800</f>
        <v>10643.870419999999</v>
      </c>
      <c r="E800" s="171"/>
      <c r="F800" s="171"/>
      <c r="G800" s="171">
        <f>'[8]2 вариант'!$C$612</f>
        <v>10643.870419999999</v>
      </c>
      <c r="H800" s="172"/>
      <c r="I800" s="172"/>
      <c r="J800" s="171">
        <f>Q800-D800</f>
        <v>-10643.870419999999</v>
      </c>
      <c r="K800" s="171">
        <f t="shared" si="1559"/>
        <v>0</v>
      </c>
      <c r="L800" s="695">
        <f t="shared" si="1529"/>
        <v>0</v>
      </c>
      <c r="M800" s="171">
        <v>0</v>
      </c>
      <c r="N800" s="116"/>
      <c r="O800" s="116"/>
      <c r="P800" s="116"/>
      <c r="Q800" s="171">
        <v>0</v>
      </c>
      <c r="R800" s="743">
        <f t="shared" si="1553"/>
        <v>0</v>
      </c>
      <c r="S800" s="35"/>
      <c r="T800" s="35"/>
      <c r="U800" s="35"/>
      <c r="V800" s="116">
        <f t="shared" si="1548"/>
        <v>0</v>
      </c>
      <c r="W800" s="35"/>
      <c r="X800" s="35"/>
      <c r="Y800" s="35"/>
      <c r="Z800" s="116">
        <f t="shared" si="1549"/>
        <v>0</v>
      </c>
      <c r="AA800" s="116">
        <f t="shared" si="1550"/>
        <v>0</v>
      </c>
      <c r="AB800" s="35">
        <f t="shared" si="1551"/>
        <v>0</v>
      </c>
      <c r="AC800" s="35">
        <f t="shared" si="1552"/>
        <v>0</v>
      </c>
      <c r="AD800" s="35"/>
      <c r="AE800" s="171">
        <f>AG800+AK800</f>
        <v>0</v>
      </c>
      <c r="AF800" s="695">
        <f t="shared" si="1532"/>
        <v>0</v>
      </c>
      <c r="AG800" s="171"/>
      <c r="AH800" s="695"/>
      <c r="AI800" s="116"/>
      <c r="AJ800" s="116"/>
      <c r="AK800" s="171"/>
      <c r="AL800" s="695">
        <f t="shared" si="1556"/>
        <v>0</v>
      </c>
      <c r="AM800" s="35"/>
      <c r="AN800" s="35"/>
      <c r="AO800" s="35"/>
      <c r="AP800" s="116">
        <f>AX800-AK800</f>
        <v>10643.870419999999</v>
      </c>
      <c r="AQ800" s="116"/>
      <c r="AR800" s="171">
        <f>AT800+AX800</f>
        <v>10643.870419999999</v>
      </c>
      <c r="AS800" s="695">
        <f t="shared" si="1535"/>
        <v>1</v>
      </c>
      <c r="AT800" s="171"/>
      <c r="AU800" s="695"/>
      <c r="AV800" s="116"/>
      <c r="AW800" s="695"/>
      <c r="AX800" s="171">
        <f>'[8]2 вариант'!$I$612</f>
        <v>10643.870419999999</v>
      </c>
      <c r="AY800" s="695">
        <f t="shared" si="1537"/>
        <v>1</v>
      </c>
      <c r="AZ800" s="35"/>
      <c r="BA800" s="695"/>
      <c r="BB800" s="35"/>
      <c r="BC800" s="35"/>
      <c r="BD800" s="35"/>
      <c r="BE800" s="116"/>
      <c r="BF800" s="116"/>
      <c r="BG800" s="116"/>
      <c r="BH800" s="35"/>
      <c r="BI800" s="35"/>
      <c r="BJ800" s="116"/>
      <c r="BK800" s="116"/>
      <c r="BL800" s="35"/>
      <c r="BM800" s="35"/>
      <c r="BN800" s="116"/>
      <c r="BO800" s="116"/>
      <c r="BP800" s="116"/>
      <c r="BQ800" s="116"/>
      <c r="BR800" s="116"/>
      <c r="BS800" s="116"/>
      <c r="BT800" s="116"/>
      <c r="BU800" s="116"/>
      <c r="BV800" s="116"/>
      <c r="BW800" s="116"/>
      <c r="BX800" s="171"/>
      <c r="BY800" s="35"/>
      <c r="BZ800" s="35"/>
      <c r="CE800" s="695"/>
    </row>
    <row r="801" spans="2:83" s="37" customFormat="1" ht="35.25" hidden="1" customHeight="1" x14ac:dyDescent="0.25">
      <c r="B801" s="228"/>
      <c r="C801" s="116" t="s">
        <v>47</v>
      </c>
      <c r="D801" s="171">
        <f>E801+G801</f>
        <v>2905.8722499999999</v>
      </c>
      <c r="E801" s="171"/>
      <c r="F801" s="171"/>
      <c r="G801" s="171">
        <f>'[8]2 вариант'!$C$613</f>
        <v>2905.8722499999999</v>
      </c>
      <c r="H801" s="172"/>
      <c r="I801" s="172"/>
      <c r="J801" s="171">
        <f>Q801-G801</f>
        <v>0</v>
      </c>
      <c r="K801" s="171">
        <f t="shared" si="1559"/>
        <v>2905.8722499999999</v>
      </c>
      <c r="L801" s="695">
        <f t="shared" si="1529"/>
        <v>1</v>
      </c>
      <c r="M801" s="171">
        <v>0</v>
      </c>
      <c r="N801" s="116"/>
      <c r="O801" s="116"/>
      <c r="P801" s="116"/>
      <c r="Q801" s="116">
        <v>2905.8722499999999</v>
      </c>
      <c r="R801" s="743">
        <f t="shared" si="1553"/>
        <v>1</v>
      </c>
      <c r="S801" s="35"/>
      <c r="T801" s="35"/>
      <c r="U801" s="35"/>
      <c r="V801" s="116">
        <f t="shared" si="1548"/>
        <v>0</v>
      </c>
      <c r="W801" s="35"/>
      <c r="X801" s="35"/>
      <c r="Y801" s="35"/>
      <c r="Z801" s="116">
        <f t="shared" si="1549"/>
        <v>0</v>
      </c>
      <c r="AA801" s="116">
        <f t="shared" si="1550"/>
        <v>0</v>
      </c>
      <c r="AB801" s="35">
        <f t="shared" si="1551"/>
        <v>0</v>
      </c>
      <c r="AC801" s="35">
        <f t="shared" si="1552"/>
        <v>0</v>
      </c>
      <c r="AD801" s="35"/>
      <c r="AE801" s="171">
        <f>AK801</f>
        <v>2905.8722499999999</v>
      </c>
      <c r="AF801" s="695">
        <f t="shared" si="1532"/>
        <v>1</v>
      </c>
      <c r="AG801" s="171"/>
      <c r="AH801" s="695"/>
      <c r="AI801" s="116"/>
      <c r="AJ801" s="116"/>
      <c r="AK801" s="171">
        <f>'[8]2 вариант'!$D$613</f>
        <v>2905.8722499999999</v>
      </c>
      <c r="AL801" s="695">
        <f t="shared" si="1556"/>
        <v>1</v>
      </c>
      <c r="AM801" s="35"/>
      <c r="AN801" s="35"/>
      <c r="AO801" s="35"/>
      <c r="AP801" s="116">
        <f t="shared" ref="AP801:AP831" si="1571">AR801+AT801+AX801</f>
        <v>5811.7444999999998</v>
      </c>
      <c r="AQ801" s="116"/>
      <c r="AR801" s="171">
        <f>AT801+AX801</f>
        <v>2905.8722499999999</v>
      </c>
      <c r="AS801" s="695">
        <f t="shared" si="1535"/>
        <v>1</v>
      </c>
      <c r="AT801" s="171"/>
      <c r="AU801" s="695"/>
      <c r="AV801" s="116"/>
      <c r="AW801" s="695"/>
      <c r="AX801" s="171">
        <f>'[8]2 вариант'!$I$613</f>
        <v>2905.8722499999999</v>
      </c>
      <c r="AY801" s="695">
        <f t="shared" si="1537"/>
        <v>1</v>
      </c>
      <c r="AZ801" s="35"/>
      <c r="BA801" s="695"/>
      <c r="BB801" s="35"/>
      <c r="BC801" s="35"/>
      <c r="BD801" s="35"/>
      <c r="BE801" s="116"/>
      <c r="BF801" s="116"/>
      <c r="BG801" s="116"/>
      <c r="BH801" s="35"/>
      <c r="BI801" s="35"/>
      <c r="BJ801" s="116"/>
      <c r="BK801" s="116"/>
      <c r="BL801" s="35"/>
      <c r="BM801" s="35"/>
      <c r="BN801" s="116"/>
      <c r="BO801" s="116"/>
      <c r="BP801" s="116"/>
      <c r="BQ801" s="116"/>
      <c r="BR801" s="116"/>
      <c r="BS801" s="116"/>
      <c r="BT801" s="116"/>
      <c r="BU801" s="116"/>
      <c r="BV801" s="116"/>
      <c r="BW801" s="116"/>
      <c r="BX801" s="171"/>
      <c r="BY801" s="35"/>
      <c r="BZ801" s="35"/>
      <c r="CE801" s="695"/>
    </row>
    <row r="802" spans="2:83" s="37" customFormat="1" ht="45" hidden="1" customHeight="1" x14ac:dyDescent="0.25">
      <c r="B802" s="228"/>
      <c r="C802" s="119" t="s">
        <v>507</v>
      </c>
      <c r="D802" s="171">
        <f>E802+G802</f>
        <v>163529.80769999998</v>
      </c>
      <c r="E802" s="171"/>
      <c r="F802" s="171"/>
      <c r="G802" s="171">
        <f>G803+G804</f>
        <v>163529.80769999998</v>
      </c>
      <c r="H802" s="172"/>
      <c r="I802" s="172"/>
      <c r="J802" s="171">
        <f>J803+J804</f>
        <v>-163529.80769999998</v>
      </c>
      <c r="K802" s="171">
        <f t="shared" si="1559"/>
        <v>0</v>
      </c>
      <c r="L802" s="695">
        <f t="shared" si="1529"/>
        <v>0</v>
      </c>
      <c r="M802" s="171">
        <f>M803+M804</f>
        <v>0</v>
      </c>
      <c r="N802" s="116"/>
      <c r="O802" s="116"/>
      <c r="P802" s="116"/>
      <c r="Q802" s="116">
        <f>Q803+Q804</f>
        <v>0</v>
      </c>
      <c r="R802" s="743">
        <f t="shared" si="1553"/>
        <v>0</v>
      </c>
      <c r="S802" s="35"/>
      <c r="T802" s="35"/>
      <c r="U802" s="35"/>
      <c r="V802" s="116">
        <f t="shared" si="1548"/>
        <v>0</v>
      </c>
      <c r="W802" s="35"/>
      <c r="X802" s="35"/>
      <c r="Y802" s="35"/>
      <c r="Z802" s="116">
        <f t="shared" si="1549"/>
        <v>0</v>
      </c>
      <c r="AA802" s="116">
        <f t="shared" si="1550"/>
        <v>0</v>
      </c>
      <c r="AB802" s="35">
        <f t="shared" si="1551"/>
        <v>0</v>
      </c>
      <c r="AC802" s="35">
        <f t="shared" si="1552"/>
        <v>0</v>
      </c>
      <c r="AD802" s="35"/>
      <c r="AE802" s="171">
        <f>AK802</f>
        <v>0</v>
      </c>
      <c r="AF802" s="695">
        <f t="shared" si="1532"/>
        <v>0</v>
      </c>
      <c r="AG802" s="171"/>
      <c r="AH802" s="695"/>
      <c r="AI802" s="116"/>
      <c r="AJ802" s="116"/>
      <c r="AK802" s="171">
        <f>AK803+AK804</f>
        <v>0</v>
      </c>
      <c r="AL802" s="695">
        <f t="shared" si="1556"/>
        <v>0</v>
      </c>
      <c r="AM802" s="35"/>
      <c r="AN802" s="35"/>
      <c r="AO802" s="35"/>
      <c r="AP802" s="116">
        <f>AP803+AP804</f>
        <v>129010.96828</v>
      </c>
      <c r="AQ802" s="116"/>
      <c r="AR802" s="171">
        <f>AX802</f>
        <v>132928.40465000001</v>
      </c>
      <c r="AS802" s="695">
        <f t="shared" si="1535"/>
        <v>0.81286957111733971</v>
      </c>
      <c r="AT802" s="171"/>
      <c r="AU802" s="695"/>
      <c r="AV802" s="116"/>
      <c r="AW802" s="695"/>
      <c r="AX802" s="171">
        <f>AX803+AX804</f>
        <v>132928.40465000001</v>
      </c>
      <c r="AY802" s="695">
        <f t="shared" si="1537"/>
        <v>0.81286957111733971</v>
      </c>
      <c r="AZ802" s="35"/>
      <c r="BA802" s="695"/>
      <c r="BB802" s="35"/>
      <c r="BC802" s="35"/>
      <c r="BD802" s="35"/>
      <c r="BE802" s="116"/>
      <c r="BF802" s="116"/>
      <c r="BG802" s="116"/>
      <c r="BH802" s="35"/>
      <c r="BI802" s="35"/>
      <c r="BJ802" s="116"/>
      <c r="BK802" s="116"/>
      <c r="BL802" s="35"/>
      <c r="BM802" s="35"/>
      <c r="BN802" s="116"/>
      <c r="BO802" s="116"/>
      <c r="BP802" s="116"/>
      <c r="BQ802" s="116"/>
      <c r="BR802" s="116"/>
      <c r="BS802" s="116"/>
      <c r="BT802" s="116"/>
      <c r="BU802" s="116"/>
      <c r="BV802" s="116"/>
      <c r="BW802" s="116"/>
      <c r="BX802" s="116"/>
      <c r="BY802" s="35"/>
      <c r="BZ802" s="35"/>
      <c r="CE802" s="695"/>
    </row>
    <row r="803" spans="2:83" s="37" customFormat="1" ht="37.9" hidden="1" customHeight="1" x14ac:dyDescent="0.25">
      <c r="B803" s="228"/>
      <c r="C803" s="116" t="s">
        <v>106</v>
      </c>
      <c r="D803" s="171">
        <f>G803</f>
        <v>157452.00013999999</v>
      </c>
      <c r="E803" s="171"/>
      <c r="F803" s="171"/>
      <c r="G803" s="171">
        <f>'[8]2 вариант'!$C$618</f>
        <v>157452.00013999999</v>
      </c>
      <c r="H803" s="172"/>
      <c r="I803" s="172"/>
      <c r="J803" s="171">
        <f>Q803-G803</f>
        <v>-157452.00013999999</v>
      </c>
      <c r="K803" s="171">
        <f t="shared" si="1559"/>
        <v>0</v>
      </c>
      <c r="L803" s="695">
        <f t="shared" si="1529"/>
        <v>0</v>
      </c>
      <c r="M803" s="171">
        <v>0</v>
      </c>
      <c r="N803" s="116"/>
      <c r="O803" s="116"/>
      <c r="P803" s="116"/>
      <c r="Q803" s="116"/>
      <c r="R803" s="743">
        <f t="shared" si="1553"/>
        <v>0</v>
      </c>
      <c r="S803" s="35"/>
      <c r="T803" s="35"/>
      <c r="U803" s="35"/>
      <c r="V803" s="116">
        <f t="shared" si="1548"/>
        <v>0</v>
      </c>
      <c r="W803" s="35"/>
      <c r="X803" s="35"/>
      <c r="Y803" s="35"/>
      <c r="Z803" s="116">
        <f t="shared" si="1549"/>
        <v>0</v>
      </c>
      <c r="AA803" s="116">
        <f t="shared" si="1550"/>
        <v>0</v>
      </c>
      <c r="AB803" s="35">
        <f t="shared" si="1551"/>
        <v>0</v>
      </c>
      <c r="AC803" s="35">
        <f t="shared" si="1552"/>
        <v>0</v>
      </c>
      <c r="AD803" s="35"/>
      <c r="AE803" s="171">
        <f>AK803</f>
        <v>0</v>
      </c>
      <c r="AF803" s="695">
        <f t="shared" si="1532"/>
        <v>0</v>
      </c>
      <c r="AG803" s="171"/>
      <c r="AH803" s="695"/>
      <c r="AI803" s="116"/>
      <c r="AJ803" s="116"/>
      <c r="AK803" s="171"/>
      <c r="AL803" s="695">
        <f t="shared" si="1556"/>
        <v>0</v>
      </c>
      <c r="AM803" s="35"/>
      <c r="AN803" s="35"/>
      <c r="AO803" s="35"/>
      <c r="AP803" s="116">
        <f>AR803-AK803</f>
        <v>129010.96828</v>
      </c>
      <c r="AQ803" s="116"/>
      <c r="AR803" s="171">
        <f>AX803</f>
        <v>129010.96828</v>
      </c>
      <c r="AS803" s="695">
        <f t="shared" si="1535"/>
        <v>0.81936697003079439</v>
      </c>
      <c r="AT803" s="171"/>
      <c r="AU803" s="695"/>
      <c r="AV803" s="116"/>
      <c r="AW803" s="695"/>
      <c r="AX803" s="171">
        <f>'[8]2 вариант'!$I$618</f>
        <v>129010.96828</v>
      </c>
      <c r="AY803" s="695">
        <f t="shared" si="1537"/>
        <v>0.81936697003079439</v>
      </c>
      <c r="AZ803" s="35"/>
      <c r="BA803" s="695"/>
      <c r="BB803" s="35"/>
      <c r="BC803" s="35"/>
      <c r="BD803" s="35"/>
      <c r="BE803" s="116"/>
      <c r="BF803" s="116"/>
      <c r="BG803" s="116"/>
      <c r="BH803" s="35"/>
      <c r="BI803" s="35"/>
      <c r="BJ803" s="116"/>
      <c r="BK803" s="116"/>
      <c r="BL803" s="35"/>
      <c r="BM803" s="35"/>
      <c r="BN803" s="116"/>
      <c r="BO803" s="116"/>
      <c r="BP803" s="116"/>
      <c r="BQ803" s="116"/>
      <c r="BR803" s="116"/>
      <c r="BS803" s="116"/>
      <c r="BT803" s="116"/>
      <c r="BU803" s="116"/>
      <c r="BV803" s="116"/>
      <c r="BW803" s="116"/>
      <c r="BX803" s="116"/>
      <c r="BY803" s="35"/>
      <c r="BZ803" s="35"/>
      <c r="CE803" s="695"/>
    </row>
    <row r="804" spans="2:83" s="37" customFormat="1" ht="31.9" hidden="1" customHeight="1" x14ac:dyDescent="0.25">
      <c r="B804" s="228"/>
      <c r="C804" s="116" t="s">
        <v>47</v>
      </c>
      <c r="D804" s="171">
        <f>E804+G804</f>
        <v>6077.8075600000002</v>
      </c>
      <c r="E804" s="171"/>
      <c r="F804" s="171"/>
      <c r="G804" s="171">
        <f>'[8]2 вариант'!$C$619</f>
        <v>6077.8075600000002</v>
      </c>
      <c r="H804" s="172"/>
      <c r="I804" s="172"/>
      <c r="J804" s="171">
        <f>Q804-G804</f>
        <v>-6077.8075600000002</v>
      </c>
      <c r="K804" s="171">
        <f t="shared" si="1559"/>
        <v>0</v>
      </c>
      <c r="L804" s="695">
        <f t="shared" si="1529"/>
        <v>0</v>
      </c>
      <c r="M804" s="171">
        <v>0</v>
      </c>
      <c r="N804" s="116"/>
      <c r="O804" s="116"/>
      <c r="P804" s="116"/>
      <c r="Q804" s="116"/>
      <c r="R804" s="743">
        <f t="shared" si="1553"/>
        <v>0</v>
      </c>
      <c r="S804" s="35"/>
      <c r="T804" s="35"/>
      <c r="U804" s="35"/>
      <c r="V804" s="116">
        <f t="shared" si="1548"/>
        <v>0</v>
      </c>
      <c r="W804" s="35"/>
      <c r="X804" s="35"/>
      <c r="Y804" s="35"/>
      <c r="Z804" s="116">
        <f t="shared" si="1549"/>
        <v>0</v>
      </c>
      <c r="AA804" s="116">
        <f t="shared" si="1550"/>
        <v>0</v>
      </c>
      <c r="AB804" s="35">
        <f t="shared" si="1551"/>
        <v>0</v>
      </c>
      <c r="AC804" s="35">
        <f t="shared" si="1552"/>
        <v>0</v>
      </c>
      <c r="AD804" s="35"/>
      <c r="AE804" s="171">
        <f>AK804</f>
        <v>0</v>
      </c>
      <c r="AF804" s="695">
        <f t="shared" si="1532"/>
        <v>0</v>
      </c>
      <c r="AG804" s="171"/>
      <c r="AH804" s="695"/>
      <c r="AI804" s="116"/>
      <c r="AJ804" s="116"/>
      <c r="AK804" s="171"/>
      <c r="AL804" s="695">
        <f t="shared" si="1556"/>
        <v>0</v>
      </c>
      <c r="AM804" s="35"/>
      <c r="AN804" s="35"/>
      <c r="AO804" s="35"/>
      <c r="AP804" s="116"/>
      <c r="AQ804" s="116"/>
      <c r="AR804" s="171">
        <f>AX804</f>
        <v>3917.4363699999999</v>
      </c>
      <c r="AS804" s="695">
        <f t="shared" si="1535"/>
        <v>0.64454761545625505</v>
      </c>
      <c r="AT804" s="171"/>
      <c r="AU804" s="695"/>
      <c r="AV804" s="116"/>
      <c r="AW804" s="695"/>
      <c r="AX804" s="171">
        <f>'[8]2 вариант'!$I$619</f>
        <v>3917.4363699999999</v>
      </c>
      <c r="AY804" s="695">
        <f t="shared" si="1537"/>
        <v>0.64454761545625505</v>
      </c>
      <c r="AZ804" s="35"/>
      <c r="BA804" s="695"/>
      <c r="BB804" s="35"/>
      <c r="BC804" s="35"/>
      <c r="BD804" s="35"/>
      <c r="BE804" s="116"/>
      <c r="BF804" s="116"/>
      <c r="BG804" s="116"/>
      <c r="BH804" s="35"/>
      <c r="BI804" s="35"/>
      <c r="BJ804" s="116"/>
      <c r="BK804" s="116"/>
      <c r="BL804" s="35"/>
      <c r="BM804" s="35"/>
      <c r="BN804" s="116"/>
      <c r="BO804" s="116"/>
      <c r="BP804" s="116"/>
      <c r="BQ804" s="116"/>
      <c r="BR804" s="116"/>
      <c r="BS804" s="116"/>
      <c r="BT804" s="116"/>
      <c r="BU804" s="116"/>
      <c r="BV804" s="116"/>
      <c r="BW804" s="116"/>
      <c r="BX804" s="116"/>
      <c r="BY804" s="35"/>
      <c r="BZ804" s="35"/>
      <c r="CE804" s="695"/>
    </row>
    <row r="805" spans="2:83" s="37" customFormat="1" ht="81.75" hidden="1" customHeight="1" x14ac:dyDescent="0.25">
      <c r="B805" s="228"/>
      <c r="C805" s="119" t="s">
        <v>392</v>
      </c>
      <c r="D805" s="171">
        <f>E805+G805</f>
        <v>30719.666639999999</v>
      </c>
      <c r="E805" s="171"/>
      <c r="F805" s="171"/>
      <c r="G805" s="171">
        <f>G807</f>
        <v>30719.666639999999</v>
      </c>
      <c r="H805" s="172"/>
      <c r="I805" s="172"/>
      <c r="J805" s="171">
        <f>J807</f>
        <v>-30719.666639999999</v>
      </c>
      <c r="K805" s="171">
        <f t="shared" si="1559"/>
        <v>0</v>
      </c>
      <c r="L805" s="695">
        <f t="shared" si="1529"/>
        <v>0</v>
      </c>
      <c r="M805" s="171">
        <f>M806+M807</f>
        <v>0</v>
      </c>
      <c r="N805" s="116"/>
      <c r="O805" s="116"/>
      <c r="P805" s="116"/>
      <c r="Q805" s="116">
        <f>Q807</f>
        <v>0</v>
      </c>
      <c r="R805" s="743">
        <f t="shared" si="1553"/>
        <v>0</v>
      </c>
      <c r="S805" s="35"/>
      <c r="T805" s="35"/>
      <c r="U805" s="35"/>
      <c r="V805" s="116">
        <f t="shared" si="1548"/>
        <v>0</v>
      </c>
      <c r="W805" s="35"/>
      <c r="X805" s="35"/>
      <c r="Y805" s="35"/>
      <c r="Z805" s="116">
        <f t="shared" si="1549"/>
        <v>0</v>
      </c>
      <c r="AA805" s="116">
        <f t="shared" si="1550"/>
        <v>0</v>
      </c>
      <c r="AB805" s="35">
        <f t="shared" si="1551"/>
        <v>0</v>
      </c>
      <c r="AC805" s="35">
        <f t="shared" si="1552"/>
        <v>0</v>
      </c>
      <c r="AD805" s="35"/>
      <c r="AE805" s="171">
        <f>AK805</f>
        <v>0</v>
      </c>
      <c r="AF805" s="695">
        <f t="shared" si="1532"/>
        <v>0</v>
      </c>
      <c r="AG805" s="171"/>
      <c r="AH805" s="695"/>
      <c r="AI805" s="116"/>
      <c r="AJ805" s="116"/>
      <c r="AK805" s="171">
        <f>AK806+AK807</f>
        <v>0</v>
      </c>
      <c r="AL805" s="695">
        <f t="shared" si="1556"/>
        <v>0</v>
      </c>
      <c r="AM805" s="35"/>
      <c r="AN805" s="35"/>
      <c r="AO805" s="35"/>
      <c r="AP805" s="116"/>
      <c r="AQ805" s="116"/>
      <c r="AR805" s="171">
        <f>AX805</f>
        <v>26977.224999999999</v>
      </c>
      <c r="AS805" s="695">
        <f t="shared" si="1535"/>
        <v>0.8781744058665345</v>
      </c>
      <c r="AT805" s="171"/>
      <c r="AU805" s="695"/>
      <c r="AV805" s="116"/>
      <c r="AW805" s="695"/>
      <c r="AX805" s="171">
        <f>AX806+AX807</f>
        <v>26977.224999999999</v>
      </c>
      <c r="AY805" s="695">
        <f t="shared" si="1537"/>
        <v>0.8781744058665345</v>
      </c>
      <c r="AZ805" s="35"/>
      <c r="BA805" s="695"/>
      <c r="BB805" s="35"/>
      <c r="BC805" s="35"/>
      <c r="BD805" s="35"/>
      <c r="BE805" s="116"/>
      <c r="BF805" s="116"/>
      <c r="BG805" s="116"/>
      <c r="BH805" s="35"/>
      <c r="BI805" s="35"/>
      <c r="BJ805" s="116"/>
      <c r="BK805" s="116"/>
      <c r="BL805" s="35"/>
      <c r="BM805" s="35"/>
      <c r="BN805" s="116"/>
      <c r="BO805" s="116"/>
      <c r="BP805" s="116"/>
      <c r="BQ805" s="116"/>
      <c r="BR805" s="116"/>
      <c r="BS805" s="116"/>
      <c r="BT805" s="116"/>
      <c r="BU805" s="116"/>
      <c r="BV805" s="116"/>
      <c r="BW805" s="116"/>
      <c r="BX805" s="116"/>
      <c r="BY805" s="35"/>
      <c r="BZ805" s="35"/>
      <c r="CE805" s="695"/>
    </row>
    <row r="806" spans="2:83" s="37" customFormat="1" ht="38.25" hidden="1" customHeight="1" x14ac:dyDescent="0.25">
      <c r="B806" s="228"/>
      <c r="C806" s="116" t="s">
        <v>106</v>
      </c>
      <c r="D806" s="171">
        <f t="shared" ref="D806:D812" si="1572">E806</f>
        <v>0</v>
      </c>
      <c r="E806" s="171">
        <v>0</v>
      </c>
      <c r="F806" s="171"/>
      <c r="G806" s="171"/>
      <c r="H806" s="172"/>
      <c r="I806" s="172"/>
      <c r="J806" s="171">
        <f t="shared" ref="J806:J810" si="1573">K806</f>
        <v>0</v>
      </c>
      <c r="K806" s="171">
        <f t="shared" si="1559"/>
        <v>0</v>
      </c>
      <c r="L806" s="695" t="e">
        <f t="shared" si="1529"/>
        <v>#DIV/0!</v>
      </c>
      <c r="M806" s="171">
        <v>0</v>
      </c>
      <c r="N806" s="116"/>
      <c r="O806" s="116"/>
      <c r="P806" s="116"/>
      <c r="Q806" s="116"/>
      <c r="R806" s="743" t="e">
        <f t="shared" si="1553"/>
        <v>#DIV/0!</v>
      </c>
      <c r="S806" s="35"/>
      <c r="T806" s="35"/>
      <c r="U806" s="35"/>
      <c r="V806" s="116">
        <f t="shared" si="1548"/>
        <v>0</v>
      </c>
      <c r="W806" s="35"/>
      <c r="X806" s="35"/>
      <c r="Y806" s="35"/>
      <c r="Z806" s="116">
        <f t="shared" si="1549"/>
        <v>0</v>
      </c>
      <c r="AA806" s="116">
        <f t="shared" si="1550"/>
        <v>0</v>
      </c>
      <c r="AB806" s="35">
        <f t="shared" si="1551"/>
        <v>0</v>
      </c>
      <c r="AC806" s="35">
        <f t="shared" si="1552"/>
        <v>0</v>
      </c>
      <c r="AD806" s="35"/>
      <c r="AE806" s="171">
        <f t="shared" ref="AE806:AE811" si="1574">AG806</f>
        <v>0</v>
      </c>
      <c r="AF806" s="695" t="e">
        <f t="shared" si="1532"/>
        <v>#DIV/0!</v>
      </c>
      <c r="AG806" s="171"/>
      <c r="AH806" s="695"/>
      <c r="AI806" s="116"/>
      <c r="AJ806" s="116"/>
      <c r="AK806" s="171">
        <v>0</v>
      </c>
      <c r="AL806" s="695" t="e">
        <f t="shared" si="1556"/>
        <v>#DIV/0!</v>
      </c>
      <c r="AM806" s="35"/>
      <c r="AN806" s="35"/>
      <c r="AO806" s="35"/>
      <c r="AP806" s="116">
        <f t="shared" si="1571"/>
        <v>0</v>
      </c>
      <c r="AQ806" s="116"/>
      <c r="AR806" s="171">
        <f t="shared" ref="AR806" si="1575">AT806</f>
        <v>0</v>
      </c>
      <c r="AS806" s="695" t="e">
        <f t="shared" si="1535"/>
        <v>#DIV/0!</v>
      </c>
      <c r="AT806" s="171"/>
      <c r="AU806" s="695"/>
      <c r="AV806" s="116"/>
      <c r="AW806" s="695"/>
      <c r="AX806" s="171">
        <v>0</v>
      </c>
      <c r="AY806" s="695" t="e">
        <f t="shared" si="1537"/>
        <v>#DIV/0!</v>
      </c>
      <c r="AZ806" s="35"/>
      <c r="BA806" s="695"/>
      <c r="BB806" s="35"/>
      <c r="BC806" s="35"/>
      <c r="BD806" s="35"/>
      <c r="BE806" s="116"/>
      <c r="BF806" s="116"/>
      <c r="BG806" s="116"/>
      <c r="BH806" s="35"/>
      <c r="BI806" s="35"/>
      <c r="BJ806" s="116"/>
      <c r="BK806" s="116"/>
      <c r="BL806" s="35"/>
      <c r="BM806" s="35"/>
      <c r="BN806" s="116"/>
      <c r="BO806" s="116"/>
      <c r="BP806" s="116"/>
      <c r="BQ806" s="116"/>
      <c r="BR806" s="116"/>
      <c r="BS806" s="116"/>
      <c r="BT806" s="116"/>
      <c r="BU806" s="116"/>
      <c r="BV806" s="116"/>
      <c r="BW806" s="116"/>
      <c r="BX806" s="116"/>
      <c r="BY806" s="35"/>
      <c r="BZ806" s="35"/>
      <c r="CE806" s="695"/>
    </row>
    <row r="807" spans="2:83" s="37" customFormat="1" ht="39" hidden="1" customHeight="1" x14ac:dyDescent="0.25">
      <c r="B807" s="228"/>
      <c r="C807" s="116" t="s">
        <v>47</v>
      </c>
      <c r="D807" s="171">
        <f>E807+G807</f>
        <v>30719.666639999999</v>
      </c>
      <c r="E807" s="171"/>
      <c r="F807" s="171"/>
      <c r="G807" s="171">
        <f>'[8]2 вариант'!$C$623</f>
        <v>30719.666639999999</v>
      </c>
      <c r="H807" s="172"/>
      <c r="I807" s="172"/>
      <c r="J807" s="171">
        <f>Q807-G807</f>
        <v>-30719.666639999999</v>
      </c>
      <c r="K807" s="171">
        <f t="shared" si="1559"/>
        <v>0</v>
      </c>
      <c r="L807" s="695">
        <f t="shared" si="1529"/>
        <v>0</v>
      </c>
      <c r="M807" s="171">
        <v>0</v>
      </c>
      <c r="N807" s="116"/>
      <c r="O807" s="116"/>
      <c r="P807" s="116"/>
      <c r="Q807" s="116">
        <v>0</v>
      </c>
      <c r="R807" s="743">
        <f t="shared" si="1553"/>
        <v>0</v>
      </c>
      <c r="S807" s="35"/>
      <c r="T807" s="35"/>
      <c r="U807" s="35"/>
      <c r="V807" s="116">
        <f t="shared" si="1548"/>
        <v>0</v>
      </c>
      <c r="W807" s="35"/>
      <c r="X807" s="35"/>
      <c r="Y807" s="35"/>
      <c r="Z807" s="116">
        <f t="shared" si="1549"/>
        <v>0</v>
      </c>
      <c r="AA807" s="116">
        <f t="shared" si="1550"/>
        <v>0</v>
      </c>
      <c r="AB807" s="35">
        <f t="shared" si="1551"/>
        <v>0</v>
      </c>
      <c r="AC807" s="35">
        <f t="shared" si="1552"/>
        <v>0</v>
      </c>
      <c r="AD807" s="35"/>
      <c r="AE807" s="171">
        <f>AK807</f>
        <v>0</v>
      </c>
      <c r="AF807" s="695">
        <f t="shared" si="1532"/>
        <v>0</v>
      </c>
      <c r="AG807" s="171"/>
      <c r="AH807" s="695"/>
      <c r="AI807" s="116"/>
      <c r="AJ807" s="116"/>
      <c r="AK807" s="171"/>
      <c r="AL807" s="695">
        <f t="shared" si="1556"/>
        <v>0</v>
      </c>
      <c r="AM807" s="35"/>
      <c r="AN807" s="35"/>
      <c r="AO807" s="35"/>
      <c r="AP807" s="116"/>
      <c r="AQ807" s="116"/>
      <c r="AR807" s="171">
        <f>AX807</f>
        <v>26977.224999999999</v>
      </c>
      <c r="AS807" s="695">
        <f t="shared" si="1535"/>
        <v>0.8781744058665345</v>
      </c>
      <c r="AT807" s="171"/>
      <c r="AU807" s="695"/>
      <c r="AV807" s="116"/>
      <c r="AW807" s="695"/>
      <c r="AX807" s="171">
        <f>'[8]2 вариант'!$I$623</f>
        <v>26977.224999999999</v>
      </c>
      <c r="AY807" s="695">
        <f t="shared" si="1537"/>
        <v>0.8781744058665345</v>
      </c>
      <c r="AZ807" s="35"/>
      <c r="BA807" s="695"/>
      <c r="BB807" s="35"/>
      <c r="BC807" s="35"/>
      <c r="BD807" s="35"/>
      <c r="BE807" s="116"/>
      <c r="BF807" s="116"/>
      <c r="BG807" s="116"/>
      <c r="BH807" s="35"/>
      <c r="BI807" s="35"/>
      <c r="BJ807" s="116"/>
      <c r="BK807" s="116"/>
      <c r="BL807" s="35"/>
      <c r="BM807" s="35"/>
      <c r="BN807" s="116"/>
      <c r="BO807" s="116"/>
      <c r="BP807" s="116"/>
      <c r="BQ807" s="116"/>
      <c r="BR807" s="116"/>
      <c r="BS807" s="116"/>
      <c r="BT807" s="116"/>
      <c r="BU807" s="116"/>
      <c r="BV807" s="116"/>
      <c r="BW807" s="116"/>
      <c r="BX807" s="116"/>
      <c r="BY807" s="35"/>
      <c r="BZ807" s="35"/>
      <c r="CE807" s="695"/>
    </row>
    <row r="808" spans="2:83" s="37" customFormat="1" ht="48.75" hidden="1" customHeight="1" x14ac:dyDescent="0.25">
      <c r="B808" s="228"/>
      <c r="C808" s="119" t="s">
        <v>121</v>
      </c>
      <c r="D808" s="171">
        <f>E808+G808</f>
        <v>0</v>
      </c>
      <c r="E808" s="172">
        <f>E809+E810</f>
        <v>0</v>
      </c>
      <c r="F808" s="172"/>
      <c r="G808" s="171">
        <f>G809+G810</f>
        <v>0</v>
      </c>
      <c r="H808" s="172"/>
      <c r="I808" s="172"/>
      <c r="J808" s="171">
        <v>0</v>
      </c>
      <c r="K808" s="171">
        <f t="shared" si="1559"/>
        <v>0</v>
      </c>
      <c r="L808" s="695" t="e">
        <f t="shared" si="1529"/>
        <v>#DIV/0!</v>
      </c>
      <c r="M808" s="172">
        <f>M809+M810</f>
        <v>0</v>
      </c>
      <c r="N808" s="35"/>
      <c r="O808" s="35"/>
      <c r="P808" s="35"/>
      <c r="Q808" s="116">
        <f>Q809+Q810</f>
        <v>0</v>
      </c>
      <c r="R808" s="743" t="e">
        <f t="shared" si="1553"/>
        <v>#DIV/0!</v>
      </c>
      <c r="S808" s="35"/>
      <c r="T808" s="35"/>
      <c r="U808" s="35"/>
      <c r="V808" s="116">
        <f t="shared" si="1548"/>
        <v>0</v>
      </c>
      <c r="W808" s="35"/>
      <c r="X808" s="35"/>
      <c r="Y808" s="35"/>
      <c r="Z808" s="116">
        <f t="shared" si="1549"/>
        <v>0</v>
      </c>
      <c r="AA808" s="35">
        <f t="shared" si="1550"/>
        <v>0</v>
      </c>
      <c r="AB808" s="35">
        <f t="shared" si="1551"/>
        <v>0</v>
      </c>
      <c r="AC808" s="35">
        <f t="shared" si="1552"/>
        <v>0</v>
      </c>
      <c r="AD808" s="35"/>
      <c r="AE808" s="171">
        <f>AK808</f>
        <v>0</v>
      </c>
      <c r="AF808" s="695" t="e">
        <f t="shared" si="1532"/>
        <v>#DIV/0!</v>
      </c>
      <c r="AG808" s="171"/>
      <c r="AH808" s="695"/>
      <c r="AI808" s="116"/>
      <c r="AJ808" s="116"/>
      <c r="AK808" s="171">
        <v>0</v>
      </c>
      <c r="AL808" s="695" t="e">
        <f t="shared" si="1556"/>
        <v>#DIV/0!</v>
      </c>
      <c r="AM808" s="35"/>
      <c r="AN808" s="35"/>
      <c r="AO808" s="35"/>
      <c r="AP808" s="116"/>
      <c r="AQ808" s="116"/>
      <c r="AR808" s="171">
        <f>AX808</f>
        <v>0</v>
      </c>
      <c r="AS808" s="695" t="e">
        <f t="shared" si="1535"/>
        <v>#DIV/0!</v>
      </c>
      <c r="AT808" s="171"/>
      <c r="AU808" s="695"/>
      <c r="AV808" s="116"/>
      <c r="AW808" s="695"/>
      <c r="AX808" s="171">
        <f>AX809+AX810</f>
        <v>0</v>
      </c>
      <c r="AY808" s="695" t="e">
        <f t="shared" si="1537"/>
        <v>#DIV/0!</v>
      </c>
      <c r="AZ808" s="35"/>
      <c r="BA808" s="695"/>
      <c r="BB808" s="35"/>
      <c r="BC808" s="35"/>
      <c r="BD808" s="35"/>
      <c r="BE808" s="116"/>
      <c r="BF808" s="116"/>
      <c r="BG808" s="35"/>
      <c r="BH808" s="35"/>
      <c r="BI808" s="35"/>
      <c r="BJ808" s="116"/>
      <c r="BK808" s="35"/>
      <c r="BL808" s="35"/>
      <c r="BM808" s="35"/>
      <c r="BN808" s="116"/>
      <c r="BO808" s="116"/>
      <c r="BP808" s="35"/>
      <c r="BQ808" s="35"/>
      <c r="BR808" s="35"/>
      <c r="BS808" s="35"/>
      <c r="BT808" s="116"/>
      <c r="BU808" s="116"/>
      <c r="BV808" s="116"/>
      <c r="BW808" s="116"/>
      <c r="BX808" s="172"/>
      <c r="BY808" s="35"/>
      <c r="BZ808" s="35"/>
      <c r="CE808" s="695"/>
    </row>
    <row r="809" spans="2:83" s="37" customFormat="1" ht="31.5" hidden="1" customHeight="1" x14ac:dyDescent="0.25">
      <c r="B809" s="228"/>
      <c r="C809" s="116" t="s">
        <v>119</v>
      </c>
      <c r="D809" s="171">
        <f t="shared" si="1572"/>
        <v>0</v>
      </c>
      <c r="E809" s="172">
        <v>0</v>
      </c>
      <c r="F809" s="172"/>
      <c r="G809" s="171"/>
      <c r="H809" s="172"/>
      <c r="I809" s="172"/>
      <c r="J809" s="171">
        <f t="shared" si="1573"/>
        <v>0</v>
      </c>
      <c r="K809" s="171">
        <f t="shared" si="1559"/>
        <v>0</v>
      </c>
      <c r="L809" s="695" t="e">
        <f t="shared" si="1529"/>
        <v>#DIV/0!</v>
      </c>
      <c r="M809" s="172">
        <v>0</v>
      </c>
      <c r="N809" s="35"/>
      <c r="O809" s="35"/>
      <c r="P809" s="35"/>
      <c r="Q809" s="116"/>
      <c r="R809" s="743" t="e">
        <f t="shared" si="1553"/>
        <v>#DIV/0!</v>
      </c>
      <c r="S809" s="35"/>
      <c r="T809" s="35"/>
      <c r="U809" s="35"/>
      <c r="V809" s="116">
        <f t="shared" si="1548"/>
        <v>0</v>
      </c>
      <c r="W809" s="35"/>
      <c r="X809" s="35"/>
      <c r="Y809" s="35"/>
      <c r="Z809" s="116">
        <f t="shared" si="1549"/>
        <v>0</v>
      </c>
      <c r="AA809" s="35">
        <f t="shared" si="1550"/>
        <v>0</v>
      </c>
      <c r="AB809" s="35">
        <f t="shared" si="1551"/>
        <v>0</v>
      </c>
      <c r="AC809" s="35">
        <f t="shared" si="1552"/>
        <v>0</v>
      </c>
      <c r="AD809" s="35"/>
      <c r="AE809" s="171">
        <f t="shared" si="1574"/>
        <v>0</v>
      </c>
      <c r="AF809" s="695" t="e">
        <f t="shared" si="1532"/>
        <v>#DIV/0!</v>
      </c>
      <c r="AG809" s="171"/>
      <c r="AH809" s="695"/>
      <c r="AI809" s="116"/>
      <c r="AJ809" s="116"/>
      <c r="AK809" s="171"/>
      <c r="AL809" s="695" t="e">
        <f t="shared" si="1556"/>
        <v>#DIV/0!</v>
      </c>
      <c r="AM809" s="35"/>
      <c r="AN809" s="35"/>
      <c r="AO809" s="35"/>
      <c r="AP809" s="116"/>
      <c r="AQ809" s="116"/>
      <c r="AR809" s="171">
        <f t="shared" ref="AR809:AR811" si="1576">AT809</f>
        <v>0</v>
      </c>
      <c r="AS809" s="695" t="e">
        <f t="shared" si="1535"/>
        <v>#DIV/0!</v>
      </c>
      <c r="AT809" s="171"/>
      <c r="AU809" s="695"/>
      <c r="AV809" s="116"/>
      <c r="AW809" s="695"/>
      <c r="AX809" s="171"/>
      <c r="AY809" s="695" t="e">
        <f t="shared" si="1537"/>
        <v>#DIV/0!</v>
      </c>
      <c r="AZ809" s="35"/>
      <c r="BA809" s="695"/>
      <c r="BB809" s="35"/>
      <c r="BC809" s="35"/>
      <c r="BD809" s="35"/>
      <c r="BE809" s="116"/>
      <c r="BF809" s="116"/>
      <c r="BG809" s="35"/>
      <c r="BH809" s="35"/>
      <c r="BI809" s="35"/>
      <c r="BJ809" s="116"/>
      <c r="BK809" s="35"/>
      <c r="BL809" s="35"/>
      <c r="BM809" s="35"/>
      <c r="BN809" s="116"/>
      <c r="BO809" s="116"/>
      <c r="BP809" s="35"/>
      <c r="BQ809" s="35"/>
      <c r="BR809" s="35"/>
      <c r="BS809" s="35"/>
      <c r="BT809" s="116"/>
      <c r="BU809" s="116"/>
      <c r="BV809" s="116"/>
      <c r="BW809" s="116"/>
      <c r="BX809" s="172"/>
      <c r="BY809" s="35"/>
      <c r="BZ809" s="35"/>
      <c r="CE809" s="695"/>
    </row>
    <row r="810" spans="2:83" s="37" customFormat="1" ht="39.75" hidden="1" customHeight="1" x14ac:dyDescent="0.25">
      <c r="B810" s="228"/>
      <c r="C810" s="116" t="s">
        <v>47</v>
      </c>
      <c r="D810" s="171">
        <f>E810+G810</f>
        <v>0</v>
      </c>
      <c r="E810" s="172">
        <v>0</v>
      </c>
      <c r="F810" s="172"/>
      <c r="G810" s="171">
        <v>0</v>
      </c>
      <c r="H810" s="172"/>
      <c r="I810" s="172"/>
      <c r="J810" s="171">
        <f t="shared" si="1573"/>
        <v>0</v>
      </c>
      <c r="K810" s="171">
        <f t="shared" si="1559"/>
        <v>0</v>
      </c>
      <c r="L810" s="695" t="e">
        <f t="shared" si="1529"/>
        <v>#DIV/0!</v>
      </c>
      <c r="M810" s="172">
        <v>0</v>
      </c>
      <c r="N810" s="35"/>
      <c r="O810" s="35"/>
      <c r="P810" s="35"/>
      <c r="Q810" s="116">
        <v>0</v>
      </c>
      <c r="R810" s="743" t="e">
        <f t="shared" si="1553"/>
        <v>#DIV/0!</v>
      </c>
      <c r="S810" s="35"/>
      <c r="T810" s="35"/>
      <c r="U810" s="35"/>
      <c r="V810" s="116">
        <f t="shared" si="1548"/>
        <v>0</v>
      </c>
      <c r="W810" s="35"/>
      <c r="X810" s="35"/>
      <c r="Y810" s="35"/>
      <c r="Z810" s="116">
        <f t="shared" si="1549"/>
        <v>0</v>
      </c>
      <c r="AA810" s="35">
        <f t="shared" si="1550"/>
        <v>0</v>
      </c>
      <c r="AB810" s="35">
        <f t="shared" si="1551"/>
        <v>0</v>
      </c>
      <c r="AC810" s="35">
        <f t="shared" si="1552"/>
        <v>0</v>
      </c>
      <c r="AD810" s="35"/>
      <c r="AE810" s="171">
        <f t="shared" si="1574"/>
        <v>0</v>
      </c>
      <c r="AF810" s="695" t="e">
        <f t="shared" si="1532"/>
        <v>#DIV/0!</v>
      </c>
      <c r="AG810" s="171"/>
      <c r="AH810" s="695"/>
      <c r="AI810" s="116"/>
      <c r="AJ810" s="116"/>
      <c r="AK810" s="171"/>
      <c r="AL810" s="695" t="e">
        <f t="shared" si="1556"/>
        <v>#DIV/0!</v>
      </c>
      <c r="AM810" s="35"/>
      <c r="AN810" s="35"/>
      <c r="AO810" s="35"/>
      <c r="AP810" s="116">
        <f t="shared" si="1571"/>
        <v>0</v>
      </c>
      <c r="AQ810" s="116"/>
      <c r="AR810" s="171">
        <f t="shared" si="1576"/>
        <v>0</v>
      </c>
      <c r="AS810" s="695" t="e">
        <f t="shared" si="1535"/>
        <v>#DIV/0!</v>
      </c>
      <c r="AT810" s="171"/>
      <c r="AU810" s="695"/>
      <c r="AV810" s="116"/>
      <c r="AW810" s="695"/>
      <c r="AX810" s="171">
        <v>0</v>
      </c>
      <c r="AY810" s="695" t="e">
        <f t="shared" si="1537"/>
        <v>#DIV/0!</v>
      </c>
      <c r="AZ810" s="35"/>
      <c r="BA810" s="695"/>
      <c r="BB810" s="35"/>
      <c r="BC810" s="35"/>
      <c r="BD810" s="35"/>
      <c r="BE810" s="116"/>
      <c r="BF810" s="116"/>
      <c r="BG810" s="35"/>
      <c r="BH810" s="35"/>
      <c r="BI810" s="35"/>
      <c r="BJ810" s="116"/>
      <c r="BK810" s="35"/>
      <c r="BL810" s="35"/>
      <c r="BM810" s="35"/>
      <c r="BN810" s="116"/>
      <c r="BO810" s="116"/>
      <c r="BP810" s="35"/>
      <c r="BQ810" s="35"/>
      <c r="BR810" s="35"/>
      <c r="BS810" s="35"/>
      <c r="BT810" s="116"/>
      <c r="BU810" s="116"/>
      <c r="BV810" s="116"/>
      <c r="BW810" s="116"/>
      <c r="BX810" s="172"/>
      <c r="BY810" s="35"/>
      <c r="BZ810" s="35"/>
      <c r="CE810" s="695"/>
    </row>
    <row r="811" spans="2:83" s="37" customFormat="1" ht="127.5" hidden="1" customHeight="1" x14ac:dyDescent="0.25">
      <c r="B811" s="228"/>
      <c r="C811" s="119" t="s">
        <v>393</v>
      </c>
      <c r="D811" s="171">
        <f>E811+G811</f>
        <v>0</v>
      </c>
      <c r="E811" s="171">
        <f>E812</f>
        <v>0</v>
      </c>
      <c r="F811" s="171"/>
      <c r="G811" s="171">
        <v>0</v>
      </c>
      <c r="H811" s="172"/>
      <c r="I811" s="172"/>
      <c r="J811" s="171">
        <v>0</v>
      </c>
      <c r="K811" s="171">
        <f t="shared" si="1559"/>
        <v>0</v>
      </c>
      <c r="L811" s="695" t="e">
        <f t="shared" si="1529"/>
        <v>#DIV/0!</v>
      </c>
      <c r="M811" s="171">
        <f>M812</f>
        <v>0</v>
      </c>
      <c r="N811" s="116"/>
      <c r="O811" s="116"/>
      <c r="P811" s="116"/>
      <c r="Q811" s="116">
        <v>0</v>
      </c>
      <c r="R811" s="743" t="e">
        <f t="shared" si="1553"/>
        <v>#DIV/0!</v>
      </c>
      <c r="S811" s="35"/>
      <c r="T811" s="35"/>
      <c r="U811" s="35"/>
      <c r="V811" s="116">
        <f t="shared" si="1548"/>
        <v>0</v>
      </c>
      <c r="W811" s="35"/>
      <c r="X811" s="35"/>
      <c r="Y811" s="35"/>
      <c r="Z811" s="116">
        <f t="shared" si="1549"/>
        <v>0</v>
      </c>
      <c r="AA811" s="116">
        <f t="shared" si="1550"/>
        <v>0</v>
      </c>
      <c r="AB811" s="35">
        <f t="shared" si="1551"/>
        <v>0</v>
      </c>
      <c r="AC811" s="35">
        <f t="shared" si="1552"/>
        <v>0</v>
      </c>
      <c r="AD811" s="35"/>
      <c r="AE811" s="171">
        <f t="shared" si="1574"/>
        <v>0</v>
      </c>
      <c r="AF811" s="695" t="e">
        <f t="shared" si="1532"/>
        <v>#DIV/0!</v>
      </c>
      <c r="AG811" s="171"/>
      <c r="AH811" s="695"/>
      <c r="AI811" s="116"/>
      <c r="AJ811" s="116"/>
      <c r="AK811" s="171">
        <v>0</v>
      </c>
      <c r="AL811" s="695" t="e">
        <f t="shared" si="1556"/>
        <v>#DIV/0!</v>
      </c>
      <c r="AM811" s="35"/>
      <c r="AN811" s="35"/>
      <c r="AO811" s="35"/>
      <c r="AP811" s="116">
        <f t="shared" si="1571"/>
        <v>0</v>
      </c>
      <c r="AQ811" s="116"/>
      <c r="AR811" s="171">
        <f t="shared" si="1576"/>
        <v>0</v>
      </c>
      <c r="AS811" s="695" t="e">
        <f t="shared" si="1535"/>
        <v>#DIV/0!</v>
      </c>
      <c r="AT811" s="171"/>
      <c r="AU811" s="695"/>
      <c r="AV811" s="116"/>
      <c r="AW811" s="695"/>
      <c r="AX811" s="171">
        <v>0</v>
      </c>
      <c r="AY811" s="695" t="e">
        <f t="shared" si="1537"/>
        <v>#DIV/0!</v>
      </c>
      <c r="AZ811" s="35"/>
      <c r="BA811" s="695"/>
      <c r="BB811" s="35"/>
      <c r="BC811" s="35"/>
      <c r="BD811" s="35"/>
      <c r="BE811" s="116"/>
      <c r="BF811" s="116"/>
      <c r="BG811" s="116"/>
      <c r="BH811" s="35"/>
      <c r="BI811" s="35"/>
      <c r="BJ811" s="116"/>
      <c r="BK811" s="116"/>
      <c r="BL811" s="35"/>
      <c r="BM811" s="35"/>
      <c r="BN811" s="116"/>
      <c r="BO811" s="116"/>
      <c r="BP811" s="116"/>
      <c r="BQ811" s="116"/>
      <c r="BR811" s="116"/>
      <c r="BS811" s="116"/>
      <c r="BT811" s="116"/>
      <c r="BU811" s="116"/>
      <c r="BV811" s="116"/>
      <c r="BW811" s="116"/>
      <c r="BX811" s="171"/>
      <c r="BY811" s="35"/>
      <c r="BZ811" s="35"/>
      <c r="CE811" s="695"/>
    </row>
    <row r="812" spans="2:83" s="37" customFormat="1" ht="34.5" hidden="1" customHeight="1" x14ac:dyDescent="0.25">
      <c r="B812" s="228"/>
      <c r="C812" s="116" t="s">
        <v>47</v>
      </c>
      <c r="D812" s="171">
        <f t="shared" si="1572"/>
        <v>0</v>
      </c>
      <c r="E812" s="171">
        <v>0</v>
      </c>
      <c r="F812" s="171"/>
      <c r="G812" s="171"/>
      <c r="H812" s="172"/>
      <c r="I812" s="172"/>
      <c r="J812" s="171"/>
      <c r="K812" s="171">
        <f t="shared" si="1559"/>
        <v>0</v>
      </c>
      <c r="L812" s="695" t="e">
        <f t="shared" si="1529"/>
        <v>#DIV/0!</v>
      </c>
      <c r="M812" s="171">
        <v>0</v>
      </c>
      <c r="N812" s="116"/>
      <c r="O812" s="116"/>
      <c r="P812" s="116"/>
      <c r="Q812" s="116"/>
      <c r="R812" s="743" t="e">
        <f t="shared" si="1553"/>
        <v>#DIV/0!</v>
      </c>
      <c r="S812" s="35"/>
      <c r="T812" s="35"/>
      <c r="U812" s="35"/>
      <c r="V812" s="116">
        <f t="shared" si="1548"/>
        <v>0</v>
      </c>
      <c r="W812" s="35"/>
      <c r="X812" s="35"/>
      <c r="Y812" s="35"/>
      <c r="Z812" s="116">
        <f t="shared" si="1549"/>
        <v>0</v>
      </c>
      <c r="AA812" s="116">
        <f t="shared" si="1550"/>
        <v>0</v>
      </c>
      <c r="AB812" s="35">
        <f t="shared" si="1551"/>
        <v>0</v>
      </c>
      <c r="AC812" s="35">
        <f t="shared" si="1552"/>
        <v>0</v>
      </c>
      <c r="AD812" s="35"/>
      <c r="AE812" s="171">
        <f>AG812</f>
        <v>0</v>
      </c>
      <c r="AF812" s="695" t="e">
        <f t="shared" si="1532"/>
        <v>#DIV/0!</v>
      </c>
      <c r="AG812" s="171"/>
      <c r="AH812" s="695"/>
      <c r="AI812" s="116"/>
      <c r="AJ812" s="116"/>
      <c r="AK812" s="171"/>
      <c r="AL812" s="695" t="e">
        <f t="shared" si="1556"/>
        <v>#DIV/0!</v>
      </c>
      <c r="AM812" s="35"/>
      <c r="AN812" s="35"/>
      <c r="AO812" s="35"/>
      <c r="AP812" s="116">
        <f t="shared" si="1571"/>
        <v>0</v>
      </c>
      <c r="AQ812" s="116"/>
      <c r="AR812" s="171">
        <f>AT812</f>
        <v>0</v>
      </c>
      <c r="AS812" s="695" t="e">
        <f t="shared" si="1535"/>
        <v>#DIV/0!</v>
      </c>
      <c r="AT812" s="171"/>
      <c r="AU812" s="695"/>
      <c r="AV812" s="116"/>
      <c r="AW812" s="695"/>
      <c r="AX812" s="171"/>
      <c r="AY812" s="695" t="e">
        <f t="shared" si="1537"/>
        <v>#DIV/0!</v>
      </c>
      <c r="AZ812" s="35"/>
      <c r="BA812" s="695"/>
      <c r="BB812" s="35"/>
      <c r="BC812" s="35"/>
      <c r="BD812" s="35"/>
      <c r="BE812" s="116"/>
      <c r="BF812" s="116"/>
      <c r="BG812" s="116"/>
      <c r="BH812" s="35"/>
      <c r="BI812" s="35"/>
      <c r="BJ812" s="116"/>
      <c r="BK812" s="116"/>
      <c r="BL812" s="35"/>
      <c r="BM812" s="35"/>
      <c r="BN812" s="116"/>
      <c r="BO812" s="116"/>
      <c r="BP812" s="116"/>
      <c r="BQ812" s="116"/>
      <c r="BR812" s="116"/>
      <c r="BS812" s="116"/>
      <c r="BT812" s="116"/>
      <c r="BU812" s="116"/>
      <c r="BV812" s="116"/>
      <c r="BW812" s="116"/>
      <c r="BX812" s="171"/>
      <c r="BY812" s="35"/>
      <c r="BZ812" s="35"/>
      <c r="CE812" s="695"/>
    </row>
    <row r="813" spans="2:83" s="37" customFormat="1" ht="65.25" hidden="1" customHeight="1" x14ac:dyDescent="0.25">
      <c r="B813" s="228"/>
      <c r="C813" s="119" t="s">
        <v>438</v>
      </c>
      <c r="D813" s="171">
        <f>E813+G813</f>
        <v>543882.19839999999</v>
      </c>
      <c r="E813" s="172"/>
      <c r="F813" s="172"/>
      <c r="G813" s="171">
        <f>G814+G815</f>
        <v>543882.19839999999</v>
      </c>
      <c r="H813" s="172"/>
      <c r="I813" s="172"/>
      <c r="J813" s="171">
        <f>0</f>
        <v>0</v>
      </c>
      <c r="K813" s="171">
        <f t="shared" si="1559"/>
        <v>38459.880989999998</v>
      </c>
      <c r="L813" s="695">
        <f t="shared" si="1529"/>
        <v>7.0713623470563661E-2</v>
      </c>
      <c r="M813" s="172"/>
      <c r="N813" s="35"/>
      <c r="O813" s="35"/>
      <c r="P813" s="35"/>
      <c r="Q813" s="116">
        <f>Q814+Q815</f>
        <v>38459.880989999998</v>
      </c>
      <c r="R813" s="743">
        <f t="shared" si="1553"/>
        <v>7.0713623470563661E-2</v>
      </c>
      <c r="S813" s="35"/>
      <c r="T813" s="35"/>
      <c r="U813" s="35"/>
      <c r="V813" s="116">
        <f t="shared" si="1548"/>
        <v>0</v>
      </c>
      <c r="W813" s="35"/>
      <c r="X813" s="35"/>
      <c r="Y813" s="35"/>
      <c r="Z813" s="116">
        <f t="shared" si="1549"/>
        <v>0</v>
      </c>
      <c r="AA813" s="35">
        <f t="shared" si="1550"/>
        <v>0</v>
      </c>
      <c r="AB813" s="35">
        <f t="shared" si="1551"/>
        <v>0</v>
      </c>
      <c r="AC813" s="35">
        <f t="shared" si="1552"/>
        <v>0</v>
      </c>
      <c r="AD813" s="35"/>
      <c r="AE813" s="171">
        <f>AG813+AK813</f>
        <v>38459.880989999998</v>
      </c>
      <c r="AF813" s="695">
        <f t="shared" si="1532"/>
        <v>7.0713623470563661E-2</v>
      </c>
      <c r="AG813" s="172"/>
      <c r="AH813" s="695"/>
      <c r="AI813" s="35"/>
      <c r="AJ813" s="35"/>
      <c r="AK813" s="171">
        <f>AK814+AK815</f>
        <v>38459.880989999998</v>
      </c>
      <c r="AL813" s="695">
        <f t="shared" si="1556"/>
        <v>7.0713623470563661E-2</v>
      </c>
      <c r="AM813" s="35"/>
      <c r="AN813" s="35"/>
      <c r="AO813" s="35"/>
      <c r="AP813" s="116"/>
      <c r="AQ813" s="116"/>
      <c r="AR813" s="171">
        <f>AT813+AX813</f>
        <v>526275.27872000006</v>
      </c>
      <c r="AS813" s="695">
        <f t="shared" si="1535"/>
        <v>0.96762732861675527</v>
      </c>
      <c r="AT813" s="172"/>
      <c r="AU813" s="695"/>
      <c r="AV813" s="35"/>
      <c r="AW813" s="695"/>
      <c r="AX813" s="171">
        <f>AX814+AX815</f>
        <v>526275.27872000006</v>
      </c>
      <c r="AY813" s="695">
        <f t="shared" si="1537"/>
        <v>0.96762732861675527</v>
      </c>
      <c r="AZ813" s="35"/>
      <c r="BA813" s="695"/>
      <c r="BB813" s="35"/>
      <c r="BC813" s="35"/>
      <c r="BD813" s="35"/>
      <c r="BE813" s="116"/>
      <c r="BF813" s="35"/>
      <c r="BG813" s="116"/>
      <c r="BH813" s="35"/>
      <c r="BI813" s="35"/>
      <c r="BJ813" s="116"/>
      <c r="BK813" s="35"/>
      <c r="BL813" s="35"/>
      <c r="BM813" s="35"/>
      <c r="BN813" s="116"/>
      <c r="BO813" s="116"/>
      <c r="BP813" s="35"/>
      <c r="BQ813" s="116"/>
      <c r="BR813" s="35"/>
      <c r="BS813" s="35"/>
      <c r="BT813" s="116"/>
      <c r="BU813" s="116"/>
      <c r="BV813" s="35"/>
      <c r="BW813" s="35"/>
      <c r="BX813" s="116"/>
      <c r="BY813" s="35"/>
      <c r="BZ813" s="35"/>
      <c r="CE813" s="695"/>
    </row>
    <row r="814" spans="2:83" s="37" customFormat="1" ht="42" hidden="1" customHeight="1" x14ac:dyDescent="0.25">
      <c r="B814" s="228"/>
      <c r="C814" s="116" t="s">
        <v>106</v>
      </c>
      <c r="D814" s="171">
        <f>G814</f>
        <v>440507.93800999998</v>
      </c>
      <c r="E814" s="172"/>
      <c r="F814" s="172"/>
      <c r="G814" s="171">
        <f>'[8]2 вариант'!$C$632</f>
        <v>440507.93800999998</v>
      </c>
      <c r="H814" s="172"/>
      <c r="I814" s="172"/>
      <c r="J814" s="171"/>
      <c r="K814" s="171">
        <f t="shared" si="1559"/>
        <v>15322.172860000001</v>
      </c>
      <c r="L814" s="695">
        <f t="shared" si="1529"/>
        <v>3.4782966520916975E-2</v>
      </c>
      <c r="M814" s="172"/>
      <c r="N814" s="35"/>
      <c r="O814" s="35"/>
      <c r="P814" s="35"/>
      <c r="Q814" s="116">
        <v>15322.172860000001</v>
      </c>
      <c r="R814" s="743">
        <f t="shared" si="1553"/>
        <v>3.4782966520916975E-2</v>
      </c>
      <c r="S814" s="35"/>
      <c r="T814" s="35"/>
      <c r="U814" s="35"/>
      <c r="V814" s="116"/>
      <c r="W814" s="35"/>
      <c r="X814" s="35"/>
      <c r="Y814" s="35"/>
      <c r="Z814" s="116"/>
      <c r="AA814" s="35"/>
      <c r="AB814" s="35"/>
      <c r="AC814" s="35"/>
      <c r="AD814" s="35"/>
      <c r="AE814" s="171">
        <f>AK814</f>
        <v>15322.172860000001</v>
      </c>
      <c r="AF814" s="695">
        <f t="shared" si="1532"/>
        <v>3.4782966520916975E-2</v>
      </c>
      <c r="AG814" s="172"/>
      <c r="AH814" s="695"/>
      <c r="AI814" s="35"/>
      <c r="AJ814" s="35"/>
      <c r="AK814" s="171">
        <f>'[8]2 вариант'!$D$632</f>
        <v>15322.172860000001</v>
      </c>
      <c r="AL814" s="695">
        <f t="shared" si="1556"/>
        <v>3.4782966520916975E-2</v>
      </c>
      <c r="AM814" s="35"/>
      <c r="AN814" s="35"/>
      <c r="AO814" s="35"/>
      <c r="AP814" s="116"/>
      <c r="AQ814" s="116"/>
      <c r="AR814" s="171">
        <f>AX814</f>
        <v>433227.40548000002</v>
      </c>
      <c r="AS814" s="695">
        <f t="shared" si="1535"/>
        <v>0.98347241467908642</v>
      </c>
      <c r="AT814" s="172"/>
      <c r="AU814" s="695"/>
      <c r="AV814" s="35"/>
      <c r="AW814" s="695"/>
      <c r="AX814" s="171">
        <f>'[8]2 вариант'!$I$632</f>
        <v>433227.40548000002</v>
      </c>
      <c r="AY814" s="695">
        <f t="shared" si="1537"/>
        <v>0.98347241467908642</v>
      </c>
      <c r="AZ814" s="35"/>
      <c r="BA814" s="695"/>
      <c r="BB814" s="35"/>
      <c r="BC814" s="35"/>
      <c r="BD814" s="35"/>
      <c r="BE814" s="116"/>
      <c r="BF814" s="35"/>
      <c r="BG814" s="116"/>
      <c r="BH814" s="35"/>
      <c r="BI814" s="35"/>
      <c r="BJ814" s="116"/>
      <c r="BK814" s="35"/>
      <c r="BL814" s="35"/>
      <c r="BM814" s="35"/>
      <c r="BN814" s="116"/>
      <c r="BO814" s="116"/>
      <c r="BP814" s="35"/>
      <c r="BQ814" s="116"/>
      <c r="BR814" s="116"/>
      <c r="BS814" s="116"/>
      <c r="BT814" s="116"/>
      <c r="BU814" s="116"/>
      <c r="BV814" s="35"/>
      <c r="BW814" s="35"/>
      <c r="BX814" s="116"/>
      <c r="BY814" s="35"/>
      <c r="BZ814" s="35"/>
      <c r="CE814" s="695"/>
    </row>
    <row r="815" spans="2:83" s="60" customFormat="1" ht="38.25" hidden="1" customHeight="1" x14ac:dyDescent="0.25">
      <c r="B815" s="386"/>
      <c r="C815" s="116" t="s">
        <v>47</v>
      </c>
      <c r="D815" s="171">
        <f>E815+G815</f>
        <v>103374.26039</v>
      </c>
      <c r="E815" s="246"/>
      <c r="F815" s="246"/>
      <c r="G815" s="171">
        <f>'[8]2 вариант'!$C$633</f>
        <v>103374.26039</v>
      </c>
      <c r="H815" s="246"/>
      <c r="I815" s="246"/>
      <c r="J815" s="245"/>
      <c r="K815" s="171">
        <f t="shared" si="1559"/>
        <v>23137.708129999999</v>
      </c>
      <c r="L815" s="695">
        <f t="shared" si="1529"/>
        <v>0.22382465463557741</v>
      </c>
      <c r="M815" s="246"/>
      <c r="N815" s="35"/>
      <c r="O815" s="303"/>
      <c r="P815" s="35"/>
      <c r="Q815" s="116">
        <v>23137.708129999999</v>
      </c>
      <c r="R815" s="743">
        <f t="shared" si="1553"/>
        <v>0.22382465463557741</v>
      </c>
      <c r="S815" s="303"/>
      <c r="T815" s="35"/>
      <c r="U815" s="303"/>
      <c r="V815" s="127">
        <f t="shared" si="1548"/>
        <v>0</v>
      </c>
      <c r="W815" s="303"/>
      <c r="X815" s="303"/>
      <c r="Y815" s="303"/>
      <c r="Z815" s="127">
        <f t="shared" si="1549"/>
        <v>0</v>
      </c>
      <c r="AA815" s="303">
        <f>E815</f>
        <v>0</v>
      </c>
      <c r="AB815" s="303">
        <f t="shared" ref="AB815:AC817" si="1577">H815</f>
        <v>0</v>
      </c>
      <c r="AC815" s="303">
        <f t="shared" si="1577"/>
        <v>0</v>
      </c>
      <c r="AD815" s="35"/>
      <c r="AE815" s="171">
        <f>AG815+AK815</f>
        <v>23137.708129999999</v>
      </c>
      <c r="AF815" s="695">
        <f t="shared" si="1532"/>
        <v>0.22382465463557741</v>
      </c>
      <c r="AG815" s="246"/>
      <c r="AH815" s="695"/>
      <c r="AI815" s="303"/>
      <c r="AJ815" s="35"/>
      <c r="AK815" s="171">
        <f>'[8]2 вариант'!$D$633</f>
        <v>23137.708129999999</v>
      </c>
      <c r="AL815" s="695">
        <f t="shared" si="1556"/>
        <v>0.22382465463557741</v>
      </c>
      <c r="AM815" s="303"/>
      <c r="AN815" s="35"/>
      <c r="AO815" s="303"/>
      <c r="AP815" s="127">
        <v>0</v>
      </c>
      <c r="AQ815" s="116"/>
      <c r="AR815" s="171">
        <f>AT815+AX815</f>
        <v>93047.873240000001</v>
      </c>
      <c r="AS815" s="695">
        <f t="shared" si="1535"/>
        <v>0.90010678566364932</v>
      </c>
      <c r="AT815" s="246"/>
      <c r="AU815" s="695"/>
      <c r="AV815" s="303"/>
      <c r="AW815" s="695"/>
      <c r="AX815" s="171">
        <f>'[8]2 вариант'!$I$633</f>
        <v>93047.873240000001</v>
      </c>
      <c r="AY815" s="695">
        <f t="shared" si="1537"/>
        <v>0.90010678566364932</v>
      </c>
      <c r="AZ815" s="303"/>
      <c r="BA815" s="695"/>
      <c r="BB815" s="303"/>
      <c r="BC815" s="303"/>
      <c r="BD815" s="303"/>
      <c r="BE815" s="116"/>
      <c r="BF815" s="303"/>
      <c r="BG815" s="116"/>
      <c r="BH815" s="303"/>
      <c r="BI815" s="303"/>
      <c r="BJ815" s="127"/>
      <c r="BK815" s="303"/>
      <c r="BL815" s="303"/>
      <c r="BM815" s="303"/>
      <c r="BN815" s="127"/>
      <c r="BO815" s="127"/>
      <c r="BP815" s="303"/>
      <c r="BQ815" s="116"/>
      <c r="BR815" s="116"/>
      <c r="BS815" s="116"/>
      <c r="BT815" s="127"/>
      <c r="BU815" s="116"/>
      <c r="BV815" s="303"/>
      <c r="BW815" s="303"/>
      <c r="BX815" s="116"/>
      <c r="BY815" s="303"/>
      <c r="BZ815" s="303"/>
      <c r="CE815" s="695"/>
    </row>
    <row r="816" spans="2:83" s="64" customFormat="1" ht="49.5" hidden="1" customHeight="1" x14ac:dyDescent="0.2">
      <c r="B816" s="224" t="s">
        <v>56</v>
      </c>
      <c r="C816" s="133" t="s">
        <v>122</v>
      </c>
      <c r="D816" s="240">
        <f>E816+G816+H816+I816</f>
        <v>0</v>
      </c>
      <c r="E816" s="240">
        <f>E817+E818</f>
        <v>0</v>
      </c>
      <c r="F816" s="240"/>
      <c r="G816" s="240">
        <f t="shared" ref="G816" si="1578">G817+G818</f>
        <v>0</v>
      </c>
      <c r="H816" s="240">
        <f t="shared" ref="H816:I816" si="1579">H817+H818</f>
        <v>0</v>
      </c>
      <c r="I816" s="240">
        <f t="shared" si="1579"/>
        <v>0</v>
      </c>
      <c r="J816" s="240">
        <f>J817</f>
        <v>0</v>
      </c>
      <c r="K816" s="240">
        <f t="shared" si="1559"/>
        <v>0</v>
      </c>
      <c r="L816" s="695" t="e">
        <f t="shared" si="1529"/>
        <v>#DIV/0!</v>
      </c>
      <c r="M816" s="240">
        <f>M817+M818</f>
        <v>0</v>
      </c>
      <c r="N816" s="114"/>
      <c r="O816" s="111"/>
      <c r="P816" s="114"/>
      <c r="Q816" s="111">
        <f t="shared" ref="Q816" si="1580">Q817+Q818</f>
        <v>0</v>
      </c>
      <c r="R816" s="743" t="e">
        <f t="shared" si="1553"/>
        <v>#DIV/0!</v>
      </c>
      <c r="S816" s="111">
        <f t="shared" ref="S816:U816" si="1581">S817+S818</f>
        <v>0</v>
      </c>
      <c r="T816" s="114"/>
      <c r="U816" s="111">
        <f t="shared" si="1581"/>
        <v>0</v>
      </c>
      <c r="V816" s="111">
        <f t="shared" si="1548"/>
        <v>0</v>
      </c>
      <c r="W816" s="89"/>
      <c r="X816" s="89"/>
      <c r="Y816" s="89"/>
      <c r="Z816" s="111">
        <f t="shared" si="1549"/>
        <v>0</v>
      </c>
      <c r="AA816" s="111">
        <f>E816</f>
        <v>0</v>
      </c>
      <c r="AB816" s="89">
        <f t="shared" si="1577"/>
        <v>0</v>
      </c>
      <c r="AC816" s="628">
        <f t="shared" si="1577"/>
        <v>0</v>
      </c>
      <c r="AD816" s="683"/>
      <c r="AE816" s="171">
        <f t="shared" ref="AE816:AE836" si="1582">AG816+AK816</f>
        <v>0</v>
      </c>
      <c r="AF816" s="695" t="e">
        <f t="shared" si="1532"/>
        <v>#DIV/0!</v>
      </c>
      <c r="AG816" s="240">
        <f>AG817+AG818</f>
        <v>0</v>
      </c>
      <c r="AH816" s="695" t="e">
        <f t="shared" si="1485"/>
        <v>#DIV/0!</v>
      </c>
      <c r="AI816" s="111"/>
      <c r="AJ816" s="114"/>
      <c r="AK816" s="111">
        <f t="shared" ref="AK816" si="1583">AK817+AK818</f>
        <v>0</v>
      </c>
      <c r="AL816" s="695" t="e">
        <f t="shared" si="1556"/>
        <v>#DIV/0!</v>
      </c>
      <c r="AM816" s="111">
        <f t="shared" ref="AM816" si="1584">AM817+AM818</f>
        <v>0</v>
      </c>
      <c r="AN816" s="114"/>
      <c r="AO816" s="111">
        <f t="shared" ref="AO816" si="1585">AO817+AO818</f>
        <v>0</v>
      </c>
      <c r="AP816" s="111">
        <v>0</v>
      </c>
      <c r="AQ816" s="114"/>
      <c r="AR816" s="240">
        <f>AT816+AX816+AZ816+BB816</f>
        <v>0</v>
      </c>
      <c r="AS816" s="695" t="e">
        <f t="shared" si="1535"/>
        <v>#DIV/0!</v>
      </c>
      <c r="AT816" s="240"/>
      <c r="AU816" s="695"/>
      <c r="AV816" s="111"/>
      <c r="AW816" s="695"/>
      <c r="AX816" s="240">
        <f t="shared" ref="AX816:BB816" si="1586">AX817+AX818</f>
        <v>0</v>
      </c>
      <c r="AY816" s="695" t="e">
        <f t="shared" si="1537"/>
        <v>#DIV/0!</v>
      </c>
      <c r="AZ816" s="111">
        <f t="shared" si="1586"/>
        <v>0</v>
      </c>
      <c r="BA816" s="695" t="e">
        <f t="shared" ref="BA816:BA855" si="1587">AZ816/H816</f>
        <v>#DIV/0!</v>
      </c>
      <c r="BB816" s="111">
        <f t="shared" si="1586"/>
        <v>0</v>
      </c>
      <c r="BC816" s="89">
        <f t="shared" ref="BC816:BC857" si="1588">AM816</f>
        <v>0</v>
      </c>
      <c r="BD816" s="628">
        <f t="shared" ref="BD816:BD857" si="1589">AO816</f>
        <v>0</v>
      </c>
      <c r="BE816" s="111">
        <f>BF816+BG816+BH816+BI816</f>
        <v>670000</v>
      </c>
      <c r="BF816" s="111">
        <f>BF817+BF818</f>
        <v>670000</v>
      </c>
      <c r="BG816" s="111">
        <f t="shared" ref="BG816" si="1590">BG817+BG818</f>
        <v>0</v>
      </c>
      <c r="BH816" s="111">
        <f t="shared" ref="BH816" si="1591">BH817+BH818</f>
        <v>0</v>
      </c>
      <c r="BI816" s="111">
        <f t="shared" ref="BI816" si="1592">BI817+BI818</f>
        <v>0</v>
      </c>
      <c r="BJ816" s="111">
        <f t="shared" ref="BJ816:BJ841" si="1593">BK816+BL816+BM816</f>
        <v>0</v>
      </c>
      <c r="BK816" s="111"/>
      <c r="BL816" s="89"/>
      <c r="BM816" s="628"/>
      <c r="BN816" s="111">
        <f t="shared" ref="BN816:BN846" si="1594">BO816+BR816+BS816</f>
        <v>0</v>
      </c>
      <c r="BO816" s="111"/>
      <c r="BP816" s="111"/>
      <c r="BQ816" s="111"/>
      <c r="BR816" s="89">
        <f t="shared" ref="BR816:BR831" si="1595">BH816</f>
        <v>0</v>
      </c>
      <c r="BS816" s="628">
        <f t="shared" ref="BS816:BS839" si="1596">BI816</f>
        <v>0</v>
      </c>
      <c r="BT816" s="111"/>
      <c r="BU816" s="111">
        <f>BV816+BX816+BY816+BZ816</f>
        <v>0</v>
      </c>
      <c r="BV816" s="111">
        <f>BV817+BV818</f>
        <v>0</v>
      </c>
      <c r="BW816" s="111"/>
      <c r="BX816" s="240"/>
      <c r="BY816" s="111">
        <f t="shared" ref="BY816:BZ816" si="1597">BY817+BY818</f>
        <v>0</v>
      </c>
      <c r="BZ816" s="111">
        <f t="shared" si="1597"/>
        <v>0</v>
      </c>
      <c r="CE816" s="695" t="e">
        <f t="shared" si="1474"/>
        <v>#DIV/0!</v>
      </c>
    </row>
    <row r="817" spans="2:83" s="60" customFormat="1" ht="49.5" hidden="1" customHeight="1" x14ac:dyDescent="0.25">
      <c r="B817" s="386"/>
      <c r="C817" s="116" t="s">
        <v>376</v>
      </c>
      <c r="D817" s="171">
        <f>E817</f>
        <v>0</v>
      </c>
      <c r="E817" s="171">
        <f>E819+E822+E828+E831</f>
        <v>0</v>
      </c>
      <c r="F817" s="171"/>
      <c r="G817" s="245"/>
      <c r="H817" s="246"/>
      <c r="I817" s="245"/>
      <c r="J817" s="171">
        <f>K817-D817</f>
        <v>0</v>
      </c>
      <c r="K817" s="240">
        <f t="shared" si="1559"/>
        <v>0</v>
      </c>
      <c r="L817" s="695" t="e">
        <f t="shared" si="1529"/>
        <v>#DIV/0!</v>
      </c>
      <c r="M817" s="171"/>
      <c r="N817" s="116"/>
      <c r="O817" s="116"/>
      <c r="P817" s="116"/>
      <c r="Q817" s="127"/>
      <c r="R817" s="743" t="e">
        <f t="shared" si="1553"/>
        <v>#DIV/0!</v>
      </c>
      <c r="S817" s="303"/>
      <c r="T817" s="35"/>
      <c r="U817" s="127"/>
      <c r="V817" s="127">
        <f t="shared" si="1548"/>
        <v>0</v>
      </c>
      <c r="W817" s="303"/>
      <c r="X817" s="303"/>
      <c r="Y817" s="303"/>
      <c r="Z817" s="127">
        <f t="shared" si="1549"/>
        <v>0</v>
      </c>
      <c r="AA817" s="127">
        <f>E817</f>
        <v>0</v>
      </c>
      <c r="AB817" s="303">
        <f t="shared" si="1577"/>
        <v>0</v>
      </c>
      <c r="AC817" s="127">
        <f t="shared" si="1577"/>
        <v>0</v>
      </c>
      <c r="AD817" s="116"/>
      <c r="AE817" s="171">
        <f t="shared" si="1582"/>
        <v>0</v>
      </c>
      <c r="AF817" s="695" t="e">
        <f t="shared" si="1532"/>
        <v>#DIV/0!</v>
      </c>
      <c r="AG817" s="171">
        <f>AG819+AG822+AG828</f>
        <v>0</v>
      </c>
      <c r="AH817" s="695" t="e">
        <f t="shared" si="1485"/>
        <v>#DIV/0!</v>
      </c>
      <c r="AI817" s="116"/>
      <c r="AJ817" s="116"/>
      <c r="AK817" s="127"/>
      <c r="AL817" s="695" t="e">
        <f t="shared" si="1556"/>
        <v>#DIV/0!</v>
      </c>
      <c r="AM817" s="303"/>
      <c r="AN817" s="35"/>
      <c r="AO817" s="127"/>
      <c r="AP817" s="127">
        <v>0</v>
      </c>
      <c r="AQ817" s="116"/>
      <c r="AR817" s="171">
        <f>AT817</f>
        <v>0</v>
      </c>
      <c r="AS817" s="695" t="e">
        <f t="shared" si="1535"/>
        <v>#DIV/0!</v>
      </c>
      <c r="AT817" s="171"/>
      <c r="AU817" s="695"/>
      <c r="AV817" s="116"/>
      <c r="AW817" s="695"/>
      <c r="AX817" s="245"/>
      <c r="AY817" s="695" t="e">
        <f t="shared" si="1537"/>
        <v>#DIV/0!</v>
      </c>
      <c r="AZ817" s="303"/>
      <c r="BA817" s="695" t="e">
        <f t="shared" si="1587"/>
        <v>#DIV/0!</v>
      </c>
      <c r="BB817" s="127"/>
      <c r="BC817" s="303">
        <f t="shared" si="1588"/>
        <v>0</v>
      </c>
      <c r="BD817" s="127">
        <f t="shared" si="1589"/>
        <v>0</v>
      </c>
      <c r="BE817" s="116">
        <f>BF817</f>
        <v>670000</v>
      </c>
      <c r="BF817" s="116">
        <f>BF819+BF822+BF828</f>
        <v>670000</v>
      </c>
      <c r="BG817" s="127"/>
      <c r="BH817" s="303"/>
      <c r="BI817" s="127"/>
      <c r="BJ817" s="127">
        <f t="shared" si="1593"/>
        <v>0</v>
      </c>
      <c r="BK817" s="127"/>
      <c r="BL817" s="303"/>
      <c r="BM817" s="127"/>
      <c r="BN817" s="127">
        <f>BO817+BP817+BQ817+BR817+BS817</f>
        <v>0</v>
      </c>
      <c r="BO817" s="127"/>
      <c r="BP817" s="127"/>
      <c r="BQ817" s="127"/>
      <c r="BR817" s="303">
        <f t="shared" si="1595"/>
        <v>0</v>
      </c>
      <c r="BS817" s="127">
        <f t="shared" si="1596"/>
        <v>0</v>
      </c>
      <c r="BT817" s="127"/>
      <c r="BU817" s="116">
        <f>BV817</f>
        <v>0</v>
      </c>
      <c r="BV817" s="116"/>
      <c r="BW817" s="116"/>
      <c r="BX817" s="245"/>
      <c r="BY817" s="303"/>
      <c r="BZ817" s="127"/>
      <c r="CE817" s="695" t="e">
        <f t="shared" si="1474"/>
        <v>#DIV/0!</v>
      </c>
    </row>
    <row r="818" spans="2:83" s="60" customFormat="1" ht="49.5" hidden="1" customHeight="1" x14ac:dyDescent="0.25">
      <c r="B818" s="386"/>
      <c r="C818" s="116" t="s">
        <v>47</v>
      </c>
      <c r="D818" s="245">
        <f>E818</f>
        <v>0</v>
      </c>
      <c r="E818" s="245"/>
      <c r="F818" s="245"/>
      <c r="G818" s="245"/>
      <c r="H818" s="246"/>
      <c r="I818" s="245"/>
      <c r="J818" s="245"/>
      <c r="K818" s="240">
        <f t="shared" si="1559"/>
        <v>0</v>
      </c>
      <c r="L818" s="695" t="e">
        <f t="shared" si="1529"/>
        <v>#DIV/0!</v>
      </c>
      <c r="M818" s="245"/>
      <c r="N818" s="116"/>
      <c r="O818" s="127"/>
      <c r="P818" s="116"/>
      <c r="Q818" s="127"/>
      <c r="R818" s="743" t="e">
        <f t="shared" si="1553"/>
        <v>#DIV/0!</v>
      </c>
      <c r="S818" s="303"/>
      <c r="T818" s="35"/>
      <c r="U818" s="127"/>
      <c r="V818" s="127"/>
      <c r="W818" s="303"/>
      <c r="X818" s="303"/>
      <c r="Y818" s="303"/>
      <c r="Z818" s="127"/>
      <c r="AA818" s="127"/>
      <c r="AB818" s="303"/>
      <c r="AC818" s="127"/>
      <c r="AD818" s="116"/>
      <c r="AE818" s="171">
        <f t="shared" si="1582"/>
        <v>0</v>
      </c>
      <c r="AF818" s="695" t="e">
        <f t="shared" si="1532"/>
        <v>#DIV/0!</v>
      </c>
      <c r="AG818" s="245"/>
      <c r="AH818" s="695" t="e">
        <f t="shared" si="1485"/>
        <v>#DIV/0!</v>
      </c>
      <c r="AI818" s="127"/>
      <c r="AJ818" s="116"/>
      <c r="AK818" s="127"/>
      <c r="AL818" s="695" t="e">
        <f t="shared" si="1556"/>
        <v>#DIV/0!</v>
      </c>
      <c r="AM818" s="303"/>
      <c r="AN818" s="35"/>
      <c r="AO818" s="127"/>
      <c r="AP818" s="127"/>
      <c r="AQ818" s="116"/>
      <c r="AR818" s="245"/>
      <c r="AS818" s="695" t="e">
        <f t="shared" si="1535"/>
        <v>#DIV/0!</v>
      </c>
      <c r="AT818" s="245"/>
      <c r="AU818" s="695"/>
      <c r="AV818" s="127"/>
      <c r="AW818" s="695"/>
      <c r="AX818" s="245"/>
      <c r="AY818" s="695" t="e">
        <f t="shared" si="1537"/>
        <v>#DIV/0!</v>
      </c>
      <c r="AZ818" s="303"/>
      <c r="BA818" s="695" t="e">
        <f t="shared" si="1587"/>
        <v>#DIV/0!</v>
      </c>
      <c r="BB818" s="127"/>
      <c r="BC818" s="303"/>
      <c r="BD818" s="127"/>
      <c r="BE818" s="127"/>
      <c r="BF818" s="127"/>
      <c r="BG818" s="127"/>
      <c r="BH818" s="303"/>
      <c r="BI818" s="127"/>
      <c r="BJ818" s="127"/>
      <c r="BK818" s="127"/>
      <c r="BL818" s="303"/>
      <c r="BM818" s="127"/>
      <c r="BN818" s="127"/>
      <c r="BO818" s="127"/>
      <c r="BP818" s="127"/>
      <c r="BQ818" s="127"/>
      <c r="BR818" s="303"/>
      <c r="BS818" s="127"/>
      <c r="BT818" s="127"/>
      <c r="BU818" s="127"/>
      <c r="BV818" s="127"/>
      <c r="BW818" s="127"/>
      <c r="BX818" s="245"/>
      <c r="BY818" s="303"/>
      <c r="BZ818" s="127"/>
      <c r="CE818" s="695" t="e">
        <f t="shared" si="1474"/>
        <v>#DIV/0!</v>
      </c>
    </row>
    <row r="819" spans="2:83" s="60" customFormat="1" ht="49.5" hidden="1" customHeight="1" x14ac:dyDescent="0.25">
      <c r="B819" s="162"/>
      <c r="C819" s="119" t="s">
        <v>123</v>
      </c>
      <c r="D819" s="834">
        <f t="shared" ref="D819:D831" si="1598">E819</f>
        <v>0</v>
      </c>
      <c r="E819" s="171">
        <v>0</v>
      </c>
      <c r="F819" s="171"/>
      <c r="G819" s="171"/>
      <c r="H819" s="246"/>
      <c r="I819" s="246"/>
      <c r="J819" s="240"/>
      <c r="K819" s="240">
        <f t="shared" si="1559"/>
        <v>0</v>
      </c>
      <c r="L819" s="695" t="e">
        <f t="shared" si="1529"/>
        <v>#DIV/0!</v>
      </c>
      <c r="M819" s="171">
        <v>0</v>
      </c>
      <c r="N819" s="116"/>
      <c r="O819" s="116"/>
      <c r="P819" s="116"/>
      <c r="Q819" s="116"/>
      <c r="R819" s="743" t="e">
        <f t="shared" si="1553"/>
        <v>#DIV/0!</v>
      </c>
      <c r="S819" s="303"/>
      <c r="T819" s="35"/>
      <c r="U819" s="303"/>
      <c r="V819" s="114">
        <f t="shared" si="1548"/>
        <v>0</v>
      </c>
      <c r="W819" s="303"/>
      <c r="X819" s="303"/>
      <c r="Y819" s="303"/>
      <c r="Z819" s="114">
        <f t="shared" si="1549"/>
        <v>0</v>
      </c>
      <c r="AA819" s="116">
        <f>E819</f>
        <v>0</v>
      </c>
      <c r="AB819" s="303">
        <f>H819</f>
        <v>0</v>
      </c>
      <c r="AC819" s="303">
        <f>I819</f>
        <v>0</v>
      </c>
      <c r="AD819" s="35"/>
      <c r="AE819" s="171">
        <f t="shared" si="1582"/>
        <v>0</v>
      </c>
      <c r="AF819" s="695" t="e">
        <f t="shared" si="1532"/>
        <v>#DIV/0!</v>
      </c>
      <c r="AG819" s="171">
        <v>0</v>
      </c>
      <c r="AH819" s="695" t="e">
        <f t="shared" si="1485"/>
        <v>#DIV/0!</v>
      </c>
      <c r="AI819" s="116"/>
      <c r="AJ819" s="116"/>
      <c r="AK819" s="116"/>
      <c r="AL819" s="695" t="e">
        <f t="shared" si="1556"/>
        <v>#DIV/0!</v>
      </c>
      <c r="AM819" s="303"/>
      <c r="AN819" s="35"/>
      <c r="AO819" s="303"/>
      <c r="AP819" s="114">
        <v>0</v>
      </c>
      <c r="AQ819" s="114"/>
      <c r="AR819" s="834">
        <f t="shared" ref="AR819" si="1599">AT819</f>
        <v>0</v>
      </c>
      <c r="AS819" s="695" t="e">
        <f t="shared" si="1535"/>
        <v>#DIV/0!</v>
      </c>
      <c r="AT819" s="171"/>
      <c r="AU819" s="695"/>
      <c r="AV819" s="116"/>
      <c r="AW819" s="695"/>
      <c r="AX819" s="171"/>
      <c r="AY819" s="695" t="e">
        <f t="shared" si="1537"/>
        <v>#DIV/0!</v>
      </c>
      <c r="AZ819" s="303"/>
      <c r="BA819" s="695" t="e">
        <f t="shared" si="1587"/>
        <v>#DIV/0!</v>
      </c>
      <c r="BB819" s="303"/>
      <c r="BC819" s="303">
        <f t="shared" si="1588"/>
        <v>0</v>
      </c>
      <c r="BD819" s="303">
        <f t="shared" si="1589"/>
        <v>0</v>
      </c>
      <c r="BE819" s="114">
        <f t="shared" ref="BE819:BE831" si="1600">BF819</f>
        <v>50000</v>
      </c>
      <c r="BF819" s="116">
        <v>50000</v>
      </c>
      <c r="BG819" s="116"/>
      <c r="BH819" s="303"/>
      <c r="BI819" s="303"/>
      <c r="BJ819" s="114">
        <f t="shared" si="1593"/>
        <v>0</v>
      </c>
      <c r="BK819" s="116"/>
      <c r="BL819" s="303"/>
      <c r="BM819" s="303"/>
      <c r="BN819" s="114">
        <f t="shared" si="1594"/>
        <v>0</v>
      </c>
      <c r="BO819" s="116"/>
      <c r="BP819" s="116"/>
      <c r="BQ819" s="116"/>
      <c r="BR819" s="303">
        <f t="shared" si="1595"/>
        <v>0</v>
      </c>
      <c r="BS819" s="303">
        <f t="shared" si="1596"/>
        <v>0</v>
      </c>
      <c r="BT819" s="114"/>
      <c r="BU819" s="114">
        <f t="shared" ref="BU819:BU831" si="1601">BV819</f>
        <v>0</v>
      </c>
      <c r="BV819" s="116"/>
      <c r="BW819" s="116"/>
      <c r="BX819" s="171"/>
      <c r="BY819" s="303"/>
      <c r="BZ819" s="303"/>
      <c r="CE819" s="695" t="e">
        <f t="shared" si="1474"/>
        <v>#DIV/0!</v>
      </c>
    </row>
    <row r="820" spans="2:83" s="60" customFormat="1" ht="49.5" hidden="1" customHeight="1" x14ac:dyDescent="0.25">
      <c r="B820" s="162"/>
      <c r="C820" s="116" t="s">
        <v>119</v>
      </c>
      <c r="D820" s="834">
        <f>E820</f>
        <v>0</v>
      </c>
      <c r="E820" s="171"/>
      <c r="F820" s="171"/>
      <c r="G820" s="171"/>
      <c r="H820" s="246"/>
      <c r="I820" s="246"/>
      <c r="J820" s="240"/>
      <c r="K820" s="240">
        <f t="shared" si="1559"/>
        <v>0</v>
      </c>
      <c r="L820" s="695" t="e">
        <f t="shared" si="1529"/>
        <v>#DIV/0!</v>
      </c>
      <c r="M820" s="171"/>
      <c r="N820" s="116"/>
      <c r="O820" s="116"/>
      <c r="P820" s="116"/>
      <c r="Q820" s="116"/>
      <c r="R820" s="743" t="e">
        <f t="shared" si="1553"/>
        <v>#DIV/0!</v>
      </c>
      <c r="S820" s="303"/>
      <c r="T820" s="35"/>
      <c r="U820" s="303"/>
      <c r="V820" s="114"/>
      <c r="W820" s="303"/>
      <c r="X820" s="303"/>
      <c r="Y820" s="303"/>
      <c r="Z820" s="114"/>
      <c r="AA820" s="116"/>
      <c r="AB820" s="303"/>
      <c r="AC820" s="303"/>
      <c r="AD820" s="35"/>
      <c r="AE820" s="171">
        <f t="shared" si="1582"/>
        <v>0</v>
      </c>
      <c r="AF820" s="695" t="e">
        <f t="shared" si="1532"/>
        <v>#DIV/0!</v>
      </c>
      <c r="AG820" s="171"/>
      <c r="AH820" s="695" t="e">
        <f t="shared" si="1485"/>
        <v>#DIV/0!</v>
      </c>
      <c r="AI820" s="116"/>
      <c r="AJ820" s="116"/>
      <c r="AK820" s="116"/>
      <c r="AL820" s="695" t="e">
        <f t="shared" si="1556"/>
        <v>#DIV/0!</v>
      </c>
      <c r="AM820" s="303"/>
      <c r="AN820" s="35"/>
      <c r="AO820" s="303"/>
      <c r="AP820" s="114"/>
      <c r="AQ820" s="114"/>
      <c r="AR820" s="834"/>
      <c r="AS820" s="695" t="e">
        <f t="shared" si="1535"/>
        <v>#DIV/0!</v>
      </c>
      <c r="AT820" s="171"/>
      <c r="AU820" s="695"/>
      <c r="AV820" s="116"/>
      <c r="AW820" s="695"/>
      <c r="AX820" s="171"/>
      <c r="AY820" s="695" t="e">
        <f t="shared" si="1537"/>
        <v>#DIV/0!</v>
      </c>
      <c r="AZ820" s="303"/>
      <c r="BA820" s="695" t="e">
        <f t="shared" si="1587"/>
        <v>#DIV/0!</v>
      </c>
      <c r="BB820" s="303"/>
      <c r="BC820" s="303"/>
      <c r="BD820" s="303"/>
      <c r="BE820" s="114"/>
      <c r="BF820" s="116"/>
      <c r="BG820" s="116"/>
      <c r="BH820" s="303"/>
      <c r="BI820" s="303"/>
      <c r="BJ820" s="114"/>
      <c r="BK820" s="116"/>
      <c r="BL820" s="303"/>
      <c r="BM820" s="303"/>
      <c r="BN820" s="114"/>
      <c r="BO820" s="116"/>
      <c r="BP820" s="116"/>
      <c r="BQ820" s="116"/>
      <c r="BR820" s="303"/>
      <c r="BS820" s="303"/>
      <c r="BT820" s="114"/>
      <c r="BU820" s="114"/>
      <c r="BV820" s="116"/>
      <c r="BW820" s="116"/>
      <c r="BX820" s="171"/>
      <c r="BY820" s="303"/>
      <c r="BZ820" s="303"/>
      <c r="CE820" s="695" t="e">
        <f t="shared" si="1474"/>
        <v>#DIV/0!</v>
      </c>
    </row>
    <row r="821" spans="2:83" s="60" customFormat="1" ht="49.5" hidden="1" customHeight="1" x14ac:dyDescent="0.25">
      <c r="B821" s="162"/>
      <c r="C821" s="116" t="s">
        <v>47</v>
      </c>
      <c r="D821" s="834">
        <f>E821</f>
        <v>0</v>
      </c>
      <c r="E821" s="171"/>
      <c r="F821" s="171"/>
      <c r="G821" s="171"/>
      <c r="H821" s="246"/>
      <c r="I821" s="246"/>
      <c r="J821" s="240"/>
      <c r="K821" s="240">
        <f t="shared" si="1559"/>
        <v>0</v>
      </c>
      <c r="L821" s="695" t="e">
        <f t="shared" si="1529"/>
        <v>#DIV/0!</v>
      </c>
      <c r="M821" s="171"/>
      <c r="N821" s="116"/>
      <c r="O821" s="116"/>
      <c r="P821" s="116"/>
      <c r="Q821" s="116"/>
      <c r="R821" s="743" t="e">
        <f t="shared" si="1553"/>
        <v>#DIV/0!</v>
      </c>
      <c r="S821" s="303"/>
      <c r="T821" s="35"/>
      <c r="U821" s="303"/>
      <c r="V821" s="114"/>
      <c r="W821" s="303"/>
      <c r="X821" s="303"/>
      <c r="Y821" s="303"/>
      <c r="Z821" s="114"/>
      <c r="AA821" s="116"/>
      <c r="AB821" s="303"/>
      <c r="AC821" s="303"/>
      <c r="AD821" s="35"/>
      <c r="AE821" s="171">
        <f t="shared" si="1582"/>
        <v>0</v>
      </c>
      <c r="AF821" s="695" t="e">
        <f t="shared" si="1532"/>
        <v>#DIV/0!</v>
      </c>
      <c r="AG821" s="171"/>
      <c r="AH821" s="695" t="e">
        <f t="shared" si="1485"/>
        <v>#DIV/0!</v>
      </c>
      <c r="AI821" s="116"/>
      <c r="AJ821" s="116"/>
      <c r="AK821" s="116"/>
      <c r="AL821" s="695" t="e">
        <f t="shared" si="1556"/>
        <v>#DIV/0!</v>
      </c>
      <c r="AM821" s="303"/>
      <c r="AN821" s="35"/>
      <c r="AO821" s="303"/>
      <c r="AP821" s="114"/>
      <c r="AQ821" s="114"/>
      <c r="AR821" s="834"/>
      <c r="AS821" s="695" t="e">
        <f t="shared" si="1535"/>
        <v>#DIV/0!</v>
      </c>
      <c r="AT821" s="171"/>
      <c r="AU821" s="695"/>
      <c r="AV821" s="116"/>
      <c r="AW821" s="695"/>
      <c r="AX821" s="171"/>
      <c r="AY821" s="695" t="e">
        <f t="shared" si="1537"/>
        <v>#DIV/0!</v>
      </c>
      <c r="AZ821" s="303"/>
      <c r="BA821" s="695" t="e">
        <f t="shared" si="1587"/>
        <v>#DIV/0!</v>
      </c>
      <c r="BB821" s="303"/>
      <c r="BC821" s="303"/>
      <c r="BD821" s="303"/>
      <c r="BE821" s="114"/>
      <c r="BF821" s="116"/>
      <c r="BG821" s="116"/>
      <c r="BH821" s="303"/>
      <c r="BI821" s="303"/>
      <c r="BJ821" s="114"/>
      <c r="BK821" s="116"/>
      <c r="BL821" s="303"/>
      <c r="BM821" s="303"/>
      <c r="BN821" s="114"/>
      <c r="BO821" s="116"/>
      <c r="BP821" s="116"/>
      <c r="BQ821" s="116"/>
      <c r="BR821" s="303"/>
      <c r="BS821" s="303"/>
      <c r="BT821" s="114"/>
      <c r="BU821" s="114"/>
      <c r="BV821" s="116"/>
      <c r="BW821" s="116"/>
      <c r="BX821" s="171"/>
      <c r="BY821" s="303"/>
      <c r="BZ821" s="303"/>
      <c r="CE821" s="695" t="e">
        <f t="shared" si="1474"/>
        <v>#DIV/0!</v>
      </c>
    </row>
    <row r="822" spans="2:83" s="170" customFormat="1" ht="49.5" hidden="1" customHeight="1" x14ac:dyDescent="0.25">
      <c r="B822" s="225"/>
      <c r="C822" s="119" t="s">
        <v>124</v>
      </c>
      <c r="D822" s="834">
        <f t="shared" si="1598"/>
        <v>0</v>
      </c>
      <c r="E822" s="171">
        <v>0</v>
      </c>
      <c r="F822" s="171"/>
      <c r="G822" s="171"/>
      <c r="H822" s="172"/>
      <c r="I822" s="172"/>
      <c r="J822" s="834"/>
      <c r="K822" s="240">
        <f t="shared" si="1559"/>
        <v>0</v>
      </c>
      <c r="L822" s="695" t="e">
        <f t="shared" si="1529"/>
        <v>#DIV/0!</v>
      </c>
      <c r="M822" s="171">
        <v>0</v>
      </c>
      <c r="N822" s="116"/>
      <c r="O822" s="116"/>
      <c r="P822" s="116"/>
      <c r="Q822" s="116"/>
      <c r="R822" s="743" t="e">
        <f t="shared" si="1553"/>
        <v>#DIV/0!</v>
      </c>
      <c r="S822" s="35"/>
      <c r="T822" s="35"/>
      <c r="U822" s="35"/>
      <c r="V822" s="114">
        <f t="shared" si="1548"/>
        <v>0</v>
      </c>
      <c r="W822" s="35"/>
      <c r="X822" s="35"/>
      <c r="Y822" s="35"/>
      <c r="Z822" s="114">
        <f t="shared" si="1549"/>
        <v>0</v>
      </c>
      <c r="AA822" s="116">
        <f>E822</f>
        <v>0</v>
      </c>
      <c r="AB822" s="35">
        <f t="shared" ref="AB822:AC824" si="1602">H822</f>
        <v>0</v>
      </c>
      <c r="AC822" s="35">
        <f t="shared" si="1602"/>
        <v>0</v>
      </c>
      <c r="AD822" s="35"/>
      <c r="AE822" s="171">
        <f t="shared" si="1582"/>
        <v>0</v>
      </c>
      <c r="AF822" s="695" t="e">
        <f t="shared" si="1532"/>
        <v>#DIV/0!</v>
      </c>
      <c r="AG822" s="171">
        <v>0</v>
      </c>
      <c r="AH822" s="695" t="e">
        <f t="shared" si="1485"/>
        <v>#DIV/0!</v>
      </c>
      <c r="AI822" s="116"/>
      <c r="AJ822" s="116"/>
      <c r="AK822" s="116"/>
      <c r="AL822" s="695" t="e">
        <f t="shared" si="1556"/>
        <v>#DIV/0!</v>
      </c>
      <c r="AM822" s="35"/>
      <c r="AN822" s="35"/>
      <c r="AO822" s="35"/>
      <c r="AP822" s="114">
        <v>0</v>
      </c>
      <c r="AQ822" s="114"/>
      <c r="AR822" s="834">
        <f t="shared" ref="AR822:AR824" si="1603">AT822</f>
        <v>0</v>
      </c>
      <c r="AS822" s="695" t="e">
        <f t="shared" si="1535"/>
        <v>#DIV/0!</v>
      </c>
      <c r="AT822" s="171"/>
      <c r="AU822" s="695"/>
      <c r="AV822" s="116"/>
      <c r="AW822" s="695"/>
      <c r="AX822" s="171"/>
      <c r="AY822" s="695" t="e">
        <f t="shared" si="1537"/>
        <v>#DIV/0!</v>
      </c>
      <c r="AZ822" s="35"/>
      <c r="BA822" s="695" t="e">
        <f t="shared" si="1587"/>
        <v>#DIV/0!</v>
      </c>
      <c r="BB822" s="35"/>
      <c r="BC822" s="35">
        <f t="shared" si="1588"/>
        <v>0</v>
      </c>
      <c r="BD822" s="35">
        <f t="shared" si="1589"/>
        <v>0</v>
      </c>
      <c r="BE822" s="114">
        <f t="shared" si="1600"/>
        <v>600000</v>
      </c>
      <c r="BF822" s="116">
        <f>[12]июль!$BH$1179</f>
        <v>600000</v>
      </c>
      <c r="BG822" s="116"/>
      <c r="BH822" s="35"/>
      <c r="BI822" s="35"/>
      <c r="BJ822" s="114">
        <f t="shared" si="1593"/>
        <v>0</v>
      </c>
      <c r="BK822" s="116"/>
      <c r="BL822" s="35"/>
      <c r="BM822" s="35"/>
      <c r="BN822" s="114">
        <f t="shared" si="1594"/>
        <v>0</v>
      </c>
      <c r="BO822" s="116"/>
      <c r="BP822" s="116"/>
      <c r="BQ822" s="116"/>
      <c r="BR822" s="35">
        <f t="shared" si="1595"/>
        <v>0</v>
      </c>
      <c r="BS822" s="35">
        <f t="shared" si="1596"/>
        <v>0</v>
      </c>
      <c r="BT822" s="114"/>
      <c r="BU822" s="114">
        <f t="shared" si="1601"/>
        <v>0</v>
      </c>
      <c r="BV822" s="116">
        <v>0</v>
      </c>
      <c r="BW822" s="116"/>
      <c r="BX822" s="171"/>
      <c r="BY822" s="35"/>
      <c r="BZ822" s="35"/>
      <c r="CE822" s="695" t="e">
        <f t="shared" si="1474"/>
        <v>#DIV/0!</v>
      </c>
    </row>
    <row r="823" spans="2:83" s="170" customFormat="1" ht="49.5" hidden="1" customHeight="1" x14ac:dyDescent="0.25">
      <c r="B823" s="225"/>
      <c r="C823" s="119" t="s">
        <v>125</v>
      </c>
      <c r="D823" s="834">
        <f t="shared" si="1598"/>
        <v>0</v>
      </c>
      <c r="E823" s="172"/>
      <c r="F823" s="172"/>
      <c r="G823" s="172"/>
      <c r="H823" s="172"/>
      <c r="I823" s="172"/>
      <c r="J823" s="834"/>
      <c r="K823" s="240">
        <f t="shared" si="1559"/>
        <v>0</v>
      </c>
      <c r="L823" s="695" t="e">
        <f t="shared" si="1529"/>
        <v>#DIV/0!</v>
      </c>
      <c r="M823" s="172"/>
      <c r="N823" s="35"/>
      <c r="O823" s="35"/>
      <c r="P823" s="35"/>
      <c r="Q823" s="35"/>
      <c r="R823" s="743" t="e">
        <f t="shared" si="1553"/>
        <v>#DIV/0!</v>
      </c>
      <c r="S823" s="35"/>
      <c r="T823" s="35"/>
      <c r="U823" s="35"/>
      <c r="V823" s="114">
        <f t="shared" si="1548"/>
        <v>0</v>
      </c>
      <c r="W823" s="35"/>
      <c r="X823" s="35"/>
      <c r="Y823" s="35"/>
      <c r="Z823" s="114">
        <f t="shared" si="1549"/>
        <v>0</v>
      </c>
      <c r="AA823" s="35">
        <f>E823</f>
        <v>0</v>
      </c>
      <c r="AB823" s="35">
        <f t="shared" si="1602"/>
        <v>0</v>
      </c>
      <c r="AC823" s="35">
        <f t="shared" si="1602"/>
        <v>0</v>
      </c>
      <c r="AD823" s="35"/>
      <c r="AE823" s="171">
        <f t="shared" si="1582"/>
        <v>0</v>
      </c>
      <c r="AF823" s="695" t="e">
        <f t="shared" si="1532"/>
        <v>#DIV/0!</v>
      </c>
      <c r="AG823" s="172"/>
      <c r="AH823" s="695" t="e">
        <f t="shared" si="1485"/>
        <v>#DIV/0!</v>
      </c>
      <c r="AI823" s="35"/>
      <c r="AJ823" s="35"/>
      <c r="AK823" s="35"/>
      <c r="AL823" s="695" t="e">
        <f t="shared" si="1556"/>
        <v>#DIV/0!</v>
      </c>
      <c r="AM823" s="35"/>
      <c r="AN823" s="35"/>
      <c r="AO823" s="35"/>
      <c r="AP823" s="114">
        <f t="shared" si="1571"/>
        <v>0</v>
      </c>
      <c r="AQ823" s="114"/>
      <c r="AR823" s="834">
        <f t="shared" si="1603"/>
        <v>0</v>
      </c>
      <c r="AS823" s="695" t="e">
        <f t="shared" si="1535"/>
        <v>#DIV/0!</v>
      </c>
      <c r="AT823" s="172"/>
      <c r="AU823" s="695"/>
      <c r="AV823" s="35"/>
      <c r="AW823" s="695"/>
      <c r="AX823" s="172"/>
      <c r="AY823" s="695" t="e">
        <f t="shared" si="1537"/>
        <v>#DIV/0!</v>
      </c>
      <c r="AZ823" s="35"/>
      <c r="BA823" s="695" t="e">
        <f t="shared" si="1587"/>
        <v>#DIV/0!</v>
      </c>
      <c r="BB823" s="35"/>
      <c r="BC823" s="35">
        <f t="shared" si="1588"/>
        <v>0</v>
      </c>
      <c r="BD823" s="35">
        <f t="shared" si="1589"/>
        <v>0</v>
      </c>
      <c r="BE823" s="114">
        <f t="shared" si="1600"/>
        <v>0</v>
      </c>
      <c r="BF823" s="35"/>
      <c r="BG823" s="35"/>
      <c r="BH823" s="35"/>
      <c r="BI823" s="35"/>
      <c r="BJ823" s="114">
        <f t="shared" si="1593"/>
        <v>0</v>
      </c>
      <c r="BK823" s="35"/>
      <c r="BL823" s="35"/>
      <c r="BM823" s="35"/>
      <c r="BN823" s="114">
        <f t="shared" si="1594"/>
        <v>0</v>
      </c>
      <c r="BO823" s="35"/>
      <c r="BP823" s="35"/>
      <c r="BQ823" s="35"/>
      <c r="BR823" s="35">
        <f t="shared" si="1595"/>
        <v>0</v>
      </c>
      <c r="BS823" s="35">
        <f t="shared" si="1596"/>
        <v>0</v>
      </c>
      <c r="BT823" s="114"/>
      <c r="BU823" s="114">
        <f t="shared" si="1601"/>
        <v>0</v>
      </c>
      <c r="BV823" s="35"/>
      <c r="BW823" s="35"/>
      <c r="BX823" s="172"/>
      <c r="BY823" s="35"/>
      <c r="BZ823" s="35"/>
      <c r="CE823" s="695" t="e">
        <f t="shared" si="1474"/>
        <v>#DIV/0!</v>
      </c>
    </row>
    <row r="824" spans="2:83" s="170" customFormat="1" ht="49.5" hidden="1" customHeight="1" x14ac:dyDescent="0.25">
      <c r="B824" s="225"/>
      <c r="C824" s="119" t="s">
        <v>126</v>
      </c>
      <c r="D824" s="834">
        <f t="shared" si="1598"/>
        <v>0</v>
      </c>
      <c r="E824" s="172">
        <v>0</v>
      </c>
      <c r="F824" s="172"/>
      <c r="G824" s="172"/>
      <c r="H824" s="172"/>
      <c r="I824" s="172"/>
      <c r="J824" s="834"/>
      <c r="K824" s="240">
        <f t="shared" si="1559"/>
        <v>0</v>
      </c>
      <c r="L824" s="695" t="e">
        <f t="shared" si="1529"/>
        <v>#DIV/0!</v>
      </c>
      <c r="M824" s="172">
        <v>0</v>
      </c>
      <c r="N824" s="35"/>
      <c r="O824" s="35"/>
      <c r="P824" s="35"/>
      <c r="Q824" s="35"/>
      <c r="R824" s="743" t="e">
        <f t="shared" si="1553"/>
        <v>#DIV/0!</v>
      </c>
      <c r="S824" s="35"/>
      <c r="T824" s="35"/>
      <c r="U824" s="35"/>
      <c r="V824" s="114">
        <f t="shared" si="1548"/>
        <v>0</v>
      </c>
      <c r="W824" s="35"/>
      <c r="X824" s="35"/>
      <c r="Y824" s="35"/>
      <c r="Z824" s="114">
        <f t="shared" si="1549"/>
        <v>0</v>
      </c>
      <c r="AA824" s="35">
        <f>E824</f>
        <v>0</v>
      </c>
      <c r="AB824" s="35">
        <f t="shared" si="1602"/>
        <v>0</v>
      </c>
      <c r="AC824" s="35">
        <f t="shared" si="1602"/>
        <v>0</v>
      </c>
      <c r="AD824" s="35"/>
      <c r="AE824" s="171">
        <f t="shared" si="1582"/>
        <v>0</v>
      </c>
      <c r="AF824" s="695" t="e">
        <f t="shared" si="1532"/>
        <v>#DIV/0!</v>
      </c>
      <c r="AG824" s="172">
        <v>0</v>
      </c>
      <c r="AH824" s="695" t="e">
        <f t="shared" si="1485"/>
        <v>#DIV/0!</v>
      </c>
      <c r="AI824" s="35"/>
      <c r="AJ824" s="35"/>
      <c r="AK824" s="35"/>
      <c r="AL824" s="695" t="e">
        <f t="shared" si="1556"/>
        <v>#DIV/0!</v>
      </c>
      <c r="AM824" s="35"/>
      <c r="AN824" s="35"/>
      <c r="AO824" s="35"/>
      <c r="AP824" s="114">
        <f t="shared" si="1571"/>
        <v>0</v>
      </c>
      <c r="AQ824" s="114"/>
      <c r="AR824" s="834">
        <f t="shared" si="1603"/>
        <v>0</v>
      </c>
      <c r="AS824" s="695" t="e">
        <f t="shared" si="1535"/>
        <v>#DIV/0!</v>
      </c>
      <c r="AT824" s="172"/>
      <c r="AU824" s="695"/>
      <c r="AV824" s="35"/>
      <c r="AW824" s="695"/>
      <c r="AX824" s="172"/>
      <c r="AY824" s="695" t="e">
        <f t="shared" si="1537"/>
        <v>#DIV/0!</v>
      </c>
      <c r="AZ824" s="35"/>
      <c r="BA824" s="695" t="e">
        <f t="shared" si="1587"/>
        <v>#DIV/0!</v>
      </c>
      <c r="BB824" s="35"/>
      <c r="BC824" s="35">
        <f t="shared" si="1588"/>
        <v>0</v>
      </c>
      <c r="BD824" s="35">
        <f t="shared" si="1589"/>
        <v>0</v>
      </c>
      <c r="BE824" s="114">
        <f t="shared" si="1600"/>
        <v>0</v>
      </c>
      <c r="BF824" s="35">
        <v>0</v>
      </c>
      <c r="BG824" s="35"/>
      <c r="BH824" s="35"/>
      <c r="BI824" s="35"/>
      <c r="BJ824" s="114">
        <f t="shared" si="1593"/>
        <v>0</v>
      </c>
      <c r="BK824" s="35"/>
      <c r="BL824" s="35"/>
      <c r="BM824" s="35"/>
      <c r="BN824" s="114">
        <f t="shared" si="1594"/>
        <v>0</v>
      </c>
      <c r="BO824" s="35"/>
      <c r="BP824" s="35"/>
      <c r="BQ824" s="35"/>
      <c r="BR824" s="35">
        <f t="shared" si="1595"/>
        <v>0</v>
      </c>
      <c r="BS824" s="35">
        <f t="shared" si="1596"/>
        <v>0</v>
      </c>
      <c r="BT824" s="114"/>
      <c r="BU824" s="114">
        <f t="shared" si="1601"/>
        <v>0</v>
      </c>
      <c r="BV824" s="35">
        <v>0</v>
      </c>
      <c r="BW824" s="35"/>
      <c r="BX824" s="172"/>
      <c r="BY824" s="35"/>
      <c r="BZ824" s="35"/>
      <c r="CE824" s="695" t="e">
        <f t="shared" si="1474"/>
        <v>#DIV/0!</v>
      </c>
    </row>
    <row r="825" spans="2:83" s="170" customFormat="1" ht="49.5" hidden="1" customHeight="1" x14ac:dyDescent="0.25">
      <c r="B825" s="225"/>
      <c r="C825" s="116" t="s">
        <v>376</v>
      </c>
      <c r="D825" s="834">
        <f>E825</f>
        <v>0</v>
      </c>
      <c r="E825" s="172"/>
      <c r="F825" s="172"/>
      <c r="G825" s="172"/>
      <c r="H825" s="172"/>
      <c r="I825" s="172"/>
      <c r="J825" s="834"/>
      <c r="K825" s="240">
        <f t="shared" si="1559"/>
        <v>0</v>
      </c>
      <c r="L825" s="695" t="e">
        <f t="shared" si="1529"/>
        <v>#DIV/0!</v>
      </c>
      <c r="M825" s="172"/>
      <c r="N825" s="35"/>
      <c r="O825" s="35"/>
      <c r="P825" s="35"/>
      <c r="Q825" s="35"/>
      <c r="R825" s="743" t="e">
        <f t="shared" si="1553"/>
        <v>#DIV/0!</v>
      </c>
      <c r="S825" s="35"/>
      <c r="T825" s="35"/>
      <c r="U825" s="35"/>
      <c r="V825" s="114"/>
      <c r="W825" s="35"/>
      <c r="X825" s="35"/>
      <c r="Y825" s="35"/>
      <c r="Z825" s="114"/>
      <c r="AA825" s="35"/>
      <c r="AB825" s="35"/>
      <c r="AC825" s="35"/>
      <c r="AD825" s="35"/>
      <c r="AE825" s="171">
        <f t="shared" si="1582"/>
        <v>0</v>
      </c>
      <c r="AF825" s="695" t="e">
        <f t="shared" si="1532"/>
        <v>#DIV/0!</v>
      </c>
      <c r="AG825" s="172"/>
      <c r="AH825" s="695" t="e">
        <f t="shared" si="1485"/>
        <v>#DIV/0!</v>
      </c>
      <c r="AI825" s="35"/>
      <c r="AJ825" s="35"/>
      <c r="AK825" s="35"/>
      <c r="AL825" s="695" t="e">
        <f t="shared" si="1556"/>
        <v>#DIV/0!</v>
      </c>
      <c r="AM825" s="35"/>
      <c r="AN825" s="35"/>
      <c r="AO825" s="35"/>
      <c r="AP825" s="114"/>
      <c r="AQ825" s="114"/>
      <c r="AR825" s="834"/>
      <c r="AS825" s="695" t="e">
        <f t="shared" si="1535"/>
        <v>#DIV/0!</v>
      </c>
      <c r="AT825" s="172"/>
      <c r="AU825" s="695"/>
      <c r="AV825" s="35"/>
      <c r="AW825" s="695"/>
      <c r="AX825" s="172"/>
      <c r="AY825" s="695" t="e">
        <f t="shared" si="1537"/>
        <v>#DIV/0!</v>
      </c>
      <c r="AZ825" s="35"/>
      <c r="BA825" s="695" t="e">
        <f t="shared" si="1587"/>
        <v>#DIV/0!</v>
      </c>
      <c r="BB825" s="35"/>
      <c r="BC825" s="35"/>
      <c r="BD825" s="35"/>
      <c r="BE825" s="114"/>
      <c r="BF825" s="35"/>
      <c r="BG825" s="35"/>
      <c r="BH825" s="35"/>
      <c r="BI825" s="35"/>
      <c r="BJ825" s="114"/>
      <c r="BK825" s="35"/>
      <c r="BL825" s="35"/>
      <c r="BM825" s="35"/>
      <c r="BN825" s="114"/>
      <c r="BO825" s="35"/>
      <c r="BP825" s="35"/>
      <c r="BQ825" s="35"/>
      <c r="BR825" s="35"/>
      <c r="BS825" s="35"/>
      <c r="BT825" s="114"/>
      <c r="BU825" s="114"/>
      <c r="BV825" s="35"/>
      <c r="BW825" s="35"/>
      <c r="BX825" s="172"/>
      <c r="BY825" s="35"/>
      <c r="BZ825" s="35"/>
      <c r="CE825" s="695" t="e">
        <f t="shared" si="1474"/>
        <v>#DIV/0!</v>
      </c>
    </row>
    <row r="826" spans="2:83" s="170" customFormat="1" ht="49.5" hidden="1" customHeight="1" x14ac:dyDescent="0.25">
      <c r="B826" s="225"/>
      <c r="C826" s="116" t="s">
        <v>47</v>
      </c>
      <c r="D826" s="834">
        <f>E826</f>
        <v>0</v>
      </c>
      <c r="E826" s="172"/>
      <c r="F826" s="172"/>
      <c r="G826" s="172"/>
      <c r="H826" s="172"/>
      <c r="I826" s="172"/>
      <c r="J826" s="834"/>
      <c r="K826" s="240">
        <f t="shared" si="1559"/>
        <v>0</v>
      </c>
      <c r="L826" s="695" t="e">
        <f t="shared" si="1529"/>
        <v>#DIV/0!</v>
      </c>
      <c r="M826" s="172"/>
      <c r="N826" s="35"/>
      <c r="O826" s="35"/>
      <c r="P826" s="35"/>
      <c r="Q826" s="35"/>
      <c r="R826" s="743" t="e">
        <f t="shared" si="1553"/>
        <v>#DIV/0!</v>
      </c>
      <c r="S826" s="35"/>
      <c r="T826" s="35"/>
      <c r="U826" s="35"/>
      <c r="V826" s="114"/>
      <c r="W826" s="35"/>
      <c r="X826" s="35"/>
      <c r="Y826" s="35"/>
      <c r="Z826" s="114"/>
      <c r="AA826" s="35"/>
      <c r="AB826" s="35"/>
      <c r="AC826" s="35"/>
      <c r="AD826" s="35"/>
      <c r="AE826" s="171">
        <f t="shared" si="1582"/>
        <v>0</v>
      </c>
      <c r="AF826" s="695" t="e">
        <f t="shared" si="1532"/>
        <v>#DIV/0!</v>
      </c>
      <c r="AG826" s="172"/>
      <c r="AH826" s="695" t="e">
        <f t="shared" si="1485"/>
        <v>#DIV/0!</v>
      </c>
      <c r="AI826" s="35"/>
      <c r="AJ826" s="35"/>
      <c r="AK826" s="35"/>
      <c r="AL826" s="695" t="e">
        <f t="shared" si="1556"/>
        <v>#DIV/0!</v>
      </c>
      <c r="AM826" s="35"/>
      <c r="AN826" s="35"/>
      <c r="AO826" s="35"/>
      <c r="AP826" s="114"/>
      <c r="AQ826" s="114"/>
      <c r="AR826" s="834"/>
      <c r="AS826" s="695" t="e">
        <f t="shared" si="1535"/>
        <v>#DIV/0!</v>
      </c>
      <c r="AT826" s="172"/>
      <c r="AU826" s="695"/>
      <c r="AV826" s="35"/>
      <c r="AW826" s="695"/>
      <c r="AX826" s="172"/>
      <c r="AY826" s="695" t="e">
        <f t="shared" si="1537"/>
        <v>#DIV/0!</v>
      </c>
      <c r="AZ826" s="35"/>
      <c r="BA826" s="695" t="e">
        <f t="shared" si="1587"/>
        <v>#DIV/0!</v>
      </c>
      <c r="BB826" s="35"/>
      <c r="BC826" s="35"/>
      <c r="BD826" s="35"/>
      <c r="BE826" s="114"/>
      <c r="BF826" s="35"/>
      <c r="BG826" s="35"/>
      <c r="BH826" s="35"/>
      <c r="BI826" s="35"/>
      <c r="BJ826" s="114"/>
      <c r="BK826" s="35"/>
      <c r="BL826" s="35"/>
      <c r="BM826" s="35"/>
      <c r="BN826" s="114"/>
      <c r="BO826" s="35"/>
      <c r="BP826" s="35"/>
      <c r="BQ826" s="35"/>
      <c r="BR826" s="35"/>
      <c r="BS826" s="35"/>
      <c r="BT826" s="114"/>
      <c r="BU826" s="114"/>
      <c r="BV826" s="35"/>
      <c r="BW826" s="35"/>
      <c r="BX826" s="172"/>
      <c r="BY826" s="35"/>
      <c r="BZ826" s="35"/>
      <c r="CE826" s="695" t="e">
        <f t="shared" ref="CE826:CE858" si="1604">BB826/I826</f>
        <v>#DIV/0!</v>
      </c>
    </row>
    <row r="827" spans="2:83" s="170" customFormat="1" ht="49.5" hidden="1" customHeight="1" x14ac:dyDescent="0.25">
      <c r="B827" s="225"/>
      <c r="C827" s="119" t="s">
        <v>127</v>
      </c>
      <c r="D827" s="834">
        <f t="shared" si="1598"/>
        <v>0</v>
      </c>
      <c r="E827" s="172">
        <v>0</v>
      </c>
      <c r="F827" s="172"/>
      <c r="G827" s="172"/>
      <c r="H827" s="172"/>
      <c r="I827" s="172"/>
      <c r="J827" s="834"/>
      <c r="K827" s="240">
        <f t="shared" si="1559"/>
        <v>0</v>
      </c>
      <c r="L827" s="695" t="e">
        <f t="shared" si="1529"/>
        <v>#DIV/0!</v>
      </c>
      <c r="M827" s="172">
        <v>0</v>
      </c>
      <c r="N827" s="35"/>
      <c r="O827" s="35"/>
      <c r="P827" s="35"/>
      <c r="Q827" s="35"/>
      <c r="R827" s="743" t="e">
        <f t="shared" si="1553"/>
        <v>#DIV/0!</v>
      </c>
      <c r="S827" s="35"/>
      <c r="T827" s="35"/>
      <c r="U827" s="35"/>
      <c r="V827" s="114">
        <f t="shared" si="1548"/>
        <v>0</v>
      </c>
      <c r="W827" s="35"/>
      <c r="X827" s="35"/>
      <c r="Y827" s="35"/>
      <c r="Z827" s="114">
        <f t="shared" si="1549"/>
        <v>0</v>
      </c>
      <c r="AA827" s="35">
        <f>E827</f>
        <v>0</v>
      </c>
      <c r="AB827" s="35">
        <f t="shared" ref="AB827:AC831" si="1605">H827</f>
        <v>0</v>
      </c>
      <c r="AC827" s="35">
        <f t="shared" si="1605"/>
        <v>0</v>
      </c>
      <c r="AD827" s="35"/>
      <c r="AE827" s="171">
        <f t="shared" si="1582"/>
        <v>0</v>
      </c>
      <c r="AF827" s="695" t="e">
        <f t="shared" si="1532"/>
        <v>#DIV/0!</v>
      </c>
      <c r="AG827" s="172">
        <v>0</v>
      </c>
      <c r="AH827" s="695" t="e">
        <f t="shared" si="1485"/>
        <v>#DIV/0!</v>
      </c>
      <c r="AI827" s="35"/>
      <c r="AJ827" s="35"/>
      <c r="AK827" s="35"/>
      <c r="AL827" s="695" t="e">
        <f t="shared" si="1556"/>
        <v>#DIV/0!</v>
      </c>
      <c r="AM827" s="35"/>
      <c r="AN827" s="35"/>
      <c r="AO827" s="35"/>
      <c r="AP827" s="114">
        <f t="shared" si="1571"/>
        <v>0</v>
      </c>
      <c r="AQ827" s="114"/>
      <c r="AR827" s="834">
        <f t="shared" ref="AR827:AR831" si="1606">AT827</f>
        <v>0</v>
      </c>
      <c r="AS827" s="695" t="e">
        <f t="shared" si="1535"/>
        <v>#DIV/0!</v>
      </c>
      <c r="AT827" s="172"/>
      <c r="AU827" s="695"/>
      <c r="AV827" s="35"/>
      <c r="AW827" s="695"/>
      <c r="AX827" s="172"/>
      <c r="AY827" s="695" t="e">
        <f t="shared" si="1537"/>
        <v>#DIV/0!</v>
      </c>
      <c r="AZ827" s="35"/>
      <c r="BA827" s="695" t="e">
        <f t="shared" si="1587"/>
        <v>#DIV/0!</v>
      </c>
      <c r="BB827" s="35"/>
      <c r="BC827" s="35">
        <f t="shared" si="1588"/>
        <v>0</v>
      </c>
      <c r="BD827" s="35">
        <f t="shared" si="1589"/>
        <v>0</v>
      </c>
      <c r="BE827" s="114">
        <f t="shared" si="1600"/>
        <v>0</v>
      </c>
      <c r="BF827" s="35">
        <v>0</v>
      </c>
      <c r="BG827" s="35"/>
      <c r="BH827" s="35"/>
      <c r="BI827" s="35"/>
      <c r="BJ827" s="114">
        <f t="shared" si="1593"/>
        <v>0</v>
      </c>
      <c r="BK827" s="35"/>
      <c r="BL827" s="35"/>
      <c r="BM827" s="35"/>
      <c r="BN827" s="114">
        <f t="shared" si="1594"/>
        <v>0</v>
      </c>
      <c r="BO827" s="35"/>
      <c r="BP827" s="35"/>
      <c r="BQ827" s="35"/>
      <c r="BR827" s="35">
        <f t="shared" si="1595"/>
        <v>0</v>
      </c>
      <c r="BS827" s="35">
        <f t="shared" si="1596"/>
        <v>0</v>
      </c>
      <c r="BT827" s="114"/>
      <c r="BU827" s="114">
        <f t="shared" si="1601"/>
        <v>0</v>
      </c>
      <c r="BV827" s="35">
        <v>0</v>
      </c>
      <c r="BW827" s="35"/>
      <c r="BX827" s="172"/>
      <c r="BY827" s="35"/>
      <c r="BZ827" s="35"/>
      <c r="CE827" s="695" t="e">
        <f t="shared" si="1604"/>
        <v>#DIV/0!</v>
      </c>
    </row>
    <row r="828" spans="2:83" s="170" customFormat="1" ht="49.5" hidden="1" customHeight="1" x14ac:dyDescent="0.25">
      <c r="B828" s="225"/>
      <c r="C828" s="119" t="s">
        <v>128</v>
      </c>
      <c r="D828" s="834">
        <f t="shared" si="1598"/>
        <v>0</v>
      </c>
      <c r="E828" s="171">
        <v>0</v>
      </c>
      <c r="F828" s="171"/>
      <c r="G828" s="172"/>
      <c r="H828" s="172"/>
      <c r="I828" s="172"/>
      <c r="J828" s="834"/>
      <c r="K828" s="240">
        <f t="shared" si="1559"/>
        <v>0</v>
      </c>
      <c r="L828" s="695" t="e">
        <f t="shared" si="1529"/>
        <v>#DIV/0!</v>
      </c>
      <c r="M828" s="171">
        <v>0</v>
      </c>
      <c r="N828" s="116"/>
      <c r="O828" s="116"/>
      <c r="P828" s="116"/>
      <c r="Q828" s="35"/>
      <c r="R828" s="743" t="e">
        <f t="shared" si="1553"/>
        <v>#DIV/0!</v>
      </c>
      <c r="S828" s="35"/>
      <c r="T828" s="35"/>
      <c r="U828" s="35"/>
      <c r="V828" s="114">
        <f t="shared" si="1548"/>
        <v>0</v>
      </c>
      <c r="W828" s="35"/>
      <c r="X828" s="35"/>
      <c r="Y828" s="35"/>
      <c r="Z828" s="114">
        <f t="shared" si="1549"/>
        <v>0</v>
      </c>
      <c r="AA828" s="35">
        <f>E828</f>
        <v>0</v>
      </c>
      <c r="AB828" s="35">
        <f t="shared" si="1605"/>
        <v>0</v>
      </c>
      <c r="AC828" s="35">
        <f t="shared" si="1605"/>
        <v>0</v>
      </c>
      <c r="AD828" s="35"/>
      <c r="AE828" s="171">
        <f t="shared" si="1582"/>
        <v>0</v>
      </c>
      <c r="AF828" s="695" t="e">
        <f t="shared" si="1532"/>
        <v>#DIV/0!</v>
      </c>
      <c r="AG828" s="171">
        <v>0</v>
      </c>
      <c r="AH828" s="695" t="e">
        <f t="shared" si="1485"/>
        <v>#DIV/0!</v>
      </c>
      <c r="AI828" s="116"/>
      <c r="AJ828" s="116"/>
      <c r="AK828" s="35"/>
      <c r="AL828" s="695" t="e">
        <f t="shared" si="1556"/>
        <v>#DIV/0!</v>
      </c>
      <c r="AM828" s="35"/>
      <c r="AN828" s="35"/>
      <c r="AO828" s="35"/>
      <c r="AP828" s="114">
        <v>0</v>
      </c>
      <c r="AQ828" s="114"/>
      <c r="AR828" s="834">
        <f t="shared" si="1606"/>
        <v>0</v>
      </c>
      <c r="AS828" s="695" t="e">
        <f t="shared" si="1535"/>
        <v>#DIV/0!</v>
      </c>
      <c r="AT828" s="171"/>
      <c r="AU828" s="695"/>
      <c r="AV828" s="116"/>
      <c r="AW828" s="695"/>
      <c r="AX828" s="172"/>
      <c r="AY828" s="695" t="e">
        <f t="shared" si="1537"/>
        <v>#DIV/0!</v>
      </c>
      <c r="AZ828" s="35"/>
      <c r="BA828" s="695" t="e">
        <f t="shared" si="1587"/>
        <v>#DIV/0!</v>
      </c>
      <c r="BB828" s="35"/>
      <c r="BC828" s="35">
        <f t="shared" si="1588"/>
        <v>0</v>
      </c>
      <c r="BD828" s="35">
        <f t="shared" si="1589"/>
        <v>0</v>
      </c>
      <c r="BE828" s="114">
        <f t="shared" si="1600"/>
        <v>20000</v>
      </c>
      <c r="BF828" s="116">
        <v>20000</v>
      </c>
      <c r="BG828" s="35"/>
      <c r="BH828" s="35"/>
      <c r="BI828" s="35"/>
      <c r="BJ828" s="114">
        <f t="shared" si="1593"/>
        <v>0</v>
      </c>
      <c r="BK828" s="35"/>
      <c r="BL828" s="35"/>
      <c r="BM828" s="35"/>
      <c r="BN828" s="114">
        <f t="shared" si="1594"/>
        <v>0</v>
      </c>
      <c r="BO828" s="35"/>
      <c r="BP828" s="35"/>
      <c r="BQ828" s="35"/>
      <c r="BR828" s="35">
        <f t="shared" si="1595"/>
        <v>0</v>
      </c>
      <c r="BS828" s="35">
        <f t="shared" si="1596"/>
        <v>0</v>
      </c>
      <c r="BT828" s="114"/>
      <c r="BU828" s="114">
        <f t="shared" si="1601"/>
        <v>0</v>
      </c>
      <c r="BV828" s="116"/>
      <c r="BW828" s="116"/>
      <c r="BX828" s="172"/>
      <c r="BY828" s="35"/>
      <c r="BZ828" s="35"/>
      <c r="CE828" s="695" t="e">
        <f t="shared" si="1604"/>
        <v>#DIV/0!</v>
      </c>
    </row>
    <row r="829" spans="2:83" s="170" customFormat="1" ht="49.5" hidden="1" customHeight="1" x14ac:dyDescent="0.25">
      <c r="B829" s="225"/>
      <c r="C829" s="119" t="s">
        <v>129</v>
      </c>
      <c r="D829" s="834">
        <f t="shared" si="1598"/>
        <v>0</v>
      </c>
      <c r="E829" s="172">
        <v>0</v>
      </c>
      <c r="F829" s="172"/>
      <c r="G829" s="172"/>
      <c r="H829" s="172"/>
      <c r="I829" s="172"/>
      <c r="J829" s="834"/>
      <c r="K829" s="240">
        <f t="shared" si="1559"/>
        <v>0</v>
      </c>
      <c r="L829" s="695" t="e">
        <f t="shared" si="1529"/>
        <v>#DIV/0!</v>
      </c>
      <c r="M829" s="172">
        <v>0</v>
      </c>
      <c r="N829" s="35"/>
      <c r="O829" s="35"/>
      <c r="P829" s="35"/>
      <c r="Q829" s="35"/>
      <c r="R829" s="743" t="e">
        <f t="shared" si="1553"/>
        <v>#DIV/0!</v>
      </c>
      <c r="S829" s="35"/>
      <c r="T829" s="35"/>
      <c r="U829" s="35"/>
      <c r="V829" s="114">
        <f t="shared" si="1548"/>
        <v>0</v>
      </c>
      <c r="W829" s="35"/>
      <c r="X829" s="35"/>
      <c r="Y829" s="35"/>
      <c r="Z829" s="114">
        <f t="shared" si="1549"/>
        <v>0</v>
      </c>
      <c r="AA829" s="35">
        <f>E829</f>
        <v>0</v>
      </c>
      <c r="AB829" s="35">
        <f t="shared" si="1605"/>
        <v>0</v>
      </c>
      <c r="AC829" s="35">
        <f t="shared" si="1605"/>
        <v>0</v>
      </c>
      <c r="AD829" s="35"/>
      <c r="AE829" s="171">
        <f t="shared" si="1582"/>
        <v>0</v>
      </c>
      <c r="AF829" s="695" t="e">
        <f t="shared" si="1532"/>
        <v>#DIV/0!</v>
      </c>
      <c r="AG829" s="172">
        <v>0</v>
      </c>
      <c r="AH829" s="695" t="e">
        <f t="shared" si="1485"/>
        <v>#DIV/0!</v>
      </c>
      <c r="AI829" s="35"/>
      <c r="AJ829" s="35"/>
      <c r="AK829" s="35"/>
      <c r="AL829" s="695" t="e">
        <f t="shared" si="1556"/>
        <v>#DIV/0!</v>
      </c>
      <c r="AM829" s="35"/>
      <c r="AN829" s="35"/>
      <c r="AO829" s="35"/>
      <c r="AP829" s="114">
        <f t="shared" si="1571"/>
        <v>0</v>
      </c>
      <c r="AQ829" s="114"/>
      <c r="AR829" s="834">
        <f t="shared" si="1606"/>
        <v>0</v>
      </c>
      <c r="AS829" s="695" t="e">
        <f t="shared" si="1535"/>
        <v>#DIV/0!</v>
      </c>
      <c r="AT829" s="172"/>
      <c r="AU829" s="695"/>
      <c r="AV829" s="35"/>
      <c r="AW829" s="695"/>
      <c r="AX829" s="172"/>
      <c r="AY829" s="695" t="e">
        <f t="shared" si="1537"/>
        <v>#DIV/0!</v>
      </c>
      <c r="AZ829" s="35"/>
      <c r="BA829" s="695" t="e">
        <f t="shared" si="1587"/>
        <v>#DIV/0!</v>
      </c>
      <c r="BB829" s="35"/>
      <c r="BC829" s="35">
        <f t="shared" si="1588"/>
        <v>0</v>
      </c>
      <c r="BD829" s="35">
        <f t="shared" si="1589"/>
        <v>0</v>
      </c>
      <c r="BE829" s="114">
        <f t="shared" si="1600"/>
        <v>0</v>
      </c>
      <c r="BF829" s="35">
        <v>0</v>
      </c>
      <c r="BG829" s="35"/>
      <c r="BH829" s="35"/>
      <c r="BI829" s="35"/>
      <c r="BJ829" s="114">
        <f t="shared" si="1593"/>
        <v>0</v>
      </c>
      <c r="BK829" s="35"/>
      <c r="BL829" s="35"/>
      <c r="BM829" s="35"/>
      <c r="BN829" s="114">
        <f t="shared" si="1594"/>
        <v>0</v>
      </c>
      <c r="BO829" s="35"/>
      <c r="BP829" s="35"/>
      <c r="BQ829" s="35"/>
      <c r="BR829" s="35">
        <f t="shared" si="1595"/>
        <v>0</v>
      </c>
      <c r="BS829" s="35">
        <f t="shared" si="1596"/>
        <v>0</v>
      </c>
      <c r="BT829" s="114"/>
      <c r="BU829" s="114">
        <f t="shared" si="1601"/>
        <v>0</v>
      </c>
      <c r="BV829" s="35">
        <v>0</v>
      </c>
      <c r="BW829" s="35"/>
      <c r="BX829" s="172"/>
      <c r="BY829" s="35"/>
      <c r="BZ829" s="35"/>
      <c r="CE829" s="695" t="e">
        <f t="shared" si="1604"/>
        <v>#DIV/0!</v>
      </c>
    </row>
    <row r="830" spans="2:83" s="170" customFormat="1" ht="49.5" hidden="1" customHeight="1" x14ac:dyDescent="0.25">
      <c r="B830" s="225"/>
      <c r="C830" s="119" t="s">
        <v>130</v>
      </c>
      <c r="D830" s="834">
        <f t="shared" si="1598"/>
        <v>0</v>
      </c>
      <c r="E830" s="172">
        <v>0</v>
      </c>
      <c r="F830" s="172"/>
      <c r="G830" s="172"/>
      <c r="H830" s="172"/>
      <c r="I830" s="172"/>
      <c r="J830" s="834"/>
      <c r="K830" s="240">
        <f t="shared" si="1559"/>
        <v>0</v>
      </c>
      <c r="L830" s="695" t="e">
        <f t="shared" si="1529"/>
        <v>#DIV/0!</v>
      </c>
      <c r="M830" s="172">
        <v>0</v>
      </c>
      <c r="N830" s="35"/>
      <c r="O830" s="35"/>
      <c r="P830" s="35"/>
      <c r="Q830" s="35"/>
      <c r="R830" s="743" t="e">
        <f t="shared" si="1553"/>
        <v>#DIV/0!</v>
      </c>
      <c r="S830" s="35"/>
      <c r="T830" s="35"/>
      <c r="U830" s="35"/>
      <c r="V830" s="114">
        <f t="shared" si="1548"/>
        <v>0</v>
      </c>
      <c r="W830" s="35"/>
      <c r="X830" s="35"/>
      <c r="Y830" s="35"/>
      <c r="Z830" s="114">
        <f t="shared" si="1549"/>
        <v>0</v>
      </c>
      <c r="AA830" s="35">
        <f>E830</f>
        <v>0</v>
      </c>
      <c r="AB830" s="35">
        <f t="shared" si="1605"/>
        <v>0</v>
      </c>
      <c r="AC830" s="35">
        <f t="shared" si="1605"/>
        <v>0</v>
      </c>
      <c r="AD830" s="35"/>
      <c r="AE830" s="171">
        <f t="shared" si="1582"/>
        <v>0</v>
      </c>
      <c r="AF830" s="695" t="e">
        <f t="shared" si="1532"/>
        <v>#DIV/0!</v>
      </c>
      <c r="AG830" s="172">
        <v>0</v>
      </c>
      <c r="AH830" s="695" t="e">
        <f t="shared" si="1485"/>
        <v>#DIV/0!</v>
      </c>
      <c r="AI830" s="35"/>
      <c r="AJ830" s="35"/>
      <c r="AK830" s="35"/>
      <c r="AL830" s="695" t="e">
        <f t="shared" si="1556"/>
        <v>#DIV/0!</v>
      </c>
      <c r="AM830" s="35"/>
      <c r="AN830" s="35"/>
      <c r="AO830" s="35"/>
      <c r="AP830" s="114">
        <f t="shared" si="1571"/>
        <v>0</v>
      </c>
      <c r="AQ830" s="114"/>
      <c r="AR830" s="834">
        <f t="shared" si="1606"/>
        <v>0</v>
      </c>
      <c r="AS830" s="695" t="e">
        <f t="shared" si="1535"/>
        <v>#DIV/0!</v>
      </c>
      <c r="AT830" s="172"/>
      <c r="AU830" s="695"/>
      <c r="AV830" s="35"/>
      <c r="AW830" s="695"/>
      <c r="AX830" s="172"/>
      <c r="AY830" s="695" t="e">
        <f t="shared" si="1537"/>
        <v>#DIV/0!</v>
      </c>
      <c r="AZ830" s="35"/>
      <c r="BA830" s="695" t="e">
        <f t="shared" si="1587"/>
        <v>#DIV/0!</v>
      </c>
      <c r="BB830" s="35"/>
      <c r="BC830" s="35">
        <f t="shared" si="1588"/>
        <v>0</v>
      </c>
      <c r="BD830" s="35">
        <f t="shared" si="1589"/>
        <v>0</v>
      </c>
      <c r="BE830" s="114">
        <f t="shared" si="1600"/>
        <v>0</v>
      </c>
      <c r="BF830" s="35">
        <v>0</v>
      </c>
      <c r="BG830" s="35"/>
      <c r="BH830" s="35"/>
      <c r="BI830" s="35"/>
      <c r="BJ830" s="114">
        <f t="shared" si="1593"/>
        <v>0</v>
      </c>
      <c r="BK830" s="35"/>
      <c r="BL830" s="35"/>
      <c r="BM830" s="35"/>
      <c r="BN830" s="114">
        <f t="shared" si="1594"/>
        <v>0</v>
      </c>
      <c r="BO830" s="35"/>
      <c r="BP830" s="35"/>
      <c r="BQ830" s="35"/>
      <c r="BR830" s="35">
        <f t="shared" si="1595"/>
        <v>0</v>
      </c>
      <c r="BS830" s="35">
        <f t="shared" si="1596"/>
        <v>0</v>
      </c>
      <c r="BT830" s="114"/>
      <c r="BU830" s="114">
        <f t="shared" si="1601"/>
        <v>0</v>
      </c>
      <c r="BV830" s="35">
        <v>0</v>
      </c>
      <c r="BW830" s="35"/>
      <c r="BX830" s="172"/>
      <c r="BY830" s="35"/>
      <c r="BZ830" s="35"/>
      <c r="CE830" s="695" t="e">
        <f t="shared" si="1604"/>
        <v>#DIV/0!</v>
      </c>
    </row>
    <row r="831" spans="2:83" s="170" customFormat="1" ht="49.5" hidden="1" customHeight="1" x14ac:dyDescent="0.25">
      <c r="B831" s="225"/>
      <c r="C831" s="119" t="s">
        <v>387</v>
      </c>
      <c r="D831" s="834">
        <f t="shared" si="1598"/>
        <v>0</v>
      </c>
      <c r="E831" s="171">
        <v>0</v>
      </c>
      <c r="F831" s="171"/>
      <c r="G831" s="171"/>
      <c r="H831" s="172"/>
      <c r="I831" s="172"/>
      <c r="J831" s="834"/>
      <c r="K831" s="240">
        <f t="shared" si="1559"/>
        <v>0</v>
      </c>
      <c r="L831" s="695" t="e">
        <f t="shared" si="1529"/>
        <v>#DIV/0!</v>
      </c>
      <c r="M831" s="171">
        <v>0</v>
      </c>
      <c r="N831" s="116"/>
      <c r="O831" s="116"/>
      <c r="P831" s="116"/>
      <c r="Q831" s="116"/>
      <c r="R831" s="743" t="e">
        <f t="shared" si="1553"/>
        <v>#DIV/0!</v>
      </c>
      <c r="S831" s="35"/>
      <c r="T831" s="35"/>
      <c r="U831" s="35"/>
      <c r="V831" s="114">
        <f t="shared" si="1548"/>
        <v>0</v>
      </c>
      <c r="W831" s="35"/>
      <c r="X831" s="35"/>
      <c r="Y831" s="35"/>
      <c r="Z831" s="114">
        <f t="shared" si="1549"/>
        <v>0</v>
      </c>
      <c r="AA831" s="35">
        <f>E831</f>
        <v>0</v>
      </c>
      <c r="AB831" s="35">
        <f t="shared" si="1605"/>
        <v>0</v>
      </c>
      <c r="AC831" s="35">
        <f t="shared" si="1605"/>
        <v>0</v>
      </c>
      <c r="AD831" s="35"/>
      <c r="AE831" s="171">
        <f t="shared" si="1582"/>
        <v>0</v>
      </c>
      <c r="AF831" s="695" t="e">
        <f t="shared" si="1532"/>
        <v>#DIV/0!</v>
      </c>
      <c r="AG831" s="171">
        <v>0</v>
      </c>
      <c r="AH831" s="695" t="e">
        <f t="shared" si="1485"/>
        <v>#DIV/0!</v>
      </c>
      <c r="AI831" s="116"/>
      <c r="AJ831" s="116"/>
      <c r="AK831" s="116"/>
      <c r="AL831" s="695" t="e">
        <f t="shared" si="1556"/>
        <v>#DIV/0!</v>
      </c>
      <c r="AM831" s="35"/>
      <c r="AN831" s="35"/>
      <c r="AO831" s="35"/>
      <c r="AP831" s="114">
        <f t="shared" si="1571"/>
        <v>0</v>
      </c>
      <c r="AQ831" s="114"/>
      <c r="AR831" s="834">
        <f t="shared" si="1606"/>
        <v>0</v>
      </c>
      <c r="AS831" s="695" t="e">
        <f t="shared" si="1535"/>
        <v>#DIV/0!</v>
      </c>
      <c r="AT831" s="171"/>
      <c r="AU831" s="695"/>
      <c r="AV831" s="116"/>
      <c r="AW831" s="695"/>
      <c r="AX831" s="171"/>
      <c r="AY831" s="695" t="e">
        <f t="shared" si="1537"/>
        <v>#DIV/0!</v>
      </c>
      <c r="AZ831" s="35"/>
      <c r="BA831" s="695" t="e">
        <f t="shared" si="1587"/>
        <v>#DIV/0!</v>
      </c>
      <c r="BB831" s="35"/>
      <c r="BC831" s="35">
        <f t="shared" si="1588"/>
        <v>0</v>
      </c>
      <c r="BD831" s="35">
        <f t="shared" si="1589"/>
        <v>0</v>
      </c>
      <c r="BE831" s="114">
        <f t="shared" si="1600"/>
        <v>0</v>
      </c>
      <c r="BF831" s="116">
        <v>0</v>
      </c>
      <c r="BG831" s="116"/>
      <c r="BH831" s="35"/>
      <c r="BI831" s="35"/>
      <c r="BJ831" s="114">
        <f t="shared" si="1593"/>
        <v>0</v>
      </c>
      <c r="BK831" s="116"/>
      <c r="BL831" s="35"/>
      <c r="BM831" s="35"/>
      <c r="BN831" s="114">
        <f t="shared" si="1594"/>
        <v>0</v>
      </c>
      <c r="BO831" s="116"/>
      <c r="BP831" s="116"/>
      <c r="BQ831" s="116"/>
      <c r="BR831" s="35">
        <f t="shared" si="1595"/>
        <v>0</v>
      </c>
      <c r="BS831" s="35">
        <f t="shared" si="1596"/>
        <v>0</v>
      </c>
      <c r="BT831" s="114"/>
      <c r="BU831" s="114">
        <f t="shared" si="1601"/>
        <v>0</v>
      </c>
      <c r="BV831" s="116">
        <v>0</v>
      </c>
      <c r="BW831" s="116"/>
      <c r="BX831" s="171"/>
      <c r="BY831" s="35"/>
      <c r="BZ831" s="35"/>
      <c r="CE831" s="695" t="e">
        <f t="shared" si="1604"/>
        <v>#DIV/0!</v>
      </c>
    </row>
    <row r="832" spans="2:83" s="60" customFormat="1" ht="355.5" hidden="1" customHeight="1" x14ac:dyDescent="0.25">
      <c r="B832" s="162" t="s">
        <v>56</v>
      </c>
      <c r="C832" s="141" t="s">
        <v>375</v>
      </c>
      <c r="D832" s="240">
        <f>E832+G832+H832+I832</f>
        <v>0</v>
      </c>
      <c r="E832" s="246"/>
      <c r="F832" s="246"/>
      <c r="G832" s="246"/>
      <c r="H832" s="246"/>
      <c r="I832" s="246"/>
      <c r="J832" s="240"/>
      <c r="K832" s="240">
        <f t="shared" si="1559"/>
        <v>0</v>
      </c>
      <c r="L832" s="695" t="e">
        <f t="shared" si="1529"/>
        <v>#DIV/0!</v>
      </c>
      <c r="M832" s="246"/>
      <c r="N832" s="35"/>
      <c r="O832" s="303"/>
      <c r="P832" s="35"/>
      <c r="Q832" s="303"/>
      <c r="R832" s="743" t="e">
        <f t="shared" si="1553"/>
        <v>#DIV/0!</v>
      </c>
      <c r="S832" s="303"/>
      <c r="T832" s="35"/>
      <c r="U832" s="303"/>
      <c r="V832" s="114"/>
      <c r="W832" s="303"/>
      <c r="X832" s="303"/>
      <c r="Y832" s="303"/>
      <c r="Z832" s="111"/>
      <c r="AA832" s="303"/>
      <c r="AB832" s="303"/>
      <c r="AC832" s="303"/>
      <c r="AD832" s="35"/>
      <c r="AE832" s="171">
        <f t="shared" si="1582"/>
        <v>0</v>
      </c>
      <c r="AF832" s="695" t="e">
        <f t="shared" si="1532"/>
        <v>#DIV/0!</v>
      </c>
      <c r="AG832" s="246"/>
      <c r="AH832" s="695" t="e">
        <f t="shared" si="1485"/>
        <v>#DIV/0!</v>
      </c>
      <c r="AI832" s="303"/>
      <c r="AJ832" s="35"/>
      <c r="AK832" s="303"/>
      <c r="AL832" s="695" t="e">
        <f t="shared" si="1556"/>
        <v>#DIV/0!</v>
      </c>
      <c r="AM832" s="303"/>
      <c r="AN832" s="35"/>
      <c r="AO832" s="303"/>
      <c r="AP832" s="111"/>
      <c r="AQ832" s="114"/>
      <c r="AR832" s="240">
        <f>AT832+AX832+AZ832+BB832</f>
        <v>0</v>
      </c>
      <c r="AS832" s="695" t="e">
        <f t="shared" si="1535"/>
        <v>#DIV/0!</v>
      </c>
      <c r="AT832" s="246"/>
      <c r="AU832" s="695"/>
      <c r="AV832" s="303"/>
      <c r="AW832" s="695"/>
      <c r="AX832" s="246"/>
      <c r="AY832" s="695" t="e">
        <f t="shared" si="1537"/>
        <v>#DIV/0!</v>
      </c>
      <c r="AZ832" s="303"/>
      <c r="BA832" s="695" t="e">
        <f t="shared" si="1587"/>
        <v>#DIV/0!</v>
      </c>
      <c r="BB832" s="303"/>
      <c r="BC832" s="303"/>
      <c r="BD832" s="303"/>
      <c r="BE832" s="111">
        <f>BF832+BG832+BH832+BI832</f>
        <v>0</v>
      </c>
      <c r="BF832" s="303"/>
      <c r="BG832" s="303"/>
      <c r="BH832" s="303"/>
      <c r="BI832" s="303"/>
      <c r="BJ832" s="111"/>
      <c r="BK832" s="303"/>
      <c r="BL832" s="303"/>
      <c r="BM832" s="303"/>
      <c r="BN832" s="111"/>
      <c r="BO832" s="303"/>
      <c r="BP832" s="303"/>
      <c r="BQ832" s="303"/>
      <c r="BR832" s="303"/>
      <c r="BS832" s="303"/>
      <c r="BT832" s="111"/>
      <c r="BU832" s="111">
        <f>BV832+BX832+BY832+BZ832</f>
        <v>0</v>
      </c>
      <c r="BV832" s="303"/>
      <c r="BW832" s="303"/>
      <c r="BX832" s="246"/>
      <c r="BY832" s="303"/>
      <c r="BZ832" s="303"/>
      <c r="CE832" s="695" t="e">
        <f t="shared" si="1604"/>
        <v>#DIV/0!</v>
      </c>
    </row>
    <row r="833" spans="1:12295" s="60" customFormat="1" ht="41.25" hidden="1" customHeight="1" x14ac:dyDescent="0.25">
      <c r="B833" s="162"/>
      <c r="C833" s="145"/>
      <c r="D833" s="240"/>
      <c r="E833" s="246"/>
      <c r="F833" s="246"/>
      <c r="G833" s="246"/>
      <c r="H833" s="246"/>
      <c r="I833" s="246"/>
      <c r="J833" s="240"/>
      <c r="K833" s="240">
        <f t="shared" si="1559"/>
        <v>0</v>
      </c>
      <c r="L833" s="695" t="e">
        <f t="shared" si="1529"/>
        <v>#DIV/0!</v>
      </c>
      <c r="M833" s="246"/>
      <c r="N833" s="35"/>
      <c r="O833" s="303"/>
      <c r="P833" s="35"/>
      <c r="Q833" s="303"/>
      <c r="R833" s="743" t="e">
        <f t="shared" si="1553"/>
        <v>#DIV/0!</v>
      </c>
      <c r="S833" s="303"/>
      <c r="T833" s="35"/>
      <c r="U833" s="303"/>
      <c r="V833" s="114"/>
      <c r="W833" s="303"/>
      <c r="X833" s="303"/>
      <c r="Y833" s="303"/>
      <c r="Z833" s="111"/>
      <c r="AA833" s="303"/>
      <c r="AB833" s="303"/>
      <c r="AC833" s="303"/>
      <c r="AD833" s="35"/>
      <c r="AE833" s="171">
        <f t="shared" si="1582"/>
        <v>0</v>
      </c>
      <c r="AF833" s="695" t="e">
        <f t="shared" si="1532"/>
        <v>#DIV/0!</v>
      </c>
      <c r="AG833" s="246"/>
      <c r="AH833" s="695" t="e">
        <f t="shared" si="1485"/>
        <v>#DIV/0!</v>
      </c>
      <c r="AI833" s="303"/>
      <c r="AJ833" s="35"/>
      <c r="AK833" s="303"/>
      <c r="AL833" s="695" t="e">
        <f t="shared" si="1556"/>
        <v>#DIV/0!</v>
      </c>
      <c r="AM833" s="303"/>
      <c r="AN833" s="35"/>
      <c r="AO833" s="303"/>
      <c r="AP833" s="111"/>
      <c r="AQ833" s="114"/>
      <c r="AR833" s="240"/>
      <c r="AS833" s="695" t="e">
        <f t="shared" si="1535"/>
        <v>#DIV/0!</v>
      </c>
      <c r="AT833" s="246"/>
      <c r="AU833" s="695"/>
      <c r="AV833" s="303"/>
      <c r="AW833" s="695"/>
      <c r="AX833" s="246"/>
      <c r="AY833" s="695" t="e">
        <f t="shared" si="1537"/>
        <v>#DIV/0!</v>
      </c>
      <c r="AZ833" s="303"/>
      <c r="BA833" s="695" t="e">
        <f t="shared" si="1587"/>
        <v>#DIV/0!</v>
      </c>
      <c r="BB833" s="303"/>
      <c r="BC833" s="303"/>
      <c r="BD833" s="303"/>
      <c r="BE833" s="111"/>
      <c r="BF833" s="303"/>
      <c r="BG833" s="303"/>
      <c r="BH833" s="303"/>
      <c r="BI833" s="303"/>
      <c r="BJ833" s="111"/>
      <c r="BK833" s="303"/>
      <c r="BL833" s="303"/>
      <c r="BM833" s="303"/>
      <c r="BN833" s="111"/>
      <c r="BO833" s="303"/>
      <c r="BP833" s="303"/>
      <c r="BQ833" s="303"/>
      <c r="BR833" s="303"/>
      <c r="BS833" s="303"/>
      <c r="BT833" s="111"/>
      <c r="BU833" s="111"/>
      <c r="BV833" s="303"/>
      <c r="BW833" s="303"/>
      <c r="BX833" s="246"/>
      <c r="BY833" s="303"/>
      <c r="BZ833" s="303"/>
      <c r="CE833" s="695" t="e">
        <f t="shared" si="1604"/>
        <v>#DIV/0!</v>
      </c>
    </row>
    <row r="834" spans="1:12295" s="60" customFormat="1" ht="41.25" hidden="1" customHeight="1" x14ac:dyDescent="0.25">
      <c r="B834" s="162"/>
      <c r="C834" s="145"/>
      <c r="D834" s="240"/>
      <c r="E834" s="246"/>
      <c r="F834" s="246"/>
      <c r="G834" s="246"/>
      <c r="H834" s="246"/>
      <c r="I834" s="246"/>
      <c r="J834" s="240"/>
      <c r="K834" s="240">
        <f t="shared" si="1559"/>
        <v>0</v>
      </c>
      <c r="L834" s="695" t="e">
        <f t="shared" si="1529"/>
        <v>#DIV/0!</v>
      </c>
      <c r="M834" s="246"/>
      <c r="N834" s="35"/>
      <c r="O834" s="303"/>
      <c r="P834" s="35"/>
      <c r="Q834" s="303"/>
      <c r="R834" s="743" t="e">
        <f t="shared" si="1553"/>
        <v>#DIV/0!</v>
      </c>
      <c r="S834" s="303"/>
      <c r="T834" s="35"/>
      <c r="U834" s="303"/>
      <c r="V834" s="114"/>
      <c r="W834" s="303"/>
      <c r="X834" s="303"/>
      <c r="Y834" s="303"/>
      <c r="Z834" s="111"/>
      <c r="AA834" s="303"/>
      <c r="AB834" s="303"/>
      <c r="AC834" s="303"/>
      <c r="AD834" s="35"/>
      <c r="AE834" s="171">
        <f t="shared" si="1582"/>
        <v>0</v>
      </c>
      <c r="AF834" s="695" t="e">
        <f t="shared" si="1532"/>
        <v>#DIV/0!</v>
      </c>
      <c r="AG834" s="246"/>
      <c r="AH834" s="695" t="e">
        <f t="shared" si="1485"/>
        <v>#DIV/0!</v>
      </c>
      <c r="AI834" s="303"/>
      <c r="AJ834" s="35"/>
      <c r="AK834" s="303"/>
      <c r="AL834" s="695" t="e">
        <f t="shared" si="1556"/>
        <v>#DIV/0!</v>
      </c>
      <c r="AM834" s="303"/>
      <c r="AN834" s="35"/>
      <c r="AO834" s="303"/>
      <c r="AP834" s="111"/>
      <c r="AQ834" s="114"/>
      <c r="AR834" s="240"/>
      <c r="AS834" s="695" t="e">
        <f t="shared" si="1535"/>
        <v>#DIV/0!</v>
      </c>
      <c r="AT834" s="246"/>
      <c r="AU834" s="695"/>
      <c r="AV834" s="303"/>
      <c r="AW834" s="695"/>
      <c r="AX834" s="246"/>
      <c r="AY834" s="695" t="e">
        <f t="shared" si="1537"/>
        <v>#DIV/0!</v>
      </c>
      <c r="AZ834" s="303"/>
      <c r="BA834" s="695" t="e">
        <f t="shared" si="1587"/>
        <v>#DIV/0!</v>
      </c>
      <c r="BB834" s="303"/>
      <c r="BC834" s="303"/>
      <c r="BD834" s="303"/>
      <c r="BE834" s="111"/>
      <c r="BF834" s="303"/>
      <c r="BG834" s="303"/>
      <c r="BH834" s="303"/>
      <c r="BI834" s="303"/>
      <c r="BJ834" s="111"/>
      <c r="BK834" s="303"/>
      <c r="BL834" s="303"/>
      <c r="BM834" s="303"/>
      <c r="BN834" s="111"/>
      <c r="BO834" s="303"/>
      <c r="BP834" s="303"/>
      <c r="BQ834" s="303"/>
      <c r="BR834" s="303"/>
      <c r="BS834" s="303"/>
      <c r="BT834" s="111"/>
      <c r="BU834" s="111"/>
      <c r="BV834" s="303"/>
      <c r="BW834" s="303"/>
      <c r="BX834" s="246"/>
      <c r="BY834" s="303"/>
      <c r="BZ834" s="303"/>
      <c r="CE834" s="695" t="e">
        <f t="shared" si="1604"/>
        <v>#DIV/0!</v>
      </c>
    </row>
    <row r="835" spans="1:12295" s="60" customFormat="1" ht="41.25" hidden="1" customHeight="1" x14ac:dyDescent="0.25">
      <c r="B835" s="162"/>
      <c r="C835" s="145"/>
      <c r="D835" s="240"/>
      <c r="E835" s="246"/>
      <c r="F835" s="246"/>
      <c r="G835" s="246"/>
      <c r="H835" s="246"/>
      <c r="I835" s="246"/>
      <c r="J835" s="240"/>
      <c r="K835" s="240">
        <f t="shared" si="1559"/>
        <v>0</v>
      </c>
      <c r="L835" s="695" t="e">
        <f t="shared" si="1529"/>
        <v>#DIV/0!</v>
      </c>
      <c r="M835" s="246"/>
      <c r="N835" s="35"/>
      <c r="O835" s="303"/>
      <c r="P835" s="35"/>
      <c r="Q835" s="303"/>
      <c r="R835" s="743" t="e">
        <f t="shared" si="1553"/>
        <v>#DIV/0!</v>
      </c>
      <c r="S835" s="303"/>
      <c r="T835" s="35"/>
      <c r="U835" s="303"/>
      <c r="V835" s="114"/>
      <c r="W835" s="303"/>
      <c r="X835" s="303"/>
      <c r="Y835" s="303"/>
      <c r="Z835" s="111"/>
      <c r="AA835" s="303"/>
      <c r="AB835" s="303"/>
      <c r="AC835" s="303"/>
      <c r="AD835" s="35"/>
      <c r="AE835" s="171">
        <f t="shared" si="1582"/>
        <v>0</v>
      </c>
      <c r="AF835" s="695" t="e">
        <f t="shared" si="1532"/>
        <v>#DIV/0!</v>
      </c>
      <c r="AG835" s="246"/>
      <c r="AH835" s="695" t="e">
        <f t="shared" si="1485"/>
        <v>#DIV/0!</v>
      </c>
      <c r="AI835" s="303"/>
      <c r="AJ835" s="35"/>
      <c r="AK835" s="303"/>
      <c r="AL835" s="695" t="e">
        <f t="shared" si="1556"/>
        <v>#DIV/0!</v>
      </c>
      <c r="AM835" s="303"/>
      <c r="AN835" s="35"/>
      <c r="AO835" s="303"/>
      <c r="AP835" s="111"/>
      <c r="AQ835" s="114"/>
      <c r="AR835" s="240"/>
      <c r="AS835" s="695" t="e">
        <f t="shared" si="1535"/>
        <v>#DIV/0!</v>
      </c>
      <c r="AT835" s="246"/>
      <c r="AU835" s="695"/>
      <c r="AV835" s="303"/>
      <c r="AW835" s="695"/>
      <c r="AX835" s="246"/>
      <c r="AY835" s="695" t="e">
        <f t="shared" si="1537"/>
        <v>#DIV/0!</v>
      </c>
      <c r="AZ835" s="303"/>
      <c r="BA835" s="695" t="e">
        <f t="shared" si="1587"/>
        <v>#DIV/0!</v>
      </c>
      <c r="BB835" s="303"/>
      <c r="BC835" s="303"/>
      <c r="BD835" s="303"/>
      <c r="BE835" s="111"/>
      <c r="BF835" s="303"/>
      <c r="BG835" s="303"/>
      <c r="BH835" s="303"/>
      <c r="BI835" s="303"/>
      <c r="BJ835" s="111"/>
      <c r="BK835" s="303"/>
      <c r="BL835" s="303"/>
      <c r="BM835" s="303"/>
      <c r="BN835" s="111"/>
      <c r="BO835" s="303"/>
      <c r="BP835" s="303"/>
      <c r="BQ835" s="303"/>
      <c r="BR835" s="303"/>
      <c r="BS835" s="303"/>
      <c r="BT835" s="111"/>
      <c r="BU835" s="111"/>
      <c r="BV835" s="303"/>
      <c r="BW835" s="303"/>
      <c r="BX835" s="246"/>
      <c r="BY835" s="303"/>
      <c r="BZ835" s="303"/>
      <c r="CE835" s="695" t="e">
        <f t="shared" si="1604"/>
        <v>#DIV/0!</v>
      </c>
    </row>
    <row r="836" spans="1:12295" s="61" customFormat="1" ht="66.75" hidden="1" customHeight="1" x14ac:dyDescent="0.25">
      <c r="B836" s="162" t="s">
        <v>56</v>
      </c>
      <c r="C836" s="133" t="s">
        <v>536</v>
      </c>
      <c r="D836" s="240">
        <f>E836</f>
        <v>0</v>
      </c>
      <c r="E836" s="240">
        <v>0</v>
      </c>
      <c r="F836" s="241"/>
      <c r="G836" s="241"/>
      <c r="H836" s="241"/>
      <c r="I836" s="241"/>
      <c r="J836" s="240"/>
      <c r="K836" s="240">
        <f>M836</f>
        <v>0</v>
      </c>
      <c r="L836" s="695" t="e">
        <f t="shared" si="1529"/>
        <v>#DIV/0!</v>
      </c>
      <c r="M836" s="240">
        <f>E836</f>
        <v>0</v>
      </c>
      <c r="N836" s="692" t="e">
        <f>M836/E836</f>
        <v>#DIV/0!</v>
      </c>
      <c r="O836" s="43"/>
      <c r="P836" s="43"/>
      <c r="Q836" s="43"/>
      <c r="R836" s="992"/>
      <c r="S836" s="43"/>
      <c r="T836" s="43"/>
      <c r="U836" s="43"/>
      <c r="V836" s="111"/>
      <c r="W836" s="43"/>
      <c r="X836" s="43"/>
      <c r="Y836" s="43"/>
      <c r="Z836" s="111"/>
      <c r="AA836" s="43"/>
      <c r="AB836" s="43"/>
      <c r="AC836" s="43"/>
      <c r="AD836" s="43"/>
      <c r="AE836" s="240">
        <f t="shared" si="1582"/>
        <v>0</v>
      </c>
      <c r="AF836" s="692" t="e">
        <f t="shared" si="1532"/>
        <v>#DIV/0!</v>
      </c>
      <c r="AG836" s="240">
        <v>0</v>
      </c>
      <c r="AH836" s="692" t="e">
        <f>AG836/E836</f>
        <v>#DIV/0!</v>
      </c>
      <c r="AI836" s="43"/>
      <c r="AJ836" s="43"/>
      <c r="AK836" s="43"/>
      <c r="AL836" s="692"/>
      <c r="AM836" s="43"/>
      <c r="AN836" s="43"/>
      <c r="AO836" s="43"/>
      <c r="AP836" s="111"/>
      <c r="AQ836" s="111"/>
      <c r="AR836" s="240">
        <f>AT836</f>
        <v>0</v>
      </c>
      <c r="AS836" s="692" t="e">
        <f t="shared" si="1535"/>
        <v>#DIV/0!</v>
      </c>
      <c r="AT836" s="240">
        <f>D836</f>
        <v>0</v>
      </c>
      <c r="AU836" s="692" t="e">
        <f>AT836/D836</f>
        <v>#DIV/0!</v>
      </c>
      <c r="AV836" s="43"/>
      <c r="AW836" s="692"/>
      <c r="AX836" s="241"/>
      <c r="AY836" s="692"/>
      <c r="AZ836" s="43"/>
      <c r="BA836" s="692"/>
      <c r="BB836" s="43"/>
      <c r="BC836" s="43"/>
      <c r="BD836" s="43"/>
      <c r="BE836" s="111"/>
      <c r="BF836" s="43"/>
      <c r="BG836" s="43"/>
      <c r="BH836" s="43"/>
      <c r="BI836" s="43"/>
      <c r="BJ836" s="111"/>
      <c r="BK836" s="43"/>
      <c r="BL836" s="43"/>
      <c r="BM836" s="43"/>
      <c r="BN836" s="111"/>
      <c r="BO836" s="43"/>
      <c r="BP836" s="43"/>
      <c r="BQ836" s="43"/>
      <c r="BR836" s="43"/>
      <c r="BS836" s="43"/>
      <c r="BT836" s="111"/>
      <c r="BU836" s="111"/>
      <c r="BV836" s="43"/>
      <c r="BW836" s="43"/>
      <c r="BX836" s="241"/>
      <c r="BY836" s="43"/>
      <c r="BZ836" s="43"/>
      <c r="CE836" s="692"/>
    </row>
    <row r="837" spans="1:12295" s="60" customFormat="1" ht="245.25" customHeight="1" x14ac:dyDescent="0.25">
      <c r="B837" s="162" t="s">
        <v>63</v>
      </c>
      <c r="C837" s="99" t="s">
        <v>560</v>
      </c>
      <c r="D837" s="240">
        <f>E837+G837</f>
        <v>6327.2466000000004</v>
      </c>
      <c r="E837" s="168">
        <f>E838</f>
        <v>0</v>
      </c>
      <c r="F837" s="246"/>
      <c r="G837" s="168">
        <f>G838</f>
        <v>6327.2466000000004</v>
      </c>
      <c r="H837" s="246"/>
      <c r="I837" s="246"/>
      <c r="J837" s="240"/>
      <c r="K837" s="240">
        <f>M837+Q837</f>
        <v>0</v>
      </c>
      <c r="L837" s="695">
        <f t="shared" si="1529"/>
        <v>0</v>
      </c>
      <c r="M837" s="240">
        <f>M838</f>
        <v>0</v>
      </c>
      <c r="N837" s="695" t="e">
        <f>M837/E837</f>
        <v>#DIV/0!</v>
      </c>
      <c r="O837" s="303"/>
      <c r="P837" s="35"/>
      <c r="Q837" s="168">
        <v>0</v>
      </c>
      <c r="R837" s="743">
        <f t="shared" si="1553"/>
        <v>0</v>
      </c>
      <c r="S837" s="303"/>
      <c r="T837" s="35"/>
      <c r="U837" s="303"/>
      <c r="V837" s="114"/>
      <c r="W837" s="303"/>
      <c r="X837" s="303"/>
      <c r="Y837" s="303"/>
      <c r="Z837" s="111"/>
      <c r="AA837" s="303"/>
      <c r="AB837" s="303"/>
      <c r="AC837" s="303"/>
      <c r="AD837" s="35"/>
      <c r="AE837" s="240">
        <f>AG837+AK837</f>
        <v>0</v>
      </c>
      <c r="AF837" s="695">
        <f>AE837/D837</f>
        <v>0</v>
      </c>
      <c r="AG837" s="240"/>
      <c r="AH837" s="695"/>
      <c r="AI837" s="303"/>
      <c r="AJ837" s="35"/>
      <c r="AK837" s="111">
        <f>AK838</f>
        <v>0</v>
      </c>
      <c r="AL837" s="695">
        <f t="shared" si="1556"/>
        <v>0</v>
      </c>
      <c r="AM837" s="303"/>
      <c r="AN837" s="35"/>
      <c r="AO837" s="303"/>
      <c r="AP837" s="111"/>
      <c r="AQ837" s="114"/>
      <c r="AR837" s="240">
        <f>AT837+AX837</f>
        <v>6327.2466000000004</v>
      </c>
      <c r="AS837" s="695">
        <f>AR837/D837</f>
        <v>1</v>
      </c>
      <c r="AT837" s="240">
        <f>AT838</f>
        <v>0</v>
      </c>
      <c r="AU837" s="695"/>
      <c r="AV837" s="303"/>
      <c r="AW837" s="695"/>
      <c r="AX837" s="240">
        <f>AX838</f>
        <v>6327.2466000000004</v>
      </c>
      <c r="AY837" s="695">
        <f>AX837/G837</f>
        <v>1</v>
      </c>
      <c r="AZ837" s="303"/>
      <c r="BA837" s="695"/>
      <c r="BB837" s="303"/>
      <c r="BC837" s="303"/>
      <c r="BD837" s="303"/>
      <c r="BE837" s="111"/>
      <c r="BF837" s="303"/>
      <c r="BG837" s="303"/>
      <c r="BH837" s="303"/>
      <c r="BI837" s="303"/>
      <c r="BJ837" s="111"/>
      <c r="BK837" s="303"/>
      <c r="BL837" s="303"/>
      <c r="BM837" s="303"/>
      <c r="BN837" s="111"/>
      <c r="BO837" s="303"/>
      <c r="BP837" s="303"/>
      <c r="BQ837" s="303"/>
      <c r="BR837" s="303"/>
      <c r="BS837" s="303"/>
      <c r="BT837" s="111"/>
      <c r="BU837" s="111"/>
      <c r="BV837" s="303"/>
      <c r="BW837" s="303"/>
      <c r="BX837" s="246"/>
      <c r="BY837" s="303"/>
      <c r="BZ837" s="303"/>
      <c r="CE837" s="695"/>
    </row>
    <row r="838" spans="1:12295" s="37" customFormat="1" ht="72" hidden="1" customHeight="1" x14ac:dyDescent="0.25">
      <c r="B838" s="225"/>
      <c r="C838" s="113" t="s">
        <v>106</v>
      </c>
      <c r="D838" s="949">
        <f>E838+G838</f>
        <v>6327.2466000000004</v>
      </c>
      <c r="E838" s="171">
        <v>0</v>
      </c>
      <c r="F838" s="172"/>
      <c r="G838" s="171">
        <v>6327.2466000000004</v>
      </c>
      <c r="H838" s="172"/>
      <c r="I838" s="172"/>
      <c r="J838" s="949"/>
      <c r="K838" s="949">
        <f>M838+Q838</f>
        <v>6327.2466000000004</v>
      </c>
      <c r="L838" s="695">
        <f t="shared" si="1529"/>
        <v>1</v>
      </c>
      <c r="M838" s="171"/>
      <c r="N838" s="35"/>
      <c r="O838" s="35"/>
      <c r="P838" s="35"/>
      <c r="Q838" s="171">
        <f>'[8]2 вариант'!$I$634</f>
        <v>6327.2466000000004</v>
      </c>
      <c r="R838" s="743">
        <f t="shared" si="1553"/>
        <v>1</v>
      </c>
      <c r="S838" s="35"/>
      <c r="T838" s="35"/>
      <c r="U838" s="35"/>
      <c r="V838" s="114"/>
      <c r="W838" s="35"/>
      <c r="X838" s="35"/>
      <c r="Y838" s="35"/>
      <c r="Z838" s="114"/>
      <c r="AA838" s="35"/>
      <c r="AB838" s="35"/>
      <c r="AC838" s="35"/>
      <c r="AD838" s="35"/>
      <c r="AE838" s="952">
        <f>AK838</f>
        <v>0</v>
      </c>
      <c r="AF838" s="695">
        <f>AE838/D838</f>
        <v>0</v>
      </c>
      <c r="AG838" s="172">
        <v>0</v>
      </c>
      <c r="AH838" s="695"/>
      <c r="AI838" s="35"/>
      <c r="AJ838" s="35"/>
      <c r="AK838" s="114"/>
      <c r="AL838" s="695">
        <f t="shared" si="1556"/>
        <v>0</v>
      </c>
      <c r="AM838" s="35"/>
      <c r="AN838" s="35"/>
      <c r="AO838" s="35"/>
      <c r="AP838" s="114"/>
      <c r="AQ838" s="114"/>
      <c r="AR838" s="949">
        <f>AT838+AX838</f>
        <v>6327.2466000000004</v>
      </c>
      <c r="AS838" s="695">
        <f>AR838/D838</f>
        <v>1</v>
      </c>
      <c r="AT838" s="984">
        <f>E838</f>
        <v>0</v>
      </c>
      <c r="AU838" s="695"/>
      <c r="AV838" s="35"/>
      <c r="AW838" s="695"/>
      <c r="AX838" s="952">
        <f>'[8]2 вариант'!$I$635</f>
        <v>6327.2466000000004</v>
      </c>
      <c r="AY838" s="695">
        <f>AX838/G838</f>
        <v>1</v>
      </c>
      <c r="AZ838" s="35"/>
      <c r="BA838" s="695"/>
      <c r="BB838" s="35"/>
      <c r="BC838" s="35"/>
      <c r="BD838" s="35"/>
      <c r="BE838" s="114"/>
      <c r="BF838" s="35"/>
      <c r="BG838" s="35"/>
      <c r="BH838" s="35"/>
      <c r="BI838" s="35"/>
      <c r="BJ838" s="114"/>
      <c r="BK838" s="35"/>
      <c r="BL838" s="35"/>
      <c r="BM838" s="35"/>
      <c r="BN838" s="114"/>
      <c r="BO838" s="35"/>
      <c r="BP838" s="35"/>
      <c r="BQ838" s="35"/>
      <c r="BR838" s="35"/>
      <c r="BS838" s="35"/>
      <c r="BT838" s="114"/>
      <c r="BU838" s="114"/>
      <c r="BV838" s="35"/>
      <c r="BW838" s="35"/>
      <c r="BX838" s="172"/>
      <c r="BY838" s="35"/>
      <c r="BZ838" s="35"/>
      <c r="CE838" s="695"/>
    </row>
    <row r="839" spans="1:12295" s="70" customFormat="1" ht="135.75" customHeight="1" x14ac:dyDescent="0.3">
      <c r="A839" s="203"/>
      <c r="B839" s="224" t="s">
        <v>7</v>
      </c>
      <c r="C839" s="99" t="s">
        <v>562</v>
      </c>
      <c r="D839" s="168">
        <f>E839+G839+H839+I839</f>
        <v>1126264.6837799998</v>
      </c>
      <c r="E839" s="168"/>
      <c r="F839" s="168"/>
      <c r="G839" s="168"/>
      <c r="H839" s="168">
        <f>SUM(H840:H850)</f>
        <v>1126264.6837799998</v>
      </c>
      <c r="I839" s="168"/>
      <c r="J839" s="168" t="e">
        <f>#REF!</f>
        <v>#REF!</v>
      </c>
      <c r="K839" s="168">
        <f>M839+Q839+S839+U839</f>
        <v>273965.46116000001</v>
      </c>
      <c r="L839" s="695">
        <f t="shared" si="1529"/>
        <v>0.24325140005323592</v>
      </c>
      <c r="M839" s="168"/>
      <c r="N839" s="683"/>
      <c r="O839" s="628"/>
      <c r="P839" s="683"/>
      <c r="Q839" s="628"/>
      <c r="R839" s="743">
        <f t="shared" si="1553"/>
        <v>0</v>
      </c>
      <c r="S839" s="168">
        <f>SUM(S840:S850)</f>
        <v>273965.46116000001</v>
      </c>
      <c r="T839" s="695">
        <f>S839/H839</f>
        <v>0.24325140005323592</v>
      </c>
      <c r="U839" s="628"/>
      <c r="V839" s="628">
        <f t="shared" si="1548"/>
        <v>0</v>
      </c>
      <c r="W839" s="628"/>
      <c r="X839" s="628"/>
      <c r="Y839" s="628"/>
      <c r="Z839" s="628">
        <f t="shared" si="1549"/>
        <v>1126264.6837799998</v>
      </c>
      <c r="AA839" s="628">
        <f t="shared" ref="AA839:AA841" si="1607">E839</f>
        <v>0</v>
      </c>
      <c r="AB839" s="628">
        <f t="shared" ref="AB839:AC841" si="1608">H839</f>
        <v>1126264.6837799998</v>
      </c>
      <c r="AC839" s="628">
        <f t="shared" si="1608"/>
        <v>0</v>
      </c>
      <c r="AD839" s="683"/>
      <c r="AE839" s="168">
        <f>AG839+AK839+AM839+AO839</f>
        <v>291471.99562999996</v>
      </c>
      <c r="AF839" s="695">
        <f t="shared" si="1532"/>
        <v>0.25879529015484515</v>
      </c>
      <c r="AG839" s="168"/>
      <c r="AH839" s="695"/>
      <c r="AI839" s="628"/>
      <c r="AJ839" s="683"/>
      <c r="AK839" s="628"/>
      <c r="AL839" s="683"/>
      <c r="AM839" s="168">
        <f>SUM(AM840:AM850)</f>
        <v>291471.99562999996</v>
      </c>
      <c r="AN839" s="743">
        <f>AM839/D839</f>
        <v>0.25879529015484515</v>
      </c>
      <c r="AO839" s="628"/>
      <c r="AP839" s="628" t="e">
        <f>#REF!</f>
        <v>#REF!</v>
      </c>
      <c r="AQ839" s="683"/>
      <c r="AR839" s="168">
        <f>AT839+AX839+AZ839+BB839</f>
        <v>1098950.7986099999</v>
      </c>
      <c r="AS839" s="695">
        <f t="shared" si="1535"/>
        <v>0.97574825388439923</v>
      </c>
      <c r="AT839" s="168"/>
      <c r="AU839" s="695"/>
      <c r="AV839" s="628"/>
      <c r="AW839" s="695"/>
      <c r="AX839" s="168"/>
      <c r="AY839" s="695"/>
      <c r="AZ839" s="168">
        <f>SUM(AZ840:AZ850)</f>
        <v>1098950.7986099999</v>
      </c>
      <c r="BA839" s="695">
        <f t="shared" si="1587"/>
        <v>0.97574825388439923</v>
      </c>
      <c r="BB839" s="628"/>
      <c r="BC839" s="628">
        <f t="shared" si="1588"/>
        <v>291471.99562999996</v>
      </c>
      <c r="BD839" s="628">
        <f t="shared" si="1589"/>
        <v>0</v>
      </c>
      <c r="BE839" s="628">
        <f>BF839+BG839+BH839+BI839</f>
        <v>286165.06451999996</v>
      </c>
      <c r="BF839" s="628"/>
      <c r="BG839" s="628"/>
      <c r="BH839" s="628">
        <f>SUM(BH840:BH846)</f>
        <v>286165.06451999996</v>
      </c>
      <c r="BI839" s="628"/>
      <c r="BJ839" s="628">
        <f t="shared" si="1593"/>
        <v>0</v>
      </c>
      <c r="BK839" s="628"/>
      <c r="BL839" s="628"/>
      <c r="BM839" s="628"/>
      <c r="BN839" s="628">
        <f t="shared" si="1594"/>
        <v>286165.06451999996</v>
      </c>
      <c r="BO839" s="628"/>
      <c r="BP839" s="628"/>
      <c r="BQ839" s="628"/>
      <c r="BR839" s="628">
        <f>SUM(BR840:BR846)</f>
        <v>286165.06451999996</v>
      </c>
      <c r="BS839" s="628">
        <f t="shared" si="1596"/>
        <v>0</v>
      </c>
      <c r="BT839" s="628" t="e">
        <f>#REF!</f>
        <v>#REF!</v>
      </c>
      <c r="BU839" s="628">
        <f>BV839+BX839+BY839+BZ839</f>
        <v>286165.06451999996</v>
      </c>
      <c r="BV839" s="508"/>
      <c r="BW839" s="512"/>
      <c r="BX839" s="540"/>
      <c r="BY839" s="559">
        <f>SUM(BY840:BY846)</f>
        <v>286165.06451999996</v>
      </c>
      <c r="BZ839" s="226"/>
      <c r="CA839" s="508"/>
      <c r="CB839" s="508"/>
      <c r="CC839" s="508"/>
      <c r="CD839" s="508"/>
      <c r="CE839" s="695"/>
      <c r="CF839" s="508"/>
      <c r="CG839" s="508"/>
      <c r="CH839" s="508"/>
      <c r="CI839" s="508"/>
      <c r="CJ839" s="508"/>
      <c r="CK839" s="508"/>
      <c r="CL839" s="508"/>
      <c r="CM839" s="508"/>
      <c r="CN839" s="508"/>
      <c r="CO839" s="89"/>
      <c r="CP839" s="89"/>
      <c r="CQ839" s="89"/>
      <c r="CR839" s="89"/>
      <c r="CS839" s="89"/>
      <c r="CT839" s="508"/>
      <c r="CU839" s="508"/>
      <c r="CV839" s="89"/>
      <c r="CW839" s="89"/>
      <c r="CX839" s="508"/>
      <c r="CY839" s="508"/>
      <c r="CZ839" s="89"/>
      <c r="DA839" s="89"/>
      <c r="DB839" s="508"/>
      <c r="DC839" s="508"/>
      <c r="DD839" s="508"/>
      <c r="DE839" s="508"/>
      <c r="DF839" s="508"/>
      <c r="DG839" s="508"/>
      <c r="DH839" s="508"/>
      <c r="DI839" s="89"/>
      <c r="DJ839" s="89"/>
      <c r="DK839" s="508"/>
      <c r="DL839" s="508"/>
      <c r="DM839" s="89"/>
      <c r="DN839" s="89"/>
      <c r="DO839" s="508"/>
      <c r="DP839" s="508"/>
      <c r="DQ839" s="508"/>
      <c r="DR839" s="508"/>
      <c r="DS839" s="508"/>
      <c r="DT839" s="203"/>
      <c r="DU839" s="107"/>
      <c r="DV839" s="508"/>
      <c r="DW839" s="508"/>
      <c r="DX839" s="508"/>
      <c r="DY839" s="508"/>
      <c r="DZ839" s="508"/>
      <c r="EA839" s="508"/>
      <c r="EB839" s="508"/>
      <c r="EC839" s="168"/>
      <c r="ED839" s="168"/>
      <c r="EE839" s="168"/>
      <c r="EF839" s="168"/>
      <c r="EG839" s="168"/>
      <c r="EH839" s="168"/>
      <c r="EI839" s="168"/>
      <c r="EJ839" s="168"/>
      <c r="EK839" s="168"/>
      <c r="EL839" s="168"/>
      <c r="EM839" s="168"/>
      <c r="EN839" s="168"/>
      <c r="EO839" s="168"/>
      <c r="EP839" s="168"/>
      <c r="EQ839" s="168"/>
      <c r="ER839" s="168"/>
      <c r="ES839" s="168"/>
      <c r="ET839" s="168"/>
      <c r="EU839" s="168"/>
      <c r="EV839" s="168"/>
      <c r="EW839" s="168"/>
      <c r="EX839" s="168"/>
      <c r="EY839" s="168"/>
      <c r="EZ839" s="168"/>
      <c r="FA839" s="168"/>
      <c r="FB839" s="168"/>
      <c r="FC839" s="168"/>
      <c r="FD839" s="168"/>
      <c r="FE839" s="168"/>
      <c r="FF839" s="168"/>
      <c r="FG839" s="168"/>
      <c r="FH839" s="168"/>
      <c r="FI839" s="168"/>
      <c r="FJ839" s="168"/>
      <c r="FK839" s="168"/>
      <c r="FL839" s="168"/>
      <c r="FM839" s="168"/>
      <c r="FN839" s="168"/>
      <c r="FO839" s="168"/>
      <c r="FP839" s="168"/>
      <c r="FQ839" s="168"/>
      <c r="FR839" s="168"/>
      <c r="FS839" s="168"/>
      <c r="FT839" s="168"/>
      <c r="FU839" s="508"/>
      <c r="FV839" s="508"/>
      <c r="FW839" s="508"/>
      <c r="FX839" s="508"/>
      <c r="FY839" s="508"/>
      <c r="FZ839" s="508"/>
      <c r="GA839" s="508"/>
      <c r="GB839" s="508"/>
      <c r="GC839" s="508"/>
      <c r="GD839" s="508"/>
      <c r="GE839" s="508"/>
      <c r="GF839" s="508"/>
      <c r="GG839" s="508"/>
      <c r="GH839" s="508"/>
      <c r="GI839" s="508"/>
      <c r="GJ839" s="508"/>
      <c r="GK839" s="508"/>
      <c r="GL839" s="508"/>
      <c r="GM839" s="508"/>
      <c r="GN839" s="508"/>
      <c r="GO839" s="508"/>
      <c r="GP839" s="508"/>
      <c r="GQ839" s="508"/>
      <c r="GR839" s="508"/>
      <c r="GS839" s="89"/>
      <c r="GT839" s="89"/>
      <c r="GU839" s="89"/>
      <c r="GV839" s="89"/>
      <c r="GW839" s="89"/>
      <c r="GX839" s="508"/>
      <c r="GY839" s="508"/>
      <c r="GZ839" s="89"/>
      <c r="HA839" s="89"/>
      <c r="HB839" s="508"/>
      <c r="HC839" s="508"/>
      <c r="HD839" s="89"/>
      <c r="HE839" s="89"/>
      <c r="HF839" s="508"/>
      <c r="HG839" s="508"/>
      <c r="HH839" s="508"/>
      <c r="HI839" s="508"/>
      <c r="HJ839" s="508"/>
      <c r="HK839" s="508"/>
      <c r="HL839" s="508"/>
      <c r="HM839" s="89"/>
      <c r="HN839" s="89"/>
      <c r="HO839" s="508"/>
      <c r="HP839" s="508"/>
      <c r="HQ839" s="89"/>
      <c r="HR839" s="89"/>
      <c r="HS839" s="508"/>
      <c r="HT839" s="508"/>
      <c r="HU839" s="508"/>
      <c r="HV839" s="508"/>
      <c r="HW839" s="508"/>
      <c r="HX839" s="203"/>
      <c r="HY839" s="107"/>
      <c r="HZ839" s="508"/>
      <c r="IA839" s="508"/>
      <c r="IB839" s="508"/>
      <c r="IC839" s="508"/>
      <c r="ID839" s="508"/>
      <c r="IE839" s="508"/>
      <c r="IF839" s="508"/>
      <c r="IG839" s="168"/>
      <c r="IH839" s="168"/>
      <c r="II839" s="168"/>
      <c r="IJ839" s="168"/>
      <c r="IK839" s="168"/>
      <c r="IL839" s="168"/>
      <c r="IM839" s="168"/>
      <c r="IN839" s="168"/>
      <c r="IO839" s="168"/>
      <c r="IP839" s="168"/>
      <c r="IQ839" s="168"/>
      <c r="IR839" s="168"/>
      <c r="IS839" s="168"/>
      <c r="IT839" s="168"/>
      <c r="IU839" s="168"/>
      <c r="IV839" s="168"/>
      <c r="IW839" s="168"/>
      <c r="IX839" s="168"/>
      <c r="IY839" s="168"/>
      <c r="IZ839" s="168"/>
      <c r="JA839" s="168"/>
      <c r="JB839" s="168"/>
      <c r="JC839" s="168"/>
      <c r="JD839" s="168"/>
      <c r="JE839" s="168"/>
      <c r="JF839" s="168"/>
      <c r="JG839" s="168"/>
      <c r="JH839" s="168"/>
      <c r="JI839" s="168"/>
      <c r="JJ839" s="168"/>
      <c r="JK839" s="168"/>
      <c r="JL839" s="168"/>
      <c r="JM839" s="168"/>
      <c r="JN839" s="168"/>
      <c r="JO839" s="168"/>
      <c r="JP839" s="168"/>
      <c r="JQ839" s="168"/>
      <c r="JR839" s="168"/>
      <c r="JS839" s="168"/>
      <c r="JT839" s="168"/>
      <c r="JU839" s="168"/>
      <c r="JV839" s="168"/>
      <c r="JW839" s="168"/>
      <c r="JX839" s="168"/>
      <c r="JY839" s="508"/>
      <c r="JZ839" s="508"/>
      <c r="KA839" s="508"/>
      <c r="KB839" s="508"/>
      <c r="KC839" s="508"/>
      <c r="KD839" s="508"/>
      <c r="KE839" s="508"/>
      <c r="KF839" s="508"/>
      <c r="KG839" s="508"/>
      <c r="KH839" s="508"/>
      <c r="KI839" s="508"/>
      <c r="KJ839" s="508"/>
      <c r="KK839" s="508"/>
      <c r="KL839" s="508"/>
      <c r="KM839" s="508"/>
      <c r="KN839" s="508"/>
      <c r="KO839" s="508"/>
      <c r="KP839" s="508"/>
      <c r="KQ839" s="508"/>
      <c r="KR839" s="508"/>
      <c r="KS839" s="508"/>
      <c r="KT839" s="508"/>
      <c r="KU839" s="508"/>
      <c r="KV839" s="508"/>
      <c r="KW839" s="89"/>
      <c r="KX839" s="89"/>
      <c r="KY839" s="89"/>
      <c r="KZ839" s="89"/>
      <c r="LA839" s="89"/>
      <c r="LB839" s="508"/>
      <c r="LC839" s="508"/>
      <c r="LD839" s="89"/>
      <c r="LE839" s="89"/>
      <c r="LF839" s="508"/>
      <c r="LG839" s="508"/>
      <c r="LH839" s="89"/>
      <c r="LI839" s="89"/>
      <c r="LJ839" s="508"/>
      <c r="LK839" s="508"/>
      <c r="LL839" s="508"/>
      <c r="LM839" s="508"/>
      <c r="LN839" s="508"/>
      <c r="LO839" s="508"/>
      <c r="LP839" s="508"/>
      <c r="LQ839" s="89"/>
      <c r="LR839" s="89"/>
      <c r="LS839" s="508"/>
      <c r="LT839" s="508"/>
      <c r="LU839" s="89"/>
      <c r="LV839" s="89"/>
      <c r="LW839" s="508"/>
      <c r="LX839" s="508"/>
      <c r="LY839" s="508"/>
      <c r="LZ839" s="508"/>
      <c r="MA839" s="508"/>
      <c r="MB839" s="203"/>
      <c r="MC839" s="107"/>
      <c r="MD839" s="508"/>
      <c r="ME839" s="508"/>
      <c r="MF839" s="508"/>
      <c r="MG839" s="508"/>
      <c r="MH839" s="508"/>
      <c r="MI839" s="508"/>
      <c r="MJ839" s="508"/>
      <c r="MK839" s="168"/>
      <c r="ML839" s="168"/>
      <c r="MM839" s="168"/>
      <c r="MN839" s="168"/>
      <c r="MO839" s="168"/>
      <c r="MP839" s="168"/>
      <c r="MQ839" s="168"/>
      <c r="MR839" s="168"/>
      <c r="MS839" s="168"/>
      <c r="MT839" s="168"/>
      <c r="MU839" s="168"/>
      <c r="MV839" s="168"/>
      <c r="MW839" s="168"/>
      <c r="MX839" s="168"/>
      <c r="MY839" s="168"/>
      <c r="MZ839" s="168"/>
      <c r="NA839" s="168"/>
      <c r="NB839" s="168"/>
      <c r="NC839" s="168"/>
      <c r="ND839" s="168"/>
      <c r="NE839" s="168"/>
      <c r="NF839" s="168"/>
      <c r="NG839" s="168"/>
      <c r="NH839" s="168"/>
      <c r="NI839" s="168"/>
      <c r="NJ839" s="168"/>
      <c r="NK839" s="168"/>
      <c r="NL839" s="168"/>
      <c r="NM839" s="168"/>
      <c r="NN839" s="168"/>
      <c r="NO839" s="168"/>
      <c r="NP839" s="168"/>
      <c r="NQ839" s="168"/>
      <c r="NR839" s="168"/>
      <c r="NS839" s="168"/>
      <c r="NT839" s="168"/>
      <c r="NU839" s="168"/>
      <c r="NV839" s="168"/>
      <c r="NW839" s="168"/>
      <c r="NX839" s="168"/>
      <c r="NY839" s="168"/>
      <c r="NZ839" s="168"/>
      <c r="OA839" s="168"/>
      <c r="OB839" s="168"/>
      <c r="OC839" s="508"/>
      <c r="OD839" s="508"/>
      <c r="OE839" s="508"/>
      <c r="OF839" s="508"/>
      <c r="OG839" s="508"/>
      <c r="OH839" s="508"/>
      <c r="OI839" s="508"/>
      <c r="OJ839" s="508"/>
      <c r="OK839" s="508"/>
      <c r="OL839" s="508"/>
      <c r="OM839" s="508"/>
      <c r="ON839" s="508"/>
      <c r="OO839" s="508"/>
      <c r="OP839" s="508"/>
      <c r="OQ839" s="508"/>
      <c r="OR839" s="508"/>
      <c r="OS839" s="508"/>
      <c r="OT839" s="508"/>
      <c r="OU839" s="508"/>
      <c r="OV839" s="508"/>
      <c r="OW839" s="508"/>
      <c r="OX839" s="508"/>
      <c r="OY839" s="508"/>
      <c r="OZ839" s="508"/>
      <c r="PA839" s="89"/>
      <c r="PB839" s="89"/>
      <c r="PC839" s="89"/>
      <c r="PD839" s="89"/>
      <c r="PE839" s="89"/>
      <c r="PF839" s="508"/>
      <c r="PG839" s="508"/>
      <c r="PH839" s="89"/>
      <c r="PI839" s="89"/>
      <c r="PJ839" s="508"/>
      <c r="PK839" s="508"/>
      <c r="PL839" s="89"/>
      <c r="PM839" s="89"/>
      <c r="PN839" s="508"/>
      <c r="PO839" s="508"/>
      <c r="PP839" s="508"/>
      <c r="PQ839" s="508"/>
      <c r="PR839" s="508"/>
      <c r="PS839" s="508"/>
      <c r="PT839" s="508"/>
      <c r="PU839" s="89"/>
      <c r="PV839" s="89"/>
      <c r="PW839" s="508"/>
      <c r="PX839" s="508"/>
      <c r="PY839" s="89"/>
      <c r="PZ839" s="89"/>
      <c r="QA839" s="508"/>
      <c r="QB839" s="508"/>
      <c r="QC839" s="508"/>
      <c r="QD839" s="508"/>
      <c r="QE839" s="508"/>
      <c r="QF839" s="203"/>
      <c r="QG839" s="107"/>
      <c r="QH839" s="508"/>
      <c r="QI839" s="508"/>
      <c r="QJ839" s="508"/>
      <c r="QK839" s="508"/>
      <c r="QL839" s="508"/>
      <c r="QM839" s="508"/>
      <c r="QN839" s="508"/>
      <c r="QO839" s="168"/>
      <c r="QP839" s="168"/>
      <c r="QQ839" s="168"/>
      <c r="QR839" s="168"/>
      <c r="QS839" s="168"/>
      <c r="QT839" s="168"/>
      <c r="QU839" s="168"/>
      <c r="QV839" s="168"/>
      <c r="QW839" s="168"/>
      <c r="QX839" s="168"/>
      <c r="QY839" s="168"/>
      <c r="QZ839" s="168"/>
      <c r="RA839" s="168"/>
      <c r="RB839" s="168"/>
      <c r="RC839" s="168"/>
      <c r="RD839" s="168"/>
      <c r="RE839" s="168"/>
      <c r="RF839" s="168"/>
      <c r="RG839" s="168"/>
      <c r="RH839" s="168"/>
      <c r="RI839" s="168"/>
      <c r="RJ839" s="168"/>
      <c r="RK839" s="168"/>
      <c r="RL839" s="168"/>
      <c r="RM839" s="168"/>
      <c r="RN839" s="168"/>
      <c r="RO839" s="168"/>
      <c r="RP839" s="168"/>
      <c r="RQ839" s="168"/>
      <c r="RR839" s="168"/>
      <c r="RS839" s="168"/>
      <c r="RT839" s="168"/>
      <c r="RU839" s="168"/>
      <c r="RV839" s="168"/>
      <c r="RW839" s="168"/>
      <c r="RX839" s="168"/>
      <c r="RY839" s="168"/>
      <c r="RZ839" s="168"/>
      <c r="SA839" s="168"/>
      <c r="SB839" s="168"/>
      <c r="SC839" s="168"/>
      <c r="SD839" s="168"/>
      <c r="SE839" s="168"/>
      <c r="SF839" s="168"/>
      <c r="SG839" s="508"/>
      <c r="SH839" s="508"/>
      <c r="SI839" s="508"/>
      <c r="SJ839" s="508"/>
      <c r="SK839" s="508"/>
      <c r="SL839" s="508"/>
      <c r="SM839" s="508"/>
      <c r="SN839" s="508"/>
      <c r="SO839" s="508"/>
      <c r="SP839" s="508"/>
      <c r="SQ839" s="508"/>
      <c r="SR839" s="508"/>
      <c r="SS839" s="508"/>
      <c r="ST839" s="508"/>
      <c r="SU839" s="508"/>
      <c r="SV839" s="508"/>
      <c r="SW839" s="508"/>
      <c r="SX839" s="508"/>
      <c r="SY839" s="508"/>
      <c r="SZ839" s="508"/>
      <c r="TA839" s="508"/>
      <c r="TB839" s="508"/>
      <c r="TC839" s="508"/>
      <c r="TD839" s="508"/>
      <c r="TE839" s="89"/>
      <c r="TF839" s="89"/>
      <c r="TG839" s="89"/>
      <c r="TH839" s="89"/>
      <c r="TI839" s="89"/>
      <c r="TJ839" s="508"/>
      <c r="TK839" s="508"/>
      <c r="TL839" s="89"/>
      <c r="TM839" s="89"/>
      <c r="TN839" s="508"/>
      <c r="TO839" s="508"/>
      <c r="TP839" s="89"/>
      <c r="TQ839" s="89"/>
      <c r="TR839" s="508"/>
      <c r="TS839" s="508"/>
      <c r="TT839" s="508"/>
      <c r="TU839" s="508"/>
      <c r="TV839" s="508"/>
      <c r="TW839" s="508"/>
      <c r="TX839" s="508"/>
      <c r="TY839" s="89"/>
      <c r="TZ839" s="89"/>
      <c r="UA839" s="508"/>
      <c r="UB839" s="508"/>
      <c r="UC839" s="89"/>
      <c r="UD839" s="89"/>
      <c r="UE839" s="508"/>
      <c r="UF839" s="508"/>
      <c r="UG839" s="508"/>
      <c r="UH839" s="508"/>
      <c r="UI839" s="508"/>
      <c r="UJ839" s="203"/>
      <c r="UK839" s="107"/>
      <c r="UL839" s="508"/>
      <c r="UM839" s="508"/>
      <c r="UN839" s="508"/>
      <c r="UO839" s="508"/>
      <c r="UP839" s="508"/>
      <c r="UQ839" s="508"/>
      <c r="UR839" s="508"/>
      <c r="US839" s="168"/>
      <c r="UT839" s="168"/>
      <c r="UU839" s="168"/>
      <c r="UV839" s="168"/>
      <c r="UW839" s="168"/>
      <c r="UX839" s="168"/>
      <c r="UY839" s="168"/>
      <c r="UZ839" s="168"/>
      <c r="VA839" s="168"/>
      <c r="VB839" s="168"/>
      <c r="VC839" s="168"/>
      <c r="VD839" s="168"/>
      <c r="VE839" s="168"/>
      <c r="VF839" s="168"/>
      <c r="VG839" s="168"/>
      <c r="VH839" s="168"/>
      <c r="VI839" s="168"/>
      <c r="VJ839" s="168"/>
      <c r="VK839" s="168"/>
      <c r="VL839" s="168"/>
      <c r="VM839" s="168"/>
      <c r="VN839" s="168"/>
      <c r="VO839" s="168"/>
      <c r="VP839" s="168"/>
      <c r="VQ839" s="168"/>
      <c r="VR839" s="168"/>
      <c r="VS839" s="168"/>
      <c r="VT839" s="168"/>
      <c r="VU839" s="168"/>
      <c r="VV839" s="168"/>
      <c r="VW839" s="168"/>
      <c r="VX839" s="168"/>
      <c r="VY839" s="168"/>
      <c r="VZ839" s="168"/>
      <c r="WA839" s="168"/>
      <c r="WB839" s="168"/>
      <c r="WC839" s="168"/>
      <c r="WD839" s="168"/>
      <c r="WE839" s="168"/>
      <c r="WF839" s="168"/>
      <c r="WG839" s="168"/>
      <c r="WH839" s="168"/>
      <c r="WI839" s="168"/>
      <c r="WJ839" s="168"/>
      <c r="WK839" s="508"/>
      <c r="WL839" s="508"/>
      <c r="WM839" s="508"/>
      <c r="WN839" s="508"/>
      <c r="WO839" s="508"/>
      <c r="WP839" s="508"/>
      <c r="WQ839" s="508"/>
      <c r="WR839" s="508"/>
      <c r="WS839" s="508"/>
      <c r="WT839" s="508"/>
      <c r="WU839" s="508"/>
      <c r="WV839" s="508"/>
      <c r="WW839" s="508"/>
      <c r="WX839" s="508"/>
      <c r="WY839" s="508"/>
      <c r="WZ839" s="508"/>
      <c r="XA839" s="508"/>
      <c r="XB839" s="508"/>
      <c r="XC839" s="508"/>
      <c r="XD839" s="508"/>
      <c r="XE839" s="508"/>
      <c r="XF839" s="508"/>
      <c r="XG839" s="508"/>
      <c r="XH839" s="508"/>
      <c r="XI839" s="89"/>
      <c r="XJ839" s="89"/>
      <c r="XK839" s="89"/>
      <c r="XL839" s="89"/>
      <c r="XM839" s="89"/>
      <c r="XN839" s="508"/>
      <c r="XO839" s="508"/>
      <c r="XP839" s="89"/>
      <c r="XQ839" s="89"/>
      <c r="XR839" s="508"/>
      <c r="XS839" s="508"/>
      <c r="XT839" s="89"/>
      <c r="XU839" s="89"/>
      <c r="XV839" s="508"/>
      <c r="XW839" s="508"/>
      <c r="XX839" s="508"/>
      <c r="XY839" s="508"/>
      <c r="XZ839" s="508"/>
      <c r="YA839" s="508"/>
      <c r="YB839" s="508"/>
      <c r="YC839" s="89"/>
      <c r="YD839" s="89"/>
      <c r="YE839" s="508"/>
      <c r="YF839" s="508"/>
      <c r="YG839" s="89"/>
      <c r="YH839" s="89"/>
      <c r="YI839" s="508"/>
      <c r="YJ839" s="508"/>
      <c r="YK839" s="508"/>
      <c r="YL839" s="508"/>
      <c r="YM839" s="508"/>
      <c r="YN839" s="203"/>
      <c r="YO839" s="107"/>
      <c r="YP839" s="508"/>
      <c r="YQ839" s="508"/>
      <c r="YR839" s="508"/>
      <c r="YS839" s="508"/>
      <c r="YT839" s="508"/>
      <c r="YU839" s="508"/>
      <c r="YV839" s="508"/>
      <c r="YW839" s="168"/>
      <c r="YX839" s="168"/>
      <c r="YY839" s="168"/>
      <c r="YZ839" s="168"/>
      <c r="ZA839" s="168"/>
      <c r="ZB839" s="168"/>
      <c r="ZC839" s="168"/>
      <c r="ZD839" s="168"/>
      <c r="ZE839" s="168"/>
      <c r="ZF839" s="168"/>
      <c r="ZG839" s="168"/>
      <c r="ZH839" s="168"/>
      <c r="ZI839" s="168"/>
      <c r="ZJ839" s="168"/>
      <c r="ZK839" s="168"/>
      <c r="ZL839" s="168"/>
      <c r="ZM839" s="168"/>
      <c r="ZN839" s="168"/>
      <c r="ZO839" s="168"/>
      <c r="ZP839" s="168"/>
      <c r="ZQ839" s="168"/>
      <c r="ZR839" s="168"/>
      <c r="ZS839" s="168"/>
      <c r="ZT839" s="168"/>
      <c r="ZU839" s="168"/>
      <c r="ZV839" s="168"/>
      <c r="ZW839" s="168"/>
      <c r="ZX839" s="168"/>
      <c r="ZY839" s="168"/>
      <c r="ZZ839" s="168"/>
      <c r="AAA839" s="168"/>
      <c r="AAB839" s="168"/>
      <c r="AAC839" s="168"/>
      <c r="AAD839" s="168"/>
      <c r="AAE839" s="168"/>
      <c r="AAF839" s="168"/>
      <c r="AAG839" s="168"/>
      <c r="AAH839" s="168"/>
      <c r="AAI839" s="168"/>
      <c r="AAJ839" s="168"/>
      <c r="AAK839" s="168"/>
      <c r="AAL839" s="168"/>
      <c r="AAM839" s="168"/>
      <c r="AAN839" s="168"/>
      <c r="AAO839" s="508"/>
      <c r="AAP839" s="508"/>
      <c r="AAQ839" s="508"/>
      <c r="AAR839" s="508"/>
      <c r="AAS839" s="508"/>
      <c r="AAT839" s="508"/>
      <c r="AAU839" s="508"/>
      <c r="AAV839" s="508"/>
      <c r="AAW839" s="508"/>
      <c r="AAX839" s="508"/>
      <c r="AAY839" s="508"/>
      <c r="AAZ839" s="508"/>
      <c r="ABA839" s="508"/>
      <c r="ABB839" s="508"/>
      <c r="ABC839" s="508"/>
      <c r="ABD839" s="508"/>
      <c r="ABE839" s="508"/>
      <c r="ABF839" s="508"/>
      <c r="ABG839" s="508"/>
      <c r="ABH839" s="508"/>
      <c r="ABI839" s="508"/>
      <c r="ABJ839" s="508"/>
      <c r="ABK839" s="508"/>
      <c r="ABL839" s="508"/>
      <c r="ABM839" s="89"/>
      <c r="ABN839" s="89"/>
      <c r="ABO839" s="89"/>
      <c r="ABP839" s="89"/>
      <c r="ABQ839" s="89"/>
      <c r="ABR839" s="508"/>
      <c r="ABS839" s="508"/>
      <c r="ABT839" s="89"/>
      <c r="ABU839" s="89"/>
      <c r="ABV839" s="508"/>
      <c r="ABW839" s="508"/>
      <c r="ABX839" s="89"/>
      <c r="ABY839" s="89"/>
      <c r="ABZ839" s="508"/>
      <c r="ACA839" s="508"/>
      <c r="ACB839" s="508"/>
      <c r="ACC839" s="508"/>
      <c r="ACD839" s="508"/>
      <c r="ACE839" s="508"/>
      <c r="ACF839" s="508"/>
      <c r="ACG839" s="89"/>
      <c r="ACH839" s="89"/>
      <c r="ACI839" s="508"/>
      <c r="ACJ839" s="508"/>
      <c r="ACK839" s="89"/>
      <c r="ACL839" s="89"/>
      <c r="ACM839" s="508"/>
      <c r="ACN839" s="508"/>
      <c r="ACO839" s="508"/>
      <c r="ACP839" s="508"/>
      <c r="ACQ839" s="508"/>
      <c r="ACR839" s="203"/>
      <c r="ACS839" s="107"/>
      <c r="ACT839" s="508"/>
      <c r="ACU839" s="508"/>
      <c r="ACV839" s="508"/>
      <c r="ACW839" s="508"/>
      <c r="ACX839" s="508"/>
      <c r="ACY839" s="508"/>
      <c r="ACZ839" s="508"/>
      <c r="ADA839" s="168"/>
      <c r="ADB839" s="168"/>
      <c r="ADC839" s="168"/>
      <c r="ADD839" s="168"/>
      <c r="ADE839" s="168"/>
      <c r="ADF839" s="168"/>
      <c r="ADG839" s="168"/>
      <c r="ADH839" s="168"/>
      <c r="ADI839" s="168"/>
      <c r="ADJ839" s="168"/>
      <c r="ADK839" s="168"/>
      <c r="ADL839" s="168"/>
      <c r="ADM839" s="168"/>
      <c r="ADN839" s="168"/>
      <c r="ADO839" s="168"/>
      <c r="ADP839" s="168"/>
      <c r="ADQ839" s="168"/>
      <c r="ADR839" s="168"/>
      <c r="ADS839" s="168"/>
      <c r="ADT839" s="168"/>
      <c r="ADU839" s="168"/>
      <c r="ADV839" s="168"/>
      <c r="ADW839" s="168"/>
      <c r="ADX839" s="168"/>
      <c r="ADY839" s="168"/>
      <c r="ADZ839" s="168"/>
      <c r="AEA839" s="168"/>
      <c r="AEB839" s="168"/>
      <c r="AEC839" s="168"/>
      <c r="AED839" s="168"/>
      <c r="AEE839" s="168"/>
      <c r="AEF839" s="168"/>
      <c r="AEG839" s="168"/>
      <c r="AEH839" s="168"/>
      <c r="AEI839" s="168"/>
      <c r="AEJ839" s="168"/>
      <c r="AEK839" s="168"/>
      <c r="AEL839" s="168"/>
      <c r="AEM839" s="168"/>
      <c r="AEN839" s="168"/>
      <c r="AEO839" s="168"/>
      <c r="AEP839" s="168"/>
      <c r="AEQ839" s="168"/>
      <c r="AER839" s="168"/>
      <c r="AES839" s="508"/>
      <c r="AET839" s="508"/>
      <c r="AEU839" s="508"/>
      <c r="AEV839" s="508"/>
      <c r="AEW839" s="508"/>
      <c r="AEX839" s="508"/>
      <c r="AEY839" s="508"/>
      <c r="AEZ839" s="508"/>
      <c r="AFA839" s="508"/>
      <c r="AFB839" s="508"/>
      <c r="AFC839" s="508"/>
      <c r="AFD839" s="508"/>
      <c r="AFE839" s="508"/>
      <c r="AFF839" s="508"/>
      <c r="AFG839" s="508"/>
      <c r="AFH839" s="508"/>
      <c r="AFI839" s="508"/>
      <c r="AFJ839" s="508"/>
      <c r="AFK839" s="508"/>
      <c r="AFL839" s="508"/>
      <c r="AFM839" s="508"/>
      <c r="AFN839" s="508"/>
      <c r="AFO839" s="508"/>
      <c r="AFP839" s="508"/>
      <c r="AFQ839" s="89"/>
      <c r="AFR839" s="89"/>
      <c r="AFS839" s="89"/>
      <c r="AFT839" s="89"/>
      <c r="AFU839" s="89"/>
      <c r="AFV839" s="508"/>
      <c r="AFW839" s="508"/>
      <c r="AFX839" s="89"/>
      <c r="AFY839" s="89"/>
      <c r="AFZ839" s="508"/>
      <c r="AGA839" s="508"/>
      <c r="AGB839" s="89"/>
      <c r="AGC839" s="89"/>
      <c r="AGD839" s="508"/>
      <c r="AGE839" s="508"/>
      <c r="AGF839" s="508"/>
      <c r="AGG839" s="508"/>
      <c r="AGH839" s="508"/>
      <c r="AGI839" s="508"/>
      <c r="AGJ839" s="508"/>
      <c r="AGK839" s="89"/>
      <c r="AGL839" s="89"/>
      <c r="AGM839" s="508"/>
      <c r="AGN839" s="508"/>
      <c r="AGO839" s="89"/>
      <c r="AGP839" s="89"/>
      <c r="AGQ839" s="508"/>
      <c r="AGR839" s="508"/>
      <c r="AGS839" s="508"/>
      <c r="AGT839" s="508"/>
      <c r="AGU839" s="508"/>
      <c r="AGV839" s="203"/>
      <c r="AGW839" s="107"/>
      <c r="AGX839" s="508"/>
      <c r="AGY839" s="508"/>
      <c r="AGZ839" s="508"/>
      <c r="AHA839" s="508"/>
      <c r="AHB839" s="508"/>
      <c r="AHC839" s="508"/>
      <c r="AHD839" s="508"/>
      <c r="AHE839" s="168"/>
      <c r="AHF839" s="168"/>
      <c r="AHG839" s="168"/>
      <c r="AHH839" s="168"/>
      <c r="AHI839" s="168"/>
      <c r="AHJ839" s="168"/>
      <c r="AHK839" s="168"/>
      <c r="AHL839" s="168"/>
      <c r="AHM839" s="168"/>
      <c r="AHN839" s="168"/>
      <c r="AHO839" s="168"/>
      <c r="AHP839" s="168"/>
      <c r="AHQ839" s="168"/>
      <c r="AHR839" s="168"/>
      <c r="AHS839" s="168"/>
      <c r="AHT839" s="168"/>
      <c r="AHU839" s="168"/>
      <c r="AHV839" s="168"/>
      <c r="AHW839" s="168"/>
      <c r="AHX839" s="168"/>
      <c r="AHY839" s="168"/>
      <c r="AHZ839" s="168"/>
      <c r="AIA839" s="168"/>
      <c r="AIB839" s="168"/>
      <c r="AIC839" s="168"/>
      <c r="AID839" s="168"/>
      <c r="AIE839" s="168"/>
      <c r="AIF839" s="168"/>
      <c r="AIG839" s="168"/>
      <c r="AIH839" s="168"/>
      <c r="AII839" s="168"/>
      <c r="AIJ839" s="168"/>
      <c r="AIK839" s="168"/>
      <c r="AIL839" s="168"/>
      <c r="AIM839" s="168"/>
      <c r="AIN839" s="168"/>
      <c r="AIO839" s="168"/>
      <c r="AIP839" s="168"/>
      <c r="AIQ839" s="168"/>
      <c r="AIR839" s="168"/>
      <c r="AIS839" s="168"/>
      <c r="AIT839" s="168"/>
      <c r="AIU839" s="168"/>
      <c r="AIV839" s="168"/>
      <c r="AIW839" s="508"/>
      <c r="AIX839" s="508"/>
      <c r="AIY839" s="508"/>
      <c r="AIZ839" s="508"/>
      <c r="AJA839" s="508"/>
      <c r="AJB839" s="508"/>
      <c r="AJC839" s="508"/>
      <c r="AJD839" s="508"/>
      <c r="AJE839" s="508"/>
      <c r="AJF839" s="508"/>
      <c r="AJG839" s="508"/>
      <c r="AJH839" s="508"/>
      <c r="AJI839" s="508"/>
      <c r="AJJ839" s="508"/>
      <c r="AJK839" s="508"/>
      <c r="AJL839" s="508"/>
      <c r="AJM839" s="508"/>
      <c r="AJN839" s="508"/>
      <c r="AJO839" s="508"/>
      <c r="AJP839" s="508"/>
      <c r="AJQ839" s="508"/>
      <c r="AJR839" s="508"/>
      <c r="AJS839" s="508"/>
      <c r="AJT839" s="508"/>
      <c r="AJU839" s="89"/>
      <c r="AJV839" s="89"/>
      <c r="AJW839" s="89"/>
      <c r="AJX839" s="89"/>
      <c r="AJY839" s="89"/>
      <c r="AJZ839" s="508"/>
      <c r="AKA839" s="508"/>
      <c r="AKB839" s="89"/>
      <c r="AKC839" s="89"/>
      <c r="AKD839" s="508"/>
      <c r="AKE839" s="508"/>
      <c r="AKF839" s="89"/>
      <c r="AKG839" s="89"/>
      <c r="AKH839" s="508"/>
      <c r="AKI839" s="508"/>
      <c r="AKJ839" s="508"/>
      <c r="AKK839" s="508"/>
      <c r="AKL839" s="508"/>
      <c r="AKM839" s="508"/>
      <c r="AKN839" s="508"/>
      <c r="AKO839" s="89"/>
      <c r="AKP839" s="89"/>
      <c r="AKQ839" s="508"/>
      <c r="AKR839" s="508"/>
      <c r="AKS839" s="89"/>
      <c r="AKT839" s="89"/>
      <c r="AKU839" s="508"/>
      <c r="AKV839" s="508"/>
      <c r="AKW839" s="508"/>
      <c r="AKX839" s="508"/>
      <c r="AKY839" s="508"/>
      <c r="AKZ839" s="203"/>
      <c r="ALA839" s="107"/>
      <c r="ALB839" s="508"/>
      <c r="ALC839" s="508"/>
      <c r="ALD839" s="508"/>
      <c r="ALE839" s="508"/>
      <c r="ALF839" s="508"/>
      <c r="ALG839" s="508"/>
      <c r="ALH839" s="508"/>
      <c r="ALI839" s="168"/>
      <c r="ALJ839" s="168"/>
      <c r="ALK839" s="168"/>
      <c r="ALL839" s="168"/>
      <c r="ALM839" s="168"/>
      <c r="ALN839" s="168"/>
      <c r="ALO839" s="168"/>
      <c r="ALP839" s="168"/>
      <c r="ALQ839" s="168"/>
      <c r="ALR839" s="168"/>
      <c r="ALS839" s="168"/>
      <c r="ALT839" s="168"/>
      <c r="ALU839" s="168"/>
      <c r="ALV839" s="168"/>
      <c r="ALW839" s="168"/>
      <c r="ALX839" s="168"/>
      <c r="ALY839" s="168"/>
      <c r="ALZ839" s="168"/>
      <c r="AMA839" s="168"/>
      <c r="AMB839" s="168"/>
      <c r="AMC839" s="168"/>
      <c r="AMD839" s="168"/>
      <c r="AME839" s="168"/>
      <c r="AMF839" s="168"/>
      <c r="AMG839" s="168"/>
      <c r="AMH839" s="168"/>
      <c r="AMI839" s="168"/>
      <c r="AMJ839" s="168"/>
      <c r="AMK839" s="168"/>
      <c r="AML839" s="168"/>
      <c r="AMM839" s="168"/>
      <c r="AMN839" s="168"/>
      <c r="AMO839" s="168"/>
      <c r="AMP839" s="168"/>
      <c r="AMQ839" s="168"/>
      <c r="AMR839" s="168"/>
      <c r="AMS839" s="168"/>
      <c r="AMT839" s="168"/>
      <c r="AMU839" s="168"/>
      <c r="AMV839" s="168"/>
      <c r="AMW839" s="168"/>
      <c r="AMX839" s="168"/>
      <c r="AMY839" s="168"/>
      <c r="AMZ839" s="168"/>
      <c r="ANA839" s="508"/>
      <c r="ANB839" s="508"/>
      <c r="ANC839" s="508"/>
      <c r="AND839" s="508"/>
      <c r="ANE839" s="508"/>
      <c r="ANF839" s="508"/>
      <c r="ANG839" s="508"/>
      <c r="ANH839" s="508"/>
      <c r="ANI839" s="508"/>
      <c r="ANJ839" s="508"/>
      <c r="ANK839" s="508"/>
      <c r="ANL839" s="508"/>
      <c r="ANM839" s="508"/>
      <c r="ANN839" s="508"/>
      <c r="ANO839" s="508"/>
      <c r="ANP839" s="508"/>
      <c r="ANQ839" s="508"/>
      <c r="ANR839" s="508"/>
      <c r="ANS839" s="508"/>
      <c r="ANT839" s="508"/>
      <c r="ANU839" s="508"/>
      <c r="ANV839" s="508"/>
      <c r="ANW839" s="508"/>
      <c r="ANX839" s="508"/>
      <c r="ANY839" s="89"/>
      <c r="ANZ839" s="89"/>
      <c r="AOA839" s="89"/>
      <c r="AOB839" s="89"/>
      <c r="AOC839" s="89"/>
      <c r="AOD839" s="508"/>
      <c r="AOE839" s="508"/>
      <c r="AOF839" s="89"/>
      <c r="AOG839" s="89"/>
      <c r="AOH839" s="508"/>
      <c r="AOI839" s="508"/>
      <c r="AOJ839" s="89"/>
      <c r="AOK839" s="89"/>
      <c r="AOL839" s="508"/>
      <c r="AOM839" s="508"/>
      <c r="AON839" s="508"/>
      <c r="AOO839" s="508"/>
      <c r="AOP839" s="508"/>
      <c r="AOQ839" s="508"/>
      <c r="AOR839" s="508"/>
      <c r="AOS839" s="89"/>
      <c r="AOT839" s="89"/>
      <c r="AOU839" s="508"/>
      <c r="AOV839" s="508"/>
      <c r="AOW839" s="89"/>
      <c r="AOX839" s="89"/>
      <c r="AOY839" s="508"/>
      <c r="AOZ839" s="508"/>
      <c r="APA839" s="508"/>
      <c r="APB839" s="508"/>
      <c r="APC839" s="508"/>
      <c r="APD839" s="203"/>
      <c r="APE839" s="107"/>
      <c r="APF839" s="508"/>
      <c r="APG839" s="508"/>
      <c r="APH839" s="508"/>
      <c r="API839" s="508"/>
      <c r="APJ839" s="508"/>
      <c r="APK839" s="508"/>
      <c r="APL839" s="508"/>
      <c r="APM839" s="168"/>
      <c r="APN839" s="168"/>
      <c r="APO839" s="168"/>
      <c r="APP839" s="168"/>
      <c r="APQ839" s="168"/>
      <c r="APR839" s="168"/>
      <c r="APS839" s="168"/>
      <c r="APT839" s="168"/>
      <c r="APU839" s="168"/>
      <c r="APV839" s="168"/>
      <c r="APW839" s="168"/>
      <c r="APX839" s="168"/>
      <c r="APY839" s="168"/>
      <c r="APZ839" s="168"/>
      <c r="AQA839" s="168"/>
      <c r="AQB839" s="168"/>
      <c r="AQC839" s="168"/>
      <c r="AQD839" s="168"/>
      <c r="AQE839" s="168"/>
      <c r="AQF839" s="168"/>
      <c r="AQG839" s="168"/>
      <c r="AQH839" s="168"/>
      <c r="AQI839" s="168"/>
      <c r="AQJ839" s="168"/>
      <c r="AQK839" s="168"/>
      <c r="AQL839" s="168"/>
      <c r="AQM839" s="168"/>
      <c r="AQN839" s="168"/>
      <c r="AQO839" s="168"/>
      <c r="AQP839" s="168"/>
      <c r="AQQ839" s="168"/>
      <c r="AQR839" s="168"/>
      <c r="AQS839" s="168"/>
      <c r="AQT839" s="168"/>
      <c r="AQU839" s="168"/>
      <c r="AQV839" s="168"/>
      <c r="AQW839" s="168"/>
      <c r="AQX839" s="168"/>
      <c r="AQY839" s="168"/>
      <c r="AQZ839" s="168"/>
      <c r="ARA839" s="168"/>
      <c r="ARB839" s="168"/>
      <c r="ARC839" s="168"/>
      <c r="ARD839" s="168"/>
      <c r="ARE839" s="508"/>
      <c r="ARF839" s="508"/>
      <c r="ARG839" s="508"/>
      <c r="ARH839" s="508"/>
      <c r="ARI839" s="508"/>
      <c r="ARJ839" s="508"/>
      <c r="ARK839" s="508"/>
      <c r="ARL839" s="508"/>
      <c r="ARM839" s="508"/>
      <c r="ARN839" s="508"/>
      <c r="ARO839" s="508"/>
      <c r="ARP839" s="508"/>
      <c r="ARQ839" s="508"/>
      <c r="ARR839" s="508"/>
      <c r="ARS839" s="508"/>
      <c r="ART839" s="508"/>
      <c r="ARU839" s="508"/>
      <c r="ARV839" s="508"/>
      <c r="ARW839" s="508"/>
      <c r="ARX839" s="508"/>
      <c r="ARY839" s="508"/>
      <c r="ARZ839" s="508"/>
      <c r="ASA839" s="508"/>
      <c r="ASB839" s="508"/>
      <c r="ASC839" s="89"/>
      <c r="ASD839" s="89"/>
      <c r="ASE839" s="89"/>
      <c r="ASF839" s="89"/>
      <c r="ASG839" s="89"/>
      <c r="ASH839" s="508"/>
      <c r="ASI839" s="508"/>
      <c r="ASJ839" s="89"/>
      <c r="ASK839" s="89"/>
      <c r="ASL839" s="508"/>
      <c r="ASM839" s="508"/>
      <c r="ASN839" s="89"/>
      <c r="ASO839" s="89"/>
      <c r="ASP839" s="508"/>
      <c r="ASQ839" s="508"/>
      <c r="ASR839" s="508"/>
      <c r="ASS839" s="508"/>
      <c r="AST839" s="508"/>
      <c r="ASU839" s="508"/>
      <c r="ASV839" s="508"/>
      <c r="ASW839" s="89"/>
      <c r="ASX839" s="89"/>
      <c r="ASY839" s="508"/>
      <c r="ASZ839" s="508"/>
      <c r="ATA839" s="89"/>
      <c r="ATB839" s="89"/>
      <c r="ATC839" s="508"/>
      <c r="ATD839" s="508"/>
      <c r="ATE839" s="508"/>
      <c r="ATF839" s="508"/>
      <c r="ATG839" s="508"/>
      <c r="ATH839" s="203"/>
      <c r="ATI839" s="107"/>
      <c r="ATJ839" s="508"/>
      <c r="ATK839" s="508"/>
      <c r="ATL839" s="508"/>
      <c r="ATM839" s="508"/>
      <c r="ATN839" s="508"/>
      <c r="ATO839" s="508"/>
      <c r="ATP839" s="508"/>
      <c r="ATQ839" s="168"/>
      <c r="ATR839" s="168"/>
      <c r="ATS839" s="168"/>
      <c r="ATT839" s="168"/>
      <c r="ATU839" s="168"/>
      <c r="ATV839" s="168"/>
      <c r="ATW839" s="168"/>
      <c r="ATX839" s="168"/>
      <c r="ATY839" s="168"/>
      <c r="ATZ839" s="168"/>
      <c r="AUA839" s="168"/>
      <c r="AUB839" s="168"/>
      <c r="AUC839" s="168"/>
      <c r="AUD839" s="168"/>
      <c r="AUE839" s="168"/>
      <c r="AUF839" s="168"/>
      <c r="AUG839" s="168"/>
      <c r="AUH839" s="168"/>
      <c r="AUI839" s="168"/>
      <c r="AUJ839" s="168"/>
      <c r="AUK839" s="168"/>
      <c r="AUL839" s="168"/>
      <c r="AUM839" s="168"/>
      <c r="AUN839" s="168"/>
      <c r="AUO839" s="168"/>
      <c r="AUP839" s="168"/>
      <c r="AUQ839" s="168"/>
      <c r="AUR839" s="168"/>
      <c r="AUS839" s="168"/>
      <c r="AUT839" s="168"/>
      <c r="AUU839" s="168"/>
      <c r="AUV839" s="168"/>
      <c r="AUW839" s="168"/>
      <c r="AUX839" s="168"/>
      <c r="AUY839" s="168"/>
      <c r="AUZ839" s="168"/>
      <c r="AVA839" s="168"/>
      <c r="AVB839" s="168"/>
      <c r="AVC839" s="168"/>
      <c r="AVD839" s="168"/>
      <c r="AVE839" s="168"/>
      <c r="AVF839" s="168"/>
      <c r="AVG839" s="168"/>
      <c r="AVH839" s="168"/>
      <c r="AVI839" s="508"/>
      <c r="AVJ839" s="508"/>
      <c r="AVK839" s="508"/>
      <c r="AVL839" s="508"/>
      <c r="AVM839" s="508"/>
      <c r="AVN839" s="508"/>
      <c r="AVO839" s="508"/>
      <c r="AVP839" s="508"/>
      <c r="AVQ839" s="508"/>
      <c r="AVR839" s="508"/>
      <c r="AVS839" s="508"/>
      <c r="AVT839" s="508"/>
      <c r="AVU839" s="508"/>
      <c r="AVV839" s="508"/>
      <c r="AVW839" s="508"/>
      <c r="AVX839" s="508"/>
      <c r="AVY839" s="508"/>
      <c r="AVZ839" s="508"/>
      <c r="AWA839" s="508"/>
      <c r="AWB839" s="508"/>
      <c r="AWC839" s="508"/>
      <c r="AWD839" s="508"/>
      <c r="AWE839" s="508"/>
      <c r="AWF839" s="508"/>
      <c r="AWG839" s="89"/>
      <c r="AWH839" s="89"/>
      <c r="AWI839" s="89"/>
      <c r="AWJ839" s="89"/>
      <c r="AWK839" s="89"/>
      <c r="AWL839" s="508"/>
      <c r="AWM839" s="508"/>
      <c r="AWN839" s="89"/>
      <c r="AWO839" s="89"/>
      <c r="AWP839" s="508"/>
      <c r="AWQ839" s="508"/>
      <c r="AWR839" s="89"/>
      <c r="AWS839" s="89"/>
      <c r="AWT839" s="508"/>
      <c r="AWU839" s="508"/>
      <c r="AWV839" s="508"/>
      <c r="AWW839" s="508"/>
      <c r="AWX839" s="508"/>
      <c r="AWY839" s="508"/>
      <c r="AWZ839" s="508"/>
      <c r="AXA839" s="89"/>
      <c r="AXB839" s="89"/>
      <c r="AXC839" s="508"/>
      <c r="AXD839" s="508"/>
      <c r="AXE839" s="89"/>
      <c r="AXF839" s="89"/>
      <c r="AXG839" s="508"/>
      <c r="AXH839" s="508"/>
      <c r="AXI839" s="508"/>
      <c r="AXJ839" s="508"/>
      <c r="AXK839" s="508"/>
      <c r="AXL839" s="203"/>
      <c r="AXM839" s="107"/>
      <c r="AXN839" s="508"/>
      <c r="AXO839" s="508"/>
      <c r="AXP839" s="508"/>
      <c r="AXQ839" s="508"/>
      <c r="AXR839" s="508"/>
      <c r="AXS839" s="508"/>
      <c r="AXT839" s="508"/>
      <c r="AXU839" s="168"/>
      <c r="AXV839" s="168"/>
      <c r="AXW839" s="168"/>
      <c r="AXX839" s="168"/>
      <c r="AXY839" s="168"/>
      <c r="AXZ839" s="168"/>
      <c r="AYA839" s="168"/>
      <c r="AYB839" s="168"/>
      <c r="AYC839" s="168"/>
      <c r="AYD839" s="168"/>
      <c r="AYE839" s="168"/>
      <c r="AYF839" s="168"/>
      <c r="AYG839" s="168"/>
      <c r="AYH839" s="168"/>
      <c r="AYI839" s="168"/>
      <c r="AYJ839" s="168"/>
      <c r="AYK839" s="168"/>
      <c r="AYL839" s="168"/>
      <c r="AYM839" s="168"/>
      <c r="AYN839" s="168"/>
      <c r="AYO839" s="168"/>
      <c r="AYP839" s="168"/>
      <c r="AYQ839" s="168"/>
      <c r="AYR839" s="168"/>
      <c r="AYS839" s="168"/>
      <c r="AYT839" s="168"/>
      <c r="AYU839" s="168"/>
      <c r="AYV839" s="168"/>
      <c r="AYW839" s="168"/>
      <c r="AYX839" s="168"/>
      <c r="AYY839" s="168"/>
      <c r="AYZ839" s="168"/>
      <c r="AZA839" s="168"/>
      <c r="AZB839" s="168"/>
      <c r="AZC839" s="168"/>
      <c r="AZD839" s="168"/>
      <c r="AZE839" s="168"/>
      <c r="AZF839" s="168"/>
      <c r="AZG839" s="168"/>
      <c r="AZH839" s="168"/>
      <c r="AZI839" s="168"/>
      <c r="AZJ839" s="168"/>
      <c r="AZK839" s="168"/>
      <c r="AZL839" s="168"/>
      <c r="AZM839" s="508"/>
      <c r="AZN839" s="508"/>
      <c r="AZO839" s="508"/>
      <c r="AZP839" s="508"/>
      <c r="AZQ839" s="508"/>
      <c r="AZR839" s="508"/>
      <c r="AZS839" s="508"/>
      <c r="AZT839" s="508"/>
      <c r="AZU839" s="508"/>
      <c r="AZV839" s="508"/>
      <c r="AZW839" s="508"/>
      <c r="AZX839" s="508"/>
      <c r="AZY839" s="508"/>
      <c r="AZZ839" s="508"/>
      <c r="BAA839" s="508"/>
      <c r="BAB839" s="508"/>
      <c r="BAC839" s="508"/>
      <c r="BAD839" s="508"/>
      <c r="BAE839" s="508"/>
      <c r="BAF839" s="508"/>
      <c r="BAG839" s="508"/>
      <c r="BAH839" s="508"/>
      <c r="BAI839" s="508"/>
      <c r="BAJ839" s="508"/>
      <c r="BAK839" s="89"/>
      <c r="BAL839" s="89"/>
      <c r="BAM839" s="89"/>
      <c r="BAN839" s="89"/>
      <c r="BAO839" s="89"/>
      <c r="BAP839" s="508"/>
      <c r="BAQ839" s="508"/>
      <c r="BAR839" s="89"/>
      <c r="BAS839" s="89"/>
      <c r="BAT839" s="508"/>
      <c r="BAU839" s="508"/>
      <c r="BAV839" s="89"/>
      <c r="BAW839" s="89"/>
      <c r="BAX839" s="508"/>
      <c r="BAY839" s="508"/>
      <c r="BAZ839" s="508"/>
      <c r="BBA839" s="508"/>
      <c r="BBB839" s="508"/>
      <c r="BBC839" s="508"/>
      <c r="BBD839" s="508"/>
      <c r="BBE839" s="89"/>
      <c r="BBF839" s="89"/>
      <c r="BBG839" s="508"/>
      <c r="BBH839" s="508"/>
      <c r="BBI839" s="89"/>
      <c r="BBJ839" s="89"/>
      <c r="BBK839" s="508"/>
      <c r="BBL839" s="508"/>
      <c r="BBM839" s="508"/>
      <c r="BBN839" s="508"/>
      <c r="BBO839" s="508"/>
      <c r="BBP839" s="203"/>
      <c r="BBQ839" s="107"/>
      <c r="BBR839" s="508"/>
      <c r="BBS839" s="508"/>
      <c r="BBT839" s="508"/>
      <c r="BBU839" s="508"/>
      <c r="BBV839" s="508"/>
      <c r="BBW839" s="508"/>
      <c r="BBX839" s="508"/>
      <c r="BBY839" s="168"/>
      <c r="BBZ839" s="168"/>
      <c r="BCA839" s="168"/>
      <c r="BCB839" s="168"/>
      <c r="BCC839" s="168"/>
      <c r="BCD839" s="168"/>
      <c r="BCE839" s="168"/>
      <c r="BCF839" s="168"/>
      <c r="BCG839" s="168"/>
      <c r="BCH839" s="168"/>
      <c r="BCI839" s="168"/>
      <c r="BCJ839" s="168"/>
      <c r="BCK839" s="168"/>
      <c r="BCL839" s="168"/>
      <c r="BCM839" s="168"/>
      <c r="BCN839" s="168"/>
      <c r="BCO839" s="168"/>
      <c r="BCP839" s="168"/>
      <c r="BCQ839" s="168"/>
      <c r="BCR839" s="168"/>
      <c r="BCS839" s="168"/>
      <c r="BCT839" s="168"/>
      <c r="BCU839" s="168"/>
      <c r="BCV839" s="168"/>
      <c r="BCW839" s="168"/>
      <c r="BCX839" s="168"/>
      <c r="BCY839" s="168"/>
      <c r="BCZ839" s="168"/>
      <c r="BDA839" s="168"/>
      <c r="BDB839" s="168"/>
      <c r="BDC839" s="168"/>
      <c r="BDD839" s="168"/>
      <c r="BDE839" s="168"/>
      <c r="BDF839" s="168"/>
      <c r="BDG839" s="168"/>
      <c r="BDH839" s="168"/>
      <c r="BDI839" s="168"/>
      <c r="BDJ839" s="168"/>
      <c r="BDK839" s="168"/>
      <c r="BDL839" s="168"/>
      <c r="BDM839" s="168"/>
      <c r="BDN839" s="168"/>
      <c r="BDO839" s="168"/>
      <c r="BDP839" s="168"/>
      <c r="BDQ839" s="508"/>
      <c r="BDR839" s="508"/>
      <c r="BDS839" s="508"/>
      <c r="BDT839" s="508"/>
      <c r="BDU839" s="508"/>
      <c r="BDV839" s="508"/>
      <c r="BDW839" s="508"/>
      <c r="BDX839" s="508"/>
      <c r="BDY839" s="508"/>
      <c r="BDZ839" s="508"/>
      <c r="BEA839" s="508"/>
      <c r="BEB839" s="508"/>
      <c r="BEC839" s="508"/>
      <c r="BED839" s="508"/>
      <c r="BEE839" s="508"/>
      <c r="BEF839" s="508"/>
      <c r="BEG839" s="508"/>
      <c r="BEH839" s="508"/>
      <c r="BEI839" s="508"/>
      <c r="BEJ839" s="508"/>
      <c r="BEK839" s="508"/>
      <c r="BEL839" s="508"/>
      <c r="BEM839" s="508"/>
      <c r="BEN839" s="508"/>
      <c r="BEO839" s="89"/>
      <c r="BEP839" s="89"/>
      <c r="BEQ839" s="89"/>
      <c r="BER839" s="89"/>
      <c r="BES839" s="89"/>
      <c r="BET839" s="508"/>
      <c r="BEU839" s="508"/>
      <c r="BEV839" s="89"/>
      <c r="BEW839" s="89"/>
      <c r="BEX839" s="508"/>
      <c r="BEY839" s="508"/>
      <c r="BEZ839" s="89"/>
      <c r="BFA839" s="89"/>
      <c r="BFB839" s="508"/>
      <c r="BFC839" s="508"/>
      <c r="BFD839" s="508"/>
      <c r="BFE839" s="508"/>
      <c r="BFF839" s="508"/>
      <c r="BFG839" s="508"/>
      <c r="BFH839" s="508"/>
      <c r="BFI839" s="89"/>
      <c r="BFJ839" s="89"/>
      <c r="BFK839" s="508"/>
      <c r="BFL839" s="508"/>
      <c r="BFM839" s="89"/>
      <c r="BFN839" s="89"/>
      <c r="BFO839" s="508"/>
      <c r="BFP839" s="508"/>
      <c r="BFQ839" s="508"/>
      <c r="BFR839" s="508"/>
      <c r="BFS839" s="508"/>
      <c r="BFT839" s="203"/>
      <c r="BFU839" s="107"/>
      <c r="BFV839" s="508"/>
      <c r="BFW839" s="508"/>
      <c r="BFX839" s="508"/>
      <c r="BFY839" s="508"/>
      <c r="BFZ839" s="508"/>
      <c r="BGA839" s="508"/>
      <c r="BGB839" s="508"/>
      <c r="BGC839" s="168"/>
      <c r="BGD839" s="168"/>
      <c r="BGE839" s="168"/>
      <c r="BGF839" s="168"/>
      <c r="BGG839" s="168"/>
      <c r="BGH839" s="168"/>
      <c r="BGI839" s="168"/>
      <c r="BGJ839" s="168"/>
      <c r="BGK839" s="168"/>
      <c r="BGL839" s="168"/>
      <c r="BGM839" s="168"/>
      <c r="BGN839" s="168"/>
      <c r="BGO839" s="168"/>
      <c r="BGP839" s="168"/>
      <c r="BGQ839" s="168"/>
      <c r="BGR839" s="168"/>
      <c r="BGS839" s="168"/>
      <c r="BGT839" s="168"/>
      <c r="BGU839" s="168"/>
      <c r="BGV839" s="168"/>
      <c r="BGW839" s="168"/>
      <c r="BGX839" s="168"/>
      <c r="BGY839" s="168"/>
      <c r="BGZ839" s="168"/>
      <c r="BHA839" s="168"/>
      <c r="BHB839" s="168"/>
      <c r="BHC839" s="168"/>
      <c r="BHD839" s="168"/>
      <c r="BHE839" s="168"/>
      <c r="BHF839" s="168"/>
      <c r="BHG839" s="168"/>
      <c r="BHH839" s="168"/>
      <c r="BHI839" s="168"/>
      <c r="BHJ839" s="168"/>
      <c r="BHK839" s="168"/>
      <c r="BHL839" s="168"/>
      <c r="BHM839" s="168"/>
      <c r="BHN839" s="168"/>
      <c r="BHO839" s="168"/>
      <c r="BHP839" s="168"/>
      <c r="BHQ839" s="168"/>
      <c r="BHR839" s="168"/>
      <c r="BHS839" s="168"/>
      <c r="BHT839" s="168"/>
      <c r="BHU839" s="508"/>
      <c r="BHV839" s="508"/>
      <c r="BHW839" s="508"/>
      <c r="BHX839" s="508"/>
      <c r="BHY839" s="508"/>
      <c r="BHZ839" s="508"/>
      <c r="BIA839" s="508"/>
      <c r="BIB839" s="508"/>
      <c r="BIC839" s="508"/>
      <c r="BID839" s="508"/>
      <c r="BIE839" s="508"/>
      <c r="BIF839" s="508"/>
      <c r="BIG839" s="508"/>
      <c r="BIH839" s="508"/>
      <c r="BII839" s="508"/>
      <c r="BIJ839" s="508"/>
      <c r="BIK839" s="508"/>
      <c r="BIL839" s="508"/>
      <c r="BIM839" s="508"/>
      <c r="BIN839" s="508"/>
      <c r="BIO839" s="508"/>
      <c r="BIP839" s="508"/>
      <c r="BIQ839" s="508"/>
      <c r="BIR839" s="508"/>
      <c r="BIS839" s="89"/>
      <c r="BIT839" s="89"/>
      <c r="BIU839" s="89"/>
      <c r="BIV839" s="89"/>
      <c r="BIW839" s="89"/>
      <c r="BIX839" s="508"/>
      <c r="BIY839" s="508"/>
      <c r="BIZ839" s="89"/>
      <c r="BJA839" s="89"/>
      <c r="BJB839" s="508"/>
      <c r="BJC839" s="508"/>
      <c r="BJD839" s="89"/>
      <c r="BJE839" s="89"/>
      <c r="BJF839" s="508"/>
      <c r="BJG839" s="508"/>
      <c r="BJH839" s="508"/>
      <c r="BJI839" s="508"/>
      <c r="BJJ839" s="508"/>
      <c r="BJK839" s="508"/>
      <c r="BJL839" s="508"/>
      <c r="BJM839" s="89"/>
      <c r="BJN839" s="89"/>
      <c r="BJO839" s="508"/>
      <c r="BJP839" s="508"/>
      <c r="BJQ839" s="89"/>
      <c r="BJR839" s="89"/>
      <c r="BJS839" s="508"/>
      <c r="BJT839" s="508"/>
      <c r="BJU839" s="508"/>
      <c r="BJV839" s="508"/>
      <c r="BJW839" s="508"/>
      <c r="BJX839" s="203"/>
      <c r="BJY839" s="107"/>
      <c r="BJZ839" s="508"/>
      <c r="BKA839" s="508"/>
      <c r="BKB839" s="508"/>
      <c r="BKC839" s="508"/>
      <c r="BKD839" s="508"/>
      <c r="BKE839" s="508"/>
      <c r="BKF839" s="508"/>
      <c r="BKG839" s="168"/>
      <c r="BKH839" s="168"/>
      <c r="BKI839" s="168"/>
      <c r="BKJ839" s="168"/>
      <c r="BKK839" s="168"/>
      <c r="BKL839" s="168"/>
      <c r="BKM839" s="168"/>
      <c r="BKN839" s="168"/>
      <c r="BKO839" s="168"/>
      <c r="BKP839" s="168"/>
      <c r="BKQ839" s="168"/>
      <c r="BKR839" s="168"/>
      <c r="BKS839" s="168"/>
      <c r="BKT839" s="168"/>
      <c r="BKU839" s="168"/>
      <c r="BKV839" s="168"/>
      <c r="BKW839" s="168"/>
      <c r="BKX839" s="168"/>
      <c r="BKY839" s="168"/>
      <c r="BKZ839" s="168"/>
      <c r="BLA839" s="168"/>
      <c r="BLB839" s="168"/>
      <c r="BLC839" s="168"/>
      <c r="BLD839" s="168"/>
      <c r="BLE839" s="168"/>
      <c r="BLF839" s="168"/>
      <c r="BLG839" s="168"/>
      <c r="BLH839" s="168"/>
      <c r="BLI839" s="168"/>
      <c r="BLJ839" s="168"/>
      <c r="BLK839" s="168"/>
      <c r="BLL839" s="168"/>
      <c r="BLM839" s="168"/>
      <c r="BLN839" s="168"/>
      <c r="BLO839" s="168"/>
      <c r="BLP839" s="168"/>
      <c r="BLQ839" s="168"/>
      <c r="BLR839" s="168"/>
      <c r="BLS839" s="168"/>
      <c r="BLT839" s="168"/>
      <c r="BLU839" s="168"/>
      <c r="BLV839" s="168"/>
      <c r="BLW839" s="168"/>
      <c r="BLX839" s="168"/>
      <c r="BLY839" s="508"/>
      <c r="BLZ839" s="508"/>
      <c r="BMA839" s="508"/>
      <c r="BMB839" s="508"/>
      <c r="BMC839" s="508"/>
      <c r="BMD839" s="508"/>
      <c r="BME839" s="508"/>
      <c r="BMF839" s="508"/>
      <c r="BMG839" s="508"/>
      <c r="BMH839" s="508"/>
      <c r="BMI839" s="508"/>
      <c r="BMJ839" s="508"/>
      <c r="BMK839" s="508"/>
      <c r="BML839" s="508"/>
      <c r="BMM839" s="508"/>
      <c r="BMN839" s="508"/>
      <c r="BMO839" s="508"/>
      <c r="BMP839" s="508"/>
      <c r="BMQ839" s="508"/>
      <c r="BMR839" s="508"/>
      <c r="BMS839" s="508"/>
      <c r="BMT839" s="508"/>
      <c r="BMU839" s="508"/>
      <c r="BMV839" s="508"/>
      <c r="BMW839" s="89"/>
      <c r="BMX839" s="89"/>
      <c r="BMY839" s="89"/>
      <c r="BMZ839" s="89"/>
      <c r="BNA839" s="89"/>
      <c r="BNB839" s="508"/>
      <c r="BNC839" s="508"/>
      <c r="BND839" s="89"/>
      <c r="BNE839" s="89"/>
      <c r="BNF839" s="508"/>
      <c r="BNG839" s="508"/>
      <c r="BNH839" s="89"/>
      <c r="BNI839" s="89"/>
      <c r="BNJ839" s="508"/>
      <c r="BNK839" s="508"/>
      <c r="BNL839" s="508"/>
      <c r="BNM839" s="508"/>
      <c r="BNN839" s="508"/>
      <c r="BNO839" s="508"/>
      <c r="BNP839" s="508"/>
      <c r="BNQ839" s="89"/>
      <c r="BNR839" s="89"/>
      <c r="BNS839" s="508"/>
      <c r="BNT839" s="508"/>
      <c r="BNU839" s="89"/>
      <c r="BNV839" s="89"/>
      <c r="BNW839" s="508"/>
      <c r="BNX839" s="508"/>
      <c r="BNY839" s="508"/>
      <c r="BNZ839" s="508"/>
      <c r="BOA839" s="508"/>
      <c r="BOB839" s="203"/>
      <c r="BOC839" s="107"/>
      <c r="BOD839" s="508"/>
      <c r="BOE839" s="508"/>
      <c r="BOF839" s="508"/>
      <c r="BOG839" s="508"/>
      <c r="BOH839" s="508"/>
      <c r="BOI839" s="508"/>
      <c r="BOJ839" s="508"/>
      <c r="BOK839" s="168"/>
      <c r="BOL839" s="168"/>
      <c r="BOM839" s="168"/>
      <c r="BON839" s="168"/>
      <c r="BOO839" s="168"/>
      <c r="BOP839" s="168"/>
      <c r="BOQ839" s="168"/>
      <c r="BOR839" s="168"/>
      <c r="BOS839" s="168"/>
      <c r="BOT839" s="168"/>
      <c r="BOU839" s="168"/>
      <c r="BOV839" s="168"/>
      <c r="BOW839" s="168"/>
      <c r="BOX839" s="168"/>
      <c r="BOY839" s="168"/>
      <c r="BOZ839" s="168"/>
      <c r="BPA839" s="168"/>
      <c r="BPB839" s="168"/>
      <c r="BPC839" s="168"/>
      <c r="BPD839" s="168"/>
      <c r="BPE839" s="168"/>
      <c r="BPF839" s="168"/>
      <c r="BPG839" s="168"/>
      <c r="BPH839" s="168"/>
      <c r="BPI839" s="168"/>
      <c r="BPJ839" s="168"/>
      <c r="BPK839" s="168"/>
      <c r="BPL839" s="168"/>
      <c r="BPM839" s="168"/>
      <c r="BPN839" s="168"/>
      <c r="BPO839" s="168"/>
      <c r="BPP839" s="168"/>
      <c r="BPQ839" s="168"/>
      <c r="BPR839" s="168"/>
      <c r="BPS839" s="168"/>
      <c r="BPT839" s="168"/>
      <c r="BPU839" s="168"/>
      <c r="BPV839" s="168"/>
      <c r="BPW839" s="168"/>
      <c r="BPX839" s="168"/>
      <c r="BPY839" s="168"/>
      <c r="BPZ839" s="168"/>
      <c r="BQA839" s="168"/>
      <c r="BQB839" s="168"/>
      <c r="BQC839" s="508"/>
      <c r="BQD839" s="508"/>
      <c r="BQE839" s="508"/>
      <c r="BQF839" s="508"/>
      <c r="BQG839" s="508"/>
      <c r="BQH839" s="508"/>
      <c r="BQI839" s="508"/>
      <c r="BQJ839" s="508"/>
      <c r="BQK839" s="508"/>
      <c r="BQL839" s="508"/>
      <c r="BQM839" s="508"/>
      <c r="BQN839" s="508"/>
      <c r="BQO839" s="508"/>
      <c r="BQP839" s="508"/>
      <c r="BQQ839" s="508"/>
      <c r="BQR839" s="508"/>
      <c r="BQS839" s="508"/>
      <c r="BQT839" s="508"/>
      <c r="BQU839" s="508"/>
      <c r="BQV839" s="508"/>
      <c r="BQW839" s="508"/>
      <c r="BQX839" s="508"/>
      <c r="BQY839" s="508"/>
      <c r="BQZ839" s="508"/>
      <c r="BRA839" s="89"/>
      <c r="BRB839" s="89"/>
      <c r="BRC839" s="89"/>
      <c r="BRD839" s="89"/>
      <c r="BRE839" s="89"/>
      <c r="BRF839" s="508"/>
      <c r="BRG839" s="508"/>
      <c r="BRH839" s="89"/>
      <c r="BRI839" s="89"/>
      <c r="BRJ839" s="508"/>
      <c r="BRK839" s="508"/>
      <c r="BRL839" s="89"/>
      <c r="BRM839" s="89"/>
      <c r="BRN839" s="508"/>
      <c r="BRO839" s="508"/>
      <c r="BRP839" s="508"/>
      <c r="BRQ839" s="508"/>
      <c r="BRR839" s="508"/>
      <c r="BRS839" s="508"/>
      <c r="BRT839" s="508"/>
      <c r="BRU839" s="89"/>
      <c r="BRV839" s="89"/>
      <c r="BRW839" s="508"/>
      <c r="BRX839" s="508"/>
      <c r="BRY839" s="89"/>
      <c r="BRZ839" s="89"/>
      <c r="BSA839" s="508"/>
      <c r="BSB839" s="508"/>
      <c r="BSC839" s="508"/>
      <c r="BSD839" s="508"/>
      <c r="BSE839" s="508"/>
      <c r="BSF839" s="203"/>
      <c r="BSG839" s="107"/>
      <c r="BSH839" s="508"/>
      <c r="BSI839" s="508"/>
      <c r="BSJ839" s="508"/>
      <c r="BSK839" s="508"/>
      <c r="BSL839" s="508"/>
      <c r="BSM839" s="508"/>
      <c r="BSN839" s="508"/>
      <c r="BSO839" s="168"/>
      <c r="BSP839" s="168"/>
      <c r="BSQ839" s="168"/>
      <c r="BSR839" s="168"/>
      <c r="BSS839" s="168"/>
      <c r="BST839" s="168"/>
      <c r="BSU839" s="168"/>
      <c r="BSV839" s="168"/>
      <c r="BSW839" s="168"/>
      <c r="BSX839" s="168"/>
      <c r="BSY839" s="168"/>
      <c r="BSZ839" s="168"/>
      <c r="BTA839" s="168"/>
      <c r="BTB839" s="168"/>
      <c r="BTC839" s="168"/>
      <c r="BTD839" s="168"/>
      <c r="BTE839" s="168"/>
      <c r="BTF839" s="168"/>
      <c r="BTG839" s="168"/>
      <c r="BTH839" s="168"/>
      <c r="BTI839" s="168"/>
      <c r="BTJ839" s="168"/>
      <c r="BTK839" s="168"/>
      <c r="BTL839" s="168"/>
      <c r="BTM839" s="168"/>
      <c r="BTN839" s="168"/>
      <c r="BTO839" s="168"/>
      <c r="BTP839" s="168"/>
      <c r="BTQ839" s="168"/>
      <c r="BTR839" s="168"/>
      <c r="BTS839" s="168"/>
      <c r="BTT839" s="168"/>
      <c r="BTU839" s="168"/>
      <c r="BTV839" s="168"/>
      <c r="BTW839" s="168"/>
      <c r="BTX839" s="168"/>
      <c r="BTY839" s="168"/>
      <c r="BTZ839" s="168"/>
      <c r="BUA839" s="168"/>
      <c r="BUB839" s="168"/>
      <c r="BUC839" s="168"/>
      <c r="BUD839" s="168"/>
      <c r="BUE839" s="168"/>
      <c r="BUF839" s="168"/>
      <c r="BUG839" s="508"/>
      <c r="BUH839" s="508"/>
      <c r="BUI839" s="508"/>
      <c r="BUJ839" s="508"/>
      <c r="BUK839" s="508"/>
      <c r="BUL839" s="508"/>
      <c r="BUM839" s="508"/>
      <c r="BUN839" s="508"/>
      <c r="BUO839" s="508"/>
      <c r="BUP839" s="508"/>
      <c r="BUQ839" s="508"/>
      <c r="BUR839" s="508"/>
      <c r="BUS839" s="508"/>
      <c r="BUT839" s="508"/>
      <c r="BUU839" s="508"/>
      <c r="BUV839" s="508"/>
      <c r="BUW839" s="508"/>
      <c r="BUX839" s="508"/>
      <c r="BUY839" s="508"/>
      <c r="BUZ839" s="508"/>
      <c r="BVA839" s="508"/>
      <c r="BVB839" s="508"/>
      <c r="BVC839" s="508"/>
      <c r="BVD839" s="508"/>
      <c r="BVE839" s="89"/>
      <c r="BVF839" s="89"/>
      <c r="BVG839" s="89"/>
      <c r="BVH839" s="89"/>
      <c r="BVI839" s="89"/>
      <c r="BVJ839" s="508"/>
      <c r="BVK839" s="508"/>
      <c r="BVL839" s="89"/>
      <c r="BVM839" s="89"/>
      <c r="BVN839" s="508"/>
      <c r="BVO839" s="508"/>
      <c r="BVP839" s="89"/>
      <c r="BVQ839" s="89"/>
      <c r="BVR839" s="508"/>
      <c r="BVS839" s="508"/>
      <c r="BVT839" s="508"/>
      <c r="BVU839" s="508"/>
      <c r="BVV839" s="508"/>
      <c r="BVW839" s="508"/>
      <c r="BVX839" s="508"/>
      <c r="BVY839" s="89"/>
      <c r="BVZ839" s="89"/>
      <c r="BWA839" s="508"/>
      <c r="BWB839" s="508"/>
      <c r="BWC839" s="89"/>
      <c r="BWD839" s="89"/>
      <c r="BWE839" s="508"/>
      <c r="BWF839" s="508"/>
      <c r="BWG839" s="508"/>
      <c r="BWH839" s="508"/>
      <c r="BWI839" s="508"/>
      <c r="BWJ839" s="203"/>
      <c r="BWK839" s="107"/>
      <c r="BWL839" s="508"/>
      <c r="BWM839" s="508"/>
      <c r="BWN839" s="508"/>
      <c r="BWO839" s="508"/>
      <c r="BWP839" s="508"/>
      <c r="BWQ839" s="508"/>
      <c r="BWR839" s="508"/>
      <c r="BWS839" s="168"/>
      <c r="BWT839" s="168"/>
      <c r="BWU839" s="168"/>
      <c r="BWV839" s="168"/>
      <c r="BWW839" s="168"/>
      <c r="BWX839" s="168"/>
      <c r="BWY839" s="168"/>
      <c r="BWZ839" s="168"/>
      <c r="BXA839" s="168"/>
      <c r="BXB839" s="168"/>
      <c r="BXC839" s="168"/>
      <c r="BXD839" s="168"/>
      <c r="BXE839" s="168"/>
      <c r="BXF839" s="168"/>
      <c r="BXG839" s="168"/>
      <c r="BXH839" s="168"/>
      <c r="BXI839" s="168"/>
      <c r="BXJ839" s="168"/>
      <c r="BXK839" s="168"/>
      <c r="BXL839" s="168"/>
      <c r="BXM839" s="168"/>
      <c r="BXN839" s="168"/>
      <c r="BXO839" s="168"/>
      <c r="BXP839" s="168"/>
      <c r="BXQ839" s="168"/>
      <c r="BXR839" s="168"/>
      <c r="BXS839" s="168"/>
      <c r="BXT839" s="168"/>
      <c r="BXU839" s="168"/>
      <c r="BXV839" s="168"/>
      <c r="BXW839" s="168"/>
      <c r="BXX839" s="168"/>
      <c r="BXY839" s="168"/>
      <c r="BXZ839" s="168"/>
      <c r="BYA839" s="168"/>
      <c r="BYB839" s="168"/>
      <c r="BYC839" s="168"/>
      <c r="BYD839" s="168"/>
      <c r="BYE839" s="168"/>
      <c r="BYF839" s="168"/>
      <c r="BYG839" s="168"/>
      <c r="BYH839" s="168"/>
      <c r="BYI839" s="168"/>
      <c r="BYJ839" s="168"/>
      <c r="BYK839" s="508"/>
      <c r="BYL839" s="508"/>
      <c r="BYM839" s="508"/>
      <c r="BYN839" s="508"/>
      <c r="BYO839" s="508"/>
      <c r="BYP839" s="508"/>
      <c r="BYQ839" s="508"/>
      <c r="BYR839" s="508"/>
      <c r="BYS839" s="508"/>
      <c r="BYT839" s="508"/>
      <c r="BYU839" s="508"/>
      <c r="BYV839" s="508"/>
      <c r="BYW839" s="508"/>
      <c r="BYX839" s="508"/>
      <c r="BYY839" s="508"/>
      <c r="BYZ839" s="508"/>
      <c r="BZA839" s="508"/>
      <c r="BZB839" s="508"/>
      <c r="BZC839" s="508"/>
      <c r="BZD839" s="508"/>
      <c r="BZE839" s="508"/>
      <c r="BZF839" s="508"/>
      <c r="BZG839" s="508"/>
      <c r="BZH839" s="508"/>
      <c r="BZI839" s="89"/>
      <c r="BZJ839" s="89"/>
      <c r="BZK839" s="89"/>
      <c r="BZL839" s="89"/>
      <c r="BZM839" s="89"/>
      <c r="BZN839" s="508"/>
      <c r="BZO839" s="508"/>
      <c r="BZP839" s="89"/>
      <c r="BZQ839" s="89"/>
      <c r="BZR839" s="508"/>
      <c r="BZS839" s="508"/>
      <c r="BZT839" s="89"/>
      <c r="BZU839" s="89"/>
      <c r="BZV839" s="508"/>
      <c r="BZW839" s="508"/>
      <c r="BZX839" s="508"/>
      <c r="BZY839" s="508"/>
      <c r="BZZ839" s="508"/>
      <c r="CAA839" s="508"/>
      <c r="CAB839" s="508"/>
      <c r="CAC839" s="89"/>
      <c r="CAD839" s="89"/>
      <c r="CAE839" s="508"/>
      <c r="CAF839" s="508"/>
      <c r="CAG839" s="89"/>
      <c r="CAH839" s="89"/>
      <c r="CAI839" s="508"/>
      <c r="CAJ839" s="508"/>
      <c r="CAK839" s="508"/>
      <c r="CAL839" s="508"/>
      <c r="CAM839" s="508"/>
      <c r="CAN839" s="203"/>
      <c r="CAO839" s="107"/>
      <c r="CAP839" s="508"/>
      <c r="CAQ839" s="508"/>
      <c r="CAR839" s="508"/>
      <c r="CAS839" s="508"/>
      <c r="CAT839" s="508"/>
      <c r="CAU839" s="508"/>
      <c r="CAV839" s="508"/>
      <c r="CAW839" s="168"/>
      <c r="CAX839" s="168"/>
      <c r="CAY839" s="168"/>
      <c r="CAZ839" s="168"/>
      <c r="CBA839" s="168"/>
      <c r="CBB839" s="168"/>
      <c r="CBC839" s="168"/>
      <c r="CBD839" s="168"/>
      <c r="CBE839" s="168"/>
      <c r="CBF839" s="168"/>
      <c r="CBG839" s="168"/>
      <c r="CBH839" s="168"/>
      <c r="CBI839" s="168"/>
      <c r="CBJ839" s="168"/>
      <c r="CBK839" s="168"/>
      <c r="CBL839" s="168"/>
      <c r="CBM839" s="168"/>
      <c r="CBN839" s="168"/>
      <c r="CBO839" s="168"/>
      <c r="CBP839" s="168"/>
      <c r="CBQ839" s="168"/>
      <c r="CBR839" s="168"/>
      <c r="CBS839" s="168"/>
      <c r="CBT839" s="168"/>
      <c r="CBU839" s="168"/>
      <c r="CBV839" s="168"/>
      <c r="CBW839" s="168"/>
      <c r="CBX839" s="168"/>
      <c r="CBY839" s="168"/>
      <c r="CBZ839" s="168"/>
      <c r="CCA839" s="168"/>
      <c r="CCB839" s="168"/>
      <c r="CCC839" s="168"/>
      <c r="CCD839" s="168"/>
      <c r="CCE839" s="168"/>
      <c r="CCF839" s="168"/>
      <c r="CCG839" s="168"/>
      <c r="CCH839" s="168"/>
      <c r="CCI839" s="168"/>
      <c r="CCJ839" s="168"/>
      <c r="CCK839" s="168"/>
      <c r="CCL839" s="168"/>
      <c r="CCM839" s="168"/>
      <c r="CCN839" s="168"/>
      <c r="CCO839" s="508"/>
      <c r="CCP839" s="508"/>
      <c r="CCQ839" s="508"/>
      <c r="CCR839" s="508"/>
      <c r="CCS839" s="508"/>
      <c r="CCT839" s="508"/>
      <c r="CCU839" s="508"/>
      <c r="CCV839" s="508"/>
      <c r="CCW839" s="508"/>
      <c r="CCX839" s="508"/>
      <c r="CCY839" s="508"/>
      <c r="CCZ839" s="508"/>
      <c r="CDA839" s="508"/>
      <c r="CDB839" s="508"/>
      <c r="CDC839" s="508"/>
      <c r="CDD839" s="508"/>
      <c r="CDE839" s="508"/>
      <c r="CDF839" s="508"/>
      <c r="CDG839" s="508"/>
      <c r="CDH839" s="508"/>
      <c r="CDI839" s="508"/>
      <c r="CDJ839" s="508"/>
      <c r="CDK839" s="508"/>
      <c r="CDL839" s="508"/>
      <c r="CDM839" s="89"/>
      <c r="CDN839" s="89"/>
      <c r="CDO839" s="89"/>
      <c r="CDP839" s="89"/>
      <c r="CDQ839" s="89"/>
      <c r="CDR839" s="508"/>
      <c r="CDS839" s="508"/>
      <c r="CDT839" s="89"/>
      <c r="CDU839" s="89"/>
      <c r="CDV839" s="508"/>
      <c r="CDW839" s="508"/>
      <c r="CDX839" s="89"/>
      <c r="CDY839" s="89"/>
      <c r="CDZ839" s="508"/>
      <c r="CEA839" s="508"/>
      <c r="CEB839" s="508"/>
      <c r="CEC839" s="508"/>
      <c r="CED839" s="508"/>
      <c r="CEE839" s="508"/>
      <c r="CEF839" s="508"/>
      <c r="CEG839" s="89"/>
      <c r="CEH839" s="89"/>
      <c r="CEI839" s="508"/>
      <c r="CEJ839" s="508"/>
      <c r="CEK839" s="89"/>
      <c r="CEL839" s="89"/>
      <c r="CEM839" s="508"/>
      <c r="CEN839" s="508"/>
      <c r="CEO839" s="508"/>
      <c r="CEP839" s="508"/>
      <c r="CEQ839" s="508"/>
      <c r="CER839" s="203"/>
      <c r="CES839" s="107"/>
      <c r="CET839" s="508"/>
      <c r="CEU839" s="508"/>
      <c r="CEV839" s="508"/>
      <c r="CEW839" s="508"/>
      <c r="CEX839" s="508"/>
      <c r="CEY839" s="508"/>
      <c r="CEZ839" s="508"/>
      <c r="CFA839" s="168"/>
      <c r="CFB839" s="168"/>
      <c r="CFC839" s="168"/>
      <c r="CFD839" s="168"/>
      <c r="CFE839" s="168"/>
      <c r="CFF839" s="168"/>
      <c r="CFG839" s="168"/>
      <c r="CFH839" s="168"/>
      <c r="CFI839" s="168"/>
      <c r="CFJ839" s="168"/>
      <c r="CFK839" s="168"/>
      <c r="CFL839" s="168"/>
      <c r="CFM839" s="168"/>
      <c r="CFN839" s="168"/>
      <c r="CFO839" s="168"/>
      <c r="CFP839" s="168"/>
      <c r="CFQ839" s="168"/>
      <c r="CFR839" s="168"/>
      <c r="CFS839" s="168"/>
      <c r="CFT839" s="168"/>
      <c r="CFU839" s="168"/>
      <c r="CFV839" s="168"/>
      <c r="CFW839" s="168"/>
      <c r="CFX839" s="168"/>
      <c r="CFY839" s="168"/>
      <c r="CFZ839" s="168"/>
      <c r="CGA839" s="168"/>
      <c r="CGB839" s="168"/>
      <c r="CGC839" s="168"/>
      <c r="CGD839" s="168"/>
      <c r="CGE839" s="168"/>
      <c r="CGF839" s="168"/>
      <c r="CGG839" s="168"/>
      <c r="CGH839" s="168"/>
      <c r="CGI839" s="168"/>
      <c r="CGJ839" s="168"/>
      <c r="CGK839" s="168"/>
      <c r="CGL839" s="168"/>
      <c r="CGM839" s="168"/>
      <c r="CGN839" s="168"/>
      <c r="CGO839" s="168"/>
      <c r="CGP839" s="168"/>
      <c r="CGQ839" s="168"/>
      <c r="CGR839" s="168"/>
      <c r="CGS839" s="508"/>
      <c r="CGT839" s="508"/>
      <c r="CGU839" s="508"/>
      <c r="CGV839" s="508"/>
      <c r="CGW839" s="508"/>
      <c r="CGX839" s="508"/>
      <c r="CGY839" s="508"/>
      <c r="CGZ839" s="508"/>
      <c r="CHA839" s="508"/>
      <c r="CHB839" s="508"/>
      <c r="CHC839" s="508"/>
      <c r="CHD839" s="508"/>
      <c r="CHE839" s="508"/>
      <c r="CHF839" s="508"/>
      <c r="CHG839" s="508"/>
      <c r="CHH839" s="508"/>
      <c r="CHI839" s="508"/>
      <c r="CHJ839" s="508"/>
      <c r="CHK839" s="508"/>
      <c r="CHL839" s="508"/>
      <c r="CHM839" s="508"/>
      <c r="CHN839" s="508"/>
      <c r="CHO839" s="508"/>
      <c r="CHP839" s="508"/>
      <c r="CHQ839" s="89"/>
      <c r="CHR839" s="89"/>
      <c r="CHS839" s="89"/>
      <c r="CHT839" s="89"/>
      <c r="CHU839" s="89"/>
      <c r="CHV839" s="508"/>
      <c r="CHW839" s="508"/>
      <c r="CHX839" s="89"/>
      <c r="CHY839" s="89"/>
      <c r="CHZ839" s="508"/>
      <c r="CIA839" s="508"/>
      <c r="CIB839" s="89"/>
      <c r="CIC839" s="89"/>
      <c r="CID839" s="508"/>
      <c r="CIE839" s="508"/>
      <c r="CIF839" s="508"/>
      <c r="CIG839" s="508"/>
      <c r="CIH839" s="508"/>
      <c r="CII839" s="508"/>
      <c r="CIJ839" s="508"/>
      <c r="CIK839" s="89"/>
      <c r="CIL839" s="89"/>
      <c r="CIM839" s="508"/>
      <c r="CIN839" s="508"/>
      <c r="CIO839" s="89"/>
      <c r="CIP839" s="89"/>
      <c r="CIQ839" s="508"/>
      <c r="CIR839" s="508"/>
      <c r="CIS839" s="508"/>
      <c r="CIT839" s="508"/>
      <c r="CIU839" s="508"/>
      <c r="CIV839" s="203"/>
      <c r="CIW839" s="107"/>
      <c r="CIX839" s="508"/>
      <c r="CIY839" s="508"/>
      <c r="CIZ839" s="508"/>
      <c r="CJA839" s="508"/>
      <c r="CJB839" s="508"/>
      <c r="CJC839" s="508"/>
      <c r="CJD839" s="508"/>
      <c r="CJE839" s="168"/>
      <c r="CJF839" s="168"/>
      <c r="CJG839" s="168"/>
      <c r="CJH839" s="168"/>
      <c r="CJI839" s="168"/>
      <c r="CJJ839" s="168"/>
      <c r="CJK839" s="168"/>
      <c r="CJL839" s="168"/>
      <c r="CJM839" s="168"/>
      <c r="CJN839" s="168"/>
      <c r="CJO839" s="168"/>
      <c r="CJP839" s="168"/>
      <c r="CJQ839" s="168"/>
      <c r="CJR839" s="168"/>
      <c r="CJS839" s="168"/>
      <c r="CJT839" s="168"/>
      <c r="CJU839" s="168"/>
      <c r="CJV839" s="168"/>
      <c r="CJW839" s="168"/>
      <c r="CJX839" s="168"/>
      <c r="CJY839" s="168"/>
      <c r="CJZ839" s="168"/>
      <c r="CKA839" s="168"/>
      <c r="CKB839" s="168"/>
      <c r="CKC839" s="168"/>
      <c r="CKD839" s="168"/>
      <c r="CKE839" s="168"/>
      <c r="CKF839" s="168"/>
      <c r="CKG839" s="168"/>
      <c r="CKH839" s="168"/>
      <c r="CKI839" s="168"/>
      <c r="CKJ839" s="168"/>
      <c r="CKK839" s="168"/>
      <c r="CKL839" s="168"/>
      <c r="CKM839" s="168"/>
      <c r="CKN839" s="168"/>
      <c r="CKO839" s="168"/>
      <c r="CKP839" s="168"/>
      <c r="CKQ839" s="168"/>
      <c r="CKR839" s="168"/>
      <c r="CKS839" s="168"/>
      <c r="CKT839" s="168"/>
      <c r="CKU839" s="168"/>
      <c r="CKV839" s="168"/>
      <c r="CKW839" s="508"/>
      <c r="CKX839" s="508"/>
      <c r="CKY839" s="508"/>
      <c r="CKZ839" s="508"/>
      <c r="CLA839" s="508"/>
      <c r="CLB839" s="508"/>
      <c r="CLC839" s="508"/>
      <c r="CLD839" s="508"/>
      <c r="CLE839" s="508"/>
      <c r="CLF839" s="508"/>
      <c r="CLG839" s="508"/>
      <c r="CLH839" s="508"/>
      <c r="CLI839" s="508"/>
      <c r="CLJ839" s="508"/>
      <c r="CLK839" s="508"/>
      <c r="CLL839" s="508"/>
      <c r="CLM839" s="508"/>
      <c r="CLN839" s="508"/>
      <c r="CLO839" s="508"/>
      <c r="CLP839" s="508"/>
      <c r="CLQ839" s="508"/>
      <c r="CLR839" s="508"/>
      <c r="CLS839" s="508"/>
      <c r="CLT839" s="508"/>
      <c r="CLU839" s="89"/>
      <c r="CLV839" s="89"/>
      <c r="CLW839" s="89"/>
      <c r="CLX839" s="89"/>
      <c r="CLY839" s="89"/>
      <c r="CLZ839" s="508"/>
      <c r="CMA839" s="508"/>
      <c r="CMB839" s="89"/>
      <c r="CMC839" s="89"/>
      <c r="CMD839" s="508"/>
      <c r="CME839" s="508"/>
      <c r="CMF839" s="89"/>
      <c r="CMG839" s="89"/>
      <c r="CMH839" s="508"/>
      <c r="CMI839" s="508"/>
      <c r="CMJ839" s="508"/>
      <c r="CMK839" s="508"/>
      <c r="CML839" s="508"/>
      <c r="CMM839" s="508"/>
      <c r="CMN839" s="508"/>
      <c r="CMO839" s="89"/>
      <c r="CMP839" s="89"/>
      <c r="CMQ839" s="508"/>
      <c r="CMR839" s="508"/>
      <c r="CMS839" s="89"/>
      <c r="CMT839" s="89"/>
      <c r="CMU839" s="508"/>
      <c r="CMV839" s="508"/>
      <c r="CMW839" s="508"/>
      <c r="CMX839" s="508"/>
      <c r="CMY839" s="508"/>
      <c r="CMZ839" s="203"/>
      <c r="CNA839" s="107"/>
      <c r="CNB839" s="508"/>
      <c r="CNC839" s="508"/>
      <c r="CND839" s="508"/>
      <c r="CNE839" s="508"/>
      <c r="CNF839" s="508"/>
      <c r="CNG839" s="508"/>
      <c r="CNH839" s="508"/>
      <c r="CNI839" s="168"/>
      <c r="CNJ839" s="168"/>
      <c r="CNK839" s="168"/>
      <c r="CNL839" s="168"/>
      <c r="CNM839" s="168"/>
      <c r="CNN839" s="168"/>
      <c r="CNO839" s="168"/>
      <c r="CNP839" s="168"/>
      <c r="CNQ839" s="168"/>
      <c r="CNR839" s="168"/>
      <c r="CNS839" s="168"/>
      <c r="CNT839" s="168"/>
      <c r="CNU839" s="168"/>
      <c r="CNV839" s="168"/>
      <c r="CNW839" s="168"/>
      <c r="CNX839" s="168"/>
      <c r="CNY839" s="168"/>
      <c r="CNZ839" s="168"/>
      <c r="COA839" s="168"/>
      <c r="COB839" s="168"/>
      <c r="COC839" s="168"/>
      <c r="COD839" s="168"/>
      <c r="COE839" s="168"/>
      <c r="COF839" s="168"/>
      <c r="COG839" s="168"/>
      <c r="COH839" s="168"/>
      <c r="COI839" s="168"/>
      <c r="COJ839" s="168"/>
      <c r="COK839" s="168"/>
      <c r="COL839" s="168"/>
      <c r="COM839" s="168"/>
      <c r="CON839" s="168"/>
      <c r="COO839" s="168"/>
      <c r="COP839" s="168"/>
      <c r="COQ839" s="168"/>
      <c r="COR839" s="168"/>
      <c r="COS839" s="168"/>
      <c r="COT839" s="168"/>
      <c r="COU839" s="168"/>
      <c r="COV839" s="168"/>
      <c r="COW839" s="168"/>
      <c r="COX839" s="168"/>
      <c r="COY839" s="168"/>
      <c r="COZ839" s="168"/>
      <c r="CPA839" s="508"/>
      <c r="CPB839" s="508"/>
      <c r="CPC839" s="508"/>
      <c r="CPD839" s="508"/>
      <c r="CPE839" s="508"/>
      <c r="CPF839" s="508"/>
      <c r="CPG839" s="508"/>
      <c r="CPH839" s="508"/>
      <c r="CPI839" s="508"/>
      <c r="CPJ839" s="508"/>
      <c r="CPK839" s="508"/>
      <c r="CPL839" s="508"/>
      <c r="CPM839" s="508"/>
      <c r="CPN839" s="508"/>
      <c r="CPO839" s="508"/>
      <c r="CPP839" s="508"/>
      <c r="CPQ839" s="508"/>
      <c r="CPR839" s="508"/>
      <c r="CPS839" s="508"/>
      <c r="CPT839" s="508"/>
      <c r="CPU839" s="508"/>
      <c r="CPV839" s="508"/>
      <c r="CPW839" s="508"/>
      <c r="CPX839" s="508"/>
      <c r="CPY839" s="89"/>
      <c r="CPZ839" s="89"/>
      <c r="CQA839" s="89"/>
      <c r="CQB839" s="89"/>
      <c r="CQC839" s="89"/>
      <c r="CQD839" s="508"/>
      <c r="CQE839" s="508"/>
      <c r="CQF839" s="89"/>
      <c r="CQG839" s="89"/>
      <c r="CQH839" s="508"/>
      <c r="CQI839" s="508"/>
      <c r="CQJ839" s="89"/>
      <c r="CQK839" s="89"/>
      <c r="CQL839" s="508"/>
      <c r="CQM839" s="508"/>
      <c r="CQN839" s="508"/>
      <c r="CQO839" s="508"/>
      <c r="CQP839" s="508"/>
      <c r="CQQ839" s="508"/>
      <c r="CQR839" s="508"/>
      <c r="CQS839" s="89"/>
      <c r="CQT839" s="89"/>
      <c r="CQU839" s="508"/>
      <c r="CQV839" s="508"/>
      <c r="CQW839" s="89"/>
      <c r="CQX839" s="89"/>
      <c r="CQY839" s="508"/>
      <c r="CQZ839" s="508"/>
      <c r="CRA839" s="508"/>
      <c r="CRB839" s="508"/>
      <c r="CRC839" s="508"/>
      <c r="CRD839" s="203"/>
      <c r="CRE839" s="107"/>
      <c r="CRF839" s="508"/>
      <c r="CRG839" s="508"/>
      <c r="CRH839" s="508"/>
      <c r="CRI839" s="508"/>
      <c r="CRJ839" s="508"/>
      <c r="CRK839" s="508"/>
      <c r="CRL839" s="508"/>
      <c r="CRM839" s="168"/>
      <c r="CRN839" s="168"/>
      <c r="CRO839" s="168"/>
      <c r="CRP839" s="168"/>
      <c r="CRQ839" s="168"/>
      <c r="CRR839" s="168"/>
      <c r="CRS839" s="168"/>
      <c r="CRT839" s="168"/>
      <c r="CRU839" s="168"/>
      <c r="CRV839" s="168"/>
      <c r="CRW839" s="168"/>
      <c r="CRX839" s="168"/>
      <c r="CRY839" s="168"/>
      <c r="CRZ839" s="168"/>
      <c r="CSA839" s="168"/>
      <c r="CSB839" s="168"/>
      <c r="CSC839" s="168"/>
      <c r="CSD839" s="168"/>
      <c r="CSE839" s="168"/>
      <c r="CSF839" s="168"/>
      <c r="CSG839" s="168"/>
      <c r="CSH839" s="168"/>
      <c r="CSI839" s="168"/>
      <c r="CSJ839" s="168"/>
      <c r="CSK839" s="168"/>
      <c r="CSL839" s="168"/>
      <c r="CSM839" s="168"/>
      <c r="CSN839" s="168"/>
      <c r="CSO839" s="168"/>
      <c r="CSP839" s="168"/>
      <c r="CSQ839" s="168"/>
      <c r="CSR839" s="168"/>
      <c r="CSS839" s="168"/>
      <c r="CST839" s="168"/>
      <c r="CSU839" s="168"/>
      <c r="CSV839" s="168"/>
      <c r="CSW839" s="168"/>
      <c r="CSX839" s="168"/>
      <c r="CSY839" s="168"/>
      <c r="CSZ839" s="168"/>
      <c r="CTA839" s="168"/>
      <c r="CTB839" s="168"/>
      <c r="CTC839" s="168"/>
      <c r="CTD839" s="168"/>
      <c r="CTE839" s="508"/>
      <c r="CTF839" s="508"/>
      <c r="CTG839" s="508"/>
      <c r="CTH839" s="508"/>
      <c r="CTI839" s="508"/>
      <c r="CTJ839" s="508"/>
      <c r="CTK839" s="508"/>
      <c r="CTL839" s="508"/>
      <c r="CTM839" s="508"/>
      <c r="CTN839" s="508"/>
      <c r="CTO839" s="508"/>
      <c r="CTP839" s="508"/>
      <c r="CTQ839" s="508"/>
      <c r="CTR839" s="508"/>
      <c r="CTS839" s="508"/>
      <c r="CTT839" s="508"/>
      <c r="CTU839" s="508"/>
      <c r="CTV839" s="508"/>
      <c r="CTW839" s="508"/>
      <c r="CTX839" s="508"/>
      <c r="CTY839" s="508"/>
      <c r="CTZ839" s="508"/>
      <c r="CUA839" s="508"/>
      <c r="CUB839" s="508"/>
      <c r="CUC839" s="89"/>
      <c r="CUD839" s="89"/>
      <c r="CUE839" s="89"/>
      <c r="CUF839" s="89"/>
      <c r="CUG839" s="89"/>
      <c r="CUH839" s="508"/>
      <c r="CUI839" s="508"/>
      <c r="CUJ839" s="89"/>
      <c r="CUK839" s="89"/>
      <c r="CUL839" s="508"/>
      <c r="CUM839" s="508"/>
      <c r="CUN839" s="89"/>
      <c r="CUO839" s="89"/>
      <c r="CUP839" s="508"/>
      <c r="CUQ839" s="508"/>
      <c r="CUR839" s="508"/>
      <c r="CUS839" s="508"/>
      <c r="CUT839" s="508"/>
      <c r="CUU839" s="508"/>
      <c r="CUV839" s="508"/>
      <c r="CUW839" s="89"/>
      <c r="CUX839" s="89"/>
      <c r="CUY839" s="508"/>
      <c r="CUZ839" s="508"/>
      <c r="CVA839" s="89"/>
      <c r="CVB839" s="89"/>
      <c r="CVC839" s="508"/>
      <c r="CVD839" s="508"/>
      <c r="CVE839" s="508"/>
      <c r="CVF839" s="508"/>
      <c r="CVG839" s="508"/>
      <c r="CVH839" s="203"/>
      <c r="CVI839" s="107"/>
      <c r="CVJ839" s="508"/>
      <c r="CVK839" s="508"/>
      <c r="CVL839" s="508"/>
      <c r="CVM839" s="508"/>
      <c r="CVN839" s="508"/>
      <c r="CVO839" s="508"/>
      <c r="CVP839" s="508"/>
      <c r="CVQ839" s="168"/>
      <c r="CVR839" s="168"/>
      <c r="CVS839" s="168"/>
      <c r="CVT839" s="168"/>
      <c r="CVU839" s="168"/>
      <c r="CVV839" s="168"/>
      <c r="CVW839" s="168"/>
      <c r="CVX839" s="168"/>
      <c r="CVY839" s="168"/>
      <c r="CVZ839" s="168"/>
      <c r="CWA839" s="168"/>
      <c r="CWB839" s="168"/>
      <c r="CWC839" s="168"/>
      <c r="CWD839" s="168"/>
      <c r="CWE839" s="168"/>
      <c r="CWF839" s="168"/>
      <c r="CWG839" s="168"/>
      <c r="CWH839" s="168"/>
      <c r="CWI839" s="168"/>
      <c r="CWJ839" s="168"/>
      <c r="CWK839" s="168"/>
      <c r="CWL839" s="168"/>
      <c r="CWM839" s="168"/>
      <c r="CWN839" s="168"/>
      <c r="CWO839" s="168"/>
      <c r="CWP839" s="168"/>
      <c r="CWQ839" s="168"/>
      <c r="CWR839" s="168"/>
      <c r="CWS839" s="168"/>
      <c r="CWT839" s="168"/>
      <c r="CWU839" s="168"/>
      <c r="CWV839" s="168"/>
      <c r="CWW839" s="168"/>
      <c r="CWX839" s="168"/>
      <c r="CWY839" s="168"/>
      <c r="CWZ839" s="168"/>
      <c r="CXA839" s="168"/>
      <c r="CXB839" s="168"/>
      <c r="CXC839" s="168"/>
      <c r="CXD839" s="168"/>
      <c r="CXE839" s="168"/>
      <c r="CXF839" s="168"/>
      <c r="CXG839" s="168"/>
      <c r="CXH839" s="168"/>
      <c r="CXI839" s="508"/>
      <c r="CXJ839" s="508"/>
      <c r="CXK839" s="508"/>
      <c r="CXL839" s="508"/>
      <c r="CXM839" s="508"/>
      <c r="CXN839" s="508"/>
      <c r="CXO839" s="508"/>
      <c r="CXP839" s="508"/>
      <c r="CXQ839" s="508"/>
      <c r="CXR839" s="508"/>
      <c r="CXS839" s="508"/>
      <c r="CXT839" s="508"/>
      <c r="CXU839" s="508"/>
      <c r="CXV839" s="508"/>
      <c r="CXW839" s="508"/>
      <c r="CXX839" s="508"/>
      <c r="CXY839" s="508"/>
      <c r="CXZ839" s="508"/>
      <c r="CYA839" s="508"/>
      <c r="CYB839" s="508"/>
      <c r="CYC839" s="508"/>
      <c r="CYD839" s="508"/>
      <c r="CYE839" s="508"/>
      <c r="CYF839" s="508"/>
      <c r="CYG839" s="89"/>
      <c r="CYH839" s="89"/>
      <c r="CYI839" s="89"/>
      <c r="CYJ839" s="89"/>
      <c r="CYK839" s="89"/>
      <c r="CYL839" s="508"/>
      <c r="CYM839" s="508"/>
      <c r="CYN839" s="89"/>
      <c r="CYO839" s="89"/>
      <c r="CYP839" s="508"/>
      <c r="CYQ839" s="508"/>
      <c r="CYR839" s="89"/>
      <c r="CYS839" s="89"/>
      <c r="CYT839" s="508"/>
      <c r="CYU839" s="508"/>
      <c r="CYV839" s="508"/>
      <c r="CYW839" s="508"/>
      <c r="CYX839" s="508"/>
      <c r="CYY839" s="508"/>
      <c r="CYZ839" s="508"/>
      <c r="CZA839" s="89"/>
      <c r="CZB839" s="89"/>
      <c r="CZC839" s="508"/>
      <c r="CZD839" s="508"/>
      <c r="CZE839" s="89"/>
      <c r="CZF839" s="89"/>
      <c r="CZG839" s="508"/>
      <c r="CZH839" s="508"/>
      <c r="CZI839" s="508"/>
      <c r="CZJ839" s="508"/>
      <c r="CZK839" s="508"/>
      <c r="CZL839" s="203"/>
      <c r="CZM839" s="107"/>
      <c r="CZN839" s="508"/>
      <c r="CZO839" s="508"/>
      <c r="CZP839" s="508"/>
      <c r="CZQ839" s="508"/>
      <c r="CZR839" s="508"/>
      <c r="CZS839" s="508"/>
      <c r="CZT839" s="508"/>
      <c r="CZU839" s="168"/>
      <c r="CZV839" s="168"/>
      <c r="CZW839" s="168"/>
      <c r="CZX839" s="168"/>
      <c r="CZY839" s="168"/>
      <c r="CZZ839" s="168"/>
      <c r="DAA839" s="168"/>
      <c r="DAB839" s="168"/>
      <c r="DAC839" s="168"/>
      <c r="DAD839" s="168"/>
      <c r="DAE839" s="168"/>
      <c r="DAF839" s="168"/>
      <c r="DAG839" s="168"/>
      <c r="DAH839" s="168"/>
      <c r="DAI839" s="168"/>
      <c r="DAJ839" s="168"/>
      <c r="DAK839" s="168"/>
      <c r="DAL839" s="168"/>
      <c r="DAM839" s="168"/>
      <c r="DAN839" s="168"/>
      <c r="DAO839" s="168"/>
      <c r="DAP839" s="168"/>
      <c r="DAQ839" s="168"/>
      <c r="DAR839" s="168"/>
      <c r="DAS839" s="168"/>
      <c r="DAT839" s="168"/>
      <c r="DAU839" s="168"/>
      <c r="DAV839" s="168"/>
      <c r="DAW839" s="168"/>
      <c r="DAX839" s="168"/>
      <c r="DAY839" s="168"/>
      <c r="DAZ839" s="168"/>
      <c r="DBA839" s="168"/>
      <c r="DBB839" s="168"/>
      <c r="DBC839" s="168"/>
      <c r="DBD839" s="168"/>
      <c r="DBE839" s="168"/>
      <c r="DBF839" s="168"/>
      <c r="DBG839" s="168"/>
      <c r="DBH839" s="168"/>
      <c r="DBI839" s="168"/>
      <c r="DBJ839" s="168"/>
      <c r="DBK839" s="168"/>
      <c r="DBL839" s="168"/>
      <c r="DBM839" s="508"/>
      <c r="DBN839" s="508"/>
      <c r="DBO839" s="508"/>
      <c r="DBP839" s="508"/>
      <c r="DBQ839" s="508"/>
      <c r="DBR839" s="508"/>
      <c r="DBS839" s="508"/>
      <c r="DBT839" s="508"/>
      <c r="DBU839" s="508"/>
      <c r="DBV839" s="508"/>
      <c r="DBW839" s="508"/>
      <c r="DBX839" s="508"/>
      <c r="DBY839" s="508"/>
      <c r="DBZ839" s="508"/>
      <c r="DCA839" s="508"/>
      <c r="DCB839" s="508"/>
      <c r="DCC839" s="508"/>
      <c r="DCD839" s="508"/>
      <c r="DCE839" s="508"/>
      <c r="DCF839" s="508"/>
      <c r="DCG839" s="508"/>
      <c r="DCH839" s="508"/>
      <c r="DCI839" s="508"/>
      <c r="DCJ839" s="508"/>
      <c r="DCK839" s="89"/>
      <c r="DCL839" s="89"/>
      <c r="DCM839" s="89"/>
      <c r="DCN839" s="89"/>
      <c r="DCO839" s="89"/>
      <c r="DCP839" s="508"/>
      <c r="DCQ839" s="508"/>
      <c r="DCR839" s="89"/>
      <c r="DCS839" s="89"/>
      <c r="DCT839" s="508"/>
      <c r="DCU839" s="508"/>
      <c r="DCV839" s="89"/>
      <c r="DCW839" s="89"/>
      <c r="DCX839" s="508"/>
      <c r="DCY839" s="508"/>
      <c r="DCZ839" s="508"/>
      <c r="DDA839" s="508"/>
      <c r="DDB839" s="508"/>
      <c r="DDC839" s="508"/>
      <c r="DDD839" s="508"/>
      <c r="DDE839" s="89"/>
      <c r="DDF839" s="89"/>
      <c r="DDG839" s="508"/>
      <c r="DDH839" s="508"/>
      <c r="DDI839" s="89"/>
      <c r="DDJ839" s="89"/>
      <c r="DDK839" s="508"/>
      <c r="DDL839" s="508"/>
      <c r="DDM839" s="508"/>
      <c r="DDN839" s="508"/>
      <c r="DDO839" s="508"/>
      <c r="DDP839" s="203"/>
      <c r="DDQ839" s="107"/>
      <c r="DDR839" s="508"/>
      <c r="DDS839" s="508"/>
      <c r="DDT839" s="508"/>
      <c r="DDU839" s="508"/>
      <c r="DDV839" s="508"/>
      <c r="DDW839" s="508"/>
      <c r="DDX839" s="508"/>
      <c r="DDY839" s="168"/>
      <c r="DDZ839" s="168"/>
      <c r="DEA839" s="168"/>
      <c r="DEB839" s="168"/>
      <c r="DEC839" s="168"/>
      <c r="DED839" s="168"/>
      <c r="DEE839" s="168"/>
      <c r="DEF839" s="168"/>
      <c r="DEG839" s="168"/>
      <c r="DEH839" s="168"/>
      <c r="DEI839" s="168"/>
      <c r="DEJ839" s="168"/>
      <c r="DEK839" s="168"/>
      <c r="DEL839" s="168"/>
      <c r="DEM839" s="168"/>
      <c r="DEN839" s="168"/>
      <c r="DEO839" s="168"/>
      <c r="DEP839" s="168"/>
      <c r="DEQ839" s="168"/>
      <c r="DER839" s="168"/>
      <c r="DES839" s="168"/>
      <c r="DET839" s="168"/>
      <c r="DEU839" s="168"/>
      <c r="DEV839" s="168"/>
      <c r="DEW839" s="168"/>
      <c r="DEX839" s="168"/>
      <c r="DEY839" s="168"/>
      <c r="DEZ839" s="168"/>
      <c r="DFA839" s="168"/>
      <c r="DFB839" s="168"/>
      <c r="DFC839" s="168"/>
      <c r="DFD839" s="168"/>
      <c r="DFE839" s="168"/>
      <c r="DFF839" s="168"/>
      <c r="DFG839" s="168"/>
      <c r="DFH839" s="168"/>
      <c r="DFI839" s="168"/>
      <c r="DFJ839" s="168"/>
      <c r="DFK839" s="168"/>
      <c r="DFL839" s="168"/>
      <c r="DFM839" s="168"/>
      <c r="DFN839" s="168"/>
      <c r="DFO839" s="168"/>
      <c r="DFP839" s="168"/>
      <c r="DFQ839" s="508"/>
      <c r="DFR839" s="508"/>
      <c r="DFS839" s="508"/>
      <c r="DFT839" s="508"/>
      <c r="DFU839" s="508"/>
      <c r="DFV839" s="508"/>
      <c r="DFW839" s="508"/>
      <c r="DFX839" s="508"/>
      <c r="DFY839" s="508"/>
      <c r="DFZ839" s="508"/>
      <c r="DGA839" s="508"/>
      <c r="DGB839" s="508"/>
      <c r="DGC839" s="508"/>
      <c r="DGD839" s="508"/>
      <c r="DGE839" s="508"/>
      <c r="DGF839" s="508"/>
      <c r="DGG839" s="508"/>
      <c r="DGH839" s="508"/>
      <c r="DGI839" s="508"/>
      <c r="DGJ839" s="508"/>
      <c r="DGK839" s="508"/>
      <c r="DGL839" s="508"/>
      <c r="DGM839" s="508"/>
      <c r="DGN839" s="508"/>
      <c r="DGO839" s="89"/>
      <c r="DGP839" s="89"/>
      <c r="DGQ839" s="89"/>
      <c r="DGR839" s="89"/>
      <c r="DGS839" s="89"/>
      <c r="DGT839" s="508"/>
      <c r="DGU839" s="508"/>
      <c r="DGV839" s="89"/>
      <c r="DGW839" s="89"/>
      <c r="DGX839" s="508"/>
      <c r="DGY839" s="508"/>
      <c r="DGZ839" s="89"/>
      <c r="DHA839" s="89"/>
      <c r="DHB839" s="508"/>
      <c r="DHC839" s="508"/>
      <c r="DHD839" s="508"/>
      <c r="DHE839" s="508"/>
      <c r="DHF839" s="508"/>
      <c r="DHG839" s="508"/>
      <c r="DHH839" s="508"/>
      <c r="DHI839" s="89"/>
      <c r="DHJ839" s="89"/>
      <c r="DHK839" s="508"/>
      <c r="DHL839" s="508"/>
      <c r="DHM839" s="89"/>
      <c r="DHN839" s="89"/>
      <c r="DHO839" s="508"/>
      <c r="DHP839" s="508"/>
      <c r="DHQ839" s="508"/>
      <c r="DHR839" s="508"/>
      <c r="DHS839" s="508"/>
      <c r="DHT839" s="203"/>
      <c r="DHU839" s="107"/>
      <c r="DHV839" s="508"/>
      <c r="DHW839" s="508"/>
      <c r="DHX839" s="508"/>
      <c r="DHY839" s="508"/>
      <c r="DHZ839" s="508"/>
      <c r="DIA839" s="508"/>
      <c r="DIB839" s="508"/>
      <c r="DIC839" s="168"/>
      <c r="DID839" s="168"/>
      <c r="DIE839" s="168"/>
      <c r="DIF839" s="168"/>
      <c r="DIG839" s="168"/>
      <c r="DIH839" s="168"/>
      <c r="DII839" s="168"/>
      <c r="DIJ839" s="168"/>
      <c r="DIK839" s="168"/>
      <c r="DIL839" s="168"/>
      <c r="DIM839" s="168"/>
      <c r="DIN839" s="168"/>
      <c r="DIO839" s="168"/>
      <c r="DIP839" s="168"/>
      <c r="DIQ839" s="168"/>
      <c r="DIR839" s="168"/>
      <c r="DIS839" s="168"/>
      <c r="DIT839" s="168"/>
      <c r="DIU839" s="168"/>
      <c r="DIV839" s="168"/>
      <c r="DIW839" s="168"/>
      <c r="DIX839" s="168"/>
      <c r="DIY839" s="168"/>
      <c r="DIZ839" s="168"/>
      <c r="DJA839" s="168"/>
      <c r="DJB839" s="168"/>
      <c r="DJC839" s="168"/>
      <c r="DJD839" s="168"/>
      <c r="DJE839" s="168"/>
      <c r="DJF839" s="168"/>
      <c r="DJG839" s="168"/>
      <c r="DJH839" s="168"/>
      <c r="DJI839" s="168"/>
      <c r="DJJ839" s="168"/>
      <c r="DJK839" s="168"/>
      <c r="DJL839" s="168"/>
      <c r="DJM839" s="168"/>
      <c r="DJN839" s="168"/>
      <c r="DJO839" s="168"/>
      <c r="DJP839" s="168"/>
      <c r="DJQ839" s="168"/>
      <c r="DJR839" s="168"/>
      <c r="DJS839" s="168"/>
      <c r="DJT839" s="168"/>
      <c r="DJU839" s="508"/>
      <c r="DJV839" s="508"/>
      <c r="DJW839" s="508"/>
      <c r="DJX839" s="508"/>
      <c r="DJY839" s="508"/>
      <c r="DJZ839" s="508"/>
      <c r="DKA839" s="508"/>
      <c r="DKB839" s="508"/>
      <c r="DKC839" s="508"/>
      <c r="DKD839" s="508"/>
      <c r="DKE839" s="508"/>
      <c r="DKF839" s="508"/>
      <c r="DKG839" s="508"/>
      <c r="DKH839" s="508"/>
      <c r="DKI839" s="508"/>
      <c r="DKJ839" s="508"/>
      <c r="DKK839" s="508"/>
      <c r="DKL839" s="508"/>
      <c r="DKM839" s="508"/>
      <c r="DKN839" s="508"/>
      <c r="DKO839" s="508"/>
      <c r="DKP839" s="508"/>
      <c r="DKQ839" s="508"/>
      <c r="DKR839" s="508"/>
      <c r="DKS839" s="89"/>
      <c r="DKT839" s="89"/>
      <c r="DKU839" s="89"/>
      <c r="DKV839" s="89"/>
      <c r="DKW839" s="89"/>
      <c r="DKX839" s="508"/>
      <c r="DKY839" s="508"/>
      <c r="DKZ839" s="89"/>
      <c r="DLA839" s="89"/>
      <c r="DLB839" s="508"/>
      <c r="DLC839" s="508"/>
      <c r="DLD839" s="89"/>
      <c r="DLE839" s="89"/>
      <c r="DLF839" s="508"/>
      <c r="DLG839" s="508"/>
      <c r="DLH839" s="508"/>
      <c r="DLI839" s="508"/>
      <c r="DLJ839" s="508"/>
      <c r="DLK839" s="508"/>
      <c r="DLL839" s="508"/>
      <c r="DLM839" s="89"/>
      <c r="DLN839" s="89"/>
      <c r="DLO839" s="508"/>
      <c r="DLP839" s="508"/>
      <c r="DLQ839" s="89"/>
      <c r="DLR839" s="89"/>
      <c r="DLS839" s="508"/>
      <c r="DLT839" s="508"/>
      <c r="DLU839" s="508"/>
      <c r="DLV839" s="508"/>
      <c r="DLW839" s="508"/>
      <c r="DLX839" s="203"/>
      <c r="DLY839" s="107"/>
      <c r="DLZ839" s="508"/>
      <c r="DMA839" s="508"/>
      <c r="DMB839" s="508"/>
      <c r="DMC839" s="508"/>
      <c r="DMD839" s="508"/>
      <c r="DME839" s="508"/>
      <c r="DMF839" s="508"/>
      <c r="DMG839" s="168"/>
      <c r="DMH839" s="168"/>
      <c r="DMI839" s="168"/>
      <c r="DMJ839" s="168"/>
      <c r="DMK839" s="168"/>
      <c r="DML839" s="168"/>
      <c r="DMM839" s="168"/>
      <c r="DMN839" s="168"/>
      <c r="DMO839" s="168"/>
      <c r="DMP839" s="168"/>
      <c r="DMQ839" s="168"/>
      <c r="DMR839" s="168"/>
      <c r="DMS839" s="168"/>
      <c r="DMT839" s="168"/>
      <c r="DMU839" s="168"/>
      <c r="DMV839" s="168"/>
      <c r="DMW839" s="168"/>
      <c r="DMX839" s="168"/>
      <c r="DMY839" s="168"/>
      <c r="DMZ839" s="168"/>
      <c r="DNA839" s="168"/>
      <c r="DNB839" s="168"/>
      <c r="DNC839" s="168"/>
      <c r="DND839" s="168"/>
      <c r="DNE839" s="168"/>
      <c r="DNF839" s="168"/>
      <c r="DNG839" s="168"/>
      <c r="DNH839" s="168"/>
      <c r="DNI839" s="168"/>
      <c r="DNJ839" s="168"/>
      <c r="DNK839" s="168"/>
      <c r="DNL839" s="168"/>
      <c r="DNM839" s="168"/>
      <c r="DNN839" s="168"/>
      <c r="DNO839" s="168"/>
      <c r="DNP839" s="168"/>
      <c r="DNQ839" s="168"/>
      <c r="DNR839" s="168"/>
      <c r="DNS839" s="168"/>
      <c r="DNT839" s="168"/>
      <c r="DNU839" s="168"/>
      <c r="DNV839" s="168"/>
      <c r="DNW839" s="168"/>
      <c r="DNX839" s="168"/>
      <c r="DNY839" s="508"/>
      <c r="DNZ839" s="508"/>
      <c r="DOA839" s="508"/>
      <c r="DOB839" s="508"/>
      <c r="DOC839" s="508"/>
      <c r="DOD839" s="508"/>
      <c r="DOE839" s="508"/>
      <c r="DOF839" s="508"/>
      <c r="DOG839" s="508"/>
      <c r="DOH839" s="508"/>
      <c r="DOI839" s="508"/>
      <c r="DOJ839" s="508"/>
      <c r="DOK839" s="508"/>
      <c r="DOL839" s="508"/>
      <c r="DOM839" s="508"/>
      <c r="DON839" s="508"/>
      <c r="DOO839" s="508"/>
      <c r="DOP839" s="508"/>
      <c r="DOQ839" s="508"/>
      <c r="DOR839" s="508"/>
      <c r="DOS839" s="508"/>
      <c r="DOT839" s="508"/>
      <c r="DOU839" s="508"/>
      <c r="DOV839" s="508"/>
      <c r="DOW839" s="89"/>
      <c r="DOX839" s="89"/>
      <c r="DOY839" s="89"/>
      <c r="DOZ839" s="89"/>
      <c r="DPA839" s="89"/>
      <c r="DPB839" s="508"/>
      <c r="DPC839" s="508"/>
      <c r="DPD839" s="89"/>
      <c r="DPE839" s="89"/>
      <c r="DPF839" s="508"/>
      <c r="DPG839" s="508"/>
      <c r="DPH839" s="89"/>
      <c r="DPI839" s="89"/>
      <c r="DPJ839" s="508"/>
      <c r="DPK839" s="508"/>
      <c r="DPL839" s="508"/>
      <c r="DPM839" s="508"/>
      <c r="DPN839" s="508"/>
      <c r="DPO839" s="508"/>
      <c r="DPP839" s="508"/>
      <c r="DPQ839" s="89"/>
      <c r="DPR839" s="89"/>
      <c r="DPS839" s="508"/>
      <c r="DPT839" s="508"/>
      <c r="DPU839" s="89"/>
      <c r="DPV839" s="89"/>
      <c r="DPW839" s="508"/>
      <c r="DPX839" s="508"/>
      <c r="DPY839" s="508"/>
      <c r="DPZ839" s="508"/>
      <c r="DQA839" s="508"/>
      <c r="DQB839" s="203"/>
      <c r="DQC839" s="107"/>
      <c r="DQD839" s="508"/>
      <c r="DQE839" s="508"/>
      <c r="DQF839" s="508"/>
      <c r="DQG839" s="508"/>
      <c r="DQH839" s="508"/>
      <c r="DQI839" s="508"/>
      <c r="DQJ839" s="508"/>
      <c r="DQK839" s="168"/>
      <c r="DQL839" s="168"/>
      <c r="DQM839" s="168"/>
      <c r="DQN839" s="168"/>
      <c r="DQO839" s="168"/>
      <c r="DQP839" s="168"/>
      <c r="DQQ839" s="168"/>
      <c r="DQR839" s="168"/>
      <c r="DQS839" s="168"/>
      <c r="DQT839" s="168"/>
      <c r="DQU839" s="168"/>
      <c r="DQV839" s="168"/>
      <c r="DQW839" s="168"/>
      <c r="DQX839" s="168"/>
      <c r="DQY839" s="168"/>
      <c r="DQZ839" s="168"/>
      <c r="DRA839" s="168"/>
      <c r="DRB839" s="168"/>
      <c r="DRC839" s="168"/>
      <c r="DRD839" s="168"/>
      <c r="DRE839" s="168"/>
      <c r="DRF839" s="168"/>
      <c r="DRG839" s="168"/>
      <c r="DRH839" s="168"/>
      <c r="DRI839" s="168"/>
      <c r="DRJ839" s="168"/>
      <c r="DRK839" s="168"/>
      <c r="DRL839" s="168"/>
      <c r="DRM839" s="168"/>
      <c r="DRN839" s="168"/>
      <c r="DRO839" s="168"/>
      <c r="DRP839" s="168"/>
      <c r="DRQ839" s="168"/>
      <c r="DRR839" s="168"/>
      <c r="DRS839" s="168"/>
      <c r="DRT839" s="168"/>
      <c r="DRU839" s="168"/>
      <c r="DRV839" s="168"/>
      <c r="DRW839" s="168"/>
      <c r="DRX839" s="168"/>
      <c r="DRY839" s="168"/>
      <c r="DRZ839" s="168"/>
      <c r="DSA839" s="168"/>
      <c r="DSB839" s="168"/>
      <c r="DSC839" s="508"/>
      <c r="DSD839" s="508"/>
      <c r="DSE839" s="508"/>
      <c r="DSF839" s="508"/>
      <c r="DSG839" s="508"/>
      <c r="DSH839" s="508"/>
      <c r="DSI839" s="508"/>
      <c r="DSJ839" s="508"/>
      <c r="DSK839" s="508"/>
      <c r="DSL839" s="508"/>
      <c r="DSM839" s="508"/>
      <c r="DSN839" s="508"/>
      <c r="DSO839" s="508"/>
      <c r="DSP839" s="508"/>
      <c r="DSQ839" s="508"/>
      <c r="DSR839" s="508"/>
      <c r="DSS839" s="508"/>
      <c r="DST839" s="508"/>
      <c r="DSU839" s="508"/>
      <c r="DSV839" s="508"/>
      <c r="DSW839" s="508"/>
      <c r="DSX839" s="508"/>
      <c r="DSY839" s="508"/>
      <c r="DSZ839" s="508"/>
      <c r="DTA839" s="89"/>
      <c r="DTB839" s="89"/>
      <c r="DTC839" s="89"/>
      <c r="DTD839" s="89"/>
      <c r="DTE839" s="89"/>
      <c r="DTF839" s="508"/>
      <c r="DTG839" s="508"/>
      <c r="DTH839" s="89"/>
      <c r="DTI839" s="89"/>
      <c r="DTJ839" s="508"/>
      <c r="DTK839" s="508"/>
      <c r="DTL839" s="89"/>
      <c r="DTM839" s="89"/>
      <c r="DTN839" s="508"/>
      <c r="DTO839" s="508"/>
      <c r="DTP839" s="508"/>
      <c r="DTQ839" s="508"/>
      <c r="DTR839" s="508"/>
      <c r="DTS839" s="508"/>
      <c r="DTT839" s="508"/>
      <c r="DTU839" s="89"/>
      <c r="DTV839" s="89"/>
      <c r="DTW839" s="508"/>
      <c r="DTX839" s="508"/>
      <c r="DTY839" s="89"/>
      <c r="DTZ839" s="89"/>
      <c r="DUA839" s="508"/>
      <c r="DUB839" s="508"/>
      <c r="DUC839" s="508"/>
      <c r="DUD839" s="508"/>
      <c r="DUE839" s="508"/>
      <c r="DUF839" s="203"/>
      <c r="DUG839" s="107"/>
      <c r="DUH839" s="508"/>
      <c r="DUI839" s="508"/>
      <c r="DUJ839" s="508"/>
      <c r="DUK839" s="508"/>
      <c r="DUL839" s="508"/>
      <c r="DUM839" s="508"/>
      <c r="DUN839" s="508"/>
      <c r="DUO839" s="168"/>
      <c r="DUP839" s="168"/>
      <c r="DUQ839" s="168"/>
      <c r="DUR839" s="168"/>
      <c r="DUS839" s="168"/>
      <c r="DUT839" s="168"/>
      <c r="DUU839" s="168"/>
      <c r="DUV839" s="168"/>
      <c r="DUW839" s="168"/>
      <c r="DUX839" s="168"/>
      <c r="DUY839" s="168"/>
      <c r="DUZ839" s="168"/>
      <c r="DVA839" s="168"/>
      <c r="DVB839" s="168"/>
      <c r="DVC839" s="168"/>
      <c r="DVD839" s="168"/>
      <c r="DVE839" s="168"/>
      <c r="DVF839" s="168"/>
      <c r="DVG839" s="168"/>
      <c r="DVH839" s="168"/>
      <c r="DVI839" s="168"/>
      <c r="DVJ839" s="168"/>
      <c r="DVK839" s="168"/>
      <c r="DVL839" s="168"/>
      <c r="DVM839" s="168"/>
      <c r="DVN839" s="168"/>
      <c r="DVO839" s="168"/>
      <c r="DVP839" s="168"/>
      <c r="DVQ839" s="168"/>
      <c r="DVR839" s="168"/>
      <c r="DVS839" s="168"/>
      <c r="DVT839" s="168"/>
      <c r="DVU839" s="168"/>
      <c r="DVV839" s="168"/>
      <c r="DVW839" s="168"/>
      <c r="DVX839" s="168"/>
      <c r="DVY839" s="168"/>
      <c r="DVZ839" s="168"/>
      <c r="DWA839" s="168"/>
      <c r="DWB839" s="168"/>
      <c r="DWC839" s="168"/>
      <c r="DWD839" s="168"/>
      <c r="DWE839" s="168"/>
      <c r="DWF839" s="168"/>
      <c r="DWG839" s="508"/>
      <c r="DWH839" s="508"/>
      <c r="DWI839" s="508"/>
      <c r="DWJ839" s="508"/>
      <c r="DWK839" s="508"/>
      <c r="DWL839" s="508"/>
      <c r="DWM839" s="508"/>
      <c r="DWN839" s="508"/>
      <c r="DWO839" s="508"/>
      <c r="DWP839" s="508"/>
      <c r="DWQ839" s="508"/>
      <c r="DWR839" s="508"/>
      <c r="DWS839" s="508"/>
      <c r="DWT839" s="508"/>
      <c r="DWU839" s="508"/>
      <c r="DWV839" s="508"/>
      <c r="DWW839" s="508"/>
      <c r="DWX839" s="508"/>
      <c r="DWY839" s="508"/>
      <c r="DWZ839" s="508"/>
      <c r="DXA839" s="508"/>
      <c r="DXB839" s="508"/>
      <c r="DXC839" s="508"/>
      <c r="DXD839" s="508"/>
      <c r="DXE839" s="89"/>
      <c r="DXF839" s="89"/>
      <c r="DXG839" s="89"/>
      <c r="DXH839" s="89"/>
      <c r="DXI839" s="89"/>
      <c r="DXJ839" s="508"/>
      <c r="DXK839" s="508"/>
      <c r="DXL839" s="89"/>
      <c r="DXM839" s="89"/>
      <c r="DXN839" s="508"/>
      <c r="DXO839" s="508"/>
      <c r="DXP839" s="89"/>
      <c r="DXQ839" s="89"/>
      <c r="DXR839" s="508"/>
      <c r="DXS839" s="508"/>
      <c r="DXT839" s="508"/>
      <c r="DXU839" s="508"/>
      <c r="DXV839" s="508"/>
      <c r="DXW839" s="508"/>
      <c r="DXX839" s="508"/>
      <c r="DXY839" s="89"/>
      <c r="DXZ839" s="89"/>
      <c r="DYA839" s="508"/>
      <c r="DYB839" s="508"/>
      <c r="DYC839" s="89"/>
      <c r="DYD839" s="89"/>
      <c r="DYE839" s="508"/>
      <c r="DYF839" s="508"/>
      <c r="DYG839" s="508"/>
      <c r="DYH839" s="508"/>
      <c r="DYI839" s="508"/>
      <c r="DYJ839" s="203"/>
      <c r="DYK839" s="107"/>
      <c r="DYL839" s="508"/>
      <c r="DYM839" s="508"/>
      <c r="DYN839" s="508"/>
      <c r="DYO839" s="508"/>
      <c r="DYP839" s="508"/>
      <c r="DYQ839" s="508"/>
      <c r="DYR839" s="508"/>
      <c r="DYS839" s="168"/>
      <c r="DYT839" s="168"/>
      <c r="DYU839" s="168"/>
      <c r="DYV839" s="168"/>
      <c r="DYW839" s="168"/>
      <c r="DYX839" s="168"/>
      <c r="DYY839" s="168"/>
      <c r="DYZ839" s="168"/>
      <c r="DZA839" s="168"/>
      <c r="DZB839" s="168"/>
      <c r="DZC839" s="168"/>
      <c r="DZD839" s="168"/>
      <c r="DZE839" s="168"/>
      <c r="DZF839" s="168"/>
      <c r="DZG839" s="168"/>
      <c r="DZH839" s="168"/>
      <c r="DZI839" s="168"/>
      <c r="DZJ839" s="168"/>
      <c r="DZK839" s="168"/>
      <c r="DZL839" s="168"/>
      <c r="DZM839" s="168"/>
      <c r="DZN839" s="168"/>
      <c r="DZO839" s="168"/>
      <c r="DZP839" s="168"/>
      <c r="DZQ839" s="168"/>
      <c r="DZR839" s="168"/>
      <c r="DZS839" s="168"/>
      <c r="DZT839" s="168"/>
      <c r="DZU839" s="168"/>
      <c r="DZV839" s="168"/>
      <c r="DZW839" s="168"/>
      <c r="DZX839" s="168"/>
      <c r="DZY839" s="168"/>
      <c r="DZZ839" s="168"/>
      <c r="EAA839" s="168"/>
      <c r="EAB839" s="168"/>
      <c r="EAC839" s="168"/>
      <c r="EAD839" s="168"/>
      <c r="EAE839" s="168"/>
      <c r="EAF839" s="168"/>
      <c r="EAG839" s="168"/>
      <c r="EAH839" s="168"/>
      <c r="EAI839" s="168"/>
      <c r="EAJ839" s="168"/>
      <c r="EAK839" s="508"/>
      <c r="EAL839" s="508"/>
      <c r="EAM839" s="508"/>
      <c r="EAN839" s="508"/>
      <c r="EAO839" s="508"/>
      <c r="EAP839" s="508"/>
      <c r="EAQ839" s="508"/>
      <c r="EAR839" s="508"/>
      <c r="EAS839" s="508"/>
      <c r="EAT839" s="508"/>
      <c r="EAU839" s="508"/>
      <c r="EAV839" s="508"/>
      <c r="EAW839" s="508"/>
      <c r="EAX839" s="508"/>
      <c r="EAY839" s="508"/>
      <c r="EAZ839" s="508"/>
      <c r="EBA839" s="508"/>
      <c r="EBB839" s="508"/>
      <c r="EBC839" s="508"/>
      <c r="EBD839" s="508"/>
      <c r="EBE839" s="508"/>
      <c r="EBF839" s="508"/>
      <c r="EBG839" s="508"/>
      <c r="EBH839" s="508"/>
      <c r="EBI839" s="89"/>
      <c r="EBJ839" s="89"/>
      <c r="EBK839" s="89"/>
      <c r="EBL839" s="89"/>
      <c r="EBM839" s="89"/>
      <c r="EBN839" s="508"/>
      <c r="EBO839" s="508"/>
      <c r="EBP839" s="89"/>
      <c r="EBQ839" s="89"/>
      <c r="EBR839" s="508"/>
      <c r="EBS839" s="508"/>
      <c r="EBT839" s="89"/>
      <c r="EBU839" s="89"/>
      <c r="EBV839" s="508"/>
      <c r="EBW839" s="508"/>
      <c r="EBX839" s="508"/>
      <c r="EBY839" s="508"/>
      <c r="EBZ839" s="508"/>
      <c r="ECA839" s="508"/>
      <c r="ECB839" s="508"/>
      <c r="ECC839" s="89"/>
      <c r="ECD839" s="89"/>
      <c r="ECE839" s="508"/>
      <c r="ECF839" s="508"/>
      <c r="ECG839" s="89"/>
      <c r="ECH839" s="89"/>
      <c r="ECI839" s="508"/>
      <c r="ECJ839" s="508"/>
      <c r="ECK839" s="508"/>
      <c r="ECL839" s="508"/>
      <c r="ECM839" s="508"/>
      <c r="ECN839" s="203"/>
      <c r="ECO839" s="107"/>
      <c r="ECP839" s="508"/>
      <c r="ECQ839" s="508"/>
      <c r="ECR839" s="508"/>
      <c r="ECS839" s="508"/>
      <c r="ECT839" s="508"/>
      <c r="ECU839" s="508"/>
      <c r="ECV839" s="508"/>
      <c r="ECW839" s="168"/>
      <c r="ECX839" s="168"/>
      <c r="ECY839" s="168"/>
      <c r="ECZ839" s="168"/>
      <c r="EDA839" s="168"/>
      <c r="EDB839" s="168"/>
      <c r="EDC839" s="168"/>
      <c r="EDD839" s="168"/>
      <c r="EDE839" s="168"/>
      <c r="EDF839" s="168"/>
      <c r="EDG839" s="168"/>
      <c r="EDH839" s="168"/>
      <c r="EDI839" s="168"/>
      <c r="EDJ839" s="168"/>
      <c r="EDK839" s="168"/>
      <c r="EDL839" s="168"/>
      <c r="EDM839" s="168"/>
      <c r="EDN839" s="168"/>
      <c r="EDO839" s="168"/>
      <c r="EDP839" s="168"/>
      <c r="EDQ839" s="168"/>
      <c r="EDR839" s="168"/>
      <c r="EDS839" s="168"/>
      <c r="EDT839" s="168"/>
      <c r="EDU839" s="168"/>
      <c r="EDV839" s="168"/>
      <c r="EDW839" s="168"/>
      <c r="EDX839" s="168"/>
      <c r="EDY839" s="168"/>
      <c r="EDZ839" s="168"/>
      <c r="EEA839" s="168"/>
      <c r="EEB839" s="168"/>
      <c r="EEC839" s="168"/>
      <c r="EED839" s="168"/>
      <c r="EEE839" s="168"/>
      <c r="EEF839" s="168"/>
      <c r="EEG839" s="168"/>
      <c r="EEH839" s="168"/>
      <c r="EEI839" s="168"/>
      <c r="EEJ839" s="168"/>
      <c r="EEK839" s="168"/>
      <c r="EEL839" s="168"/>
      <c r="EEM839" s="168"/>
      <c r="EEN839" s="168"/>
      <c r="EEO839" s="508"/>
      <c r="EEP839" s="508"/>
      <c r="EEQ839" s="508"/>
      <c r="EER839" s="508"/>
      <c r="EES839" s="508"/>
      <c r="EET839" s="508"/>
      <c r="EEU839" s="508"/>
      <c r="EEV839" s="508"/>
      <c r="EEW839" s="508"/>
      <c r="EEX839" s="508"/>
      <c r="EEY839" s="508"/>
      <c r="EEZ839" s="508"/>
      <c r="EFA839" s="508"/>
      <c r="EFB839" s="508"/>
      <c r="EFC839" s="508"/>
      <c r="EFD839" s="508"/>
      <c r="EFE839" s="508"/>
      <c r="EFF839" s="508"/>
      <c r="EFG839" s="508"/>
      <c r="EFH839" s="508"/>
      <c r="EFI839" s="508"/>
      <c r="EFJ839" s="508"/>
      <c r="EFK839" s="508"/>
      <c r="EFL839" s="508"/>
      <c r="EFM839" s="89"/>
      <c r="EFN839" s="89"/>
      <c r="EFO839" s="89"/>
      <c r="EFP839" s="89"/>
      <c r="EFQ839" s="89"/>
      <c r="EFR839" s="508"/>
      <c r="EFS839" s="508"/>
      <c r="EFT839" s="89"/>
      <c r="EFU839" s="89"/>
      <c r="EFV839" s="508"/>
      <c r="EFW839" s="508"/>
      <c r="EFX839" s="89"/>
      <c r="EFY839" s="89"/>
      <c r="EFZ839" s="508"/>
      <c r="EGA839" s="508"/>
      <c r="EGB839" s="508"/>
      <c r="EGC839" s="508"/>
      <c r="EGD839" s="508"/>
      <c r="EGE839" s="508"/>
      <c r="EGF839" s="508"/>
      <c r="EGG839" s="89"/>
      <c r="EGH839" s="89"/>
      <c r="EGI839" s="508"/>
      <c r="EGJ839" s="508"/>
      <c r="EGK839" s="89"/>
      <c r="EGL839" s="89"/>
      <c r="EGM839" s="508"/>
      <c r="EGN839" s="508"/>
      <c r="EGO839" s="508"/>
      <c r="EGP839" s="508"/>
      <c r="EGQ839" s="508"/>
      <c r="EGR839" s="203"/>
      <c r="EGS839" s="107"/>
      <c r="EGT839" s="508"/>
      <c r="EGU839" s="508"/>
      <c r="EGV839" s="508"/>
      <c r="EGW839" s="508"/>
      <c r="EGX839" s="508"/>
      <c r="EGY839" s="508"/>
      <c r="EGZ839" s="508"/>
      <c r="EHA839" s="168"/>
      <c r="EHB839" s="168"/>
      <c r="EHC839" s="168"/>
      <c r="EHD839" s="168"/>
      <c r="EHE839" s="168"/>
      <c r="EHF839" s="168"/>
      <c r="EHG839" s="168"/>
      <c r="EHH839" s="168"/>
      <c r="EHI839" s="168"/>
      <c r="EHJ839" s="168"/>
      <c r="EHK839" s="168"/>
      <c r="EHL839" s="168"/>
      <c r="EHM839" s="168"/>
      <c r="EHN839" s="168"/>
      <c r="EHO839" s="168"/>
      <c r="EHP839" s="168"/>
      <c r="EHQ839" s="168"/>
      <c r="EHR839" s="168"/>
      <c r="EHS839" s="168"/>
      <c r="EHT839" s="168"/>
      <c r="EHU839" s="168"/>
      <c r="EHV839" s="168"/>
      <c r="EHW839" s="168"/>
      <c r="EHX839" s="168"/>
      <c r="EHY839" s="168"/>
      <c r="EHZ839" s="168"/>
      <c r="EIA839" s="168"/>
      <c r="EIB839" s="168"/>
      <c r="EIC839" s="168"/>
      <c r="EID839" s="168"/>
      <c r="EIE839" s="168"/>
      <c r="EIF839" s="168"/>
      <c r="EIG839" s="168"/>
      <c r="EIH839" s="168"/>
      <c r="EII839" s="168"/>
      <c r="EIJ839" s="168"/>
      <c r="EIK839" s="168"/>
      <c r="EIL839" s="168"/>
      <c r="EIM839" s="168"/>
      <c r="EIN839" s="168"/>
      <c r="EIO839" s="168"/>
      <c r="EIP839" s="168"/>
      <c r="EIQ839" s="168"/>
      <c r="EIR839" s="168"/>
      <c r="EIS839" s="508"/>
      <c r="EIT839" s="508"/>
      <c r="EIU839" s="508"/>
      <c r="EIV839" s="508"/>
      <c r="EIW839" s="508"/>
      <c r="EIX839" s="508"/>
      <c r="EIY839" s="508"/>
      <c r="EIZ839" s="508"/>
      <c r="EJA839" s="508"/>
      <c r="EJB839" s="508"/>
      <c r="EJC839" s="508"/>
      <c r="EJD839" s="508"/>
      <c r="EJE839" s="508"/>
      <c r="EJF839" s="508"/>
      <c r="EJG839" s="508"/>
      <c r="EJH839" s="508"/>
      <c r="EJI839" s="508"/>
      <c r="EJJ839" s="508"/>
      <c r="EJK839" s="508"/>
      <c r="EJL839" s="508"/>
      <c r="EJM839" s="508"/>
      <c r="EJN839" s="508"/>
      <c r="EJO839" s="508"/>
      <c r="EJP839" s="508"/>
      <c r="EJQ839" s="89"/>
      <c r="EJR839" s="89"/>
      <c r="EJS839" s="89"/>
      <c r="EJT839" s="89"/>
      <c r="EJU839" s="89"/>
      <c r="EJV839" s="508"/>
      <c r="EJW839" s="508"/>
      <c r="EJX839" s="89"/>
      <c r="EJY839" s="89"/>
      <c r="EJZ839" s="508"/>
      <c r="EKA839" s="508"/>
      <c r="EKB839" s="89"/>
      <c r="EKC839" s="89"/>
      <c r="EKD839" s="508"/>
      <c r="EKE839" s="508"/>
      <c r="EKF839" s="508"/>
      <c r="EKG839" s="508"/>
      <c r="EKH839" s="508"/>
      <c r="EKI839" s="508"/>
      <c r="EKJ839" s="508"/>
      <c r="EKK839" s="89"/>
      <c r="EKL839" s="89"/>
      <c r="EKM839" s="508"/>
      <c r="EKN839" s="508"/>
      <c r="EKO839" s="89"/>
      <c r="EKP839" s="89"/>
      <c r="EKQ839" s="508"/>
      <c r="EKR839" s="508"/>
      <c r="EKS839" s="508"/>
      <c r="EKT839" s="508"/>
      <c r="EKU839" s="508"/>
      <c r="EKV839" s="203"/>
      <c r="EKW839" s="107"/>
      <c r="EKX839" s="508"/>
      <c r="EKY839" s="508"/>
      <c r="EKZ839" s="508"/>
      <c r="ELA839" s="508"/>
      <c r="ELB839" s="508"/>
      <c r="ELC839" s="508"/>
      <c r="ELD839" s="508"/>
      <c r="ELE839" s="168"/>
      <c r="ELF839" s="168"/>
      <c r="ELG839" s="168"/>
      <c r="ELH839" s="168"/>
      <c r="ELI839" s="168"/>
      <c r="ELJ839" s="168"/>
      <c r="ELK839" s="168"/>
      <c r="ELL839" s="168"/>
      <c r="ELM839" s="168"/>
      <c r="ELN839" s="168"/>
      <c r="ELO839" s="168"/>
      <c r="ELP839" s="168"/>
      <c r="ELQ839" s="168"/>
      <c r="ELR839" s="168"/>
      <c r="ELS839" s="168"/>
      <c r="ELT839" s="168"/>
      <c r="ELU839" s="168"/>
      <c r="ELV839" s="168"/>
      <c r="ELW839" s="168"/>
      <c r="ELX839" s="168"/>
      <c r="ELY839" s="168"/>
      <c r="ELZ839" s="168"/>
      <c r="EMA839" s="168"/>
      <c r="EMB839" s="168"/>
      <c r="EMC839" s="168"/>
      <c r="EMD839" s="168"/>
      <c r="EME839" s="168"/>
      <c r="EMF839" s="168"/>
      <c r="EMG839" s="168"/>
      <c r="EMH839" s="168"/>
      <c r="EMI839" s="168"/>
      <c r="EMJ839" s="168"/>
      <c r="EMK839" s="168"/>
      <c r="EML839" s="168"/>
      <c r="EMM839" s="168"/>
      <c r="EMN839" s="168"/>
      <c r="EMO839" s="168"/>
      <c r="EMP839" s="168"/>
      <c r="EMQ839" s="168"/>
      <c r="EMR839" s="168"/>
      <c r="EMS839" s="168"/>
      <c r="EMT839" s="168"/>
      <c r="EMU839" s="168"/>
      <c r="EMV839" s="168"/>
      <c r="EMW839" s="508"/>
      <c r="EMX839" s="508"/>
      <c r="EMY839" s="508"/>
      <c r="EMZ839" s="508"/>
      <c r="ENA839" s="508"/>
      <c r="ENB839" s="508"/>
      <c r="ENC839" s="508"/>
      <c r="END839" s="508"/>
      <c r="ENE839" s="508"/>
      <c r="ENF839" s="508"/>
      <c r="ENG839" s="508"/>
      <c r="ENH839" s="508"/>
      <c r="ENI839" s="508"/>
      <c r="ENJ839" s="508"/>
      <c r="ENK839" s="508"/>
      <c r="ENL839" s="508"/>
      <c r="ENM839" s="508"/>
      <c r="ENN839" s="508"/>
      <c r="ENO839" s="508"/>
      <c r="ENP839" s="508"/>
      <c r="ENQ839" s="508"/>
      <c r="ENR839" s="508"/>
      <c r="ENS839" s="508"/>
      <c r="ENT839" s="508"/>
      <c r="ENU839" s="89"/>
      <c r="ENV839" s="89"/>
      <c r="ENW839" s="89"/>
      <c r="ENX839" s="89"/>
      <c r="ENY839" s="89"/>
      <c r="ENZ839" s="508"/>
      <c r="EOA839" s="508"/>
      <c r="EOB839" s="89"/>
      <c r="EOC839" s="89"/>
      <c r="EOD839" s="508"/>
      <c r="EOE839" s="508"/>
      <c r="EOF839" s="89"/>
      <c r="EOG839" s="89"/>
      <c r="EOH839" s="508"/>
      <c r="EOI839" s="508"/>
      <c r="EOJ839" s="508"/>
      <c r="EOK839" s="508"/>
      <c r="EOL839" s="508"/>
      <c r="EOM839" s="508"/>
      <c r="EON839" s="508"/>
      <c r="EOO839" s="89"/>
      <c r="EOP839" s="89"/>
      <c r="EOQ839" s="508"/>
      <c r="EOR839" s="508"/>
      <c r="EOS839" s="89"/>
      <c r="EOT839" s="89"/>
      <c r="EOU839" s="508"/>
      <c r="EOV839" s="508"/>
      <c r="EOW839" s="508"/>
      <c r="EOX839" s="508"/>
      <c r="EOY839" s="508"/>
      <c r="EOZ839" s="203"/>
      <c r="EPA839" s="107"/>
      <c r="EPB839" s="508"/>
      <c r="EPC839" s="508"/>
      <c r="EPD839" s="508"/>
      <c r="EPE839" s="508"/>
      <c r="EPF839" s="508"/>
      <c r="EPG839" s="508"/>
      <c r="EPH839" s="508"/>
      <c r="EPI839" s="168"/>
      <c r="EPJ839" s="168"/>
      <c r="EPK839" s="168"/>
      <c r="EPL839" s="168"/>
      <c r="EPM839" s="168"/>
      <c r="EPN839" s="168"/>
      <c r="EPO839" s="168"/>
      <c r="EPP839" s="168"/>
      <c r="EPQ839" s="168"/>
      <c r="EPR839" s="168"/>
      <c r="EPS839" s="168"/>
      <c r="EPT839" s="168"/>
      <c r="EPU839" s="168"/>
      <c r="EPV839" s="168"/>
      <c r="EPW839" s="168"/>
      <c r="EPX839" s="168"/>
      <c r="EPY839" s="168"/>
      <c r="EPZ839" s="168"/>
      <c r="EQA839" s="168"/>
      <c r="EQB839" s="168"/>
      <c r="EQC839" s="168"/>
      <c r="EQD839" s="168"/>
      <c r="EQE839" s="168"/>
      <c r="EQF839" s="168"/>
      <c r="EQG839" s="168"/>
      <c r="EQH839" s="168"/>
      <c r="EQI839" s="168"/>
      <c r="EQJ839" s="168"/>
      <c r="EQK839" s="168"/>
      <c r="EQL839" s="168"/>
      <c r="EQM839" s="168"/>
      <c r="EQN839" s="168"/>
      <c r="EQO839" s="168"/>
      <c r="EQP839" s="168"/>
      <c r="EQQ839" s="168"/>
      <c r="EQR839" s="168"/>
      <c r="EQS839" s="168"/>
      <c r="EQT839" s="168"/>
      <c r="EQU839" s="168"/>
      <c r="EQV839" s="168"/>
      <c r="EQW839" s="168"/>
      <c r="EQX839" s="168"/>
      <c r="EQY839" s="168"/>
      <c r="EQZ839" s="168"/>
      <c r="ERA839" s="508"/>
      <c r="ERB839" s="508"/>
      <c r="ERC839" s="508"/>
      <c r="ERD839" s="508"/>
      <c r="ERE839" s="508"/>
      <c r="ERF839" s="508"/>
      <c r="ERG839" s="508"/>
      <c r="ERH839" s="508"/>
      <c r="ERI839" s="508"/>
      <c r="ERJ839" s="508"/>
      <c r="ERK839" s="508"/>
      <c r="ERL839" s="508"/>
      <c r="ERM839" s="508"/>
      <c r="ERN839" s="508"/>
      <c r="ERO839" s="508"/>
      <c r="ERP839" s="508"/>
      <c r="ERQ839" s="508"/>
      <c r="ERR839" s="508"/>
      <c r="ERS839" s="508"/>
      <c r="ERT839" s="508"/>
      <c r="ERU839" s="508"/>
      <c r="ERV839" s="508"/>
      <c r="ERW839" s="508"/>
      <c r="ERX839" s="508"/>
      <c r="ERY839" s="89"/>
      <c r="ERZ839" s="89"/>
      <c r="ESA839" s="89"/>
      <c r="ESB839" s="89"/>
      <c r="ESC839" s="89"/>
      <c r="ESD839" s="508"/>
      <c r="ESE839" s="508"/>
      <c r="ESF839" s="89"/>
      <c r="ESG839" s="89"/>
      <c r="ESH839" s="508"/>
      <c r="ESI839" s="508"/>
      <c r="ESJ839" s="89"/>
      <c r="ESK839" s="89"/>
      <c r="ESL839" s="508"/>
      <c r="ESM839" s="508"/>
      <c r="ESN839" s="508"/>
      <c r="ESO839" s="508"/>
      <c r="ESP839" s="508"/>
      <c r="ESQ839" s="508"/>
      <c r="ESR839" s="508"/>
      <c r="ESS839" s="89"/>
      <c r="EST839" s="89"/>
      <c r="ESU839" s="508"/>
      <c r="ESV839" s="508"/>
      <c r="ESW839" s="89"/>
      <c r="ESX839" s="89"/>
      <c r="ESY839" s="508"/>
      <c r="ESZ839" s="508"/>
      <c r="ETA839" s="508"/>
      <c r="ETB839" s="508"/>
      <c r="ETC839" s="508"/>
      <c r="ETD839" s="203"/>
      <c r="ETE839" s="107"/>
      <c r="ETF839" s="508"/>
      <c r="ETG839" s="508"/>
      <c r="ETH839" s="508"/>
      <c r="ETI839" s="508"/>
      <c r="ETJ839" s="508"/>
      <c r="ETK839" s="508"/>
      <c r="ETL839" s="508"/>
      <c r="ETM839" s="168"/>
      <c r="ETN839" s="168"/>
      <c r="ETO839" s="168"/>
      <c r="ETP839" s="168"/>
      <c r="ETQ839" s="168"/>
      <c r="ETR839" s="168"/>
      <c r="ETS839" s="168"/>
      <c r="ETT839" s="168"/>
      <c r="ETU839" s="168"/>
      <c r="ETV839" s="168"/>
      <c r="ETW839" s="168"/>
      <c r="ETX839" s="168"/>
      <c r="ETY839" s="168"/>
      <c r="ETZ839" s="168"/>
      <c r="EUA839" s="168"/>
      <c r="EUB839" s="168"/>
      <c r="EUC839" s="168"/>
      <c r="EUD839" s="168"/>
      <c r="EUE839" s="168"/>
      <c r="EUF839" s="168"/>
      <c r="EUG839" s="168"/>
      <c r="EUH839" s="168"/>
      <c r="EUI839" s="168"/>
      <c r="EUJ839" s="168"/>
      <c r="EUK839" s="168"/>
      <c r="EUL839" s="168"/>
      <c r="EUM839" s="168"/>
      <c r="EUN839" s="168"/>
      <c r="EUO839" s="168"/>
      <c r="EUP839" s="168"/>
      <c r="EUQ839" s="168"/>
      <c r="EUR839" s="168"/>
      <c r="EUS839" s="168"/>
      <c r="EUT839" s="168"/>
      <c r="EUU839" s="168"/>
      <c r="EUV839" s="168"/>
      <c r="EUW839" s="168"/>
      <c r="EUX839" s="168"/>
      <c r="EUY839" s="168"/>
      <c r="EUZ839" s="168"/>
      <c r="EVA839" s="168"/>
      <c r="EVB839" s="168"/>
      <c r="EVC839" s="168"/>
      <c r="EVD839" s="168"/>
      <c r="EVE839" s="508"/>
      <c r="EVF839" s="508"/>
      <c r="EVG839" s="508"/>
      <c r="EVH839" s="508"/>
      <c r="EVI839" s="508"/>
      <c r="EVJ839" s="508"/>
      <c r="EVK839" s="508"/>
      <c r="EVL839" s="508"/>
      <c r="EVM839" s="508"/>
      <c r="EVN839" s="508"/>
      <c r="EVO839" s="508"/>
      <c r="EVP839" s="508"/>
      <c r="EVQ839" s="508"/>
      <c r="EVR839" s="508"/>
      <c r="EVS839" s="508"/>
      <c r="EVT839" s="508"/>
      <c r="EVU839" s="508"/>
      <c r="EVV839" s="508"/>
      <c r="EVW839" s="508"/>
      <c r="EVX839" s="508"/>
      <c r="EVY839" s="508"/>
      <c r="EVZ839" s="508"/>
      <c r="EWA839" s="508"/>
      <c r="EWB839" s="508"/>
      <c r="EWC839" s="89"/>
      <c r="EWD839" s="89"/>
      <c r="EWE839" s="89"/>
      <c r="EWF839" s="89"/>
      <c r="EWG839" s="89"/>
      <c r="EWH839" s="508"/>
      <c r="EWI839" s="508"/>
      <c r="EWJ839" s="89"/>
      <c r="EWK839" s="89"/>
      <c r="EWL839" s="508"/>
      <c r="EWM839" s="508"/>
      <c r="EWN839" s="89"/>
      <c r="EWO839" s="89"/>
      <c r="EWP839" s="508"/>
      <c r="EWQ839" s="508"/>
      <c r="EWR839" s="508"/>
      <c r="EWS839" s="508"/>
      <c r="EWT839" s="508"/>
      <c r="EWU839" s="508"/>
      <c r="EWV839" s="508"/>
      <c r="EWW839" s="89"/>
      <c r="EWX839" s="89"/>
      <c r="EWY839" s="508"/>
      <c r="EWZ839" s="508"/>
      <c r="EXA839" s="89"/>
      <c r="EXB839" s="89"/>
      <c r="EXC839" s="508"/>
      <c r="EXD839" s="508"/>
      <c r="EXE839" s="508"/>
      <c r="EXF839" s="508"/>
      <c r="EXG839" s="508"/>
      <c r="EXH839" s="203"/>
      <c r="EXI839" s="107"/>
      <c r="EXJ839" s="508"/>
      <c r="EXK839" s="508"/>
      <c r="EXL839" s="508"/>
      <c r="EXM839" s="508"/>
      <c r="EXN839" s="508"/>
      <c r="EXO839" s="508"/>
      <c r="EXP839" s="508"/>
      <c r="EXQ839" s="168"/>
      <c r="EXR839" s="168"/>
      <c r="EXS839" s="168"/>
      <c r="EXT839" s="168"/>
      <c r="EXU839" s="168"/>
      <c r="EXV839" s="168"/>
      <c r="EXW839" s="168"/>
      <c r="EXX839" s="168"/>
      <c r="EXY839" s="168"/>
      <c r="EXZ839" s="168"/>
      <c r="EYA839" s="168"/>
      <c r="EYB839" s="168"/>
      <c r="EYC839" s="168"/>
      <c r="EYD839" s="168"/>
      <c r="EYE839" s="168"/>
      <c r="EYF839" s="168"/>
      <c r="EYG839" s="168"/>
      <c r="EYH839" s="168"/>
      <c r="EYI839" s="168"/>
      <c r="EYJ839" s="168"/>
      <c r="EYK839" s="168"/>
      <c r="EYL839" s="168"/>
      <c r="EYM839" s="168"/>
      <c r="EYN839" s="168"/>
      <c r="EYO839" s="168"/>
      <c r="EYP839" s="168"/>
      <c r="EYQ839" s="168"/>
      <c r="EYR839" s="168"/>
      <c r="EYS839" s="168"/>
      <c r="EYT839" s="168"/>
      <c r="EYU839" s="168"/>
      <c r="EYV839" s="168"/>
      <c r="EYW839" s="168"/>
      <c r="EYX839" s="168"/>
      <c r="EYY839" s="168"/>
      <c r="EYZ839" s="168"/>
      <c r="EZA839" s="168"/>
      <c r="EZB839" s="168"/>
      <c r="EZC839" s="168"/>
      <c r="EZD839" s="168"/>
      <c r="EZE839" s="168"/>
      <c r="EZF839" s="168"/>
      <c r="EZG839" s="168"/>
      <c r="EZH839" s="168"/>
      <c r="EZI839" s="508"/>
      <c r="EZJ839" s="508"/>
      <c r="EZK839" s="508"/>
      <c r="EZL839" s="508"/>
      <c r="EZM839" s="508"/>
      <c r="EZN839" s="508"/>
      <c r="EZO839" s="508"/>
      <c r="EZP839" s="508"/>
      <c r="EZQ839" s="508"/>
      <c r="EZR839" s="508"/>
      <c r="EZS839" s="508"/>
      <c r="EZT839" s="508"/>
      <c r="EZU839" s="508"/>
      <c r="EZV839" s="508"/>
      <c r="EZW839" s="508"/>
      <c r="EZX839" s="508"/>
      <c r="EZY839" s="508"/>
      <c r="EZZ839" s="508"/>
      <c r="FAA839" s="508"/>
      <c r="FAB839" s="508"/>
      <c r="FAC839" s="508"/>
      <c r="FAD839" s="508"/>
      <c r="FAE839" s="508"/>
      <c r="FAF839" s="508"/>
      <c r="FAG839" s="89"/>
      <c r="FAH839" s="89"/>
      <c r="FAI839" s="89"/>
      <c r="FAJ839" s="89"/>
      <c r="FAK839" s="89"/>
      <c r="FAL839" s="508"/>
      <c r="FAM839" s="508"/>
      <c r="FAN839" s="89"/>
      <c r="FAO839" s="89"/>
      <c r="FAP839" s="508"/>
      <c r="FAQ839" s="508"/>
      <c r="FAR839" s="89"/>
      <c r="FAS839" s="89"/>
      <c r="FAT839" s="508"/>
      <c r="FAU839" s="508"/>
      <c r="FAV839" s="508"/>
      <c r="FAW839" s="508"/>
      <c r="FAX839" s="508"/>
      <c r="FAY839" s="508"/>
      <c r="FAZ839" s="508"/>
      <c r="FBA839" s="89"/>
      <c r="FBB839" s="89"/>
      <c r="FBC839" s="508"/>
      <c r="FBD839" s="508"/>
      <c r="FBE839" s="89"/>
      <c r="FBF839" s="89"/>
      <c r="FBG839" s="508"/>
      <c r="FBH839" s="508"/>
      <c r="FBI839" s="508"/>
      <c r="FBJ839" s="508"/>
      <c r="FBK839" s="508"/>
      <c r="FBL839" s="203"/>
      <c r="FBM839" s="107"/>
      <c r="FBN839" s="508"/>
      <c r="FBO839" s="508"/>
      <c r="FBP839" s="508"/>
      <c r="FBQ839" s="508"/>
      <c r="FBR839" s="508"/>
      <c r="FBS839" s="508"/>
      <c r="FBT839" s="508"/>
      <c r="FBU839" s="168"/>
      <c r="FBV839" s="168"/>
      <c r="FBW839" s="168"/>
      <c r="FBX839" s="168"/>
      <c r="FBY839" s="168"/>
      <c r="FBZ839" s="168"/>
      <c r="FCA839" s="168"/>
      <c r="FCB839" s="168"/>
      <c r="FCC839" s="168"/>
      <c r="FCD839" s="168"/>
      <c r="FCE839" s="168"/>
      <c r="FCF839" s="168"/>
      <c r="FCG839" s="168"/>
      <c r="FCH839" s="168"/>
      <c r="FCI839" s="168"/>
      <c r="FCJ839" s="168"/>
      <c r="FCK839" s="168"/>
      <c r="FCL839" s="168"/>
      <c r="FCM839" s="168"/>
      <c r="FCN839" s="168"/>
      <c r="FCO839" s="168"/>
      <c r="FCP839" s="168"/>
      <c r="FCQ839" s="168"/>
      <c r="FCR839" s="168"/>
      <c r="FCS839" s="168"/>
      <c r="FCT839" s="168"/>
      <c r="FCU839" s="168"/>
      <c r="FCV839" s="168"/>
      <c r="FCW839" s="168"/>
      <c r="FCX839" s="168"/>
      <c r="FCY839" s="168"/>
      <c r="FCZ839" s="168"/>
      <c r="FDA839" s="168"/>
      <c r="FDB839" s="168"/>
      <c r="FDC839" s="168"/>
      <c r="FDD839" s="168"/>
      <c r="FDE839" s="168"/>
      <c r="FDF839" s="168"/>
      <c r="FDG839" s="168"/>
      <c r="FDH839" s="168"/>
      <c r="FDI839" s="168"/>
      <c r="FDJ839" s="168"/>
      <c r="FDK839" s="168"/>
      <c r="FDL839" s="168"/>
      <c r="FDM839" s="508"/>
      <c r="FDN839" s="508"/>
      <c r="FDO839" s="508"/>
      <c r="FDP839" s="508"/>
      <c r="FDQ839" s="508"/>
      <c r="FDR839" s="508"/>
      <c r="FDS839" s="508"/>
      <c r="FDT839" s="508"/>
      <c r="FDU839" s="508"/>
      <c r="FDV839" s="508"/>
      <c r="FDW839" s="508"/>
      <c r="FDX839" s="508"/>
      <c r="FDY839" s="508"/>
      <c r="FDZ839" s="508"/>
      <c r="FEA839" s="508"/>
      <c r="FEB839" s="508"/>
      <c r="FEC839" s="508"/>
      <c r="FED839" s="508"/>
      <c r="FEE839" s="508"/>
      <c r="FEF839" s="508"/>
      <c r="FEG839" s="508"/>
      <c r="FEH839" s="508"/>
      <c r="FEI839" s="508"/>
      <c r="FEJ839" s="508"/>
      <c r="FEK839" s="89"/>
      <c r="FEL839" s="89"/>
      <c r="FEM839" s="89"/>
      <c r="FEN839" s="89"/>
      <c r="FEO839" s="89"/>
      <c r="FEP839" s="508"/>
      <c r="FEQ839" s="508"/>
      <c r="FER839" s="89"/>
      <c r="FES839" s="89"/>
      <c r="FET839" s="508"/>
      <c r="FEU839" s="508"/>
      <c r="FEV839" s="89"/>
      <c r="FEW839" s="89"/>
      <c r="FEX839" s="508"/>
      <c r="FEY839" s="508"/>
      <c r="FEZ839" s="508"/>
      <c r="FFA839" s="508"/>
      <c r="FFB839" s="508"/>
      <c r="FFC839" s="508"/>
      <c r="FFD839" s="508"/>
      <c r="FFE839" s="89"/>
      <c r="FFF839" s="89"/>
      <c r="FFG839" s="508"/>
      <c r="FFH839" s="508"/>
      <c r="FFI839" s="89"/>
      <c r="FFJ839" s="89"/>
      <c r="FFK839" s="508"/>
      <c r="FFL839" s="508"/>
      <c r="FFM839" s="508"/>
      <c r="FFN839" s="508"/>
      <c r="FFO839" s="508"/>
      <c r="FFP839" s="203"/>
      <c r="FFQ839" s="107"/>
      <c r="FFR839" s="508"/>
      <c r="FFS839" s="508"/>
      <c r="FFT839" s="508"/>
      <c r="FFU839" s="508"/>
      <c r="FFV839" s="508"/>
      <c r="FFW839" s="508"/>
      <c r="FFX839" s="508"/>
      <c r="FFY839" s="168"/>
      <c r="FFZ839" s="168"/>
      <c r="FGA839" s="168"/>
      <c r="FGB839" s="168"/>
      <c r="FGC839" s="168"/>
      <c r="FGD839" s="168"/>
      <c r="FGE839" s="168"/>
      <c r="FGF839" s="168"/>
      <c r="FGG839" s="168"/>
      <c r="FGH839" s="168"/>
      <c r="FGI839" s="168"/>
      <c r="FGJ839" s="168"/>
      <c r="FGK839" s="168"/>
      <c r="FGL839" s="168"/>
      <c r="FGM839" s="168"/>
      <c r="FGN839" s="168"/>
      <c r="FGO839" s="168"/>
      <c r="FGP839" s="168"/>
      <c r="FGQ839" s="168"/>
      <c r="FGR839" s="168"/>
      <c r="FGS839" s="168"/>
      <c r="FGT839" s="168"/>
      <c r="FGU839" s="168"/>
      <c r="FGV839" s="168"/>
      <c r="FGW839" s="168"/>
      <c r="FGX839" s="168"/>
      <c r="FGY839" s="168"/>
      <c r="FGZ839" s="168"/>
      <c r="FHA839" s="168"/>
      <c r="FHB839" s="168"/>
      <c r="FHC839" s="168"/>
      <c r="FHD839" s="168"/>
      <c r="FHE839" s="168"/>
      <c r="FHF839" s="168"/>
      <c r="FHG839" s="168"/>
      <c r="FHH839" s="168"/>
      <c r="FHI839" s="168"/>
      <c r="FHJ839" s="168"/>
      <c r="FHK839" s="168"/>
      <c r="FHL839" s="168"/>
      <c r="FHM839" s="168"/>
      <c r="FHN839" s="168"/>
      <c r="FHO839" s="168"/>
      <c r="FHP839" s="168"/>
      <c r="FHQ839" s="508"/>
      <c r="FHR839" s="508"/>
      <c r="FHS839" s="508"/>
      <c r="FHT839" s="508"/>
      <c r="FHU839" s="508"/>
      <c r="FHV839" s="508"/>
      <c r="FHW839" s="508"/>
      <c r="FHX839" s="508"/>
      <c r="FHY839" s="508"/>
      <c r="FHZ839" s="508"/>
      <c r="FIA839" s="508"/>
      <c r="FIB839" s="508"/>
      <c r="FIC839" s="508"/>
      <c r="FID839" s="508"/>
      <c r="FIE839" s="508"/>
      <c r="FIF839" s="508"/>
      <c r="FIG839" s="508"/>
      <c r="FIH839" s="508"/>
      <c r="FII839" s="508"/>
      <c r="FIJ839" s="508"/>
      <c r="FIK839" s="508"/>
      <c r="FIL839" s="508"/>
      <c r="FIM839" s="508"/>
      <c r="FIN839" s="508"/>
      <c r="FIO839" s="89"/>
      <c r="FIP839" s="89"/>
      <c r="FIQ839" s="89"/>
      <c r="FIR839" s="89"/>
      <c r="FIS839" s="89"/>
      <c r="FIT839" s="508"/>
      <c r="FIU839" s="508"/>
      <c r="FIV839" s="89"/>
      <c r="FIW839" s="89"/>
      <c r="FIX839" s="508"/>
      <c r="FIY839" s="508"/>
      <c r="FIZ839" s="89"/>
      <c r="FJA839" s="89"/>
      <c r="FJB839" s="508"/>
      <c r="FJC839" s="508"/>
      <c r="FJD839" s="508"/>
      <c r="FJE839" s="508"/>
      <c r="FJF839" s="508"/>
      <c r="FJG839" s="508"/>
      <c r="FJH839" s="508"/>
      <c r="FJI839" s="89"/>
      <c r="FJJ839" s="89"/>
      <c r="FJK839" s="508"/>
      <c r="FJL839" s="508"/>
      <c r="FJM839" s="89"/>
      <c r="FJN839" s="89"/>
      <c r="FJO839" s="508"/>
      <c r="FJP839" s="508"/>
      <c r="FJQ839" s="508"/>
      <c r="FJR839" s="508"/>
      <c r="FJS839" s="508"/>
      <c r="FJT839" s="203"/>
      <c r="FJU839" s="107"/>
      <c r="FJV839" s="508"/>
      <c r="FJW839" s="508"/>
      <c r="FJX839" s="508"/>
      <c r="FJY839" s="508"/>
      <c r="FJZ839" s="508"/>
      <c r="FKA839" s="508"/>
      <c r="FKB839" s="508"/>
      <c r="FKC839" s="168"/>
      <c r="FKD839" s="168"/>
      <c r="FKE839" s="168"/>
      <c r="FKF839" s="168"/>
      <c r="FKG839" s="168"/>
      <c r="FKH839" s="168"/>
      <c r="FKI839" s="168"/>
      <c r="FKJ839" s="168"/>
      <c r="FKK839" s="168"/>
      <c r="FKL839" s="168"/>
      <c r="FKM839" s="168"/>
      <c r="FKN839" s="168"/>
      <c r="FKO839" s="168"/>
      <c r="FKP839" s="168"/>
      <c r="FKQ839" s="168"/>
      <c r="FKR839" s="168"/>
      <c r="FKS839" s="168"/>
      <c r="FKT839" s="168"/>
      <c r="FKU839" s="168"/>
      <c r="FKV839" s="168"/>
      <c r="FKW839" s="168"/>
      <c r="FKX839" s="168"/>
      <c r="FKY839" s="168"/>
      <c r="FKZ839" s="168"/>
      <c r="FLA839" s="168"/>
      <c r="FLB839" s="168"/>
      <c r="FLC839" s="168"/>
      <c r="FLD839" s="168"/>
      <c r="FLE839" s="168"/>
      <c r="FLF839" s="168"/>
      <c r="FLG839" s="168"/>
      <c r="FLH839" s="168"/>
      <c r="FLI839" s="168"/>
      <c r="FLJ839" s="168"/>
      <c r="FLK839" s="168"/>
      <c r="FLL839" s="168"/>
      <c r="FLM839" s="168"/>
      <c r="FLN839" s="168"/>
      <c r="FLO839" s="168"/>
      <c r="FLP839" s="168"/>
      <c r="FLQ839" s="168"/>
      <c r="FLR839" s="168"/>
      <c r="FLS839" s="168"/>
      <c r="FLT839" s="168"/>
      <c r="FLU839" s="508"/>
      <c r="FLV839" s="508"/>
      <c r="FLW839" s="508"/>
      <c r="FLX839" s="508"/>
      <c r="FLY839" s="508"/>
      <c r="FLZ839" s="508"/>
      <c r="FMA839" s="508"/>
      <c r="FMB839" s="508"/>
      <c r="FMC839" s="508"/>
      <c r="FMD839" s="508"/>
      <c r="FME839" s="508"/>
      <c r="FMF839" s="508"/>
      <c r="FMG839" s="508"/>
      <c r="FMH839" s="508"/>
      <c r="FMI839" s="508"/>
      <c r="FMJ839" s="508"/>
      <c r="FMK839" s="508"/>
      <c r="FML839" s="508"/>
      <c r="FMM839" s="508"/>
      <c r="FMN839" s="508"/>
      <c r="FMO839" s="508"/>
      <c r="FMP839" s="508"/>
      <c r="FMQ839" s="508"/>
      <c r="FMR839" s="508"/>
      <c r="FMS839" s="89"/>
      <c r="FMT839" s="89"/>
      <c r="FMU839" s="89"/>
      <c r="FMV839" s="89"/>
      <c r="FMW839" s="89"/>
      <c r="FMX839" s="508"/>
      <c r="FMY839" s="508"/>
      <c r="FMZ839" s="89"/>
      <c r="FNA839" s="89"/>
      <c r="FNB839" s="508"/>
      <c r="FNC839" s="508"/>
      <c r="FND839" s="89"/>
      <c r="FNE839" s="89"/>
      <c r="FNF839" s="508"/>
      <c r="FNG839" s="508"/>
      <c r="FNH839" s="508"/>
      <c r="FNI839" s="508"/>
      <c r="FNJ839" s="508"/>
      <c r="FNK839" s="508"/>
      <c r="FNL839" s="508"/>
      <c r="FNM839" s="89"/>
      <c r="FNN839" s="89"/>
      <c r="FNO839" s="508"/>
      <c r="FNP839" s="508"/>
      <c r="FNQ839" s="89"/>
      <c r="FNR839" s="89"/>
      <c r="FNS839" s="508"/>
      <c r="FNT839" s="508"/>
      <c r="FNU839" s="508"/>
      <c r="FNV839" s="508"/>
      <c r="FNW839" s="508"/>
      <c r="FNX839" s="203"/>
      <c r="FNY839" s="107"/>
      <c r="FNZ839" s="508"/>
      <c r="FOA839" s="508"/>
      <c r="FOB839" s="508"/>
      <c r="FOC839" s="508"/>
      <c r="FOD839" s="508"/>
      <c r="FOE839" s="508"/>
      <c r="FOF839" s="508"/>
      <c r="FOG839" s="168"/>
      <c r="FOH839" s="168"/>
      <c r="FOI839" s="168"/>
      <c r="FOJ839" s="168"/>
      <c r="FOK839" s="168"/>
      <c r="FOL839" s="168"/>
      <c r="FOM839" s="168"/>
      <c r="FON839" s="168"/>
      <c r="FOO839" s="168"/>
      <c r="FOP839" s="168"/>
      <c r="FOQ839" s="168"/>
      <c r="FOR839" s="168"/>
      <c r="FOS839" s="168"/>
      <c r="FOT839" s="168"/>
      <c r="FOU839" s="168"/>
      <c r="FOV839" s="168"/>
      <c r="FOW839" s="168"/>
      <c r="FOX839" s="168"/>
      <c r="FOY839" s="168"/>
      <c r="FOZ839" s="168"/>
      <c r="FPA839" s="168"/>
      <c r="FPB839" s="168"/>
      <c r="FPC839" s="168"/>
      <c r="FPD839" s="168"/>
      <c r="FPE839" s="168"/>
      <c r="FPF839" s="168"/>
      <c r="FPG839" s="168"/>
      <c r="FPH839" s="168"/>
      <c r="FPI839" s="168"/>
      <c r="FPJ839" s="168"/>
      <c r="FPK839" s="168"/>
      <c r="FPL839" s="168"/>
      <c r="FPM839" s="168"/>
      <c r="FPN839" s="168"/>
      <c r="FPO839" s="168"/>
      <c r="FPP839" s="168"/>
      <c r="FPQ839" s="168"/>
      <c r="FPR839" s="168"/>
      <c r="FPS839" s="168"/>
      <c r="FPT839" s="168"/>
      <c r="FPU839" s="168"/>
      <c r="FPV839" s="168"/>
      <c r="FPW839" s="168"/>
      <c r="FPX839" s="168"/>
      <c r="FPY839" s="508"/>
      <c r="FPZ839" s="508"/>
      <c r="FQA839" s="508"/>
      <c r="FQB839" s="508"/>
      <c r="FQC839" s="508"/>
      <c r="FQD839" s="508"/>
      <c r="FQE839" s="508"/>
      <c r="FQF839" s="508"/>
      <c r="FQG839" s="508"/>
      <c r="FQH839" s="508"/>
      <c r="FQI839" s="508"/>
      <c r="FQJ839" s="508"/>
      <c r="FQK839" s="508"/>
      <c r="FQL839" s="508"/>
      <c r="FQM839" s="508"/>
      <c r="FQN839" s="508"/>
      <c r="FQO839" s="508"/>
      <c r="FQP839" s="508"/>
      <c r="FQQ839" s="508"/>
      <c r="FQR839" s="508"/>
      <c r="FQS839" s="508"/>
      <c r="FQT839" s="508"/>
      <c r="FQU839" s="508"/>
      <c r="FQV839" s="508"/>
      <c r="FQW839" s="89"/>
      <c r="FQX839" s="89"/>
      <c r="FQY839" s="89"/>
      <c r="FQZ839" s="89"/>
      <c r="FRA839" s="89"/>
      <c r="FRB839" s="508"/>
      <c r="FRC839" s="508"/>
      <c r="FRD839" s="89"/>
      <c r="FRE839" s="89"/>
      <c r="FRF839" s="508"/>
      <c r="FRG839" s="508"/>
      <c r="FRH839" s="89"/>
      <c r="FRI839" s="89"/>
      <c r="FRJ839" s="508"/>
      <c r="FRK839" s="508"/>
      <c r="FRL839" s="508"/>
      <c r="FRM839" s="508"/>
      <c r="FRN839" s="508"/>
      <c r="FRO839" s="508"/>
      <c r="FRP839" s="508"/>
      <c r="FRQ839" s="89"/>
      <c r="FRR839" s="89"/>
      <c r="FRS839" s="508"/>
      <c r="FRT839" s="508"/>
      <c r="FRU839" s="89"/>
      <c r="FRV839" s="89"/>
      <c r="FRW839" s="508"/>
      <c r="FRX839" s="508"/>
      <c r="FRY839" s="508"/>
      <c r="FRZ839" s="508"/>
      <c r="FSA839" s="508"/>
      <c r="FSB839" s="203"/>
      <c r="FSC839" s="107"/>
      <c r="FSD839" s="508"/>
      <c r="FSE839" s="508"/>
      <c r="FSF839" s="508"/>
      <c r="FSG839" s="508"/>
      <c r="FSH839" s="508"/>
      <c r="FSI839" s="508"/>
      <c r="FSJ839" s="508"/>
      <c r="FSK839" s="168"/>
      <c r="FSL839" s="168"/>
      <c r="FSM839" s="168"/>
      <c r="FSN839" s="168"/>
      <c r="FSO839" s="168"/>
      <c r="FSP839" s="168"/>
      <c r="FSQ839" s="168"/>
      <c r="FSR839" s="168"/>
      <c r="FSS839" s="168"/>
      <c r="FST839" s="168"/>
      <c r="FSU839" s="168"/>
      <c r="FSV839" s="168"/>
      <c r="FSW839" s="168"/>
      <c r="FSX839" s="168"/>
      <c r="FSY839" s="168"/>
      <c r="FSZ839" s="168"/>
      <c r="FTA839" s="168"/>
      <c r="FTB839" s="168"/>
      <c r="FTC839" s="168"/>
      <c r="FTD839" s="168"/>
      <c r="FTE839" s="168"/>
      <c r="FTF839" s="168"/>
      <c r="FTG839" s="168"/>
      <c r="FTH839" s="168"/>
      <c r="FTI839" s="168"/>
      <c r="FTJ839" s="168"/>
      <c r="FTK839" s="168"/>
      <c r="FTL839" s="168"/>
      <c r="FTM839" s="168"/>
      <c r="FTN839" s="168"/>
      <c r="FTO839" s="168"/>
      <c r="FTP839" s="168"/>
      <c r="FTQ839" s="168"/>
      <c r="FTR839" s="168"/>
      <c r="FTS839" s="168"/>
      <c r="FTT839" s="168"/>
      <c r="FTU839" s="168"/>
      <c r="FTV839" s="168"/>
      <c r="FTW839" s="168"/>
      <c r="FTX839" s="168"/>
      <c r="FTY839" s="168"/>
      <c r="FTZ839" s="168"/>
      <c r="FUA839" s="168"/>
      <c r="FUB839" s="168"/>
      <c r="FUC839" s="508"/>
      <c r="FUD839" s="508"/>
      <c r="FUE839" s="508"/>
      <c r="FUF839" s="508"/>
      <c r="FUG839" s="508"/>
      <c r="FUH839" s="508"/>
      <c r="FUI839" s="508"/>
      <c r="FUJ839" s="508"/>
      <c r="FUK839" s="508"/>
      <c r="FUL839" s="508"/>
      <c r="FUM839" s="508"/>
      <c r="FUN839" s="508"/>
      <c r="FUO839" s="508"/>
      <c r="FUP839" s="508"/>
      <c r="FUQ839" s="508"/>
      <c r="FUR839" s="508"/>
      <c r="FUS839" s="508"/>
      <c r="FUT839" s="508"/>
      <c r="FUU839" s="508"/>
      <c r="FUV839" s="508"/>
      <c r="FUW839" s="508"/>
      <c r="FUX839" s="508"/>
      <c r="FUY839" s="508"/>
      <c r="FUZ839" s="508"/>
      <c r="FVA839" s="89"/>
      <c r="FVB839" s="89"/>
      <c r="FVC839" s="89"/>
      <c r="FVD839" s="89"/>
      <c r="FVE839" s="89"/>
      <c r="FVF839" s="508"/>
      <c r="FVG839" s="508"/>
      <c r="FVH839" s="89"/>
      <c r="FVI839" s="89"/>
      <c r="FVJ839" s="508"/>
      <c r="FVK839" s="508"/>
      <c r="FVL839" s="89"/>
      <c r="FVM839" s="89"/>
      <c r="FVN839" s="508"/>
      <c r="FVO839" s="508"/>
      <c r="FVP839" s="508"/>
      <c r="FVQ839" s="508"/>
      <c r="FVR839" s="508"/>
      <c r="FVS839" s="508"/>
      <c r="FVT839" s="508"/>
      <c r="FVU839" s="89"/>
      <c r="FVV839" s="89"/>
      <c r="FVW839" s="508"/>
      <c r="FVX839" s="508"/>
      <c r="FVY839" s="89"/>
      <c r="FVZ839" s="89"/>
      <c r="FWA839" s="508"/>
      <c r="FWB839" s="508"/>
      <c r="FWC839" s="508"/>
      <c r="FWD839" s="508"/>
      <c r="FWE839" s="508"/>
      <c r="FWF839" s="203"/>
      <c r="FWG839" s="107"/>
      <c r="FWH839" s="508"/>
      <c r="FWI839" s="508"/>
      <c r="FWJ839" s="508"/>
      <c r="FWK839" s="508"/>
      <c r="FWL839" s="508"/>
      <c r="FWM839" s="508"/>
      <c r="FWN839" s="508"/>
      <c r="FWO839" s="168"/>
      <c r="FWP839" s="168"/>
      <c r="FWQ839" s="168"/>
      <c r="FWR839" s="168"/>
      <c r="FWS839" s="168"/>
      <c r="FWT839" s="168"/>
      <c r="FWU839" s="168"/>
      <c r="FWV839" s="168"/>
      <c r="FWW839" s="168"/>
      <c r="FWX839" s="168"/>
      <c r="FWY839" s="168"/>
      <c r="FWZ839" s="168"/>
      <c r="FXA839" s="168"/>
      <c r="FXB839" s="168"/>
      <c r="FXC839" s="168"/>
      <c r="FXD839" s="168"/>
      <c r="FXE839" s="168"/>
      <c r="FXF839" s="168"/>
      <c r="FXG839" s="168"/>
      <c r="FXH839" s="168"/>
      <c r="FXI839" s="168"/>
      <c r="FXJ839" s="168"/>
      <c r="FXK839" s="168"/>
      <c r="FXL839" s="168"/>
      <c r="FXM839" s="168"/>
      <c r="FXN839" s="168"/>
      <c r="FXO839" s="168"/>
      <c r="FXP839" s="168"/>
      <c r="FXQ839" s="168"/>
      <c r="FXR839" s="168"/>
      <c r="FXS839" s="168"/>
      <c r="FXT839" s="168"/>
      <c r="FXU839" s="168"/>
      <c r="FXV839" s="168"/>
      <c r="FXW839" s="168"/>
      <c r="FXX839" s="168"/>
      <c r="FXY839" s="168"/>
      <c r="FXZ839" s="168"/>
      <c r="FYA839" s="168"/>
      <c r="FYB839" s="168"/>
      <c r="FYC839" s="168"/>
      <c r="FYD839" s="168"/>
      <c r="FYE839" s="168"/>
      <c r="FYF839" s="168"/>
      <c r="FYG839" s="508"/>
      <c r="FYH839" s="508"/>
      <c r="FYI839" s="508"/>
      <c r="FYJ839" s="508"/>
      <c r="FYK839" s="508"/>
      <c r="FYL839" s="508"/>
      <c r="FYM839" s="508"/>
      <c r="FYN839" s="508"/>
      <c r="FYO839" s="508"/>
      <c r="FYP839" s="508"/>
      <c r="FYQ839" s="508"/>
      <c r="FYR839" s="508"/>
      <c r="FYS839" s="508"/>
      <c r="FYT839" s="508"/>
      <c r="FYU839" s="508"/>
      <c r="FYV839" s="508"/>
      <c r="FYW839" s="508"/>
      <c r="FYX839" s="508"/>
      <c r="FYY839" s="508"/>
      <c r="FYZ839" s="508"/>
      <c r="FZA839" s="508"/>
      <c r="FZB839" s="508"/>
      <c r="FZC839" s="508"/>
      <c r="FZD839" s="508"/>
      <c r="FZE839" s="89"/>
      <c r="FZF839" s="89"/>
      <c r="FZG839" s="89"/>
      <c r="FZH839" s="89"/>
      <c r="FZI839" s="89"/>
      <c r="FZJ839" s="508"/>
      <c r="FZK839" s="508"/>
      <c r="FZL839" s="89"/>
      <c r="FZM839" s="89"/>
      <c r="FZN839" s="508"/>
      <c r="FZO839" s="508"/>
      <c r="FZP839" s="89"/>
      <c r="FZQ839" s="89"/>
      <c r="FZR839" s="508"/>
      <c r="FZS839" s="508"/>
      <c r="FZT839" s="508"/>
      <c r="FZU839" s="508"/>
      <c r="FZV839" s="508"/>
      <c r="FZW839" s="508"/>
      <c r="FZX839" s="508"/>
      <c r="FZY839" s="89"/>
      <c r="FZZ839" s="89"/>
      <c r="GAA839" s="508"/>
      <c r="GAB839" s="508"/>
      <c r="GAC839" s="89"/>
      <c r="GAD839" s="89"/>
      <c r="GAE839" s="508"/>
      <c r="GAF839" s="508"/>
      <c r="GAG839" s="508"/>
      <c r="GAH839" s="508"/>
      <c r="GAI839" s="508"/>
      <c r="GAJ839" s="203"/>
      <c r="GAK839" s="107"/>
      <c r="GAL839" s="508"/>
      <c r="GAM839" s="508"/>
      <c r="GAN839" s="508"/>
      <c r="GAO839" s="508"/>
      <c r="GAP839" s="508"/>
      <c r="GAQ839" s="508"/>
      <c r="GAR839" s="508"/>
      <c r="GAS839" s="168"/>
      <c r="GAT839" s="168"/>
      <c r="GAU839" s="168"/>
      <c r="GAV839" s="168"/>
      <c r="GAW839" s="168"/>
      <c r="GAX839" s="168"/>
      <c r="GAY839" s="168"/>
      <c r="GAZ839" s="168"/>
      <c r="GBA839" s="168"/>
      <c r="GBB839" s="168"/>
      <c r="GBC839" s="168"/>
      <c r="GBD839" s="168"/>
      <c r="GBE839" s="168"/>
      <c r="GBF839" s="168"/>
      <c r="GBG839" s="168"/>
      <c r="GBH839" s="168"/>
      <c r="GBI839" s="168"/>
      <c r="GBJ839" s="168"/>
      <c r="GBK839" s="168"/>
      <c r="GBL839" s="168"/>
      <c r="GBM839" s="168"/>
      <c r="GBN839" s="168"/>
      <c r="GBO839" s="168"/>
      <c r="GBP839" s="168"/>
      <c r="GBQ839" s="168"/>
      <c r="GBR839" s="168"/>
      <c r="GBS839" s="168"/>
      <c r="GBT839" s="168"/>
      <c r="GBU839" s="168"/>
      <c r="GBV839" s="168"/>
      <c r="GBW839" s="168"/>
      <c r="GBX839" s="168"/>
      <c r="GBY839" s="168"/>
      <c r="GBZ839" s="168"/>
      <c r="GCA839" s="168"/>
      <c r="GCB839" s="168"/>
      <c r="GCC839" s="168"/>
      <c r="GCD839" s="168"/>
      <c r="GCE839" s="168"/>
      <c r="GCF839" s="168"/>
      <c r="GCG839" s="168"/>
      <c r="GCH839" s="168"/>
      <c r="GCI839" s="168"/>
      <c r="GCJ839" s="168"/>
      <c r="GCK839" s="508"/>
      <c r="GCL839" s="508"/>
      <c r="GCM839" s="508"/>
      <c r="GCN839" s="508"/>
      <c r="GCO839" s="508"/>
      <c r="GCP839" s="508"/>
      <c r="GCQ839" s="508"/>
      <c r="GCR839" s="508"/>
      <c r="GCS839" s="508"/>
      <c r="GCT839" s="508"/>
      <c r="GCU839" s="508"/>
      <c r="GCV839" s="508"/>
      <c r="GCW839" s="508"/>
      <c r="GCX839" s="508"/>
      <c r="GCY839" s="508"/>
      <c r="GCZ839" s="508"/>
      <c r="GDA839" s="508"/>
      <c r="GDB839" s="508"/>
      <c r="GDC839" s="508"/>
      <c r="GDD839" s="508"/>
      <c r="GDE839" s="508"/>
      <c r="GDF839" s="508"/>
      <c r="GDG839" s="508"/>
      <c r="GDH839" s="508"/>
      <c r="GDI839" s="89"/>
      <c r="GDJ839" s="89"/>
      <c r="GDK839" s="89"/>
      <c r="GDL839" s="89"/>
      <c r="GDM839" s="89"/>
      <c r="GDN839" s="508"/>
      <c r="GDO839" s="508"/>
      <c r="GDP839" s="89"/>
      <c r="GDQ839" s="89"/>
      <c r="GDR839" s="508"/>
      <c r="GDS839" s="508"/>
      <c r="GDT839" s="89"/>
      <c r="GDU839" s="89"/>
      <c r="GDV839" s="508"/>
      <c r="GDW839" s="508"/>
      <c r="GDX839" s="508"/>
      <c r="GDY839" s="508"/>
      <c r="GDZ839" s="508"/>
      <c r="GEA839" s="508"/>
      <c r="GEB839" s="508"/>
      <c r="GEC839" s="89"/>
      <c r="GED839" s="89"/>
      <c r="GEE839" s="508"/>
      <c r="GEF839" s="508"/>
      <c r="GEG839" s="89"/>
      <c r="GEH839" s="89"/>
      <c r="GEI839" s="508"/>
      <c r="GEJ839" s="508"/>
      <c r="GEK839" s="508"/>
      <c r="GEL839" s="508"/>
      <c r="GEM839" s="508"/>
      <c r="GEN839" s="203"/>
      <c r="GEO839" s="107"/>
      <c r="GEP839" s="508"/>
      <c r="GEQ839" s="508"/>
      <c r="GER839" s="508"/>
      <c r="GES839" s="508"/>
      <c r="GET839" s="508"/>
      <c r="GEU839" s="508"/>
      <c r="GEV839" s="508"/>
      <c r="GEW839" s="168"/>
      <c r="GEX839" s="168"/>
      <c r="GEY839" s="168"/>
      <c r="GEZ839" s="168"/>
      <c r="GFA839" s="168"/>
      <c r="GFB839" s="168"/>
      <c r="GFC839" s="168"/>
      <c r="GFD839" s="168"/>
      <c r="GFE839" s="168"/>
      <c r="GFF839" s="168"/>
      <c r="GFG839" s="168"/>
      <c r="GFH839" s="168"/>
      <c r="GFI839" s="168"/>
      <c r="GFJ839" s="168"/>
      <c r="GFK839" s="168"/>
      <c r="GFL839" s="168"/>
      <c r="GFM839" s="168"/>
      <c r="GFN839" s="168"/>
      <c r="GFO839" s="168"/>
      <c r="GFP839" s="168"/>
      <c r="GFQ839" s="168"/>
      <c r="GFR839" s="168"/>
      <c r="GFS839" s="168"/>
      <c r="GFT839" s="168"/>
      <c r="GFU839" s="168"/>
      <c r="GFV839" s="168"/>
      <c r="GFW839" s="168"/>
      <c r="GFX839" s="168"/>
      <c r="GFY839" s="168"/>
      <c r="GFZ839" s="168"/>
      <c r="GGA839" s="168"/>
      <c r="GGB839" s="168"/>
      <c r="GGC839" s="168"/>
      <c r="GGD839" s="168"/>
      <c r="GGE839" s="168"/>
      <c r="GGF839" s="168"/>
      <c r="GGG839" s="168"/>
      <c r="GGH839" s="168"/>
      <c r="GGI839" s="168"/>
      <c r="GGJ839" s="168"/>
      <c r="GGK839" s="168"/>
      <c r="GGL839" s="168"/>
      <c r="GGM839" s="168"/>
      <c r="GGN839" s="168"/>
      <c r="GGO839" s="508"/>
      <c r="GGP839" s="508"/>
      <c r="GGQ839" s="508"/>
      <c r="GGR839" s="508"/>
      <c r="GGS839" s="508"/>
      <c r="GGT839" s="508"/>
      <c r="GGU839" s="508"/>
      <c r="GGV839" s="508"/>
      <c r="GGW839" s="508"/>
      <c r="GGX839" s="508"/>
      <c r="GGY839" s="508"/>
      <c r="GGZ839" s="508"/>
      <c r="GHA839" s="508"/>
      <c r="GHB839" s="508"/>
      <c r="GHC839" s="508"/>
      <c r="GHD839" s="508"/>
      <c r="GHE839" s="508"/>
      <c r="GHF839" s="508"/>
      <c r="GHG839" s="508"/>
      <c r="GHH839" s="508"/>
      <c r="GHI839" s="508"/>
      <c r="GHJ839" s="508"/>
      <c r="GHK839" s="508"/>
      <c r="GHL839" s="508"/>
      <c r="GHM839" s="89"/>
      <c r="GHN839" s="89"/>
      <c r="GHO839" s="89"/>
      <c r="GHP839" s="89"/>
      <c r="GHQ839" s="89"/>
      <c r="GHR839" s="508"/>
      <c r="GHS839" s="508"/>
      <c r="GHT839" s="89"/>
      <c r="GHU839" s="89"/>
      <c r="GHV839" s="508"/>
      <c r="GHW839" s="508"/>
      <c r="GHX839" s="89"/>
      <c r="GHY839" s="89"/>
      <c r="GHZ839" s="508"/>
      <c r="GIA839" s="508"/>
      <c r="GIB839" s="508"/>
      <c r="GIC839" s="508"/>
      <c r="GID839" s="508"/>
      <c r="GIE839" s="508"/>
      <c r="GIF839" s="508"/>
      <c r="GIG839" s="89"/>
      <c r="GIH839" s="89"/>
      <c r="GII839" s="508"/>
      <c r="GIJ839" s="508"/>
      <c r="GIK839" s="89"/>
      <c r="GIL839" s="89"/>
      <c r="GIM839" s="508"/>
      <c r="GIN839" s="508"/>
      <c r="GIO839" s="508"/>
      <c r="GIP839" s="508"/>
      <c r="GIQ839" s="508"/>
      <c r="GIR839" s="203"/>
      <c r="GIS839" s="107"/>
      <c r="GIT839" s="508"/>
      <c r="GIU839" s="508"/>
      <c r="GIV839" s="508"/>
      <c r="GIW839" s="508"/>
      <c r="GIX839" s="508"/>
      <c r="GIY839" s="508"/>
      <c r="GIZ839" s="508"/>
      <c r="GJA839" s="168"/>
      <c r="GJB839" s="168"/>
      <c r="GJC839" s="168"/>
      <c r="GJD839" s="168"/>
      <c r="GJE839" s="168"/>
      <c r="GJF839" s="168"/>
      <c r="GJG839" s="168"/>
      <c r="GJH839" s="168"/>
      <c r="GJI839" s="168"/>
      <c r="GJJ839" s="168"/>
      <c r="GJK839" s="168"/>
      <c r="GJL839" s="168"/>
      <c r="GJM839" s="168"/>
      <c r="GJN839" s="168"/>
      <c r="GJO839" s="168"/>
      <c r="GJP839" s="168"/>
      <c r="GJQ839" s="168"/>
      <c r="GJR839" s="168"/>
      <c r="GJS839" s="168"/>
      <c r="GJT839" s="168"/>
      <c r="GJU839" s="168"/>
      <c r="GJV839" s="168"/>
      <c r="GJW839" s="168"/>
      <c r="GJX839" s="168"/>
      <c r="GJY839" s="168"/>
      <c r="GJZ839" s="168"/>
      <c r="GKA839" s="168"/>
      <c r="GKB839" s="168"/>
      <c r="GKC839" s="168"/>
      <c r="GKD839" s="168"/>
      <c r="GKE839" s="168"/>
      <c r="GKF839" s="168"/>
      <c r="GKG839" s="168"/>
      <c r="GKH839" s="168"/>
      <c r="GKI839" s="168"/>
      <c r="GKJ839" s="168"/>
      <c r="GKK839" s="168"/>
      <c r="GKL839" s="168"/>
      <c r="GKM839" s="168"/>
      <c r="GKN839" s="168"/>
      <c r="GKO839" s="168"/>
      <c r="GKP839" s="168"/>
      <c r="GKQ839" s="168"/>
      <c r="GKR839" s="168"/>
      <c r="GKS839" s="508"/>
      <c r="GKT839" s="508"/>
      <c r="GKU839" s="508"/>
      <c r="GKV839" s="508"/>
      <c r="GKW839" s="508"/>
      <c r="GKX839" s="508"/>
      <c r="GKY839" s="508"/>
      <c r="GKZ839" s="508"/>
      <c r="GLA839" s="508"/>
      <c r="GLB839" s="508"/>
      <c r="GLC839" s="508"/>
      <c r="GLD839" s="508"/>
      <c r="GLE839" s="508"/>
      <c r="GLF839" s="508"/>
      <c r="GLG839" s="508"/>
      <c r="GLH839" s="508"/>
      <c r="GLI839" s="508"/>
      <c r="GLJ839" s="508"/>
      <c r="GLK839" s="508"/>
      <c r="GLL839" s="508"/>
      <c r="GLM839" s="508"/>
      <c r="GLN839" s="508"/>
      <c r="GLO839" s="508"/>
      <c r="GLP839" s="508"/>
      <c r="GLQ839" s="89"/>
      <c r="GLR839" s="89"/>
      <c r="GLS839" s="89"/>
      <c r="GLT839" s="89"/>
      <c r="GLU839" s="89"/>
      <c r="GLV839" s="508"/>
      <c r="GLW839" s="508"/>
      <c r="GLX839" s="89"/>
      <c r="GLY839" s="89"/>
      <c r="GLZ839" s="508"/>
      <c r="GMA839" s="508"/>
      <c r="GMB839" s="89"/>
      <c r="GMC839" s="89"/>
      <c r="GMD839" s="508"/>
      <c r="GME839" s="508"/>
      <c r="GMF839" s="508"/>
      <c r="GMG839" s="508"/>
      <c r="GMH839" s="508"/>
      <c r="GMI839" s="508"/>
      <c r="GMJ839" s="508"/>
      <c r="GMK839" s="89"/>
      <c r="GML839" s="89"/>
      <c r="GMM839" s="508"/>
      <c r="GMN839" s="508"/>
      <c r="GMO839" s="89"/>
      <c r="GMP839" s="89"/>
      <c r="GMQ839" s="508"/>
      <c r="GMR839" s="508"/>
      <c r="GMS839" s="508"/>
      <c r="GMT839" s="508"/>
      <c r="GMU839" s="508"/>
      <c r="GMV839" s="203"/>
      <c r="GMW839" s="107"/>
      <c r="GMX839" s="508"/>
      <c r="GMY839" s="508"/>
      <c r="GMZ839" s="508"/>
      <c r="GNA839" s="508"/>
      <c r="GNB839" s="508"/>
      <c r="GNC839" s="508"/>
      <c r="GND839" s="508"/>
      <c r="GNE839" s="168"/>
      <c r="GNF839" s="168"/>
      <c r="GNG839" s="168"/>
      <c r="GNH839" s="168"/>
      <c r="GNI839" s="168"/>
      <c r="GNJ839" s="168"/>
      <c r="GNK839" s="168"/>
      <c r="GNL839" s="168"/>
      <c r="GNM839" s="168"/>
      <c r="GNN839" s="168"/>
      <c r="GNO839" s="168"/>
      <c r="GNP839" s="168"/>
      <c r="GNQ839" s="168"/>
      <c r="GNR839" s="168"/>
      <c r="GNS839" s="168"/>
      <c r="GNT839" s="168"/>
      <c r="GNU839" s="168"/>
      <c r="GNV839" s="168"/>
      <c r="GNW839" s="168"/>
      <c r="GNX839" s="168"/>
      <c r="GNY839" s="168"/>
      <c r="GNZ839" s="168"/>
      <c r="GOA839" s="168"/>
      <c r="GOB839" s="168"/>
      <c r="GOC839" s="168"/>
      <c r="GOD839" s="168"/>
      <c r="GOE839" s="168"/>
      <c r="GOF839" s="168"/>
      <c r="GOG839" s="168"/>
      <c r="GOH839" s="168"/>
      <c r="GOI839" s="168"/>
      <c r="GOJ839" s="168"/>
      <c r="GOK839" s="168"/>
      <c r="GOL839" s="168"/>
      <c r="GOM839" s="168"/>
      <c r="GON839" s="168"/>
      <c r="GOO839" s="168"/>
      <c r="GOP839" s="168"/>
      <c r="GOQ839" s="168"/>
      <c r="GOR839" s="168"/>
      <c r="GOS839" s="168"/>
      <c r="GOT839" s="168"/>
      <c r="GOU839" s="168"/>
      <c r="GOV839" s="168"/>
      <c r="GOW839" s="508"/>
      <c r="GOX839" s="508"/>
      <c r="GOY839" s="508"/>
      <c r="GOZ839" s="508"/>
      <c r="GPA839" s="508"/>
      <c r="GPB839" s="508"/>
      <c r="GPC839" s="508"/>
      <c r="GPD839" s="508"/>
      <c r="GPE839" s="508"/>
      <c r="GPF839" s="508"/>
      <c r="GPG839" s="508"/>
      <c r="GPH839" s="508"/>
      <c r="GPI839" s="508"/>
      <c r="GPJ839" s="508"/>
      <c r="GPK839" s="508"/>
      <c r="GPL839" s="508"/>
      <c r="GPM839" s="508"/>
      <c r="GPN839" s="508"/>
      <c r="GPO839" s="508"/>
      <c r="GPP839" s="508"/>
      <c r="GPQ839" s="508"/>
      <c r="GPR839" s="508"/>
      <c r="GPS839" s="508"/>
      <c r="GPT839" s="508"/>
      <c r="GPU839" s="89"/>
      <c r="GPV839" s="89"/>
      <c r="GPW839" s="89"/>
      <c r="GPX839" s="89"/>
      <c r="GPY839" s="89"/>
      <c r="GPZ839" s="508"/>
      <c r="GQA839" s="508"/>
      <c r="GQB839" s="89"/>
      <c r="GQC839" s="89"/>
      <c r="GQD839" s="508"/>
      <c r="GQE839" s="508"/>
      <c r="GQF839" s="89"/>
      <c r="GQG839" s="89"/>
      <c r="GQH839" s="508"/>
      <c r="GQI839" s="508"/>
      <c r="GQJ839" s="508"/>
      <c r="GQK839" s="508"/>
      <c r="GQL839" s="508"/>
      <c r="GQM839" s="508"/>
      <c r="GQN839" s="508"/>
      <c r="GQO839" s="89"/>
      <c r="GQP839" s="89"/>
      <c r="GQQ839" s="508"/>
      <c r="GQR839" s="508"/>
      <c r="GQS839" s="89"/>
      <c r="GQT839" s="89"/>
      <c r="GQU839" s="508"/>
      <c r="GQV839" s="508"/>
      <c r="GQW839" s="508"/>
      <c r="GQX839" s="508"/>
      <c r="GQY839" s="508"/>
      <c r="GQZ839" s="203"/>
      <c r="GRA839" s="107"/>
      <c r="GRB839" s="508"/>
      <c r="GRC839" s="508"/>
      <c r="GRD839" s="508"/>
      <c r="GRE839" s="508"/>
      <c r="GRF839" s="508"/>
      <c r="GRG839" s="508"/>
      <c r="GRH839" s="508"/>
      <c r="GRI839" s="168"/>
      <c r="GRJ839" s="168"/>
      <c r="GRK839" s="168"/>
      <c r="GRL839" s="168"/>
      <c r="GRM839" s="168"/>
      <c r="GRN839" s="168"/>
      <c r="GRO839" s="168"/>
      <c r="GRP839" s="168"/>
      <c r="GRQ839" s="168"/>
      <c r="GRR839" s="168"/>
      <c r="GRS839" s="168"/>
      <c r="GRT839" s="168"/>
      <c r="GRU839" s="168"/>
      <c r="GRV839" s="168"/>
      <c r="GRW839" s="168"/>
      <c r="GRX839" s="168"/>
      <c r="GRY839" s="168"/>
      <c r="GRZ839" s="168"/>
      <c r="GSA839" s="168"/>
      <c r="GSB839" s="168"/>
      <c r="GSC839" s="168"/>
      <c r="GSD839" s="168"/>
      <c r="GSE839" s="168"/>
      <c r="GSF839" s="168"/>
      <c r="GSG839" s="168"/>
      <c r="GSH839" s="168"/>
      <c r="GSI839" s="168"/>
      <c r="GSJ839" s="168"/>
      <c r="GSK839" s="168"/>
      <c r="GSL839" s="168"/>
      <c r="GSM839" s="168"/>
      <c r="GSN839" s="168"/>
      <c r="GSO839" s="168"/>
      <c r="GSP839" s="168"/>
      <c r="GSQ839" s="168"/>
      <c r="GSR839" s="168"/>
      <c r="GSS839" s="168"/>
      <c r="GST839" s="168"/>
      <c r="GSU839" s="168"/>
      <c r="GSV839" s="168"/>
      <c r="GSW839" s="168"/>
      <c r="GSX839" s="168"/>
      <c r="GSY839" s="168"/>
      <c r="GSZ839" s="168"/>
      <c r="GTA839" s="508"/>
      <c r="GTB839" s="508"/>
      <c r="GTC839" s="508"/>
      <c r="GTD839" s="508"/>
      <c r="GTE839" s="508"/>
      <c r="GTF839" s="508"/>
      <c r="GTG839" s="508"/>
      <c r="GTH839" s="508"/>
      <c r="GTI839" s="508"/>
      <c r="GTJ839" s="508"/>
      <c r="GTK839" s="508"/>
      <c r="GTL839" s="508"/>
      <c r="GTM839" s="508"/>
      <c r="GTN839" s="508"/>
      <c r="GTO839" s="508"/>
      <c r="GTP839" s="508"/>
      <c r="GTQ839" s="508"/>
      <c r="GTR839" s="508"/>
      <c r="GTS839" s="508"/>
      <c r="GTT839" s="508"/>
      <c r="GTU839" s="508"/>
      <c r="GTV839" s="508"/>
      <c r="GTW839" s="508"/>
      <c r="GTX839" s="508"/>
      <c r="GTY839" s="89"/>
      <c r="GTZ839" s="89"/>
      <c r="GUA839" s="89"/>
      <c r="GUB839" s="89"/>
      <c r="GUC839" s="89"/>
      <c r="GUD839" s="508"/>
      <c r="GUE839" s="508"/>
      <c r="GUF839" s="89"/>
      <c r="GUG839" s="89"/>
      <c r="GUH839" s="508"/>
      <c r="GUI839" s="508"/>
      <c r="GUJ839" s="89"/>
      <c r="GUK839" s="89"/>
      <c r="GUL839" s="508"/>
      <c r="GUM839" s="508"/>
      <c r="GUN839" s="508"/>
      <c r="GUO839" s="508"/>
      <c r="GUP839" s="508"/>
      <c r="GUQ839" s="508"/>
      <c r="GUR839" s="508"/>
      <c r="GUS839" s="89"/>
      <c r="GUT839" s="89"/>
      <c r="GUU839" s="508"/>
      <c r="GUV839" s="508"/>
      <c r="GUW839" s="89"/>
      <c r="GUX839" s="89"/>
      <c r="GUY839" s="508"/>
      <c r="GUZ839" s="508"/>
      <c r="GVA839" s="508"/>
      <c r="GVB839" s="508"/>
      <c r="GVC839" s="508"/>
      <c r="GVD839" s="203"/>
      <c r="GVE839" s="107"/>
      <c r="GVF839" s="508"/>
      <c r="GVG839" s="508"/>
      <c r="GVH839" s="508"/>
      <c r="GVI839" s="508"/>
      <c r="GVJ839" s="508"/>
      <c r="GVK839" s="508"/>
      <c r="GVL839" s="508"/>
      <c r="GVM839" s="168"/>
      <c r="GVN839" s="168"/>
      <c r="GVO839" s="168"/>
      <c r="GVP839" s="168"/>
      <c r="GVQ839" s="168"/>
      <c r="GVR839" s="168"/>
      <c r="GVS839" s="168"/>
      <c r="GVT839" s="168"/>
      <c r="GVU839" s="168"/>
      <c r="GVV839" s="168"/>
      <c r="GVW839" s="168"/>
      <c r="GVX839" s="168"/>
      <c r="GVY839" s="168"/>
      <c r="GVZ839" s="168"/>
      <c r="GWA839" s="168"/>
      <c r="GWB839" s="168"/>
      <c r="GWC839" s="168"/>
      <c r="GWD839" s="168"/>
      <c r="GWE839" s="168"/>
      <c r="GWF839" s="168"/>
      <c r="GWG839" s="168"/>
      <c r="GWH839" s="168"/>
      <c r="GWI839" s="168"/>
      <c r="GWJ839" s="168"/>
      <c r="GWK839" s="168"/>
      <c r="GWL839" s="168"/>
      <c r="GWM839" s="168"/>
      <c r="GWN839" s="168"/>
      <c r="GWO839" s="168"/>
      <c r="GWP839" s="168"/>
      <c r="GWQ839" s="168"/>
      <c r="GWR839" s="168"/>
      <c r="GWS839" s="168"/>
      <c r="GWT839" s="168"/>
      <c r="GWU839" s="168"/>
      <c r="GWV839" s="168"/>
      <c r="GWW839" s="168"/>
      <c r="GWX839" s="168"/>
      <c r="GWY839" s="168"/>
      <c r="GWZ839" s="168"/>
      <c r="GXA839" s="168"/>
      <c r="GXB839" s="168"/>
      <c r="GXC839" s="168"/>
      <c r="GXD839" s="168"/>
      <c r="GXE839" s="508"/>
      <c r="GXF839" s="508"/>
      <c r="GXG839" s="508"/>
      <c r="GXH839" s="508"/>
      <c r="GXI839" s="508"/>
      <c r="GXJ839" s="508"/>
      <c r="GXK839" s="508"/>
      <c r="GXL839" s="508"/>
      <c r="GXM839" s="508"/>
      <c r="GXN839" s="508"/>
      <c r="GXO839" s="508"/>
      <c r="GXP839" s="508"/>
      <c r="GXQ839" s="508"/>
      <c r="GXR839" s="508"/>
      <c r="GXS839" s="508"/>
      <c r="GXT839" s="508"/>
      <c r="GXU839" s="508"/>
      <c r="GXV839" s="508"/>
      <c r="GXW839" s="508"/>
      <c r="GXX839" s="508"/>
      <c r="GXY839" s="508"/>
      <c r="GXZ839" s="508"/>
      <c r="GYA839" s="508"/>
      <c r="GYB839" s="508"/>
      <c r="GYC839" s="89"/>
      <c r="GYD839" s="89"/>
      <c r="GYE839" s="89"/>
      <c r="GYF839" s="89"/>
      <c r="GYG839" s="89"/>
      <c r="GYH839" s="508"/>
      <c r="GYI839" s="508"/>
      <c r="GYJ839" s="89"/>
      <c r="GYK839" s="89"/>
      <c r="GYL839" s="508"/>
      <c r="GYM839" s="508"/>
      <c r="GYN839" s="89"/>
      <c r="GYO839" s="89"/>
      <c r="GYP839" s="508"/>
      <c r="GYQ839" s="508"/>
      <c r="GYR839" s="508"/>
      <c r="GYS839" s="508"/>
      <c r="GYT839" s="508"/>
      <c r="GYU839" s="508"/>
      <c r="GYV839" s="508"/>
      <c r="GYW839" s="89"/>
      <c r="GYX839" s="89"/>
      <c r="GYY839" s="508"/>
      <c r="GYZ839" s="508"/>
      <c r="GZA839" s="89"/>
      <c r="GZB839" s="89"/>
      <c r="GZC839" s="508"/>
      <c r="GZD839" s="508"/>
      <c r="GZE839" s="508"/>
      <c r="GZF839" s="508"/>
      <c r="GZG839" s="508"/>
      <c r="GZH839" s="203"/>
      <c r="GZI839" s="107"/>
      <c r="GZJ839" s="508"/>
      <c r="GZK839" s="508"/>
      <c r="GZL839" s="508"/>
      <c r="GZM839" s="508"/>
      <c r="GZN839" s="508"/>
      <c r="GZO839" s="508"/>
      <c r="GZP839" s="508"/>
      <c r="GZQ839" s="168"/>
      <c r="GZR839" s="168"/>
      <c r="GZS839" s="168"/>
      <c r="GZT839" s="168"/>
      <c r="GZU839" s="168"/>
      <c r="GZV839" s="168"/>
      <c r="GZW839" s="168"/>
      <c r="GZX839" s="168"/>
      <c r="GZY839" s="168"/>
      <c r="GZZ839" s="168"/>
      <c r="HAA839" s="168"/>
      <c r="HAB839" s="168"/>
      <c r="HAC839" s="168"/>
      <c r="HAD839" s="168"/>
      <c r="HAE839" s="168"/>
      <c r="HAF839" s="168"/>
      <c r="HAG839" s="168"/>
      <c r="HAH839" s="168"/>
      <c r="HAI839" s="168"/>
      <c r="HAJ839" s="168"/>
      <c r="HAK839" s="168"/>
      <c r="HAL839" s="168"/>
      <c r="HAM839" s="168"/>
      <c r="HAN839" s="168"/>
      <c r="HAO839" s="168"/>
      <c r="HAP839" s="168"/>
      <c r="HAQ839" s="168"/>
      <c r="HAR839" s="168"/>
      <c r="HAS839" s="168"/>
      <c r="HAT839" s="168"/>
      <c r="HAU839" s="168"/>
      <c r="HAV839" s="168"/>
      <c r="HAW839" s="168"/>
      <c r="HAX839" s="168"/>
      <c r="HAY839" s="168"/>
      <c r="HAZ839" s="168"/>
      <c r="HBA839" s="168"/>
      <c r="HBB839" s="168"/>
      <c r="HBC839" s="168"/>
      <c r="HBD839" s="168"/>
      <c r="HBE839" s="168"/>
      <c r="HBF839" s="168"/>
      <c r="HBG839" s="168"/>
      <c r="HBH839" s="168"/>
      <c r="HBI839" s="508"/>
      <c r="HBJ839" s="508"/>
      <c r="HBK839" s="508"/>
      <c r="HBL839" s="508"/>
      <c r="HBM839" s="508"/>
      <c r="HBN839" s="508"/>
      <c r="HBO839" s="508"/>
      <c r="HBP839" s="508"/>
      <c r="HBQ839" s="508"/>
      <c r="HBR839" s="508"/>
      <c r="HBS839" s="508"/>
      <c r="HBT839" s="508"/>
      <c r="HBU839" s="508"/>
      <c r="HBV839" s="508"/>
      <c r="HBW839" s="508"/>
      <c r="HBX839" s="508"/>
      <c r="HBY839" s="508"/>
      <c r="HBZ839" s="508"/>
      <c r="HCA839" s="508"/>
      <c r="HCB839" s="508"/>
      <c r="HCC839" s="508"/>
      <c r="HCD839" s="508"/>
      <c r="HCE839" s="508"/>
      <c r="HCF839" s="508"/>
      <c r="HCG839" s="89"/>
      <c r="HCH839" s="89"/>
      <c r="HCI839" s="89"/>
      <c r="HCJ839" s="89"/>
      <c r="HCK839" s="89"/>
      <c r="HCL839" s="508"/>
      <c r="HCM839" s="508"/>
      <c r="HCN839" s="89"/>
      <c r="HCO839" s="89"/>
      <c r="HCP839" s="508"/>
      <c r="HCQ839" s="508"/>
      <c r="HCR839" s="89"/>
      <c r="HCS839" s="89"/>
      <c r="HCT839" s="508"/>
      <c r="HCU839" s="508"/>
      <c r="HCV839" s="508"/>
      <c r="HCW839" s="508"/>
      <c r="HCX839" s="508"/>
      <c r="HCY839" s="508"/>
      <c r="HCZ839" s="508"/>
      <c r="HDA839" s="89"/>
      <c r="HDB839" s="89"/>
      <c r="HDC839" s="508"/>
      <c r="HDD839" s="508"/>
      <c r="HDE839" s="89"/>
      <c r="HDF839" s="89"/>
      <c r="HDG839" s="508"/>
      <c r="HDH839" s="508"/>
      <c r="HDI839" s="508"/>
      <c r="HDJ839" s="508"/>
      <c r="HDK839" s="508"/>
      <c r="HDL839" s="203"/>
      <c r="HDM839" s="107"/>
      <c r="HDN839" s="508"/>
      <c r="HDO839" s="508"/>
      <c r="HDP839" s="508"/>
      <c r="HDQ839" s="508"/>
      <c r="HDR839" s="508"/>
      <c r="HDS839" s="508"/>
      <c r="HDT839" s="508"/>
      <c r="HDU839" s="168"/>
      <c r="HDV839" s="168"/>
      <c r="HDW839" s="168"/>
      <c r="HDX839" s="168"/>
      <c r="HDY839" s="168"/>
      <c r="HDZ839" s="168"/>
      <c r="HEA839" s="168"/>
      <c r="HEB839" s="168"/>
      <c r="HEC839" s="168"/>
      <c r="HED839" s="168"/>
      <c r="HEE839" s="168"/>
      <c r="HEF839" s="168"/>
      <c r="HEG839" s="168"/>
      <c r="HEH839" s="168"/>
      <c r="HEI839" s="168"/>
      <c r="HEJ839" s="168"/>
      <c r="HEK839" s="168"/>
      <c r="HEL839" s="168"/>
      <c r="HEM839" s="168"/>
      <c r="HEN839" s="168"/>
      <c r="HEO839" s="168"/>
      <c r="HEP839" s="168"/>
      <c r="HEQ839" s="168"/>
      <c r="HER839" s="168"/>
      <c r="HES839" s="168"/>
      <c r="HET839" s="168"/>
      <c r="HEU839" s="168"/>
      <c r="HEV839" s="168"/>
      <c r="HEW839" s="168"/>
      <c r="HEX839" s="168"/>
      <c r="HEY839" s="168"/>
      <c r="HEZ839" s="168"/>
      <c r="HFA839" s="168"/>
      <c r="HFB839" s="168"/>
      <c r="HFC839" s="168"/>
      <c r="HFD839" s="168"/>
      <c r="HFE839" s="168"/>
      <c r="HFF839" s="168"/>
      <c r="HFG839" s="168"/>
      <c r="HFH839" s="168"/>
      <c r="HFI839" s="168"/>
      <c r="HFJ839" s="168"/>
      <c r="HFK839" s="168"/>
      <c r="HFL839" s="168"/>
      <c r="HFM839" s="508"/>
      <c r="HFN839" s="508"/>
      <c r="HFO839" s="508"/>
      <c r="HFP839" s="508"/>
      <c r="HFQ839" s="508"/>
      <c r="HFR839" s="508"/>
      <c r="HFS839" s="508"/>
      <c r="HFT839" s="508"/>
      <c r="HFU839" s="508"/>
      <c r="HFV839" s="508"/>
      <c r="HFW839" s="508"/>
      <c r="HFX839" s="508"/>
      <c r="HFY839" s="508"/>
      <c r="HFZ839" s="508"/>
      <c r="HGA839" s="508"/>
      <c r="HGB839" s="508"/>
      <c r="HGC839" s="508"/>
      <c r="HGD839" s="508"/>
      <c r="HGE839" s="508"/>
      <c r="HGF839" s="508"/>
      <c r="HGG839" s="508"/>
      <c r="HGH839" s="508"/>
      <c r="HGI839" s="508"/>
      <c r="HGJ839" s="508"/>
      <c r="HGK839" s="89"/>
      <c r="HGL839" s="89"/>
      <c r="HGM839" s="89"/>
      <c r="HGN839" s="89"/>
      <c r="HGO839" s="89"/>
      <c r="HGP839" s="508"/>
      <c r="HGQ839" s="508"/>
      <c r="HGR839" s="89"/>
      <c r="HGS839" s="89"/>
      <c r="HGT839" s="508"/>
      <c r="HGU839" s="508"/>
      <c r="HGV839" s="89"/>
      <c r="HGW839" s="89"/>
      <c r="HGX839" s="508"/>
      <c r="HGY839" s="508"/>
      <c r="HGZ839" s="508"/>
      <c r="HHA839" s="508"/>
      <c r="HHB839" s="508"/>
      <c r="HHC839" s="508"/>
      <c r="HHD839" s="508"/>
      <c r="HHE839" s="89"/>
      <c r="HHF839" s="89"/>
      <c r="HHG839" s="508"/>
      <c r="HHH839" s="508"/>
      <c r="HHI839" s="89"/>
      <c r="HHJ839" s="89"/>
      <c r="HHK839" s="508"/>
      <c r="HHL839" s="508"/>
      <c r="HHM839" s="508"/>
      <c r="HHN839" s="508"/>
      <c r="HHO839" s="508"/>
      <c r="HHP839" s="203"/>
      <c r="HHQ839" s="107"/>
      <c r="HHR839" s="508"/>
      <c r="HHS839" s="508"/>
      <c r="HHT839" s="508"/>
      <c r="HHU839" s="508"/>
      <c r="HHV839" s="508"/>
      <c r="HHW839" s="508"/>
      <c r="HHX839" s="508"/>
      <c r="HHY839" s="168"/>
      <c r="HHZ839" s="168"/>
      <c r="HIA839" s="168"/>
      <c r="HIB839" s="168"/>
      <c r="HIC839" s="168"/>
      <c r="HID839" s="168"/>
      <c r="HIE839" s="168"/>
      <c r="HIF839" s="168"/>
      <c r="HIG839" s="168"/>
      <c r="HIH839" s="168"/>
      <c r="HII839" s="168"/>
      <c r="HIJ839" s="168"/>
      <c r="HIK839" s="168"/>
      <c r="HIL839" s="168"/>
      <c r="HIM839" s="168"/>
      <c r="HIN839" s="168"/>
      <c r="HIO839" s="168"/>
      <c r="HIP839" s="168"/>
      <c r="HIQ839" s="168"/>
      <c r="HIR839" s="168"/>
      <c r="HIS839" s="168"/>
      <c r="HIT839" s="168"/>
      <c r="HIU839" s="168"/>
      <c r="HIV839" s="168"/>
      <c r="HIW839" s="168"/>
      <c r="HIX839" s="168"/>
      <c r="HIY839" s="168"/>
      <c r="HIZ839" s="168"/>
      <c r="HJA839" s="168"/>
      <c r="HJB839" s="168"/>
      <c r="HJC839" s="168"/>
      <c r="HJD839" s="168"/>
      <c r="HJE839" s="168"/>
      <c r="HJF839" s="168"/>
      <c r="HJG839" s="168"/>
      <c r="HJH839" s="168"/>
      <c r="HJI839" s="168"/>
      <c r="HJJ839" s="168"/>
      <c r="HJK839" s="168"/>
      <c r="HJL839" s="168"/>
      <c r="HJM839" s="168"/>
      <c r="HJN839" s="168"/>
      <c r="HJO839" s="168"/>
      <c r="HJP839" s="168"/>
      <c r="HJQ839" s="508"/>
      <c r="HJR839" s="508"/>
      <c r="HJS839" s="508"/>
      <c r="HJT839" s="508"/>
      <c r="HJU839" s="508"/>
      <c r="HJV839" s="508"/>
      <c r="HJW839" s="508"/>
      <c r="HJX839" s="508"/>
      <c r="HJY839" s="508"/>
      <c r="HJZ839" s="508"/>
      <c r="HKA839" s="508"/>
      <c r="HKB839" s="508"/>
      <c r="HKC839" s="508"/>
      <c r="HKD839" s="508"/>
      <c r="HKE839" s="508"/>
      <c r="HKF839" s="508"/>
      <c r="HKG839" s="508"/>
      <c r="HKH839" s="508"/>
      <c r="HKI839" s="508"/>
      <c r="HKJ839" s="508"/>
      <c r="HKK839" s="508"/>
      <c r="HKL839" s="508"/>
      <c r="HKM839" s="508"/>
      <c r="HKN839" s="508"/>
      <c r="HKO839" s="89"/>
      <c r="HKP839" s="89"/>
      <c r="HKQ839" s="89"/>
      <c r="HKR839" s="89"/>
      <c r="HKS839" s="89"/>
      <c r="HKT839" s="508"/>
      <c r="HKU839" s="508"/>
      <c r="HKV839" s="89"/>
      <c r="HKW839" s="89"/>
      <c r="HKX839" s="508"/>
      <c r="HKY839" s="508"/>
      <c r="HKZ839" s="89"/>
      <c r="HLA839" s="89"/>
      <c r="HLB839" s="508"/>
      <c r="HLC839" s="508"/>
      <c r="HLD839" s="508"/>
      <c r="HLE839" s="508"/>
      <c r="HLF839" s="508"/>
      <c r="HLG839" s="508"/>
      <c r="HLH839" s="508"/>
      <c r="HLI839" s="89"/>
      <c r="HLJ839" s="89"/>
      <c r="HLK839" s="508"/>
      <c r="HLL839" s="508"/>
      <c r="HLM839" s="89"/>
      <c r="HLN839" s="89"/>
      <c r="HLO839" s="508"/>
      <c r="HLP839" s="508"/>
      <c r="HLQ839" s="508"/>
      <c r="HLR839" s="508"/>
      <c r="HLS839" s="508"/>
      <c r="HLT839" s="203"/>
      <c r="HLU839" s="107"/>
      <c r="HLV839" s="508"/>
      <c r="HLW839" s="508"/>
      <c r="HLX839" s="508"/>
      <c r="HLY839" s="508"/>
      <c r="HLZ839" s="508"/>
      <c r="HMA839" s="508"/>
      <c r="HMB839" s="508"/>
      <c r="HMC839" s="168"/>
      <c r="HMD839" s="168"/>
      <c r="HME839" s="168"/>
      <c r="HMF839" s="168"/>
      <c r="HMG839" s="168"/>
      <c r="HMH839" s="168"/>
      <c r="HMI839" s="168"/>
      <c r="HMJ839" s="168"/>
      <c r="HMK839" s="168"/>
      <c r="HML839" s="168"/>
      <c r="HMM839" s="168"/>
      <c r="HMN839" s="168"/>
      <c r="HMO839" s="168"/>
      <c r="HMP839" s="168"/>
      <c r="HMQ839" s="168"/>
      <c r="HMR839" s="168"/>
      <c r="HMS839" s="168"/>
      <c r="HMT839" s="168"/>
      <c r="HMU839" s="168"/>
      <c r="HMV839" s="168"/>
      <c r="HMW839" s="168"/>
      <c r="HMX839" s="168"/>
      <c r="HMY839" s="168"/>
      <c r="HMZ839" s="168"/>
      <c r="HNA839" s="168"/>
      <c r="HNB839" s="168"/>
      <c r="HNC839" s="168"/>
      <c r="HND839" s="168"/>
      <c r="HNE839" s="168"/>
      <c r="HNF839" s="168"/>
      <c r="HNG839" s="168"/>
      <c r="HNH839" s="168"/>
      <c r="HNI839" s="168"/>
      <c r="HNJ839" s="168"/>
      <c r="HNK839" s="168"/>
      <c r="HNL839" s="168"/>
      <c r="HNM839" s="168"/>
      <c r="HNN839" s="168"/>
      <c r="HNO839" s="168"/>
      <c r="HNP839" s="168"/>
      <c r="HNQ839" s="168"/>
      <c r="HNR839" s="168"/>
      <c r="HNS839" s="168"/>
      <c r="HNT839" s="168"/>
      <c r="HNU839" s="508"/>
      <c r="HNV839" s="508"/>
      <c r="HNW839" s="508"/>
      <c r="HNX839" s="508"/>
      <c r="HNY839" s="508"/>
      <c r="HNZ839" s="508"/>
      <c r="HOA839" s="508"/>
      <c r="HOB839" s="508"/>
      <c r="HOC839" s="508"/>
      <c r="HOD839" s="508"/>
      <c r="HOE839" s="508"/>
      <c r="HOF839" s="508"/>
      <c r="HOG839" s="508"/>
      <c r="HOH839" s="508"/>
      <c r="HOI839" s="508"/>
      <c r="HOJ839" s="508"/>
      <c r="HOK839" s="508"/>
      <c r="HOL839" s="508"/>
      <c r="HOM839" s="508"/>
      <c r="HON839" s="508"/>
      <c r="HOO839" s="508"/>
      <c r="HOP839" s="508"/>
      <c r="HOQ839" s="508"/>
      <c r="HOR839" s="508"/>
      <c r="HOS839" s="89"/>
      <c r="HOT839" s="89"/>
      <c r="HOU839" s="89"/>
      <c r="HOV839" s="89"/>
      <c r="HOW839" s="89"/>
      <c r="HOX839" s="508"/>
      <c r="HOY839" s="508"/>
      <c r="HOZ839" s="89"/>
      <c r="HPA839" s="89"/>
      <c r="HPB839" s="508"/>
      <c r="HPC839" s="508"/>
      <c r="HPD839" s="89"/>
      <c r="HPE839" s="89"/>
      <c r="HPF839" s="508"/>
      <c r="HPG839" s="508"/>
      <c r="HPH839" s="508"/>
      <c r="HPI839" s="508"/>
      <c r="HPJ839" s="508"/>
      <c r="HPK839" s="508"/>
      <c r="HPL839" s="508"/>
      <c r="HPM839" s="89"/>
      <c r="HPN839" s="89"/>
      <c r="HPO839" s="508"/>
      <c r="HPP839" s="508"/>
      <c r="HPQ839" s="89"/>
      <c r="HPR839" s="89"/>
      <c r="HPS839" s="508"/>
      <c r="HPT839" s="508"/>
      <c r="HPU839" s="508"/>
      <c r="HPV839" s="508"/>
      <c r="HPW839" s="508"/>
      <c r="HPX839" s="203"/>
      <c r="HPY839" s="107"/>
      <c r="HPZ839" s="508"/>
      <c r="HQA839" s="508"/>
      <c r="HQB839" s="508"/>
      <c r="HQC839" s="508"/>
      <c r="HQD839" s="508"/>
      <c r="HQE839" s="508"/>
      <c r="HQF839" s="508"/>
      <c r="HQG839" s="168"/>
      <c r="HQH839" s="168"/>
      <c r="HQI839" s="168"/>
      <c r="HQJ839" s="168"/>
      <c r="HQK839" s="168"/>
      <c r="HQL839" s="168"/>
      <c r="HQM839" s="168"/>
      <c r="HQN839" s="168"/>
      <c r="HQO839" s="168"/>
      <c r="HQP839" s="168"/>
      <c r="HQQ839" s="168"/>
      <c r="HQR839" s="168"/>
      <c r="HQS839" s="168"/>
      <c r="HQT839" s="168"/>
      <c r="HQU839" s="168"/>
      <c r="HQV839" s="168"/>
      <c r="HQW839" s="168"/>
      <c r="HQX839" s="168"/>
      <c r="HQY839" s="168"/>
      <c r="HQZ839" s="168"/>
      <c r="HRA839" s="168"/>
      <c r="HRB839" s="168"/>
      <c r="HRC839" s="168"/>
      <c r="HRD839" s="168"/>
      <c r="HRE839" s="168"/>
      <c r="HRF839" s="168"/>
      <c r="HRG839" s="168"/>
      <c r="HRH839" s="168"/>
      <c r="HRI839" s="168"/>
      <c r="HRJ839" s="168"/>
      <c r="HRK839" s="168"/>
      <c r="HRL839" s="168"/>
      <c r="HRM839" s="168"/>
      <c r="HRN839" s="168"/>
      <c r="HRO839" s="168"/>
      <c r="HRP839" s="168"/>
      <c r="HRQ839" s="168"/>
      <c r="HRR839" s="168"/>
      <c r="HRS839" s="168"/>
      <c r="HRT839" s="168"/>
      <c r="HRU839" s="168"/>
      <c r="HRV839" s="168"/>
      <c r="HRW839" s="168"/>
      <c r="HRX839" s="168"/>
      <c r="HRY839" s="508"/>
      <c r="HRZ839" s="508"/>
      <c r="HSA839" s="508"/>
      <c r="HSB839" s="508"/>
      <c r="HSC839" s="508"/>
      <c r="HSD839" s="508"/>
      <c r="HSE839" s="508"/>
      <c r="HSF839" s="508"/>
      <c r="HSG839" s="508"/>
      <c r="HSH839" s="508"/>
      <c r="HSI839" s="508"/>
      <c r="HSJ839" s="508"/>
      <c r="HSK839" s="508"/>
      <c r="HSL839" s="508"/>
      <c r="HSM839" s="508"/>
      <c r="HSN839" s="508"/>
      <c r="HSO839" s="508"/>
      <c r="HSP839" s="508"/>
      <c r="HSQ839" s="508"/>
      <c r="HSR839" s="508"/>
      <c r="HSS839" s="508"/>
      <c r="HST839" s="508"/>
      <c r="HSU839" s="508"/>
      <c r="HSV839" s="508"/>
      <c r="HSW839" s="89"/>
      <c r="HSX839" s="89"/>
      <c r="HSY839" s="89"/>
      <c r="HSZ839" s="89"/>
      <c r="HTA839" s="89"/>
      <c r="HTB839" s="508"/>
      <c r="HTC839" s="508"/>
      <c r="HTD839" s="89"/>
      <c r="HTE839" s="89"/>
      <c r="HTF839" s="508"/>
      <c r="HTG839" s="508"/>
      <c r="HTH839" s="89"/>
      <c r="HTI839" s="89"/>
      <c r="HTJ839" s="508"/>
      <c r="HTK839" s="508"/>
      <c r="HTL839" s="508"/>
      <c r="HTM839" s="508"/>
      <c r="HTN839" s="508"/>
      <c r="HTO839" s="508"/>
      <c r="HTP839" s="508"/>
      <c r="HTQ839" s="89"/>
      <c r="HTR839" s="89"/>
      <c r="HTS839" s="508"/>
      <c r="HTT839" s="508"/>
      <c r="HTU839" s="89"/>
      <c r="HTV839" s="89"/>
      <c r="HTW839" s="508"/>
      <c r="HTX839" s="508"/>
      <c r="HTY839" s="508"/>
      <c r="HTZ839" s="508"/>
      <c r="HUA839" s="508"/>
      <c r="HUB839" s="203"/>
      <c r="HUC839" s="107"/>
      <c r="HUD839" s="508"/>
      <c r="HUE839" s="508"/>
      <c r="HUF839" s="508"/>
      <c r="HUG839" s="508"/>
      <c r="HUH839" s="508"/>
      <c r="HUI839" s="508"/>
      <c r="HUJ839" s="508"/>
      <c r="HUK839" s="168"/>
      <c r="HUL839" s="168"/>
      <c r="HUM839" s="168"/>
      <c r="HUN839" s="168"/>
      <c r="HUO839" s="168"/>
      <c r="HUP839" s="168"/>
      <c r="HUQ839" s="168"/>
      <c r="HUR839" s="168"/>
      <c r="HUS839" s="168"/>
      <c r="HUT839" s="168"/>
      <c r="HUU839" s="168"/>
      <c r="HUV839" s="168"/>
      <c r="HUW839" s="168"/>
      <c r="HUX839" s="168"/>
      <c r="HUY839" s="168"/>
      <c r="HUZ839" s="168"/>
      <c r="HVA839" s="168"/>
      <c r="HVB839" s="168"/>
      <c r="HVC839" s="168"/>
      <c r="HVD839" s="168"/>
      <c r="HVE839" s="168"/>
      <c r="HVF839" s="168"/>
      <c r="HVG839" s="168"/>
      <c r="HVH839" s="168"/>
      <c r="HVI839" s="168"/>
      <c r="HVJ839" s="168"/>
      <c r="HVK839" s="168"/>
      <c r="HVL839" s="168"/>
      <c r="HVM839" s="168"/>
      <c r="HVN839" s="168"/>
      <c r="HVO839" s="168"/>
      <c r="HVP839" s="168"/>
      <c r="HVQ839" s="168"/>
      <c r="HVR839" s="168"/>
      <c r="HVS839" s="168"/>
      <c r="HVT839" s="168"/>
      <c r="HVU839" s="168"/>
      <c r="HVV839" s="168"/>
      <c r="HVW839" s="168"/>
      <c r="HVX839" s="168"/>
      <c r="HVY839" s="168"/>
      <c r="HVZ839" s="168"/>
      <c r="HWA839" s="168"/>
      <c r="HWB839" s="168"/>
      <c r="HWC839" s="508"/>
      <c r="HWD839" s="508"/>
      <c r="HWE839" s="508"/>
      <c r="HWF839" s="508"/>
      <c r="HWG839" s="508"/>
      <c r="HWH839" s="508"/>
      <c r="HWI839" s="508"/>
      <c r="HWJ839" s="508"/>
      <c r="HWK839" s="508"/>
      <c r="HWL839" s="508"/>
      <c r="HWM839" s="508"/>
      <c r="HWN839" s="508"/>
      <c r="HWO839" s="508"/>
      <c r="HWP839" s="508"/>
      <c r="HWQ839" s="508"/>
      <c r="HWR839" s="508"/>
      <c r="HWS839" s="508"/>
      <c r="HWT839" s="508"/>
      <c r="HWU839" s="508"/>
      <c r="HWV839" s="508"/>
      <c r="HWW839" s="508"/>
      <c r="HWX839" s="508"/>
      <c r="HWY839" s="508"/>
      <c r="HWZ839" s="508"/>
      <c r="HXA839" s="89"/>
      <c r="HXB839" s="89"/>
      <c r="HXC839" s="89"/>
      <c r="HXD839" s="89"/>
      <c r="HXE839" s="89"/>
      <c r="HXF839" s="508"/>
      <c r="HXG839" s="508"/>
      <c r="HXH839" s="89"/>
      <c r="HXI839" s="89"/>
      <c r="HXJ839" s="508"/>
      <c r="HXK839" s="508"/>
      <c r="HXL839" s="89"/>
      <c r="HXM839" s="89"/>
      <c r="HXN839" s="508"/>
      <c r="HXO839" s="508"/>
      <c r="HXP839" s="508"/>
      <c r="HXQ839" s="508"/>
      <c r="HXR839" s="508"/>
      <c r="HXS839" s="508"/>
      <c r="HXT839" s="508"/>
      <c r="HXU839" s="89"/>
      <c r="HXV839" s="89"/>
      <c r="HXW839" s="508"/>
      <c r="HXX839" s="508"/>
      <c r="HXY839" s="89"/>
      <c r="HXZ839" s="89"/>
      <c r="HYA839" s="508"/>
      <c r="HYB839" s="508"/>
      <c r="HYC839" s="508"/>
      <c r="HYD839" s="508"/>
      <c r="HYE839" s="508"/>
      <c r="HYF839" s="203"/>
      <c r="HYG839" s="107"/>
      <c r="HYH839" s="508"/>
      <c r="HYI839" s="508"/>
      <c r="HYJ839" s="508"/>
      <c r="HYK839" s="508"/>
      <c r="HYL839" s="508"/>
      <c r="HYM839" s="508"/>
      <c r="HYN839" s="508"/>
      <c r="HYO839" s="168"/>
      <c r="HYP839" s="168"/>
      <c r="HYQ839" s="168"/>
      <c r="HYR839" s="168"/>
      <c r="HYS839" s="168"/>
      <c r="HYT839" s="168"/>
      <c r="HYU839" s="168"/>
      <c r="HYV839" s="168"/>
      <c r="HYW839" s="168"/>
      <c r="HYX839" s="168"/>
      <c r="HYY839" s="168"/>
      <c r="HYZ839" s="168"/>
      <c r="HZA839" s="168"/>
      <c r="HZB839" s="168"/>
      <c r="HZC839" s="168"/>
      <c r="HZD839" s="168"/>
      <c r="HZE839" s="168"/>
      <c r="HZF839" s="168"/>
      <c r="HZG839" s="168"/>
      <c r="HZH839" s="168"/>
      <c r="HZI839" s="168"/>
      <c r="HZJ839" s="168"/>
      <c r="HZK839" s="168"/>
      <c r="HZL839" s="168"/>
      <c r="HZM839" s="168"/>
      <c r="HZN839" s="168"/>
      <c r="HZO839" s="168"/>
      <c r="HZP839" s="168"/>
      <c r="HZQ839" s="168"/>
      <c r="HZR839" s="168"/>
      <c r="HZS839" s="168"/>
      <c r="HZT839" s="168"/>
      <c r="HZU839" s="168"/>
      <c r="HZV839" s="168"/>
      <c r="HZW839" s="168"/>
      <c r="HZX839" s="168"/>
      <c r="HZY839" s="168"/>
      <c r="HZZ839" s="168"/>
      <c r="IAA839" s="168"/>
      <c r="IAB839" s="168"/>
      <c r="IAC839" s="168"/>
      <c r="IAD839" s="168"/>
      <c r="IAE839" s="168"/>
      <c r="IAF839" s="168"/>
      <c r="IAG839" s="508"/>
      <c r="IAH839" s="508"/>
      <c r="IAI839" s="508"/>
      <c r="IAJ839" s="508"/>
      <c r="IAK839" s="508"/>
      <c r="IAL839" s="508"/>
      <c r="IAM839" s="508"/>
      <c r="IAN839" s="508"/>
      <c r="IAO839" s="508"/>
      <c r="IAP839" s="508"/>
      <c r="IAQ839" s="508"/>
      <c r="IAR839" s="508"/>
      <c r="IAS839" s="508"/>
      <c r="IAT839" s="508"/>
      <c r="IAU839" s="508"/>
      <c r="IAV839" s="508"/>
      <c r="IAW839" s="508"/>
      <c r="IAX839" s="508"/>
      <c r="IAY839" s="508"/>
      <c r="IAZ839" s="508"/>
      <c r="IBA839" s="508"/>
      <c r="IBB839" s="508"/>
      <c r="IBC839" s="508"/>
      <c r="IBD839" s="508"/>
      <c r="IBE839" s="89"/>
      <c r="IBF839" s="89"/>
      <c r="IBG839" s="89"/>
      <c r="IBH839" s="89"/>
      <c r="IBI839" s="89"/>
      <c r="IBJ839" s="508"/>
      <c r="IBK839" s="508"/>
      <c r="IBL839" s="89"/>
      <c r="IBM839" s="89"/>
      <c r="IBN839" s="508"/>
      <c r="IBO839" s="508"/>
      <c r="IBP839" s="89"/>
      <c r="IBQ839" s="89"/>
      <c r="IBR839" s="508"/>
      <c r="IBS839" s="508"/>
      <c r="IBT839" s="508"/>
      <c r="IBU839" s="508"/>
      <c r="IBV839" s="508"/>
      <c r="IBW839" s="508"/>
      <c r="IBX839" s="508"/>
      <c r="IBY839" s="89"/>
      <c r="IBZ839" s="89"/>
      <c r="ICA839" s="508"/>
      <c r="ICB839" s="508"/>
      <c r="ICC839" s="89"/>
      <c r="ICD839" s="89"/>
      <c r="ICE839" s="508"/>
      <c r="ICF839" s="508"/>
      <c r="ICG839" s="508"/>
      <c r="ICH839" s="508"/>
      <c r="ICI839" s="508"/>
      <c r="ICJ839" s="203"/>
      <c r="ICK839" s="107"/>
      <c r="ICL839" s="508"/>
      <c r="ICM839" s="508"/>
      <c r="ICN839" s="508"/>
      <c r="ICO839" s="508"/>
      <c r="ICP839" s="508"/>
      <c r="ICQ839" s="508"/>
      <c r="ICR839" s="508"/>
      <c r="ICS839" s="168"/>
      <c r="ICT839" s="168"/>
      <c r="ICU839" s="168"/>
      <c r="ICV839" s="168"/>
      <c r="ICW839" s="168"/>
      <c r="ICX839" s="168"/>
      <c r="ICY839" s="168"/>
      <c r="ICZ839" s="168"/>
      <c r="IDA839" s="168"/>
      <c r="IDB839" s="168"/>
      <c r="IDC839" s="168"/>
      <c r="IDD839" s="168"/>
      <c r="IDE839" s="168"/>
      <c r="IDF839" s="168"/>
      <c r="IDG839" s="168"/>
      <c r="IDH839" s="168"/>
      <c r="IDI839" s="168"/>
      <c r="IDJ839" s="168"/>
      <c r="IDK839" s="168"/>
      <c r="IDL839" s="168"/>
      <c r="IDM839" s="168"/>
      <c r="IDN839" s="168"/>
      <c r="IDO839" s="168"/>
      <c r="IDP839" s="168"/>
      <c r="IDQ839" s="168"/>
      <c r="IDR839" s="168"/>
      <c r="IDS839" s="168"/>
      <c r="IDT839" s="168"/>
      <c r="IDU839" s="168"/>
      <c r="IDV839" s="168"/>
      <c r="IDW839" s="168"/>
      <c r="IDX839" s="168"/>
      <c r="IDY839" s="168"/>
      <c r="IDZ839" s="168"/>
      <c r="IEA839" s="168"/>
      <c r="IEB839" s="168"/>
      <c r="IEC839" s="168"/>
      <c r="IED839" s="168"/>
      <c r="IEE839" s="168"/>
      <c r="IEF839" s="168"/>
      <c r="IEG839" s="168"/>
      <c r="IEH839" s="168"/>
      <c r="IEI839" s="168"/>
      <c r="IEJ839" s="168"/>
      <c r="IEK839" s="508"/>
      <c r="IEL839" s="508"/>
      <c r="IEM839" s="508"/>
      <c r="IEN839" s="508"/>
      <c r="IEO839" s="508"/>
      <c r="IEP839" s="508"/>
      <c r="IEQ839" s="508"/>
      <c r="IER839" s="508"/>
      <c r="IES839" s="508"/>
      <c r="IET839" s="508"/>
      <c r="IEU839" s="508"/>
      <c r="IEV839" s="508"/>
      <c r="IEW839" s="508"/>
      <c r="IEX839" s="508"/>
      <c r="IEY839" s="508"/>
      <c r="IEZ839" s="508"/>
      <c r="IFA839" s="508"/>
      <c r="IFB839" s="508"/>
      <c r="IFC839" s="508"/>
      <c r="IFD839" s="508"/>
      <c r="IFE839" s="508"/>
      <c r="IFF839" s="508"/>
      <c r="IFG839" s="508"/>
      <c r="IFH839" s="508"/>
      <c r="IFI839" s="89"/>
      <c r="IFJ839" s="89"/>
      <c r="IFK839" s="89"/>
      <c r="IFL839" s="89"/>
      <c r="IFM839" s="89"/>
      <c r="IFN839" s="508"/>
      <c r="IFO839" s="508"/>
      <c r="IFP839" s="89"/>
      <c r="IFQ839" s="89"/>
      <c r="IFR839" s="508"/>
      <c r="IFS839" s="508"/>
      <c r="IFT839" s="89"/>
      <c r="IFU839" s="89"/>
      <c r="IFV839" s="508"/>
      <c r="IFW839" s="508"/>
      <c r="IFX839" s="508"/>
      <c r="IFY839" s="508"/>
      <c r="IFZ839" s="508"/>
      <c r="IGA839" s="508"/>
      <c r="IGB839" s="508"/>
      <c r="IGC839" s="89"/>
      <c r="IGD839" s="89"/>
      <c r="IGE839" s="508"/>
      <c r="IGF839" s="508"/>
      <c r="IGG839" s="89"/>
      <c r="IGH839" s="89"/>
      <c r="IGI839" s="508"/>
      <c r="IGJ839" s="508"/>
      <c r="IGK839" s="508"/>
      <c r="IGL839" s="508"/>
      <c r="IGM839" s="508"/>
      <c r="IGN839" s="203"/>
      <c r="IGO839" s="107"/>
      <c r="IGP839" s="508"/>
      <c r="IGQ839" s="508"/>
      <c r="IGR839" s="508"/>
      <c r="IGS839" s="508"/>
      <c r="IGT839" s="508"/>
      <c r="IGU839" s="508"/>
      <c r="IGV839" s="508"/>
      <c r="IGW839" s="168"/>
      <c r="IGX839" s="168"/>
      <c r="IGY839" s="168"/>
      <c r="IGZ839" s="168"/>
      <c r="IHA839" s="168"/>
      <c r="IHB839" s="168"/>
      <c r="IHC839" s="168"/>
      <c r="IHD839" s="168"/>
      <c r="IHE839" s="168"/>
      <c r="IHF839" s="168"/>
      <c r="IHG839" s="168"/>
      <c r="IHH839" s="168"/>
      <c r="IHI839" s="168"/>
      <c r="IHJ839" s="168"/>
      <c r="IHK839" s="168"/>
      <c r="IHL839" s="168"/>
      <c r="IHM839" s="168"/>
      <c r="IHN839" s="168"/>
      <c r="IHO839" s="168"/>
      <c r="IHP839" s="168"/>
      <c r="IHQ839" s="168"/>
      <c r="IHR839" s="168"/>
      <c r="IHS839" s="168"/>
      <c r="IHT839" s="168"/>
      <c r="IHU839" s="168"/>
      <c r="IHV839" s="168"/>
      <c r="IHW839" s="168"/>
      <c r="IHX839" s="168"/>
      <c r="IHY839" s="168"/>
      <c r="IHZ839" s="168"/>
      <c r="IIA839" s="168"/>
      <c r="IIB839" s="168"/>
      <c r="IIC839" s="168"/>
      <c r="IID839" s="168"/>
      <c r="IIE839" s="168"/>
      <c r="IIF839" s="168"/>
      <c r="IIG839" s="168"/>
      <c r="IIH839" s="168"/>
      <c r="III839" s="168"/>
      <c r="IIJ839" s="168"/>
      <c r="IIK839" s="168"/>
      <c r="IIL839" s="168"/>
      <c r="IIM839" s="168"/>
      <c r="IIN839" s="168"/>
      <c r="IIO839" s="508"/>
      <c r="IIP839" s="508"/>
      <c r="IIQ839" s="508"/>
      <c r="IIR839" s="508"/>
      <c r="IIS839" s="508"/>
      <c r="IIT839" s="508"/>
      <c r="IIU839" s="508"/>
      <c r="IIV839" s="508"/>
      <c r="IIW839" s="508"/>
      <c r="IIX839" s="508"/>
      <c r="IIY839" s="508"/>
      <c r="IIZ839" s="508"/>
      <c r="IJA839" s="508"/>
      <c r="IJB839" s="508"/>
      <c r="IJC839" s="508"/>
      <c r="IJD839" s="508"/>
      <c r="IJE839" s="508"/>
      <c r="IJF839" s="508"/>
      <c r="IJG839" s="508"/>
      <c r="IJH839" s="508"/>
      <c r="IJI839" s="508"/>
      <c r="IJJ839" s="508"/>
      <c r="IJK839" s="508"/>
      <c r="IJL839" s="508"/>
      <c r="IJM839" s="89"/>
      <c r="IJN839" s="89"/>
      <c r="IJO839" s="89"/>
      <c r="IJP839" s="89"/>
      <c r="IJQ839" s="89"/>
      <c r="IJR839" s="508"/>
      <c r="IJS839" s="508"/>
      <c r="IJT839" s="89"/>
      <c r="IJU839" s="89"/>
      <c r="IJV839" s="508"/>
      <c r="IJW839" s="508"/>
      <c r="IJX839" s="89"/>
      <c r="IJY839" s="89"/>
      <c r="IJZ839" s="508"/>
      <c r="IKA839" s="508"/>
      <c r="IKB839" s="508"/>
      <c r="IKC839" s="508"/>
      <c r="IKD839" s="508"/>
      <c r="IKE839" s="508"/>
      <c r="IKF839" s="508"/>
      <c r="IKG839" s="89"/>
      <c r="IKH839" s="89"/>
      <c r="IKI839" s="508"/>
      <c r="IKJ839" s="508"/>
      <c r="IKK839" s="89"/>
      <c r="IKL839" s="89"/>
      <c r="IKM839" s="508"/>
      <c r="IKN839" s="508"/>
      <c r="IKO839" s="508"/>
      <c r="IKP839" s="508"/>
      <c r="IKQ839" s="508"/>
      <c r="IKR839" s="203"/>
      <c r="IKS839" s="107"/>
      <c r="IKT839" s="508"/>
      <c r="IKU839" s="508"/>
      <c r="IKV839" s="508"/>
      <c r="IKW839" s="508"/>
      <c r="IKX839" s="508"/>
      <c r="IKY839" s="508"/>
      <c r="IKZ839" s="508"/>
      <c r="ILA839" s="168"/>
      <c r="ILB839" s="168"/>
      <c r="ILC839" s="168"/>
      <c r="ILD839" s="168"/>
      <c r="ILE839" s="168"/>
      <c r="ILF839" s="168"/>
      <c r="ILG839" s="168"/>
      <c r="ILH839" s="168"/>
      <c r="ILI839" s="168"/>
      <c r="ILJ839" s="168"/>
      <c r="ILK839" s="168"/>
      <c r="ILL839" s="168"/>
      <c r="ILM839" s="168"/>
      <c r="ILN839" s="168"/>
      <c r="ILO839" s="168"/>
      <c r="ILP839" s="168"/>
      <c r="ILQ839" s="168"/>
      <c r="ILR839" s="168"/>
      <c r="ILS839" s="168"/>
      <c r="ILT839" s="168"/>
      <c r="ILU839" s="168"/>
      <c r="ILV839" s="168"/>
      <c r="ILW839" s="168"/>
      <c r="ILX839" s="168"/>
      <c r="ILY839" s="168"/>
      <c r="ILZ839" s="168"/>
      <c r="IMA839" s="168"/>
      <c r="IMB839" s="168"/>
      <c r="IMC839" s="168"/>
      <c r="IMD839" s="168"/>
      <c r="IME839" s="168"/>
      <c r="IMF839" s="168"/>
      <c r="IMG839" s="168"/>
      <c r="IMH839" s="168"/>
      <c r="IMI839" s="168"/>
      <c r="IMJ839" s="168"/>
      <c r="IMK839" s="168"/>
      <c r="IML839" s="168"/>
      <c r="IMM839" s="168"/>
      <c r="IMN839" s="168"/>
      <c r="IMO839" s="168"/>
      <c r="IMP839" s="168"/>
      <c r="IMQ839" s="168"/>
      <c r="IMR839" s="168"/>
      <c r="IMS839" s="508"/>
      <c r="IMT839" s="508"/>
      <c r="IMU839" s="508"/>
      <c r="IMV839" s="508"/>
      <c r="IMW839" s="508"/>
      <c r="IMX839" s="508"/>
      <c r="IMY839" s="508"/>
      <c r="IMZ839" s="508"/>
      <c r="INA839" s="508"/>
      <c r="INB839" s="508"/>
      <c r="INC839" s="508"/>
      <c r="IND839" s="508"/>
      <c r="INE839" s="508"/>
      <c r="INF839" s="508"/>
      <c r="ING839" s="508"/>
      <c r="INH839" s="508"/>
      <c r="INI839" s="508"/>
      <c r="INJ839" s="508"/>
      <c r="INK839" s="508"/>
      <c r="INL839" s="508"/>
      <c r="INM839" s="508"/>
      <c r="INN839" s="508"/>
      <c r="INO839" s="508"/>
      <c r="INP839" s="508"/>
      <c r="INQ839" s="89"/>
      <c r="INR839" s="89"/>
      <c r="INS839" s="89"/>
      <c r="INT839" s="89"/>
      <c r="INU839" s="89"/>
      <c r="INV839" s="508"/>
      <c r="INW839" s="508"/>
      <c r="INX839" s="89"/>
      <c r="INY839" s="89"/>
      <c r="INZ839" s="508"/>
      <c r="IOA839" s="508"/>
      <c r="IOB839" s="89"/>
      <c r="IOC839" s="89"/>
      <c r="IOD839" s="508"/>
      <c r="IOE839" s="508"/>
      <c r="IOF839" s="508"/>
      <c r="IOG839" s="508"/>
      <c r="IOH839" s="508"/>
      <c r="IOI839" s="508"/>
      <c r="IOJ839" s="508"/>
      <c r="IOK839" s="89"/>
      <c r="IOL839" s="89"/>
      <c r="IOM839" s="508"/>
      <c r="ION839" s="508"/>
      <c r="IOO839" s="89"/>
      <c r="IOP839" s="89"/>
      <c r="IOQ839" s="508"/>
      <c r="IOR839" s="508"/>
      <c r="IOS839" s="508"/>
      <c r="IOT839" s="508"/>
      <c r="IOU839" s="508"/>
      <c r="IOV839" s="203"/>
      <c r="IOW839" s="107"/>
      <c r="IOX839" s="508"/>
      <c r="IOY839" s="508"/>
      <c r="IOZ839" s="508"/>
      <c r="IPA839" s="508"/>
      <c r="IPB839" s="508"/>
      <c r="IPC839" s="508"/>
      <c r="IPD839" s="508"/>
      <c r="IPE839" s="168"/>
      <c r="IPF839" s="168"/>
      <c r="IPG839" s="168"/>
      <c r="IPH839" s="168"/>
      <c r="IPI839" s="168"/>
      <c r="IPJ839" s="168"/>
      <c r="IPK839" s="168"/>
      <c r="IPL839" s="168"/>
      <c r="IPM839" s="168"/>
      <c r="IPN839" s="168"/>
      <c r="IPO839" s="168"/>
      <c r="IPP839" s="168"/>
      <c r="IPQ839" s="168"/>
      <c r="IPR839" s="168"/>
      <c r="IPS839" s="168"/>
      <c r="IPT839" s="168"/>
      <c r="IPU839" s="168"/>
      <c r="IPV839" s="168"/>
      <c r="IPW839" s="168"/>
      <c r="IPX839" s="168"/>
      <c r="IPY839" s="168"/>
      <c r="IPZ839" s="168"/>
      <c r="IQA839" s="168"/>
      <c r="IQB839" s="168"/>
      <c r="IQC839" s="168"/>
      <c r="IQD839" s="168"/>
      <c r="IQE839" s="168"/>
      <c r="IQF839" s="168"/>
      <c r="IQG839" s="168"/>
      <c r="IQH839" s="168"/>
      <c r="IQI839" s="168"/>
      <c r="IQJ839" s="168"/>
      <c r="IQK839" s="168"/>
      <c r="IQL839" s="168"/>
      <c r="IQM839" s="168"/>
      <c r="IQN839" s="168"/>
      <c r="IQO839" s="168"/>
      <c r="IQP839" s="168"/>
      <c r="IQQ839" s="168"/>
      <c r="IQR839" s="168"/>
      <c r="IQS839" s="168"/>
      <c r="IQT839" s="168"/>
      <c r="IQU839" s="168"/>
      <c r="IQV839" s="168"/>
      <c r="IQW839" s="508"/>
      <c r="IQX839" s="508"/>
      <c r="IQY839" s="508"/>
      <c r="IQZ839" s="508"/>
      <c r="IRA839" s="508"/>
      <c r="IRB839" s="508"/>
      <c r="IRC839" s="508"/>
      <c r="IRD839" s="508"/>
      <c r="IRE839" s="508"/>
      <c r="IRF839" s="508"/>
      <c r="IRG839" s="508"/>
      <c r="IRH839" s="508"/>
      <c r="IRI839" s="508"/>
      <c r="IRJ839" s="508"/>
      <c r="IRK839" s="508"/>
      <c r="IRL839" s="508"/>
      <c r="IRM839" s="508"/>
      <c r="IRN839" s="508"/>
      <c r="IRO839" s="508"/>
      <c r="IRP839" s="508"/>
      <c r="IRQ839" s="508"/>
      <c r="IRR839" s="508"/>
      <c r="IRS839" s="508"/>
      <c r="IRT839" s="508"/>
      <c r="IRU839" s="89"/>
      <c r="IRV839" s="89"/>
      <c r="IRW839" s="89"/>
      <c r="IRX839" s="89"/>
      <c r="IRY839" s="89"/>
      <c r="IRZ839" s="508"/>
      <c r="ISA839" s="508"/>
      <c r="ISB839" s="89"/>
      <c r="ISC839" s="89"/>
      <c r="ISD839" s="508"/>
      <c r="ISE839" s="508"/>
      <c r="ISF839" s="89"/>
      <c r="ISG839" s="89"/>
      <c r="ISH839" s="508"/>
      <c r="ISI839" s="508"/>
      <c r="ISJ839" s="508"/>
      <c r="ISK839" s="508"/>
      <c r="ISL839" s="508"/>
      <c r="ISM839" s="508"/>
      <c r="ISN839" s="508"/>
      <c r="ISO839" s="89"/>
      <c r="ISP839" s="89"/>
      <c r="ISQ839" s="508"/>
      <c r="ISR839" s="508"/>
      <c r="ISS839" s="89"/>
      <c r="IST839" s="89"/>
      <c r="ISU839" s="508"/>
      <c r="ISV839" s="508"/>
      <c r="ISW839" s="508"/>
      <c r="ISX839" s="508"/>
      <c r="ISY839" s="508"/>
      <c r="ISZ839" s="203"/>
      <c r="ITA839" s="107"/>
      <c r="ITB839" s="508"/>
      <c r="ITC839" s="508"/>
      <c r="ITD839" s="508"/>
      <c r="ITE839" s="508"/>
      <c r="ITF839" s="508"/>
      <c r="ITG839" s="508"/>
      <c r="ITH839" s="508"/>
      <c r="ITI839" s="168"/>
      <c r="ITJ839" s="168"/>
      <c r="ITK839" s="168"/>
      <c r="ITL839" s="168"/>
      <c r="ITM839" s="168"/>
      <c r="ITN839" s="168"/>
      <c r="ITO839" s="168"/>
      <c r="ITP839" s="168"/>
      <c r="ITQ839" s="168"/>
      <c r="ITR839" s="168"/>
      <c r="ITS839" s="168"/>
      <c r="ITT839" s="168"/>
      <c r="ITU839" s="168"/>
      <c r="ITV839" s="168"/>
      <c r="ITW839" s="168"/>
      <c r="ITX839" s="168"/>
      <c r="ITY839" s="168"/>
      <c r="ITZ839" s="168"/>
      <c r="IUA839" s="168"/>
      <c r="IUB839" s="168"/>
      <c r="IUC839" s="168"/>
      <c r="IUD839" s="168"/>
      <c r="IUE839" s="168"/>
      <c r="IUF839" s="168"/>
      <c r="IUG839" s="168"/>
      <c r="IUH839" s="168"/>
      <c r="IUI839" s="168"/>
      <c r="IUJ839" s="168"/>
      <c r="IUK839" s="168"/>
      <c r="IUL839" s="168"/>
      <c r="IUM839" s="168"/>
      <c r="IUN839" s="168"/>
      <c r="IUO839" s="168"/>
      <c r="IUP839" s="168"/>
      <c r="IUQ839" s="168"/>
      <c r="IUR839" s="168"/>
      <c r="IUS839" s="168"/>
      <c r="IUT839" s="168"/>
      <c r="IUU839" s="168"/>
      <c r="IUV839" s="168"/>
      <c r="IUW839" s="168"/>
      <c r="IUX839" s="168"/>
      <c r="IUY839" s="168"/>
      <c r="IUZ839" s="168"/>
      <c r="IVA839" s="508"/>
      <c r="IVB839" s="508"/>
      <c r="IVC839" s="508"/>
      <c r="IVD839" s="508"/>
      <c r="IVE839" s="508"/>
      <c r="IVF839" s="508"/>
      <c r="IVG839" s="508"/>
      <c r="IVH839" s="508"/>
      <c r="IVI839" s="508"/>
      <c r="IVJ839" s="508"/>
      <c r="IVK839" s="508"/>
      <c r="IVL839" s="508"/>
      <c r="IVM839" s="508"/>
      <c r="IVN839" s="508"/>
      <c r="IVO839" s="508"/>
      <c r="IVP839" s="508"/>
      <c r="IVQ839" s="508"/>
      <c r="IVR839" s="508"/>
      <c r="IVS839" s="508"/>
      <c r="IVT839" s="508"/>
      <c r="IVU839" s="508"/>
      <c r="IVV839" s="508"/>
      <c r="IVW839" s="508"/>
      <c r="IVX839" s="508"/>
      <c r="IVY839" s="89"/>
      <c r="IVZ839" s="89"/>
      <c r="IWA839" s="89"/>
      <c r="IWB839" s="89"/>
      <c r="IWC839" s="89"/>
      <c r="IWD839" s="508"/>
      <c r="IWE839" s="508"/>
      <c r="IWF839" s="89"/>
      <c r="IWG839" s="89"/>
      <c r="IWH839" s="508"/>
      <c r="IWI839" s="508"/>
      <c r="IWJ839" s="89"/>
      <c r="IWK839" s="89"/>
      <c r="IWL839" s="508"/>
      <c r="IWM839" s="508"/>
      <c r="IWN839" s="508"/>
      <c r="IWO839" s="508"/>
      <c r="IWP839" s="508"/>
      <c r="IWQ839" s="508"/>
      <c r="IWR839" s="508"/>
      <c r="IWS839" s="89"/>
      <c r="IWT839" s="89"/>
      <c r="IWU839" s="508"/>
      <c r="IWV839" s="508"/>
      <c r="IWW839" s="89"/>
      <c r="IWX839" s="89"/>
      <c r="IWY839" s="508"/>
      <c r="IWZ839" s="508"/>
      <c r="IXA839" s="508"/>
      <c r="IXB839" s="508"/>
      <c r="IXC839" s="508"/>
      <c r="IXD839" s="203"/>
      <c r="IXE839" s="107"/>
      <c r="IXF839" s="508"/>
      <c r="IXG839" s="508"/>
      <c r="IXH839" s="508"/>
      <c r="IXI839" s="508"/>
      <c r="IXJ839" s="508"/>
      <c r="IXK839" s="508"/>
      <c r="IXL839" s="508"/>
      <c r="IXM839" s="168"/>
      <c r="IXN839" s="168"/>
      <c r="IXO839" s="168"/>
      <c r="IXP839" s="168"/>
      <c r="IXQ839" s="168"/>
      <c r="IXR839" s="168"/>
      <c r="IXS839" s="168"/>
      <c r="IXT839" s="168"/>
      <c r="IXU839" s="168"/>
      <c r="IXV839" s="168"/>
      <c r="IXW839" s="168"/>
      <c r="IXX839" s="168"/>
      <c r="IXY839" s="168"/>
      <c r="IXZ839" s="168"/>
      <c r="IYA839" s="168"/>
      <c r="IYB839" s="168"/>
      <c r="IYC839" s="168"/>
      <c r="IYD839" s="168"/>
      <c r="IYE839" s="168"/>
      <c r="IYF839" s="168"/>
      <c r="IYG839" s="168"/>
      <c r="IYH839" s="168"/>
      <c r="IYI839" s="168"/>
      <c r="IYJ839" s="168"/>
      <c r="IYK839" s="168"/>
      <c r="IYL839" s="168"/>
      <c r="IYM839" s="168"/>
      <c r="IYN839" s="168"/>
      <c r="IYO839" s="168"/>
      <c r="IYP839" s="168"/>
      <c r="IYQ839" s="168"/>
      <c r="IYR839" s="168"/>
      <c r="IYS839" s="168"/>
      <c r="IYT839" s="168"/>
      <c r="IYU839" s="168"/>
      <c r="IYV839" s="168"/>
      <c r="IYW839" s="168"/>
      <c r="IYX839" s="168"/>
      <c r="IYY839" s="168"/>
      <c r="IYZ839" s="168"/>
      <c r="IZA839" s="168"/>
      <c r="IZB839" s="168"/>
      <c r="IZC839" s="168"/>
      <c r="IZD839" s="168"/>
      <c r="IZE839" s="508"/>
      <c r="IZF839" s="508"/>
      <c r="IZG839" s="508"/>
      <c r="IZH839" s="508"/>
      <c r="IZI839" s="508"/>
      <c r="IZJ839" s="508"/>
      <c r="IZK839" s="508"/>
      <c r="IZL839" s="508"/>
      <c r="IZM839" s="508"/>
      <c r="IZN839" s="508"/>
      <c r="IZO839" s="508"/>
      <c r="IZP839" s="508"/>
      <c r="IZQ839" s="508"/>
      <c r="IZR839" s="508"/>
      <c r="IZS839" s="508"/>
      <c r="IZT839" s="508"/>
      <c r="IZU839" s="508"/>
      <c r="IZV839" s="508"/>
      <c r="IZW839" s="508"/>
      <c r="IZX839" s="508"/>
      <c r="IZY839" s="508"/>
      <c r="IZZ839" s="508"/>
      <c r="JAA839" s="508"/>
      <c r="JAB839" s="508"/>
      <c r="JAC839" s="89"/>
      <c r="JAD839" s="89"/>
      <c r="JAE839" s="89"/>
      <c r="JAF839" s="89"/>
      <c r="JAG839" s="89"/>
      <c r="JAH839" s="508"/>
      <c r="JAI839" s="508"/>
      <c r="JAJ839" s="89"/>
      <c r="JAK839" s="89"/>
      <c r="JAL839" s="508"/>
      <c r="JAM839" s="508"/>
      <c r="JAN839" s="89"/>
      <c r="JAO839" s="89"/>
      <c r="JAP839" s="508"/>
      <c r="JAQ839" s="508"/>
      <c r="JAR839" s="508"/>
      <c r="JAS839" s="508"/>
      <c r="JAT839" s="508"/>
      <c r="JAU839" s="508"/>
      <c r="JAV839" s="508"/>
      <c r="JAW839" s="89"/>
      <c r="JAX839" s="89"/>
      <c r="JAY839" s="508"/>
      <c r="JAZ839" s="508"/>
      <c r="JBA839" s="89"/>
      <c r="JBB839" s="89"/>
      <c r="JBC839" s="508"/>
      <c r="JBD839" s="508"/>
      <c r="JBE839" s="508"/>
      <c r="JBF839" s="508"/>
      <c r="JBG839" s="508"/>
      <c r="JBH839" s="203"/>
      <c r="JBI839" s="107"/>
      <c r="JBJ839" s="508"/>
      <c r="JBK839" s="508"/>
      <c r="JBL839" s="508"/>
      <c r="JBM839" s="508"/>
      <c r="JBN839" s="508"/>
      <c r="JBO839" s="508"/>
      <c r="JBP839" s="508"/>
      <c r="JBQ839" s="168"/>
      <c r="JBR839" s="168"/>
      <c r="JBS839" s="168"/>
      <c r="JBT839" s="168"/>
      <c r="JBU839" s="168"/>
      <c r="JBV839" s="168"/>
      <c r="JBW839" s="168"/>
      <c r="JBX839" s="168"/>
      <c r="JBY839" s="168"/>
      <c r="JBZ839" s="168"/>
      <c r="JCA839" s="168"/>
      <c r="JCB839" s="168"/>
      <c r="JCC839" s="168"/>
      <c r="JCD839" s="168"/>
      <c r="JCE839" s="168"/>
      <c r="JCF839" s="168"/>
      <c r="JCG839" s="168"/>
      <c r="JCH839" s="168"/>
      <c r="JCI839" s="168"/>
      <c r="JCJ839" s="168"/>
      <c r="JCK839" s="168"/>
      <c r="JCL839" s="168"/>
      <c r="JCM839" s="168"/>
      <c r="JCN839" s="168"/>
      <c r="JCO839" s="168"/>
      <c r="JCP839" s="168"/>
      <c r="JCQ839" s="168"/>
      <c r="JCR839" s="168"/>
      <c r="JCS839" s="168"/>
      <c r="JCT839" s="168"/>
      <c r="JCU839" s="168"/>
      <c r="JCV839" s="168"/>
      <c r="JCW839" s="168"/>
      <c r="JCX839" s="168"/>
      <c r="JCY839" s="168"/>
      <c r="JCZ839" s="168"/>
      <c r="JDA839" s="168"/>
      <c r="JDB839" s="168"/>
      <c r="JDC839" s="168"/>
      <c r="JDD839" s="168"/>
      <c r="JDE839" s="168"/>
      <c r="JDF839" s="168"/>
      <c r="JDG839" s="168"/>
      <c r="JDH839" s="168"/>
      <c r="JDI839" s="508"/>
      <c r="JDJ839" s="508"/>
      <c r="JDK839" s="508"/>
      <c r="JDL839" s="508"/>
      <c r="JDM839" s="508"/>
      <c r="JDN839" s="508"/>
      <c r="JDO839" s="508"/>
      <c r="JDP839" s="508"/>
      <c r="JDQ839" s="508"/>
      <c r="JDR839" s="508"/>
      <c r="JDS839" s="508"/>
      <c r="JDT839" s="508"/>
      <c r="JDU839" s="508"/>
      <c r="JDV839" s="508"/>
      <c r="JDW839" s="508"/>
      <c r="JDX839" s="508"/>
      <c r="JDY839" s="508"/>
      <c r="JDZ839" s="508"/>
      <c r="JEA839" s="508"/>
      <c r="JEB839" s="508"/>
      <c r="JEC839" s="508"/>
      <c r="JED839" s="508"/>
      <c r="JEE839" s="508"/>
      <c r="JEF839" s="508"/>
      <c r="JEG839" s="89"/>
      <c r="JEH839" s="89"/>
      <c r="JEI839" s="89"/>
      <c r="JEJ839" s="89"/>
      <c r="JEK839" s="89"/>
      <c r="JEL839" s="508"/>
      <c r="JEM839" s="508"/>
      <c r="JEN839" s="89"/>
      <c r="JEO839" s="89"/>
      <c r="JEP839" s="508"/>
      <c r="JEQ839" s="508"/>
      <c r="JER839" s="89"/>
      <c r="JES839" s="89"/>
      <c r="JET839" s="508"/>
      <c r="JEU839" s="508"/>
      <c r="JEV839" s="508"/>
      <c r="JEW839" s="508"/>
      <c r="JEX839" s="508"/>
      <c r="JEY839" s="508"/>
      <c r="JEZ839" s="508"/>
      <c r="JFA839" s="89"/>
      <c r="JFB839" s="89"/>
      <c r="JFC839" s="508"/>
      <c r="JFD839" s="508"/>
      <c r="JFE839" s="89"/>
      <c r="JFF839" s="89"/>
      <c r="JFG839" s="508"/>
      <c r="JFH839" s="508"/>
      <c r="JFI839" s="508"/>
      <c r="JFJ839" s="508"/>
      <c r="JFK839" s="508"/>
      <c r="JFL839" s="203"/>
      <c r="JFM839" s="107"/>
      <c r="JFN839" s="508"/>
      <c r="JFO839" s="508"/>
      <c r="JFP839" s="508"/>
      <c r="JFQ839" s="508"/>
      <c r="JFR839" s="508"/>
      <c r="JFS839" s="508"/>
      <c r="JFT839" s="508"/>
      <c r="JFU839" s="168"/>
      <c r="JFV839" s="168"/>
      <c r="JFW839" s="168"/>
      <c r="JFX839" s="168"/>
      <c r="JFY839" s="168"/>
      <c r="JFZ839" s="168"/>
      <c r="JGA839" s="168"/>
      <c r="JGB839" s="168"/>
      <c r="JGC839" s="168"/>
      <c r="JGD839" s="168"/>
      <c r="JGE839" s="168"/>
      <c r="JGF839" s="168"/>
      <c r="JGG839" s="168"/>
      <c r="JGH839" s="168"/>
      <c r="JGI839" s="168"/>
      <c r="JGJ839" s="168"/>
      <c r="JGK839" s="168"/>
      <c r="JGL839" s="168"/>
      <c r="JGM839" s="168"/>
      <c r="JGN839" s="168"/>
      <c r="JGO839" s="168"/>
      <c r="JGP839" s="168"/>
      <c r="JGQ839" s="168"/>
      <c r="JGR839" s="168"/>
      <c r="JGS839" s="168"/>
      <c r="JGT839" s="168"/>
      <c r="JGU839" s="168"/>
      <c r="JGV839" s="168"/>
      <c r="JGW839" s="168"/>
      <c r="JGX839" s="168"/>
      <c r="JGY839" s="168"/>
      <c r="JGZ839" s="168"/>
      <c r="JHA839" s="168"/>
      <c r="JHB839" s="168"/>
      <c r="JHC839" s="168"/>
      <c r="JHD839" s="168"/>
      <c r="JHE839" s="168"/>
      <c r="JHF839" s="168"/>
      <c r="JHG839" s="168"/>
      <c r="JHH839" s="168"/>
      <c r="JHI839" s="168"/>
      <c r="JHJ839" s="168"/>
      <c r="JHK839" s="168"/>
      <c r="JHL839" s="168"/>
      <c r="JHM839" s="508"/>
      <c r="JHN839" s="508"/>
      <c r="JHO839" s="508"/>
      <c r="JHP839" s="508"/>
      <c r="JHQ839" s="508"/>
      <c r="JHR839" s="508"/>
      <c r="JHS839" s="508"/>
      <c r="JHT839" s="508"/>
      <c r="JHU839" s="508"/>
      <c r="JHV839" s="508"/>
      <c r="JHW839" s="508"/>
      <c r="JHX839" s="508"/>
      <c r="JHY839" s="508"/>
      <c r="JHZ839" s="508"/>
      <c r="JIA839" s="508"/>
      <c r="JIB839" s="508"/>
      <c r="JIC839" s="508"/>
      <c r="JID839" s="508"/>
      <c r="JIE839" s="508"/>
      <c r="JIF839" s="508"/>
      <c r="JIG839" s="508"/>
      <c r="JIH839" s="508"/>
      <c r="JII839" s="508"/>
      <c r="JIJ839" s="508"/>
      <c r="JIK839" s="89"/>
      <c r="JIL839" s="89"/>
      <c r="JIM839" s="89"/>
      <c r="JIN839" s="89"/>
      <c r="JIO839" s="89"/>
      <c r="JIP839" s="508"/>
      <c r="JIQ839" s="508"/>
      <c r="JIR839" s="89"/>
      <c r="JIS839" s="89"/>
      <c r="JIT839" s="508"/>
      <c r="JIU839" s="508"/>
      <c r="JIV839" s="89"/>
      <c r="JIW839" s="89"/>
      <c r="JIX839" s="508"/>
      <c r="JIY839" s="508"/>
      <c r="JIZ839" s="508"/>
      <c r="JJA839" s="508"/>
      <c r="JJB839" s="508"/>
      <c r="JJC839" s="508"/>
      <c r="JJD839" s="508"/>
      <c r="JJE839" s="89"/>
      <c r="JJF839" s="89"/>
      <c r="JJG839" s="508"/>
      <c r="JJH839" s="508"/>
      <c r="JJI839" s="89"/>
      <c r="JJJ839" s="89"/>
      <c r="JJK839" s="508"/>
      <c r="JJL839" s="508"/>
      <c r="JJM839" s="508"/>
      <c r="JJN839" s="508"/>
      <c r="JJO839" s="508"/>
      <c r="JJP839" s="203"/>
      <c r="JJQ839" s="107"/>
      <c r="JJR839" s="508"/>
      <c r="JJS839" s="508"/>
      <c r="JJT839" s="508"/>
      <c r="JJU839" s="508"/>
      <c r="JJV839" s="508"/>
      <c r="JJW839" s="508"/>
      <c r="JJX839" s="508"/>
      <c r="JJY839" s="168"/>
      <c r="JJZ839" s="168"/>
      <c r="JKA839" s="168"/>
      <c r="JKB839" s="168"/>
      <c r="JKC839" s="168"/>
      <c r="JKD839" s="168"/>
      <c r="JKE839" s="168"/>
      <c r="JKF839" s="168"/>
      <c r="JKG839" s="168"/>
      <c r="JKH839" s="168"/>
      <c r="JKI839" s="168"/>
      <c r="JKJ839" s="168"/>
      <c r="JKK839" s="168"/>
      <c r="JKL839" s="168"/>
      <c r="JKM839" s="168"/>
      <c r="JKN839" s="168"/>
      <c r="JKO839" s="168"/>
      <c r="JKP839" s="168"/>
      <c r="JKQ839" s="168"/>
      <c r="JKR839" s="168"/>
      <c r="JKS839" s="168"/>
      <c r="JKT839" s="168"/>
      <c r="JKU839" s="168"/>
      <c r="JKV839" s="168"/>
      <c r="JKW839" s="168"/>
      <c r="JKX839" s="168"/>
      <c r="JKY839" s="168"/>
      <c r="JKZ839" s="168"/>
      <c r="JLA839" s="168"/>
      <c r="JLB839" s="168"/>
      <c r="JLC839" s="168"/>
      <c r="JLD839" s="168"/>
      <c r="JLE839" s="168"/>
      <c r="JLF839" s="168"/>
      <c r="JLG839" s="168"/>
      <c r="JLH839" s="168"/>
      <c r="JLI839" s="168"/>
      <c r="JLJ839" s="168"/>
      <c r="JLK839" s="168"/>
      <c r="JLL839" s="168"/>
      <c r="JLM839" s="168"/>
      <c r="JLN839" s="168"/>
      <c r="JLO839" s="168"/>
      <c r="JLP839" s="168"/>
      <c r="JLQ839" s="508"/>
      <c r="JLR839" s="508"/>
      <c r="JLS839" s="508"/>
      <c r="JLT839" s="508"/>
      <c r="JLU839" s="508"/>
      <c r="JLV839" s="508"/>
      <c r="JLW839" s="508"/>
      <c r="JLX839" s="508"/>
      <c r="JLY839" s="508"/>
      <c r="JLZ839" s="508"/>
      <c r="JMA839" s="508"/>
      <c r="JMB839" s="508"/>
      <c r="JMC839" s="508"/>
      <c r="JMD839" s="508"/>
      <c r="JME839" s="508"/>
      <c r="JMF839" s="508"/>
      <c r="JMG839" s="508"/>
      <c r="JMH839" s="508"/>
      <c r="JMI839" s="508"/>
      <c r="JMJ839" s="508"/>
      <c r="JMK839" s="508"/>
      <c r="JML839" s="508"/>
      <c r="JMM839" s="508"/>
      <c r="JMN839" s="508"/>
      <c r="JMO839" s="89"/>
      <c r="JMP839" s="89"/>
      <c r="JMQ839" s="89"/>
      <c r="JMR839" s="89"/>
      <c r="JMS839" s="89"/>
      <c r="JMT839" s="508"/>
      <c r="JMU839" s="508"/>
      <c r="JMV839" s="89"/>
      <c r="JMW839" s="89"/>
      <c r="JMX839" s="508"/>
      <c r="JMY839" s="508"/>
      <c r="JMZ839" s="89"/>
      <c r="JNA839" s="89"/>
      <c r="JNB839" s="508"/>
      <c r="JNC839" s="508"/>
      <c r="JND839" s="508"/>
      <c r="JNE839" s="508"/>
      <c r="JNF839" s="508"/>
      <c r="JNG839" s="508"/>
      <c r="JNH839" s="508"/>
      <c r="JNI839" s="89"/>
      <c r="JNJ839" s="89"/>
      <c r="JNK839" s="508"/>
      <c r="JNL839" s="508"/>
      <c r="JNM839" s="89"/>
      <c r="JNN839" s="89"/>
      <c r="JNO839" s="508"/>
      <c r="JNP839" s="508"/>
      <c r="JNQ839" s="508"/>
      <c r="JNR839" s="508"/>
      <c r="JNS839" s="508"/>
      <c r="JNT839" s="203"/>
      <c r="JNU839" s="107"/>
      <c r="JNV839" s="508"/>
      <c r="JNW839" s="508"/>
      <c r="JNX839" s="508"/>
      <c r="JNY839" s="508"/>
      <c r="JNZ839" s="508"/>
      <c r="JOA839" s="508"/>
      <c r="JOB839" s="508"/>
      <c r="JOC839" s="168"/>
      <c r="JOD839" s="168"/>
      <c r="JOE839" s="168"/>
      <c r="JOF839" s="168"/>
      <c r="JOG839" s="168"/>
      <c r="JOH839" s="168"/>
      <c r="JOI839" s="168"/>
      <c r="JOJ839" s="168"/>
      <c r="JOK839" s="168"/>
      <c r="JOL839" s="168"/>
      <c r="JOM839" s="168"/>
      <c r="JON839" s="168"/>
      <c r="JOO839" s="168"/>
      <c r="JOP839" s="168"/>
      <c r="JOQ839" s="168"/>
      <c r="JOR839" s="168"/>
      <c r="JOS839" s="168"/>
      <c r="JOT839" s="168"/>
      <c r="JOU839" s="168"/>
      <c r="JOV839" s="168"/>
      <c r="JOW839" s="168"/>
      <c r="JOX839" s="168"/>
      <c r="JOY839" s="168"/>
      <c r="JOZ839" s="168"/>
      <c r="JPA839" s="168"/>
      <c r="JPB839" s="168"/>
      <c r="JPC839" s="168"/>
      <c r="JPD839" s="168"/>
      <c r="JPE839" s="168"/>
      <c r="JPF839" s="168"/>
      <c r="JPG839" s="168"/>
      <c r="JPH839" s="168"/>
      <c r="JPI839" s="168"/>
      <c r="JPJ839" s="168"/>
      <c r="JPK839" s="168"/>
      <c r="JPL839" s="168"/>
      <c r="JPM839" s="168"/>
      <c r="JPN839" s="168"/>
      <c r="JPO839" s="168"/>
      <c r="JPP839" s="168"/>
      <c r="JPQ839" s="168"/>
      <c r="JPR839" s="168"/>
      <c r="JPS839" s="168"/>
      <c r="JPT839" s="168"/>
      <c r="JPU839" s="508"/>
      <c r="JPV839" s="508"/>
      <c r="JPW839" s="508"/>
      <c r="JPX839" s="508"/>
      <c r="JPY839" s="508"/>
      <c r="JPZ839" s="508"/>
      <c r="JQA839" s="508"/>
      <c r="JQB839" s="508"/>
      <c r="JQC839" s="508"/>
      <c r="JQD839" s="508"/>
      <c r="JQE839" s="508"/>
      <c r="JQF839" s="508"/>
      <c r="JQG839" s="508"/>
      <c r="JQH839" s="508"/>
      <c r="JQI839" s="508"/>
      <c r="JQJ839" s="508"/>
      <c r="JQK839" s="508"/>
      <c r="JQL839" s="508"/>
      <c r="JQM839" s="508"/>
      <c r="JQN839" s="508"/>
      <c r="JQO839" s="508"/>
      <c r="JQP839" s="508"/>
      <c r="JQQ839" s="508"/>
      <c r="JQR839" s="508"/>
      <c r="JQS839" s="89"/>
      <c r="JQT839" s="89"/>
      <c r="JQU839" s="89"/>
      <c r="JQV839" s="89"/>
      <c r="JQW839" s="89"/>
      <c r="JQX839" s="508"/>
      <c r="JQY839" s="508"/>
      <c r="JQZ839" s="89"/>
      <c r="JRA839" s="89"/>
      <c r="JRB839" s="508"/>
      <c r="JRC839" s="508"/>
      <c r="JRD839" s="89"/>
      <c r="JRE839" s="89"/>
      <c r="JRF839" s="508"/>
      <c r="JRG839" s="508"/>
      <c r="JRH839" s="508"/>
      <c r="JRI839" s="508"/>
      <c r="JRJ839" s="508"/>
      <c r="JRK839" s="508"/>
      <c r="JRL839" s="508"/>
      <c r="JRM839" s="89"/>
      <c r="JRN839" s="89"/>
      <c r="JRO839" s="508"/>
      <c r="JRP839" s="508"/>
      <c r="JRQ839" s="89"/>
      <c r="JRR839" s="89"/>
      <c r="JRS839" s="508"/>
      <c r="JRT839" s="508"/>
      <c r="JRU839" s="508"/>
      <c r="JRV839" s="508"/>
      <c r="JRW839" s="508"/>
      <c r="JRX839" s="203"/>
      <c r="JRY839" s="107"/>
      <c r="JRZ839" s="508"/>
      <c r="JSA839" s="508"/>
      <c r="JSB839" s="508"/>
      <c r="JSC839" s="508"/>
      <c r="JSD839" s="508"/>
      <c r="JSE839" s="508"/>
      <c r="JSF839" s="508"/>
      <c r="JSG839" s="168"/>
      <c r="JSH839" s="168"/>
      <c r="JSI839" s="168"/>
      <c r="JSJ839" s="168"/>
      <c r="JSK839" s="168"/>
      <c r="JSL839" s="168"/>
      <c r="JSM839" s="168"/>
      <c r="JSN839" s="168"/>
      <c r="JSO839" s="168"/>
      <c r="JSP839" s="168"/>
      <c r="JSQ839" s="168"/>
      <c r="JSR839" s="168"/>
      <c r="JSS839" s="168"/>
      <c r="JST839" s="168"/>
      <c r="JSU839" s="168"/>
      <c r="JSV839" s="168"/>
      <c r="JSW839" s="168"/>
      <c r="JSX839" s="168"/>
      <c r="JSY839" s="168"/>
      <c r="JSZ839" s="168"/>
      <c r="JTA839" s="168"/>
      <c r="JTB839" s="168"/>
      <c r="JTC839" s="168"/>
      <c r="JTD839" s="168"/>
      <c r="JTE839" s="168"/>
      <c r="JTF839" s="168"/>
      <c r="JTG839" s="168"/>
      <c r="JTH839" s="168"/>
      <c r="JTI839" s="168"/>
      <c r="JTJ839" s="168"/>
      <c r="JTK839" s="168"/>
      <c r="JTL839" s="168"/>
      <c r="JTM839" s="168"/>
      <c r="JTN839" s="168"/>
      <c r="JTO839" s="168"/>
      <c r="JTP839" s="168"/>
      <c r="JTQ839" s="168"/>
      <c r="JTR839" s="168"/>
      <c r="JTS839" s="168"/>
      <c r="JTT839" s="168"/>
      <c r="JTU839" s="168"/>
      <c r="JTV839" s="168"/>
      <c r="JTW839" s="168"/>
      <c r="JTX839" s="168"/>
      <c r="JTY839" s="508"/>
      <c r="JTZ839" s="508"/>
      <c r="JUA839" s="508"/>
      <c r="JUB839" s="508"/>
      <c r="JUC839" s="508"/>
      <c r="JUD839" s="508"/>
      <c r="JUE839" s="508"/>
      <c r="JUF839" s="508"/>
      <c r="JUG839" s="508"/>
      <c r="JUH839" s="508"/>
      <c r="JUI839" s="508"/>
      <c r="JUJ839" s="508"/>
      <c r="JUK839" s="508"/>
      <c r="JUL839" s="508"/>
      <c r="JUM839" s="508"/>
      <c r="JUN839" s="508"/>
      <c r="JUO839" s="508"/>
      <c r="JUP839" s="508"/>
      <c r="JUQ839" s="508"/>
      <c r="JUR839" s="508"/>
      <c r="JUS839" s="508"/>
      <c r="JUT839" s="508"/>
      <c r="JUU839" s="508"/>
      <c r="JUV839" s="508"/>
      <c r="JUW839" s="89"/>
      <c r="JUX839" s="89"/>
      <c r="JUY839" s="89"/>
      <c r="JUZ839" s="89"/>
      <c r="JVA839" s="89"/>
      <c r="JVB839" s="508"/>
      <c r="JVC839" s="508"/>
      <c r="JVD839" s="89"/>
      <c r="JVE839" s="89"/>
      <c r="JVF839" s="508"/>
      <c r="JVG839" s="508"/>
      <c r="JVH839" s="89"/>
      <c r="JVI839" s="89"/>
      <c r="JVJ839" s="508"/>
      <c r="JVK839" s="508"/>
      <c r="JVL839" s="508"/>
      <c r="JVM839" s="508"/>
      <c r="JVN839" s="508"/>
      <c r="JVO839" s="508"/>
      <c r="JVP839" s="508"/>
      <c r="JVQ839" s="89"/>
      <c r="JVR839" s="89"/>
      <c r="JVS839" s="508"/>
      <c r="JVT839" s="508"/>
      <c r="JVU839" s="89"/>
      <c r="JVV839" s="89"/>
      <c r="JVW839" s="508"/>
      <c r="JVX839" s="508"/>
      <c r="JVY839" s="508"/>
      <c r="JVZ839" s="508"/>
      <c r="JWA839" s="508"/>
      <c r="JWB839" s="203"/>
      <c r="JWC839" s="107"/>
      <c r="JWD839" s="508"/>
      <c r="JWE839" s="508"/>
      <c r="JWF839" s="508"/>
      <c r="JWG839" s="508"/>
      <c r="JWH839" s="508"/>
      <c r="JWI839" s="508"/>
      <c r="JWJ839" s="508"/>
      <c r="JWK839" s="168"/>
      <c r="JWL839" s="168"/>
      <c r="JWM839" s="168"/>
      <c r="JWN839" s="168"/>
      <c r="JWO839" s="168"/>
      <c r="JWP839" s="168"/>
      <c r="JWQ839" s="168"/>
      <c r="JWR839" s="168"/>
      <c r="JWS839" s="168"/>
      <c r="JWT839" s="168"/>
      <c r="JWU839" s="168"/>
      <c r="JWV839" s="168"/>
      <c r="JWW839" s="168"/>
      <c r="JWX839" s="168"/>
      <c r="JWY839" s="168"/>
      <c r="JWZ839" s="168"/>
      <c r="JXA839" s="168"/>
      <c r="JXB839" s="168"/>
      <c r="JXC839" s="168"/>
      <c r="JXD839" s="168"/>
      <c r="JXE839" s="168"/>
      <c r="JXF839" s="168"/>
      <c r="JXG839" s="168"/>
      <c r="JXH839" s="168"/>
      <c r="JXI839" s="168"/>
      <c r="JXJ839" s="168"/>
      <c r="JXK839" s="168"/>
      <c r="JXL839" s="168"/>
      <c r="JXM839" s="168"/>
      <c r="JXN839" s="168"/>
      <c r="JXO839" s="168"/>
      <c r="JXP839" s="168"/>
      <c r="JXQ839" s="168"/>
      <c r="JXR839" s="168"/>
      <c r="JXS839" s="168"/>
      <c r="JXT839" s="168"/>
      <c r="JXU839" s="168"/>
      <c r="JXV839" s="168"/>
      <c r="JXW839" s="168"/>
      <c r="JXX839" s="168"/>
      <c r="JXY839" s="168"/>
      <c r="JXZ839" s="168"/>
      <c r="JYA839" s="168"/>
      <c r="JYB839" s="168"/>
      <c r="JYC839" s="508"/>
      <c r="JYD839" s="508"/>
      <c r="JYE839" s="508"/>
      <c r="JYF839" s="508"/>
      <c r="JYG839" s="508"/>
      <c r="JYH839" s="508"/>
      <c r="JYI839" s="508"/>
      <c r="JYJ839" s="508"/>
      <c r="JYK839" s="508"/>
      <c r="JYL839" s="508"/>
      <c r="JYM839" s="508"/>
      <c r="JYN839" s="508"/>
      <c r="JYO839" s="508"/>
      <c r="JYP839" s="508"/>
      <c r="JYQ839" s="508"/>
      <c r="JYR839" s="508"/>
      <c r="JYS839" s="508"/>
      <c r="JYT839" s="508"/>
      <c r="JYU839" s="508"/>
      <c r="JYV839" s="508"/>
      <c r="JYW839" s="508"/>
      <c r="JYX839" s="508"/>
      <c r="JYY839" s="508"/>
      <c r="JYZ839" s="508"/>
      <c r="JZA839" s="89"/>
      <c r="JZB839" s="89"/>
      <c r="JZC839" s="89"/>
      <c r="JZD839" s="89"/>
      <c r="JZE839" s="89"/>
      <c r="JZF839" s="508"/>
      <c r="JZG839" s="508"/>
      <c r="JZH839" s="89"/>
      <c r="JZI839" s="89"/>
      <c r="JZJ839" s="508"/>
      <c r="JZK839" s="508"/>
      <c r="JZL839" s="89"/>
      <c r="JZM839" s="89"/>
      <c r="JZN839" s="508"/>
      <c r="JZO839" s="508"/>
      <c r="JZP839" s="508"/>
      <c r="JZQ839" s="508"/>
      <c r="JZR839" s="508"/>
      <c r="JZS839" s="508"/>
      <c r="JZT839" s="508"/>
      <c r="JZU839" s="89"/>
      <c r="JZV839" s="89"/>
      <c r="JZW839" s="508"/>
      <c r="JZX839" s="508"/>
      <c r="JZY839" s="89"/>
      <c r="JZZ839" s="89"/>
      <c r="KAA839" s="508"/>
      <c r="KAB839" s="508"/>
      <c r="KAC839" s="508"/>
      <c r="KAD839" s="508"/>
      <c r="KAE839" s="508"/>
      <c r="KAF839" s="203"/>
      <c r="KAG839" s="107"/>
      <c r="KAH839" s="508"/>
      <c r="KAI839" s="508"/>
      <c r="KAJ839" s="508"/>
      <c r="KAK839" s="508"/>
      <c r="KAL839" s="508"/>
      <c r="KAM839" s="508"/>
      <c r="KAN839" s="508"/>
      <c r="KAO839" s="168"/>
      <c r="KAP839" s="168"/>
      <c r="KAQ839" s="168"/>
      <c r="KAR839" s="168"/>
      <c r="KAS839" s="168"/>
      <c r="KAT839" s="168"/>
      <c r="KAU839" s="168"/>
      <c r="KAV839" s="168"/>
      <c r="KAW839" s="168"/>
      <c r="KAX839" s="168"/>
      <c r="KAY839" s="168"/>
      <c r="KAZ839" s="168"/>
      <c r="KBA839" s="168"/>
      <c r="KBB839" s="168"/>
      <c r="KBC839" s="168"/>
      <c r="KBD839" s="168"/>
      <c r="KBE839" s="168"/>
      <c r="KBF839" s="168"/>
      <c r="KBG839" s="168"/>
      <c r="KBH839" s="168"/>
      <c r="KBI839" s="168"/>
      <c r="KBJ839" s="168"/>
      <c r="KBK839" s="168"/>
      <c r="KBL839" s="168"/>
      <c r="KBM839" s="168"/>
      <c r="KBN839" s="168"/>
      <c r="KBO839" s="168"/>
      <c r="KBP839" s="168"/>
      <c r="KBQ839" s="168"/>
      <c r="KBR839" s="168"/>
      <c r="KBS839" s="168"/>
      <c r="KBT839" s="168"/>
      <c r="KBU839" s="168"/>
      <c r="KBV839" s="168"/>
      <c r="KBW839" s="168"/>
      <c r="KBX839" s="168"/>
      <c r="KBY839" s="168"/>
      <c r="KBZ839" s="168"/>
      <c r="KCA839" s="168"/>
      <c r="KCB839" s="168"/>
      <c r="KCC839" s="168"/>
      <c r="KCD839" s="168"/>
      <c r="KCE839" s="168"/>
      <c r="KCF839" s="168"/>
      <c r="KCG839" s="508"/>
      <c r="KCH839" s="508"/>
      <c r="KCI839" s="508"/>
      <c r="KCJ839" s="508"/>
      <c r="KCK839" s="508"/>
      <c r="KCL839" s="508"/>
      <c r="KCM839" s="508"/>
      <c r="KCN839" s="508"/>
      <c r="KCO839" s="508"/>
      <c r="KCP839" s="508"/>
      <c r="KCQ839" s="508"/>
      <c r="KCR839" s="508"/>
      <c r="KCS839" s="508"/>
      <c r="KCT839" s="508"/>
      <c r="KCU839" s="508"/>
      <c r="KCV839" s="508"/>
      <c r="KCW839" s="508"/>
      <c r="KCX839" s="508"/>
      <c r="KCY839" s="508"/>
      <c r="KCZ839" s="508"/>
      <c r="KDA839" s="508"/>
      <c r="KDB839" s="508"/>
      <c r="KDC839" s="508"/>
      <c r="KDD839" s="508"/>
      <c r="KDE839" s="89"/>
      <c r="KDF839" s="89"/>
      <c r="KDG839" s="89"/>
      <c r="KDH839" s="89"/>
      <c r="KDI839" s="89"/>
      <c r="KDJ839" s="508"/>
      <c r="KDK839" s="508"/>
      <c r="KDL839" s="89"/>
      <c r="KDM839" s="89"/>
      <c r="KDN839" s="508"/>
      <c r="KDO839" s="508"/>
      <c r="KDP839" s="89"/>
      <c r="KDQ839" s="89"/>
      <c r="KDR839" s="508"/>
      <c r="KDS839" s="508"/>
      <c r="KDT839" s="508"/>
      <c r="KDU839" s="508"/>
      <c r="KDV839" s="508"/>
      <c r="KDW839" s="508"/>
      <c r="KDX839" s="508"/>
      <c r="KDY839" s="89"/>
      <c r="KDZ839" s="89"/>
      <c r="KEA839" s="508"/>
      <c r="KEB839" s="508"/>
      <c r="KEC839" s="89"/>
      <c r="KED839" s="89"/>
      <c r="KEE839" s="508"/>
      <c r="KEF839" s="508"/>
      <c r="KEG839" s="508"/>
      <c r="KEH839" s="508"/>
      <c r="KEI839" s="508"/>
      <c r="KEJ839" s="203"/>
      <c r="KEK839" s="107"/>
      <c r="KEL839" s="508"/>
      <c r="KEM839" s="508"/>
      <c r="KEN839" s="508"/>
      <c r="KEO839" s="508"/>
      <c r="KEP839" s="508"/>
      <c r="KEQ839" s="508"/>
      <c r="KER839" s="508"/>
      <c r="KES839" s="168"/>
      <c r="KET839" s="168"/>
      <c r="KEU839" s="168"/>
      <c r="KEV839" s="168"/>
      <c r="KEW839" s="168"/>
      <c r="KEX839" s="168"/>
      <c r="KEY839" s="168"/>
      <c r="KEZ839" s="168"/>
      <c r="KFA839" s="168"/>
      <c r="KFB839" s="168"/>
      <c r="KFC839" s="168"/>
      <c r="KFD839" s="168"/>
      <c r="KFE839" s="168"/>
      <c r="KFF839" s="168"/>
      <c r="KFG839" s="168"/>
      <c r="KFH839" s="168"/>
      <c r="KFI839" s="168"/>
      <c r="KFJ839" s="168"/>
      <c r="KFK839" s="168"/>
      <c r="KFL839" s="168"/>
      <c r="KFM839" s="168"/>
      <c r="KFN839" s="168"/>
      <c r="KFO839" s="168"/>
      <c r="KFP839" s="168"/>
      <c r="KFQ839" s="168"/>
      <c r="KFR839" s="168"/>
      <c r="KFS839" s="168"/>
      <c r="KFT839" s="168"/>
      <c r="KFU839" s="168"/>
      <c r="KFV839" s="168"/>
      <c r="KFW839" s="168"/>
      <c r="KFX839" s="168"/>
      <c r="KFY839" s="168"/>
      <c r="KFZ839" s="168"/>
      <c r="KGA839" s="168"/>
      <c r="KGB839" s="168"/>
      <c r="KGC839" s="168"/>
      <c r="KGD839" s="168"/>
      <c r="KGE839" s="168"/>
      <c r="KGF839" s="168"/>
      <c r="KGG839" s="168"/>
      <c r="KGH839" s="168"/>
      <c r="KGI839" s="168"/>
      <c r="KGJ839" s="168"/>
      <c r="KGK839" s="508"/>
      <c r="KGL839" s="508"/>
      <c r="KGM839" s="508"/>
      <c r="KGN839" s="508"/>
      <c r="KGO839" s="508"/>
      <c r="KGP839" s="508"/>
      <c r="KGQ839" s="508"/>
      <c r="KGR839" s="508"/>
      <c r="KGS839" s="508"/>
      <c r="KGT839" s="508"/>
      <c r="KGU839" s="508"/>
      <c r="KGV839" s="508"/>
      <c r="KGW839" s="508"/>
      <c r="KGX839" s="508"/>
      <c r="KGY839" s="508"/>
      <c r="KGZ839" s="508"/>
      <c r="KHA839" s="508"/>
      <c r="KHB839" s="508"/>
      <c r="KHC839" s="508"/>
      <c r="KHD839" s="508"/>
      <c r="KHE839" s="508"/>
      <c r="KHF839" s="508"/>
      <c r="KHG839" s="508"/>
      <c r="KHH839" s="508"/>
      <c r="KHI839" s="89"/>
      <c r="KHJ839" s="89"/>
      <c r="KHK839" s="89"/>
      <c r="KHL839" s="89"/>
      <c r="KHM839" s="89"/>
      <c r="KHN839" s="508"/>
      <c r="KHO839" s="508"/>
      <c r="KHP839" s="89"/>
      <c r="KHQ839" s="89"/>
      <c r="KHR839" s="508"/>
      <c r="KHS839" s="508"/>
      <c r="KHT839" s="89"/>
      <c r="KHU839" s="89"/>
      <c r="KHV839" s="508"/>
      <c r="KHW839" s="508"/>
      <c r="KHX839" s="508"/>
      <c r="KHY839" s="508"/>
      <c r="KHZ839" s="508"/>
      <c r="KIA839" s="508"/>
      <c r="KIB839" s="508"/>
      <c r="KIC839" s="89"/>
      <c r="KID839" s="89"/>
      <c r="KIE839" s="508"/>
      <c r="KIF839" s="508"/>
      <c r="KIG839" s="89"/>
      <c r="KIH839" s="89"/>
      <c r="KII839" s="508"/>
      <c r="KIJ839" s="508"/>
      <c r="KIK839" s="508"/>
      <c r="KIL839" s="508"/>
      <c r="KIM839" s="508"/>
      <c r="KIN839" s="203"/>
      <c r="KIO839" s="107"/>
      <c r="KIP839" s="508"/>
      <c r="KIQ839" s="508"/>
      <c r="KIR839" s="508"/>
      <c r="KIS839" s="508"/>
      <c r="KIT839" s="508"/>
      <c r="KIU839" s="508"/>
      <c r="KIV839" s="508"/>
      <c r="KIW839" s="168"/>
      <c r="KIX839" s="168"/>
      <c r="KIY839" s="168"/>
      <c r="KIZ839" s="168"/>
      <c r="KJA839" s="168"/>
      <c r="KJB839" s="168"/>
      <c r="KJC839" s="168"/>
      <c r="KJD839" s="168"/>
      <c r="KJE839" s="168"/>
      <c r="KJF839" s="168"/>
      <c r="KJG839" s="168"/>
      <c r="KJH839" s="168"/>
      <c r="KJI839" s="168"/>
      <c r="KJJ839" s="168"/>
      <c r="KJK839" s="168"/>
      <c r="KJL839" s="168"/>
      <c r="KJM839" s="168"/>
      <c r="KJN839" s="168"/>
      <c r="KJO839" s="168"/>
      <c r="KJP839" s="168"/>
      <c r="KJQ839" s="168"/>
      <c r="KJR839" s="168"/>
      <c r="KJS839" s="168"/>
      <c r="KJT839" s="168"/>
      <c r="KJU839" s="168"/>
      <c r="KJV839" s="168"/>
      <c r="KJW839" s="168"/>
      <c r="KJX839" s="168"/>
      <c r="KJY839" s="168"/>
      <c r="KJZ839" s="168"/>
      <c r="KKA839" s="168"/>
      <c r="KKB839" s="168"/>
      <c r="KKC839" s="168"/>
      <c r="KKD839" s="168"/>
      <c r="KKE839" s="168"/>
      <c r="KKF839" s="168"/>
      <c r="KKG839" s="168"/>
      <c r="KKH839" s="168"/>
      <c r="KKI839" s="168"/>
      <c r="KKJ839" s="168"/>
      <c r="KKK839" s="168"/>
      <c r="KKL839" s="168"/>
      <c r="KKM839" s="168"/>
      <c r="KKN839" s="168"/>
      <c r="KKO839" s="508"/>
      <c r="KKP839" s="508"/>
      <c r="KKQ839" s="508"/>
      <c r="KKR839" s="508"/>
      <c r="KKS839" s="508"/>
      <c r="KKT839" s="508"/>
      <c r="KKU839" s="508"/>
      <c r="KKV839" s="508"/>
      <c r="KKW839" s="508"/>
      <c r="KKX839" s="508"/>
      <c r="KKY839" s="508"/>
      <c r="KKZ839" s="508"/>
      <c r="KLA839" s="508"/>
      <c r="KLB839" s="508"/>
      <c r="KLC839" s="508"/>
      <c r="KLD839" s="508"/>
      <c r="KLE839" s="508"/>
      <c r="KLF839" s="508"/>
      <c r="KLG839" s="508"/>
      <c r="KLH839" s="508"/>
      <c r="KLI839" s="508"/>
      <c r="KLJ839" s="508"/>
      <c r="KLK839" s="508"/>
      <c r="KLL839" s="508"/>
      <c r="KLM839" s="89"/>
      <c r="KLN839" s="89"/>
      <c r="KLO839" s="89"/>
      <c r="KLP839" s="89"/>
      <c r="KLQ839" s="89"/>
      <c r="KLR839" s="508"/>
      <c r="KLS839" s="508"/>
      <c r="KLT839" s="89"/>
      <c r="KLU839" s="89"/>
      <c r="KLV839" s="508"/>
      <c r="KLW839" s="508"/>
      <c r="KLX839" s="89"/>
      <c r="KLY839" s="89"/>
      <c r="KLZ839" s="508"/>
      <c r="KMA839" s="508"/>
      <c r="KMB839" s="508"/>
      <c r="KMC839" s="508"/>
      <c r="KMD839" s="508"/>
      <c r="KME839" s="508"/>
      <c r="KMF839" s="508"/>
      <c r="KMG839" s="89"/>
      <c r="KMH839" s="89"/>
      <c r="KMI839" s="508"/>
      <c r="KMJ839" s="508"/>
      <c r="KMK839" s="89"/>
      <c r="KML839" s="89"/>
      <c r="KMM839" s="508"/>
      <c r="KMN839" s="508"/>
      <c r="KMO839" s="508"/>
      <c r="KMP839" s="508"/>
      <c r="KMQ839" s="508"/>
      <c r="KMR839" s="203"/>
      <c r="KMS839" s="107"/>
      <c r="KMT839" s="508"/>
      <c r="KMU839" s="508"/>
      <c r="KMV839" s="508"/>
      <c r="KMW839" s="508"/>
      <c r="KMX839" s="508"/>
      <c r="KMY839" s="508"/>
      <c r="KMZ839" s="508"/>
      <c r="KNA839" s="168"/>
      <c r="KNB839" s="168"/>
      <c r="KNC839" s="168"/>
      <c r="KND839" s="168"/>
      <c r="KNE839" s="168"/>
      <c r="KNF839" s="168"/>
      <c r="KNG839" s="168"/>
      <c r="KNH839" s="168"/>
      <c r="KNI839" s="168"/>
      <c r="KNJ839" s="168"/>
      <c r="KNK839" s="168"/>
      <c r="KNL839" s="168"/>
      <c r="KNM839" s="168"/>
      <c r="KNN839" s="168"/>
      <c r="KNO839" s="168"/>
      <c r="KNP839" s="168"/>
      <c r="KNQ839" s="168"/>
      <c r="KNR839" s="168"/>
      <c r="KNS839" s="168"/>
      <c r="KNT839" s="168"/>
      <c r="KNU839" s="168"/>
      <c r="KNV839" s="168"/>
      <c r="KNW839" s="168"/>
      <c r="KNX839" s="168"/>
      <c r="KNY839" s="168"/>
      <c r="KNZ839" s="168"/>
      <c r="KOA839" s="168"/>
      <c r="KOB839" s="168"/>
      <c r="KOC839" s="168"/>
      <c r="KOD839" s="168"/>
      <c r="KOE839" s="168"/>
      <c r="KOF839" s="168"/>
      <c r="KOG839" s="168"/>
      <c r="KOH839" s="168"/>
      <c r="KOI839" s="168"/>
      <c r="KOJ839" s="168"/>
      <c r="KOK839" s="168"/>
      <c r="KOL839" s="168"/>
      <c r="KOM839" s="168"/>
      <c r="KON839" s="168"/>
      <c r="KOO839" s="168"/>
      <c r="KOP839" s="168"/>
      <c r="KOQ839" s="168"/>
      <c r="KOR839" s="168"/>
      <c r="KOS839" s="508"/>
      <c r="KOT839" s="508"/>
      <c r="KOU839" s="508"/>
      <c r="KOV839" s="508"/>
      <c r="KOW839" s="508"/>
      <c r="KOX839" s="508"/>
      <c r="KOY839" s="508"/>
      <c r="KOZ839" s="508"/>
      <c r="KPA839" s="508"/>
      <c r="KPB839" s="508"/>
      <c r="KPC839" s="508"/>
      <c r="KPD839" s="508"/>
      <c r="KPE839" s="508"/>
      <c r="KPF839" s="508"/>
      <c r="KPG839" s="508"/>
      <c r="KPH839" s="508"/>
      <c r="KPI839" s="508"/>
      <c r="KPJ839" s="508"/>
      <c r="KPK839" s="508"/>
      <c r="KPL839" s="508"/>
      <c r="KPM839" s="508"/>
      <c r="KPN839" s="508"/>
      <c r="KPO839" s="508"/>
      <c r="KPP839" s="508"/>
      <c r="KPQ839" s="89"/>
      <c r="KPR839" s="89"/>
      <c r="KPS839" s="89"/>
      <c r="KPT839" s="89"/>
      <c r="KPU839" s="89"/>
      <c r="KPV839" s="508"/>
      <c r="KPW839" s="508"/>
      <c r="KPX839" s="89"/>
      <c r="KPY839" s="89"/>
      <c r="KPZ839" s="508"/>
      <c r="KQA839" s="508"/>
      <c r="KQB839" s="89"/>
      <c r="KQC839" s="89"/>
      <c r="KQD839" s="508"/>
      <c r="KQE839" s="508"/>
      <c r="KQF839" s="508"/>
      <c r="KQG839" s="508"/>
      <c r="KQH839" s="508"/>
      <c r="KQI839" s="508"/>
      <c r="KQJ839" s="508"/>
      <c r="KQK839" s="89"/>
      <c r="KQL839" s="89"/>
      <c r="KQM839" s="508"/>
      <c r="KQN839" s="508"/>
      <c r="KQO839" s="89"/>
      <c r="KQP839" s="89"/>
      <c r="KQQ839" s="508"/>
      <c r="KQR839" s="508"/>
      <c r="KQS839" s="508"/>
      <c r="KQT839" s="508"/>
      <c r="KQU839" s="508"/>
      <c r="KQV839" s="203"/>
      <c r="KQW839" s="107"/>
      <c r="KQX839" s="508"/>
      <c r="KQY839" s="508"/>
      <c r="KQZ839" s="508"/>
      <c r="KRA839" s="508"/>
      <c r="KRB839" s="508"/>
      <c r="KRC839" s="508"/>
      <c r="KRD839" s="508"/>
      <c r="KRE839" s="168"/>
      <c r="KRF839" s="168"/>
      <c r="KRG839" s="168"/>
      <c r="KRH839" s="168"/>
      <c r="KRI839" s="168"/>
      <c r="KRJ839" s="168"/>
      <c r="KRK839" s="168"/>
      <c r="KRL839" s="168"/>
      <c r="KRM839" s="168"/>
      <c r="KRN839" s="168"/>
      <c r="KRO839" s="168"/>
      <c r="KRP839" s="168"/>
      <c r="KRQ839" s="168"/>
      <c r="KRR839" s="168"/>
      <c r="KRS839" s="168"/>
      <c r="KRT839" s="168"/>
      <c r="KRU839" s="168"/>
      <c r="KRV839" s="168"/>
      <c r="KRW839" s="168"/>
      <c r="KRX839" s="168"/>
      <c r="KRY839" s="168"/>
      <c r="KRZ839" s="168"/>
      <c r="KSA839" s="168"/>
      <c r="KSB839" s="168"/>
      <c r="KSC839" s="168"/>
      <c r="KSD839" s="168"/>
      <c r="KSE839" s="168"/>
      <c r="KSF839" s="168"/>
      <c r="KSG839" s="168"/>
      <c r="KSH839" s="168"/>
      <c r="KSI839" s="168"/>
      <c r="KSJ839" s="168"/>
      <c r="KSK839" s="168"/>
      <c r="KSL839" s="168"/>
      <c r="KSM839" s="168"/>
      <c r="KSN839" s="168"/>
      <c r="KSO839" s="168"/>
      <c r="KSP839" s="168"/>
      <c r="KSQ839" s="168"/>
      <c r="KSR839" s="168"/>
      <c r="KSS839" s="168"/>
      <c r="KST839" s="168"/>
      <c r="KSU839" s="168"/>
      <c r="KSV839" s="168"/>
      <c r="KSW839" s="508"/>
      <c r="KSX839" s="508"/>
      <c r="KSY839" s="508"/>
      <c r="KSZ839" s="508"/>
      <c r="KTA839" s="508"/>
      <c r="KTB839" s="508"/>
      <c r="KTC839" s="508"/>
      <c r="KTD839" s="508"/>
      <c r="KTE839" s="508"/>
      <c r="KTF839" s="508"/>
      <c r="KTG839" s="508"/>
      <c r="KTH839" s="508"/>
      <c r="KTI839" s="508"/>
      <c r="KTJ839" s="508"/>
      <c r="KTK839" s="508"/>
      <c r="KTL839" s="508"/>
      <c r="KTM839" s="508"/>
      <c r="KTN839" s="508"/>
      <c r="KTO839" s="508"/>
      <c r="KTP839" s="508"/>
      <c r="KTQ839" s="508"/>
      <c r="KTR839" s="508"/>
      <c r="KTS839" s="508"/>
      <c r="KTT839" s="508"/>
      <c r="KTU839" s="89"/>
      <c r="KTV839" s="89"/>
      <c r="KTW839" s="89"/>
      <c r="KTX839" s="89"/>
      <c r="KTY839" s="89"/>
      <c r="KTZ839" s="508"/>
      <c r="KUA839" s="508"/>
      <c r="KUB839" s="89"/>
      <c r="KUC839" s="89"/>
      <c r="KUD839" s="508"/>
      <c r="KUE839" s="508"/>
      <c r="KUF839" s="89"/>
      <c r="KUG839" s="89"/>
      <c r="KUH839" s="508"/>
      <c r="KUI839" s="508"/>
      <c r="KUJ839" s="508"/>
      <c r="KUK839" s="508"/>
      <c r="KUL839" s="508"/>
      <c r="KUM839" s="508"/>
      <c r="KUN839" s="508"/>
      <c r="KUO839" s="89"/>
      <c r="KUP839" s="89"/>
      <c r="KUQ839" s="508"/>
      <c r="KUR839" s="508"/>
      <c r="KUS839" s="89"/>
      <c r="KUT839" s="89"/>
      <c r="KUU839" s="508"/>
      <c r="KUV839" s="508"/>
      <c r="KUW839" s="508"/>
      <c r="KUX839" s="508"/>
      <c r="KUY839" s="508"/>
      <c r="KUZ839" s="203"/>
      <c r="KVA839" s="107"/>
      <c r="KVB839" s="508"/>
      <c r="KVC839" s="508"/>
      <c r="KVD839" s="508"/>
      <c r="KVE839" s="508"/>
      <c r="KVF839" s="508"/>
      <c r="KVG839" s="508"/>
      <c r="KVH839" s="508"/>
      <c r="KVI839" s="168"/>
      <c r="KVJ839" s="168"/>
      <c r="KVK839" s="168"/>
      <c r="KVL839" s="168"/>
      <c r="KVM839" s="168"/>
      <c r="KVN839" s="168"/>
      <c r="KVO839" s="168"/>
      <c r="KVP839" s="168"/>
      <c r="KVQ839" s="168"/>
      <c r="KVR839" s="168"/>
      <c r="KVS839" s="168"/>
      <c r="KVT839" s="168"/>
      <c r="KVU839" s="168"/>
      <c r="KVV839" s="168"/>
      <c r="KVW839" s="168"/>
      <c r="KVX839" s="168"/>
      <c r="KVY839" s="168"/>
      <c r="KVZ839" s="168"/>
      <c r="KWA839" s="168"/>
      <c r="KWB839" s="168"/>
      <c r="KWC839" s="168"/>
      <c r="KWD839" s="168"/>
      <c r="KWE839" s="168"/>
      <c r="KWF839" s="168"/>
      <c r="KWG839" s="168"/>
      <c r="KWH839" s="168"/>
      <c r="KWI839" s="168"/>
      <c r="KWJ839" s="168"/>
      <c r="KWK839" s="168"/>
      <c r="KWL839" s="168"/>
      <c r="KWM839" s="168"/>
      <c r="KWN839" s="168"/>
      <c r="KWO839" s="168"/>
      <c r="KWP839" s="168"/>
      <c r="KWQ839" s="168"/>
      <c r="KWR839" s="168"/>
      <c r="KWS839" s="168"/>
      <c r="KWT839" s="168"/>
      <c r="KWU839" s="168"/>
      <c r="KWV839" s="168"/>
      <c r="KWW839" s="168"/>
      <c r="KWX839" s="168"/>
      <c r="KWY839" s="168"/>
      <c r="KWZ839" s="168"/>
      <c r="KXA839" s="508"/>
      <c r="KXB839" s="508"/>
      <c r="KXC839" s="508"/>
      <c r="KXD839" s="508"/>
      <c r="KXE839" s="508"/>
      <c r="KXF839" s="508"/>
      <c r="KXG839" s="508"/>
      <c r="KXH839" s="508"/>
      <c r="KXI839" s="508"/>
      <c r="KXJ839" s="508"/>
      <c r="KXK839" s="508"/>
      <c r="KXL839" s="508"/>
      <c r="KXM839" s="508"/>
      <c r="KXN839" s="508"/>
      <c r="KXO839" s="508"/>
      <c r="KXP839" s="508"/>
      <c r="KXQ839" s="508"/>
      <c r="KXR839" s="508"/>
      <c r="KXS839" s="508"/>
      <c r="KXT839" s="508"/>
      <c r="KXU839" s="508"/>
      <c r="KXV839" s="508"/>
      <c r="KXW839" s="508"/>
      <c r="KXX839" s="508"/>
      <c r="KXY839" s="89"/>
      <c r="KXZ839" s="89"/>
      <c r="KYA839" s="89"/>
      <c r="KYB839" s="89"/>
      <c r="KYC839" s="89"/>
      <c r="KYD839" s="508"/>
      <c r="KYE839" s="508"/>
      <c r="KYF839" s="89"/>
      <c r="KYG839" s="89"/>
      <c r="KYH839" s="508"/>
      <c r="KYI839" s="508"/>
      <c r="KYJ839" s="89"/>
      <c r="KYK839" s="89"/>
      <c r="KYL839" s="508"/>
      <c r="KYM839" s="508"/>
      <c r="KYN839" s="508"/>
      <c r="KYO839" s="508"/>
      <c r="KYP839" s="508"/>
      <c r="KYQ839" s="508"/>
      <c r="KYR839" s="508"/>
      <c r="KYS839" s="89"/>
      <c r="KYT839" s="89"/>
      <c r="KYU839" s="508"/>
      <c r="KYV839" s="508"/>
      <c r="KYW839" s="89"/>
      <c r="KYX839" s="89"/>
      <c r="KYY839" s="508"/>
      <c r="KYZ839" s="508"/>
      <c r="KZA839" s="508"/>
      <c r="KZB839" s="508"/>
      <c r="KZC839" s="508"/>
      <c r="KZD839" s="203"/>
      <c r="KZE839" s="107"/>
      <c r="KZF839" s="508"/>
      <c r="KZG839" s="508"/>
      <c r="KZH839" s="508"/>
      <c r="KZI839" s="508"/>
      <c r="KZJ839" s="508"/>
      <c r="KZK839" s="508"/>
      <c r="KZL839" s="508"/>
      <c r="KZM839" s="168"/>
      <c r="KZN839" s="168"/>
      <c r="KZO839" s="168"/>
      <c r="KZP839" s="168"/>
      <c r="KZQ839" s="168"/>
      <c r="KZR839" s="168"/>
      <c r="KZS839" s="168"/>
      <c r="KZT839" s="168"/>
      <c r="KZU839" s="168"/>
      <c r="KZV839" s="168"/>
      <c r="KZW839" s="168"/>
      <c r="KZX839" s="168"/>
      <c r="KZY839" s="168"/>
      <c r="KZZ839" s="168"/>
      <c r="LAA839" s="168"/>
      <c r="LAB839" s="168"/>
      <c r="LAC839" s="168"/>
      <c r="LAD839" s="168"/>
      <c r="LAE839" s="168"/>
      <c r="LAF839" s="168"/>
      <c r="LAG839" s="168"/>
      <c r="LAH839" s="168"/>
      <c r="LAI839" s="168"/>
      <c r="LAJ839" s="168"/>
      <c r="LAK839" s="168"/>
      <c r="LAL839" s="168"/>
      <c r="LAM839" s="168"/>
      <c r="LAN839" s="168"/>
      <c r="LAO839" s="168"/>
      <c r="LAP839" s="168"/>
      <c r="LAQ839" s="168"/>
      <c r="LAR839" s="168"/>
      <c r="LAS839" s="168"/>
      <c r="LAT839" s="168"/>
      <c r="LAU839" s="168"/>
      <c r="LAV839" s="168"/>
      <c r="LAW839" s="168"/>
      <c r="LAX839" s="168"/>
      <c r="LAY839" s="168"/>
      <c r="LAZ839" s="168"/>
      <c r="LBA839" s="168"/>
      <c r="LBB839" s="168"/>
      <c r="LBC839" s="168"/>
      <c r="LBD839" s="168"/>
      <c r="LBE839" s="508"/>
      <c r="LBF839" s="508"/>
      <c r="LBG839" s="508"/>
      <c r="LBH839" s="508"/>
      <c r="LBI839" s="508"/>
      <c r="LBJ839" s="508"/>
      <c r="LBK839" s="508"/>
      <c r="LBL839" s="508"/>
      <c r="LBM839" s="508"/>
      <c r="LBN839" s="508"/>
      <c r="LBO839" s="508"/>
      <c r="LBP839" s="508"/>
      <c r="LBQ839" s="508"/>
      <c r="LBR839" s="508"/>
      <c r="LBS839" s="508"/>
      <c r="LBT839" s="508"/>
      <c r="LBU839" s="508"/>
      <c r="LBV839" s="508"/>
      <c r="LBW839" s="508"/>
      <c r="LBX839" s="508"/>
      <c r="LBY839" s="508"/>
      <c r="LBZ839" s="508"/>
      <c r="LCA839" s="508"/>
      <c r="LCB839" s="508"/>
      <c r="LCC839" s="89"/>
      <c r="LCD839" s="89"/>
      <c r="LCE839" s="89"/>
      <c r="LCF839" s="89"/>
      <c r="LCG839" s="89"/>
      <c r="LCH839" s="508"/>
      <c r="LCI839" s="508"/>
      <c r="LCJ839" s="89"/>
      <c r="LCK839" s="89"/>
      <c r="LCL839" s="508"/>
      <c r="LCM839" s="508"/>
      <c r="LCN839" s="89"/>
      <c r="LCO839" s="89"/>
      <c r="LCP839" s="508"/>
      <c r="LCQ839" s="508"/>
      <c r="LCR839" s="508"/>
      <c r="LCS839" s="508"/>
      <c r="LCT839" s="508"/>
      <c r="LCU839" s="508"/>
      <c r="LCV839" s="508"/>
      <c r="LCW839" s="89"/>
      <c r="LCX839" s="89"/>
      <c r="LCY839" s="508"/>
      <c r="LCZ839" s="508"/>
      <c r="LDA839" s="89"/>
      <c r="LDB839" s="89"/>
      <c r="LDC839" s="508"/>
      <c r="LDD839" s="508"/>
      <c r="LDE839" s="508"/>
      <c r="LDF839" s="508"/>
      <c r="LDG839" s="508"/>
      <c r="LDH839" s="203"/>
      <c r="LDI839" s="107"/>
      <c r="LDJ839" s="508"/>
      <c r="LDK839" s="508"/>
      <c r="LDL839" s="508"/>
      <c r="LDM839" s="508"/>
      <c r="LDN839" s="508"/>
      <c r="LDO839" s="508"/>
      <c r="LDP839" s="508"/>
      <c r="LDQ839" s="168"/>
      <c r="LDR839" s="168"/>
      <c r="LDS839" s="168"/>
      <c r="LDT839" s="168"/>
      <c r="LDU839" s="168"/>
      <c r="LDV839" s="168"/>
      <c r="LDW839" s="168"/>
      <c r="LDX839" s="168"/>
      <c r="LDY839" s="168"/>
      <c r="LDZ839" s="168"/>
      <c r="LEA839" s="168"/>
      <c r="LEB839" s="168"/>
      <c r="LEC839" s="168"/>
      <c r="LED839" s="168"/>
      <c r="LEE839" s="168"/>
      <c r="LEF839" s="168"/>
      <c r="LEG839" s="168"/>
      <c r="LEH839" s="168"/>
      <c r="LEI839" s="168"/>
      <c r="LEJ839" s="168"/>
      <c r="LEK839" s="168"/>
      <c r="LEL839" s="168"/>
      <c r="LEM839" s="168"/>
      <c r="LEN839" s="168"/>
      <c r="LEO839" s="168"/>
      <c r="LEP839" s="168"/>
      <c r="LEQ839" s="168"/>
      <c r="LER839" s="168"/>
      <c r="LES839" s="168"/>
      <c r="LET839" s="168"/>
      <c r="LEU839" s="168"/>
      <c r="LEV839" s="168"/>
      <c r="LEW839" s="168"/>
      <c r="LEX839" s="168"/>
      <c r="LEY839" s="168"/>
      <c r="LEZ839" s="168"/>
      <c r="LFA839" s="168"/>
      <c r="LFB839" s="168"/>
      <c r="LFC839" s="168"/>
      <c r="LFD839" s="168"/>
      <c r="LFE839" s="168"/>
      <c r="LFF839" s="168"/>
      <c r="LFG839" s="168"/>
      <c r="LFH839" s="168"/>
      <c r="LFI839" s="508"/>
      <c r="LFJ839" s="508"/>
      <c r="LFK839" s="508"/>
      <c r="LFL839" s="508"/>
      <c r="LFM839" s="508"/>
      <c r="LFN839" s="508"/>
      <c r="LFO839" s="508"/>
      <c r="LFP839" s="508"/>
      <c r="LFQ839" s="508"/>
      <c r="LFR839" s="508"/>
      <c r="LFS839" s="508"/>
      <c r="LFT839" s="508"/>
      <c r="LFU839" s="508"/>
      <c r="LFV839" s="508"/>
      <c r="LFW839" s="508"/>
      <c r="LFX839" s="508"/>
      <c r="LFY839" s="508"/>
      <c r="LFZ839" s="508"/>
      <c r="LGA839" s="508"/>
      <c r="LGB839" s="508"/>
      <c r="LGC839" s="508"/>
      <c r="LGD839" s="508"/>
      <c r="LGE839" s="508"/>
      <c r="LGF839" s="508"/>
      <c r="LGG839" s="89"/>
      <c r="LGH839" s="89"/>
      <c r="LGI839" s="89"/>
      <c r="LGJ839" s="89"/>
      <c r="LGK839" s="89"/>
      <c r="LGL839" s="508"/>
      <c r="LGM839" s="508"/>
      <c r="LGN839" s="89"/>
      <c r="LGO839" s="89"/>
      <c r="LGP839" s="508"/>
      <c r="LGQ839" s="508"/>
      <c r="LGR839" s="89"/>
      <c r="LGS839" s="89"/>
      <c r="LGT839" s="508"/>
      <c r="LGU839" s="508"/>
      <c r="LGV839" s="508"/>
      <c r="LGW839" s="508"/>
      <c r="LGX839" s="508"/>
      <c r="LGY839" s="508"/>
      <c r="LGZ839" s="508"/>
      <c r="LHA839" s="89"/>
      <c r="LHB839" s="89"/>
      <c r="LHC839" s="508"/>
      <c r="LHD839" s="508"/>
      <c r="LHE839" s="89"/>
      <c r="LHF839" s="89"/>
      <c r="LHG839" s="508"/>
      <c r="LHH839" s="508"/>
      <c r="LHI839" s="508"/>
      <c r="LHJ839" s="508"/>
      <c r="LHK839" s="508"/>
      <c r="LHL839" s="203"/>
      <c r="LHM839" s="107"/>
      <c r="LHN839" s="508"/>
      <c r="LHO839" s="508"/>
      <c r="LHP839" s="508"/>
      <c r="LHQ839" s="508"/>
      <c r="LHR839" s="508"/>
      <c r="LHS839" s="508"/>
      <c r="LHT839" s="508"/>
      <c r="LHU839" s="168"/>
      <c r="LHV839" s="168"/>
      <c r="LHW839" s="168"/>
      <c r="LHX839" s="168"/>
      <c r="LHY839" s="168"/>
      <c r="LHZ839" s="168"/>
      <c r="LIA839" s="168"/>
      <c r="LIB839" s="168"/>
      <c r="LIC839" s="168"/>
      <c r="LID839" s="168"/>
      <c r="LIE839" s="168"/>
      <c r="LIF839" s="168"/>
      <c r="LIG839" s="168"/>
      <c r="LIH839" s="168"/>
      <c r="LII839" s="168"/>
      <c r="LIJ839" s="168"/>
      <c r="LIK839" s="168"/>
      <c r="LIL839" s="168"/>
      <c r="LIM839" s="168"/>
      <c r="LIN839" s="168"/>
      <c r="LIO839" s="168"/>
      <c r="LIP839" s="168"/>
      <c r="LIQ839" s="168"/>
      <c r="LIR839" s="168"/>
      <c r="LIS839" s="168"/>
      <c r="LIT839" s="168"/>
      <c r="LIU839" s="168"/>
      <c r="LIV839" s="168"/>
      <c r="LIW839" s="168"/>
      <c r="LIX839" s="168"/>
      <c r="LIY839" s="168"/>
      <c r="LIZ839" s="168"/>
      <c r="LJA839" s="168"/>
      <c r="LJB839" s="168"/>
      <c r="LJC839" s="168"/>
      <c r="LJD839" s="168"/>
      <c r="LJE839" s="168"/>
      <c r="LJF839" s="168"/>
      <c r="LJG839" s="168"/>
      <c r="LJH839" s="168"/>
      <c r="LJI839" s="168"/>
      <c r="LJJ839" s="168"/>
      <c r="LJK839" s="168"/>
      <c r="LJL839" s="168"/>
      <c r="LJM839" s="508"/>
      <c r="LJN839" s="508"/>
      <c r="LJO839" s="508"/>
      <c r="LJP839" s="508"/>
      <c r="LJQ839" s="508"/>
      <c r="LJR839" s="508"/>
      <c r="LJS839" s="508"/>
      <c r="LJT839" s="508"/>
      <c r="LJU839" s="508"/>
      <c r="LJV839" s="508"/>
      <c r="LJW839" s="508"/>
      <c r="LJX839" s="508"/>
      <c r="LJY839" s="508"/>
      <c r="LJZ839" s="508"/>
      <c r="LKA839" s="508"/>
      <c r="LKB839" s="508"/>
      <c r="LKC839" s="508"/>
      <c r="LKD839" s="508"/>
      <c r="LKE839" s="508"/>
      <c r="LKF839" s="508"/>
      <c r="LKG839" s="508"/>
      <c r="LKH839" s="508"/>
      <c r="LKI839" s="508"/>
      <c r="LKJ839" s="508"/>
      <c r="LKK839" s="89"/>
      <c r="LKL839" s="89"/>
      <c r="LKM839" s="89"/>
      <c r="LKN839" s="89"/>
      <c r="LKO839" s="89"/>
      <c r="LKP839" s="508"/>
      <c r="LKQ839" s="508"/>
      <c r="LKR839" s="89"/>
      <c r="LKS839" s="89"/>
      <c r="LKT839" s="508"/>
      <c r="LKU839" s="508"/>
      <c r="LKV839" s="89"/>
      <c r="LKW839" s="89"/>
      <c r="LKX839" s="508"/>
      <c r="LKY839" s="508"/>
      <c r="LKZ839" s="508"/>
      <c r="LLA839" s="508"/>
      <c r="LLB839" s="508"/>
      <c r="LLC839" s="508"/>
      <c r="LLD839" s="508"/>
      <c r="LLE839" s="89"/>
      <c r="LLF839" s="89"/>
      <c r="LLG839" s="508"/>
      <c r="LLH839" s="508"/>
      <c r="LLI839" s="89"/>
      <c r="LLJ839" s="89"/>
      <c r="LLK839" s="508"/>
      <c r="LLL839" s="508"/>
      <c r="LLM839" s="508"/>
      <c r="LLN839" s="508"/>
      <c r="LLO839" s="508"/>
      <c r="LLP839" s="203"/>
      <c r="LLQ839" s="107"/>
      <c r="LLR839" s="508"/>
      <c r="LLS839" s="508"/>
      <c r="LLT839" s="508"/>
      <c r="LLU839" s="508"/>
      <c r="LLV839" s="508"/>
      <c r="LLW839" s="508"/>
      <c r="LLX839" s="508"/>
      <c r="LLY839" s="168"/>
      <c r="LLZ839" s="168"/>
      <c r="LMA839" s="168"/>
      <c r="LMB839" s="168"/>
      <c r="LMC839" s="168"/>
      <c r="LMD839" s="168"/>
      <c r="LME839" s="168"/>
      <c r="LMF839" s="168"/>
      <c r="LMG839" s="168"/>
      <c r="LMH839" s="168"/>
      <c r="LMI839" s="168"/>
      <c r="LMJ839" s="168"/>
      <c r="LMK839" s="168"/>
      <c r="LML839" s="168"/>
      <c r="LMM839" s="168"/>
      <c r="LMN839" s="168"/>
      <c r="LMO839" s="168"/>
      <c r="LMP839" s="168"/>
      <c r="LMQ839" s="168"/>
      <c r="LMR839" s="168"/>
      <c r="LMS839" s="168"/>
      <c r="LMT839" s="168"/>
      <c r="LMU839" s="168"/>
      <c r="LMV839" s="168"/>
      <c r="LMW839" s="168"/>
      <c r="LMX839" s="168"/>
      <c r="LMY839" s="168"/>
      <c r="LMZ839" s="168"/>
      <c r="LNA839" s="168"/>
      <c r="LNB839" s="168"/>
      <c r="LNC839" s="168"/>
      <c r="LND839" s="168"/>
      <c r="LNE839" s="168"/>
      <c r="LNF839" s="168"/>
      <c r="LNG839" s="168"/>
      <c r="LNH839" s="168"/>
      <c r="LNI839" s="168"/>
      <c r="LNJ839" s="168"/>
      <c r="LNK839" s="168"/>
      <c r="LNL839" s="168"/>
      <c r="LNM839" s="168"/>
      <c r="LNN839" s="168"/>
      <c r="LNO839" s="168"/>
      <c r="LNP839" s="168"/>
      <c r="LNQ839" s="508"/>
      <c r="LNR839" s="508"/>
      <c r="LNS839" s="508"/>
      <c r="LNT839" s="508"/>
      <c r="LNU839" s="508"/>
      <c r="LNV839" s="508"/>
      <c r="LNW839" s="508"/>
      <c r="LNX839" s="508"/>
      <c r="LNY839" s="508"/>
      <c r="LNZ839" s="508"/>
      <c r="LOA839" s="508"/>
      <c r="LOB839" s="508"/>
      <c r="LOC839" s="508"/>
      <c r="LOD839" s="508"/>
      <c r="LOE839" s="508"/>
      <c r="LOF839" s="508"/>
      <c r="LOG839" s="508"/>
      <c r="LOH839" s="508"/>
      <c r="LOI839" s="508"/>
      <c r="LOJ839" s="508"/>
      <c r="LOK839" s="508"/>
      <c r="LOL839" s="508"/>
      <c r="LOM839" s="508"/>
      <c r="LON839" s="508"/>
      <c r="LOO839" s="89"/>
      <c r="LOP839" s="89"/>
      <c r="LOQ839" s="89"/>
      <c r="LOR839" s="89"/>
      <c r="LOS839" s="89"/>
      <c r="LOT839" s="508"/>
      <c r="LOU839" s="508"/>
      <c r="LOV839" s="89"/>
      <c r="LOW839" s="89"/>
      <c r="LOX839" s="508"/>
      <c r="LOY839" s="508"/>
      <c r="LOZ839" s="89"/>
      <c r="LPA839" s="89"/>
      <c r="LPB839" s="508"/>
      <c r="LPC839" s="508"/>
      <c r="LPD839" s="508"/>
      <c r="LPE839" s="508"/>
      <c r="LPF839" s="508"/>
      <c r="LPG839" s="508"/>
      <c r="LPH839" s="508"/>
      <c r="LPI839" s="89"/>
      <c r="LPJ839" s="89"/>
      <c r="LPK839" s="508"/>
      <c r="LPL839" s="508"/>
      <c r="LPM839" s="89"/>
      <c r="LPN839" s="89"/>
      <c r="LPO839" s="508"/>
      <c r="LPP839" s="508"/>
      <c r="LPQ839" s="508"/>
      <c r="LPR839" s="508"/>
      <c r="LPS839" s="508"/>
      <c r="LPT839" s="203"/>
      <c r="LPU839" s="107"/>
      <c r="LPV839" s="508"/>
      <c r="LPW839" s="508"/>
      <c r="LPX839" s="508"/>
      <c r="LPY839" s="508"/>
      <c r="LPZ839" s="508"/>
      <c r="LQA839" s="508"/>
      <c r="LQB839" s="508"/>
      <c r="LQC839" s="168"/>
      <c r="LQD839" s="168"/>
      <c r="LQE839" s="168"/>
      <c r="LQF839" s="168"/>
      <c r="LQG839" s="168"/>
      <c r="LQH839" s="168"/>
      <c r="LQI839" s="168"/>
      <c r="LQJ839" s="168"/>
      <c r="LQK839" s="168"/>
      <c r="LQL839" s="168"/>
      <c r="LQM839" s="168"/>
      <c r="LQN839" s="168"/>
      <c r="LQO839" s="168"/>
      <c r="LQP839" s="168"/>
      <c r="LQQ839" s="168"/>
      <c r="LQR839" s="168"/>
      <c r="LQS839" s="168"/>
      <c r="LQT839" s="168"/>
      <c r="LQU839" s="168"/>
      <c r="LQV839" s="168"/>
      <c r="LQW839" s="168"/>
      <c r="LQX839" s="168"/>
      <c r="LQY839" s="168"/>
      <c r="LQZ839" s="168"/>
      <c r="LRA839" s="168"/>
      <c r="LRB839" s="168"/>
      <c r="LRC839" s="168"/>
      <c r="LRD839" s="168"/>
      <c r="LRE839" s="168"/>
      <c r="LRF839" s="168"/>
      <c r="LRG839" s="168"/>
      <c r="LRH839" s="168"/>
      <c r="LRI839" s="168"/>
      <c r="LRJ839" s="168"/>
      <c r="LRK839" s="168"/>
      <c r="LRL839" s="168"/>
      <c r="LRM839" s="168"/>
      <c r="LRN839" s="168"/>
      <c r="LRO839" s="168"/>
      <c r="LRP839" s="168"/>
      <c r="LRQ839" s="168"/>
      <c r="LRR839" s="168"/>
      <c r="LRS839" s="168"/>
      <c r="LRT839" s="168"/>
      <c r="LRU839" s="508"/>
      <c r="LRV839" s="508"/>
      <c r="LRW839" s="508"/>
      <c r="LRX839" s="508"/>
      <c r="LRY839" s="508"/>
      <c r="LRZ839" s="508"/>
      <c r="LSA839" s="508"/>
      <c r="LSB839" s="508"/>
      <c r="LSC839" s="508"/>
      <c r="LSD839" s="508"/>
      <c r="LSE839" s="508"/>
      <c r="LSF839" s="508"/>
      <c r="LSG839" s="508"/>
      <c r="LSH839" s="508"/>
      <c r="LSI839" s="508"/>
      <c r="LSJ839" s="508"/>
      <c r="LSK839" s="508"/>
      <c r="LSL839" s="508"/>
      <c r="LSM839" s="508"/>
      <c r="LSN839" s="508"/>
      <c r="LSO839" s="508"/>
      <c r="LSP839" s="508"/>
      <c r="LSQ839" s="508"/>
      <c r="LSR839" s="508"/>
      <c r="LSS839" s="89"/>
      <c r="LST839" s="89"/>
      <c r="LSU839" s="89"/>
      <c r="LSV839" s="89"/>
      <c r="LSW839" s="89"/>
      <c r="LSX839" s="508"/>
      <c r="LSY839" s="508"/>
      <c r="LSZ839" s="89"/>
      <c r="LTA839" s="89"/>
      <c r="LTB839" s="508"/>
      <c r="LTC839" s="508"/>
      <c r="LTD839" s="89"/>
      <c r="LTE839" s="89"/>
      <c r="LTF839" s="508"/>
      <c r="LTG839" s="508"/>
      <c r="LTH839" s="508"/>
      <c r="LTI839" s="508"/>
      <c r="LTJ839" s="508"/>
      <c r="LTK839" s="508"/>
      <c r="LTL839" s="508"/>
      <c r="LTM839" s="89"/>
      <c r="LTN839" s="89"/>
      <c r="LTO839" s="508"/>
      <c r="LTP839" s="508"/>
      <c r="LTQ839" s="89"/>
      <c r="LTR839" s="89"/>
      <c r="LTS839" s="508"/>
      <c r="LTT839" s="508"/>
      <c r="LTU839" s="508"/>
      <c r="LTV839" s="508"/>
      <c r="LTW839" s="508"/>
      <c r="LTX839" s="203"/>
      <c r="LTY839" s="107"/>
      <c r="LTZ839" s="508"/>
      <c r="LUA839" s="508"/>
      <c r="LUB839" s="508"/>
      <c r="LUC839" s="508"/>
      <c r="LUD839" s="508"/>
      <c r="LUE839" s="508"/>
      <c r="LUF839" s="508"/>
      <c r="LUG839" s="168"/>
      <c r="LUH839" s="168"/>
      <c r="LUI839" s="168"/>
      <c r="LUJ839" s="168"/>
      <c r="LUK839" s="168"/>
      <c r="LUL839" s="168"/>
      <c r="LUM839" s="168"/>
      <c r="LUN839" s="168"/>
      <c r="LUO839" s="168"/>
      <c r="LUP839" s="168"/>
      <c r="LUQ839" s="168"/>
      <c r="LUR839" s="168"/>
      <c r="LUS839" s="168"/>
      <c r="LUT839" s="168"/>
      <c r="LUU839" s="168"/>
      <c r="LUV839" s="168"/>
      <c r="LUW839" s="168"/>
      <c r="LUX839" s="168"/>
      <c r="LUY839" s="168"/>
      <c r="LUZ839" s="168"/>
      <c r="LVA839" s="168"/>
      <c r="LVB839" s="168"/>
      <c r="LVC839" s="168"/>
      <c r="LVD839" s="168"/>
      <c r="LVE839" s="168"/>
      <c r="LVF839" s="168"/>
      <c r="LVG839" s="168"/>
      <c r="LVH839" s="168"/>
      <c r="LVI839" s="168"/>
      <c r="LVJ839" s="168"/>
      <c r="LVK839" s="168"/>
      <c r="LVL839" s="168"/>
      <c r="LVM839" s="168"/>
      <c r="LVN839" s="168"/>
      <c r="LVO839" s="168"/>
      <c r="LVP839" s="168"/>
      <c r="LVQ839" s="168"/>
      <c r="LVR839" s="168"/>
      <c r="LVS839" s="168"/>
      <c r="LVT839" s="168"/>
      <c r="LVU839" s="168"/>
      <c r="LVV839" s="168"/>
      <c r="LVW839" s="168"/>
      <c r="LVX839" s="168"/>
      <c r="LVY839" s="508"/>
      <c r="LVZ839" s="508"/>
      <c r="LWA839" s="508"/>
      <c r="LWB839" s="508"/>
      <c r="LWC839" s="508"/>
      <c r="LWD839" s="508"/>
      <c r="LWE839" s="508"/>
      <c r="LWF839" s="508"/>
      <c r="LWG839" s="508"/>
      <c r="LWH839" s="508"/>
      <c r="LWI839" s="508"/>
      <c r="LWJ839" s="508"/>
      <c r="LWK839" s="508"/>
      <c r="LWL839" s="508"/>
      <c r="LWM839" s="508"/>
      <c r="LWN839" s="508"/>
      <c r="LWO839" s="508"/>
      <c r="LWP839" s="508"/>
      <c r="LWQ839" s="508"/>
      <c r="LWR839" s="508"/>
      <c r="LWS839" s="508"/>
      <c r="LWT839" s="508"/>
      <c r="LWU839" s="508"/>
      <c r="LWV839" s="508"/>
      <c r="LWW839" s="89"/>
      <c r="LWX839" s="89"/>
      <c r="LWY839" s="89"/>
      <c r="LWZ839" s="89"/>
      <c r="LXA839" s="89"/>
      <c r="LXB839" s="508"/>
      <c r="LXC839" s="508"/>
      <c r="LXD839" s="89"/>
      <c r="LXE839" s="89"/>
      <c r="LXF839" s="508"/>
      <c r="LXG839" s="508"/>
      <c r="LXH839" s="89"/>
      <c r="LXI839" s="89"/>
      <c r="LXJ839" s="508"/>
      <c r="LXK839" s="508"/>
      <c r="LXL839" s="508"/>
      <c r="LXM839" s="508"/>
      <c r="LXN839" s="508"/>
      <c r="LXO839" s="508"/>
      <c r="LXP839" s="508"/>
      <c r="LXQ839" s="89"/>
      <c r="LXR839" s="89"/>
      <c r="LXS839" s="508"/>
      <c r="LXT839" s="508"/>
      <c r="LXU839" s="89"/>
      <c r="LXV839" s="89"/>
      <c r="LXW839" s="508"/>
      <c r="LXX839" s="508"/>
      <c r="LXY839" s="508"/>
      <c r="LXZ839" s="508"/>
      <c r="LYA839" s="508"/>
      <c r="LYB839" s="203"/>
      <c r="LYC839" s="107"/>
      <c r="LYD839" s="508"/>
      <c r="LYE839" s="508"/>
      <c r="LYF839" s="508"/>
      <c r="LYG839" s="508"/>
      <c r="LYH839" s="508"/>
      <c r="LYI839" s="508"/>
      <c r="LYJ839" s="508"/>
      <c r="LYK839" s="168"/>
      <c r="LYL839" s="168"/>
      <c r="LYM839" s="168"/>
      <c r="LYN839" s="168"/>
      <c r="LYO839" s="168"/>
      <c r="LYP839" s="168"/>
      <c r="LYQ839" s="168"/>
      <c r="LYR839" s="168"/>
      <c r="LYS839" s="168"/>
      <c r="LYT839" s="168"/>
      <c r="LYU839" s="168"/>
      <c r="LYV839" s="168"/>
      <c r="LYW839" s="168"/>
      <c r="LYX839" s="168"/>
      <c r="LYY839" s="168"/>
      <c r="LYZ839" s="168"/>
      <c r="LZA839" s="168"/>
      <c r="LZB839" s="168"/>
      <c r="LZC839" s="168"/>
      <c r="LZD839" s="168"/>
      <c r="LZE839" s="168"/>
      <c r="LZF839" s="168"/>
      <c r="LZG839" s="168"/>
      <c r="LZH839" s="168"/>
      <c r="LZI839" s="168"/>
      <c r="LZJ839" s="168"/>
      <c r="LZK839" s="168"/>
      <c r="LZL839" s="168"/>
      <c r="LZM839" s="168"/>
      <c r="LZN839" s="168"/>
      <c r="LZO839" s="168"/>
      <c r="LZP839" s="168"/>
      <c r="LZQ839" s="168"/>
      <c r="LZR839" s="168"/>
      <c r="LZS839" s="168"/>
      <c r="LZT839" s="168"/>
      <c r="LZU839" s="168"/>
      <c r="LZV839" s="168"/>
      <c r="LZW839" s="168"/>
      <c r="LZX839" s="168"/>
      <c r="LZY839" s="168"/>
      <c r="LZZ839" s="168"/>
      <c r="MAA839" s="168"/>
      <c r="MAB839" s="168"/>
      <c r="MAC839" s="508"/>
      <c r="MAD839" s="508"/>
      <c r="MAE839" s="508"/>
      <c r="MAF839" s="508"/>
      <c r="MAG839" s="508"/>
      <c r="MAH839" s="508"/>
      <c r="MAI839" s="508"/>
      <c r="MAJ839" s="508"/>
      <c r="MAK839" s="508"/>
      <c r="MAL839" s="508"/>
      <c r="MAM839" s="508"/>
      <c r="MAN839" s="508"/>
      <c r="MAO839" s="508"/>
      <c r="MAP839" s="508"/>
      <c r="MAQ839" s="508"/>
      <c r="MAR839" s="508"/>
      <c r="MAS839" s="508"/>
      <c r="MAT839" s="508"/>
      <c r="MAU839" s="508"/>
      <c r="MAV839" s="508"/>
      <c r="MAW839" s="508"/>
      <c r="MAX839" s="508"/>
      <c r="MAY839" s="508"/>
      <c r="MAZ839" s="508"/>
      <c r="MBA839" s="89"/>
      <c r="MBB839" s="89"/>
      <c r="MBC839" s="89"/>
      <c r="MBD839" s="89"/>
      <c r="MBE839" s="89"/>
      <c r="MBF839" s="508"/>
      <c r="MBG839" s="508"/>
      <c r="MBH839" s="89"/>
      <c r="MBI839" s="89"/>
      <c r="MBJ839" s="508"/>
      <c r="MBK839" s="508"/>
      <c r="MBL839" s="89"/>
      <c r="MBM839" s="89"/>
      <c r="MBN839" s="508"/>
      <c r="MBO839" s="508"/>
      <c r="MBP839" s="508"/>
      <c r="MBQ839" s="508"/>
      <c r="MBR839" s="508"/>
      <c r="MBS839" s="508"/>
      <c r="MBT839" s="508"/>
      <c r="MBU839" s="89"/>
      <c r="MBV839" s="89"/>
      <c r="MBW839" s="508"/>
      <c r="MBX839" s="508"/>
      <c r="MBY839" s="89"/>
      <c r="MBZ839" s="89"/>
      <c r="MCA839" s="508"/>
      <c r="MCB839" s="508"/>
      <c r="MCC839" s="508"/>
      <c r="MCD839" s="508"/>
      <c r="MCE839" s="508"/>
      <c r="MCF839" s="203"/>
      <c r="MCG839" s="107"/>
      <c r="MCH839" s="508"/>
      <c r="MCI839" s="508"/>
      <c r="MCJ839" s="508"/>
      <c r="MCK839" s="508"/>
      <c r="MCL839" s="508"/>
      <c r="MCM839" s="508"/>
      <c r="MCN839" s="508"/>
      <c r="MCO839" s="168"/>
      <c r="MCP839" s="168"/>
      <c r="MCQ839" s="168"/>
      <c r="MCR839" s="168"/>
      <c r="MCS839" s="168"/>
      <c r="MCT839" s="168"/>
      <c r="MCU839" s="168"/>
      <c r="MCV839" s="168"/>
      <c r="MCW839" s="168"/>
      <c r="MCX839" s="168"/>
      <c r="MCY839" s="168"/>
      <c r="MCZ839" s="168"/>
      <c r="MDA839" s="168"/>
      <c r="MDB839" s="168"/>
      <c r="MDC839" s="168"/>
      <c r="MDD839" s="168"/>
      <c r="MDE839" s="168"/>
      <c r="MDF839" s="168"/>
      <c r="MDG839" s="168"/>
      <c r="MDH839" s="168"/>
      <c r="MDI839" s="168"/>
      <c r="MDJ839" s="168"/>
      <c r="MDK839" s="168"/>
      <c r="MDL839" s="168"/>
      <c r="MDM839" s="168"/>
      <c r="MDN839" s="168"/>
      <c r="MDO839" s="168"/>
      <c r="MDP839" s="168"/>
      <c r="MDQ839" s="168"/>
      <c r="MDR839" s="168"/>
      <c r="MDS839" s="168"/>
      <c r="MDT839" s="168"/>
      <c r="MDU839" s="168"/>
      <c r="MDV839" s="168"/>
      <c r="MDW839" s="168"/>
      <c r="MDX839" s="168"/>
      <c r="MDY839" s="168"/>
      <c r="MDZ839" s="168"/>
      <c r="MEA839" s="168"/>
      <c r="MEB839" s="168"/>
      <c r="MEC839" s="168"/>
      <c r="MED839" s="168"/>
      <c r="MEE839" s="168"/>
      <c r="MEF839" s="168"/>
      <c r="MEG839" s="508"/>
      <c r="MEH839" s="508"/>
      <c r="MEI839" s="508"/>
      <c r="MEJ839" s="508"/>
      <c r="MEK839" s="508"/>
      <c r="MEL839" s="508"/>
      <c r="MEM839" s="508"/>
      <c r="MEN839" s="508"/>
      <c r="MEO839" s="508"/>
      <c r="MEP839" s="508"/>
      <c r="MEQ839" s="508"/>
      <c r="MER839" s="508"/>
      <c r="MES839" s="508"/>
      <c r="MET839" s="508"/>
      <c r="MEU839" s="508"/>
      <c r="MEV839" s="508"/>
      <c r="MEW839" s="508"/>
      <c r="MEX839" s="508"/>
      <c r="MEY839" s="508"/>
      <c r="MEZ839" s="508"/>
      <c r="MFA839" s="508"/>
      <c r="MFB839" s="508"/>
      <c r="MFC839" s="508"/>
      <c r="MFD839" s="508"/>
      <c r="MFE839" s="89"/>
      <c r="MFF839" s="89"/>
      <c r="MFG839" s="89"/>
      <c r="MFH839" s="89"/>
      <c r="MFI839" s="89"/>
      <c r="MFJ839" s="508"/>
      <c r="MFK839" s="508"/>
      <c r="MFL839" s="89"/>
      <c r="MFM839" s="89"/>
      <c r="MFN839" s="508"/>
      <c r="MFO839" s="508"/>
      <c r="MFP839" s="89"/>
      <c r="MFQ839" s="89"/>
      <c r="MFR839" s="508"/>
      <c r="MFS839" s="508"/>
      <c r="MFT839" s="508"/>
      <c r="MFU839" s="508"/>
      <c r="MFV839" s="508"/>
      <c r="MFW839" s="508"/>
      <c r="MFX839" s="508"/>
      <c r="MFY839" s="89"/>
      <c r="MFZ839" s="89"/>
      <c r="MGA839" s="508"/>
      <c r="MGB839" s="508"/>
      <c r="MGC839" s="89"/>
      <c r="MGD839" s="89"/>
      <c r="MGE839" s="508"/>
      <c r="MGF839" s="508"/>
      <c r="MGG839" s="508"/>
      <c r="MGH839" s="508"/>
      <c r="MGI839" s="508"/>
      <c r="MGJ839" s="203"/>
      <c r="MGK839" s="107"/>
      <c r="MGL839" s="508"/>
      <c r="MGM839" s="508"/>
      <c r="MGN839" s="508"/>
      <c r="MGO839" s="508"/>
      <c r="MGP839" s="508"/>
      <c r="MGQ839" s="508"/>
      <c r="MGR839" s="508"/>
      <c r="MGS839" s="168"/>
      <c r="MGT839" s="168"/>
      <c r="MGU839" s="168"/>
      <c r="MGV839" s="168"/>
      <c r="MGW839" s="168"/>
      <c r="MGX839" s="168"/>
      <c r="MGY839" s="168"/>
      <c r="MGZ839" s="168"/>
      <c r="MHA839" s="168"/>
      <c r="MHB839" s="168"/>
      <c r="MHC839" s="168"/>
      <c r="MHD839" s="168"/>
      <c r="MHE839" s="168"/>
      <c r="MHF839" s="168"/>
      <c r="MHG839" s="168"/>
      <c r="MHH839" s="168"/>
      <c r="MHI839" s="168"/>
      <c r="MHJ839" s="168"/>
      <c r="MHK839" s="168"/>
      <c r="MHL839" s="168"/>
      <c r="MHM839" s="168"/>
      <c r="MHN839" s="168"/>
      <c r="MHO839" s="168"/>
      <c r="MHP839" s="168"/>
      <c r="MHQ839" s="168"/>
      <c r="MHR839" s="168"/>
      <c r="MHS839" s="168"/>
      <c r="MHT839" s="168"/>
      <c r="MHU839" s="168"/>
      <c r="MHV839" s="168"/>
      <c r="MHW839" s="168"/>
      <c r="MHX839" s="168"/>
      <c r="MHY839" s="168"/>
      <c r="MHZ839" s="168"/>
      <c r="MIA839" s="168"/>
      <c r="MIB839" s="168"/>
      <c r="MIC839" s="168"/>
      <c r="MID839" s="168"/>
      <c r="MIE839" s="168"/>
      <c r="MIF839" s="168"/>
      <c r="MIG839" s="168"/>
      <c r="MIH839" s="168"/>
      <c r="MII839" s="168"/>
      <c r="MIJ839" s="168"/>
      <c r="MIK839" s="508"/>
      <c r="MIL839" s="508"/>
      <c r="MIM839" s="508"/>
      <c r="MIN839" s="508"/>
      <c r="MIO839" s="508"/>
      <c r="MIP839" s="508"/>
      <c r="MIQ839" s="508"/>
      <c r="MIR839" s="508"/>
      <c r="MIS839" s="508"/>
      <c r="MIT839" s="508"/>
      <c r="MIU839" s="508"/>
      <c r="MIV839" s="508"/>
      <c r="MIW839" s="508"/>
      <c r="MIX839" s="508"/>
      <c r="MIY839" s="508"/>
      <c r="MIZ839" s="508"/>
      <c r="MJA839" s="508"/>
      <c r="MJB839" s="508"/>
      <c r="MJC839" s="508"/>
      <c r="MJD839" s="508"/>
      <c r="MJE839" s="508"/>
      <c r="MJF839" s="508"/>
      <c r="MJG839" s="508"/>
      <c r="MJH839" s="508"/>
      <c r="MJI839" s="89"/>
      <c r="MJJ839" s="89"/>
      <c r="MJK839" s="89"/>
      <c r="MJL839" s="89"/>
      <c r="MJM839" s="89"/>
      <c r="MJN839" s="508"/>
      <c r="MJO839" s="508"/>
      <c r="MJP839" s="89"/>
      <c r="MJQ839" s="89"/>
      <c r="MJR839" s="508"/>
      <c r="MJS839" s="508"/>
      <c r="MJT839" s="89"/>
      <c r="MJU839" s="89"/>
      <c r="MJV839" s="508"/>
      <c r="MJW839" s="508"/>
      <c r="MJX839" s="508"/>
      <c r="MJY839" s="508"/>
      <c r="MJZ839" s="508"/>
      <c r="MKA839" s="508"/>
      <c r="MKB839" s="508"/>
      <c r="MKC839" s="89"/>
      <c r="MKD839" s="89"/>
      <c r="MKE839" s="508"/>
      <c r="MKF839" s="508"/>
      <c r="MKG839" s="89"/>
      <c r="MKH839" s="89"/>
      <c r="MKI839" s="508"/>
      <c r="MKJ839" s="508"/>
      <c r="MKK839" s="508"/>
      <c r="MKL839" s="508"/>
      <c r="MKM839" s="508"/>
      <c r="MKN839" s="203"/>
      <c r="MKO839" s="107"/>
      <c r="MKP839" s="508"/>
      <c r="MKQ839" s="508"/>
      <c r="MKR839" s="508"/>
      <c r="MKS839" s="508"/>
      <c r="MKT839" s="508"/>
      <c r="MKU839" s="508"/>
      <c r="MKV839" s="508"/>
      <c r="MKW839" s="168"/>
      <c r="MKX839" s="168"/>
      <c r="MKY839" s="168"/>
      <c r="MKZ839" s="168"/>
      <c r="MLA839" s="168"/>
      <c r="MLB839" s="168"/>
      <c r="MLC839" s="168"/>
      <c r="MLD839" s="168"/>
      <c r="MLE839" s="168"/>
      <c r="MLF839" s="168"/>
      <c r="MLG839" s="168"/>
      <c r="MLH839" s="168"/>
      <c r="MLI839" s="168"/>
      <c r="MLJ839" s="168"/>
      <c r="MLK839" s="168"/>
      <c r="MLL839" s="168"/>
      <c r="MLM839" s="168"/>
      <c r="MLN839" s="168"/>
      <c r="MLO839" s="168"/>
      <c r="MLP839" s="168"/>
      <c r="MLQ839" s="168"/>
      <c r="MLR839" s="168"/>
      <c r="MLS839" s="168"/>
      <c r="MLT839" s="168"/>
      <c r="MLU839" s="168"/>
      <c r="MLV839" s="168"/>
      <c r="MLW839" s="168"/>
      <c r="MLX839" s="168"/>
      <c r="MLY839" s="168"/>
      <c r="MLZ839" s="168"/>
      <c r="MMA839" s="168"/>
      <c r="MMB839" s="168"/>
      <c r="MMC839" s="168"/>
      <c r="MMD839" s="168"/>
      <c r="MME839" s="168"/>
      <c r="MMF839" s="168"/>
      <c r="MMG839" s="168"/>
      <c r="MMH839" s="168"/>
      <c r="MMI839" s="168"/>
      <c r="MMJ839" s="168"/>
      <c r="MMK839" s="168"/>
      <c r="MML839" s="168"/>
      <c r="MMM839" s="168"/>
      <c r="MMN839" s="168"/>
      <c r="MMO839" s="508"/>
      <c r="MMP839" s="508"/>
      <c r="MMQ839" s="508"/>
      <c r="MMR839" s="508"/>
      <c r="MMS839" s="508"/>
      <c r="MMT839" s="508"/>
      <c r="MMU839" s="508"/>
      <c r="MMV839" s="508"/>
      <c r="MMW839" s="508"/>
      <c r="MMX839" s="508"/>
      <c r="MMY839" s="508"/>
      <c r="MMZ839" s="508"/>
      <c r="MNA839" s="508"/>
      <c r="MNB839" s="508"/>
      <c r="MNC839" s="508"/>
      <c r="MND839" s="508"/>
      <c r="MNE839" s="508"/>
      <c r="MNF839" s="508"/>
      <c r="MNG839" s="508"/>
      <c r="MNH839" s="508"/>
      <c r="MNI839" s="508"/>
      <c r="MNJ839" s="508"/>
      <c r="MNK839" s="508"/>
      <c r="MNL839" s="508"/>
      <c r="MNM839" s="89"/>
      <c r="MNN839" s="89"/>
      <c r="MNO839" s="89"/>
      <c r="MNP839" s="89"/>
      <c r="MNQ839" s="89"/>
      <c r="MNR839" s="508"/>
      <c r="MNS839" s="508"/>
      <c r="MNT839" s="89"/>
      <c r="MNU839" s="89"/>
      <c r="MNV839" s="508"/>
      <c r="MNW839" s="508"/>
      <c r="MNX839" s="89"/>
      <c r="MNY839" s="89"/>
      <c r="MNZ839" s="508"/>
      <c r="MOA839" s="508"/>
      <c r="MOB839" s="508"/>
      <c r="MOC839" s="508"/>
      <c r="MOD839" s="508"/>
      <c r="MOE839" s="508"/>
      <c r="MOF839" s="508"/>
      <c r="MOG839" s="89"/>
      <c r="MOH839" s="89"/>
      <c r="MOI839" s="508"/>
      <c r="MOJ839" s="508"/>
      <c r="MOK839" s="89"/>
      <c r="MOL839" s="89"/>
      <c r="MOM839" s="508"/>
      <c r="MON839" s="508"/>
      <c r="MOO839" s="508"/>
      <c r="MOP839" s="508"/>
      <c r="MOQ839" s="508"/>
      <c r="MOR839" s="203"/>
      <c r="MOS839" s="107"/>
      <c r="MOT839" s="508"/>
      <c r="MOU839" s="508"/>
      <c r="MOV839" s="508"/>
      <c r="MOW839" s="508"/>
      <c r="MOX839" s="508"/>
      <c r="MOY839" s="508"/>
      <c r="MOZ839" s="508"/>
      <c r="MPA839" s="168"/>
      <c r="MPB839" s="168"/>
      <c r="MPC839" s="168"/>
      <c r="MPD839" s="168"/>
      <c r="MPE839" s="168"/>
      <c r="MPF839" s="168"/>
      <c r="MPG839" s="168"/>
      <c r="MPH839" s="168"/>
      <c r="MPI839" s="168"/>
      <c r="MPJ839" s="168"/>
      <c r="MPK839" s="168"/>
      <c r="MPL839" s="168"/>
      <c r="MPM839" s="168"/>
      <c r="MPN839" s="168"/>
      <c r="MPO839" s="168"/>
      <c r="MPP839" s="168"/>
      <c r="MPQ839" s="168"/>
      <c r="MPR839" s="168"/>
      <c r="MPS839" s="168"/>
      <c r="MPT839" s="168"/>
      <c r="MPU839" s="168"/>
      <c r="MPV839" s="168"/>
      <c r="MPW839" s="168"/>
      <c r="MPX839" s="168"/>
      <c r="MPY839" s="168"/>
      <c r="MPZ839" s="168"/>
      <c r="MQA839" s="168"/>
      <c r="MQB839" s="168"/>
      <c r="MQC839" s="168"/>
      <c r="MQD839" s="168"/>
      <c r="MQE839" s="168"/>
      <c r="MQF839" s="168"/>
      <c r="MQG839" s="168"/>
      <c r="MQH839" s="168"/>
      <c r="MQI839" s="168"/>
      <c r="MQJ839" s="168"/>
      <c r="MQK839" s="168"/>
      <c r="MQL839" s="168"/>
      <c r="MQM839" s="168"/>
      <c r="MQN839" s="168"/>
      <c r="MQO839" s="168"/>
      <c r="MQP839" s="168"/>
      <c r="MQQ839" s="168"/>
      <c r="MQR839" s="168"/>
      <c r="MQS839" s="508"/>
      <c r="MQT839" s="508"/>
      <c r="MQU839" s="508"/>
      <c r="MQV839" s="508"/>
      <c r="MQW839" s="508"/>
      <c r="MQX839" s="508"/>
      <c r="MQY839" s="508"/>
      <c r="MQZ839" s="508"/>
      <c r="MRA839" s="508"/>
      <c r="MRB839" s="508"/>
      <c r="MRC839" s="508"/>
      <c r="MRD839" s="508"/>
      <c r="MRE839" s="508"/>
      <c r="MRF839" s="508"/>
      <c r="MRG839" s="508"/>
      <c r="MRH839" s="508"/>
      <c r="MRI839" s="508"/>
      <c r="MRJ839" s="508"/>
      <c r="MRK839" s="508"/>
      <c r="MRL839" s="508"/>
      <c r="MRM839" s="508"/>
      <c r="MRN839" s="508"/>
      <c r="MRO839" s="508"/>
      <c r="MRP839" s="508"/>
      <c r="MRQ839" s="89"/>
      <c r="MRR839" s="89"/>
      <c r="MRS839" s="89"/>
      <c r="MRT839" s="89"/>
      <c r="MRU839" s="89"/>
      <c r="MRV839" s="508"/>
      <c r="MRW839" s="508"/>
      <c r="MRX839" s="89"/>
      <c r="MRY839" s="89"/>
      <c r="MRZ839" s="508"/>
      <c r="MSA839" s="508"/>
      <c r="MSB839" s="89"/>
      <c r="MSC839" s="89"/>
      <c r="MSD839" s="508"/>
      <c r="MSE839" s="508"/>
      <c r="MSF839" s="508"/>
      <c r="MSG839" s="508"/>
      <c r="MSH839" s="508"/>
      <c r="MSI839" s="508"/>
      <c r="MSJ839" s="508"/>
      <c r="MSK839" s="89"/>
      <c r="MSL839" s="89"/>
      <c r="MSM839" s="508"/>
      <c r="MSN839" s="508"/>
      <c r="MSO839" s="89"/>
      <c r="MSP839" s="89"/>
      <c r="MSQ839" s="508"/>
      <c r="MSR839" s="508"/>
      <c r="MSS839" s="508"/>
      <c r="MST839" s="508"/>
      <c r="MSU839" s="508"/>
      <c r="MSV839" s="203"/>
      <c r="MSW839" s="107"/>
      <c r="MSX839" s="508"/>
      <c r="MSY839" s="508"/>
      <c r="MSZ839" s="508"/>
      <c r="MTA839" s="508"/>
      <c r="MTB839" s="508"/>
      <c r="MTC839" s="508"/>
      <c r="MTD839" s="508"/>
      <c r="MTE839" s="168"/>
      <c r="MTF839" s="168"/>
      <c r="MTG839" s="168"/>
      <c r="MTH839" s="168"/>
      <c r="MTI839" s="168"/>
      <c r="MTJ839" s="168"/>
      <c r="MTK839" s="168"/>
      <c r="MTL839" s="168"/>
      <c r="MTM839" s="168"/>
      <c r="MTN839" s="168"/>
      <c r="MTO839" s="168"/>
      <c r="MTP839" s="168"/>
      <c r="MTQ839" s="168"/>
      <c r="MTR839" s="168"/>
      <c r="MTS839" s="168"/>
      <c r="MTT839" s="168"/>
      <c r="MTU839" s="168"/>
      <c r="MTV839" s="168"/>
      <c r="MTW839" s="168"/>
      <c r="MTX839" s="168"/>
      <c r="MTY839" s="168"/>
      <c r="MTZ839" s="168"/>
      <c r="MUA839" s="168"/>
      <c r="MUB839" s="168"/>
      <c r="MUC839" s="168"/>
      <c r="MUD839" s="168"/>
      <c r="MUE839" s="168"/>
      <c r="MUF839" s="168"/>
      <c r="MUG839" s="168"/>
      <c r="MUH839" s="168"/>
      <c r="MUI839" s="168"/>
      <c r="MUJ839" s="168"/>
      <c r="MUK839" s="168"/>
      <c r="MUL839" s="168"/>
      <c r="MUM839" s="168"/>
      <c r="MUN839" s="168"/>
      <c r="MUO839" s="168"/>
      <c r="MUP839" s="168"/>
      <c r="MUQ839" s="168"/>
      <c r="MUR839" s="168"/>
      <c r="MUS839" s="168"/>
      <c r="MUT839" s="168"/>
      <c r="MUU839" s="168"/>
      <c r="MUV839" s="168"/>
      <c r="MUW839" s="508"/>
      <c r="MUX839" s="508"/>
      <c r="MUY839" s="508"/>
      <c r="MUZ839" s="508"/>
      <c r="MVA839" s="508"/>
      <c r="MVB839" s="508"/>
      <c r="MVC839" s="508"/>
      <c r="MVD839" s="508"/>
      <c r="MVE839" s="508"/>
      <c r="MVF839" s="508"/>
      <c r="MVG839" s="508"/>
      <c r="MVH839" s="508"/>
      <c r="MVI839" s="508"/>
      <c r="MVJ839" s="508"/>
      <c r="MVK839" s="508"/>
      <c r="MVL839" s="508"/>
      <c r="MVM839" s="508"/>
      <c r="MVN839" s="508"/>
      <c r="MVO839" s="508"/>
      <c r="MVP839" s="508"/>
      <c r="MVQ839" s="508"/>
      <c r="MVR839" s="508"/>
      <c r="MVS839" s="508"/>
      <c r="MVT839" s="508"/>
      <c r="MVU839" s="89"/>
      <c r="MVV839" s="89"/>
      <c r="MVW839" s="89"/>
      <c r="MVX839" s="89"/>
      <c r="MVY839" s="89"/>
      <c r="MVZ839" s="508"/>
      <c r="MWA839" s="508"/>
      <c r="MWB839" s="89"/>
      <c r="MWC839" s="89"/>
      <c r="MWD839" s="508"/>
      <c r="MWE839" s="508"/>
      <c r="MWF839" s="89"/>
      <c r="MWG839" s="89"/>
      <c r="MWH839" s="508"/>
      <c r="MWI839" s="508"/>
      <c r="MWJ839" s="508"/>
      <c r="MWK839" s="508"/>
      <c r="MWL839" s="508"/>
      <c r="MWM839" s="508"/>
      <c r="MWN839" s="508"/>
      <c r="MWO839" s="89"/>
      <c r="MWP839" s="89"/>
      <c r="MWQ839" s="508"/>
      <c r="MWR839" s="508"/>
      <c r="MWS839" s="89"/>
      <c r="MWT839" s="89"/>
      <c r="MWU839" s="508"/>
      <c r="MWV839" s="508"/>
      <c r="MWW839" s="508"/>
      <c r="MWX839" s="508"/>
      <c r="MWY839" s="508"/>
      <c r="MWZ839" s="203"/>
      <c r="MXA839" s="107"/>
      <c r="MXB839" s="508"/>
      <c r="MXC839" s="508"/>
      <c r="MXD839" s="508"/>
      <c r="MXE839" s="508"/>
      <c r="MXF839" s="508"/>
      <c r="MXG839" s="508"/>
      <c r="MXH839" s="508"/>
      <c r="MXI839" s="168"/>
      <c r="MXJ839" s="168"/>
      <c r="MXK839" s="168"/>
      <c r="MXL839" s="168"/>
      <c r="MXM839" s="168"/>
      <c r="MXN839" s="168"/>
      <c r="MXO839" s="168"/>
      <c r="MXP839" s="168"/>
      <c r="MXQ839" s="168"/>
      <c r="MXR839" s="168"/>
      <c r="MXS839" s="168"/>
      <c r="MXT839" s="168"/>
      <c r="MXU839" s="168"/>
      <c r="MXV839" s="168"/>
      <c r="MXW839" s="168"/>
      <c r="MXX839" s="168"/>
      <c r="MXY839" s="168"/>
      <c r="MXZ839" s="168"/>
      <c r="MYA839" s="168"/>
      <c r="MYB839" s="168"/>
      <c r="MYC839" s="168"/>
      <c r="MYD839" s="168"/>
      <c r="MYE839" s="168"/>
      <c r="MYF839" s="168"/>
      <c r="MYG839" s="168"/>
      <c r="MYH839" s="168"/>
      <c r="MYI839" s="168"/>
      <c r="MYJ839" s="168"/>
      <c r="MYK839" s="168"/>
      <c r="MYL839" s="168"/>
      <c r="MYM839" s="168"/>
      <c r="MYN839" s="168"/>
      <c r="MYO839" s="168"/>
      <c r="MYP839" s="168"/>
      <c r="MYQ839" s="168"/>
      <c r="MYR839" s="168"/>
      <c r="MYS839" s="168"/>
      <c r="MYT839" s="168"/>
      <c r="MYU839" s="168"/>
      <c r="MYV839" s="168"/>
      <c r="MYW839" s="168"/>
      <c r="MYX839" s="168"/>
      <c r="MYY839" s="168"/>
      <c r="MYZ839" s="168"/>
      <c r="MZA839" s="508"/>
      <c r="MZB839" s="508"/>
      <c r="MZC839" s="508"/>
      <c r="MZD839" s="508"/>
      <c r="MZE839" s="508"/>
      <c r="MZF839" s="508"/>
      <c r="MZG839" s="508"/>
      <c r="MZH839" s="508"/>
      <c r="MZI839" s="508"/>
      <c r="MZJ839" s="508"/>
      <c r="MZK839" s="508"/>
      <c r="MZL839" s="508"/>
      <c r="MZM839" s="508"/>
      <c r="MZN839" s="508"/>
      <c r="MZO839" s="508"/>
      <c r="MZP839" s="508"/>
      <c r="MZQ839" s="508"/>
      <c r="MZR839" s="508"/>
      <c r="MZS839" s="508"/>
      <c r="MZT839" s="508"/>
      <c r="MZU839" s="508"/>
      <c r="MZV839" s="508"/>
      <c r="MZW839" s="508"/>
      <c r="MZX839" s="508"/>
      <c r="MZY839" s="89"/>
      <c r="MZZ839" s="89"/>
      <c r="NAA839" s="89"/>
      <c r="NAB839" s="89"/>
      <c r="NAC839" s="89"/>
      <c r="NAD839" s="508"/>
      <c r="NAE839" s="508"/>
      <c r="NAF839" s="89"/>
      <c r="NAG839" s="89"/>
      <c r="NAH839" s="508"/>
      <c r="NAI839" s="508"/>
      <c r="NAJ839" s="89"/>
      <c r="NAK839" s="89"/>
      <c r="NAL839" s="508"/>
      <c r="NAM839" s="508"/>
      <c r="NAN839" s="508"/>
      <c r="NAO839" s="508"/>
      <c r="NAP839" s="508"/>
      <c r="NAQ839" s="508"/>
      <c r="NAR839" s="508"/>
      <c r="NAS839" s="89"/>
      <c r="NAT839" s="89"/>
      <c r="NAU839" s="508"/>
      <c r="NAV839" s="508"/>
      <c r="NAW839" s="89"/>
      <c r="NAX839" s="89"/>
      <c r="NAY839" s="508"/>
      <c r="NAZ839" s="508"/>
      <c r="NBA839" s="508"/>
      <c r="NBB839" s="508"/>
      <c r="NBC839" s="508"/>
      <c r="NBD839" s="203"/>
      <c r="NBE839" s="107"/>
      <c r="NBF839" s="508"/>
      <c r="NBG839" s="508"/>
      <c r="NBH839" s="508"/>
      <c r="NBI839" s="508"/>
      <c r="NBJ839" s="508"/>
      <c r="NBK839" s="508"/>
      <c r="NBL839" s="508"/>
      <c r="NBM839" s="168"/>
      <c r="NBN839" s="168"/>
      <c r="NBO839" s="168"/>
      <c r="NBP839" s="168"/>
      <c r="NBQ839" s="168"/>
      <c r="NBR839" s="168"/>
      <c r="NBS839" s="168"/>
      <c r="NBT839" s="168"/>
      <c r="NBU839" s="168"/>
      <c r="NBV839" s="168"/>
      <c r="NBW839" s="168"/>
      <c r="NBX839" s="168"/>
      <c r="NBY839" s="168"/>
      <c r="NBZ839" s="168"/>
      <c r="NCA839" s="168"/>
      <c r="NCB839" s="168"/>
      <c r="NCC839" s="168"/>
      <c r="NCD839" s="168"/>
      <c r="NCE839" s="168"/>
      <c r="NCF839" s="168"/>
      <c r="NCG839" s="168"/>
      <c r="NCH839" s="168"/>
      <c r="NCI839" s="168"/>
      <c r="NCJ839" s="168"/>
      <c r="NCK839" s="168"/>
      <c r="NCL839" s="168"/>
      <c r="NCM839" s="168"/>
      <c r="NCN839" s="168"/>
      <c r="NCO839" s="168"/>
      <c r="NCP839" s="168"/>
      <c r="NCQ839" s="168"/>
      <c r="NCR839" s="168"/>
      <c r="NCS839" s="168"/>
      <c r="NCT839" s="168"/>
      <c r="NCU839" s="168"/>
      <c r="NCV839" s="168"/>
      <c r="NCW839" s="168"/>
      <c r="NCX839" s="168"/>
      <c r="NCY839" s="168"/>
      <c r="NCZ839" s="168"/>
      <c r="NDA839" s="168"/>
      <c r="NDB839" s="168"/>
      <c r="NDC839" s="168"/>
      <c r="NDD839" s="168"/>
      <c r="NDE839" s="508"/>
      <c r="NDF839" s="508"/>
      <c r="NDG839" s="508"/>
      <c r="NDH839" s="508"/>
      <c r="NDI839" s="508"/>
      <c r="NDJ839" s="508"/>
      <c r="NDK839" s="508"/>
      <c r="NDL839" s="508"/>
      <c r="NDM839" s="508"/>
      <c r="NDN839" s="508"/>
      <c r="NDO839" s="508"/>
      <c r="NDP839" s="508"/>
      <c r="NDQ839" s="508"/>
      <c r="NDR839" s="508"/>
      <c r="NDS839" s="508"/>
      <c r="NDT839" s="508"/>
      <c r="NDU839" s="508"/>
      <c r="NDV839" s="508"/>
      <c r="NDW839" s="508"/>
      <c r="NDX839" s="508"/>
      <c r="NDY839" s="508"/>
      <c r="NDZ839" s="508"/>
      <c r="NEA839" s="508"/>
      <c r="NEB839" s="508"/>
      <c r="NEC839" s="89"/>
      <c r="NED839" s="89"/>
      <c r="NEE839" s="89"/>
      <c r="NEF839" s="89"/>
      <c r="NEG839" s="89"/>
      <c r="NEH839" s="508"/>
      <c r="NEI839" s="508"/>
      <c r="NEJ839" s="89"/>
      <c r="NEK839" s="89"/>
      <c r="NEL839" s="508"/>
      <c r="NEM839" s="508"/>
      <c r="NEN839" s="89"/>
      <c r="NEO839" s="89"/>
      <c r="NEP839" s="508"/>
      <c r="NEQ839" s="508"/>
      <c r="NER839" s="508"/>
      <c r="NES839" s="508"/>
      <c r="NET839" s="508"/>
      <c r="NEU839" s="508"/>
      <c r="NEV839" s="508"/>
      <c r="NEW839" s="89"/>
      <c r="NEX839" s="89"/>
      <c r="NEY839" s="508"/>
      <c r="NEZ839" s="508"/>
      <c r="NFA839" s="89"/>
      <c r="NFB839" s="89"/>
      <c r="NFC839" s="508"/>
      <c r="NFD839" s="508"/>
      <c r="NFE839" s="508"/>
      <c r="NFF839" s="508"/>
      <c r="NFG839" s="508"/>
      <c r="NFH839" s="203"/>
      <c r="NFI839" s="107"/>
      <c r="NFJ839" s="508"/>
      <c r="NFK839" s="508"/>
      <c r="NFL839" s="508"/>
      <c r="NFM839" s="508"/>
      <c r="NFN839" s="508"/>
      <c r="NFO839" s="508"/>
      <c r="NFP839" s="508"/>
      <c r="NFQ839" s="168"/>
      <c r="NFR839" s="168"/>
      <c r="NFS839" s="168"/>
      <c r="NFT839" s="168"/>
      <c r="NFU839" s="168"/>
      <c r="NFV839" s="168"/>
      <c r="NFW839" s="168"/>
      <c r="NFX839" s="168"/>
      <c r="NFY839" s="168"/>
      <c r="NFZ839" s="168"/>
      <c r="NGA839" s="168"/>
      <c r="NGB839" s="168"/>
      <c r="NGC839" s="168"/>
      <c r="NGD839" s="168"/>
      <c r="NGE839" s="168"/>
      <c r="NGF839" s="168"/>
      <c r="NGG839" s="168"/>
      <c r="NGH839" s="168"/>
      <c r="NGI839" s="168"/>
      <c r="NGJ839" s="168"/>
      <c r="NGK839" s="168"/>
      <c r="NGL839" s="168"/>
      <c r="NGM839" s="168"/>
      <c r="NGN839" s="168"/>
      <c r="NGO839" s="168"/>
      <c r="NGP839" s="168"/>
      <c r="NGQ839" s="168"/>
      <c r="NGR839" s="168"/>
      <c r="NGS839" s="168"/>
      <c r="NGT839" s="168"/>
      <c r="NGU839" s="168"/>
      <c r="NGV839" s="168"/>
      <c r="NGW839" s="168"/>
      <c r="NGX839" s="168"/>
      <c r="NGY839" s="168"/>
      <c r="NGZ839" s="168"/>
      <c r="NHA839" s="168"/>
      <c r="NHB839" s="168"/>
      <c r="NHC839" s="168"/>
      <c r="NHD839" s="168"/>
      <c r="NHE839" s="168"/>
      <c r="NHF839" s="168"/>
      <c r="NHG839" s="168"/>
      <c r="NHH839" s="168"/>
      <c r="NHI839" s="508"/>
      <c r="NHJ839" s="508"/>
      <c r="NHK839" s="508"/>
      <c r="NHL839" s="508"/>
      <c r="NHM839" s="508"/>
      <c r="NHN839" s="508"/>
      <c r="NHO839" s="508"/>
      <c r="NHP839" s="508"/>
      <c r="NHQ839" s="508"/>
      <c r="NHR839" s="508"/>
      <c r="NHS839" s="508"/>
      <c r="NHT839" s="508"/>
      <c r="NHU839" s="508"/>
      <c r="NHV839" s="508"/>
      <c r="NHW839" s="508"/>
      <c r="NHX839" s="508"/>
      <c r="NHY839" s="508"/>
      <c r="NHZ839" s="508"/>
      <c r="NIA839" s="508"/>
      <c r="NIB839" s="508"/>
      <c r="NIC839" s="508"/>
      <c r="NID839" s="508"/>
      <c r="NIE839" s="508"/>
      <c r="NIF839" s="508"/>
      <c r="NIG839" s="89"/>
      <c r="NIH839" s="89"/>
      <c r="NII839" s="89"/>
      <c r="NIJ839" s="89"/>
      <c r="NIK839" s="89"/>
      <c r="NIL839" s="508"/>
      <c r="NIM839" s="508"/>
      <c r="NIN839" s="89"/>
      <c r="NIO839" s="89"/>
      <c r="NIP839" s="508"/>
      <c r="NIQ839" s="508"/>
      <c r="NIR839" s="89"/>
      <c r="NIS839" s="89"/>
      <c r="NIT839" s="508"/>
      <c r="NIU839" s="508"/>
      <c r="NIV839" s="508"/>
      <c r="NIW839" s="508"/>
      <c r="NIX839" s="508"/>
      <c r="NIY839" s="508"/>
      <c r="NIZ839" s="508"/>
      <c r="NJA839" s="89"/>
      <c r="NJB839" s="89"/>
      <c r="NJC839" s="508"/>
      <c r="NJD839" s="508"/>
      <c r="NJE839" s="89"/>
      <c r="NJF839" s="89"/>
      <c r="NJG839" s="508"/>
      <c r="NJH839" s="508"/>
      <c r="NJI839" s="508"/>
      <c r="NJJ839" s="508"/>
      <c r="NJK839" s="508"/>
      <c r="NJL839" s="203"/>
      <c r="NJM839" s="107"/>
      <c r="NJN839" s="508"/>
      <c r="NJO839" s="508"/>
      <c r="NJP839" s="508"/>
      <c r="NJQ839" s="508"/>
      <c r="NJR839" s="508"/>
      <c r="NJS839" s="508"/>
      <c r="NJT839" s="508"/>
      <c r="NJU839" s="168"/>
      <c r="NJV839" s="168"/>
      <c r="NJW839" s="168"/>
      <c r="NJX839" s="168"/>
      <c r="NJY839" s="168"/>
      <c r="NJZ839" s="168"/>
      <c r="NKA839" s="168"/>
      <c r="NKB839" s="168"/>
      <c r="NKC839" s="168"/>
      <c r="NKD839" s="168"/>
      <c r="NKE839" s="168"/>
      <c r="NKF839" s="168"/>
      <c r="NKG839" s="168"/>
      <c r="NKH839" s="168"/>
      <c r="NKI839" s="168"/>
      <c r="NKJ839" s="168"/>
      <c r="NKK839" s="168"/>
      <c r="NKL839" s="168"/>
      <c r="NKM839" s="168"/>
      <c r="NKN839" s="168"/>
      <c r="NKO839" s="168"/>
      <c r="NKP839" s="168"/>
      <c r="NKQ839" s="168"/>
      <c r="NKR839" s="168"/>
      <c r="NKS839" s="168"/>
      <c r="NKT839" s="168"/>
      <c r="NKU839" s="168"/>
      <c r="NKV839" s="168"/>
      <c r="NKW839" s="168"/>
      <c r="NKX839" s="168"/>
      <c r="NKY839" s="168"/>
      <c r="NKZ839" s="168"/>
      <c r="NLA839" s="168"/>
      <c r="NLB839" s="168"/>
      <c r="NLC839" s="168"/>
      <c r="NLD839" s="168"/>
      <c r="NLE839" s="168"/>
      <c r="NLF839" s="168"/>
      <c r="NLG839" s="168"/>
      <c r="NLH839" s="168"/>
      <c r="NLI839" s="168"/>
      <c r="NLJ839" s="168"/>
      <c r="NLK839" s="168"/>
      <c r="NLL839" s="168"/>
      <c r="NLM839" s="508"/>
      <c r="NLN839" s="508"/>
      <c r="NLO839" s="508"/>
      <c r="NLP839" s="508"/>
      <c r="NLQ839" s="508"/>
      <c r="NLR839" s="508"/>
      <c r="NLS839" s="508"/>
      <c r="NLT839" s="508"/>
      <c r="NLU839" s="508"/>
      <c r="NLV839" s="508"/>
      <c r="NLW839" s="508"/>
      <c r="NLX839" s="508"/>
      <c r="NLY839" s="508"/>
      <c r="NLZ839" s="508"/>
      <c r="NMA839" s="508"/>
      <c r="NMB839" s="508"/>
      <c r="NMC839" s="508"/>
      <c r="NMD839" s="508"/>
      <c r="NME839" s="508"/>
      <c r="NMF839" s="508"/>
      <c r="NMG839" s="508"/>
      <c r="NMH839" s="508"/>
      <c r="NMI839" s="508"/>
      <c r="NMJ839" s="508"/>
      <c r="NMK839" s="89"/>
      <c r="NML839" s="89"/>
      <c r="NMM839" s="89"/>
      <c r="NMN839" s="89"/>
      <c r="NMO839" s="89"/>
      <c r="NMP839" s="508"/>
      <c r="NMQ839" s="508"/>
      <c r="NMR839" s="89"/>
      <c r="NMS839" s="89"/>
      <c r="NMT839" s="508"/>
      <c r="NMU839" s="508"/>
      <c r="NMV839" s="89"/>
      <c r="NMW839" s="89"/>
      <c r="NMX839" s="508"/>
      <c r="NMY839" s="508"/>
      <c r="NMZ839" s="508"/>
      <c r="NNA839" s="508"/>
      <c r="NNB839" s="508"/>
      <c r="NNC839" s="508"/>
      <c r="NND839" s="508"/>
      <c r="NNE839" s="89"/>
      <c r="NNF839" s="89"/>
      <c r="NNG839" s="508"/>
      <c r="NNH839" s="508"/>
      <c r="NNI839" s="89"/>
      <c r="NNJ839" s="89"/>
      <c r="NNK839" s="508"/>
      <c r="NNL839" s="508"/>
      <c r="NNM839" s="508"/>
      <c r="NNN839" s="508"/>
      <c r="NNO839" s="508"/>
      <c r="NNP839" s="203"/>
      <c r="NNQ839" s="107"/>
      <c r="NNR839" s="508"/>
      <c r="NNS839" s="508"/>
      <c r="NNT839" s="508"/>
      <c r="NNU839" s="508"/>
      <c r="NNV839" s="508"/>
      <c r="NNW839" s="508"/>
      <c r="NNX839" s="508"/>
      <c r="NNY839" s="168"/>
      <c r="NNZ839" s="168"/>
      <c r="NOA839" s="168"/>
      <c r="NOB839" s="168"/>
      <c r="NOC839" s="168"/>
      <c r="NOD839" s="168"/>
      <c r="NOE839" s="168"/>
      <c r="NOF839" s="168"/>
      <c r="NOG839" s="168"/>
      <c r="NOH839" s="168"/>
      <c r="NOI839" s="168"/>
      <c r="NOJ839" s="168"/>
      <c r="NOK839" s="168"/>
      <c r="NOL839" s="168"/>
      <c r="NOM839" s="168"/>
      <c r="NON839" s="168"/>
      <c r="NOO839" s="168"/>
      <c r="NOP839" s="168"/>
      <c r="NOQ839" s="168"/>
      <c r="NOR839" s="168"/>
      <c r="NOS839" s="168"/>
      <c r="NOT839" s="168"/>
      <c r="NOU839" s="168"/>
      <c r="NOV839" s="168"/>
      <c r="NOW839" s="168"/>
      <c r="NOX839" s="168"/>
      <c r="NOY839" s="168"/>
      <c r="NOZ839" s="168"/>
      <c r="NPA839" s="168"/>
      <c r="NPB839" s="168"/>
      <c r="NPC839" s="168"/>
      <c r="NPD839" s="168"/>
      <c r="NPE839" s="168"/>
      <c r="NPF839" s="168"/>
      <c r="NPG839" s="168"/>
      <c r="NPH839" s="168"/>
      <c r="NPI839" s="168"/>
      <c r="NPJ839" s="168"/>
      <c r="NPK839" s="168"/>
      <c r="NPL839" s="168"/>
      <c r="NPM839" s="168"/>
      <c r="NPN839" s="168"/>
      <c r="NPO839" s="168"/>
      <c r="NPP839" s="168"/>
      <c r="NPQ839" s="508"/>
      <c r="NPR839" s="508"/>
      <c r="NPS839" s="508"/>
      <c r="NPT839" s="508"/>
      <c r="NPU839" s="508"/>
      <c r="NPV839" s="508"/>
      <c r="NPW839" s="508"/>
      <c r="NPX839" s="508"/>
      <c r="NPY839" s="508"/>
      <c r="NPZ839" s="508"/>
      <c r="NQA839" s="508"/>
      <c r="NQB839" s="508"/>
      <c r="NQC839" s="508"/>
      <c r="NQD839" s="508"/>
      <c r="NQE839" s="508"/>
      <c r="NQF839" s="508"/>
      <c r="NQG839" s="508"/>
      <c r="NQH839" s="508"/>
      <c r="NQI839" s="508"/>
      <c r="NQJ839" s="508"/>
      <c r="NQK839" s="508"/>
      <c r="NQL839" s="508"/>
      <c r="NQM839" s="508"/>
      <c r="NQN839" s="508"/>
      <c r="NQO839" s="89"/>
      <c r="NQP839" s="89"/>
      <c r="NQQ839" s="89"/>
      <c r="NQR839" s="89"/>
      <c r="NQS839" s="89"/>
      <c r="NQT839" s="508"/>
      <c r="NQU839" s="508"/>
      <c r="NQV839" s="89"/>
      <c r="NQW839" s="89"/>
      <c r="NQX839" s="508"/>
      <c r="NQY839" s="508"/>
      <c r="NQZ839" s="89"/>
      <c r="NRA839" s="89"/>
      <c r="NRB839" s="508"/>
      <c r="NRC839" s="508"/>
      <c r="NRD839" s="508"/>
      <c r="NRE839" s="508"/>
      <c r="NRF839" s="508"/>
      <c r="NRG839" s="508"/>
      <c r="NRH839" s="508"/>
      <c r="NRI839" s="89"/>
      <c r="NRJ839" s="89"/>
      <c r="NRK839" s="508"/>
      <c r="NRL839" s="508"/>
      <c r="NRM839" s="89"/>
      <c r="NRN839" s="89"/>
      <c r="NRO839" s="508"/>
      <c r="NRP839" s="508"/>
      <c r="NRQ839" s="508"/>
      <c r="NRR839" s="508"/>
      <c r="NRS839" s="508"/>
      <c r="NRT839" s="203"/>
      <c r="NRU839" s="107"/>
      <c r="NRV839" s="508"/>
      <c r="NRW839" s="508"/>
      <c r="NRX839" s="508"/>
      <c r="NRY839" s="508"/>
      <c r="NRZ839" s="508"/>
      <c r="NSA839" s="508"/>
      <c r="NSB839" s="508"/>
      <c r="NSC839" s="168"/>
      <c r="NSD839" s="168"/>
      <c r="NSE839" s="168"/>
      <c r="NSF839" s="168"/>
      <c r="NSG839" s="168"/>
      <c r="NSH839" s="168"/>
      <c r="NSI839" s="168"/>
      <c r="NSJ839" s="168"/>
      <c r="NSK839" s="168"/>
      <c r="NSL839" s="168"/>
      <c r="NSM839" s="168"/>
      <c r="NSN839" s="168"/>
      <c r="NSO839" s="168"/>
      <c r="NSP839" s="168"/>
      <c r="NSQ839" s="168"/>
      <c r="NSR839" s="168"/>
      <c r="NSS839" s="168"/>
      <c r="NST839" s="168"/>
      <c r="NSU839" s="168"/>
      <c r="NSV839" s="168"/>
      <c r="NSW839" s="168"/>
      <c r="NSX839" s="168"/>
      <c r="NSY839" s="168"/>
      <c r="NSZ839" s="168"/>
      <c r="NTA839" s="168"/>
      <c r="NTB839" s="168"/>
      <c r="NTC839" s="168"/>
      <c r="NTD839" s="168"/>
      <c r="NTE839" s="168"/>
      <c r="NTF839" s="168"/>
      <c r="NTG839" s="168"/>
      <c r="NTH839" s="168"/>
      <c r="NTI839" s="168"/>
      <c r="NTJ839" s="168"/>
      <c r="NTK839" s="168"/>
      <c r="NTL839" s="168"/>
      <c r="NTM839" s="168"/>
      <c r="NTN839" s="168"/>
      <c r="NTO839" s="168"/>
      <c r="NTP839" s="168"/>
      <c r="NTQ839" s="168"/>
      <c r="NTR839" s="168"/>
      <c r="NTS839" s="168"/>
      <c r="NTT839" s="168"/>
      <c r="NTU839" s="508"/>
      <c r="NTV839" s="508"/>
      <c r="NTW839" s="508"/>
      <c r="NTX839" s="508"/>
      <c r="NTY839" s="508"/>
      <c r="NTZ839" s="508"/>
      <c r="NUA839" s="508"/>
      <c r="NUB839" s="508"/>
      <c r="NUC839" s="508"/>
      <c r="NUD839" s="508"/>
      <c r="NUE839" s="508"/>
      <c r="NUF839" s="508"/>
      <c r="NUG839" s="508"/>
      <c r="NUH839" s="508"/>
      <c r="NUI839" s="508"/>
      <c r="NUJ839" s="508"/>
      <c r="NUK839" s="508"/>
      <c r="NUL839" s="508"/>
      <c r="NUM839" s="508"/>
      <c r="NUN839" s="508"/>
      <c r="NUO839" s="508"/>
      <c r="NUP839" s="508"/>
      <c r="NUQ839" s="508"/>
      <c r="NUR839" s="508"/>
      <c r="NUS839" s="89"/>
      <c r="NUT839" s="89"/>
      <c r="NUU839" s="89"/>
      <c r="NUV839" s="89"/>
      <c r="NUW839" s="89"/>
      <c r="NUX839" s="508"/>
      <c r="NUY839" s="508"/>
      <c r="NUZ839" s="89"/>
      <c r="NVA839" s="89"/>
      <c r="NVB839" s="508"/>
      <c r="NVC839" s="508"/>
      <c r="NVD839" s="89"/>
      <c r="NVE839" s="89"/>
      <c r="NVF839" s="508"/>
      <c r="NVG839" s="508"/>
      <c r="NVH839" s="508"/>
      <c r="NVI839" s="508"/>
      <c r="NVJ839" s="508"/>
      <c r="NVK839" s="508"/>
      <c r="NVL839" s="508"/>
      <c r="NVM839" s="89"/>
      <c r="NVN839" s="89"/>
      <c r="NVO839" s="508"/>
      <c r="NVP839" s="508"/>
      <c r="NVQ839" s="89"/>
      <c r="NVR839" s="89"/>
      <c r="NVS839" s="508"/>
      <c r="NVT839" s="508"/>
      <c r="NVU839" s="508"/>
      <c r="NVV839" s="508"/>
      <c r="NVW839" s="508"/>
      <c r="NVX839" s="203"/>
      <c r="NVY839" s="107"/>
      <c r="NVZ839" s="508"/>
      <c r="NWA839" s="508"/>
      <c r="NWB839" s="508"/>
      <c r="NWC839" s="508"/>
      <c r="NWD839" s="508"/>
      <c r="NWE839" s="508"/>
      <c r="NWF839" s="508"/>
      <c r="NWG839" s="168"/>
      <c r="NWH839" s="168"/>
      <c r="NWI839" s="168"/>
      <c r="NWJ839" s="168"/>
      <c r="NWK839" s="168"/>
      <c r="NWL839" s="168"/>
      <c r="NWM839" s="168"/>
      <c r="NWN839" s="168"/>
      <c r="NWO839" s="168"/>
      <c r="NWP839" s="168"/>
      <c r="NWQ839" s="168"/>
      <c r="NWR839" s="168"/>
      <c r="NWS839" s="168"/>
      <c r="NWT839" s="168"/>
      <c r="NWU839" s="168"/>
      <c r="NWV839" s="168"/>
      <c r="NWW839" s="168"/>
      <c r="NWX839" s="168"/>
      <c r="NWY839" s="168"/>
      <c r="NWZ839" s="168"/>
      <c r="NXA839" s="168"/>
      <c r="NXB839" s="168"/>
      <c r="NXC839" s="168"/>
      <c r="NXD839" s="168"/>
      <c r="NXE839" s="168"/>
      <c r="NXF839" s="168"/>
      <c r="NXG839" s="168"/>
      <c r="NXH839" s="168"/>
      <c r="NXI839" s="168"/>
      <c r="NXJ839" s="168"/>
      <c r="NXK839" s="168"/>
      <c r="NXL839" s="168"/>
      <c r="NXM839" s="168"/>
      <c r="NXN839" s="168"/>
      <c r="NXO839" s="168"/>
      <c r="NXP839" s="168"/>
      <c r="NXQ839" s="168"/>
      <c r="NXR839" s="168"/>
      <c r="NXS839" s="168"/>
      <c r="NXT839" s="168"/>
      <c r="NXU839" s="168"/>
      <c r="NXV839" s="168"/>
      <c r="NXW839" s="168"/>
      <c r="NXX839" s="168"/>
      <c r="NXY839" s="508"/>
      <c r="NXZ839" s="508"/>
      <c r="NYA839" s="508"/>
      <c r="NYB839" s="508"/>
      <c r="NYC839" s="508"/>
      <c r="NYD839" s="508"/>
      <c r="NYE839" s="508"/>
      <c r="NYF839" s="508"/>
      <c r="NYG839" s="508"/>
      <c r="NYH839" s="508"/>
      <c r="NYI839" s="508"/>
      <c r="NYJ839" s="508"/>
      <c r="NYK839" s="508"/>
      <c r="NYL839" s="508"/>
      <c r="NYM839" s="508"/>
      <c r="NYN839" s="508"/>
      <c r="NYO839" s="508"/>
      <c r="NYP839" s="508"/>
      <c r="NYQ839" s="508"/>
      <c r="NYR839" s="508"/>
      <c r="NYS839" s="508"/>
      <c r="NYT839" s="508"/>
      <c r="NYU839" s="508"/>
      <c r="NYV839" s="508"/>
      <c r="NYW839" s="89"/>
      <c r="NYX839" s="89"/>
      <c r="NYY839" s="89"/>
      <c r="NYZ839" s="89"/>
      <c r="NZA839" s="89"/>
      <c r="NZB839" s="508"/>
      <c r="NZC839" s="508"/>
      <c r="NZD839" s="89"/>
      <c r="NZE839" s="89"/>
      <c r="NZF839" s="508"/>
      <c r="NZG839" s="508"/>
      <c r="NZH839" s="89"/>
      <c r="NZI839" s="89"/>
      <c r="NZJ839" s="508"/>
      <c r="NZK839" s="508"/>
      <c r="NZL839" s="508"/>
      <c r="NZM839" s="508"/>
      <c r="NZN839" s="508"/>
      <c r="NZO839" s="508"/>
      <c r="NZP839" s="508"/>
      <c r="NZQ839" s="89"/>
      <c r="NZR839" s="89"/>
      <c r="NZS839" s="508"/>
      <c r="NZT839" s="508"/>
      <c r="NZU839" s="89"/>
      <c r="NZV839" s="89"/>
      <c r="NZW839" s="508"/>
      <c r="NZX839" s="508"/>
      <c r="NZY839" s="508"/>
      <c r="NZZ839" s="508"/>
      <c r="OAA839" s="508"/>
      <c r="OAB839" s="203"/>
      <c r="OAC839" s="107"/>
      <c r="OAD839" s="508"/>
      <c r="OAE839" s="508"/>
      <c r="OAF839" s="508"/>
      <c r="OAG839" s="508"/>
      <c r="OAH839" s="508"/>
      <c r="OAI839" s="508"/>
      <c r="OAJ839" s="508"/>
      <c r="OAK839" s="168"/>
      <c r="OAL839" s="168"/>
      <c r="OAM839" s="168"/>
      <c r="OAN839" s="168"/>
      <c r="OAO839" s="168"/>
      <c r="OAP839" s="168"/>
      <c r="OAQ839" s="168"/>
      <c r="OAR839" s="168"/>
      <c r="OAS839" s="168"/>
      <c r="OAT839" s="168"/>
      <c r="OAU839" s="168"/>
      <c r="OAV839" s="168"/>
      <c r="OAW839" s="168"/>
      <c r="OAX839" s="168"/>
      <c r="OAY839" s="168"/>
      <c r="OAZ839" s="168"/>
      <c r="OBA839" s="168"/>
      <c r="OBB839" s="168"/>
      <c r="OBC839" s="168"/>
      <c r="OBD839" s="168"/>
      <c r="OBE839" s="168"/>
      <c r="OBF839" s="168"/>
      <c r="OBG839" s="168"/>
      <c r="OBH839" s="168"/>
      <c r="OBI839" s="168"/>
      <c r="OBJ839" s="168"/>
      <c r="OBK839" s="168"/>
      <c r="OBL839" s="168"/>
      <c r="OBM839" s="168"/>
      <c r="OBN839" s="168"/>
      <c r="OBO839" s="168"/>
      <c r="OBP839" s="168"/>
      <c r="OBQ839" s="168"/>
      <c r="OBR839" s="168"/>
      <c r="OBS839" s="168"/>
      <c r="OBT839" s="168"/>
      <c r="OBU839" s="168"/>
      <c r="OBV839" s="168"/>
      <c r="OBW839" s="168"/>
      <c r="OBX839" s="168"/>
      <c r="OBY839" s="168"/>
      <c r="OBZ839" s="168"/>
      <c r="OCA839" s="168"/>
      <c r="OCB839" s="168"/>
      <c r="OCC839" s="508"/>
      <c r="OCD839" s="508"/>
      <c r="OCE839" s="508"/>
      <c r="OCF839" s="508"/>
      <c r="OCG839" s="508"/>
      <c r="OCH839" s="508"/>
      <c r="OCI839" s="508"/>
      <c r="OCJ839" s="508"/>
      <c r="OCK839" s="508"/>
      <c r="OCL839" s="508"/>
      <c r="OCM839" s="508"/>
      <c r="OCN839" s="508"/>
      <c r="OCO839" s="508"/>
      <c r="OCP839" s="508"/>
      <c r="OCQ839" s="508"/>
      <c r="OCR839" s="508"/>
      <c r="OCS839" s="508"/>
      <c r="OCT839" s="508"/>
      <c r="OCU839" s="508"/>
      <c r="OCV839" s="508"/>
      <c r="OCW839" s="508"/>
      <c r="OCX839" s="508"/>
      <c r="OCY839" s="508"/>
      <c r="OCZ839" s="508"/>
      <c r="ODA839" s="89"/>
      <c r="ODB839" s="89"/>
      <c r="ODC839" s="89"/>
      <c r="ODD839" s="89"/>
      <c r="ODE839" s="89"/>
      <c r="ODF839" s="508"/>
      <c r="ODG839" s="508"/>
      <c r="ODH839" s="89"/>
      <c r="ODI839" s="89"/>
      <c r="ODJ839" s="508"/>
      <c r="ODK839" s="508"/>
      <c r="ODL839" s="89"/>
      <c r="ODM839" s="89"/>
      <c r="ODN839" s="508"/>
      <c r="ODO839" s="508"/>
      <c r="ODP839" s="508"/>
      <c r="ODQ839" s="508"/>
      <c r="ODR839" s="508"/>
      <c r="ODS839" s="508"/>
      <c r="ODT839" s="508"/>
      <c r="ODU839" s="89"/>
      <c r="ODV839" s="89"/>
      <c r="ODW839" s="508"/>
      <c r="ODX839" s="508"/>
      <c r="ODY839" s="89"/>
      <c r="ODZ839" s="89"/>
      <c r="OEA839" s="508"/>
      <c r="OEB839" s="508"/>
      <c r="OEC839" s="508"/>
      <c r="OED839" s="508"/>
      <c r="OEE839" s="508"/>
      <c r="OEF839" s="203"/>
      <c r="OEG839" s="107"/>
      <c r="OEH839" s="508"/>
      <c r="OEI839" s="508"/>
      <c r="OEJ839" s="508"/>
      <c r="OEK839" s="508"/>
      <c r="OEL839" s="508"/>
      <c r="OEM839" s="508"/>
      <c r="OEN839" s="508"/>
      <c r="OEO839" s="168"/>
      <c r="OEP839" s="168"/>
      <c r="OEQ839" s="168"/>
      <c r="OER839" s="168"/>
      <c r="OES839" s="168"/>
      <c r="OET839" s="168"/>
      <c r="OEU839" s="168"/>
      <c r="OEV839" s="168"/>
      <c r="OEW839" s="168"/>
      <c r="OEX839" s="168"/>
      <c r="OEY839" s="168"/>
      <c r="OEZ839" s="168"/>
      <c r="OFA839" s="168"/>
      <c r="OFB839" s="168"/>
      <c r="OFC839" s="168"/>
      <c r="OFD839" s="168"/>
      <c r="OFE839" s="168"/>
      <c r="OFF839" s="168"/>
      <c r="OFG839" s="168"/>
      <c r="OFH839" s="168"/>
      <c r="OFI839" s="168"/>
      <c r="OFJ839" s="168"/>
      <c r="OFK839" s="168"/>
      <c r="OFL839" s="168"/>
      <c r="OFM839" s="168"/>
      <c r="OFN839" s="168"/>
      <c r="OFO839" s="168"/>
      <c r="OFP839" s="168"/>
      <c r="OFQ839" s="168"/>
      <c r="OFR839" s="168"/>
      <c r="OFS839" s="168"/>
      <c r="OFT839" s="168"/>
      <c r="OFU839" s="168"/>
      <c r="OFV839" s="168"/>
      <c r="OFW839" s="168"/>
      <c r="OFX839" s="168"/>
      <c r="OFY839" s="168"/>
      <c r="OFZ839" s="168"/>
      <c r="OGA839" s="168"/>
      <c r="OGB839" s="168"/>
      <c r="OGC839" s="168"/>
      <c r="OGD839" s="168"/>
      <c r="OGE839" s="168"/>
      <c r="OGF839" s="168"/>
      <c r="OGG839" s="508"/>
      <c r="OGH839" s="508"/>
      <c r="OGI839" s="508"/>
      <c r="OGJ839" s="508"/>
      <c r="OGK839" s="508"/>
      <c r="OGL839" s="508"/>
      <c r="OGM839" s="508"/>
      <c r="OGN839" s="508"/>
      <c r="OGO839" s="508"/>
      <c r="OGP839" s="508"/>
      <c r="OGQ839" s="508"/>
      <c r="OGR839" s="508"/>
      <c r="OGS839" s="508"/>
      <c r="OGT839" s="508"/>
      <c r="OGU839" s="508"/>
      <c r="OGV839" s="508"/>
      <c r="OGW839" s="508"/>
      <c r="OGX839" s="508"/>
      <c r="OGY839" s="508"/>
      <c r="OGZ839" s="508"/>
      <c r="OHA839" s="508"/>
      <c r="OHB839" s="508"/>
      <c r="OHC839" s="508"/>
      <c r="OHD839" s="508"/>
      <c r="OHE839" s="89"/>
      <c r="OHF839" s="89"/>
      <c r="OHG839" s="89"/>
      <c r="OHH839" s="89"/>
      <c r="OHI839" s="89"/>
      <c r="OHJ839" s="508"/>
      <c r="OHK839" s="508"/>
      <c r="OHL839" s="89"/>
      <c r="OHM839" s="89"/>
      <c r="OHN839" s="508"/>
      <c r="OHO839" s="508"/>
      <c r="OHP839" s="89"/>
      <c r="OHQ839" s="89"/>
      <c r="OHR839" s="508"/>
      <c r="OHS839" s="508"/>
      <c r="OHT839" s="508"/>
      <c r="OHU839" s="508"/>
      <c r="OHV839" s="508"/>
      <c r="OHW839" s="508"/>
      <c r="OHX839" s="508"/>
      <c r="OHY839" s="89"/>
      <c r="OHZ839" s="89"/>
      <c r="OIA839" s="508"/>
      <c r="OIB839" s="508"/>
      <c r="OIC839" s="89"/>
      <c r="OID839" s="89"/>
      <c r="OIE839" s="508"/>
      <c r="OIF839" s="508"/>
      <c r="OIG839" s="508"/>
      <c r="OIH839" s="508"/>
      <c r="OII839" s="508"/>
      <c r="OIJ839" s="203"/>
      <c r="OIK839" s="107"/>
      <c r="OIL839" s="508"/>
      <c r="OIM839" s="508"/>
      <c r="OIN839" s="508"/>
      <c r="OIO839" s="508"/>
      <c r="OIP839" s="508"/>
      <c r="OIQ839" s="508"/>
      <c r="OIR839" s="508"/>
      <c r="OIS839" s="168"/>
      <c r="OIT839" s="168"/>
      <c r="OIU839" s="168"/>
      <c r="OIV839" s="168"/>
      <c r="OIW839" s="168"/>
      <c r="OIX839" s="168"/>
      <c r="OIY839" s="168"/>
      <c r="OIZ839" s="168"/>
      <c r="OJA839" s="168"/>
      <c r="OJB839" s="168"/>
      <c r="OJC839" s="168"/>
      <c r="OJD839" s="168"/>
      <c r="OJE839" s="168"/>
      <c r="OJF839" s="168"/>
      <c r="OJG839" s="168"/>
      <c r="OJH839" s="168"/>
      <c r="OJI839" s="168"/>
      <c r="OJJ839" s="168"/>
      <c r="OJK839" s="168"/>
      <c r="OJL839" s="168"/>
      <c r="OJM839" s="168"/>
      <c r="OJN839" s="168"/>
      <c r="OJO839" s="168"/>
      <c r="OJP839" s="168"/>
      <c r="OJQ839" s="168"/>
      <c r="OJR839" s="168"/>
      <c r="OJS839" s="168"/>
      <c r="OJT839" s="168"/>
      <c r="OJU839" s="168"/>
      <c r="OJV839" s="168"/>
      <c r="OJW839" s="168"/>
      <c r="OJX839" s="168"/>
      <c r="OJY839" s="168"/>
      <c r="OJZ839" s="168"/>
      <c r="OKA839" s="168"/>
      <c r="OKB839" s="168"/>
      <c r="OKC839" s="168"/>
      <c r="OKD839" s="168"/>
      <c r="OKE839" s="168"/>
      <c r="OKF839" s="168"/>
      <c r="OKG839" s="168"/>
      <c r="OKH839" s="168"/>
      <c r="OKI839" s="168"/>
      <c r="OKJ839" s="168"/>
      <c r="OKK839" s="508"/>
      <c r="OKL839" s="508"/>
      <c r="OKM839" s="508"/>
      <c r="OKN839" s="508"/>
      <c r="OKO839" s="508"/>
      <c r="OKP839" s="508"/>
      <c r="OKQ839" s="508"/>
      <c r="OKR839" s="508"/>
      <c r="OKS839" s="508"/>
      <c r="OKT839" s="508"/>
      <c r="OKU839" s="508"/>
      <c r="OKV839" s="508"/>
      <c r="OKW839" s="508"/>
      <c r="OKX839" s="508"/>
      <c r="OKY839" s="508"/>
      <c r="OKZ839" s="508"/>
      <c r="OLA839" s="508"/>
      <c r="OLB839" s="508"/>
      <c r="OLC839" s="508"/>
      <c r="OLD839" s="508"/>
      <c r="OLE839" s="508"/>
      <c r="OLF839" s="508"/>
      <c r="OLG839" s="508"/>
      <c r="OLH839" s="508"/>
      <c r="OLI839" s="89"/>
      <c r="OLJ839" s="89"/>
      <c r="OLK839" s="89"/>
      <c r="OLL839" s="89"/>
      <c r="OLM839" s="89"/>
      <c r="OLN839" s="508"/>
      <c r="OLO839" s="508"/>
      <c r="OLP839" s="89"/>
      <c r="OLQ839" s="89"/>
      <c r="OLR839" s="508"/>
      <c r="OLS839" s="508"/>
      <c r="OLT839" s="89"/>
      <c r="OLU839" s="89"/>
      <c r="OLV839" s="508"/>
      <c r="OLW839" s="508"/>
      <c r="OLX839" s="508"/>
      <c r="OLY839" s="508"/>
      <c r="OLZ839" s="508"/>
      <c r="OMA839" s="508"/>
      <c r="OMB839" s="508"/>
      <c r="OMC839" s="89"/>
      <c r="OMD839" s="89"/>
      <c r="OME839" s="508"/>
      <c r="OMF839" s="508"/>
      <c r="OMG839" s="89"/>
      <c r="OMH839" s="89"/>
      <c r="OMI839" s="508"/>
      <c r="OMJ839" s="508"/>
      <c r="OMK839" s="508"/>
      <c r="OML839" s="508"/>
      <c r="OMM839" s="508"/>
      <c r="OMN839" s="203"/>
      <c r="OMO839" s="107"/>
      <c r="OMP839" s="508"/>
      <c r="OMQ839" s="508"/>
      <c r="OMR839" s="508"/>
      <c r="OMS839" s="508"/>
      <c r="OMT839" s="508"/>
      <c r="OMU839" s="508"/>
      <c r="OMV839" s="508"/>
      <c r="OMW839" s="168"/>
      <c r="OMX839" s="168"/>
      <c r="OMY839" s="168"/>
      <c r="OMZ839" s="168"/>
      <c r="ONA839" s="168"/>
      <c r="ONB839" s="168"/>
      <c r="ONC839" s="168"/>
      <c r="OND839" s="168"/>
      <c r="ONE839" s="168"/>
      <c r="ONF839" s="168"/>
      <c r="ONG839" s="168"/>
      <c r="ONH839" s="168"/>
      <c r="ONI839" s="168"/>
      <c r="ONJ839" s="168"/>
      <c r="ONK839" s="168"/>
      <c r="ONL839" s="168"/>
      <c r="ONM839" s="168"/>
      <c r="ONN839" s="168"/>
      <c r="ONO839" s="168"/>
      <c r="ONP839" s="168"/>
      <c r="ONQ839" s="168"/>
      <c r="ONR839" s="168"/>
      <c r="ONS839" s="168"/>
      <c r="ONT839" s="168"/>
      <c r="ONU839" s="168"/>
      <c r="ONV839" s="168"/>
      <c r="ONW839" s="168"/>
      <c r="ONX839" s="168"/>
      <c r="ONY839" s="168"/>
      <c r="ONZ839" s="168"/>
      <c r="OOA839" s="168"/>
      <c r="OOB839" s="168"/>
      <c r="OOC839" s="168"/>
      <c r="OOD839" s="168"/>
      <c r="OOE839" s="168"/>
      <c r="OOF839" s="168"/>
      <c r="OOG839" s="168"/>
      <c r="OOH839" s="168"/>
      <c r="OOI839" s="168"/>
      <c r="OOJ839" s="168"/>
      <c r="OOK839" s="168"/>
      <c r="OOL839" s="168"/>
      <c r="OOM839" s="168"/>
      <c r="OON839" s="168"/>
      <c r="OOO839" s="508"/>
      <c r="OOP839" s="508"/>
      <c r="OOQ839" s="508"/>
      <c r="OOR839" s="508"/>
      <c r="OOS839" s="508"/>
      <c r="OOT839" s="508"/>
      <c r="OOU839" s="508"/>
      <c r="OOV839" s="508"/>
      <c r="OOW839" s="508"/>
      <c r="OOX839" s="508"/>
      <c r="OOY839" s="508"/>
      <c r="OOZ839" s="508"/>
      <c r="OPA839" s="508"/>
      <c r="OPB839" s="508"/>
      <c r="OPC839" s="508"/>
      <c r="OPD839" s="508"/>
      <c r="OPE839" s="508"/>
      <c r="OPF839" s="508"/>
      <c r="OPG839" s="508"/>
      <c r="OPH839" s="508"/>
      <c r="OPI839" s="508"/>
      <c r="OPJ839" s="508"/>
      <c r="OPK839" s="508"/>
      <c r="OPL839" s="508"/>
      <c r="OPM839" s="89"/>
      <c r="OPN839" s="89"/>
      <c r="OPO839" s="89"/>
      <c r="OPP839" s="89"/>
      <c r="OPQ839" s="89"/>
      <c r="OPR839" s="508"/>
      <c r="OPS839" s="508"/>
      <c r="OPT839" s="89"/>
      <c r="OPU839" s="89"/>
      <c r="OPV839" s="508"/>
      <c r="OPW839" s="508"/>
      <c r="OPX839" s="89"/>
      <c r="OPY839" s="89"/>
      <c r="OPZ839" s="508"/>
      <c r="OQA839" s="508"/>
      <c r="OQB839" s="508"/>
      <c r="OQC839" s="508"/>
      <c r="OQD839" s="508"/>
      <c r="OQE839" s="508"/>
      <c r="OQF839" s="508"/>
      <c r="OQG839" s="89"/>
      <c r="OQH839" s="89"/>
      <c r="OQI839" s="508"/>
      <c r="OQJ839" s="508"/>
      <c r="OQK839" s="89"/>
      <c r="OQL839" s="89"/>
      <c r="OQM839" s="508"/>
      <c r="OQN839" s="508"/>
      <c r="OQO839" s="508"/>
      <c r="OQP839" s="508"/>
      <c r="OQQ839" s="508"/>
      <c r="OQR839" s="203"/>
      <c r="OQS839" s="107"/>
      <c r="OQT839" s="508"/>
      <c r="OQU839" s="508"/>
      <c r="OQV839" s="508"/>
      <c r="OQW839" s="508"/>
      <c r="OQX839" s="508"/>
      <c r="OQY839" s="508"/>
      <c r="OQZ839" s="508"/>
      <c r="ORA839" s="168"/>
      <c r="ORB839" s="168"/>
      <c r="ORC839" s="168"/>
      <c r="ORD839" s="168"/>
      <c r="ORE839" s="168"/>
      <c r="ORF839" s="168"/>
      <c r="ORG839" s="168"/>
      <c r="ORH839" s="168"/>
      <c r="ORI839" s="168"/>
      <c r="ORJ839" s="168"/>
      <c r="ORK839" s="168"/>
      <c r="ORL839" s="168"/>
      <c r="ORM839" s="168"/>
      <c r="ORN839" s="168"/>
      <c r="ORO839" s="168"/>
      <c r="ORP839" s="168"/>
      <c r="ORQ839" s="168"/>
      <c r="ORR839" s="168"/>
      <c r="ORS839" s="168"/>
      <c r="ORT839" s="168"/>
      <c r="ORU839" s="168"/>
      <c r="ORV839" s="168"/>
      <c r="ORW839" s="168"/>
      <c r="ORX839" s="168"/>
      <c r="ORY839" s="168"/>
      <c r="ORZ839" s="168"/>
      <c r="OSA839" s="168"/>
      <c r="OSB839" s="168"/>
      <c r="OSC839" s="168"/>
      <c r="OSD839" s="168"/>
      <c r="OSE839" s="168"/>
      <c r="OSF839" s="168"/>
      <c r="OSG839" s="168"/>
      <c r="OSH839" s="168"/>
      <c r="OSI839" s="168"/>
      <c r="OSJ839" s="168"/>
      <c r="OSK839" s="168"/>
      <c r="OSL839" s="168"/>
      <c r="OSM839" s="168"/>
      <c r="OSN839" s="168"/>
      <c r="OSO839" s="168"/>
      <c r="OSP839" s="168"/>
      <c r="OSQ839" s="168"/>
      <c r="OSR839" s="168"/>
      <c r="OSS839" s="508"/>
      <c r="OST839" s="508"/>
      <c r="OSU839" s="508"/>
      <c r="OSV839" s="508"/>
      <c r="OSW839" s="508"/>
      <c r="OSX839" s="508"/>
      <c r="OSY839" s="508"/>
      <c r="OSZ839" s="508"/>
      <c r="OTA839" s="508"/>
      <c r="OTB839" s="508"/>
      <c r="OTC839" s="508"/>
      <c r="OTD839" s="508"/>
      <c r="OTE839" s="508"/>
      <c r="OTF839" s="508"/>
      <c r="OTG839" s="508"/>
      <c r="OTH839" s="508"/>
      <c r="OTI839" s="508"/>
      <c r="OTJ839" s="508"/>
      <c r="OTK839" s="508"/>
      <c r="OTL839" s="508"/>
      <c r="OTM839" s="508"/>
      <c r="OTN839" s="508"/>
      <c r="OTO839" s="508"/>
      <c r="OTP839" s="508"/>
      <c r="OTQ839" s="89"/>
      <c r="OTR839" s="89"/>
      <c r="OTS839" s="89"/>
      <c r="OTT839" s="89"/>
      <c r="OTU839" s="89"/>
      <c r="OTV839" s="508"/>
      <c r="OTW839" s="508"/>
      <c r="OTX839" s="89"/>
      <c r="OTY839" s="89"/>
      <c r="OTZ839" s="508"/>
      <c r="OUA839" s="508"/>
      <c r="OUB839" s="89"/>
      <c r="OUC839" s="89"/>
      <c r="OUD839" s="508"/>
      <c r="OUE839" s="508"/>
      <c r="OUF839" s="508"/>
      <c r="OUG839" s="508"/>
      <c r="OUH839" s="508"/>
      <c r="OUI839" s="508"/>
      <c r="OUJ839" s="508"/>
      <c r="OUK839" s="89"/>
      <c r="OUL839" s="89"/>
      <c r="OUM839" s="508"/>
      <c r="OUN839" s="508"/>
      <c r="OUO839" s="89"/>
      <c r="OUP839" s="89"/>
      <c r="OUQ839" s="508"/>
      <c r="OUR839" s="508"/>
      <c r="OUS839" s="508"/>
      <c r="OUT839" s="508"/>
      <c r="OUU839" s="508"/>
      <c r="OUV839" s="203"/>
      <c r="OUW839" s="107"/>
      <c r="OUX839" s="508"/>
      <c r="OUY839" s="508"/>
      <c r="OUZ839" s="508"/>
      <c r="OVA839" s="508"/>
      <c r="OVB839" s="508"/>
      <c r="OVC839" s="508"/>
      <c r="OVD839" s="508"/>
      <c r="OVE839" s="168"/>
      <c r="OVF839" s="168"/>
      <c r="OVG839" s="168"/>
      <c r="OVH839" s="168"/>
      <c r="OVI839" s="168"/>
      <c r="OVJ839" s="168"/>
      <c r="OVK839" s="168"/>
      <c r="OVL839" s="168"/>
      <c r="OVM839" s="168"/>
      <c r="OVN839" s="168"/>
      <c r="OVO839" s="168"/>
      <c r="OVP839" s="168"/>
      <c r="OVQ839" s="168"/>
      <c r="OVR839" s="168"/>
      <c r="OVS839" s="168"/>
      <c r="OVT839" s="168"/>
      <c r="OVU839" s="168"/>
      <c r="OVV839" s="168"/>
      <c r="OVW839" s="168"/>
      <c r="OVX839" s="168"/>
      <c r="OVY839" s="168"/>
      <c r="OVZ839" s="168"/>
      <c r="OWA839" s="168"/>
      <c r="OWB839" s="168"/>
      <c r="OWC839" s="168"/>
      <c r="OWD839" s="168"/>
      <c r="OWE839" s="168"/>
      <c r="OWF839" s="168"/>
      <c r="OWG839" s="168"/>
      <c r="OWH839" s="168"/>
      <c r="OWI839" s="168"/>
      <c r="OWJ839" s="168"/>
      <c r="OWK839" s="168"/>
      <c r="OWL839" s="168"/>
      <c r="OWM839" s="168"/>
      <c r="OWN839" s="168"/>
      <c r="OWO839" s="168"/>
      <c r="OWP839" s="168"/>
      <c r="OWQ839" s="168"/>
      <c r="OWR839" s="168"/>
      <c r="OWS839" s="168"/>
      <c r="OWT839" s="168"/>
      <c r="OWU839" s="168"/>
      <c r="OWV839" s="168"/>
      <c r="OWW839" s="508"/>
      <c r="OWX839" s="508"/>
      <c r="OWY839" s="508"/>
      <c r="OWZ839" s="508"/>
      <c r="OXA839" s="508"/>
      <c r="OXB839" s="508"/>
      <c r="OXC839" s="508"/>
      <c r="OXD839" s="508"/>
      <c r="OXE839" s="508"/>
      <c r="OXF839" s="508"/>
      <c r="OXG839" s="508"/>
      <c r="OXH839" s="508"/>
      <c r="OXI839" s="508"/>
      <c r="OXJ839" s="508"/>
      <c r="OXK839" s="508"/>
      <c r="OXL839" s="508"/>
      <c r="OXM839" s="508"/>
      <c r="OXN839" s="508"/>
      <c r="OXO839" s="508"/>
      <c r="OXP839" s="508"/>
      <c r="OXQ839" s="508"/>
      <c r="OXR839" s="508"/>
      <c r="OXS839" s="508"/>
      <c r="OXT839" s="508"/>
      <c r="OXU839" s="89"/>
      <c r="OXV839" s="89"/>
      <c r="OXW839" s="89"/>
      <c r="OXX839" s="89"/>
      <c r="OXY839" s="89"/>
      <c r="OXZ839" s="508"/>
      <c r="OYA839" s="508"/>
      <c r="OYB839" s="89"/>
      <c r="OYC839" s="89"/>
      <c r="OYD839" s="508"/>
      <c r="OYE839" s="508"/>
      <c r="OYF839" s="89"/>
      <c r="OYG839" s="89"/>
      <c r="OYH839" s="508"/>
      <c r="OYI839" s="508"/>
      <c r="OYJ839" s="508"/>
      <c r="OYK839" s="508"/>
      <c r="OYL839" s="508"/>
      <c r="OYM839" s="508"/>
      <c r="OYN839" s="508"/>
      <c r="OYO839" s="89"/>
      <c r="OYP839" s="89"/>
      <c r="OYQ839" s="508"/>
      <c r="OYR839" s="508"/>
      <c r="OYS839" s="89"/>
      <c r="OYT839" s="89"/>
      <c r="OYU839" s="508"/>
      <c r="OYV839" s="508"/>
      <c r="OYW839" s="508"/>
      <c r="OYX839" s="508"/>
      <c r="OYY839" s="508"/>
      <c r="OYZ839" s="203"/>
      <c r="OZA839" s="107"/>
      <c r="OZB839" s="508"/>
      <c r="OZC839" s="508"/>
      <c r="OZD839" s="508"/>
      <c r="OZE839" s="508"/>
      <c r="OZF839" s="508"/>
      <c r="OZG839" s="508"/>
      <c r="OZH839" s="508"/>
      <c r="OZI839" s="168"/>
      <c r="OZJ839" s="168"/>
      <c r="OZK839" s="168"/>
      <c r="OZL839" s="168"/>
      <c r="OZM839" s="168"/>
      <c r="OZN839" s="168"/>
      <c r="OZO839" s="168"/>
      <c r="OZP839" s="168"/>
      <c r="OZQ839" s="168"/>
      <c r="OZR839" s="168"/>
      <c r="OZS839" s="168"/>
      <c r="OZT839" s="168"/>
      <c r="OZU839" s="168"/>
      <c r="OZV839" s="168"/>
      <c r="OZW839" s="168"/>
      <c r="OZX839" s="168"/>
      <c r="OZY839" s="168"/>
      <c r="OZZ839" s="168"/>
      <c r="PAA839" s="168"/>
      <c r="PAB839" s="168"/>
      <c r="PAC839" s="168"/>
      <c r="PAD839" s="168"/>
      <c r="PAE839" s="168"/>
      <c r="PAF839" s="168"/>
      <c r="PAG839" s="168"/>
      <c r="PAH839" s="168"/>
      <c r="PAI839" s="168"/>
      <c r="PAJ839" s="168"/>
      <c r="PAK839" s="168"/>
      <c r="PAL839" s="168"/>
      <c r="PAM839" s="168"/>
      <c r="PAN839" s="168"/>
      <c r="PAO839" s="168"/>
      <c r="PAP839" s="168"/>
      <c r="PAQ839" s="168"/>
      <c r="PAR839" s="168"/>
      <c r="PAS839" s="168"/>
      <c r="PAT839" s="168"/>
      <c r="PAU839" s="168"/>
      <c r="PAV839" s="168"/>
      <c r="PAW839" s="168"/>
      <c r="PAX839" s="168"/>
      <c r="PAY839" s="168"/>
      <c r="PAZ839" s="168"/>
      <c r="PBA839" s="508"/>
      <c r="PBB839" s="508"/>
      <c r="PBC839" s="508"/>
      <c r="PBD839" s="508"/>
      <c r="PBE839" s="508"/>
      <c r="PBF839" s="508"/>
      <c r="PBG839" s="508"/>
      <c r="PBH839" s="508"/>
      <c r="PBI839" s="508"/>
      <c r="PBJ839" s="508"/>
      <c r="PBK839" s="508"/>
      <c r="PBL839" s="508"/>
      <c r="PBM839" s="508"/>
      <c r="PBN839" s="508"/>
      <c r="PBO839" s="508"/>
      <c r="PBP839" s="508"/>
      <c r="PBQ839" s="508"/>
      <c r="PBR839" s="508"/>
      <c r="PBS839" s="508"/>
      <c r="PBT839" s="508"/>
      <c r="PBU839" s="508"/>
      <c r="PBV839" s="508"/>
      <c r="PBW839" s="508"/>
      <c r="PBX839" s="508"/>
      <c r="PBY839" s="89"/>
      <c r="PBZ839" s="89"/>
      <c r="PCA839" s="89"/>
      <c r="PCB839" s="89"/>
      <c r="PCC839" s="89"/>
      <c r="PCD839" s="508"/>
      <c r="PCE839" s="508"/>
      <c r="PCF839" s="89"/>
      <c r="PCG839" s="89"/>
      <c r="PCH839" s="508"/>
      <c r="PCI839" s="508"/>
      <c r="PCJ839" s="89"/>
      <c r="PCK839" s="89"/>
      <c r="PCL839" s="508"/>
      <c r="PCM839" s="508"/>
      <c r="PCN839" s="508"/>
      <c r="PCO839" s="508"/>
      <c r="PCP839" s="508"/>
      <c r="PCQ839" s="508"/>
      <c r="PCR839" s="508"/>
      <c r="PCS839" s="89"/>
      <c r="PCT839" s="89"/>
      <c r="PCU839" s="508"/>
      <c r="PCV839" s="508"/>
      <c r="PCW839" s="89"/>
      <c r="PCX839" s="89"/>
      <c r="PCY839" s="508"/>
      <c r="PCZ839" s="508"/>
      <c r="PDA839" s="508"/>
      <c r="PDB839" s="508"/>
      <c r="PDC839" s="508"/>
      <c r="PDD839" s="203"/>
      <c r="PDE839" s="107"/>
      <c r="PDF839" s="508"/>
      <c r="PDG839" s="508"/>
      <c r="PDH839" s="508"/>
      <c r="PDI839" s="508"/>
      <c r="PDJ839" s="508"/>
      <c r="PDK839" s="508"/>
      <c r="PDL839" s="508"/>
      <c r="PDM839" s="168"/>
      <c r="PDN839" s="168"/>
      <c r="PDO839" s="168"/>
      <c r="PDP839" s="168"/>
      <c r="PDQ839" s="168"/>
      <c r="PDR839" s="168"/>
      <c r="PDS839" s="168"/>
      <c r="PDT839" s="168"/>
      <c r="PDU839" s="168"/>
      <c r="PDV839" s="168"/>
      <c r="PDW839" s="168"/>
      <c r="PDX839" s="168"/>
      <c r="PDY839" s="168"/>
      <c r="PDZ839" s="168"/>
      <c r="PEA839" s="168"/>
      <c r="PEB839" s="168"/>
      <c r="PEC839" s="168"/>
      <c r="PED839" s="168"/>
      <c r="PEE839" s="168"/>
      <c r="PEF839" s="168"/>
      <c r="PEG839" s="168"/>
      <c r="PEH839" s="168"/>
      <c r="PEI839" s="168"/>
      <c r="PEJ839" s="168"/>
      <c r="PEK839" s="168"/>
      <c r="PEL839" s="168"/>
      <c r="PEM839" s="168"/>
      <c r="PEN839" s="168"/>
      <c r="PEO839" s="168"/>
      <c r="PEP839" s="168"/>
      <c r="PEQ839" s="168"/>
      <c r="PER839" s="168"/>
      <c r="PES839" s="168"/>
      <c r="PET839" s="168"/>
      <c r="PEU839" s="168"/>
      <c r="PEV839" s="168"/>
      <c r="PEW839" s="168"/>
      <c r="PEX839" s="168"/>
      <c r="PEY839" s="168"/>
      <c r="PEZ839" s="168"/>
      <c r="PFA839" s="168"/>
      <c r="PFB839" s="168"/>
      <c r="PFC839" s="168"/>
      <c r="PFD839" s="168"/>
      <c r="PFE839" s="508"/>
      <c r="PFF839" s="508"/>
      <c r="PFG839" s="508"/>
      <c r="PFH839" s="508"/>
      <c r="PFI839" s="508"/>
      <c r="PFJ839" s="508"/>
      <c r="PFK839" s="508"/>
      <c r="PFL839" s="508"/>
      <c r="PFM839" s="508"/>
      <c r="PFN839" s="508"/>
      <c r="PFO839" s="508"/>
      <c r="PFP839" s="508"/>
      <c r="PFQ839" s="508"/>
      <c r="PFR839" s="508"/>
      <c r="PFS839" s="508"/>
      <c r="PFT839" s="508"/>
      <c r="PFU839" s="508"/>
      <c r="PFV839" s="508"/>
      <c r="PFW839" s="508"/>
      <c r="PFX839" s="508"/>
      <c r="PFY839" s="508"/>
      <c r="PFZ839" s="508"/>
      <c r="PGA839" s="508"/>
      <c r="PGB839" s="508"/>
      <c r="PGC839" s="89"/>
      <c r="PGD839" s="89"/>
      <c r="PGE839" s="89"/>
      <c r="PGF839" s="89"/>
      <c r="PGG839" s="89"/>
      <c r="PGH839" s="508"/>
      <c r="PGI839" s="508"/>
      <c r="PGJ839" s="89"/>
      <c r="PGK839" s="89"/>
      <c r="PGL839" s="508"/>
      <c r="PGM839" s="508"/>
      <c r="PGN839" s="89"/>
      <c r="PGO839" s="89"/>
      <c r="PGP839" s="508"/>
      <c r="PGQ839" s="508"/>
      <c r="PGR839" s="508"/>
      <c r="PGS839" s="508"/>
      <c r="PGT839" s="508"/>
      <c r="PGU839" s="508"/>
      <c r="PGV839" s="508"/>
      <c r="PGW839" s="89"/>
      <c r="PGX839" s="89"/>
      <c r="PGY839" s="508"/>
      <c r="PGZ839" s="508"/>
      <c r="PHA839" s="89"/>
      <c r="PHB839" s="89"/>
      <c r="PHC839" s="508"/>
      <c r="PHD839" s="508"/>
      <c r="PHE839" s="508"/>
      <c r="PHF839" s="508"/>
      <c r="PHG839" s="508"/>
      <c r="PHH839" s="203"/>
      <c r="PHI839" s="107"/>
      <c r="PHJ839" s="508"/>
      <c r="PHK839" s="508"/>
      <c r="PHL839" s="508"/>
      <c r="PHM839" s="508"/>
      <c r="PHN839" s="508"/>
      <c r="PHO839" s="508"/>
      <c r="PHP839" s="508"/>
      <c r="PHQ839" s="168"/>
      <c r="PHR839" s="168"/>
      <c r="PHS839" s="168"/>
      <c r="PHT839" s="168"/>
      <c r="PHU839" s="168"/>
      <c r="PHV839" s="168"/>
      <c r="PHW839" s="168"/>
      <c r="PHX839" s="168"/>
      <c r="PHY839" s="168"/>
      <c r="PHZ839" s="168"/>
      <c r="PIA839" s="168"/>
      <c r="PIB839" s="168"/>
      <c r="PIC839" s="168"/>
      <c r="PID839" s="168"/>
      <c r="PIE839" s="168"/>
      <c r="PIF839" s="168"/>
      <c r="PIG839" s="168"/>
      <c r="PIH839" s="168"/>
      <c r="PII839" s="168"/>
      <c r="PIJ839" s="168"/>
      <c r="PIK839" s="168"/>
      <c r="PIL839" s="168"/>
      <c r="PIM839" s="168"/>
      <c r="PIN839" s="168"/>
      <c r="PIO839" s="168"/>
      <c r="PIP839" s="168"/>
      <c r="PIQ839" s="168"/>
      <c r="PIR839" s="168"/>
      <c r="PIS839" s="168"/>
      <c r="PIT839" s="168"/>
      <c r="PIU839" s="168"/>
      <c r="PIV839" s="168"/>
      <c r="PIW839" s="168"/>
      <c r="PIX839" s="168"/>
      <c r="PIY839" s="168"/>
      <c r="PIZ839" s="168"/>
      <c r="PJA839" s="168"/>
      <c r="PJB839" s="168"/>
      <c r="PJC839" s="168"/>
      <c r="PJD839" s="168"/>
      <c r="PJE839" s="168"/>
      <c r="PJF839" s="168"/>
      <c r="PJG839" s="168"/>
      <c r="PJH839" s="168"/>
      <c r="PJI839" s="508"/>
      <c r="PJJ839" s="508"/>
      <c r="PJK839" s="508"/>
      <c r="PJL839" s="508"/>
      <c r="PJM839" s="508"/>
      <c r="PJN839" s="508"/>
      <c r="PJO839" s="508"/>
      <c r="PJP839" s="508"/>
      <c r="PJQ839" s="508"/>
      <c r="PJR839" s="508"/>
      <c r="PJS839" s="508"/>
      <c r="PJT839" s="508"/>
      <c r="PJU839" s="508"/>
      <c r="PJV839" s="508"/>
      <c r="PJW839" s="508"/>
      <c r="PJX839" s="508"/>
      <c r="PJY839" s="508"/>
      <c r="PJZ839" s="508"/>
      <c r="PKA839" s="508"/>
      <c r="PKB839" s="508"/>
      <c r="PKC839" s="508"/>
      <c r="PKD839" s="508"/>
      <c r="PKE839" s="508"/>
      <c r="PKF839" s="508"/>
      <c r="PKG839" s="89"/>
      <c r="PKH839" s="89"/>
      <c r="PKI839" s="89"/>
      <c r="PKJ839" s="89"/>
      <c r="PKK839" s="89"/>
      <c r="PKL839" s="508"/>
      <c r="PKM839" s="508"/>
      <c r="PKN839" s="89"/>
      <c r="PKO839" s="89"/>
      <c r="PKP839" s="508"/>
      <c r="PKQ839" s="508"/>
      <c r="PKR839" s="89"/>
      <c r="PKS839" s="89"/>
      <c r="PKT839" s="508"/>
      <c r="PKU839" s="508"/>
      <c r="PKV839" s="508"/>
      <c r="PKW839" s="508"/>
      <c r="PKX839" s="508"/>
      <c r="PKY839" s="508"/>
      <c r="PKZ839" s="508"/>
      <c r="PLA839" s="89"/>
      <c r="PLB839" s="89"/>
      <c r="PLC839" s="508"/>
      <c r="PLD839" s="508"/>
      <c r="PLE839" s="89"/>
      <c r="PLF839" s="89"/>
      <c r="PLG839" s="508"/>
      <c r="PLH839" s="508"/>
      <c r="PLI839" s="508"/>
      <c r="PLJ839" s="508"/>
      <c r="PLK839" s="508"/>
      <c r="PLL839" s="203"/>
      <c r="PLM839" s="107"/>
      <c r="PLN839" s="508"/>
      <c r="PLO839" s="508"/>
      <c r="PLP839" s="508"/>
      <c r="PLQ839" s="508"/>
      <c r="PLR839" s="508"/>
      <c r="PLS839" s="508"/>
      <c r="PLT839" s="508"/>
      <c r="PLU839" s="168"/>
      <c r="PLV839" s="168"/>
      <c r="PLW839" s="168"/>
      <c r="PLX839" s="168"/>
      <c r="PLY839" s="168"/>
      <c r="PLZ839" s="168"/>
      <c r="PMA839" s="168"/>
      <c r="PMB839" s="168"/>
      <c r="PMC839" s="168"/>
      <c r="PMD839" s="168"/>
      <c r="PME839" s="168"/>
      <c r="PMF839" s="168"/>
      <c r="PMG839" s="168"/>
      <c r="PMH839" s="168"/>
      <c r="PMI839" s="168"/>
      <c r="PMJ839" s="168"/>
      <c r="PMK839" s="168"/>
      <c r="PML839" s="168"/>
      <c r="PMM839" s="168"/>
      <c r="PMN839" s="168"/>
      <c r="PMO839" s="168"/>
      <c r="PMP839" s="168"/>
      <c r="PMQ839" s="168"/>
      <c r="PMR839" s="168"/>
      <c r="PMS839" s="168"/>
      <c r="PMT839" s="168"/>
      <c r="PMU839" s="168"/>
      <c r="PMV839" s="168"/>
      <c r="PMW839" s="168"/>
      <c r="PMX839" s="168"/>
      <c r="PMY839" s="168"/>
      <c r="PMZ839" s="168"/>
      <c r="PNA839" s="168"/>
      <c r="PNB839" s="168"/>
      <c r="PNC839" s="168"/>
      <c r="PND839" s="168"/>
      <c r="PNE839" s="168"/>
      <c r="PNF839" s="168"/>
      <c r="PNG839" s="168"/>
      <c r="PNH839" s="168"/>
      <c r="PNI839" s="168"/>
      <c r="PNJ839" s="168"/>
      <c r="PNK839" s="168"/>
      <c r="PNL839" s="168"/>
      <c r="PNM839" s="508"/>
      <c r="PNN839" s="508"/>
      <c r="PNO839" s="508"/>
      <c r="PNP839" s="508"/>
      <c r="PNQ839" s="508"/>
      <c r="PNR839" s="508"/>
      <c r="PNS839" s="508"/>
      <c r="PNT839" s="508"/>
      <c r="PNU839" s="508"/>
      <c r="PNV839" s="508"/>
      <c r="PNW839" s="508"/>
      <c r="PNX839" s="508"/>
      <c r="PNY839" s="508"/>
      <c r="PNZ839" s="508"/>
      <c r="POA839" s="508"/>
      <c r="POB839" s="508"/>
      <c r="POC839" s="508"/>
      <c r="POD839" s="508"/>
      <c r="POE839" s="508"/>
      <c r="POF839" s="508"/>
      <c r="POG839" s="508"/>
      <c r="POH839" s="508"/>
      <c r="POI839" s="508"/>
      <c r="POJ839" s="508"/>
      <c r="POK839" s="89"/>
      <c r="POL839" s="89"/>
      <c r="POM839" s="89"/>
      <c r="PON839" s="89"/>
      <c r="POO839" s="89"/>
      <c r="POP839" s="508"/>
      <c r="POQ839" s="508"/>
      <c r="POR839" s="89"/>
      <c r="POS839" s="89"/>
      <c r="POT839" s="508"/>
      <c r="POU839" s="508"/>
      <c r="POV839" s="89"/>
      <c r="POW839" s="89"/>
      <c r="POX839" s="508"/>
      <c r="POY839" s="508"/>
      <c r="POZ839" s="508"/>
      <c r="PPA839" s="508"/>
      <c r="PPB839" s="508"/>
      <c r="PPC839" s="508"/>
      <c r="PPD839" s="508"/>
      <c r="PPE839" s="89"/>
      <c r="PPF839" s="89"/>
      <c r="PPG839" s="508"/>
      <c r="PPH839" s="508"/>
      <c r="PPI839" s="89"/>
      <c r="PPJ839" s="89"/>
      <c r="PPK839" s="508"/>
      <c r="PPL839" s="508"/>
      <c r="PPM839" s="508"/>
      <c r="PPN839" s="508"/>
      <c r="PPO839" s="508"/>
      <c r="PPP839" s="203"/>
      <c r="PPQ839" s="107"/>
      <c r="PPR839" s="508"/>
      <c r="PPS839" s="508"/>
      <c r="PPT839" s="508"/>
      <c r="PPU839" s="508"/>
      <c r="PPV839" s="508"/>
      <c r="PPW839" s="508"/>
      <c r="PPX839" s="508"/>
      <c r="PPY839" s="168"/>
      <c r="PPZ839" s="168"/>
      <c r="PQA839" s="168"/>
      <c r="PQB839" s="168"/>
      <c r="PQC839" s="168"/>
      <c r="PQD839" s="168"/>
      <c r="PQE839" s="168"/>
      <c r="PQF839" s="168"/>
      <c r="PQG839" s="168"/>
      <c r="PQH839" s="168"/>
      <c r="PQI839" s="168"/>
      <c r="PQJ839" s="168"/>
      <c r="PQK839" s="168"/>
      <c r="PQL839" s="168"/>
      <c r="PQM839" s="168"/>
      <c r="PQN839" s="168"/>
      <c r="PQO839" s="168"/>
      <c r="PQP839" s="168"/>
      <c r="PQQ839" s="168"/>
      <c r="PQR839" s="168"/>
      <c r="PQS839" s="168"/>
      <c r="PQT839" s="168"/>
      <c r="PQU839" s="168"/>
      <c r="PQV839" s="168"/>
      <c r="PQW839" s="168"/>
      <c r="PQX839" s="168"/>
      <c r="PQY839" s="168"/>
      <c r="PQZ839" s="168"/>
      <c r="PRA839" s="168"/>
      <c r="PRB839" s="168"/>
      <c r="PRC839" s="168"/>
      <c r="PRD839" s="168"/>
      <c r="PRE839" s="168"/>
      <c r="PRF839" s="168"/>
      <c r="PRG839" s="168"/>
      <c r="PRH839" s="168"/>
      <c r="PRI839" s="168"/>
      <c r="PRJ839" s="168"/>
      <c r="PRK839" s="168"/>
      <c r="PRL839" s="168"/>
      <c r="PRM839" s="168"/>
      <c r="PRN839" s="168"/>
      <c r="PRO839" s="168"/>
      <c r="PRP839" s="168"/>
      <c r="PRQ839" s="508"/>
      <c r="PRR839" s="508"/>
      <c r="PRS839" s="508"/>
      <c r="PRT839" s="508"/>
      <c r="PRU839" s="508"/>
      <c r="PRV839" s="508"/>
      <c r="PRW839" s="508"/>
      <c r="PRX839" s="508"/>
      <c r="PRY839" s="508"/>
      <c r="PRZ839" s="508"/>
      <c r="PSA839" s="508"/>
      <c r="PSB839" s="508"/>
      <c r="PSC839" s="508"/>
      <c r="PSD839" s="508"/>
      <c r="PSE839" s="508"/>
      <c r="PSF839" s="508"/>
      <c r="PSG839" s="508"/>
      <c r="PSH839" s="508"/>
      <c r="PSI839" s="508"/>
      <c r="PSJ839" s="508"/>
      <c r="PSK839" s="508"/>
      <c r="PSL839" s="508"/>
      <c r="PSM839" s="508"/>
      <c r="PSN839" s="508"/>
      <c r="PSO839" s="89"/>
      <c r="PSP839" s="89"/>
      <c r="PSQ839" s="89"/>
      <c r="PSR839" s="89"/>
      <c r="PSS839" s="89"/>
      <c r="PST839" s="508"/>
      <c r="PSU839" s="508"/>
      <c r="PSV839" s="89"/>
      <c r="PSW839" s="89"/>
      <c r="PSX839" s="508"/>
      <c r="PSY839" s="508"/>
      <c r="PSZ839" s="89"/>
      <c r="PTA839" s="89"/>
      <c r="PTB839" s="508"/>
      <c r="PTC839" s="508"/>
      <c r="PTD839" s="508"/>
      <c r="PTE839" s="508"/>
      <c r="PTF839" s="508"/>
      <c r="PTG839" s="508"/>
      <c r="PTH839" s="508"/>
      <c r="PTI839" s="89"/>
      <c r="PTJ839" s="89"/>
      <c r="PTK839" s="508"/>
      <c r="PTL839" s="508"/>
      <c r="PTM839" s="89"/>
      <c r="PTN839" s="89"/>
      <c r="PTO839" s="508"/>
      <c r="PTP839" s="508"/>
      <c r="PTQ839" s="508"/>
      <c r="PTR839" s="508"/>
      <c r="PTS839" s="508"/>
      <c r="PTT839" s="203"/>
      <c r="PTU839" s="107"/>
      <c r="PTV839" s="508"/>
      <c r="PTW839" s="508"/>
      <c r="PTX839" s="508"/>
      <c r="PTY839" s="508"/>
      <c r="PTZ839" s="508"/>
      <c r="PUA839" s="508"/>
      <c r="PUB839" s="508"/>
      <c r="PUC839" s="168"/>
      <c r="PUD839" s="168"/>
      <c r="PUE839" s="168"/>
      <c r="PUF839" s="168"/>
      <c r="PUG839" s="168"/>
      <c r="PUH839" s="168"/>
      <c r="PUI839" s="168"/>
      <c r="PUJ839" s="168"/>
      <c r="PUK839" s="168"/>
      <c r="PUL839" s="168"/>
      <c r="PUM839" s="168"/>
      <c r="PUN839" s="168"/>
      <c r="PUO839" s="168"/>
      <c r="PUP839" s="168"/>
      <c r="PUQ839" s="168"/>
      <c r="PUR839" s="168"/>
      <c r="PUS839" s="168"/>
      <c r="PUT839" s="168"/>
      <c r="PUU839" s="168"/>
      <c r="PUV839" s="168"/>
      <c r="PUW839" s="168"/>
      <c r="PUX839" s="168"/>
      <c r="PUY839" s="168"/>
      <c r="PUZ839" s="168"/>
      <c r="PVA839" s="168"/>
      <c r="PVB839" s="168"/>
      <c r="PVC839" s="168"/>
      <c r="PVD839" s="168"/>
      <c r="PVE839" s="168"/>
      <c r="PVF839" s="168"/>
      <c r="PVG839" s="168"/>
      <c r="PVH839" s="168"/>
      <c r="PVI839" s="168"/>
      <c r="PVJ839" s="168"/>
      <c r="PVK839" s="168"/>
      <c r="PVL839" s="168"/>
      <c r="PVM839" s="168"/>
      <c r="PVN839" s="168"/>
      <c r="PVO839" s="168"/>
      <c r="PVP839" s="168"/>
      <c r="PVQ839" s="168"/>
      <c r="PVR839" s="168"/>
      <c r="PVS839" s="168"/>
      <c r="PVT839" s="168"/>
      <c r="PVU839" s="508"/>
      <c r="PVV839" s="508"/>
      <c r="PVW839" s="508"/>
      <c r="PVX839" s="508"/>
      <c r="PVY839" s="508"/>
      <c r="PVZ839" s="508"/>
      <c r="PWA839" s="508"/>
      <c r="PWB839" s="508"/>
      <c r="PWC839" s="508"/>
      <c r="PWD839" s="508"/>
      <c r="PWE839" s="508"/>
      <c r="PWF839" s="508"/>
      <c r="PWG839" s="508"/>
      <c r="PWH839" s="508"/>
      <c r="PWI839" s="508"/>
      <c r="PWJ839" s="508"/>
      <c r="PWK839" s="508"/>
      <c r="PWL839" s="508"/>
      <c r="PWM839" s="508"/>
      <c r="PWN839" s="508"/>
      <c r="PWO839" s="508"/>
      <c r="PWP839" s="508"/>
      <c r="PWQ839" s="508"/>
      <c r="PWR839" s="508"/>
      <c r="PWS839" s="89"/>
      <c r="PWT839" s="89"/>
      <c r="PWU839" s="89"/>
      <c r="PWV839" s="89"/>
      <c r="PWW839" s="89"/>
      <c r="PWX839" s="508"/>
      <c r="PWY839" s="508"/>
      <c r="PWZ839" s="89"/>
      <c r="PXA839" s="89"/>
      <c r="PXB839" s="508"/>
      <c r="PXC839" s="508"/>
      <c r="PXD839" s="89"/>
      <c r="PXE839" s="89"/>
      <c r="PXF839" s="508"/>
      <c r="PXG839" s="508"/>
      <c r="PXH839" s="508"/>
      <c r="PXI839" s="508"/>
      <c r="PXJ839" s="508"/>
      <c r="PXK839" s="508"/>
      <c r="PXL839" s="508"/>
      <c r="PXM839" s="89"/>
      <c r="PXN839" s="89"/>
      <c r="PXO839" s="508"/>
      <c r="PXP839" s="508"/>
      <c r="PXQ839" s="89"/>
      <c r="PXR839" s="89"/>
      <c r="PXS839" s="508"/>
      <c r="PXT839" s="508"/>
      <c r="PXU839" s="508"/>
      <c r="PXV839" s="508"/>
      <c r="PXW839" s="508"/>
      <c r="PXX839" s="203"/>
      <c r="PXY839" s="107"/>
      <c r="PXZ839" s="508"/>
      <c r="PYA839" s="508"/>
      <c r="PYB839" s="508"/>
      <c r="PYC839" s="508"/>
      <c r="PYD839" s="508"/>
      <c r="PYE839" s="508"/>
      <c r="PYF839" s="508"/>
      <c r="PYG839" s="168"/>
      <c r="PYH839" s="168"/>
      <c r="PYI839" s="168"/>
      <c r="PYJ839" s="168"/>
      <c r="PYK839" s="168"/>
      <c r="PYL839" s="168"/>
      <c r="PYM839" s="168"/>
      <c r="PYN839" s="168"/>
      <c r="PYO839" s="168"/>
      <c r="PYP839" s="168"/>
      <c r="PYQ839" s="168"/>
      <c r="PYR839" s="168"/>
      <c r="PYS839" s="168"/>
      <c r="PYT839" s="168"/>
      <c r="PYU839" s="168"/>
      <c r="PYV839" s="168"/>
      <c r="PYW839" s="168"/>
      <c r="PYX839" s="168"/>
      <c r="PYY839" s="168"/>
      <c r="PYZ839" s="168"/>
      <c r="PZA839" s="168"/>
      <c r="PZB839" s="168"/>
      <c r="PZC839" s="168"/>
      <c r="PZD839" s="168"/>
      <c r="PZE839" s="168"/>
      <c r="PZF839" s="168"/>
      <c r="PZG839" s="168"/>
      <c r="PZH839" s="168"/>
      <c r="PZI839" s="168"/>
      <c r="PZJ839" s="168"/>
      <c r="PZK839" s="168"/>
      <c r="PZL839" s="168"/>
      <c r="PZM839" s="168"/>
      <c r="PZN839" s="168"/>
      <c r="PZO839" s="168"/>
      <c r="PZP839" s="168"/>
      <c r="PZQ839" s="168"/>
      <c r="PZR839" s="168"/>
      <c r="PZS839" s="168"/>
      <c r="PZT839" s="168"/>
      <c r="PZU839" s="168"/>
      <c r="PZV839" s="168"/>
      <c r="PZW839" s="168"/>
      <c r="PZX839" s="168"/>
      <c r="PZY839" s="508"/>
      <c r="PZZ839" s="508"/>
      <c r="QAA839" s="508"/>
      <c r="QAB839" s="508"/>
      <c r="QAC839" s="508"/>
      <c r="QAD839" s="508"/>
      <c r="QAE839" s="508"/>
      <c r="QAF839" s="508"/>
      <c r="QAG839" s="508"/>
      <c r="QAH839" s="508"/>
      <c r="QAI839" s="508"/>
      <c r="QAJ839" s="508"/>
      <c r="QAK839" s="508"/>
      <c r="QAL839" s="508"/>
      <c r="QAM839" s="508"/>
      <c r="QAN839" s="508"/>
      <c r="QAO839" s="508"/>
      <c r="QAP839" s="508"/>
      <c r="QAQ839" s="508"/>
      <c r="QAR839" s="508"/>
      <c r="QAS839" s="508"/>
      <c r="QAT839" s="508"/>
      <c r="QAU839" s="508"/>
      <c r="QAV839" s="508"/>
      <c r="QAW839" s="89"/>
      <c r="QAX839" s="89"/>
      <c r="QAY839" s="89"/>
      <c r="QAZ839" s="89"/>
      <c r="QBA839" s="89"/>
      <c r="QBB839" s="508"/>
      <c r="QBC839" s="508"/>
      <c r="QBD839" s="89"/>
      <c r="QBE839" s="89"/>
      <c r="QBF839" s="508"/>
      <c r="QBG839" s="508"/>
      <c r="QBH839" s="89"/>
      <c r="QBI839" s="89"/>
      <c r="QBJ839" s="508"/>
      <c r="QBK839" s="508"/>
      <c r="QBL839" s="508"/>
      <c r="QBM839" s="508"/>
      <c r="QBN839" s="508"/>
      <c r="QBO839" s="508"/>
      <c r="QBP839" s="508"/>
      <c r="QBQ839" s="89"/>
      <c r="QBR839" s="89"/>
      <c r="QBS839" s="508"/>
      <c r="QBT839" s="508"/>
      <c r="QBU839" s="89"/>
      <c r="QBV839" s="89"/>
      <c r="QBW839" s="508"/>
      <c r="QBX839" s="508"/>
      <c r="QBY839" s="508"/>
      <c r="QBZ839" s="508"/>
      <c r="QCA839" s="508"/>
      <c r="QCB839" s="203"/>
      <c r="QCC839" s="107"/>
      <c r="QCD839" s="508"/>
      <c r="QCE839" s="508"/>
      <c r="QCF839" s="508"/>
      <c r="QCG839" s="508"/>
      <c r="QCH839" s="508"/>
      <c r="QCI839" s="508"/>
      <c r="QCJ839" s="508"/>
      <c r="QCK839" s="168"/>
      <c r="QCL839" s="168"/>
      <c r="QCM839" s="168"/>
      <c r="QCN839" s="168"/>
      <c r="QCO839" s="168"/>
      <c r="QCP839" s="168"/>
      <c r="QCQ839" s="168"/>
      <c r="QCR839" s="168"/>
      <c r="QCS839" s="168"/>
      <c r="QCT839" s="168"/>
      <c r="QCU839" s="168"/>
      <c r="QCV839" s="168"/>
      <c r="QCW839" s="168"/>
      <c r="QCX839" s="168"/>
      <c r="QCY839" s="168"/>
      <c r="QCZ839" s="168"/>
      <c r="QDA839" s="168"/>
      <c r="QDB839" s="168"/>
      <c r="QDC839" s="168"/>
      <c r="QDD839" s="168"/>
      <c r="QDE839" s="168"/>
      <c r="QDF839" s="168"/>
      <c r="QDG839" s="168"/>
      <c r="QDH839" s="168"/>
      <c r="QDI839" s="168"/>
      <c r="QDJ839" s="168"/>
      <c r="QDK839" s="168"/>
      <c r="QDL839" s="168"/>
      <c r="QDM839" s="168"/>
      <c r="QDN839" s="168"/>
      <c r="QDO839" s="168"/>
      <c r="QDP839" s="168"/>
      <c r="QDQ839" s="168"/>
      <c r="QDR839" s="168"/>
      <c r="QDS839" s="168"/>
      <c r="QDT839" s="168"/>
      <c r="QDU839" s="168"/>
      <c r="QDV839" s="168"/>
      <c r="QDW839" s="168"/>
      <c r="QDX839" s="168"/>
      <c r="QDY839" s="168"/>
      <c r="QDZ839" s="168"/>
      <c r="QEA839" s="168"/>
      <c r="QEB839" s="168"/>
      <c r="QEC839" s="508"/>
      <c r="QED839" s="508"/>
      <c r="QEE839" s="508"/>
      <c r="QEF839" s="508"/>
      <c r="QEG839" s="508"/>
      <c r="QEH839" s="508"/>
      <c r="QEI839" s="508"/>
      <c r="QEJ839" s="508"/>
      <c r="QEK839" s="508"/>
      <c r="QEL839" s="508"/>
      <c r="QEM839" s="508"/>
      <c r="QEN839" s="508"/>
      <c r="QEO839" s="508"/>
      <c r="QEP839" s="508"/>
      <c r="QEQ839" s="508"/>
      <c r="QER839" s="508"/>
      <c r="QES839" s="508"/>
      <c r="QET839" s="508"/>
      <c r="QEU839" s="508"/>
      <c r="QEV839" s="508"/>
      <c r="QEW839" s="508"/>
      <c r="QEX839" s="508"/>
      <c r="QEY839" s="508"/>
      <c r="QEZ839" s="508"/>
      <c r="QFA839" s="89"/>
      <c r="QFB839" s="89"/>
      <c r="QFC839" s="89"/>
      <c r="QFD839" s="89"/>
      <c r="QFE839" s="89"/>
      <c r="QFF839" s="508"/>
      <c r="QFG839" s="508"/>
      <c r="QFH839" s="89"/>
      <c r="QFI839" s="89"/>
      <c r="QFJ839" s="508"/>
      <c r="QFK839" s="508"/>
      <c r="QFL839" s="89"/>
      <c r="QFM839" s="89"/>
      <c r="QFN839" s="508"/>
      <c r="QFO839" s="508"/>
      <c r="QFP839" s="508"/>
      <c r="QFQ839" s="508"/>
      <c r="QFR839" s="508"/>
      <c r="QFS839" s="508"/>
      <c r="QFT839" s="508"/>
      <c r="QFU839" s="89"/>
      <c r="QFV839" s="89"/>
      <c r="QFW839" s="508"/>
      <c r="QFX839" s="508"/>
      <c r="QFY839" s="89"/>
      <c r="QFZ839" s="89"/>
      <c r="QGA839" s="508"/>
      <c r="QGB839" s="508"/>
      <c r="QGC839" s="508"/>
      <c r="QGD839" s="508"/>
      <c r="QGE839" s="508"/>
      <c r="QGF839" s="203"/>
      <c r="QGG839" s="107"/>
      <c r="QGH839" s="508"/>
      <c r="QGI839" s="508"/>
      <c r="QGJ839" s="508"/>
      <c r="QGK839" s="508"/>
      <c r="QGL839" s="508"/>
      <c r="QGM839" s="508"/>
      <c r="QGN839" s="508"/>
      <c r="QGO839" s="168"/>
      <c r="QGP839" s="168"/>
      <c r="QGQ839" s="168"/>
      <c r="QGR839" s="168"/>
      <c r="QGS839" s="168"/>
      <c r="QGT839" s="168"/>
      <c r="QGU839" s="168"/>
      <c r="QGV839" s="168"/>
      <c r="QGW839" s="168"/>
      <c r="QGX839" s="168"/>
      <c r="QGY839" s="168"/>
      <c r="QGZ839" s="168"/>
      <c r="QHA839" s="168"/>
      <c r="QHB839" s="168"/>
      <c r="QHC839" s="168"/>
      <c r="QHD839" s="168"/>
      <c r="QHE839" s="168"/>
      <c r="QHF839" s="168"/>
      <c r="QHG839" s="168"/>
      <c r="QHH839" s="168"/>
      <c r="QHI839" s="168"/>
      <c r="QHJ839" s="168"/>
      <c r="QHK839" s="168"/>
      <c r="QHL839" s="168"/>
      <c r="QHM839" s="168"/>
      <c r="QHN839" s="168"/>
      <c r="QHO839" s="168"/>
      <c r="QHP839" s="168"/>
      <c r="QHQ839" s="168"/>
      <c r="QHR839" s="168"/>
      <c r="QHS839" s="168"/>
      <c r="QHT839" s="168"/>
      <c r="QHU839" s="168"/>
      <c r="QHV839" s="168"/>
      <c r="QHW839" s="168"/>
      <c r="QHX839" s="168"/>
      <c r="QHY839" s="168"/>
      <c r="QHZ839" s="168"/>
      <c r="QIA839" s="168"/>
      <c r="QIB839" s="168"/>
      <c r="QIC839" s="168"/>
      <c r="QID839" s="168"/>
      <c r="QIE839" s="168"/>
      <c r="QIF839" s="168"/>
      <c r="QIG839" s="508"/>
      <c r="QIH839" s="508"/>
      <c r="QII839" s="508"/>
      <c r="QIJ839" s="508"/>
      <c r="QIK839" s="508"/>
      <c r="QIL839" s="508"/>
      <c r="QIM839" s="508"/>
      <c r="QIN839" s="508"/>
      <c r="QIO839" s="508"/>
      <c r="QIP839" s="508"/>
      <c r="QIQ839" s="508"/>
      <c r="QIR839" s="508"/>
      <c r="QIS839" s="508"/>
      <c r="QIT839" s="508"/>
      <c r="QIU839" s="508"/>
      <c r="QIV839" s="508"/>
      <c r="QIW839" s="508"/>
      <c r="QIX839" s="508"/>
      <c r="QIY839" s="508"/>
      <c r="QIZ839" s="508"/>
      <c r="QJA839" s="508"/>
      <c r="QJB839" s="508"/>
      <c r="QJC839" s="508"/>
      <c r="QJD839" s="508"/>
      <c r="QJE839" s="89"/>
      <c r="QJF839" s="89"/>
      <c r="QJG839" s="89"/>
      <c r="QJH839" s="89"/>
      <c r="QJI839" s="89"/>
      <c r="QJJ839" s="508"/>
      <c r="QJK839" s="508"/>
      <c r="QJL839" s="89"/>
      <c r="QJM839" s="89"/>
      <c r="QJN839" s="508"/>
      <c r="QJO839" s="508"/>
      <c r="QJP839" s="89"/>
      <c r="QJQ839" s="89"/>
      <c r="QJR839" s="508"/>
      <c r="QJS839" s="508"/>
      <c r="QJT839" s="508"/>
      <c r="QJU839" s="508"/>
      <c r="QJV839" s="508"/>
      <c r="QJW839" s="508"/>
      <c r="QJX839" s="508"/>
      <c r="QJY839" s="89"/>
      <c r="QJZ839" s="89"/>
      <c r="QKA839" s="508"/>
      <c r="QKB839" s="508"/>
      <c r="QKC839" s="89"/>
      <c r="QKD839" s="89"/>
      <c r="QKE839" s="508"/>
      <c r="QKF839" s="508"/>
      <c r="QKG839" s="508"/>
      <c r="QKH839" s="508"/>
      <c r="QKI839" s="508"/>
      <c r="QKJ839" s="203"/>
      <c r="QKK839" s="107"/>
      <c r="QKL839" s="508"/>
      <c r="QKM839" s="508"/>
      <c r="QKN839" s="508"/>
      <c r="QKO839" s="508"/>
      <c r="QKP839" s="508"/>
      <c r="QKQ839" s="508"/>
      <c r="QKR839" s="508"/>
      <c r="QKS839" s="168"/>
      <c r="QKT839" s="168"/>
      <c r="QKU839" s="168"/>
      <c r="QKV839" s="168"/>
      <c r="QKW839" s="168"/>
      <c r="QKX839" s="168"/>
      <c r="QKY839" s="168"/>
      <c r="QKZ839" s="168"/>
      <c r="QLA839" s="168"/>
      <c r="QLB839" s="168"/>
      <c r="QLC839" s="168"/>
      <c r="QLD839" s="168"/>
      <c r="QLE839" s="168"/>
      <c r="QLF839" s="168"/>
      <c r="QLG839" s="168"/>
      <c r="QLH839" s="168"/>
      <c r="QLI839" s="168"/>
      <c r="QLJ839" s="168"/>
      <c r="QLK839" s="168"/>
      <c r="QLL839" s="168"/>
      <c r="QLM839" s="168"/>
      <c r="QLN839" s="168"/>
      <c r="QLO839" s="168"/>
      <c r="QLP839" s="168"/>
      <c r="QLQ839" s="168"/>
      <c r="QLR839" s="168"/>
      <c r="QLS839" s="168"/>
      <c r="QLT839" s="168"/>
      <c r="QLU839" s="168"/>
      <c r="QLV839" s="168"/>
      <c r="QLW839" s="168"/>
      <c r="QLX839" s="168"/>
      <c r="QLY839" s="168"/>
      <c r="QLZ839" s="168"/>
      <c r="QMA839" s="168"/>
      <c r="QMB839" s="168"/>
      <c r="QMC839" s="168"/>
      <c r="QMD839" s="168"/>
      <c r="QME839" s="168"/>
      <c r="QMF839" s="168"/>
      <c r="QMG839" s="168"/>
      <c r="QMH839" s="168"/>
      <c r="QMI839" s="168"/>
      <c r="QMJ839" s="168"/>
      <c r="QMK839" s="508"/>
      <c r="QML839" s="508"/>
      <c r="QMM839" s="508"/>
      <c r="QMN839" s="508"/>
      <c r="QMO839" s="508"/>
      <c r="QMP839" s="508"/>
      <c r="QMQ839" s="508"/>
      <c r="QMR839" s="508"/>
      <c r="QMS839" s="508"/>
      <c r="QMT839" s="508"/>
      <c r="QMU839" s="508"/>
      <c r="QMV839" s="508"/>
      <c r="QMW839" s="508"/>
      <c r="QMX839" s="508"/>
      <c r="QMY839" s="508"/>
      <c r="QMZ839" s="508"/>
      <c r="QNA839" s="508"/>
      <c r="QNB839" s="508"/>
      <c r="QNC839" s="508"/>
      <c r="QND839" s="508"/>
      <c r="QNE839" s="508"/>
      <c r="QNF839" s="508"/>
      <c r="QNG839" s="508"/>
      <c r="QNH839" s="508"/>
      <c r="QNI839" s="89"/>
      <c r="QNJ839" s="89"/>
      <c r="QNK839" s="89"/>
      <c r="QNL839" s="89"/>
      <c r="QNM839" s="89"/>
      <c r="QNN839" s="508"/>
      <c r="QNO839" s="508"/>
      <c r="QNP839" s="89"/>
      <c r="QNQ839" s="89"/>
      <c r="QNR839" s="508"/>
      <c r="QNS839" s="508"/>
      <c r="QNT839" s="89"/>
      <c r="QNU839" s="89"/>
      <c r="QNV839" s="508"/>
      <c r="QNW839" s="508"/>
      <c r="QNX839" s="508"/>
      <c r="QNY839" s="508"/>
      <c r="QNZ839" s="508"/>
      <c r="QOA839" s="508"/>
      <c r="QOB839" s="508"/>
      <c r="QOC839" s="89"/>
      <c r="QOD839" s="89"/>
      <c r="QOE839" s="508"/>
      <c r="QOF839" s="508"/>
      <c r="QOG839" s="89"/>
      <c r="QOH839" s="89"/>
      <c r="QOI839" s="508"/>
      <c r="QOJ839" s="508"/>
      <c r="QOK839" s="508"/>
      <c r="QOL839" s="508"/>
      <c r="QOM839" s="508"/>
      <c r="QON839" s="203"/>
      <c r="QOO839" s="107"/>
      <c r="QOP839" s="508"/>
      <c r="QOQ839" s="508"/>
      <c r="QOR839" s="508"/>
      <c r="QOS839" s="508"/>
      <c r="QOT839" s="508"/>
      <c r="QOU839" s="508"/>
      <c r="QOV839" s="508"/>
      <c r="QOW839" s="168"/>
      <c r="QOX839" s="168"/>
      <c r="QOY839" s="168"/>
      <c r="QOZ839" s="168"/>
      <c r="QPA839" s="168"/>
      <c r="QPB839" s="168"/>
      <c r="QPC839" s="168"/>
      <c r="QPD839" s="168"/>
      <c r="QPE839" s="168"/>
      <c r="QPF839" s="168"/>
      <c r="QPG839" s="168"/>
      <c r="QPH839" s="168"/>
      <c r="QPI839" s="168"/>
      <c r="QPJ839" s="168"/>
      <c r="QPK839" s="168"/>
      <c r="QPL839" s="168"/>
      <c r="QPM839" s="168"/>
      <c r="QPN839" s="168"/>
      <c r="QPO839" s="168"/>
      <c r="QPP839" s="168"/>
      <c r="QPQ839" s="168"/>
      <c r="QPR839" s="168"/>
      <c r="QPS839" s="168"/>
      <c r="QPT839" s="168"/>
      <c r="QPU839" s="168"/>
      <c r="QPV839" s="168"/>
      <c r="QPW839" s="168"/>
      <c r="QPX839" s="168"/>
      <c r="QPY839" s="168"/>
      <c r="QPZ839" s="168"/>
      <c r="QQA839" s="168"/>
      <c r="QQB839" s="168"/>
      <c r="QQC839" s="168"/>
      <c r="QQD839" s="168"/>
      <c r="QQE839" s="168"/>
      <c r="QQF839" s="168"/>
      <c r="QQG839" s="168"/>
      <c r="QQH839" s="168"/>
      <c r="QQI839" s="168"/>
      <c r="QQJ839" s="168"/>
      <c r="QQK839" s="168"/>
      <c r="QQL839" s="168"/>
      <c r="QQM839" s="168"/>
      <c r="QQN839" s="168"/>
      <c r="QQO839" s="508"/>
      <c r="QQP839" s="508"/>
      <c r="QQQ839" s="508"/>
      <c r="QQR839" s="508"/>
      <c r="QQS839" s="508"/>
      <c r="QQT839" s="508"/>
      <c r="QQU839" s="508"/>
      <c r="QQV839" s="508"/>
      <c r="QQW839" s="508"/>
      <c r="QQX839" s="508"/>
      <c r="QQY839" s="508"/>
      <c r="QQZ839" s="508"/>
      <c r="QRA839" s="508"/>
      <c r="QRB839" s="508"/>
      <c r="QRC839" s="508"/>
      <c r="QRD839" s="508"/>
      <c r="QRE839" s="508"/>
      <c r="QRF839" s="508"/>
      <c r="QRG839" s="508"/>
      <c r="QRH839" s="508"/>
      <c r="QRI839" s="508"/>
      <c r="QRJ839" s="508"/>
      <c r="QRK839" s="508"/>
      <c r="QRL839" s="508"/>
      <c r="QRM839" s="89"/>
      <c r="QRN839" s="89"/>
      <c r="QRO839" s="89"/>
      <c r="QRP839" s="89"/>
      <c r="QRQ839" s="89"/>
      <c r="QRR839" s="508"/>
      <c r="QRS839" s="508"/>
      <c r="QRT839" s="89"/>
      <c r="QRU839" s="89"/>
      <c r="QRV839" s="508"/>
      <c r="QRW839" s="508"/>
      <c r="QRX839" s="89"/>
      <c r="QRY839" s="89"/>
      <c r="QRZ839" s="508"/>
      <c r="QSA839" s="508"/>
      <c r="QSB839" s="508"/>
      <c r="QSC839" s="508"/>
      <c r="QSD839" s="508"/>
      <c r="QSE839" s="508"/>
      <c r="QSF839" s="508"/>
      <c r="QSG839" s="89"/>
      <c r="QSH839" s="89"/>
      <c r="QSI839" s="508"/>
      <c r="QSJ839" s="508"/>
      <c r="QSK839" s="89"/>
      <c r="QSL839" s="89"/>
      <c r="QSM839" s="508"/>
      <c r="QSN839" s="508"/>
      <c r="QSO839" s="508"/>
      <c r="QSP839" s="508"/>
      <c r="QSQ839" s="508"/>
      <c r="QSR839" s="203"/>
      <c r="QSS839" s="107"/>
      <c r="QST839" s="508"/>
      <c r="QSU839" s="508"/>
      <c r="QSV839" s="508"/>
      <c r="QSW839" s="508"/>
      <c r="QSX839" s="508"/>
      <c r="QSY839" s="508"/>
      <c r="QSZ839" s="508"/>
      <c r="QTA839" s="168"/>
      <c r="QTB839" s="168"/>
      <c r="QTC839" s="168"/>
      <c r="QTD839" s="168"/>
      <c r="QTE839" s="168"/>
      <c r="QTF839" s="168"/>
      <c r="QTG839" s="168"/>
      <c r="QTH839" s="168"/>
      <c r="QTI839" s="168"/>
      <c r="QTJ839" s="168"/>
      <c r="QTK839" s="168"/>
      <c r="QTL839" s="168"/>
      <c r="QTM839" s="168"/>
      <c r="QTN839" s="168"/>
      <c r="QTO839" s="168"/>
      <c r="QTP839" s="168"/>
      <c r="QTQ839" s="168"/>
      <c r="QTR839" s="168"/>
      <c r="QTS839" s="168"/>
      <c r="QTT839" s="168"/>
      <c r="QTU839" s="168"/>
      <c r="QTV839" s="168"/>
      <c r="QTW839" s="168"/>
      <c r="QTX839" s="168"/>
      <c r="QTY839" s="168"/>
      <c r="QTZ839" s="168"/>
      <c r="QUA839" s="168"/>
      <c r="QUB839" s="168"/>
      <c r="QUC839" s="168"/>
      <c r="QUD839" s="168"/>
      <c r="QUE839" s="168"/>
      <c r="QUF839" s="168"/>
      <c r="QUG839" s="168"/>
      <c r="QUH839" s="168"/>
      <c r="QUI839" s="168"/>
      <c r="QUJ839" s="168"/>
      <c r="QUK839" s="168"/>
      <c r="QUL839" s="168"/>
      <c r="QUM839" s="168"/>
      <c r="QUN839" s="168"/>
      <c r="QUO839" s="168"/>
      <c r="QUP839" s="168"/>
      <c r="QUQ839" s="168"/>
      <c r="QUR839" s="168"/>
      <c r="QUS839" s="508"/>
      <c r="QUT839" s="508"/>
      <c r="QUU839" s="508"/>
      <c r="QUV839" s="508"/>
      <c r="QUW839" s="508"/>
      <c r="QUX839" s="508"/>
      <c r="QUY839" s="508"/>
      <c r="QUZ839" s="508"/>
      <c r="QVA839" s="508"/>
      <c r="QVB839" s="508"/>
      <c r="QVC839" s="508"/>
      <c r="QVD839" s="508"/>
      <c r="QVE839" s="508"/>
      <c r="QVF839" s="508"/>
      <c r="QVG839" s="508"/>
      <c r="QVH839" s="508"/>
      <c r="QVI839" s="508"/>
      <c r="QVJ839" s="508"/>
      <c r="QVK839" s="508"/>
      <c r="QVL839" s="508"/>
      <c r="QVM839" s="508"/>
      <c r="QVN839" s="508"/>
      <c r="QVO839" s="508"/>
      <c r="QVP839" s="508"/>
      <c r="QVQ839" s="89"/>
      <c r="QVR839" s="89"/>
      <c r="QVS839" s="89"/>
      <c r="QVT839" s="89"/>
      <c r="QVU839" s="89"/>
      <c r="QVV839" s="508"/>
      <c r="QVW839" s="508"/>
      <c r="QVX839" s="89"/>
      <c r="QVY839" s="89"/>
      <c r="QVZ839" s="508"/>
      <c r="QWA839" s="508"/>
      <c r="QWB839" s="89"/>
      <c r="QWC839" s="89"/>
      <c r="QWD839" s="508"/>
      <c r="QWE839" s="508"/>
      <c r="QWF839" s="508"/>
      <c r="QWG839" s="508"/>
      <c r="QWH839" s="508"/>
      <c r="QWI839" s="508"/>
      <c r="QWJ839" s="508"/>
      <c r="QWK839" s="89"/>
      <c r="QWL839" s="89"/>
      <c r="QWM839" s="508"/>
      <c r="QWN839" s="508"/>
      <c r="QWO839" s="89"/>
      <c r="QWP839" s="89"/>
      <c r="QWQ839" s="508"/>
      <c r="QWR839" s="508"/>
      <c r="QWS839" s="508"/>
      <c r="QWT839" s="508"/>
      <c r="QWU839" s="508"/>
      <c r="QWV839" s="203"/>
      <c r="QWW839" s="107"/>
      <c r="QWX839" s="508"/>
      <c r="QWY839" s="508"/>
      <c r="QWZ839" s="508"/>
      <c r="QXA839" s="508"/>
      <c r="QXB839" s="508"/>
      <c r="QXC839" s="508"/>
      <c r="QXD839" s="508"/>
      <c r="QXE839" s="168"/>
      <c r="QXF839" s="168"/>
      <c r="QXG839" s="168"/>
      <c r="QXH839" s="168"/>
      <c r="QXI839" s="168"/>
      <c r="QXJ839" s="168"/>
      <c r="QXK839" s="168"/>
      <c r="QXL839" s="168"/>
      <c r="QXM839" s="168"/>
      <c r="QXN839" s="168"/>
      <c r="QXO839" s="168"/>
      <c r="QXP839" s="168"/>
      <c r="QXQ839" s="168"/>
      <c r="QXR839" s="168"/>
      <c r="QXS839" s="168"/>
      <c r="QXT839" s="168"/>
      <c r="QXU839" s="168"/>
      <c r="QXV839" s="168"/>
      <c r="QXW839" s="168"/>
      <c r="QXX839" s="168"/>
      <c r="QXY839" s="168"/>
      <c r="QXZ839" s="168"/>
      <c r="QYA839" s="168"/>
      <c r="QYB839" s="168"/>
      <c r="QYC839" s="168"/>
      <c r="QYD839" s="168"/>
      <c r="QYE839" s="168"/>
      <c r="QYF839" s="168"/>
      <c r="QYG839" s="168"/>
      <c r="QYH839" s="168"/>
      <c r="QYI839" s="168"/>
      <c r="QYJ839" s="168"/>
      <c r="QYK839" s="168"/>
      <c r="QYL839" s="168"/>
      <c r="QYM839" s="168"/>
      <c r="QYN839" s="168"/>
      <c r="QYO839" s="168"/>
      <c r="QYP839" s="168"/>
      <c r="QYQ839" s="168"/>
      <c r="QYR839" s="168"/>
      <c r="QYS839" s="168"/>
      <c r="QYT839" s="168"/>
      <c r="QYU839" s="168"/>
      <c r="QYV839" s="168"/>
      <c r="QYW839" s="508"/>
      <c r="QYX839" s="508"/>
      <c r="QYY839" s="508"/>
      <c r="QYZ839" s="508"/>
      <c r="QZA839" s="508"/>
      <c r="QZB839" s="508"/>
      <c r="QZC839" s="508"/>
      <c r="QZD839" s="508"/>
      <c r="QZE839" s="508"/>
      <c r="QZF839" s="508"/>
      <c r="QZG839" s="508"/>
      <c r="QZH839" s="508"/>
      <c r="QZI839" s="508"/>
      <c r="QZJ839" s="508"/>
      <c r="QZK839" s="508"/>
      <c r="QZL839" s="508"/>
      <c r="QZM839" s="508"/>
      <c r="QZN839" s="508"/>
      <c r="QZO839" s="508"/>
      <c r="QZP839" s="508"/>
      <c r="QZQ839" s="508"/>
      <c r="QZR839" s="508"/>
      <c r="QZS839" s="508"/>
      <c r="QZT839" s="508"/>
      <c r="QZU839" s="89"/>
      <c r="QZV839" s="89"/>
      <c r="QZW839" s="89"/>
      <c r="QZX839" s="89"/>
      <c r="QZY839" s="89"/>
      <c r="QZZ839" s="508"/>
      <c r="RAA839" s="508"/>
      <c r="RAB839" s="89"/>
      <c r="RAC839" s="89"/>
      <c r="RAD839" s="508"/>
      <c r="RAE839" s="508"/>
      <c r="RAF839" s="89"/>
      <c r="RAG839" s="89"/>
      <c r="RAH839" s="508"/>
      <c r="RAI839" s="508"/>
      <c r="RAJ839" s="508"/>
      <c r="RAK839" s="508"/>
      <c r="RAL839" s="508"/>
      <c r="RAM839" s="508"/>
      <c r="RAN839" s="508"/>
      <c r="RAO839" s="89"/>
      <c r="RAP839" s="89"/>
      <c r="RAQ839" s="508"/>
      <c r="RAR839" s="508"/>
      <c r="RAS839" s="89"/>
      <c r="RAT839" s="89"/>
      <c r="RAU839" s="508"/>
      <c r="RAV839" s="508"/>
      <c r="RAW839" s="508"/>
      <c r="RAX839" s="508"/>
      <c r="RAY839" s="508"/>
      <c r="RAZ839" s="203"/>
      <c r="RBA839" s="107"/>
      <c r="RBB839" s="508"/>
      <c r="RBC839" s="508"/>
      <c r="RBD839" s="508"/>
      <c r="RBE839" s="508"/>
      <c r="RBF839" s="508"/>
      <c r="RBG839" s="508"/>
      <c r="RBH839" s="508"/>
      <c r="RBI839" s="168"/>
      <c r="RBJ839" s="168"/>
      <c r="RBK839" s="168"/>
      <c r="RBL839" s="168"/>
      <c r="RBM839" s="168"/>
      <c r="RBN839" s="168"/>
      <c r="RBO839" s="168"/>
      <c r="RBP839" s="168"/>
      <c r="RBQ839" s="168"/>
      <c r="RBR839" s="168"/>
      <c r="RBS839" s="168"/>
      <c r="RBT839" s="168"/>
      <c r="RBU839" s="168"/>
      <c r="RBV839" s="168"/>
      <c r="RBW839" s="168"/>
      <c r="RBX839" s="168"/>
      <c r="RBY839" s="168"/>
      <c r="RBZ839" s="168"/>
      <c r="RCA839" s="168"/>
      <c r="RCB839" s="168"/>
      <c r="RCC839" s="168"/>
      <c r="RCD839" s="168"/>
      <c r="RCE839" s="168"/>
      <c r="RCF839" s="168"/>
      <c r="RCG839" s="168"/>
      <c r="RCH839" s="168"/>
      <c r="RCI839" s="168"/>
      <c r="RCJ839" s="168"/>
      <c r="RCK839" s="168"/>
      <c r="RCL839" s="168"/>
      <c r="RCM839" s="168"/>
      <c r="RCN839" s="168"/>
      <c r="RCO839" s="168"/>
      <c r="RCP839" s="168"/>
      <c r="RCQ839" s="168"/>
      <c r="RCR839" s="168"/>
      <c r="RCS839" s="168"/>
      <c r="RCT839" s="168"/>
      <c r="RCU839" s="168"/>
      <c r="RCV839" s="168"/>
      <c r="RCW839" s="168"/>
      <c r="RCX839" s="168"/>
      <c r="RCY839" s="168"/>
      <c r="RCZ839" s="168"/>
      <c r="RDA839" s="508"/>
      <c r="RDB839" s="508"/>
      <c r="RDC839" s="508"/>
      <c r="RDD839" s="508"/>
      <c r="RDE839" s="508"/>
      <c r="RDF839" s="508"/>
      <c r="RDG839" s="508"/>
      <c r="RDH839" s="508"/>
      <c r="RDI839" s="508"/>
      <c r="RDJ839" s="508"/>
      <c r="RDK839" s="508"/>
      <c r="RDL839" s="508"/>
      <c r="RDM839" s="508"/>
      <c r="RDN839" s="508"/>
      <c r="RDO839" s="508"/>
      <c r="RDP839" s="508"/>
      <c r="RDQ839" s="508"/>
      <c r="RDR839" s="508"/>
      <c r="RDS839" s="508"/>
      <c r="RDT839" s="508"/>
      <c r="RDU839" s="508"/>
      <c r="RDV839" s="508"/>
      <c r="RDW839" s="508"/>
    </row>
    <row r="840" spans="1:12295" s="69" customFormat="1" ht="138.75" hidden="1" customHeight="1" x14ac:dyDescent="0.25">
      <c r="A840" s="395"/>
      <c r="B840" s="204" t="s">
        <v>34</v>
      </c>
      <c r="C840" s="119" t="s">
        <v>524</v>
      </c>
      <c r="D840" s="171">
        <f>H840</f>
        <v>2760</v>
      </c>
      <c r="E840" s="241"/>
      <c r="F840" s="241"/>
      <c r="G840" s="241"/>
      <c r="H840" s="171">
        <v>2760</v>
      </c>
      <c r="I840" s="241"/>
      <c r="J840" s="240"/>
      <c r="K840" s="171">
        <f>S840</f>
        <v>690</v>
      </c>
      <c r="L840" s="695">
        <f t="shared" si="1529"/>
        <v>0.25</v>
      </c>
      <c r="M840" s="241"/>
      <c r="N840" s="41"/>
      <c r="O840" s="43"/>
      <c r="P840" s="41"/>
      <c r="Q840" s="43"/>
      <c r="R840" s="743">
        <f t="shared" si="1553"/>
        <v>0</v>
      </c>
      <c r="S840" s="171">
        <v>690</v>
      </c>
      <c r="T840" s="695">
        <f t="shared" ref="T840:T846" si="1609">S840/H840</f>
        <v>0.25</v>
      </c>
      <c r="U840" s="43"/>
      <c r="V840" s="105">
        <f t="shared" si="1548"/>
        <v>0</v>
      </c>
      <c r="W840" s="43"/>
      <c r="X840" s="43"/>
      <c r="Y840" s="43"/>
      <c r="Z840" s="116">
        <f t="shared" si="1549"/>
        <v>2760</v>
      </c>
      <c r="AA840" s="43">
        <f t="shared" si="1607"/>
        <v>0</v>
      </c>
      <c r="AB840" s="116">
        <f t="shared" si="1608"/>
        <v>2760</v>
      </c>
      <c r="AC840" s="43">
        <f t="shared" si="1608"/>
        <v>0</v>
      </c>
      <c r="AD840" s="41"/>
      <c r="AE840" s="171">
        <f>AM840</f>
        <v>690</v>
      </c>
      <c r="AF840" s="695">
        <f t="shared" si="1532"/>
        <v>0.25</v>
      </c>
      <c r="AG840" s="241"/>
      <c r="AH840" s="695"/>
      <c r="AI840" s="43"/>
      <c r="AJ840" s="41"/>
      <c r="AK840" s="43"/>
      <c r="AL840" s="41"/>
      <c r="AM840" s="171">
        <f>'[9]2026'!$AM$842</f>
        <v>690</v>
      </c>
      <c r="AN840" s="743">
        <f t="shared" ref="AN840:AN850" si="1610">AM840/D840</f>
        <v>0.25</v>
      </c>
      <c r="AO840" s="43"/>
      <c r="AP840" s="116">
        <v>0</v>
      </c>
      <c r="AQ840" s="116"/>
      <c r="AR840" s="171">
        <f>AZ840</f>
        <v>1150</v>
      </c>
      <c r="AS840" s="695">
        <f t="shared" si="1535"/>
        <v>0.41666666666666669</v>
      </c>
      <c r="AT840" s="241"/>
      <c r="AU840" s="695"/>
      <c r="AV840" s="43"/>
      <c r="AW840" s="695"/>
      <c r="AX840" s="241"/>
      <c r="AY840" s="695"/>
      <c r="AZ840" s="116">
        <f>'[9]2026'!$AZ$842</f>
        <v>1150</v>
      </c>
      <c r="BA840" s="695">
        <f t="shared" si="1587"/>
        <v>0.41666666666666669</v>
      </c>
      <c r="BB840" s="43"/>
      <c r="BC840" s="116">
        <f t="shared" si="1588"/>
        <v>690</v>
      </c>
      <c r="BD840" s="43">
        <f t="shared" si="1589"/>
        <v>0</v>
      </c>
      <c r="BE840" s="116">
        <f>BH840</f>
        <v>690</v>
      </c>
      <c r="BF840" s="43"/>
      <c r="BG840" s="43"/>
      <c r="BH840" s="116">
        <f>AM840</f>
        <v>690</v>
      </c>
      <c r="BI840" s="43"/>
      <c r="BJ840" s="116">
        <f t="shared" si="1593"/>
        <v>0</v>
      </c>
      <c r="BK840" s="43"/>
      <c r="BL840" s="116"/>
      <c r="BM840" s="43"/>
      <c r="BN840" s="116">
        <f t="shared" si="1594"/>
        <v>690</v>
      </c>
      <c r="BO840" s="116"/>
      <c r="BP840" s="43"/>
      <c r="BQ840" s="43"/>
      <c r="BR840" s="116">
        <f>AM840</f>
        <v>690</v>
      </c>
      <c r="BS840" s="43"/>
      <c r="BT840" s="116"/>
      <c r="BU840" s="116">
        <f>BY840</f>
        <v>690</v>
      </c>
      <c r="BV840" s="43"/>
      <c r="BW840" s="43"/>
      <c r="BX840" s="43"/>
      <c r="BY840" s="171">
        <f>BR840</f>
        <v>690</v>
      </c>
      <c r="BZ840" s="43"/>
      <c r="CE840" s="695"/>
    </row>
    <row r="841" spans="1:12295" s="69" customFormat="1" ht="183.75" hidden="1" customHeight="1" x14ac:dyDescent="0.25">
      <c r="B841" s="204" t="s">
        <v>63</v>
      </c>
      <c r="C841" s="119" t="s">
        <v>525</v>
      </c>
      <c r="D841" s="171">
        <f t="shared" ref="D841:D846" si="1611">H841</f>
        <v>28791.484</v>
      </c>
      <c r="E841" s="241"/>
      <c r="F841" s="241"/>
      <c r="G841" s="241"/>
      <c r="H841" s="171">
        <v>28791.484</v>
      </c>
      <c r="I841" s="241"/>
      <c r="J841" s="240"/>
      <c r="K841" s="171">
        <f t="shared" ref="K841:K846" si="1612">S841</f>
        <v>5530.2530500000003</v>
      </c>
      <c r="L841" s="695">
        <f t="shared" si="1529"/>
        <v>0.19207947218003768</v>
      </c>
      <c r="M841" s="241"/>
      <c r="N841" s="41"/>
      <c r="O841" s="43"/>
      <c r="P841" s="41"/>
      <c r="Q841" s="43"/>
      <c r="R841" s="743">
        <f t="shared" si="1553"/>
        <v>0</v>
      </c>
      <c r="S841" s="171">
        <v>5530.2530500000003</v>
      </c>
      <c r="T841" s="695">
        <f t="shared" si="1609"/>
        <v>0.19207947218003768</v>
      </c>
      <c r="U841" s="43"/>
      <c r="V841" s="105">
        <f t="shared" si="1548"/>
        <v>0</v>
      </c>
      <c r="W841" s="43"/>
      <c r="X841" s="43"/>
      <c r="Y841" s="43"/>
      <c r="Z841" s="116">
        <f t="shared" si="1549"/>
        <v>28791.484</v>
      </c>
      <c r="AA841" s="43">
        <f t="shared" si="1607"/>
        <v>0</v>
      </c>
      <c r="AB841" s="116">
        <f t="shared" si="1608"/>
        <v>28791.484</v>
      </c>
      <c r="AC841" s="43">
        <f t="shared" si="1608"/>
        <v>0</v>
      </c>
      <c r="AD841" s="41"/>
      <c r="AE841" s="171">
        <f t="shared" ref="AE841:AE846" si="1613">AM841</f>
        <v>5530.2530500000003</v>
      </c>
      <c r="AF841" s="695">
        <f t="shared" si="1532"/>
        <v>0.19207947218003768</v>
      </c>
      <c r="AG841" s="241"/>
      <c r="AH841" s="695"/>
      <c r="AI841" s="43"/>
      <c r="AJ841" s="41"/>
      <c r="AK841" s="43"/>
      <c r="AL841" s="41"/>
      <c r="AM841" s="171">
        <f>'[9]2026'!$AM$843</f>
        <v>5530.2530500000003</v>
      </c>
      <c r="AN841" s="743">
        <f t="shared" si="1610"/>
        <v>0.19207947218003768</v>
      </c>
      <c r="AO841" s="43"/>
      <c r="AP841" s="116">
        <v>0</v>
      </c>
      <c r="AQ841" s="116"/>
      <c r="AR841" s="171">
        <f t="shared" ref="AR841:AR851" si="1614">AZ841</f>
        <v>23509.811720000002</v>
      </c>
      <c r="AS841" s="695">
        <f t="shared" si="1535"/>
        <v>0.81655435753155348</v>
      </c>
      <c r="AT841" s="241"/>
      <c r="AU841" s="695"/>
      <c r="AV841" s="43"/>
      <c r="AW841" s="695"/>
      <c r="AX841" s="241"/>
      <c r="AY841" s="695"/>
      <c r="AZ841" s="116">
        <f>'[9]2026'!$AZ$843</f>
        <v>23509.811720000002</v>
      </c>
      <c r="BA841" s="695">
        <f t="shared" si="1587"/>
        <v>0.81655435753155348</v>
      </c>
      <c r="BB841" s="43"/>
      <c r="BC841" s="116">
        <f t="shared" si="1588"/>
        <v>5530.2530500000003</v>
      </c>
      <c r="BD841" s="43">
        <f t="shared" si="1589"/>
        <v>0</v>
      </c>
      <c r="BE841" s="116">
        <f t="shared" ref="BE841:BE845" si="1615">BH841</f>
        <v>5530.2530500000003</v>
      </c>
      <c r="BF841" s="43"/>
      <c r="BG841" s="43"/>
      <c r="BH841" s="116">
        <f>AM841</f>
        <v>5530.2530500000003</v>
      </c>
      <c r="BI841" s="43"/>
      <c r="BJ841" s="116">
        <f t="shared" si="1593"/>
        <v>0</v>
      </c>
      <c r="BK841" s="43"/>
      <c r="BL841" s="116"/>
      <c r="BM841" s="43"/>
      <c r="BN841" s="116">
        <f t="shared" si="1594"/>
        <v>5530.2530500000003</v>
      </c>
      <c r="BO841" s="116"/>
      <c r="BP841" s="43"/>
      <c r="BQ841" s="43"/>
      <c r="BR841" s="116">
        <f t="shared" ref="BR841:BR846" si="1616">AM841</f>
        <v>5530.2530500000003</v>
      </c>
      <c r="BS841" s="43"/>
      <c r="BT841" s="116"/>
      <c r="BU841" s="116">
        <f t="shared" ref="BU841:BU846" si="1617">BY841</f>
        <v>5530.2530500000003</v>
      </c>
      <c r="BV841" s="43"/>
      <c r="BW841" s="43"/>
      <c r="BX841" s="43"/>
      <c r="BY841" s="171">
        <f t="shared" ref="BY841:BY846" si="1618">BR841</f>
        <v>5530.2530500000003</v>
      </c>
      <c r="BZ841" s="43"/>
      <c r="CE841" s="695"/>
    </row>
    <row r="842" spans="1:12295" s="69" customFormat="1" ht="89.25" hidden="1" customHeight="1" x14ac:dyDescent="0.25">
      <c r="A842" s="204"/>
      <c r="B842" s="204" t="s">
        <v>7</v>
      </c>
      <c r="C842" s="119" t="s">
        <v>526</v>
      </c>
      <c r="D842" s="171">
        <f t="shared" si="1611"/>
        <v>643440.96</v>
      </c>
      <c r="E842" s="241"/>
      <c r="F842" s="241"/>
      <c r="G842" s="241"/>
      <c r="H842" s="171">
        <v>643440.96</v>
      </c>
      <c r="I842" s="241"/>
      <c r="J842" s="240"/>
      <c r="K842" s="171">
        <f t="shared" si="1612"/>
        <v>155691.12719</v>
      </c>
      <c r="L842" s="695">
        <f t="shared" si="1529"/>
        <v>0.24196645359661281</v>
      </c>
      <c r="M842" s="241"/>
      <c r="N842" s="41"/>
      <c r="O842" s="43"/>
      <c r="P842" s="41"/>
      <c r="Q842" s="43"/>
      <c r="R842" s="743">
        <f t="shared" si="1553"/>
        <v>0</v>
      </c>
      <c r="S842" s="171">
        <v>155691.12719</v>
      </c>
      <c r="T842" s="695">
        <f t="shared" si="1609"/>
        <v>0.24196645359661281</v>
      </c>
      <c r="U842" s="43"/>
      <c r="V842" s="105"/>
      <c r="W842" s="43"/>
      <c r="X842" s="43"/>
      <c r="Y842" s="43"/>
      <c r="Z842" s="116"/>
      <c r="AA842" s="43"/>
      <c r="AB842" s="116">
        <f t="shared" ref="AB842:AB853" si="1619">H842</f>
        <v>643440.96</v>
      </c>
      <c r="AC842" s="43"/>
      <c r="AD842" s="41"/>
      <c r="AE842" s="171">
        <f t="shared" si="1613"/>
        <v>155691.12719</v>
      </c>
      <c r="AF842" s="695">
        <f t="shared" si="1532"/>
        <v>0.24196645359661281</v>
      </c>
      <c r="AG842" s="241"/>
      <c r="AH842" s="695"/>
      <c r="AI842" s="43"/>
      <c r="AJ842" s="41"/>
      <c r="AK842" s="43"/>
      <c r="AL842" s="41"/>
      <c r="AM842" s="171">
        <f>'[9]2026'!$AM$844</f>
        <v>155691.12719</v>
      </c>
      <c r="AN842" s="743">
        <f t="shared" si="1610"/>
        <v>0.24196645359661281</v>
      </c>
      <c r="AO842" s="43"/>
      <c r="AP842" s="116"/>
      <c r="AQ842" s="116"/>
      <c r="AR842" s="171">
        <f t="shared" si="1614"/>
        <v>638271.84719</v>
      </c>
      <c r="AS842" s="695">
        <f t="shared" si="1535"/>
        <v>0.99196645359661284</v>
      </c>
      <c r="AT842" s="241"/>
      <c r="AU842" s="695"/>
      <c r="AV842" s="43"/>
      <c r="AW842" s="695"/>
      <c r="AX842" s="241"/>
      <c r="AY842" s="695"/>
      <c r="AZ842" s="116">
        <f>'[9]2026'!$AZ$844</f>
        <v>638271.84719</v>
      </c>
      <c r="BA842" s="695">
        <f t="shared" si="1587"/>
        <v>0.99196645359661284</v>
      </c>
      <c r="BB842" s="43"/>
      <c r="BC842" s="116">
        <f t="shared" si="1588"/>
        <v>155691.12719</v>
      </c>
      <c r="BD842" s="43"/>
      <c r="BE842" s="116">
        <f t="shared" si="1615"/>
        <v>155691.12719</v>
      </c>
      <c r="BF842" s="43"/>
      <c r="BG842" s="43"/>
      <c r="BH842" s="116">
        <f t="shared" ref="BH842:BH846" si="1620">AM842</f>
        <v>155691.12719</v>
      </c>
      <c r="BI842" s="43"/>
      <c r="BJ842" s="116"/>
      <c r="BK842" s="43"/>
      <c r="BL842" s="116"/>
      <c r="BM842" s="43"/>
      <c r="BN842" s="116">
        <f t="shared" si="1594"/>
        <v>155691.12719</v>
      </c>
      <c r="BO842" s="43"/>
      <c r="BP842" s="43"/>
      <c r="BQ842" s="43"/>
      <c r="BR842" s="116">
        <f t="shared" si="1616"/>
        <v>155691.12719</v>
      </c>
      <c r="BS842" s="43"/>
      <c r="BT842" s="116"/>
      <c r="BU842" s="116">
        <f t="shared" si="1617"/>
        <v>155691.12719</v>
      </c>
      <c r="BV842" s="43"/>
      <c r="BW842" s="43"/>
      <c r="BX842" s="43"/>
      <c r="BY842" s="171">
        <f t="shared" si="1618"/>
        <v>155691.12719</v>
      </c>
      <c r="BZ842" s="43"/>
      <c r="CE842" s="695"/>
    </row>
    <row r="843" spans="1:12295" s="69" customFormat="1" ht="99" hidden="1" customHeight="1" x14ac:dyDescent="0.25">
      <c r="A843" s="204"/>
      <c r="B843" s="204" t="s">
        <v>8</v>
      </c>
      <c r="C843" s="119" t="s">
        <v>388</v>
      </c>
      <c r="D843" s="171">
        <f t="shared" si="1611"/>
        <v>423946.90291</v>
      </c>
      <c r="E843" s="241"/>
      <c r="F843" s="241"/>
      <c r="G843" s="241"/>
      <c r="H843" s="171">
        <v>423946.90291</v>
      </c>
      <c r="I843" s="241"/>
      <c r="J843" s="240"/>
      <c r="K843" s="171">
        <f t="shared" si="1612"/>
        <v>110314.15132</v>
      </c>
      <c r="L843" s="695">
        <f t="shared" si="1529"/>
        <v>0.26020747070634614</v>
      </c>
      <c r="M843" s="241"/>
      <c r="N843" s="41"/>
      <c r="O843" s="43"/>
      <c r="P843" s="41"/>
      <c r="Q843" s="43"/>
      <c r="R843" s="743">
        <f t="shared" si="1553"/>
        <v>0</v>
      </c>
      <c r="S843" s="171">
        <v>110314.15132</v>
      </c>
      <c r="T843" s="695">
        <f t="shared" si="1609"/>
        <v>0.26020747070634614</v>
      </c>
      <c r="U843" s="43"/>
      <c r="V843" s="105"/>
      <c r="W843" s="43"/>
      <c r="X843" s="43"/>
      <c r="Y843" s="43"/>
      <c r="Z843" s="116"/>
      <c r="AA843" s="43"/>
      <c r="AB843" s="116">
        <f t="shared" si="1619"/>
        <v>423946.90291</v>
      </c>
      <c r="AC843" s="43"/>
      <c r="AD843" s="41"/>
      <c r="AE843" s="171">
        <f t="shared" si="1613"/>
        <v>123594.99228000001</v>
      </c>
      <c r="AF843" s="695">
        <f t="shared" si="1532"/>
        <v>0.29153413182555571</v>
      </c>
      <c r="AG843" s="241"/>
      <c r="AH843" s="695"/>
      <c r="AI843" s="43"/>
      <c r="AJ843" s="41"/>
      <c r="AK843" s="43"/>
      <c r="AL843" s="41"/>
      <c r="AM843" s="171">
        <f>'[9]2026'!$AM$845</f>
        <v>123594.99228000001</v>
      </c>
      <c r="AN843" s="743">
        <f t="shared" si="1610"/>
        <v>0.29153413182555571</v>
      </c>
      <c r="AO843" s="43"/>
      <c r="AP843" s="116"/>
      <c r="AQ843" s="116"/>
      <c r="AR843" s="171">
        <f t="shared" si="1614"/>
        <v>423012.19987999997</v>
      </c>
      <c r="AS843" s="695">
        <f t="shared" si="1535"/>
        <v>0.9977952356212908</v>
      </c>
      <c r="AT843" s="241"/>
      <c r="AU843" s="695"/>
      <c r="AV843" s="43"/>
      <c r="AW843" s="695"/>
      <c r="AX843" s="241"/>
      <c r="AY843" s="695"/>
      <c r="AZ843" s="116">
        <f>'[9]2026'!$AZ$845</f>
        <v>423012.19987999997</v>
      </c>
      <c r="BA843" s="695">
        <f t="shared" si="1587"/>
        <v>0.9977952356212908</v>
      </c>
      <c r="BB843" s="43"/>
      <c r="BC843" s="116">
        <f t="shared" si="1588"/>
        <v>123594.99228000001</v>
      </c>
      <c r="BD843" s="43"/>
      <c r="BE843" s="116">
        <f t="shared" si="1615"/>
        <v>123594.99228000001</v>
      </c>
      <c r="BF843" s="43"/>
      <c r="BG843" s="43"/>
      <c r="BH843" s="116">
        <f t="shared" si="1620"/>
        <v>123594.99228000001</v>
      </c>
      <c r="BI843" s="43"/>
      <c r="BJ843" s="116"/>
      <c r="BK843" s="43"/>
      <c r="BL843" s="116"/>
      <c r="BM843" s="43"/>
      <c r="BN843" s="116">
        <f t="shared" si="1594"/>
        <v>123594.99228000001</v>
      </c>
      <c r="BO843" s="43"/>
      <c r="BP843" s="43"/>
      <c r="BQ843" s="43"/>
      <c r="BR843" s="116">
        <f t="shared" si="1616"/>
        <v>123594.99228000001</v>
      </c>
      <c r="BS843" s="43"/>
      <c r="BT843" s="116"/>
      <c r="BU843" s="116">
        <f t="shared" si="1617"/>
        <v>123594.99228000001</v>
      </c>
      <c r="BV843" s="43"/>
      <c r="BW843" s="43"/>
      <c r="BX843" s="43"/>
      <c r="BY843" s="171">
        <f t="shared" si="1618"/>
        <v>123594.99228000001</v>
      </c>
      <c r="BZ843" s="43"/>
      <c r="CE843" s="695"/>
    </row>
    <row r="844" spans="1:12295" s="69" customFormat="1" ht="57.75" hidden="1" customHeight="1" x14ac:dyDescent="0.25">
      <c r="A844" s="204"/>
      <c r="B844" s="204" t="s">
        <v>10</v>
      </c>
      <c r="C844" s="119" t="s">
        <v>527</v>
      </c>
      <c r="D844" s="171">
        <f t="shared" si="1611"/>
        <v>2599.92</v>
      </c>
      <c r="E844" s="241"/>
      <c r="F844" s="241"/>
      <c r="G844" s="241"/>
      <c r="H844" s="171">
        <v>2599.92</v>
      </c>
      <c r="I844" s="241"/>
      <c r="J844" s="240"/>
      <c r="K844" s="171">
        <f t="shared" si="1612"/>
        <v>649.98</v>
      </c>
      <c r="L844" s="695">
        <f t="shared" si="1529"/>
        <v>0.25</v>
      </c>
      <c r="M844" s="241"/>
      <c r="N844" s="41"/>
      <c r="O844" s="43"/>
      <c r="P844" s="41"/>
      <c r="Q844" s="43"/>
      <c r="R844" s="743">
        <f t="shared" si="1553"/>
        <v>0</v>
      </c>
      <c r="S844" s="171">
        <v>649.98</v>
      </c>
      <c r="T844" s="695">
        <f t="shared" si="1609"/>
        <v>0.25</v>
      </c>
      <c r="U844" s="43"/>
      <c r="V844" s="105"/>
      <c r="W844" s="43"/>
      <c r="X844" s="43"/>
      <c r="Y844" s="43"/>
      <c r="Z844" s="116"/>
      <c r="AA844" s="43"/>
      <c r="AB844" s="116">
        <f t="shared" si="1619"/>
        <v>2599.92</v>
      </c>
      <c r="AC844" s="43"/>
      <c r="AD844" s="41"/>
      <c r="AE844" s="171">
        <f t="shared" si="1613"/>
        <v>649.98</v>
      </c>
      <c r="AF844" s="695">
        <f t="shared" si="1532"/>
        <v>0.25</v>
      </c>
      <c r="AG844" s="241"/>
      <c r="AH844" s="695"/>
      <c r="AI844" s="43"/>
      <c r="AJ844" s="41"/>
      <c r="AK844" s="43"/>
      <c r="AL844" s="41"/>
      <c r="AM844" s="171">
        <f>'[9]2026'!$AM$846</f>
        <v>649.98</v>
      </c>
      <c r="AN844" s="743">
        <f t="shared" si="1610"/>
        <v>0.25</v>
      </c>
      <c r="AO844" s="43"/>
      <c r="AP844" s="116"/>
      <c r="AQ844" s="116"/>
      <c r="AR844" s="171">
        <f t="shared" si="1614"/>
        <v>2166.6</v>
      </c>
      <c r="AS844" s="695">
        <f t="shared" si="1535"/>
        <v>0.83333333333333326</v>
      </c>
      <c r="AT844" s="241"/>
      <c r="AU844" s="695"/>
      <c r="AV844" s="43"/>
      <c r="AW844" s="695"/>
      <c r="AX844" s="241"/>
      <c r="AY844" s="695"/>
      <c r="AZ844" s="116">
        <f>'[9]2026'!$AZ$846</f>
        <v>2166.6</v>
      </c>
      <c r="BA844" s="695">
        <f t="shared" si="1587"/>
        <v>0.83333333333333326</v>
      </c>
      <c r="BB844" s="43"/>
      <c r="BC844" s="116">
        <f t="shared" si="1588"/>
        <v>649.98</v>
      </c>
      <c r="BD844" s="43"/>
      <c r="BE844" s="116">
        <f t="shared" si="1615"/>
        <v>649.98</v>
      </c>
      <c r="BF844" s="43"/>
      <c r="BG844" s="43"/>
      <c r="BH844" s="116">
        <f t="shared" si="1620"/>
        <v>649.98</v>
      </c>
      <c r="BI844" s="43"/>
      <c r="BJ844" s="116"/>
      <c r="BK844" s="43"/>
      <c r="BL844" s="116"/>
      <c r="BM844" s="43"/>
      <c r="BN844" s="116">
        <f t="shared" si="1594"/>
        <v>649.98</v>
      </c>
      <c r="BO844" s="43"/>
      <c r="BP844" s="43"/>
      <c r="BQ844" s="43"/>
      <c r="BR844" s="116">
        <f t="shared" si="1616"/>
        <v>649.98</v>
      </c>
      <c r="BS844" s="43"/>
      <c r="BT844" s="116"/>
      <c r="BU844" s="116">
        <f t="shared" si="1617"/>
        <v>649.98</v>
      </c>
      <c r="BV844" s="43"/>
      <c r="BW844" s="43"/>
      <c r="BX844" s="43"/>
      <c r="BY844" s="171">
        <f t="shared" si="1618"/>
        <v>649.98</v>
      </c>
      <c r="BZ844" s="43"/>
      <c r="CE844" s="695"/>
    </row>
    <row r="845" spans="1:12295" s="69" customFormat="1" ht="124.5" hidden="1" customHeight="1" x14ac:dyDescent="0.25">
      <c r="A845" s="204"/>
      <c r="B845" s="204" t="s">
        <v>11</v>
      </c>
      <c r="C845" s="119" t="s">
        <v>528</v>
      </c>
      <c r="D845" s="171">
        <f t="shared" si="1611"/>
        <v>31.68</v>
      </c>
      <c r="E845" s="241"/>
      <c r="F845" s="241"/>
      <c r="G845" s="241"/>
      <c r="H845" s="171">
        <v>31.68</v>
      </c>
      <c r="I845" s="241"/>
      <c r="J845" s="240"/>
      <c r="K845" s="171">
        <f t="shared" si="1612"/>
        <v>0</v>
      </c>
      <c r="L845" s="695">
        <f t="shared" si="1529"/>
        <v>0</v>
      </c>
      <c r="M845" s="241"/>
      <c r="N845" s="41"/>
      <c r="O845" s="43"/>
      <c r="P845" s="41"/>
      <c r="Q845" s="43"/>
      <c r="R845" s="743">
        <f t="shared" si="1553"/>
        <v>0</v>
      </c>
      <c r="S845" s="171">
        <v>0</v>
      </c>
      <c r="T845" s="695">
        <f t="shared" si="1609"/>
        <v>0</v>
      </c>
      <c r="U845" s="43"/>
      <c r="V845" s="105"/>
      <c r="W845" s="43"/>
      <c r="X845" s="43"/>
      <c r="Y845" s="43"/>
      <c r="Z845" s="116"/>
      <c r="AA845" s="43"/>
      <c r="AB845" s="116">
        <f t="shared" si="1619"/>
        <v>31.68</v>
      </c>
      <c r="AC845" s="43"/>
      <c r="AD845" s="41"/>
      <c r="AE845" s="171">
        <f t="shared" si="1613"/>
        <v>8.7119999999999997</v>
      </c>
      <c r="AF845" s="695">
        <f t="shared" si="1532"/>
        <v>0.27499999999999997</v>
      </c>
      <c r="AG845" s="241"/>
      <c r="AH845" s="695"/>
      <c r="AI845" s="43"/>
      <c r="AJ845" s="41"/>
      <c r="AK845" s="43"/>
      <c r="AL845" s="41"/>
      <c r="AM845" s="171">
        <f>'[9]2026'!$AM$847</f>
        <v>8.7119999999999997</v>
      </c>
      <c r="AN845" s="743">
        <f t="shared" si="1610"/>
        <v>0.27499999999999997</v>
      </c>
      <c r="AO845" s="43"/>
      <c r="AP845" s="116"/>
      <c r="AQ845" s="116"/>
      <c r="AR845" s="171">
        <f t="shared" si="1614"/>
        <v>26.135999999999999</v>
      </c>
      <c r="AS845" s="695">
        <f t="shared" si="1535"/>
        <v>0.82499999999999996</v>
      </c>
      <c r="AT845" s="241"/>
      <c r="AU845" s="695"/>
      <c r="AV845" s="43"/>
      <c r="AW845" s="695"/>
      <c r="AX845" s="241"/>
      <c r="AY845" s="695"/>
      <c r="AZ845" s="116">
        <f>'[9]2026'!$AR$847</f>
        <v>26.135999999999999</v>
      </c>
      <c r="BA845" s="695">
        <f t="shared" si="1587"/>
        <v>0.82499999999999996</v>
      </c>
      <c r="BB845" s="43"/>
      <c r="BC845" s="116">
        <f t="shared" si="1588"/>
        <v>8.7119999999999997</v>
      </c>
      <c r="BD845" s="43"/>
      <c r="BE845" s="116">
        <f t="shared" si="1615"/>
        <v>8.7119999999999997</v>
      </c>
      <c r="BF845" s="43"/>
      <c r="BG845" s="43"/>
      <c r="BH845" s="116">
        <f t="shared" si="1620"/>
        <v>8.7119999999999997</v>
      </c>
      <c r="BI845" s="43"/>
      <c r="BJ845" s="116"/>
      <c r="BK845" s="43"/>
      <c r="BL845" s="116"/>
      <c r="BM845" s="43"/>
      <c r="BN845" s="116">
        <f t="shared" si="1594"/>
        <v>8.7119999999999997</v>
      </c>
      <c r="BO845" s="43"/>
      <c r="BP845" s="43"/>
      <c r="BQ845" s="43"/>
      <c r="BR845" s="116">
        <f t="shared" si="1616"/>
        <v>8.7119999999999997</v>
      </c>
      <c r="BS845" s="43"/>
      <c r="BT845" s="116"/>
      <c r="BU845" s="116">
        <f t="shared" si="1617"/>
        <v>8.7119999999999997</v>
      </c>
      <c r="BV845" s="43"/>
      <c r="BW845" s="43"/>
      <c r="BX845" s="43"/>
      <c r="BY845" s="171">
        <f t="shared" si="1618"/>
        <v>8.7119999999999997</v>
      </c>
      <c r="BZ845" s="43"/>
      <c r="CE845" s="695"/>
    </row>
    <row r="846" spans="1:12295" s="69" customFormat="1" ht="67.5" hidden="1" customHeight="1" x14ac:dyDescent="0.25">
      <c r="A846" s="204"/>
      <c r="B846" s="204" t="s">
        <v>15</v>
      </c>
      <c r="C846" s="119" t="s">
        <v>529</v>
      </c>
      <c r="D846" s="171">
        <f t="shared" si="1611"/>
        <v>3229.7368700000002</v>
      </c>
      <c r="E846" s="241"/>
      <c r="F846" s="241"/>
      <c r="G846" s="241"/>
      <c r="H846" s="171">
        <f>'[13]Распределение средств 26-28 '!$F$46</f>
        <v>3229.7368700000002</v>
      </c>
      <c r="I846" s="241"/>
      <c r="J846" s="240"/>
      <c r="K846" s="171">
        <f t="shared" si="1612"/>
        <v>0</v>
      </c>
      <c r="L846" s="695">
        <f t="shared" si="1529"/>
        <v>0</v>
      </c>
      <c r="M846" s="241"/>
      <c r="N846" s="41"/>
      <c r="O846" s="43"/>
      <c r="P846" s="41"/>
      <c r="Q846" s="43"/>
      <c r="R846" s="743">
        <f t="shared" si="1553"/>
        <v>0</v>
      </c>
      <c r="S846" s="171">
        <v>0</v>
      </c>
      <c r="T846" s="695">
        <f t="shared" si="1609"/>
        <v>0</v>
      </c>
      <c r="U846" s="43"/>
      <c r="V846" s="105">
        <f t="shared" si="1548"/>
        <v>0</v>
      </c>
      <c r="W846" s="43"/>
      <c r="X846" s="43"/>
      <c r="Y846" s="43"/>
      <c r="Z846" s="116">
        <f t="shared" si="1549"/>
        <v>3229.7368700000002</v>
      </c>
      <c r="AA846" s="43">
        <f>E846</f>
        <v>0</v>
      </c>
      <c r="AB846" s="116">
        <f t="shared" si="1619"/>
        <v>3229.7368700000002</v>
      </c>
      <c r="AC846" s="43">
        <f>I846</f>
        <v>0</v>
      </c>
      <c r="AD846" s="41"/>
      <c r="AE846" s="171">
        <f t="shared" si="1613"/>
        <v>0</v>
      </c>
      <c r="AF846" s="695">
        <f t="shared" si="1532"/>
        <v>0</v>
      </c>
      <c r="AG846" s="241"/>
      <c r="AH846" s="695"/>
      <c r="AI846" s="43"/>
      <c r="AJ846" s="41"/>
      <c r="AK846" s="43"/>
      <c r="AL846" s="41"/>
      <c r="AM846" s="116">
        <v>0</v>
      </c>
      <c r="AN846" s="743">
        <f t="shared" si="1610"/>
        <v>0</v>
      </c>
      <c r="AO846" s="43"/>
      <c r="AP846" s="116">
        <v>0</v>
      </c>
      <c r="AQ846" s="116"/>
      <c r="AR846" s="171">
        <f t="shared" si="1614"/>
        <v>13.718400000000001</v>
      </c>
      <c r="AS846" s="695">
        <f t="shared" si="1535"/>
        <v>4.2475286848987171E-3</v>
      </c>
      <c r="AT846" s="241"/>
      <c r="AU846" s="695"/>
      <c r="AV846" s="43"/>
      <c r="AW846" s="695"/>
      <c r="AX846" s="241"/>
      <c r="AY846" s="695"/>
      <c r="AZ846" s="116">
        <f>'[9]2026'!$AZ$848</f>
        <v>13.718400000000001</v>
      </c>
      <c r="BA846" s="695">
        <f t="shared" si="1587"/>
        <v>4.2475286848987171E-3</v>
      </c>
      <c r="BB846" s="43"/>
      <c r="BC846" s="116">
        <f t="shared" si="1588"/>
        <v>0</v>
      </c>
      <c r="BD846" s="43">
        <f t="shared" si="1589"/>
        <v>0</v>
      </c>
      <c r="BE846" s="116">
        <f t="shared" ref="BE846" si="1621">BH846</f>
        <v>0</v>
      </c>
      <c r="BF846" s="43"/>
      <c r="BG846" s="43"/>
      <c r="BH846" s="116">
        <f t="shared" si="1620"/>
        <v>0</v>
      </c>
      <c r="BI846" s="43"/>
      <c r="BJ846" s="116">
        <f t="shared" ref="BJ846:BJ853" si="1622">BK846+BL846+BM846</f>
        <v>0</v>
      </c>
      <c r="BK846" s="43"/>
      <c r="BL846" s="116"/>
      <c r="BM846" s="43"/>
      <c r="BN846" s="116">
        <f t="shared" si="1594"/>
        <v>0</v>
      </c>
      <c r="BO846" s="116"/>
      <c r="BP846" s="43"/>
      <c r="BQ846" s="43"/>
      <c r="BR846" s="116">
        <f t="shared" si="1616"/>
        <v>0</v>
      </c>
      <c r="BS846" s="43"/>
      <c r="BT846" s="116"/>
      <c r="BU846" s="116">
        <f t="shared" si="1617"/>
        <v>0</v>
      </c>
      <c r="BV846" s="43"/>
      <c r="BW846" s="43"/>
      <c r="BX846" s="43"/>
      <c r="BY846" s="171">
        <f t="shared" si="1618"/>
        <v>0</v>
      </c>
      <c r="BZ846" s="43"/>
      <c r="CE846" s="695"/>
    </row>
    <row r="847" spans="1:12295" s="69" customFormat="1" ht="108" hidden="1" customHeight="1" x14ac:dyDescent="0.25">
      <c r="A847" s="564"/>
      <c r="B847" s="204" t="s">
        <v>12</v>
      </c>
      <c r="C847" s="119" t="s">
        <v>530</v>
      </c>
      <c r="D847" s="171">
        <f>H847</f>
        <v>11764</v>
      </c>
      <c r="E847" s="241"/>
      <c r="F847" s="241"/>
      <c r="G847" s="240"/>
      <c r="H847" s="171">
        <v>11764</v>
      </c>
      <c r="I847" s="240"/>
      <c r="J847" s="240">
        <v>0</v>
      </c>
      <c r="K847" s="171">
        <f>S847</f>
        <v>0</v>
      </c>
      <c r="L847" s="695">
        <f t="shared" si="1529"/>
        <v>0</v>
      </c>
      <c r="M847" s="240"/>
      <c r="N847" s="114"/>
      <c r="O847" s="111"/>
      <c r="P847" s="114"/>
      <c r="Q847" s="111"/>
      <c r="R847" s="743"/>
      <c r="S847" s="171">
        <v>0</v>
      </c>
      <c r="T847" s="695">
        <f t="shared" ref="T847:T849" si="1623">S847/H847</f>
        <v>0</v>
      </c>
      <c r="U847" s="111"/>
      <c r="V847" s="111"/>
      <c r="W847" s="111"/>
      <c r="X847" s="111"/>
      <c r="Y847" s="111"/>
      <c r="Z847" s="111"/>
      <c r="AA847" s="111"/>
      <c r="AB847" s="111"/>
      <c r="AC847" s="111"/>
      <c r="AD847" s="114"/>
      <c r="AE847" s="171">
        <f t="shared" ref="AE847:AE850" si="1624">AM847</f>
        <v>4063.5330899999999</v>
      </c>
      <c r="AF847" s="695">
        <f t="shared" si="1532"/>
        <v>0.34542103791227474</v>
      </c>
      <c r="AG847" s="240"/>
      <c r="AH847" s="695"/>
      <c r="AI847" s="111"/>
      <c r="AJ847" s="114"/>
      <c r="AK847" s="111"/>
      <c r="AL847" s="114"/>
      <c r="AM847" s="116">
        <f>'[9]2026'!$AM$849</f>
        <v>4063.5330899999999</v>
      </c>
      <c r="AN847" s="743">
        <f t="shared" si="1610"/>
        <v>0.34542103791227474</v>
      </c>
      <c r="AO847" s="111">
        <v>0</v>
      </c>
      <c r="AP847" s="111">
        <f>AR847-AE847</f>
        <v>0</v>
      </c>
      <c r="AQ847" s="114"/>
      <c r="AR847" s="171">
        <f t="shared" si="1614"/>
        <v>4063.5330899999999</v>
      </c>
      <c r="AS847" s="695">
        <f t="shared" si="1535"/>
        <v>0.34542103791227474</v>
      </c>
      <c r="AT847" s="241"/>
      <c r="AU847" s="695"/>
      <c r="AV847" s="43"/>
      <c r="AW847" s="695"/>
      <c r="AX847" s="241"/>
      <c r="AY847" s="695"/>
      <c r="AZ847" s="116">
        <f>'[9]2026'!$AZ$849</f>
        <v>4063.5330899999999</v>
      </c>
      <c r="BA847" s="695">
        <f t="shared" si="1587"/>
        <v>0.34542103791227474</v>
      </c>
      <c r="BB847" s="628"/>
      <c r="BC847" s="116"/>
      <c r="BD847" s="43"/>
      <c r="BE847" s="116"/>
      <c r="BF847" s="43"/>
      <c r="BG847" s="43"/>
      <c r="BH847" s="116"/>
      <c r="BI847" s="43"/>
      <c r="BJ847" s="116"/>
      <c r="BK847" s="43"/>
      <c r="BL847" s="116"/>
      <c r="BM847" s="43"/>
      <c r="BN847" s="628">
        <f>BS847</f>
        <v>0</v>
      </c>
      <c r="BO847" s="43"/>
      <c r="BP847" s="43"/>
      <c r="BQ847" s="43"/>
      <c r="BR847" s="116"/>
      <c r="BS847" s="628">
        <v>0</v>
      </c>
      <c r="BT847" s="628">
        <f>BU847-BN847</f>
        <v>22734.4051</v>
      </c>
      <c r="BU847" s="628">
        <f>BZ847</f>
        <v>22734.4051</v>
      </c>
      <c r="BV847" s="43"/>
      <c r="BW847" s="43"/>
      <c r="BX847" s="43"/>
      <c r="BY847" s="116"/>
      <c r="BZ847" s="560">
        <v>22734.4051</v>
      </c>
      <c r="CE847" s="695"/>
    </row>
    <row r="848" spans="1:12295" s="69" customFormat="1" ht="181.5" hidden="1" customHeight="1" x14ac:dyDescent="0.25">
      <c r="A848" s="564"/>
      <c r="B848" s="204" t="s">
        <v>13</v>
      </c>
      <c r="C848" s="119" t="s">
        <v>531</v>
      </c>
      <c r="D848" s="171">
        <f>H848</f>
        <v>9700</v>
      </c>
      <c r="E848" s="241"/>
      <c r="F848" s="241"/>
      <c r="G848" s="240"/>
      <c r="H848" s="171">
        <v>9700</v>
      </c>
      <c r="I848" s="240"/>
      <c r="J848" s="240"/>
      <c r="K848" s="171">
        <f t="shared" ref="K848:K850" si="1625">S848</f>
        <v>1089.9495999999999</v>
      </c>
      <c r="L848" s="695">
        <f t="shared" si="1529"/>
        <v>0.11236593814432989</v>
      </c>
      <c r="M848" s="240"/>
      <c r="N848" s="114"/>
      <c r="O848" s="111"/>
      <c r="P848" s="114"/>
      <c r="Q848" s="111"/>
      <c r="R848" s="743"/>
      <c r="S848" s="171">
        <v>1089.9495999999999</v>
      </c>
      <c r="T848" s="695">
        <f t="shared" si="1623"/>
        <v>0.11236593814432989</v>
      </c>
      <c r="U848" s="111"/>
      <c r="V848" s="111"/>
      <c r="W848" s="111"/>
      <c r="X848" s="111"/>
      <c r="Y848" s="111"/>
      <c r="Z848" s="111"/>
      <c r="AA848" s="111"/>
      <c r="AB848" s="111"/>
      <c r="AC848" s="111"/>
      <c r="AD848" s="114"/>
      <c r="AE848" s="171">
        <f t="shared" si="1624"/>
        <v>1243.3980200000001</v>
      </c>
      <c r="AF848" s="695">
        <f t="shared" si="1532"/>
        <v>0.12818536288659796</v>
      </c>
      <c r="AG848" s="240"/>
      <c r="AH848" s="695"/>
      <c r="AI848" s="111"/>
      <c r="AJ848" s="114"/>
      <c r="AK848" s="111"/>
      <c r="AL848" s="114"/>
      <c r="AM848" s="116">
        <f>'[9]2026'!$AM$850</f>
        <v>1243.3980200000001</v>
      </c>
      <c r="AN848" s="743">
        <f t="shared" si="1610"/>
        <v>0.12818536288659796</v>
      </c>
      <c r="AO848" s="111"/>
      <c r="AP848" s="111"/>
      <c r="AQ848" s="114"/>
      <c r="AR848" s="171">
        <f t="shared" si="1614"/>
        <v>6736.9523300000001</v>
      </c>
      <c r="AS848" s="695">
        <f t="shared" si="1535"/>
        <v>0.69453116804123716</v>
      </c>
      <c r="AT848" s="241"/>
      <c r="AU848" s="695"/>
      <c r="AV848" s="43"/>
      <c r="AW848" s="695"/>
      <c r="AX848" s="241"/>
      <c r="AY848" s="695"/>
      <c r="AZ848" s="116">
        <f>'[9]2026'!$AZ$850</f>
        <v>6736.9523300000001</v>
      </c>
      <c r="BA848" s="695">
        <f t="shared" si="1587"/>
        <v>0.69453116804123716</v>
      </c>
      <c r="BB848" s="986"/>
      <c r="BC848" s="116"/>
      <c r="BD848" s="43"/>
      <c r="BE848" s="116"/>
      <c r="BF848" s="43"/>
      <c r="BG848" s="43"/>
      <c r="BH848" s="116"/>
      <c r="BI848" s="43"/>
      <c r="BJ848" s="116"/>
      <c r="BK848" s="43"/>
      <c r="BL848" s="116"/>
      <c r="BM848" s="43"/>
      <c r="BN848" s="986"/>
      <c r="BO848" s="43"/>
      <c r="BP848" s="43"/>
      <c r="BQ848" s="43"/>
      <c r="BR848" s="116"/>
      <c r="BS848" s="986"/>
      <c r="BT848" s="986"/>
      <c r="BU848" s="986"/>
      <c r="BV848" s="43"/>
      <c r="BW848" s="43"/>
      <c r="BX848" s="43"/>
      <c r="BY848" s="116"/>
      <c r="BZ848" s="986"/>
      <c r="CE848" s="695"/>
    </row>
    <row r="849" spans="1:83" s="69" customFormat="1" ht="181.5" hidden="1" customHeight="1" x14ac:dyDescent="0.25">
      <c r="A849" s="564"/>
      <c r="B849" s="204" t="s">
        <v>14</v>
      </c>
      <c r="C849" s="119" t="s">
        <v>532</v>
      </c>
      <c r="D849" s="171">
        <f>H849</f>
        <v>0</v>
      </c>
      <c r="E849" s="171">
        <f t="shared" ref="E849:F849" si="1626">I849</f>
        <v>0</v>
      </c>
      <c r="F849" s="171">
        <f t="shared" si="1626"/>
        <v>0</v>
      </c>
      <c r="G849" s="171">
        <v>0</v>
      </c>
      <c r="H849" s="171">
        <v>0</v>
      </c>
      <c r="I849" s="240"/>
      <c r="J849" s="240"/>
      <c r="K849" s="171">
        <f t="shared" si="1625"/>
        <v>0</v>
      </c>
      <c r="L849" s="695" t="e">
        <f t="shared" si="1529"/>
        <v>#DIV/0!</v>
      </c>
      <c r="M849" s="240"/>
      <c r="N849" s="114"/>
      <c r="O849" s="111"/>
      <c r="P849" s="114"/>
      <c r="Q849" s="111"/>
      <c r="R849" s="743"/>
      <c r="S849" s="171"/>
      <c r="T849" s="695" t="e">
        <f t="shared" si="1623"/>
        <v>#DIV/0!</v>
      </c>
      <c r="U849" s="111"/>
      <c r="V849" s="111"/>
      <c r="W849" s="111"/>
      <c r="X849" s="111"/>
      <c r="Y849" s="111"/>
      <c r="Z849" s="111"/>
      <c r="AA849" s="111"/>
      <c r="AB849" s="111"/>
      <c r="AC849" s="111"/>
      <c r="AD849" s="114"/>
      <c r="AE849" s="171">
        <f t="shared" si="1624"/>
        <v>0</v>
      </c>
      <c r="AF849" s="695" t="e">
        <f t="shared" si="1532"/>
        <v>#DIV/0!</v>
      </c>
      <c r="AG849" s="240"/>
      <c r="AH849" s="695"/>
      <c r="AI849" s="111"/>
      <c r="AJ849" s="114"/>
      <c r="AK849" s="111"/>
      <c r="AL849" s="114"/>
      <c r="AM849" s="116"/>
      <c r="AN849" s="743" t="e">
        <f t="shared" si="1610"/>
        <v>#DIV/0!</v>
      </c>
      <c r="AO849" s="111"/>
      <c r="AP849" s="111"/>
      <c r="AQ849" s="114"/>
      <c r="AR849" s="171">
        <f t="shared" si="1614"/>
        <v>0</v>
      </c>
      <c r="AS849" s="695" t="e">
        <f t="shared" si="1535"/>
        <v>#DIV/0!</v>
      </c>
      <c r="AT849" s="241"/>
      <c r="AU849" s="695"/>
      <c r="AV849" s="43"/>
      <c r="AW849" s="695"/>
      <c r="AX849" s="241"/>
      <c r="AY849" s="695"/>
      <c r="AZ849" s="116"/>
      <c r="BA849" s="695" t="e">
        <f t="shared" si="1587"/>
        <v>#DIV/0!</v>
      </c>
      <c r="BB849" s="986"/>
      <c r="BC849" s="116"/>
      <c r="BD849" s="43"/>
      <c r="BE849" s="116"/>
      <c r="BF849" s="43"/>
      <c r="BG849" s="43"/>
      <c r="BH849" s="116"/>
      <c r="BI849" s="43"/>
      <c r="BJ849" s="116"/>
      <c r="BK849" s="43"/>
      <c r="BL849" s="116"/>
      <c r="BM849" s="43"/>
      <c r="BN849" s="986"/>
      <c r="BO849" s="43"/>
      <c r="BP849" s="43"/>
      <c r="BQ849" s="43"/>
      <c r="BR849" s="116"/>
      <c r="BS849" s="986"/>
      <c r="BT849" s="986"/>
      <c r="BU849" s="986"/>
      <c r="BV849" s="43"/>
      <c r="BW849" s="43"/>
      <c r="BX849" s="43"/>
      <c r="BY849" s="116"/>
      <c r="BZ849" s="986"/>
      <c r="CE849" s="695"/>
    </row>
    <row r="850" spans="1:83" s="69" customFormat="1" ht="181.5" hidden="1" customHeight="1" x14ac:dyDescent="0.25">
      <c r="A850" s="564"/>
      <c r="B850" s="204" t="s">
        <v>282</v>
      </c>
      <c r="C850" s="119" t="s">
        <v>533</v>
      </c>
      <c r="D850" s="171">
        <f>H850</f>
        <v>0</v>
      </c>
      <c r="E850" s="241"/>
      <c r="F850" s="241"/>
      <c r="G850" s="240"/>
      <c r="H850" s="171">
        <v>0</v>
      </c>
      <c r="I850" s="240"/>
      <c r="J850" s="240"/>
      <c r="K850" s="171">
        <f t="shared" si="1625"/>
        <v>0</v>
      </c>
      <c r="L850" s="695" t="e">
        <f t="shared" si="1529"/>
        <v>#DIV/0!</v>
      </c>
      <c r="M850" s="240"/>
      <c r="N850" s="114"/>
      <c r="O850" s="111"/>
      <c r="P850" s="114"/>
      <c r="Q850" s="111"/>
      <c r="R850" s="743"/>
      <c r="S850" s="171"/>
      <c r="T850" s="695" t="e">
        <f t="shared" ref="T850" si="1627">S850/H850</f>
        <v>#DIV/0!</v>
      </c>
      <c r="U850" s="111"/>
      <c r="V850" s="111"/>
      <c r="W850" s="111"/>
      <c r="X850" s="111"/>
      <c r="Y850" s="111"/>
      <c r="Z850" s="111"/>
      <c r="AA850" s="111"/>
      <c r="AB850" s="111"/>
      <c r="AC850" s="111"/>
      <c r="AD850" s="114"/>
      <c r="AE850" s="171">
        <f t="shared" si="1624"/>
        <v>0</v>
      </c>
      <c r="AF850" s="695" t="e">
        <f t="shared" si="1532"/>
        <v>#DIV/0!</v>
      </c>
      <c r="AG850" s="240"/>
      <c r="AH850" s="695"/>
      <c r="AI850" s="111"/>
      <c r="AJ850" s="114"/>
      <c r="AK850" s="111"/>
      <c r="AL850" s="114"/>
      <c r="AM850" s="116"/>
      <c r="AN850" s="743" t="e">
        <f t="shared" si="1610"/>
        <v>#DIV/0!</v>
      </c>
      <c r="AO850" s="111"/>
      <c r="AP850" s="111"/>
      <c r="AQ850" s="114"/>
      <c r="AR850" s="171">
        <f t="shared" si="1614"/>
        <v>0</v>
      </c>
      <c r="AS850" s="695" t="e">
        <f t="shared" si="1535"/>
        <v>#DIV/0!</v>
      </c>
      <c r="AT850" s="241"/>
      <c r="AU850" s="695"/>
      <c r="AV850" s="43"/>
      <c r="AW850" s="695"/>
      <c r="AX850" s="241"/>
      <c r="AY850" s="695"/>
      <c r="AZ850" s="116"/>
      <c r="BA850" s="695" t="e">
        <f t="shared" si="1587"/>
        <v>#DIV/0!</v>
      </c>
      <c r="BB850" s="986"/>
      <c r="BC850" s="116"/>
      <c r="BD850" s="43"/>
      <c r="BE850" s="116"/>
      <c r="BF850" s="43"/>
      <c r="BG850" s="43"/>
      <c r="BH850" s="116"/>
      <c r="BI850" s="43"/>
      <c r="BJ850" s="116"/>
      <c r="BK850" s="43"/>
      <c r="BL850" s="116"/>
      <c r="BM850" s="43"/>
      <c r="BN850" s="986"/>
      <c r="BO850" s="43"/>
      <c r="BP850" s="43"/>
      <c r="BQ850" s="43"/>
      <c r="BR850" s="116"/>
      <c r="BS850" s="986"/>
      <c r="BT850" s="986"/>
      <c r="BU850" s="986"/>
      <c r="BV850" s="43"/>
      <c r="BW850" s="43"/>
      <c r="BX850" s="43"/>
      <c r="BY850" s="116"/>
      <c r="BZ850" s="986"/>
      <c r="CE850" s="695"/>
    </row>
    <row r="851" spans="1:83" s="69" customFormat="1" ht="217.5" hidden="1" customHeight="1" x14ac:dyDescent="0.25">
      <c r="A851" s="564"/>
      <c r="B851" s="224"/>
      <c r="C851" s="99"/>
      <c r="D851" s="240"/>
      <c r="E851" s="240"/>
      <c r="F851" s="240"/>
      <c r="G851" s="240"/>
      <c r="H851" s="240"/>
      <c r="I851" s="240"/>
      <c r="J851" s="240"/>
      <c r="K851" s="240"/>
      <c r="L851" s="695"/>
      <c r="M851" s="240"/>
      <c r="N851" s="695"/>
      <c r="O851" s="111"/>
      <c r="P851" s="114"/>
      <c r="Q851" s="111"/>
      <c r="R851" s="743"/>
      <c r="S851" s="111"/>
      <c r="T851" s="114"/>
      <c r="U851" s="111"/>
      <c r="V851" s="111"/>
      <c r="W851" s="111"/>
      <c r="X851" s="111"/>
      <c r="Y851" s="111"/>
      <c r="Z851" s="111"/>
      <c r="AA851" s="111"/>
      <c r="AB851" s="111"/>
      <c r="AC851" s="111"/>
      <c r="AD851" s="114"/>
      <c r="AE851" s="240"/>
      <c r="AF851" s="695" t="e">
        <f t="shared" si="1532"/>
        <v>#DIV/0!</v>
      </c>
      <c r="AG851" s="240"/>
      <c r="AH851" s="695"/>
      <c r="AI851" s="111"/>
      <c r="AJ851" s="114"/>
      <c r="AK851" s="111"/>
      <c r="AL851" s="114"/>
      <c r="AM851" s="111"/>
      <c r="AN851" s="743"/>
      <c r="AO851" s="111"/>
      <c r="AP851" s="111"/>
      <c r="AQ851" s="114"/>
      <c r="AR851" s="171">
        <f t="shared" si="1614"/>
        <v>0</v>
      </c>
      <c r="AS851" s="695" t="e">
        <f t="shared" si="1535"/>
        <v>#DIV/0!</v>
      </c>
      <c r="AT851" s="241"/>
      <c r="AU851" s="695"/>
      <c r="AV851" s="43"/>
      <c r="AW851" s="695"/>
      <c r="AX851" s="241"/>
      <c r="AY851" s="695"/>
      <c r="AZ851" s="116"/>
      <c r="BA851" s="695"/>
      <c r="BB851" s="916"/>
      <c r="BC851" s="116"/>
      <c r="BD851" s="43"/>
      <c r="BE851" s="116"/>
      <c r="BF851" s="43"/>
      <c r="BG851" s="43"/>
      <c r="BH851" s="116"/>
      <c r="BI851" s="43"/>
      <c r="BJ851" s="116"/>
      <c r="BK851" s="43"/>
      <c r="BL851" s="116"/>
      <c r="BM851" s="43"/>
      <c r="BN851" s="916"/>
      <c r="BO851" s="43"/>
      <c r="BP851" s="43"/>
      <c r="BQ851" s="43"/>
      <c r="BR851" s="116"/>
      <c r="BS851" s="916"/>
      <c r="BT851" s="916"/>
      <c r="BU851" s="916"/>
      <c r="BV851" s="43"/>
      <c r="BW851" s="43"/>
      <c r="BX851" s="43"/>
      <c r="BY851" s="116"/>
      <c r="BZ851" s="916"/>
      <c r="CE851" s="695"/>
    </row>
    <row r="852" spans="1:83" s="69" customFormat="1" ht="217.5" customHeight="1" x14ac:dyDescent="0.25">
      <c r="A852" s="564"/>
      <c r="B852" s="224" t="s">
        <v>8</v>
      </c>
      <c r="C852" s="99" t="s">
        <v>440</v>
      </c>
      <c r="D852" s="240">
        <f>I852</f>
        <v>200000</v>
      </c>
      <c r="E852" s="240"/>
      <c r="F852" s="240"/>
      <c r="G852" s="240"/>
      <c r="H852" s="240"/>
      <c r="I852" s="240">
        <v>200000</v>
      </c>
      <c r="J852" s="240"/>
      <c r="K852" s="240">
        <f>U852</f>
        <v>16292.399170000001</v>
      </c>
      <c r="L852" s="695">
        <f>K852/D852</f>
        <v>8.1461995849999996E-2</v>
      </c>
      <c r="M852" s="240"/>
      <c r="N852" s="695"/>
      <c r="O852" s="111"/>
      <c r="P852" s="114"/>
      <c r="Q852" s="111"/>
      <c r="R852" s="743"/>
      <c r="S852" s="111"/>
      <c r="T852" s="114"/>
      <c r="U852" s="111">
        <v>16292.399170000001</v>
      </c>
      <c r="V852" s="111"/>
      <c r="W852" s="111"/>
      <c r="X852" s="111"/>
      <c r="Y852" s="111"/>
      <c r="Z852" s="111"/>
      <c r="AA852" s="111"/>
      <c r="AB852" s="111"/>
      <c r="AC852" s="111"/>
      <c r="AD852" s="695">
        <f>U852/I852</f>
        <v>8.1461995849999996E-2</v>
      </c>
      <c r="AE852" s="240">
        <f>AO852</f>
        <v>4623.2543500000002</v>
      </c>
      <c r="AF852" s="695">
        <f t="shared" si="1532"/>
        <v>2.311627175E-2</v>
      </c>
      <c r="AG852" s="240"/>
      <c r="AH852" s="695"/>
      <c r="AI852" s="111"/>
      <c r="AJ852" s="114"/>
      <c r="AK852" s="111"/>
      <c r="AL852" s="114"/>
      <c r="AM852" s="111"/>
      <c r="AN852" s="743"/>
      <c r="AO852" s="111">
        <f>4623.25435</f>
        <v>4623.2543500000002</v>
      </c>
      <c r="AP852" s="111"/>
      <c r="AQ852" s="695">
        <f>AO852/D852</f>
        <v>2.311627175E-2</v>
      </c>
      <c r="AR852" s="240">
        <f>BB852</f>
        <v>200000</v>
      </c>
      <c r="AS852" s="695">
        <f t="shared" si="1535"/>
        <v>1</v>
      </c>
      <c r="AT852" s="241"/>
      <c r="AU852" s="695"/>
      <c r="AV852" s="43"/>
      <c r="AW852" s="695"/>
      <c r="AX852" s="241"/>
      <c r="AY852" s="695"/>
      <c r="AZ852" s="116"/>
      <c r="BA852" s="695"/>
      <c r="BB852" s="1021">
        <v>200000</v>
      </c>
      <c r="BC852" s="116"/>
      <c r="BD852" s="43"/>
      <c r="BE852" s="116"/>
      <c r="BF852" s="43"/>
      <c r="BG852" s="43"/>
      <c r="BH852" s="116"/>
      <c r="BI852" s="43"/>
      <c r="BJ852" s="116"/>
      <c r="BK852" s="43"/>
      <c r="BL852" s="116"/>
      <c r="BM852" s="43"/>
      <c r="BN852" s="1021"/>
      <c r="BO852" s="43"/>
      <c r="BP852" s="43"/>
      <c r="BQ852" s="43"/>
      <c r="BR852" s="116"/>
      <c r="BS852" s="1021"/>
      <c r="BT852" s="1021"/>
      <c r="BU852" s="1021"/>
      <c r="BV852" s="43"/>
      <c r="BW852" s="43"/>
      <c r="BX852" s="43"/>
      <c r="BY852" s="116"/>
      <c r="BZ852" s="1021"/>
      <c r="CE852" s="695">
        <f>BB852/D852</f>
        <v>1</v>
      </c>
    </row>
    <row r="853" spans="1:83" s="830" customFormat="1" ht="92.25" customHeight="1" x14ac:dyDescent="0.25">
      <c r="B853" s="1062" t="s">
        <v>352</v>
      </c>
      <c r="C853" s="1062"/>
      <c r="D853" s="887">
        <f>E853+G853+H853+I853</f>
        <v>2084273.3457899997</v>
      </c>
      <c r="E853" s="887">
        <f>E793</f>
        <v>0</v>
      </c>
      <c r="F853" s="887">
        <f>F793</f>
        <v>0</v>
      </c>
      <c r="G853" s="887">
        <f>G793</f>
        <v>758008.66200999997</v>
      </c>
      <c r="H853" s="887">
        <f>H793</f>
        <v>1126264.6837799998</v>
      </c>
      <c r="I853" s="887">
        <f>I852</f>
        <v>200000</v>
      </c>
      <c r="J853" s="887">
        <f>K853-D853</f>
        <v>-1752649.7322199997</v>
      </c>
      <c r="K853" s="887">
        <f>M853+Q853+S853+U853</f>
        <v>331623.61356999999</v>
      </c>
      <c r="L853" s="832">
        <f t="shared" si="1529"/>
        <v>0.15910754423830387</v>
      </c>
      <c r="M853" s="887">
        <f>M793</f>
        <v>0</v>
      </c>
      <c r="N853" s="832">
        <v>0</v>
      </c>
      <c r="O853" s="831">
        <f>O793</f>
        <v>0</v>
      </c>
      <c r="P853" s="832">
        <v>0</v>
      </c>
      <c r="Q853" s="831">
        <f>Q793</f>
        <v>41365.753239999998</v>
      </c>
      <c r="R853" s="833">
        <f t="shared" si="1553"/>
        <v>1.9846606647613767E-2</v>
      </c>
      <c r="S853" s="831">
        <f>S793</f>
        <v>273965.46116000001</v>
      </c>
      <c r="T853" s="833">
        <f>S853/H853</f>
        <v>0.24325140005323592</v>
      </c>
      <c r="U853" s="831">
        <f>U852</f>
        <v>16292.399170000001</v>
      </c>
      <c r="V853" s="831">
        <f t="shared" si="1548"/>
        <v>0</v>
      </c>
      <c r="W853" s="831"/>
      <c r="X853" s="831"/>
      <c r="Y853" s="831"/>
      <c r="Z853" s="831">
        <f t="shared" si="1549"/>
        <v>1326264.6837799998</v>
      </c>
      <c r="AA853" s="831">
        <f>E853</f>
        <v>0</v>
      </c>
      <c r="AB853" s="831">
        <f t="shared" si="1619"/>
        <v>1126264.6837799998</v>
      </c>
      <c r="AC853" s="831">
        <f>I853</f>
        <v>200000</v>
      </c>
      <c r="AD853" s="833">
        <v>0</v>
      </c>
      <c r="AE853" s="887">
        <f>AG853+AK853+AM853+AO853</f>
        <v>337461.00321999996</v>
      </c>
      <c r="AF853" s="832">
        <f t="shared" si="1532"/>
        <v>0.16190822758523188</v>
      </c>
      <c r="AG853" s="887">
        <f>AG793</f>
        <v>0</v>
      </c>
      <c r="AH853" s="832" t="e">
        <f t="shared" ref="AH853:AH858" si="1628">AG853/E853</f>
        <v>#DIV/0!</v>
      </c>
      <c r="AI853" s="831">
        <f>AI793</f>
        <v>0</v>
      </c>
      <c r="AJ853" s="832">
        <v>0</v>
      </c>
      <c r="AK853" s="831">
        <f>AK793</f>
        <v>41365.753239999998</v>
      </c>
      <c r="AL853" s="832">
        <f>AK853/G853</f>
        <v>5.4571610211301629E-2</v>
      </c>
      <c r="AM853" s="831">
        <f>AM793</f>
        <v>291471.99562999996</v>
      </c>
      <c r="AN853" s="832">
        <f>AM853/H853</f>
        <v>0.25879529015484515</v>
      </c>
      <c r="AO853" s="831">
        <f>AO852</f>
        <v>4623.2543500000002</v>
      </c>
      <c r="AP853" s="831">
        <f>AR853-AE853</f>
        <v>1667547.6930300002</v>
      </c>
      <c r="AQ853" s="832">
        <f>AO853/D852</f>
        <v>2.311627175E-2</v>
      </c>
      <c r="AR853" s="887">
        <f>AT853+AX853+AZ853+BB853</f>
        <v>2005008.69625</v>
      </c>
      <c r="AS853" s="832">
        <f t="shared" si="1535"/>
        <v>0.96197012752664834</v>
      </c>
      <c r="AT853" s="887">
        <f>AT793</f>
        <v>0</v>
      </c>
      <c r="AU853" s="832" t="e">
        <f t="shared" si="1536"/>
        <v>#DIV/0!</v>
      </c>
      <c r="AV853" s="831">
        <f>AV795+AV839</f>
        <v>0</v>
      </c>
      <c r="AW853" s="832">
        <v>0</v>
      </c>
      <c r="AX853" s="887">
        <f>AX793</f>
        <v>706057.89763999998</v>
      </c>
      <c r="AY853" s="832">
        <f t="shared" si="1537"/>
        <v>0.93146415473374278</v>
      </c>
      <c r="AZ853" s="831">
        <f>AZ795+AZ839</f>
        <v>1098950.7986099999</v>
      </c>
      <c r="BA853" s="832">
        <f t="shared" si="1587"/>
        <v>0.97574825388439923</v>
      </c>
      <c r="BB853" s="831">
        <f>BB852</f>
        <v>200000</v>
      </c>
      <c r="BC853" s="831">
        <f t="shared" si="1588"/>
        <v>291471.99562999996</v>
      </c>
      <c r="BD853" s="831">
        <f t="shared" si="1589"/>
        <v>4623.2543500000002</v>
      </c>
      <c r="BE853" s="831">
        <f>BF853+BG853+BH853+BI853</f>
        <v>286165.06451999996</v>
      </c>
      <c r="BF853" s="831">
        <f>BF795+BF839</f>
        <v>0</v>
      </c>
      <c r="BG853" s="831">
        <f>BG795+BG839</f>
        <v>0</v>
      </c>
      <c r="BH853" s="831">
        <f>BH795+BH839</f>
        <v>286165.06451999996</v>
      </c>
      <c r="BI853" s="831">
        <f>BI794</f>
        <v>0</v>
      </c>
      <c r="BJ853" s="831">
        <f t="shared" si="1622"/>
        <v>0</v>
      </c>
      <c r="BK853" s="831">
        <f>BK795+BK839</f>
        <v>0</v>
      </c>
      <c r="BL853" s="831">
        <f>BL795+BL839</f>
        <v>0</v>
      </c>
      <c r="BM853" s="831">
        <f>BM795+BM839</f>
        <v>0</v>
      </c>
      <c r="BN853" s="831">
        <f>BO853+BQ853+BR853+BS853</f>
        <v>286165.06451999996</v>
      </c>
      <c r="BO853" s="831">
        <f>BO795+BO839</f>
        <v>0</v>
      </c>
      <c r="BP853" s="831">
        <f>BP795+BP839</f>
        <v>0</v>
      </c>
      <c r="BQ853" s="831">
        <f>BQ795+BQ839</f>
        <v>0</v>
      </c>
      <c r="BR853" s="831">
        <f>BR795+BR839</f>
        <v>286165.06451999996</v>
      </c>
      <c r="BS853" s="831">
        <f>BS795+BS839</f>
        <v>0</v>
      </c>
      <c r="BT853" s="831">
        <f>BU853-BN853</f>
        <v>22734.405099999974</v>
      </c>
      <c r="BU853" s="831">
        <f>BV853+BX853+BY853+BZ853</f>
        <v>308899.46961999993</v>
      </c>
      <c r="BV853" s="831">
        <f>BV795+BV839</f>
        <v>0</v>
      </c>
      <c r="BW853" s="831"/>
      <c r="BX853" s="831">
        <f>BX795+BX839</f>
        <v>0</v>
      </c>
      <c r="BY853" s="831">
        <f>BY795+BY839</f>
        <v>286165.06451999996</v>
      </c>
      <c r="BZ853" s="831">
        <f>BZ847</f>
        <v>22734.4051</v>
      </c>
      <c r="CE853" s="832">
        <f>BB853/I853</f>
        <v>1</v>
      </c>
    </row>
    <row r="854" spans="1:83" s="57" customFormat="1" ht="48.75" customHeight="1" x14ac:dyDescent="0.3">
      <c r="B854" s="1060" t="s">
        <v>198</v>
      </c>
      <c r="C854" s="1060"/>
      <c r="D854" s="168">
        <f>E854+F854+G854+H854+I854</f>
        <v>30707435.176469997</v>
      </c>
      <c r="E854" s="168">
        <f t="shared" ref="E854:J854" si="1629">E855+E856+E857+E858</f>
        <v>8028855.791530001</v>
      </c>
      <c r="F854" s="168">
        <f t="shared" si="1629"/>
        <v>3771226.3802399999</v>
      </c>
      <c r="G854" s="168">
        <f t="shared" si="1629"/>
        <v>15540218.695969999</v>
      </c>
      <c r="H854" s="168">
        <f t="shared" si="1629"/>
        <v>1404450.77978</v>
      </c>
      <c r="I854" s="168">
        <f t="shared" si="1629"/>
        <v>1962683.5289500002</v>
      </c>
      <c r="J854" s="168">
        <f t="shared" si="1629"/>
        <v>-26178161.564580001</v>
      </c>
      <c r="K854" s="168">
        <f>M854+O854+Q854+S854+U854</f>
        <v>4529273.6118900003</v>
      </c>
      <c r="L854" s="695">
        <f t="shared" si="1529"/>
        <v>0.14749762022979437</v>
      </c>
      <c r="M854" s="168">
        <f t="shared" ref="M854:AC854" si="1630">M855+M856+M857+M858</f>
        <v>2341375.8133800002</v>
      </c>
      <c r="N854" s="743">
        <f>M854/E854</f>
        <v>0.2916201105330628</v>
      </c>
      <c r="O854" s="761">
        <f t="shared" ref="O854" si="1631">O855+O856+O857+O858</f>
        <v>964115.58715000004</v>
      </c>
      <c r="P854" s="743">
        <f t="shared" ref="P854:P855" si="1632">O854/F854</f>
        <v>0.25565041446508019</v>
      </c>
      <c r="Q854" s="761">
        <f t="shared" ref="Q854" si="1633">Q855+Q856+Q857+Q858</f>
        <v>547238.25503</v>
      </c>
      <c r="R854" s="743">
        <f>Q854/G854</f>
        <v>3.5214321351340686E-2</v>
      </c>
      <c r="S854" s="761">
        <f t="shared" ref="S854" si="1634">S855+S856+S857+S858</f>
        <v>551251.55716000008</v>
      </c>
      <c r="T854" s="743">
        <f t="shared" ref="T854:T855" si="1635">S854/H854</f>
        <v>0.39250329388285921</v>
      </c>
      <c r="U854" s="628">
        <f t="shared" si="1630"/>
        <v>125292.39917</v>
      </c>
      <c r="V854" s="628" t="e">
        <f t="shared" si="1630"/>
        <v>#REF!</v>
      </c>
      <c r="W854" s="628" t="e">
        <f t="shared" si="1630"/>
        <v>#REF!</v>
      </c>
      <c r="X854" s="628" t="e">
        <f t="shared" si="1630"/>
        <v>#REF!</v>
      </c>
      <c r="Y854" s="628" t="e">
        <f t="shared" si="1630"/>
        <v>#REF!</v>
      </c>
      <c r="Z854" s="628" t="e">
        <f t="shared" si="1630"/>
        <v>#REF!</v>
      </c>
      <c r="AA854" s="628" t="e">
        <f t="shared" si="1630"/>
        <v>#REF!</v>
      </c>
      <c r="AB854" s="628">
        <f t="shared" si="1630"/>
        <v>1404450.77978</v>
      </c>
      <c r="AC854" s="628" t="e">
        <f t="shared" si="1630"/>
        <v>#REF!</v>
      </c>
      <c r="AD854" s="743">
        <f t="shared" ref="AD854:AD858" si="1636">U854/I854</f>
        <v>6.383729079187267E-2</v>
      </c>
      <c r="AE854" s="168">
        <f>AG854+AI854+AK854+AM854+AO854</f>
        <v>3802401.35971</v>
      </c>
      <c r="AF854" s="695">
        <f t="shared" si="1532"/>
        <v>0.12382673244633741</v>
      </c>
      <c r="AG854" s="168">
        <f t="shared" ref="AG854" si="1637">AG855+AG856+AG857+AG858</f>
        <v>2154600.1714699999</v>
      </c>
      <c r="AH854" s="695">
        <f t="shared" si="1628"/>
        <v>0.26835706449516555</v>
      </c>
      <c r="AI854" s="761">
        <f t="shared" ref="AI854" si="1638">AI855+AI856+AI857+AI858</f>
        <v>814963.08170999994</v>
      </c>
      <c r="AJ854" s="695">
        <f t="shared" ref="AJ854:AJ855" si="1639">AI854/F854</f>
        <v>0.21610028132496673</v>
      </c>
      <c r="AK854" s="761">
        <f t="shared" ref="AK854" si="1640">AK855+AK856+AK857+AK858</f>
        <v>407956.60891000001</v>
      </c>
      <c r="AL854" s="695">
        <f t="shared" ref="AL854:AL857" si="1641">AK854/G854</f>
        <v>2.6251664593098311E-2</v>
      </c>
      <c r="AM854" s="761">
        <f t="shared" ref="AM854" si="1642">AM855+AM856+AM857+AM858</f>
        <v>311258.24326999998</v>
      </c>
      <c r="AN854" s="695">
        <f t="shared" ref="AN854:AN855" si="1643">AM854/H854</f>
        <v>0.22162274944142718</v>
      </c>
      <c r="AO854" s="628">
        <f>AO855+AO856+AO857+AO858</f>
        <v>113623.25435</v>
      </c>
      <c r="AP854" s="628">
        <f>AP855+AP856+AP857+AP858</f>
        <v>23084893.626290001</v>
      </c>
      <c r="AQ854" s="695">
        <f t="shared" ref="AQ854:AQ855" si="1644">AO854/I854</f>
        <v>5.7891785748457554E-2</v>
      </c>
      <c r="AR854" s="168">
        <f>AT854+AV854+AX854+AZ854+BB854</f>
        <v>27076957.171939999</v>
      </c>
      <c r="AS854" s="695">
        <f t="shared" si="1535"/>
        <v>0.88177202089115203</v>
      </c>
      <c r="AT854" s="168">
        <f>AT855+AT856+AT857+AT858</f>
        <v>8028855.791530001</v>
      </c>
      <c r="AU854" s="695">
        <f t="shared" si="1536"/>
        <v>1</v>
      </c>
      <c r="AV854" s="628">
        <f>AV855+AV856+AV857+AV858</f>
        <v>3771226.3802399999</v>
      </c>
      <c r="AW854" s="695">
        <f t="shared" si="1546"/>
        <v>1</v>
      </c>
      <c r="AX854" s="168">
        <f>AX855+AX856+AX857+AX858</f>
        <v>12288016.008439999</v>
      </c>
      <c r="AY854" s="695">
        <f t="shared" si="1537"/>
        <v>0.79072349294714983</v>
      </c>
      <c r="AZ854" s="628">
        <f>AZ855+AZ856+AZ857+AZ858</f>
        <v>1377136.8946099998</v>
      </c>
      <c r="BA854" s="695">
        <f t="shared" si="1587"/>
        <v>0.98055190999696074</v>
      </c>
      <c r="BB854" s="628">
        <f>BB855+BB856+BB857+BB858</f>
        <v>1611722.0971199998</v>
      </c>
      <c r="BC854" s="628">
        <f t="shared" si="1588"/>
        <v>311258.24326999998</v>
      </c>
      <c r="BD854" s="628" t="e">
        <f>BD855</f>
        <v>#REF!</v>
      </c>
      <c r="BE854" s="628" t="e">
        <f>BF854+BG854+BH854+BI854</f>
        <v>#REF!</v>
      </c>
      <c r="BF854" s="628" t="e">
        <f>BF855+BF856+BF857+BF858</f>
        <v>#REF!</v>
      </c>
      <c r="BG854" s="628">
        <f>BG855+BG856+BG857+BG858</f>
        <v>0</v>
      </c>
      <c r="BH854" s="628" t="e">
        <f>BH855+BH856+BH857+BH858</f>
        <v>#REF!</v>
      </c>
      <c r="BI854" s="628" t="e">
        <f>BI855+BI856+BI857+BI858</f>
        <v>#REF!</v>
      </c>
      <c r="BJ854" s="628" t="e">
        <f>BK854+BL854+BM854</f>
        <v>#REF!</v>
      </c>
      <c r="BK854" s="628" t="e">
        <f>BK855+BK856+BK857+BK858</f>
        <v>#REF!</v>
      </c>
      <c r="BL854" s="628" t="e">
        <f>BL853+BL786+#REF!+BL297</f>
        <v>#REF!</v>
      </c>
      <c r="BM854" s="628" t="e">
        <f>BM853+BM786+#REF!+BM297</f>
        <v>#REF!</v>
      </c>
      <c r="BN854" s="628">
        <f>BO854+BP854+BQ854+BR854+BS854</f>
        <v>16525303.55909</v>
      </c>
      <c r="BO854" s="628">
        <f>BO855+BO856+BO857+BO858</f>
        <v>6709939.1561000003</v>
      </c>
      <c r="BP854" s="628">
        <f t="shared" ref="BP854:BQ854" si="1645">BP855+BP856+BP857+BP858</f>
        <v>0</v>
      </c>
      <c r="BQ854" s="628">
        <f t="shared" si="1645"/>
        <v>8318099.3384699998</v>
      </c>
      <c r="BR854" s="628">
        <f>BR855+BR856+BR857+BR858</f>
        <v>286165.06451999996</v>
      </c>
      <c r="BS854" s="628">
        <f>BS855+BS856+BS857+BS858</f>
        <v>1211100</v>
      </c>
      <c r="BT854" s="628">
        <f>BT855+BT856+BT857+BT858</f>
        <v>100920.50109999999</v>
      </c>
      <c r="BU854" s="628">
        <f>BV854+BW854+BX854+BY854+BZ854</f>
        <v>16626224.06019</v>
      </c>
      <c r="BV854" s="533">
        <f>BV855+BV856+BV857+BV858</f>
        <v>6709939.1561000003</v>
      </c>
      <c r="BW854" s="540">
        <f>BW855+BW856+BW857+BW858</f>
        <v>0</v>
      </c>
      <c r="BX854" s="439">
        <f>BX855+BX856+BX857+BX858</f>
        <v>8318099.3384699998</v>
      </c>
      <c r="BY854" s="439">
        <f>BY855+BY856+BY857+BY858</f>
        <v>564351.16051999992</v>
      </c>
      <c r="BZ854" s="439">
        <f>BZ855+BZ856+BZ857+BZ858</f>
        <v>1033834.4051</v>
      </c>
      <c r="CE854" s="695">
        <f t="shared" si="1604"/>
        <v>0.82118287199477424</v>
      </c>
    </row>
    <row r="855" spans="1:83" s="50" customFormat="1" ht="42.75" customHeight="1" x14ac:dyDescent="0.25">
      <c r="B855" s="1052" t="s">
        <v>267</v>
      </c>
      <c r="C855" s="1052"/>
      <c r="D855" s="166">
        <f>E855+F855+G855+H855+I855</f>
        <v>21021795.116470002</v>
      </c>
      <c r="E855" s="166">
        <f>E853+E787+E312+E313</f>
        <v>5440397.8926500008</v>
      </c>
      <c r="F855" s="166">
        <f>F853+F787+F312+F313</f>
        <v>3771226.3802399999</v>
      </c>
      <c r="G855" s="166">
        <f>G853+G787+G312+G313</f>
        <v>8626640.0460399985</v>
      </c>
      <c r="H855" s="166">
        <f>H853+H787+H312+H313</f>
        <v>1404450.77978</v>
      </c>
      <c r="I855" s="166">
        <f>I853+I787+I312+I313</f>
        <v>1779080.0177600002</v>
      </c>
      <c r="J855" s="166">
        <f>J853+J787+J295+J306</f>
        <v>-17818620.075460002</v>
      </c>
      <c r="K855" s="166">
        <f>M855+O855+Q855+S855+U855</f>
        <v>3203175.0410100007</v>
      </c>
      <c r="L855" s="695">
        <f t="shared" si="1529"/>
        <v>0.15237400151904251</v>
      </c>
      <c r="M855" s="166">
        <f>M853+M787+M295+M306</f>
        <v>1219383.8880500002</v>
      </c>
      <c r="N855" s="743">
        <f t="shared" ref="N855:N858" si="1646">M855/E855</f>
        <v>0.22413505631589789</v>
      </c>
      <c r="O855" s="760">
        <f>O853+O787+O295+O306</f>
        <v>964115.58715000004</v>
      </c>
      <c r="P855" s="743">
        <f t="shared" si="1632"/>
        <v>0.25565041446508019</v>
      </c>
      <c r="Q855" s="760">
        <f>Q853+Q787+Q295+Q306</f>
        <v>343131.60947999998</v>
      </c>
      <c r="R855" s="743">
        <f t="shared" ref="R855:R857" si="1647">Q855/G855</f>
        <v>3.9775811631031513E-2</v>
      </c>
      <c r="S855" s="760">
        <f>S853+S787+S295+S306</f>
        <v>551251.55716000008</v>
      </c>
      <c r="T855" s="743">
        <f t="shared" si="1635"/>
        <v>0.39250329388285921</v>
      </c>
      <c r="U855" s="622">
        <f>U853+U787+U295+U306</f>
        <v>125292.39917</v>
      </c>
      <c r="V855" s="622" t="e">
        <f>W855+X855+Y855</f>
        <v>#REF!</v>
      </c>
      <c r="W855" s="622" t="e">
        <f>W295+W787+W793</f>
        <v>#REF!</v>
      </c>
      <c r="X855" s="622" t="e">
        <f>X295+X787+X793</f>
        <v>#REF!</v>
      </c>
      <c r="Y855" s="622" t="e">
        <f>Y295+Y787+Y793</f>
        <v>#REF!</v>
      </c>
      <c r="Z855" s="622" t="e">
        <f t="shared" si="1549"/>
        <v>#REF!</v>
      </c>
      <c r="AA855" s="622" t="e">
        <f>AA295+AA787+AA793</f>
        <v>#REF!</v>
      </c>
      <c r="AB855" s="622">
        <f>H855</f>
        <v>1404450.77978</v>
      </c>
      <c r="AC855" s="622" t="e">
        <f>AC295+AC787+AC793</f>
        <v>#REF!</v>
      </c>
      <c r="AD855" s="743">
        <f t="shared" si="1636"/>
        <v>7.0425387233426895E-2</v>
      </c>
      <c r="AE855" s="166">
        <f>AG855+AI855+AK855+AM855+AO855</f>
        <v>2703367.9343599998</v>
      </c>
      <c r="AF855" s="695">
        <f t="shared" si="1532"/>
        <v>0.12859833898019418</v>
      </c>
      <c r="AG855" s="166">
        <f>AG853+AG787+AG295+AG306</f>
        <v>1176097.3478899999</v>
      </c>
      <c r="AH855" s="695">
        <f t="shared" si="1628"/>
        <v>0.21617855368242681</v>
      </c>
      <c r="AI855" s="760">
        <f>AI853+AI787+AI295+AI306</f>
        <v>814963.08170999994</v>
      </c>
      <c r="AJ855" s="695">
        <f t="shared" si="1639"/>
        <v>0.21610028132496673</v>
      </c>
      <c r="AK855" s="760">
        <f>AK853+AK787+AK312+AK313</f>
        <v>287426.00714</v>
      </c>
      <c r="AL855" s="695">
        <f t="shared" si="1641"/>
        <v>3.3318418944805861E-2</v>
      </c>
      <c r="AM855" s="760">
        <f>AM853+AM787+AM295+AM306</f>
        <v>311258.24326999998</v>
      </c>
      <c r="AN855" s="695">
        <f t="shared" si="1643"/>
        <v>0.22162274944142718</v>
      </c>
      <c r="AO855" s="622">
        <f>AO853+AO787+AO295+AO306</f>
        <v>113623.25435</v>
      </c>
      <c r="AP855" s="622">
        <f>AP853+AP787+AP295+AP306</f>
        <v>14537748.208469998</v>
      </c>
      <c r="AQ855" s="695">
        <f t="shared" si="1644"/>
        <v>6.3866297870660421E-2</v>
      </c>
      <c r="AR855" s="166">
        <f>AT855+AV855+AX855+AZ855+BB855</f>
        <v>17430778.32877</v>
      </c>
      <c r="AS855" s="695">
        <f t="shared" si="1535"/>
        <v>0.82917649193115117</v>
      </c>
      <c r="AT855" s="166">
        <f>AT853+AT787+AT295+AT306</f>
        <v>5440397.8926500008</v>
      </c>
      <c r="AU855" s="695">
        <f t="shared" si="1536"/>
        <v>1</v>
      </c>
      <c r="AV855" s="622">
        <f>AV853+AV787+AV295+AV306</f>
        <v>3771226.3802399999</v>
      </c>
      <c r="AW855" s="695">
        <f t="shared" si="1546"/>
        <v>1</v>
      </c>
      <c r="AX855" s="166">
        <f>AX853+AX787+AX295+AX306</f>
        <v>5383796.6023599999</v>
      </c>
      <c r="AY855" s="695">
        <f t="shared" si="1537"/>
        <v>0.62408963091388003</v>
      </c>
      <c r="AZ855" s="622">
        <f>AZ853+AZ787+AZ295+AZ306</f>
        <v>1377136.8946099998</v>
      </c>
      <c r="BA855" s="695">
        <f t="shared" si="1587"/>
        <v>0.98055190999696074</v>
      </c>
      <c r="BB855" s="622">
        <f>BB787+BB853</f>
        <v>1458220.5589099999</v>
      </c>
      <c r="BC855" s="622">
        <f t="shared" si="1588"/>
        <v>311258.24326999998</v>
      </c>
      <c r="BD855" s="622" t="e">
        <f>BD295+BD787+BD793</f>
        <v>#REF!</v>
      </c>
      <c r="BE855" s="622" t="e">
        <f>BF855+BG855+BH855+BI855</f>
        <v>#REF!</v>
      </c>
      <c r="BF855" s="622" t="e">
        <f>BF853+BF787+BF295</f>
        <v>#REF!</v>
      </c>
      <c r="BG855" s="622">
        <f>BG853+BG787+BG295</f>
        <v>0</v>
      </c>
      <c r="BH855" s="622" t="e">
        <f>BH853+BH787+BH295</f>
        <v>#REF!</v>
      </c>
      <c r="BI855" s="622" t="e">
        <f>BI853+BI787+BI295</f>
        <v>#REF!</v>
      </c>
      <c r="BJ855" s="622" t="e">
        <f>BK855+BL855+BM855</f>
        <v>#REF!</v>
      </c>
      <c r="BK855" s="622" t="e">
        <f>BK295+BK787+BK793</f>
        <v>#REF!</v>
      </c>
      <c r="BL855" s="622" t="e">
        <f>BL295+BL787+BL793</f>
        <v>#REF!</v>
      </c>
      <c r="BM855" s="622" t="e">
        <f>BM295+BM787+BM793</f>
        <v>#REF!</v>
      </c>
      <c r="BN855" s="622">
        <f t="shared" ref="BN855:BN856" si="1648">BO855+BP855+BQ855+BR855+BS855</f>
        <v>8382612.2590899998</v>
      </c>
      <c r="BO855" s="622">
        <f t="shared" ref="BO855:BT855" si="1649">BO853+BO787+BO295+BO306</f>
        <v>3085723.1561000003</v>
      </c>
      <c r="BP855" s="622">
        <f t="shared" si="1649"/>
        <v>0</v>
      </c>
      <c r="BQ855" s="622">
        <f t="shared" si="1649"/>
        <v>3799624.03847</v>
      </c>
      <c r="BR855" s="622">
        <f t="shared" si="1649"/>
        <v>286165.06451999996</v>
      </c>
      <c r="BS855" s="622">
        <f t="shared" si="1649"/>
        <v>1211100</v>
      </c>
      <c r="BT855" s="622">
        <f t="shared" si="1649"/>
        <v>100920.50109999999</v>
      </c>
      <c r="BU855" s="622">
        <f t="shared" ref="BU855:BU856" si="1650">BV855+BW855+BX855+BY855+BZ855</f>
        <v>8483532.7601899989</v>
      </c>
      <c r="BV855" s="534">
        <f>BV853+BV787+BV295+BV306</f>
        <v>3085723.1561000003</v>
      </c>
      <c r="BW855" s="570">
        <f>BW853+BW787+BW295+BW306</f>
        <v>0</v>
      </c>
      <c r="BX855" s="570">
        <f>BX853+BX787+BX295+BX306</f>
        <v>3799624.03847</v>
      </c>
      <c r="BY855" s="570">
        <f>BY853+BY787+BY295+BY306</f>
        <v>564351.16051999992</v>
      </c>
      <c r="BZ855" s="570">
        <f>BZ853+BZ787+BZ295+BZ306</f>
        <v>1033834.4051</v>
      </c>
      <c r="CE855" s="695">
        <f t="shared" si="1604"/>
        <v>0.81964866355253252</v>
      </c>
    </row>
    <row r="856" spans="1:83" s="23" customFormat="1" ht="48" customHeight="1" x14ac:dyDescent="0.25">
      <c r="B856" s="1055" t="s">
        <v>268</v>
      </c>
      <c r="C856" s="1055"/>
      <c r="D856" s="167">
        <f t="shared" ref="D856:D858" si="1651">E856+G856+H856+I856</f>
        <v>5907310.7000000002</v>
      </c>
      <c r="E856" s="167">
        <f>E311+E315</f>
        <v>2272061.4100700002</v>
      </c>
      <c r="F856" s="167">
        <f>F311+F315</f>
        <v>0</v>
      </c>
      <c r="G856" s="167">
        <f>G311+G315</f>
        <v>3635249.28993</v>
      </c>
      <c r="H856" s="167">
        <f>H311+H315</f>
        <v>0</v>
      </c>
      <c r="I856" s="167">
        <f>I311+I315</f>
        <v>0</v>
      </c>
      <c r="J856" s="167">
        <f>J294</f>
        <v>-4635487.0476799998</v>
      </c>
      <c r="K856" s="167">
        <f t="shared" ref="K856:K858" si="1652">M856+Q856+S856+U856</f>
        <v>1271823.6523200001</v>
      </c>
      <c r="L856" s="730">
        <f t="shared" si="1529"/>
        <v>0.21529655657353525</v>
      </c>
      <c r="M856" s="167">
        <f>M294+M315</f>
        <v>1067717.0067700001</v>
      </c>
      <c r="N856" s="811">
        <f t="shared" si="1646"/>
        <v>0.46993316379468136</v>
      </c>
      <c r="O856" s="102">
        <f>O294+O315</f>
        <v>0</v>
      </c>
      <c r="P856" s="811">
        <v>0</v>
      </c>
      <c r="Q856" s="102">
        <f>Q294+Q315</f>
        <v>204106.64555000002</v>
      </c>
      <c r="R856" s="811">
        <f t="shared" si="1647"/>
        <v>5.6146533365784734E-2</v>
      </c>
      <c r="S856" s="102">
        <f>S294+S315</f>
        <v>0</v>
      </c>
      <c r="T856" s="811">
        <v>0</v>
      </c>
      <c r="U856" s="102">
        <f>U294+U315</f>
        <v>0</v>
      </c>
      <c r="V856" s="102" t="e">
        <f>W856+X856+Y856</f>
        <v>#REF!</v>
      </c>
      <c r="W856" s="102" t="e">
        <f>W788+W294+W297</f>
        <v>#REF!</v>
      </c>
      <c r="X856" s="102" t="e">
        <f>X788+X294</f>
        <v>#REF!</v>
      </c>
      <c r="Y856" s="102" t="e">
        <f>Y788+Y294</f>
        <v>#REF!</v>
      </c>
      <c r="Z856" s="102" t="e">
        <f t="shared" si="1549"/>
        <v>#REF!</v>
      </c>
      <c r="AA856" s="102" t="e">
        <f>AA788+AA294+AA297</f>
        <v>#REF!</v>
      </c>
      <c r="AB856" s="102">
        <f>H856</f>
        <v>0</v>
      </c>
      <c r="AC856" s="102">
        <f>I856</f>
        <v>0</v>
      </c>
      <c r="AD856" s="811">
        <v>0</v>
      </c>
      <c r="AE856" s="167">
        <f t="shared" ref="AE856:AE858" si="1653">AG856+AK856+AM856+AO856</f>
        <v>1042602.6354100001</v>
      </c>
      <c r="AF856" s="730">
        <f t="shared" si="1532"/>
        <v>0.17649361754579795</v>
      </c>
      <c r="AG856" s="167">
        <f>AG294+AG315</f>
        <v>924227.90502000006</v>
      </c>
      <c r="AH856" s="730">
        <f t="shared" si="1628"/>
        <v>0.40677945627865991</v>
      </c>
      <c r="AI856" s="102">
        <f>AI294+AI315</f>
        <v>0</v>
      </c>
      <c r="AJ856" s="730">
        <v>0</v>
      </c>
      <c r="AK856" s="102">
        <f>AK311</f>
        <v>118374.73039</v>
      </c>
      <c r="AL856" s="730">
        <f t="shared" si="1641"/>
        <v>3.2563029643636741E-2</v>
      </c>
      <c r="AM856" s="102">
        <f>AM294+AM315</f>
        <v>0</v>
      </c>
      <c r="AN856" s="730">
        <v>0</v>
      </c>
      <c r="AO856" s="102">
        <f>AO294+AO315</f>
        <v>0</v>
      </c>
      <c r="AP856" s="102">
        <f>AP294</f>
        <v>4861047.6737400005</v>
      </c>
      <c r="AQ856" s="730">
        <v>0</v>
      </c>
      <c r="AR856" s="167">
        <f t="shared" ref="AR856:AR858" si="1654">AT856+AX856+AZ856+BB856</f>
        <v>5903650.309150001</v>
      </c>
      <c r="AS856" s="730">
        <f t="shared" si="1535"/>
        <v>0.99938036256498253</v>
      </c>
      <c r="AT856" s="167">
        <f>AT294+AT315</f>
        <v>2272061.4100700002</v>
      </c>
      <c r="AU856" s="730">
        <f t="shared" si="1536"/>
        <v>1</v>
      </c>
      <c r="AV856" s="102">
        <f>AV294+AV315</f>
        <v>0</v>
      </c>
      <c r="AW856" s="730">
        <v>0</v>
      </c>
      <c r="AX856" s="167">
        <f>AX294+AX315</f>
        <v>3631588.8990800004</v>
      </c>
      <c r="AY856" s="730">
        <f t="shared" si="1537"/>
        <v>0.99899308395159059</v>
      </c>
      <c r="AZ856" s="102">
        <f>AZ294+AZ315</f>
        <v>0</v>
      </c>
      <c r="BA856" s="730">
        <v>0</v>
      </c>
      <c r="BB856" s="102">
        <f>BB294+BB315</f>
        <v>0</v>
      </c>
      <c r="BC856" s="102">
        <f t="shared" si="1588"/>
        <v>0</v>
      </c>
      <c r="BD856" s="102">
        <f t="shared" si="1589"/>
        <v>0</v>
      </c>
      <c r="BE856" s="102">
        <f t="shared" ref="BE856:BE858" si="1655">BF856+BG856+BH856+BI856</f>
        <v>0</v>
      </c>
      <c r="BF856" s="102">
        <f>BF294+BF315</f>
        <v>0</v>
      </c>
      <c r="BG856" s="102">
        <f>BG294+BG315</f>
        <v>0</v>
      </c>
      <c r="BH856" s="102">
        <f>BH294+BH315</f>
        <v>0</v>
      </c>
      <c r="BI856" s="102">
        <f>BI294+BI315</f>
        <v>0</v>
      </c>
      <c r="BJ856" s="102" t="e">
        <f>BK856+BL856+BM856</f>
        <v>#REF!</v>
      </c>
      <c r="BK856" s="102" t="e">
        <f>BK788+BK294+BK297</f>
        <v>#REF!</v>
      </c>
      <c r="BL856" s="102" t="e">
        <f>BL788+BL294</f>
        <v>#REF!</v>
      </c>
      <c r="BM856" s="102" t="e">
        <f>BM788+BM294</f>
        <v>#REF!</v>
      </c>
      <c r="BN856" s="102">
        <f t="shared" si="1648"/>
        <v>7642691.2999999998</v>
      </c>
      <c r="BO856" s="102">
        <f>BO294+BO315</f>
        <v>3124216</v>
      </c>
      <c r="BP856" s="102"/>
      <c r="BQ856" s="102">
        <f>BQ294+BQ315</f>
        <v>4518475.3</v>
      </c>
      <c r="BR856" s="102">
        <f>BR294+BR315</f>
        <v>0</v>
      </c>
      <c r="BS856" s="102">
        <f>BS294+BS315</f>
        <v>0</v>
      </c>
      <c r="BT856" s="102">
        <f>BT294</f>
        <v>0</v>
      </c>
      <c r="BU856" s="102">
        <f t="shared" si="1650"/>
        <v>7642691.2999999998</v>
      </c>
      <c r="BV856" s="102">
        <f>BV294+BV315</f>
        <v>3124216</v>
      </c>
      <c r="BW856" s="102"/>
      <c r="BX856" s="102">
        <f>BX294+BX315</f>
        <v>4518475.3</v>
      </c>
      <c r="BY856" s="102">
        <f>BY294+BY315</f>
        <v>0</v>
      </c>
      <c r="BZ856" s="102">
        <f>BZ294+BZ315</f>
        <v>0</v>
      </c>
      <c r="CE856" s="730">
        <v>0</v>
      </c>
    </row>
    <row r="857" spans="1:83" s="193" customFormat="1" ht="46.5" customHeight="1" x14ac:dyDescent="0.25">
      <c r="B857" s="1034" t="s">
        <v>270</v>
      </c>
      <c r="C857" s="1034"/>
      <c r="D857" s="235">
        <f t="shared" si="1651"/>
        <v>3278329.36</v>
      </c>
      <c r="E857" s="235">
        <f>E317</f>
        <v>0</v>
      </c>
      <c r="F857" s="235">
        <f>F317</f>
        <v>0</v>
      </c>
      <c r="G857" s="235">
        <f>G317</f>
        <v>3278329.36</v>
      </c>
      <c r="H857" s="235">
        <f>H317</f>
        <v>0</v>
      </c>
      <c r="I857" s="235">
        <f>I317</f>
        <v>0</v>
      </c>
      <c r="J857" s="235">
        <f>J789</f>
        <v>-3278329.36</v>
      </c>
      <c r="K857" s="235">
        <f t="shared" si="1652"/>
        <v>0</v>
      </c>
      <c r="L857" s="695">
        <f t="shared" si="1529"/>
        <v>0</v>
      </c>
      <c r="M857" s="235">
        <f>M317</f>
        <v>0</v>
      </c>
      <c r="N857" s="743">
        <v>0</v>
      </c>
      <c r="O857" s="194">
        <f>O317</f>
        <v>0</v>
      </c>
      <c r="P857" s="743">
        <v>0</v>
      </c>
      <c r="Q857" s="194">
        <f>Q317</f>
        <v>0</v>
      </c>
      <c r="R857" s="743">
        <f t="shared" si="1647"/>
        <v>0</v>
      </c>
      <c r="S857" s="194">
        <f>S317</f>
        <v>0</v>
      </c>
      <c r="T857" s="743">
        <v>0</v>
      </c>
      <c r="U857" s="194">
        <f t="shared" ref="U857:AC857" si="1656">U317</f>
        <v>0</v>
      </c>
      <c r="V857" s="194">
        <f t="shared" si="1656"/>
        <v>0</v>
      </c>
      <c r="W857" s="194">
        <f t="shared" si="1656"/>
        <v>0</v>
      </c>
      <c r="X857" s="194">
        <f t="shared" si="1656"/>
        <v>0</v>
      </c>
      <c r="Y857" s="194">
        <f t="shared" si="1656"/>
        <v>0</v>
      </c>
      <c r="Z857" s="194">
        <f t="shared" si="1656"/>
        <v>0</v>
      </c>
      <c r="AA857" s="194">
        <f t="shared" si="1656"/>
        <v>0</v>
      </c>
      <c r="AB857" s="194">
        <f t="shared" si="1656"/>
        <v>0</v>
      </c>
      <c r="AC857" s="194">
        <f t="shared" si="1656"/>
        <v>0</v>
      </c>
      <c r="AD857" s="743">
        <v>0</v>
      </c>
      <c r="AE857" s="235">
        <f t="shared" si="1653"/>
        <v>2155.87138</v>
      </c>
      <c r="AF857" s="695">
        <f t="shared" si="1532"/>
        <v>6.5761280922670931E-4</v>
      </c>
      <c r="AG857" s="235">
        <f>AG317</f>
        <v>0</v>
      </c>
      <c r="AH857" s="695">
        <v>0</v>
      </c>
      <c r="AI857" s="194">
        <f>AI317</f>
        <v>0</v>
      </c>
      <c r="AJ857" s="695">
        <v>0</v>
      </c>
      <c r="AK857" s="194">
        <f>AK317</f>
        <v>2155.87138</v>
      </c>
      <c r="AL857" s="695">
        <f t="shared" si="1641"/>
        <v>6.5761280922670931E-4</v>
      </c>
      <c r="AM857" s="194">
        <f>AM317</f>
        <v>0</v>
      </c>
      <c r="AN857" s="695">
        <v>0</v>
      </c>
      <c r="AO857" s="194">
        <f>AO317</f>
        <v>0</v>
      </c>
      <c r="AP857" s="194">
        <f>AP789</f>
        <v>3270474.6356199998</v>
      </c>
      <c r="AQ857" s="695">
        <v>0</v>
      </c>
      <c r="AR857" s="235">
        <f t="shared" si="1654"/>
        <v>3272630.5069999998</v>
      </c>
      <c r="AS857" s="695">
        <f t="shared" si="1535"/>
        <v>0.99826165940813216</v>
      </c>
      <c r="AT857" s="235">
        <f>AT317</f>
        <v>0</v>
      </c>
      <c r="AU857" s="695">
        <v>0</v>
      </c>
      <c r="AV857" s="194">
        <f>AV317</f>
        <v>0</v>
      </c>
      <c r="AW857" s="695">
        <v>0</v>
      </c>
      <c r="AX857" s="235">
        <f>AX317</f>
        <v>3272630.5069999998</v>
      </c>
      <c r="AY857" s="695">
        <f t="shared" si="1537"/>
        <v>0.99826165940813216</v>
      </c>
      <c r="AZ857" s="194">
        <f>AZ317</f>
        <v>0</v>
      </c>
      <c r="BA857" s="695">
        <v>0</v>
      </c>
      <c r="BB857" s="194">
        <f>BB317</f>
        <v>0</v>
      </c>
      <c r="BC857" s="194">
        <f t="shared" si="1588"/>
        <v>0</v>
      </c>
      <c r="BD857" s="194">
        <f t="shared" si="1589"/>
        <v>0</v>
      </c>
      <c r="BE857" s="194">
        <f t="shared" si="1655"/>
        <v>0</v>
      </c>
      <c r="BF857" s="194">
        <f>BF317</f>
        <v>0</v>
      </c>
      <c r="BG857" s="194">
        <f>BG317</f>
        <v>0</v>
      </c>
      <c r="BH857" s="194">
        <f>BH317</f>
        <v>0</v>
      </c>
      <c r="BI857" s="194">
        <f>BI317</f>
        <v>0</v>
      </c>
      <c r="BJ857" s="194">
        <f t="shared" ref="BJ857:BM858" si="1657">BJ789</f>
        <v>0</v>
      </c>
      <c r="BK857" s="194">
        <f t="shared" si="1657"/>
        <v>0</v>
      </c>
      <c r="BL857" s="194">
        <f t="shared" si="1657"/>
        <v>0</v>
      </c>
      <c r="BM857" s="194">
        <f t="shared" si="1657"/>
        <v>0</v>
      </c>
      <c r="BN857" s="194">
        <f t="shared" ref="BN857" si="1658">BO857+BR857+BS857</f>
        <v>0</v>
      </c>
      <c r="BO857" s="194">
        <f>BO317</f>
        <v>0</v>
      </c>
      <c r="BP857" s="194"/>
      <c r="BQ857" s="194">
        <f>BQ317</f>
        <v>0</v>
      </c>
      <c r="BR857" s="194">
        <f>BR317</f>
        <v>0</v>
      </c>
      <c r="BS857" s="194">
        <f>BS317</f>
        <v>0</v>
      </c>
      <c r="BT857" s="194">
        <f>BT789</f>
        <v>0</v>
      </c>
      <c r="BU857" s="194">
        <f t="shared" ref="BU857:BU858" si="1659">BV857+BX857+BY857+BZ857</f>
        <v>0</v>
      </c>
      <c r="BV857" s="194">
        <f>BV317</f>
        <v>0</v>
      </c>
      <c r="BW857" s="194"/>
      <c r="BX857" s="194">
        <f>BX317</f>
        <v>0</v>
      </c>
      <c r="BY857" s="194">
        <f>BY317</f>
        <v>0</v>
      </c>
      <c r="BZ857" s="194">
        <f>BZ317</f>
        <v>0</v>
      </c>
      <c r="CE857" s="695">
        <v>0</v>
      </c>
    </row>
    <row r="858" spans="1:83" s="343" customFormat="1" ht="41.25" customHeight="1" x14ac:dyDescent="0.25">
      <c r="B858" s="1036" t="s">
        <v>286</v>
      </c>
      <c r="C858" s="1037"/>
      <c r="D858" s="888">
        <f t="shared" si="1651"/>
        <v>500000</v>
      </c>
      <c r="E858" s="888">
        <f>E777</f>
        <v>316396.48881000001</v>
      </c>
      <c r="F858" s="888">
        <f>F777</f>
        <v>0</v>
      </c>
      <c r="G858" s="888"/>
      <c r="H858" s="888">
        <f>H790</f>
        <v>0</v>
      </c>
      <c r="I858" s="888">
        <f>I790</f>
        <v>183603.51118999999</v>
      </c>
      <c r="J858" s="888">
        <f>J790</f>
        <v>-445725.08143999998</v>
      </c>
      <c r="K858" s="888">
        <f t="shared" si="1652"/>
        <v>54274.918559999998</v>
      </c>
      <c r="L858" s="695">
        <f t="shared" si="1529"/>
        <v>0.10854983711999999</v>
      </c>
      <c r="M858" s="888">
        <f>M777</f>
        <v>54274.918559999998</v>
      </c>
      <c r="N858" s="743">
        <f t="shared" si="1646"/>
        <v>0.17154083714434884</v>
      </c>
      <c r="O858" s="342">
        <f>O777</f>
        <v>0</v>
      </c>
      <c r="P858" s="743">
        <v>0</v>
      </c>
      <c r="Q858" s="342"/>
      <c r="R858" s="114"/>
      <c r="S858" s="342">
        <f>S790</f>
        <v>0</v>
      </c>
      <c r="T858" s="114">
        <v>0</v>
      </c>
      <c r="U858" s="342">
        <f t="shared" ref="U858:AC858" si="1660">U790</f>
        <v>0</v>
      </c>
      <c r="V858" s="342">
        <f t="shared" si="1660"/>
        <v>0</v>
      </c>
      <c r="W858" s="342">
        <f t="shared" si="1660"/>
        <v>0</v>
      </c>
      <c r="X858" s="342">
        <f t="shared" si="1660"/>
        <v>0</v>
      </c>
      <c r="Y858" s="342">
        <f t="shared" si="1660"/>
        <v>0</v>
      </c>
      <c r="Z858" s="342">
        <f t="shared" si="1660"/>
        <v>346117.6</v>
      </c>
      <c r="AA858" s="342">
        <f t="shared" si="1660"/>
        <v>346117.6</v>
      </c>
      <c r="AB858" s="342">
        <f t="shared" si="1660"/>
        <v>0</v>
      </c>
      <c r="AC858" s="342">
        <f t="shared" si="1660"/>
        <v>0</v>
      </c>
      <c r="AD858" s="114">
        <f t="shared" si="1636"/>
        <v>0</v>
      </c>
      <c r="AE858" s="888">
        <f t="shared" si="1653"/>
        <v>54274.918559999998</v>
      </c>
      <c r="AF858" s="695">
        <f t="shared" si="1532"/>
        <v>0.10854983711999999</v>
      </c>
      <c r="AG858" s="888">
        <f>AG777</f>
        <v>54274.918559999998</v>
      </c>
      <c r="AH858" s="695">
        <f t="shared" si="1628"/>
        <v>0.17154083714434884</v>
      </c>
      <c r="AI858" s="342">
        <f>AI777</f>
        <v>0</v>
      </c>
      <c r="AJ858" s="695">
        <v>0</v>
      </c>
      <c r="AK858" s="342"/>
      <c r="AL858" s="695">
        <v>0</v>
      </c>
      <c r="AM858" s="342">
        <f>AM790</f>
        <v>0</v>
      </c>
      <c r="AN858" s="695">
        <v>0</v>
      </c>
      <c r="AO858" s="342">
        <f>AO790</f>
        <v>0</v>
      </c>
      <c r="AP858" s="342">
        <f>AP790</f>
        <v>415623.10846000002</v>
      </c>
      <c r="AQ858" s="695">
        <v>0</v>
      </c>
      <c r="AR858" s="888">
        <f t="shared" si="1654"/>
        <v>469898.02702000004</v>
      </c>
      <c r="AS858" s="695">
        <f t="shared" si="1535"/>
        <v>0.93979605404000011</v>
      </c>
      <c r="AT858" s="888">
        <f>AT777</f>
        <v>316396.48881000001</v>
      </c>
      <c r="AU858" s="695">
        <f t="shared" si="1536"/>
        <v>1</v>
      </c>
      <c r="AV858" s="342">
        <f>AV777</f>
        <v>0</v>
      </c>
      <c r="AW858" s="695">
        <v>0</v>
      </c>
      <c r="AX858" s="888"/>
      <c r="AY858" s="695">
        <v>0</v>
      </c>
      <c r="AZ858" s="342">
        <f>AZ790</f>
        <v>0</v>
      </c>
      <c r="BA858" s="695">
        <v>0</v>
      </c>
      <c r="BB858" s="342">
        <f>BB790</f>
        <v>153501.53821</v>
      </c>
      <c r="BC858" s="342">
        <f>BC790</f>
        <v>0</v>
      </c>
      <c r="BD858" s="342">
        <f>BD790</f>
        <v>0</v>
      </c>
      <c r="BE858" s="342">
        <f t="shared" si="1655"/>
        <v>0</v>
      </c>
      <c r="BF858" s="342">
        <f>BF777</f>
        <v>0</v>
      </c>
      <c r="BG858" s="342"/>
      <c r="BH858" s="342">
        <f>BH790</f>
        <v>0</v>
      </c>
      <c r="BI858" s="342">
        <f>BI790</f>
        <v>0</v>
      </c>
      <c r="BJ858" s="342">
        <f t="shared" si="1657"/>
        <v>0</v>
      </c>
      <c r="BK858" s="342">
        <f t="shared" si="1657"/>
        <v>0</v>
      </c>
      <c r="BL858" s="342">
        <f t="shared" si="1657"/>
        <v>0</v>
      </c>
      <c r="BM858" s="342">
        <f t="shared" si="1657"/>
        <v>0</v>
      </c>
      <c r="BN858" s="342">
        <f>BN790</f>
        <v>500000</v>
      </c>
      <c r="BO858" s="342">
        <f>BO777</f>
        <v>500000</v>
      </c>
      <c r="BP858" s="342"/>
      <c r="BQ858" s="342"/>
      <c r="BR858" s="342">
        <f>BR790</f>
        <v>0</v>
      </c>
      <c r="BS858" s="342">
        <f>BS790</f>
        <v>0</v>
      </c>
      <c r="BT858" s="342">
        <f>BT790</f>
        <v>0</v>
      </c>
      <c r="BU858" s="342">
        <f t="shared" si="1659"/>
        <v>500000</v>
      </c>
      <c r="BV858" s="342">
        <f>BV777</f>
        <v>500000</v>
      </c>
      <c r="BW858" s="342"/>
      <c r="BX858" s="342"/>
      <c r="BY858" s="342">
        <f>BY790</f>
        <v>0</v>
      </c>
      <c r="BZ858" s="342">
        <f>BZ790</f>
        <v>0</v>
      </c>
      <c r="CE858" s="695">
        <f t="shared" si="1604"/>
        <v>0.83604903422108678</v>
      </c>
    </row>
    <row r="859" spans="1:83" s="90" customFormat="1" ht="31.5" customHeight="1" x14ac:dyDescent="0.3">
      <c r="B859" s="1065" t="s">
        <v>186</v>
      </c>
      <c r="C859" s="1066"/>
      <c r="D859" s="1066"/>
      <c r="E859" s="1066"/>
      <c r="F859" s="1066"/>
      <c r="G859" s="1066"/>
      <c r="H859" s="1066"/>
      <c r="I859" s="1066"/>
      <c r="J859" s="1066"/>
      <c r="K859" s="1066"/>
      <c r="L859" s="1066"/>
      <c r="M859" s="1066"/>
      <c r="N859" s="1066"/>
      <c r="O859" s="1066"/>
      <c r="P859" s="1066"/>
      <c r="Q859" s="1066"/>
      <c r="R859" s="1066"/>
      <c r="S859" s="1066"/>
      <c r="T859" s="1066"/>
      <c r="U859" s="1066"/>
      <c r="V859" s="1066"/>
      <c r="W859" s="1066"/>
      <c r="X859" s="1066"/>
      <c r="Y859" s="1066"/>
      <c r="Z859" s="1066"/>
      <c r="AA859" s="1066"/>
      <c r="AB859" s="1066"/>
      <c r="AC859" s="1066"/>
      <c r="AD859" s="1066"/>
      <c r="AE859" s="1066"/>
      <c r="AF859" s="1066"/>
      <c r="AG859" s="1066"/>
      <c r="AH859" s="1066"/>
      <c r="AI859" s="1066"/>
      <c r="AJ859" s="1066"/>
      <c r="AK859" s="1066"/>
      <c r="AL859" s="1066"/>
      <c r="AM859" s="1066"/>
      <c r="AN859" s="1066"/>
      <c r="AO859" s="1066"/>
      <c r="AP859" s="1066"/>
      <c r="AQ859" s="1066"/>
      <c r="AR859" s="1066"/>
      <c r="AS859" s="1066"/>
      <c r="AT859" s="1066"/>
      <c r="AU859" s="1066"/>
      <c r="AV859" s="1066"/>
      <c r="AW859" s="1066"/>
      <c r="AX859" s="1066"/>
      <c r="AY859" s="1066"/>
      <c r="AZ859" s="1066"/>
      <c r="BA859" s="1066"/>
      <c r="BB859" s="1066"/>
      <c r="BC859" s="1066"/>
      <c r="BD859" s="1066"/>
      <c r="BE859" s="1066"/>
      <c r="BF859" s="1066"/>
      <c r="BG859" s="1066"/>
      <c r="BH859" s="1066"/>
      <c r="BI859" s="1066"/>
      <c r="BJ859" s="1066"/>
      <c r="BK859" s="1066"/>
      <c r="BL859" s="1066"/>
      <c r="BM859" s="1066"/>
      <c r="BN859" s="1066"/>
      <c r="BO859" s="1066"/>
      <c r="BP859" s="1066"/>
      <c r="BQ859" s="1066"/>
      <c r="BR859" s="1066"/>
      <c r="BS859" s="1066"/>
      <c r="BT859" s="1066"/>
      <c r="BU859" s="1066"/>
      <c r="BV859" s="545"/>
      <c r="BW859" s="545"/>
      <c r="BX859" s="545"/>
      <c r="BY859" s="545"/>
      <c r="BZ859" s="545"/>
      <c r="CE859" s="68"/>
    </row>
    <row r="860" spans="1:83" s="90" customFormat="1" ht="73.5" hidden="1" customHeight="1" x14ac:dyDescent="0.3">
      <c r="B860" s="28"/>
      <c r="C860" s="28"/>
      <c r="D860" s="28"/>
      <c r="E860" s="28"/>
      <c r="F860" s="28"/>
      <c r="G860" s="28"/>
      <c r="H860" s="28"/>
      <c r="I860" s="28"/>
      <c r="J860" s="28"/>
      <c r="K860" s="19"/>
      <c r="L860" s="19"/>
      <c r="M860" s="239"/>
      <c r="N860" s="19"/>
      <c r="O860" s="28"/>
      <c r="P860" s="19"/>
      <c r="Q860" s="28"/>
      <c r="R860" s="19"/>
      <c r="S860" s="28"/>
      <c r="T860" s="19"/>
      <c r="U860" s="28"/>
      <c r="V860" s="28"/>
      <c r="W860" s="28"/>
      <c r="X860" s="28"/>
      <c r="Y860" s="28"/>
      <c r="Z860" s="28"/>
      <c r="AA860" s="28"/>
      <c r="AB860" s="28"/>
      <c r="AC860" s="28"/>
      <c r="AD860" s="19"/>
      <c r="AE860" s="974"/>
      <c r="AF860" s="721"/>
      <c r="AG860" s="239"/>
      <c r="AH860" s="19"/>
      <c r="AI860" s="28"/>
      <c r="AJ860" s="19"/>
      <c r="AK860" s="28"/>
      <c r="AL860" s="19"/>
      <c r="AM860" s="28"/>
      <c r="AN860" s="19"/>
      <c r="AO860" s="28"/>
      <c r="AP860" s="28"/>
      <c r="AQ860" s="19"/>
      <c r="AR860" s="28"/>
      <c r="AS860" s="19"/>
      <c r="AT860" s="239"/>
      <c r="AU860" s="19"/>
      <c r="AV860" s="28"/>
      <c r="AW860" s="19"/>
      <c r="AX860" s="239"/>
      <c r="AY860" s="19"/>
      <c r="AZ860" s="28"/>
      <c r="BA860" s="19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E860" s="19"/>
    </row>
    <row r="861" spans="1:83" s="90" customFormat="1" ht="40.5" customHeight="1" x14ac:dyDescent="0.3">
      <c r="B861" s="1105" t="s">
        <v>187</v>
      </c>
      <c r="C861" s="1106"/>
      <c r="D861" s="1106"/>
      <c r="E861" s="1106"/>
      <c r="F861" s="1106"/>
      <c r="G861" s="1106"/>
      <c r="H861" s="1106"/>
      <c r="I861" s="1106"/>
      <c r="J861" s="1106"/>
      <c r="K861" s="1106"/>
      <c r="L861" s="1106"/>
      <c r="M861" s="1106"/>
      <c r="N861" s="1106"/>
      <c r="O861" s="1106"/>
      <c r="P861" s="1106"/>
      <c r="Q861" s="1106"/>
      <c r="R861" s="1106"/>
      <c r="S861" s="1106"/>
      <c r="T861" s="1106"/>
      <c r="U861" s="1106"/>
      <c r="V861" s="1106"/>
      <c r="W861" s="1106"/>
      <c r="X861" s="1106"/>
      <c r="Y861" s="1106"/>
      <c r="Z861" s="1106"/>
      <c r="AA861" s="1106"/>
      <c r="AB861" s="1106"/>
      <c r="AC861" s="1106"/>
      <c r="AD861" s="1106"/>
      <c r="AE861" s="1106"/>
      <c r="AF861" s="1106"/>
      <c r="AG861" s="1106"/>
      <c r="AH861" s="1106"/>
      <c r="AI861" s="1106"/>
      <c r="AJ861" s="1106"/>
      <c r="AK861" s="1106"/>
      <c r="AL861" s="1106"/>
      <c r="AM861" s="1106"/>
      <c r="AN861" s="1106"/>
      <c r="AO861" s="1106"/>
      <c r="AP861" s="1106"/>
      <c r="AQ861" s="1106"/>
      <c r="AR861" s="1106"/>
      <c r="AS861" s="1106"/>
      <c r="AT861" s="1106"/>
      <c r="AU861" s="1106"/>
      <c r="AV861" s="1106"/>
      <c r="AW861" s="1106"/>
      <c r="AX861" s="1106"/>
      <c r="AY861" s="1106"/>
      <c r="AZ861" s="1106"/>
      <c r="BA861" s="1106"/>
      <c r="BB861" s="1106"/>
      <c r="BC861" s="1106"/>
      <c r="BD861" s="1106"/>
      <c r="BE861" s="1106"/>
      <c r="BF861" s="1106"/>
      <c r="BG861" s="1106"/>
      <c r="BH861" s="1106"/>
      <c r="BI861" s="1106"/>
      <c r="BJ861" s="1106"/>
      <c r="BK861" s="1106"/>
      <c r="BL861" s="1106"/>
      <c r="BM861" s="1106"/>
      <c r="BN861" s="1106"/>
      <c r="BO861" s="1106"/>
      <c r="BP861" s="1106"/>
      <c r="BQ861" s="1106"/>
      <c r="BR861" s="1106"/>
      <c r="BS861" s="1106"/>
      <c r="BT861" s="1106"/>
      <c r="BU861" s="1106"/>
      <c r="CE861" s="68"/>
    </row>
    <row r="862" spans="1:83" s="367" customFormat="1" ht="113.25" hidden="1" customHeight="1" x14ac:dyDescent="0.35">
      <c r="B862" s="366" t="s">
        <v>34</v>
      </c>
      <c r="C862" s="357" t="s">
        <v>361</v>
      </c>
      <c r="D862" s="363">
        <f>E862+G862+H862+I862</f>
        <v>334905.77133000002</v>
      </c>
      <c r="E862" s="363">
        <f>E863</f>
        <v>0</v>
      </c>
      <c r="F862" s="363"/>
      <c r="G862" s="363">
        <f t="shared" ref="G862:I862" si="1661">G863</f>
        <v>172412.83407000001</v>
      </c>
      <c r="H862" s="363">
        <f t="shared" si="1661"/>
        <v>162492.93726000001</v>
      </c>
      <c r="I862" s="363">
        <f t="shared" si="1661"/>
        <v>0</v>
      </c>
      <c r="J862" s="363"/>
      <c r="K862" s="114">
        <f>M862+Q862+S862+U862</f>
        <v>42139.907209999998</v>
      </c>
      <c r="L862" s="114"/>
      <c r="M862" s="364">
        <f>M863</f>
        <v>0</v>
      </c>
      <c r="N862" s="697"/>
      <c r="O862" s="363"/>
      <c r="P862" s="697"/>
      <c r="Q862" s="363">
        <f t="shared" ref="Q862:U862" si="1662">Q863</f>
        <v>19452.417259999998</v>
      </c>
      <c r="R862" s="697"/>
      <c r="S862" s="363">
        <f t="shared" si="1662"/>
        <v>22687.489949999999</v>
      </c>
      <c r="T862" s="697"/>
      <c r="U862" s="363">
        <f t="shared" si="1662"/>
        <v>0</v>
      </c>
      <c r="V862" s="363"/>
      <c r="W862" s="363"/>
      <c r="X862" s="363"/>
      <c r="Y862" s="363"/>
      <c r="Z862" s="363"/>
      <c r="AA862" s="363"/>
      <c r="AB862" s="363"/>
      <c r="AC862" s="363"/>
      <c r="AD862" s="697"/>
      <c r="AE862" s="975">
        <f>AG862+AK862+AM862+AO862</f>
        <v>53960.807910000003</v>
      </c>
      <c r="AF862" s="495"/>
      <c r="AG862" s="364">
        <f>AG863</f>
        <v>0</v>
      </c>
      <c r="AH862" s="697"/>
      <c r="AI862" s="363"/>
      <c r="AJ862" s="697"/>
      <c r="AK862" s="363">
        <f t="shared" ref="AK862" si="1663">AK863</f>
        <v>23944.936259999999</v>
      </c>
      <c r="AL862" s="697"/>
      <c r="AM862" s="363">
        <f t="shared" ref="AM862" si="1664">AM863</f>
        <v>30015.871650000001</v>
      </c>
      <c r="AN862" s="697"/>
      <c r="AO862" s="363">
        <f t="shared" ref="AO862" si="1665">AO863</f>
        <v>0</v>
      </c>
      <c r="AP862" s="358"/>
      <c r="AQ862" s="421"/>
      <c r="AR862" s="194">
        <f>AT862+AX862+AZ862+BB862</f>
        <v>265630.71612</v>
      </c>
      <c r="AS862" s="114"/>
      <c r="AT862" s="235">
        <f>AT863</f>
        <v>0</v>
      </c>
      <c r="AU862" s="114"/>
      <c r="AV862" s="194"/>
      <c r="AW862" s="114"/>
      <c r="AX862" s="364">
        <f t="shared" ref="AX862:BB862" si="1666">AX863</f>
        <v>140485.17868000001</v>
      </c>
      <c r="AY862" s="697"/>
      <c r="AZ862" s="363">
        <f t="shared" si="1666"/>
        <v>125145.53744</v>
      </c>
      <c r="BA862" s="697"/>
      <c r="BB862" s="363">
        <f t="shared" si="1666"/>
        <v>0</v>
      </c>
      <c r="BC862" s="364"/>
      <c r="BD862" s="364"/>
      <c r="BE862" s="194">
        <f>BF862+BG862+BH862+BI862</f>
        <v>87531.033540000004</v>
      </c>
      <c r="BF862" s="363">
        <f>BF863</f>
        <v>0</v>
      </c>
      <c r="BG862" s="363">
        <f t="shared" ref="BG862" si="1667">BG863</f>
        <v>23944.936259999999</v>
      </c>
      <c r="BH862" s="363">
        <f t="shared" ref="BH862" si="1668">BH863</f>
        <v>63586.097280000002</v>
      </c>
      <c r="BI862" s="363">
        <f t="shared" ref="BI862" si="1669">BI863</f>
        <v>0</v>
      </c>
      <c r="BJ862" s="358"/>
      <c r="BK862" s="363"/>
      <c r="BL862" s="363"/>
      <c r="BM862" s="363"/>
      <c r="BN862" s="363"/>
      <c r="BO862" s="364"/>
      <c r="BP862" s="364"/>
      <c r="BQ862" s="364"/>
      <c r="BR862" s="364"/>
      <c r="BS862" s="364"/>
      <c r="BT862" s="358"/>
      <c r="BU862" s="194">
        <f>BV862+BX862+BY862+BZ862</f>
        <v>53960.807910000003</v>
      </c>
      <c r="BV862" s="363">
        <f>BV863</f>
        <v>0</v>
      </c>
      <c r="BW862" s="363"/>
      <c r="BX862" s="363">
        <f t="shared" ref="BX862:BZ862" si="1670">BX863</f>
        <v>23944.936259999999</v>
      </c>
      <c r="BY862" s="363">
        <f t="shared" si="1670"/>
        <v>30015.871650000001</v>
      </c>
      <c r="BZ862" s="363">
        <f t="shared" si="1670"/>
        <v>0</v>
      </c>
      <c r="CE862" s="421"/>
    </row>
    <row r="863" spans="1:83" s="400" customFormat="1" ht="99.75" customHeight="1" x14ac:dyDescent="0.3">
      <c r="B863" s="370" t="s">
        <v>34</v>
      </c>
      <c r="C863" s="397" t="s">
        <v>442</v>
      </c>
      <c r="D863" s="369">
        <f>E863+G863+H863+I863</f>
        <v>334905.77133000002</v>
      </c>
      <c r="E863" s="369"/>
      <c r="F863" s="369"/>
      <c r="G863" s="369">
        <v>172412.83407000001</v>
      </c>
      <c r="H863" s="369">
        <v>162492.93726000001</v>
      </c>
      <c r="I863" s="369"/>
      <c r="J863" s="369">
        <f>K863-D863</f>
        <v>-292765.86412000004</v>
      </c>
      <c r="K863" s="369">
        <f>M863+Q863+S863+U863</f>
        <v>42139.907209999998</v>
      </c>
      <c r="L863" s="736">
        <f t="shared" ref="L863:L888" si="1671">K863/D863</f>
        <v>0.12582616012453654</v>
      </c>
      <c r="M863" s="369"/>
      <c r="N863" s="744"/>
      <c r="O863" s="368"/>
      <c r="P863" s="744"/>
      <c r="Q863" s="369">
        <v>19452.417259999998</v>
      </c>
      <c r="R863" s="744">
        <f>Q863/G863</f>
        <v>0.11282464768314331</v>
      </c>
      <c r="S863" s="368">
        <v>22687.489949999999</v>
      </c>
      <c r="T863" s="744">
        <f>S863/H863</f>
        <v>0.13962139113590172</v>
      </c>
      <c r="U863" s="368"/>
      <c r="V863" s="368">
        <f>W863+X863+Y863</f>
        <v>0</v>
      </c>
      <c r="W863" s="368"/>
      <c r="X863" s="368"/>
      <c r="Y863" s="368"/>
      <c r="Z863" s="368">
        <f>AA863+AB863+AC863</f>
        <v>162492.93726000001</v>
      </c>
      <c r="AA863" s="368">
        <f>E863</f>
        <v>0</v>
      </c>
      <c r="AB863" s="368">
        <f t="shared" ref="AB863:AC866" si="1672">H863</f>
        <v>162492.93726000001</v>
      </c>
      <c r="AC863" s="368">
        <f t="shared" si="1672"/>
        <v>0</v>
      </c>
      <c r="AD863" s="697"/>
      <c r="AE863" s="369">
        <f>AG863+AK863+AM863+AO863</f>
        <v>53960.807910000003</v>
      </c>
      <c r="AF863" s="736">
        <f t="shared" ref="AF863:AF888" si="1673">AE863/D863</f>
        <v>0.16112235897191995</v>
      </c>
      <c r="AG863" s="369"/>
      <c r="AH863" s="736"/>
      <c r="AI863" s="368"/>
      <c r="AJ863" s="697"/>
      <c r="AK863" s="368">
        <f>'[7]2 вариант'!$D$641</f>
        <v>23944.936259999999</v>
      </c>
      <c r="AL863" s="736">
        <f>AK863/G863</f>
        <v>0.13888140282108175</v>
      </c>
      <c r="AM863" s="368">
        <f>'[9]2026'!$AM$865</f>
        <v>30015.871650000001</v>
      </c>
      <c r="AN863" s="736">
        <f>AM863/H863</f>
        <v>0.1847210848430447</v>
      </c>
      <c r="AO863" s="368"/>
      <c r="AP863" s="368">
        <f>AR863-AE863</f>
        <v>211669.90820999999</v>
      </c>
      <c r="AQ863" s="697"/>
      <c r="AR863" s="369">
        <f>AX863+AZ863</f>
        <v>265630.71612</v>
      </c>
      <c r="AS863" s="736">
        <f t="shared" ref="AS863:AS888" si="1674">AR863/D863</f>
        <v>0.79315060790117076</v>
      </c>
      <c r="AT863" s="369">
        <f>AG863</f>
        <v>0</v>
      </c>
      <c r="AU863" s="736">
        <v>0</v>
      </c>
      <c r="AV863" s="368"/>
      <c r="AW863" s="736">
        <v>0</v>
      </c>
      <c r="AX863" s="369">
        <f>'[7]2 вариант'!$I$641</f>
        <v>140485.17868000001</v>
      </c>
      <c r="AY863" s="736">
        <f t="shared" ref="AY863:AY885" si="1675">AX863/G863</f>
        <v>0.81481856868591751</v>
      </c>
      <c r="AZ863" s="369">
        <f>'[9]2026'!$AZ$865</f>
        <v>125145.53744</v>
      </c>
      <c r="BA863" s="736">
        <f t="shared" ref="BA863:BA883" si="1676">AZ863/H863</f>
        <v>0.77015985771589834</v>
      </c>
      <c r="BB863" s="368"/>
      <c r="BC863" s="368"/>
      <c r="BD863" s="368">
        <f>AO863</f>
        <v>0</v>
      </c>
      <c r="BE863" s="368">
        <f>BF863+BG863+BH863+BI863</f>
        <v>87531.033540000004</v>
      </c>
      <c r="BF863" s="368">
        <f>AT863</f>
        <v>0</v>
      </c>
      <c r="BG863" s="368">
        <f>AK863</f>
        <v>23944.936259999999</v>
      </c>
      <c r="BH863" s="368">
        <v>63586.097280000002</v>
      </c>
      <c r="BI863" s="368"/>
      <c r="BJ863" s="368">
        <f>BK863+BL863+BM863</f>
        <v>0</v>
      </c>
      <c r="BK863" s="368"/>
      <c r="BL863" s="368"/>
      <c r="BM863" s="368"/>
      <c r="BN863" s="368">
        <f>BO863+BQ863+BR863+BS863</f>
        <v>53960.807910000003</v>
      </c>
      <c r="BO863" s="368">
        <f>BF863</f>
        <v>0</v>
      </c>
      <c r="BP863" s="368"/>
      <c r="BQ863" s="368">
        <f>AK863</f>
        <v>23944.936259999999</v>
      </c>
      <c r="BR863" s="368">
        <f>AM863</f>
        <v>30015.871650000001</v>
      </c>
      <c r="BS863" s="368">
        <f t="shared" ref="BS863:BS871" si="1677">BI863</f>
        <v>0</v>
      </c>
      <c r="BT863" s="368"/>
      <c r="BU863" s="368">
        <f>BV863+BX863+BY863+BZ863</f>
        <v>53960.807910000003</v>
      </c>
      <c r="BV863" s="371">
        <f>BO863</f>
        <v>0</v>
      </c>
      <c r="BW863" s="368"/>
      <c r="BX863" s="371">
        <f>BG863</f>
        <v>23944.936259999999</v>
      </c>
      <c r="BY863" s="371">
        <f>BR863</f>
        <v>30015.871650000001</v>
      </c>
      <c r="BZ863" s="368"/>
      <c r="CE863" s="736">
        <v>0</v>
      </c>
    </row>
    <row r="864" spans="1:83" s="66" customFormat="1" ht="91.5" hidden="1" customHeight="1" x14ac:dyDescent="0.3">
      <c r="B864" s="226" t="s">
        <v>18</v>
      </c>
      <c r="C864" s="99" t="s">
        <v>112</v>
      </c>
      <c r="D864" s="241">
        <f>E864+H864+I864</f>
        <v>0</v>
      </c>
      <c r="E864" s="241">
        <v>0</v>
      </c>
      <c r="F864" s="241"/>
      <c r="G864" s="241"/>
      <c r="H864" s="241"/>
      <c r="I864" s="241"/>
      <c r="J864" s="240">
        <f>K864+M864+Q864</f>
        <v>0</v>
      </c>
      <c r="K864" s="241">
        <f>M864+S864+U864</f>
        <v>0</v>
      </c>
      <c r="L864" s="695" t="e">
        <f t="shared" si="1671"/>
        <v>#DIV/0!</v>
      </c>
      <c r="M864" s="240">
        <v>0</v>
      </c>
      <c r="N864" s="114"/>
      <c r="O864" s="111"/>
      <c r="P864" s="114"/>
      <c r="Q864" s="111"/>
      <c r="R864" s="114"/>
      <c r="S864" s="111"/>
      <c r="T864" s="114"/>
      <c r="U864" s="111"/>
      <c r="V864" s="111">
        <f t="shared" ref="V864:V882" si="1678">W864+X864+Y864</f>
        <v>0</v>
      </c>
      <c r="W864" s="111"/>
      <c r="X864" s="111"/>
      <c r="Y864" s="111"/>
      <c r="Z864" s="111">
        <f t="shared" ref="Z864:Z888" si="1679">AA864+AB864+AC864</f>
        <v>0</v>
      </c>
      <c r="AA864" s="111">
        <f>E864</f>
        <v>0</v>
      </c>
      <c r="AB864" s="111">
        <f t="shared" si="1672"/>
        <v>0</v>
      </c>
      <c r="AC864" s="111">
        <f t="shared" si="1672"/>
        <v>0</v>
      </c>
      <c r="AD864" s="114"/>
      <c r="AE864" s="241">
        <f>AG864+AM864+AO864</f>
        <v>0</v>
      </c>
      <c r="AF864" s="695" t="e">
        <f t="shared" si="1673"/>
        <v>#DIV/0!</v>
      </c>
      <c r="AG864" s="240">
        <v>0</v>
      </c>
      <c r="AH864" s="695" t="e">
        <f t="shared" ref="AH864:AH886" si="1680">AG864/E864</f>
        <v>#DIV/0!</v>
      </c>
      <c r="AI864" s="111"/>
      <c r="AJ864" s="114"/>
      <c r="AK864" s="111"/>
      <c r="AL864" s="114"/>
      <c r="AM864" s="111"/>
      <c r="AN864" s="114"/>
      <c r="AO864" s="111"/>
      <c r="AP864" s="111"/>
      <c r="AQ864" s="114"/>
      <c r="AR864" s="240">
        <f>AT864+AZ864+BB864</f>
        <v>0</v>
      </c>
      <c r="AS864" s="695" t="e">
        <f t="shared" si="1674"/>
        <v>#DIV/0!</v>
      </c>
      <c r="AT864" s="240">
        <v>0</v>
      </c>
      <c r="AU864" s="695" t="e">
        <f t="shared" ref="AU864:AU886" si="1681">AT864/E864</f>
        <v>#DIV/0!</v>
      </c>
      <c r="AV864" s="111"/>
      <c r="AW864" s="695" t="e">
        <f t="shared" ref="AW864:AW883" si="1682">AV864/F864</f>
        <v>#DIV/0!</v>
      </c>
      <c r="AX864" s="240"/>
      <c r="AY864" s="695" t="e">
        <f t="shared" si="1675"/>
        <v>#DIV/0!</v>
      </c>
      <c r="AZ864" s="111"/>
      <c r="BA864" s="695" t="e">
        <f t="shared" si="1676"/>
        <v>#DIV/0!</v>
      </c>
      <c r="BB864" s="111"/>
      <c r="BC864" s="111">
        <f t="shared" ref="BC864:BC888" si="1683">AM864</f>
        <v>0</v>
      </c>
      <c r="BD864" s="111">
        <f t="shared" ref="BD864:BD887" si="1684">AO864</f>
        <v>0</v>
      </c>
      <c r="BE864" s="111">
        <f>BF864+BH864+BI864</f>
        <v>0</v>
      </c>
      <c r="BF864" s="111">
        <v>0</v>
      </c>
      <c r="BG864" s="111"/>
      <c r="BH864" s="111"/>
      <c r="BI864" s="111"/>
      <c r="BJ864" s="111">
        <f t="shared" ref="BJ864:BJ882" si="1685">BK864+BL864+BM864</f>
        <v>0</v>
      </c>
      <c r="BK864" s="111"/>
      <c r="BL864" s="111"/>
      <c r="BM864" s="111"/>
      <c r="BN864" s="111">
        <f t="shared" ref="BN864:BN881" si="1686">BO864+BR864+BS864</f>
        <v>0</v>
      </c>
      <c r="BO864" s="111">
        <f t="shared" ref="BO864:BO868" si="1687">BF864</f>
        <v>0</v>
      </c>
      <c r="BP864" s="111"/>
      <c r="BQ864" s="111"/>
      <c r="BR864" s="111">
        <f t="shared" ref="BR864:BR868" si="1688">BH864</f>
        <v>0</v>
      </c>
      <c r="BS864" s="111">
        <f t="shared" si="1677"/>
        <v>0</v>
      </c>
      <c r="BT864" s="111"/>
      <c r="BU864" s="43">
        <f>BV864+BY864+BZ864</f>
        <v>0</v>
      </c>
      <c r="BV864" s="43">
        <v>0</v>
      </c>
      <c r="BW864" s="43"/>
      <c r="BX864" s="43"/>
      <c r="BY864" s="43"/>
      <c r="BZ864" s="241"/>
      <c r="CE864" s="695" t="e">
        <f t="shared" ref="CE864:CE927" si="1689">BB864/I864</f>
        <v>#DIV/0!</v>
      </c>
    </row>
    <row r="865" spans="2:83" s="66" customFormat="1" ht="93.75" hidden="1" customHeight="1" x14ac:dyDescent="0.3">
      <c r="B865" s="226" t="s">
        <v>18</v>
      </c>
      <c r="C865" s="99" t="s">
        <v>113</v>
      </c>
      <c r="D865" s="241">
        <f>E865</f>
        <v>0</v>
      </c>
      <c r="E865" s="241">
        <v>0</v>
      </c>
      <c r="F865" s="241"/>
      <c r="G865" s="241"/>
      <c r="H865" s="241"/>
      <c r="I865" s="241"/>
      <c r="J865" s="240">
        <f>K865</f>
        <v>0</v>
      </c>
      <c r="K865" s="241">
        <f>M865</f>
        <v>0</v>
      </c>
      <c r="L865" s="695" t="e">
        <f t="shared" si="1671"/>
        <v>#DIV/0!</v>
      </c>
      <c r="M865" s="240">
        <v>0</v>
      </c>
      <c r="N865" s="114"/>
      <c r="O865" s="111"/>
      <c r="P865" s="114"/>
      <c r="Q865" s="111"/>
      <c r="R865" s="114"/>
      <c r="S865" s="111"/>
      <c r="T865" s="114"/>
      <c r="U865" s="111"/>
      <c r="V865" s="111">
        <f t="shared" si="1678"/>
        <v>0</v>
      </c>
      <c r="W865" s="111"/>
      <c r="X865" s="111"/>
      <c r="Y865" s="111"/>
      <c r="Z865" s="111">
        <f t="shared" si="1679"/>
        <v>0</v>
      </c>
      <c r="AA865" s="111">
        <f>E865</f>
        <v>0</v>
      </c>
      <c r="AB865" s="111">
        <f t="shared" si="1672"/>
        <v>0</v>
      </c>
      <c r="AC865" s="111">
        <f t="shared" si="1672"/>
        <v>0</v>
      </c>
      <c r="AD865" s="114"/>
      <c r="AE865" s="241">
        <f>AG865</f>
        <v>0</v>
      </c>
      <c r="AF865" s="695" t="e">
        <f t="shared" si="1673"/>
        <v>#DIV/0!</v>
      </c>
      <c r="AG865" s="240">
        <v>0</v>
      </c>
      <c r="AH865" s="695" t="e">
        <f t="shared" si="1680"/>
        <v>#DIV/0!</v>
      </c>
      <c r="AI865" s="111"/>
      <c r="AJ865" s="114"/>
      <c r="AK865" s="111"/>
      <c r="AL865" s="114"/>
      <c r="AM865" s="111"/>
      <c r="AN865" s="114"/>
      <c r="AO865" s="111"/>
      <c r="AP865" s="111"/>
      <c r="AQ865" s="114"/>
      <c r="AR865" s="240">
        <f>AT865</f>
        <v>0</v>
      </c>
      <c r="AS865" s="695" t="e">
        <f t="shared" si="1674"/>
        <v>#DIV/0!</v>
      </c>
      <c r="AT865" s="240">
        <v>0</v>
      </c>
      <c r="AU865" s="695" t="e">
        <f t="shared" si="1681"/>
        <v>#DIV/0!</v>
      </c>
      <c r="AV865" s="111"/>
      <c r="AW865" s="695" t="e">
        <f t="shared" si="1682"/>
        <v>#DIV/0!</v>
      </c>
      <c r="AX865" s="240"/>
      <c r="AY865" s="695" t="e">
        <f t="shared" si="1675"/>
        <v>#DIV/0!</v>
      </c>
      <c r="AZ865" s="111"/>
      <c r="BA865" s="695" t="e">
        <f t="shared" si="1676"/>
        <v>#DIV/0!</v>
      </c>
      <c r="BB865" s="111"/>
      <c r="BC865" s="111">
        <f t="shared" si="1683"/>
        <v>0</v>
      </c>
      <c r="BD865" s="111">
        <f t="shared" si="1684"/>
        <v>0</v>
      </c>
      <c r="BE865" s="111">
        <f>BF865</f>
        <v>0</v>
      </c>
      <c r="BF865" s="111">
        <v>0</v>
      </c>
      <c r="BG865" s="111"/>
      <c r="BH865" s="111"/>
      <c r="BI865" s="111"/>
      <c r="BJ865" s="111">
        <f t="shared" si="1685"/>
        <v>0</v>
      </c>
      <c r="BK865" s="111"/>
      <c r="BL865" s="111"/>
      <c r="BM865" s="111"/>
      <c r="BN865" s="111">
        <f t="shared" si="1686"/>
        <v>0</v>
      </c>
      <c r="BO865" s="111">
        <f t="shared" si="1687"/>
        <v>0</v>
      </c>
      <c r="BP865" s="111"/>
      <c r="BQ865" s="111"/>
      <c r="BR865" s="111">
        <f t="shared" si="1688"/>
        <v>0</v>
      </c>
      <c r="BS865" s="111">
        <f t="shared" si="1677"/>
        <v>0</v>
      </c>
      <c r="BT865" s="111"/>
      <c r="BU865" s="43">
        <f>BV865</f>
        <v>0</v>
      </c>
      <c r="BV865" s="43">
        <v>0</v>
      </c>
      <c r="BW865" s="43"/>
      <c r="BX865" s="43"/>
      <c r="BY865" s="43"/>
      <c r="BZ865" s="241"/>
      <c r="CE865" s="695" t="e">
        <f t="shared" si="1689"/>
        <v>#DIV/0!</v>
      </c>
    </row>
    <row r="866" spans="2:83" s="66" customFormat="1" ht="123.75" hidden="1" customHeight="1" x14ac:dyDescent="0.3">
      <c r="B866" s="226" t="s">
        <v>23</v>
      </c>
      <c r="C866" s="99" t="s">
        <v>114</v>
      </c>
      <c r="D866" s="241">
        <v>0</v>
      </c>
      <c r="E866" s="241"/>
      <c r="F866" s="241"/>
      <c r="G866" s="241"/>
      <c r="H866" s="241"/>
      <c r="I866" s="241"/>
      <c r="J866" s="240">
        <v>0</v>
      </c>
      <c r="K866" s="241">
        <v>0</v>
      </c>
      <c r="L866" s="695" t="e">
        <f t="shared" si="1671"/>
        <v>#DIV/0!</v>
      </c>
      <c r="M866" s="240"/>
      <c r="N866" s="114"/>
      <c r="O866" s="111"/>
      <c r="P866" s="114"/>
      <c r="Q866" s="111"/>
      <c r="R866" s="114"/>
      <c r="S866" s="111"/>
      <c r="T866" s="114"/>
      <c r="U866" s="111"/>
      <c r="V866" s="111">
        <f t="shared" si="1678"/>
        <v>0</v>
      </c>
      <c r="W866" s="111"/>
      <c r="X866" s="111"/>
      <c r="Y866" s="111"/>
      <c r="Z866" s="111">
        <f t="shared" si="1679"/>
        <v>0</v>
      </c>
      <c r="AA866" s="111">
        <f>E866</f>
        <v>0</v>
      </c>
      <c r="AB866" s="111">
        <f t="shared" si="1672"/>
        <v>0</v>
      </c>
      <c r="AC866" s="111">
        <f t="shared" si="1672"/>
        <v>0</v>
      </c>
      <c r="AD866" s="114"/>
      <c r="AE866" s="241">
        <v>0</v>
      </c>
      <c r="AF866" s="695" t="e">
        <f t="shared" si="1673"/>
        <v>#DIV/0!</v>
      </c>
      <c r="AG866" s="240"/>
      <c r="AH866" s="695" t="e">
        <f t="shared" si="1680"/>
        <v>#DIV/0!</v>
      </c>
      <c r="AI866" s="111"/>
      <c r="AJ866" s="114"/>
      <c r="AK866" s="111"/>
      <c r="AL866" s="114"/>
      <c r="AM866" s="111"/>
      <c r="AN866" s="114"/>
      <c r="AO866" s="111"/>
      <c r="AP866" s="111"/>
      <c r="AQ866" s="114"/>
      <c r="AR866" s="240">
        <v>0</v>
      </c>
      <c r="AS866" s="695" t="e">
        <f t="shared" si="1674"/>
        <v>#DIV/0!</v>
      </c>
      <c r="AT866" s="240"/>
      <c r="AU866" s="695" t="e">
        <f t="shared" si="1681"/>
        <v>#DIV/0!</v>
      </c>
      <c r="AV866" s="111"/>
      <c r="AW866" s="695" t="e">
        <f t="shared" si="1682"/>
        <v>#DIV/0!</v>
      </c>
      <c r="AX866" s="240"/>
      <c r="AY866" s="695" t="e">
        <f t="shared" si="1675"/>
        <v>#DIV/0!</v>
      </c>
      <c r="AZ866" s="111"/>
      <c r="BA866" s="695" t="e">
        <f t="shared" si="1676"/>
        <v>#DIV/0!</v>
      </c>
      <c r="BB866" s="111"/>
      <c r="BC866" s="111">
        <f t="shared" si="1683"/>
        <v>0</v>
      </c>
      <c r="BD866" s="111">
        <f t="shared" si="1684"/>
        <v>0</v>
      </c>
      <c r="BE866" s="111">
        <v>0</v>
      </c>
      <c r="BF866" s="111"/>
      <c r="BG866" s="111"/>
      <c r="BH866" s="111"/>
      <c r="BI866" s="111"/>
      <c r="BJ866" s="111">
        <f t="shared" si="1685"/>
        <v>0</v>
      </c>
      <c r="BK866" s="111"/>
      <c r="BL866" s="111"/>
      <c r="BM866" s="111"/>
      <c r="BN866" s="111">
        <f t="shared" si="1686"/>
        <v>0</v>
      </c>
      <c r="BO866" s="111">
        <f t="shared" si="1687"/>
        <v>0</v>
      </c>
      <c r="BP866" s="111"/>
      <c r="BQ866" s="111"/>
      <c r="BR866" s="111">
        <f t="shared" si="1688"/>
        <v>0</v>
      </c>
      <c r="BS866" s="111">
        <f t="shared" si="1677"/>
        <v>0</v>
      </c>
      <c r="BT866" s="111"/>
      <c r="BU866" s="43">
        <v>0</v>
      </c>
      <c r="BV866" s="43"/>
      <c r="BW866" s="43"/>
      <c r="BX866" s="43"/>
      <c r="BY866" s="43"/>
      <c r="BZ866" s="241"/>
      <c r="CE866" s="695" t="e">
        <f t="shared" si="1689"/>
        <v>#DIV/0!</v>
      </c>
    </row>
    <row r="867" spans="2:83" s="367" customFormat="1" ht="113.25" hidden="1" customHeight="1" x14ac:dyDescent="0.35">
      <c r="B867" s="366" t="s">
        <v>63</v>
      </c>
      <c r="C867" s="357" t="s">
        <v>362</v>
      </c>
      <c r="D867" s="364" t="e">
        <f>E867+G867+H867+I867</f>
        <v>#REF!</v>
      </c>
      <c r="E867" s="364">
        <f>E868</f>
        <v>4948.4881100000002</v>
      </c>
      <c r="F867" s="364"/>
      <c r="G867" s="364">
        <f t="shared" ref="G867" si="1690">G868</f>
        <v>0</v>
      </c>
      <c r="H867" s="364">
        <f t="shared" ref="H867" si="1691">H868</f>
        <v>0</v>
      </c>
      <c r="I867" s="364" t="e">
        <f>#REF!</f>
        <v>#REF!</v>
      </c>
      <c r="J867" s="364"/>
      <c r="K867" s="364">
        <f>M867+Q867+S867+U867</f>
        <v>4948.4881100000002</v>
      </c>
      <c r="L867" s="695" t="e">
        <f t="shared" si="1671"/>
        <v>#REF!</v>
      </c>
      <c r="M867" s="364">
        <f>M868</f>
        <v>4948.4881100000002</v>
      </c>
      <c r="N867" s="697"/>
      <c r="O867" s="363"/>
      <c r="P867" s="697"/>
      <c r="Q867" s="363">
        <f t="shared" ref="Q867:U867" si="1692">Q868</f>
        <v>0</v>
      </c>
      <c r="R867" s="697"/>
      <c r="S867" s="363">
        <f t="shared" si="1692"/>
        <v>0</v>
      </c>
      <c r="T867" s="697"/>
      <c r="U867" s="363">
        <f t="shared" si="1692"/>
        <v>0</v>
      </c>
      <c r="V867" s="363"/>
      <c r="W867" s="363"/>
      <c r="X867" s="363"/>
      <c r="Y867" s="363"/>
      <c r="Z867" s="363"/>
      <c r="AA867" s="363"/>
      <c r="AB867" s="363"/>
      <c r="AC867" s="363"/>
      <c r="AD867" s="697"/>
      <c r="AE867" s="364">
        <f>AG867+AK867+AM867+AO867</f>
        <v>221.03</v>
      </c>
      <c r="AF867" s="695" t="e">
        <f t="shared" si="1673"/>
        <v>#REF!</v>
      </c>
      <c r="AG867" s="364">
        <f>AG868</f>
        <v>221.03</v>
      </c>
      <c r="AH867" s="695">
        <f t="shared" si="1680"/>
        <v>4.4666167743909156E-2</v>
      </c>
      <c r="AI867" s="363"/>
      <c r="AJ867" s="697"/>
      <c r="AK867" s="363">
        <f t="shared" ref="AK867" si="1693">AK868</f>
        <v>0</v>
      </c>
      <c r="AL867" s="697"/>
      <c r="AM867" s="363">
        <f t="shared" ref="AM867" si="1694">AM868</f>
        <v>0</v>
      </c>
      <c r="AN867" s="697"/>
      <c r="AO867" s="363">
        <f t="shared" ref="AO867" si="1695">AO868</f>
        <v>0</v>
      </c>
      <c r="AP867" s="363"/>
      <c r="AQ867" s="697"/>
      <c r="AR867" s="364">
        <f>AT867+AX867+AZ867+BB867</f>
        <v>4948.4881100000002</v>
      </c>
      <c r="AS867" s="695" t="e">
        <f t="shared" si="1674"/>
        <v>#REF!</v>
      </c>
      <c r="AT867" s="364">
        <f>AT868</f>
        <v>4948.4881100000002</v>
      </c>
      <c r="AU867" s="695">
        <f t="shared" si="1681"/>
        <v>1</v>
      </c>
      <c r="AV867" s="363"/>
      <c r="AW867" s="695" t="e">
        <f t="shared" si="1682"/>
        <v>#DIV/0!</v>
      </c>
      <c r="AX867" s="364">
        <f t="shared" ref="AX867:BB867" si="1696">AX868</f>
        <v>0</v>
      </c>
      <c r="AY867" s="695" t="e">
        <f t="shared" si="1675"/>
        <v>#DIV/0!</v>
      </c>
      <c r="AZ867" s="363">
        <f t="shared" si="1696"/>
        <v>0</v>
      </c>
      <c r="BA867" s="695" t="e">
        <f t="shared" si="1676"/>
        <v>#DIV/0!</v>
      </c>
      <c r="BB867" s="363">
        <f t="shared" si="1696"/>
        <v>0</v>
      </c>
      <c r="BC867" s="363"/>
      <c r="BD867" s="363"/>
      <c r="BE867" s="363">
        <f>BF867+BG867+BH867+BI867</f>
        <v>29036.971959999999</v>
      </c>
      <c r="BF867" s="363">
        <f>BF868</f>
        <v>0</v>
      </c>
      <c r="BG867" s="363">
        <f t="shared" ref="BG867" si="1697">BG868</f>
        <v>0</v>
      </c>
      <c r="BH867" s="363">
        <f t="shared" ref="BH867" si="1698">BH868</f>
        <v>0</v>
      </c>
      <c r="BI867" s="363">
        <f t="shared" ref="BI867" si="1699">BI868</f>
        <v>29036.971959999999</v>
      </c>
      <c r="BJ867" s="363"/>
      <c r="BK867" s="363"/>
      <c r="BL867" s="363"/>
      <c r="BM867" s="363"/>
      <c r="BN867" s="363"/>
      <c r="BO867" s="363"/>
      <c r="BP867" s="363"/>
      <c r="BQ867" s="363"/>
      <c r="BR867" s="363"/>
      <c r="BS867" s="363"/>
      <c r="BT867" s="363"/>
      <c r="BU867" s="363">
        <f>BV867+BX867+BY867+BZ867</f>
        <v>0</v>
      </c>
      <c r="BV867" s="363">
        <f>BV868</f>
        <v>0</v>
      </c>
      <c r="BW867" s="363"/>
      <c r="BX867" s="363">
        <f t="shared" ref="BX867:BZ867" si="1700">BX868</f>
        <v>0</v>
      </c>
      <c r="BY867" s="363">
        <f t="shared" si="1700"/>
        <v>0</v>
      </c>
      <c r="BZ867" s="363">
        <f t="shared" si="1700"/>
        <v>0</v>
      </c>
      <c r="CE867" s="695" t="e">
        <f t="shared" si="1689"/>
        <v>#REF!</v>
      </c>
    </row>
    <row r="868" spans="2:83" s="400" customFormat="1" ht="139.5" customHeight="1" x14ac:dyDescent="0.3">
      <c r="B868" s="370" t="s">
        <v>63</v>
      </c>
      <c r="C868" s="397" t="s">
        <v>511</v>
      </c>
      <c r="D868" s="369">
        <f>E868+F868+G868+H868+I868</f>
        <v>1100000</v>
      </c>
      <c r="E868" s="369">
        <v>4948.4881100000002</v>
      </c>
      <c r="F868" s="369">
        <v>1095051.51189</v>
      </c>
      <c r="G868" s="369">
        <v>0</v>
      </c>
      <c r="H868" s="369">
        <v>0</v>
      </c>
      <c r="I868" s="369">
        <v>0</v>
      </c>
      <c r="J868" s="369">
        <f>K868-D868</f>
        <v>-652377.79567999998</v>
      </c>
      <c r="K868" s="369">
        <f>M868+O868</f>
        <v>447622.20431999996</v>
      </c>
      <c r="L868" s="736">
        <f t="shared" si="1671"/>
        <v>0.40692927665454542</v>
      </c>
      <c r="M868" s="369">
        <f>E868</f>
        <v>4948.4881100000002</v>
      </c>
      <c r="N868" s="744">
        <f>M868/E868</f>
        <v>1</v>
      </c>
      <c r="O868" s="369">
        <v>442673.71620999998</v>
      </c>
      <c r="P868" s="744">
        <f>O868/F868</f>
        <v>0.40424921695781141</v>
      </c>
      <c r="Q868" s="368"/>
      <c r="R868" s="697"/>
      <c r="S868" s="368"/>
      <c r="T868" s="697"/>
      <c r="U868" s="368">
        <v>0</v>
      </c>
      <c r="V868" s="368">
        <f t="shared" si="1678"/>
        <v>0</v>
      </c>
      <c r="W868" s="368"/>
      <c r="X868" s="368"/>
      <c r="Y868" s="368"/>
      <c r="Z868" s="368" t="e">
        <f t="shared" si="1679"/>
        <v>#REF!</v>
      </c>
      <c r="AA868" s="368">
        <f>E868</f>
        <v>4948.4881100000002</v>
      </c>
      <c r="AB868" s="368">
        <f>H868</f>
        <v>0</v>
      </c>
      <c r="AC868" s="368" t="e">
        <f>#REF!</f>
        <v>#REF!</v>
      </c>
      <c r="AD868" s="697"/>
      <c r="AE868" s="369">
        <f>AG868+AI868</f>
        <v>437972.42027</v>
      </c>
      <c r="AF868" s="736">
        <f t="shared" si="1673"/>
        <v>0.39815674569999998</v>
      </c>
      <c r="AG868" s="369">
        <v>221.03</v>
      </c>
      <c r="AH868" s="736">
        <f t="shared" si="1680"/>
        <v>4.4666167743909156E-2</v>
      </c>
      <c r="AI868" s="369">
        <f>435295.63691+2455.75336</f>
        <v>437751.39026999997</v>
      </c>
      <c r="AJ868" s="736">
        <f>AI868/F868</f>
        <v>0.39975415358722682</v>
      </c>
      <c r="AK868" s="368"/>
      <c r="AL868" s="697"/>
      <c r="AM868" s="368"/>
      <c r="AN868" s="697"/>
      <c r="AO868" s="368"/>
      <c r="AP868" s="368">
        <v>0</v>
      </c>
      <c r="AQ868" s="697"/>
      <c r="AR868" s="369">
        <f>AT868+AV868</f>
        <v>1100000</v>
      </c>
      <c r="AS868" s="736">
        <f t="shared" si="1674"/>
        <v>1</v>
      </c>
      <c r="AT868" s="369">
        <f>E868</f>
        <v>4948.4881100000002</v>
      </c>
      <c r="AU868" s="736">
        <f t="shared" si="1681"/>
        <v>1</v>
      </c>
      <c r="AV868" s="369">
        <f>F868</f>
        <v>1095051.51189</v>
      </c>
      <c r="AW868" s="736">
        <f t="shared" si="1682"/>
        <v>1</v>
      </c>
      <c r="AX868" s="369"/>
      <c r="AY868" s="736">
        <v>0</v>
      </c>
      <c r="AZ868" s="368"/>
      <c r="BA868" s="736">
        <v>0</v>
      </c>
      <c r="BB868" s="368">
        <f>AO868</f>
        <v>0</v>
      </c>
      <c r="BC868" s="368">
        <f t="shared" si="1683"/>
        <v>0</v>
      </c>
      <c r="BD868" s="368">
        <f t="shared" si="1684"/>
        <v>0</v>
      </c>
      <c r="BE868" s="368">
        <f>BF868+BI868</f>
        <v>29036.971959999999</v>
      </c>
      <c r="BF868" s="368"/>
      <c r="BG868" s="368"/>
      <c r="BH868" s="368"/>
      <c r="BI868" s="368">
        <v>29036.971959999999</v>
      </c>
      <c r="BJ868" s="368">
        <f t="shared" si="1685"/>
        <v>0</v>
      </c>
      <c r="BK868" s="368"/>
      <c r="BL868" s="368"/>
      <c r="BM868" s="368"/>
      <c r="BN868" s="368">
        <f>BP868</f>
        <v>600000</v>
      </c>
      <c r="BO868" s="368">
        <f t="shared" si="1687"/>
        <v>0</v>
      </c>
      <c r="BP868" s="368">
        <f>600000</f>
        <v>600000</v>
      </c>
      <c r="BQ868" s="368"/>
      <c r="BR868" s="368">
        <f t="shared" si="1688"/>
        <v>0</v>
      </c>
      <c r="BS868" s="368"/>
      <c r="BT868" s="368">
        <v>0</v>
      </c>
      <c r="BU868" s="368">
        <f>BW868</f>
        <v>600000</v>
      </c>
      <c r="BV868" s="371"/>
      <c r="BW868" s="368">
        <v>600000</v>
      </c>
      <c r="BX868" s="371"/>
      <c r="BY868" s="371"/>
      <c r="BZ868" s="368"/>
      <c r="CE868" s="736">
        <v>0</v>
      </c>
    </row>
    <row r="869" spans="2:83" s="400" customFormat="1" ht="105.75" hidden="1" customHeight="1" x14ac:dyDescent="0.3">
      <c r="B869" s="370" t="s">
        <v>7</v>
      </c>
      <c r="C869" s="397" t="s">
        <v>469</v>
      </c>
      <c r="D869" s="369">
        <f t="shared" ref="D869:D870" si="1701">E869+F869+G869+H869+I869</f>
        <v>0</v>
      </c>
      <c r="E869" s="369">
        <v>0</v>
      </c>
      <c r="F869" s="369">
        <v>0</v>
      </c>
      <c r="G869" s="372"/>
      <c r="H869" s="372"/>
      <c r="I869" s="889"/>
      <c r="J869" s="369">
        <f>K869-D869</f>
        <v>0</v>
      </c>
      <c r="K869" s="369">
        <f t="shared" ref="K869:K870" si="1702">M869+O869</f>
        <v>0</v>
      </c>
      <c r="L869" s="736" t="e">
        <f t="shared" si="1671"/>
        <v>#DIV/0!</v>
      </c>
      <c r="M869" s="369">
        <v>0</v>
      </c>
      <c r="N869" s="744" t="e">
        <f t="shared" ref="N869:N870" si="1703">M869/E869</f>
        <v>#DIV/0!</v>
      </c>
      <c r="O869" s="368">
        <v>0</v>
      </c>
      <c r="P869" s="697"/>
      <c r="Q869" s="368"/>
      <c r="R869" s="697"/>
      <c r="S869" s="368"/>
      <c r="T869" s="697"/>
      <c r="U869" s="368"/>
      <c r="V869" s="368"/>
      <c r="W869" s="368"/>
      <c r="X869" s="368"/>
      <c r="Y869" s="368"/>
      <c r="Z869" s="368"/>
      <c r="AA869" s="368">
        <f>E869</f>
        <v>0</v>
      </c>
      <c r="AB869" s="368"/>
      <c r="AC869" s="368"/>
      <c r="AD869" s="697"/>
      <c r="AE869" s="369">
        <f t="shared" ref="AE869:AE870" si="1704">AG869+AI869</f>
        <v>0</v>
      </c>
      <c r="AF869" s="736" t="e">
        <f t="shared" si="1673"/>
        <v>#DIV/0!</v>
      </c>
      <c r="AG869" s="369"/>
      <c r="AH869" s="736" t="e">
        <f t="shared" si="1680"/>
        <v>#DIV/0!</v>
      </c>
      <c r="AI869" s="369"/>
      <c r="AJ869" s="697"/>
      <c r="AK869" s="368"/>
      <c r="AL869" s="697"/>
      <c r="AM869" s="368"/>
      <c r="AN869" s="697"/>
      <c r="AO869" s="368"/>
      <c r="AP869" s="368"/>
      <c r="AQ869" s="697"/>
      <c r="AR869" s="369">
        <f t="shared" ref="AR869" si="1705">AV869</f>
        <v>0</v>
      </c>
      <c r="AS869" s="736" t="e">
        <f t="shared" si="1674"/>
        <v>#DIV/0!</v>
      </c>
      <c r="AT869" s="369"/>
      <c r="AU869" s="736" t="e">
        <f t="shared" si="1681"/>
        <v>#DIV/0!</v>
      </c>
      <c r="AV869" s="368"/>
      <c r="AW869" s="736" t="e">
        <f t="shared" si="1682"/>
        <v>#DIV/0!</v>
      </c>
      <c r="AX869" s="369"/>
      <c r="AY869" s="736" t="e">
        <f t="shared" si="1675"/>
        <v>#DIV/0!</v>
      </c>
      <c r="AZ869" s="368"/>
      <c r="BA869" s="736" t="e">
        <f t="shared" si="1676"/>
        <v>#DIV/0!</v>
      </c>
      <c r="BB869" s="368"/>
      <c r="BC869" s="368"/>
      <c r="BD869" s="368"/>
      <c r="BE869" s="368"/>
      <c r="BF869" s="368"/>
      <c r="BG869" s="368"/>
      <c r="BH869" s="368"/>
      <c r="BI869" s="368"/>
      <c r="BJ869" s="368"/>
      <c r="BK869" s="368"/>
      <c r="BL869" s="368"/>
      <c r="BM869" s="368"/>
      <c r="BN869" s="368"/>
      <c r="BO869" s="368"/>
      <c r="BP869" s="368"/>
      <c r="BQ869" s="368"/>
      <c r="BR869" s="368"/>
      <c r="BS869" s="368"/>
      <c r="BT869" s="368"/>
      <c r="BU869" s="371"/>
      <c r="BV869" s="371"/>
      <c r="BW869" s="368"/>
      <c r="BX869" s="371"/>
      <c r="BY869" s="371"/>
      <c r="BZ869" s="368"/>
      <c r="CE869" s="736" t="e">
        <f t="shared" si="1689"/>
        <v>#DIV/0!</v>
      </c>
    </row>
    <row r="870" spans="2:83" s="400" customFormat="1" ht="165.75" hidden="1" customHeight="1" x14ac:dyDescent="0.3">
      <c r="B870" s="370" t="s">
        <v>7</v>
      </c>
      <c r="C870" s="397" t="s">
        <v>494</v>
      </c>
      <c r="D870" s="369">
        <f t="shared" si="1701"/>
        <v>0</v>
      </c>
      <c r="E870" s="369">
        <v>0</v>
      </c>
      <c r="F870" s="369"/>
      <c r="G870" s="372"/>
      <c r="H870" s="372"/>
      <c r="I870" s="889"/>
      <c r="J870" s="369"/>
      <c r="K870" s="369">
        <f t="shared" si="1702"/>
        <v>0</v>
      </c>
      <c r="L870" s="736" t="e">
        <f t="shared" si="1671"/>
        <v>#DIV/0!</v>
      </c>
      <c r="M870" s="369">
        <f>E870</f>
        <v>0</v>
      </c>
      <c r="N870" s="744" t="e">
        <f t="shared" si="1703"/>
        <v>#DIV/0!</v>
      </c>
      <c r="O870" s="368"/>
      <c r="P870" s="697"/>
      <c r="Q870" s="368"/>
      <c r="R870" s="697"/>
      <c r="S870" s="368"/>
      <c r="T870" s="697"/>
      <c r="U870" s="368"/>
      <c r="V870" s="368"/>
      <c r="W870" s="368"/>
      <c r="X870" s="368"/>
      <c r="Y870" s="368"/>
      <c r="Z870" s="368"/>
      <c r="AA870" s="368"/>
      <c r="AB870" s="368"/>
      <c r="AC870" s="368"/>
      <c r="AD870" s="697"/>
      <c r="AE870" s="369">
        <f t="shared" si="1704"/>
        <v>0</v>
      </c>
      <c r="AF870" s="736" t="e">
        <f t="shared" si="1673"/>
        <v>#DIV/0!</v>
      </c>
      <c r="AG870" s="369">
        <v>0</v>
      </c>
      <c r="AH870" s="736" t="e">
        <f t="shared" si="1680"/>
        <v>#DIV/0!</v>
      </c>
      <c r="AI870" s="369"/>
      <c r="AJ870" s="697"/>
      <c r="AK870" s="368"/>
      <c r="AL870" s="697"/>
      <c r="AM870" s="368"/>
      <c r="AN870" s="697"/>
      <c r="AO870" s="368"/>
      <c r="AP870" s="368"/>
      <c r="AQ870" s="697"/>
      <c r="AR870" s="369">
        <f>AT870</f>
        <v>0</v>
      </c>
      <c r="AS870" s="736" t="e">
        <f t="shared" si="1674"/>
        <v>#DIV/0!</v>
      </c>
      <c r="AT870" s="369">
        <f>E870</f>
        <v>0</v>
      </c>
      <c r="AU870" s="736" t="e">
        <f t="shared" si="1681"/>
        <v>#DIV/0!</v>
      </c>
      <c r="AV870" s="368"/>
      <c r="AW870" s="736"/>
      <c r="AX870" s="369"/>
      <c r="AY870" s="736"/>
      <c r="AZ870" s="368"/>
      <c r="BA870" s="736"/>
      <c r="BB870" s="368"/>
      <c r="BC870" s="368"/>
      <c r="BD870" s="368"/>
      <c r="BE870" s="368"/>
      <c r="BF870" s="368"/>
      <c r="BG870" s="368"/>
      <c r="BH870" s="368"/>
      <c r="BI870" s="368"/>
      <c r="BJ870" s="368"/>
      <c r="BK870" s="368"/>
      <c r="BL870" s="368"/>
      <c r="BM870" s="368"/>
      <c r="BN870" s="368"/>
      <c r="BO870" s="368"/>
      <c r="BP870" s="368"/>
      <c r="BQ870" s="368"/>
      <c r="BR870" s="368"/>
      <c r="BS870" s="368"/>
      <c r="BT870" s="368"/>
      <c r="BU870" s="371"/>
      <c r="BV870" s="371"/>
      <c r="BW870" s="368"/>
      <c r="BX870" s="371"/>
      <c r="BY870" s="371"/>
      <c r="BZ870" s="368"/>
      <c r="CE870" s="736"/>
    </row>
    <row r="871" spans="2:83" s="400" customFormat="1" ht="194.25" customHeight="1" x14ac:dyDescent="0.3">
      <c r="B871" s="370" t="s">
        <v>7</v>
      </c>
      <c r="C871" s="397" t="s">
        <v>200</v>
      </c>
      <c r="D871" s="369">
        <f>I871</f>
        <v>69036.971959999995</v>
      </c>
      <c r="E871" s="369">
        <f>E872</f>
        <v>0</v>
      </c>
      <c r="F871" s="372"/>
      <c r="G871" s="372"/>
      <c r="H871" s="372"/>
      <c r="I871" s="369">
        <v>69036.971959999995</v>
      </c>
      <c r="J871" s="369">
        <v>0</v>
      </c>
      <c r="K871" s="369">
        <f>U871</f>
        <v>4222.9440000000004</v>
      </c>
      <c r="L871" s="736">
        <f t="shared" si="1671"/>
        <v>6.1169310879491831E-2</v>
      </c>
      <c r="M871" s="369">
        <f>M872</f>
        <v>0</v>
      </c>
      <c r="N871" s="697"/>
      <c r="O871" s="368"/>
      <c r="P871" s="697"/>
      <c r="Q871" s="368"/>
      <c r="R871" s="697"/>
      <c r="S871" s="368"/>
      <c r="T871" s="697"/>
      <c r="U871" s="368">
        <v>4222.9440000000004</v>
      </c>
      <c r="V871" s="368"/>
      <c r="W871" s="368"/>
      <c r="X871" s="368"/>
      <c r="Y871" s="368"/>
      <c r="Z871" s="368"/>
      <c r="AA871" s="368"/>
      <c r="AB871" s="368"/>
      <c r="AC871" s="368"/>
      <c r="AD871" s="744">
        <f>U871/I871</f>
        <v>6.1169310879491831E-2</v>
      </c>
      <c r="AE871" s="369">
        <f>AO871</f>
        <v>4222.9440000000004</v>
      </c>
      <c r="AF871" s="736">
        <f t="shared" si="1673"/>
        <v>6.1169310879491831E-2</v>
      </c>
      <c r="AG871" s="369"/>
      <c r="AH871" s="736"/>
      <c r="AI871" s="368"/>
      <c r="AJ871" s="697"/>
      <c r="AK871" s="368"/>
      <c r="AL871" s="697"/>
      <c r="AM871" s="368"/>
      <c r="AN871" s="697"/>
      <c r="AO871" s="368">
        <f>K871</f>
        <v>4222.9440000000004</v>
      </c>
      <c r="AP871" s="368">
        <v>0</v>
      </c>
      <c r="AQ871" s="736">
        <f>AO871/D871</f>
        <v>6.1169310879491831E-2</v>
      </c>
      <c r="AR871" s="369">
        <f>BB871</f>
        <v>21111.161</v>
      </c>
      <c r="AS871" s="736">
        <f t="shared" si="1674"/>
        <v>0.30579500231023748</v>
      </c>
      <c r="AT871" s="369">
        <f>AT872</f>
        <v>0</v>
      </c>
      <c r="AU871" s="736"/>
      <c r="AV871" s="368"/>
      <c r="AW871" s="736"/>
      <c r="AX871" s="369"/>
      <c r="AY871" s="736"/>
      <c r="AZ871" s="368"/>
      <c r="BA871" s="736"/>
      <c r="BB871" s="368">
        <v>21111.161</v>
      </c>
      <c r="BC871" s="368"/>
      <c r="BD871" s="368"/>
      <c r="BE871" s="368">
        <f>BF871</f>
        <v>3197070.6767600002</v>
      </c>
      <c r="BF871" s="368">
        <f>BF872</f>
        <v>3197070.6767600002</v>
      </c>
      <c r="BG871" s="368"/>
      <c r="BH871" s="368"/>
      <c r="BI871" s="368"/>
      <c r="BJ871" s="368"/>
      <c r="BK871" s="368"/>
      <c r="BL871" s="368"/>
      <c r="BM871" s="368"/>
      <c r="BN871" s="368">
        <f t="shared" si="1686"/>
        <v>0</v>
      </c>
      <c r="BO871" s="368"/>
      <c r="BP871" s="368"/>
      <c r="BQ871" s="368"/>
      <c r="BR871" s="368"/>
      <c r="BS871" s="368">
        <f t="shared" si="1677"/>
        <v>0</v>
      </c>
      <c r="BT871" s="368">
        <v>0</v>
      </c>
      <c r="BU871" s="368">
        <f>BV871</f>
        <v>0</v>
      </c>
      <c r="BV871" s="371">
        <f>BV872</f>
        <v>0</v>
      </c>
      <c r="BW871" s="368"/>
      <c r="BX871" s="371"/>
      <c r="BY871" s="371"/>
      <c r="BZ871" s="368"/>
      <c r="CE871" s="736">
        <f t="shared" si="1689"/>
        <v>0.30579500231023748</v>
      </c>
    </row>
    <row r="872" spans="2:83" s="402" customFormat="1" ht="111.75" hidden="1" customHeight="1" x14ac:dyDescent="0.25">
      <c r="B872" s="399" t="s">
        <v>8</v>
      </c>
      <c r="C872" s="401" t="s">
        <v>437</v>
      </c>
      <c r="D872" s="369">
        <f>F872</f>
        <v>0</v>
      </c>
      <c r="E872" s="369">
        <v>0</v>
      </c>
      <c r="F872" s="369">
        <v>0</v>
      </c>
      <c r="G872" s="369"/>
      <c r="H872" s="372"/>
      <c r="I872" s="890"/>
      <c r="J872" s="369">
        <f>M872-E872</f>
        <v>0</v>
      </c>
      <c r="K872" s="369">
        <f>O872</f>
        <v>0</v>
      </c>
      <c r="L872" s="736" t="e">
        <f t="shared" si="1671"/>
        <v>#DIV/0!</v>
      </c>
      <c r="M872" s="369">
        <f>E872</f>
        <v>0</v>
      </c>
      <c r="N872" s="697"/>
      <c r="O872" s="368">
        <v>0</v>
      </c>
      <c r="P872" s="697"/>
      <c r="Q872" s="368"/>
      <c r="R872" s="697"/>
      <c r="S872" s="368"/>
      <c r="T872" s="711"/>
      <c r="U872" s="629"/>
      <c r="V872" s="368">
        <f>W872+X872+Y872</f>
        <v>0</v>
      </c>
      <c r="W872" s="368"/>
      <c r="X872" s="368"/>
      <c r="Y872" s="368"/>
      <c r="Z872" s="368">
        <f>AA872+AB872+AC872</f>
        <v>0</v>
      </c>
      <c r="AA872" s="368">
        <f>E872</f>
        <v>0</v>
      </c>
      <c r="AB872" s="368"/>
      <c r="AC872" s="368"/>
      <c r="AD872" s="744" t="e">
        <f t="shared" ref="AD872:AD875" si="1706">U872/I872</f>
        <v>#DIV/0!</v>
      </c>
      <c r="AE872" s="369">
        <f>AI872</f>
        <v>0</v>
      </c>
      <c r="AF872" s="736" t="e">
        <f t="shared" si="1673"/>
        <v>#DIV/0!</v>
      </c>
      <c r="AG872" s="369">
        <v>0</v>
      </c>
      <c r="AH872" s="736" t="e">
        <f t="shared" si="1680"/>
        <v>#DIV/0!</v>
      </c>
      <c r="AI872" s="368">
        <v>0</v>
      </c>
      <c r="AJ872" s="697"/>
      <c r="AK872" s="368"/>
      <c r="AL872" s="697"/>
      <c r="AM872" s="368"/>
      <c r="AN872" s="697"/>
      <c r="AO872" s="368"/>
      <c r="AP872" s="368">
        <v>0</v>
      </c>
      <c r="AQ872" s="697"/>
      <c r="AR872" s="369">
        <f>AV872</f>
        <v>0</v>
      </c>
      <c r="AS872" s="736" t="e">
        <f t="shared" si="1674"/>
        <v>#DIV/0!</v>
      </c>
      <c r="AT872" s="369">
        <f>AG872</f>
        <v>0</v>
      </c>
      <c r="AU872" s="736" t="e">
        <f t="shared" si="1681"/>
        <v>#DIV/0!</v>
      </c>
      <c r="AV872" s="368">
        <f>AI872</f>
        <v>0</v>
      </c>
      <c r="AW872" s="736" t="e">
        <f t="shared" si="1682"/>
        <v>#DIV/0!</v>
      </c>
      <c r="AX872" s="369"/>
      <c r="AY872" s="736" t="e">
        <f t="shared" si="1675"/>
        <v>#DIV/0!</v>
      </c>
      <c r="AZ872" s="368"/>
      <c r="BA872" s="736" t="e">
        <f t="shared" si="1676"/>
        <v>#DIV/0!</v>
      </c>
      <c r="BB872" s="368"/>
      <c r="BC872" s="368">
        <f>AM872</f>
        <v>0</v>
      </c>
      <c r="BD872" s="368">
        <f>AO872</f>
        <v>0</v>
      </c>
      <c r="BE872" s="368">
        <f>BF872+BG872+BH872+BI872</f>
        <v>3197070.6767600002</v>
      </c>
      <c r="BF872" s="368">
        <v>3197070.6767600002</v>
      </c>
      <c r="BG872" s="368"/>
      <c r="BH872" s="368"/>
      <c r="BI872" s="368"/>
      <c r="BJ872" s="368">
        <f t="shared" ref="BJ872" si="1707">BK872+BL872+BM872</f>
        <v>-3197070.6767600002</v>
      </c>
      <c r="BK872" s="368">
        <f>BO872-BF872</f>
        <v>-3197070.6767600002</v>
      </c>
      <c r="BL872" s="368"/>
      <c r="BM872" s="368"/>
      <c r="BN872" s="368">
        <f>BP872</f>
        <v>0</v>
      </c>
      <c r="BO872" s="368">
        <v>0</v>
      </c>
      <c r="BP872" s="368">
        <v>0</v>
      </c>
      <c r="BQ872" s="368"/>
      <c r="BR872" s="368">
        <f>BH872</f>
        <v>0</v>
      </c>
      <c r="BS872" s="368">
        <f>BI872</f>
        <v>0</v>
      </c>
      <c r="BT872" s="368">
        <f>BV872-BO872</f>
        <v>0</v>
      </c>
      <c r="BU872" s="368">
        <f>BW872</f>
        <v>0</v>
      </c>
      <c r="BV872" s="368">
        <f>BO872</f>
        <v>0</v>
      </c>
      <c r="BW872" s="368"/>
      <c r="BX872" s="368"/>
      <c r="BY872" s="371"/>
      <c r="BZ872" s="372"/>
      <c r="CE872" s="736" t="e">
        <f t="shared" si="1689"/>
        <v>#DIV/0!</v>
      </c>
    </row>
    <row r="873" spans="2:83" s="367" customFormat="1" ht="180" hidden="1" customHeight="1" x14ac:dyDescent="0.35">
      <c r="B873" s="366" t="s">
        <v>8</v>
      </c>
      <c r="C873" s="357" t="s">
        <v>353</v>
      </c>
      <c r="D873" s="364">
        <f>E873+G873+H873+I873</f>
        <v>150</v>
      </c>
      <c r="E873" s="364">
        <f>E875</f>
        <v>0</v>
      </c>
      <c r="F873" s="364"/>
      <c r="G873" s="364">
        <f t="shared" ref="G873:AC873" si="1708">G875</f>
        <v>0</v>
      </c>
      <c r="H873" s="364">
        <f t="shared" si="1708"/>
        <v>0</v>
      </c>
      <c r="I873" s="364">
        <f t="shared" si="1708"/>
        <v>150</v>
      </c>
      <c r="J873" s="364">
        <f t="shared" si="1708"/>
        <v>0</v>
      </c>
      <c r="K873" s="364">
        <f>M873+Q873+S873+U873</f>
        <v>150</v>
      </c>
      <c r="L873" s="736">
        <f t="shared" si="1671"/>
        <v>1</v>
      </c>
      <c r="M873" s="364">
        <f>M875</f>
        <v>0</v>
      </c>
      <c r="N873" s="697"/>
      <c r="O873" s="363"/>
      <c r="P873" s="697"/>
      <c r="Q873" s="363">
        <f t="shared" si="1708"/>
        <v>0</v>
      </c>
      <c r="R873" s="697"/>
      <c r="S873" s="363">
        <f t="shared" si="1708"/>
        <v>0</v>
      </c>
      <c r="T873" s="697"/>
      <c r="U873" s="363">
        <f t="shared" si="1708"/>
        <v>150</v>
      </c>
      <c r="V873" s="363">
        <f t="shared" si="1708"/>
        <v>0</v>
      </c>
      <c r="W873" s="363">
        <f t="shared" si="1708"/>
        <v>0</v>
      </c>
      <c r="X873" s="363">
        <f t="shared" si="1708"/>
        <v>0</v>
      </c>
      <c r="Y873" s="363">
        <f t="shared" si="1708"/>
        <v>0</v>
      </c>
      <c r="Z873" s="363">
        <f t="shared" si="1708"/>
        <v>150</v>
      </c>
      <c r="AA873" s="363">
        <f t="shared" si="1708"/>
        <v>0</v>
      </c>
      <c r="AB873" s="363">
        <f t="shared" si="1708"/>
        <v>0</v>
      </c>
      <c r="AC873" s="363">
        <f t="shared" si="1708"/>
        <v>150</v>
      </c>
      <c r="AD873" s="744">
        <f t="shared" si="1706"/>
        <v>1</v>
      </c>
      <c r="AE873" s="364">
        <f>AG873+AK873+AM873+AO873</f>
        <v>150</v>
      </c>
      <c r="AF873" s="736">
        <f t="shared" si="1673"/>
        <v>1</v>
      </c>
      <c r="AG873" s="364">
        <f>AG875</f>
        <v>0</v>
      </c>
      <c r="AH873" s="736" t="e">
        <f t="shared" si="1680"/>
        <v>#DIV/0!</v>
      </c>
      <c r="AI873" s="363"/>
      <c r="AJ873" s="697"/>
      <c r="AK873" s="363">
        <f t="shared" ref="AK873" si="1709">AK875</f>
        <v>0</v>
      </c>
      <c r="AL873" s="697"/>
      <c r="AM873" s="363">
        <f t="shared" ref="AM873" si="1710">AM875</f>
        <v>0</v>
      </c>
      <c r="AN873" s="697"/>
      <c r="AO873" s="363">
        <f t="shared" ref="AO873" si="1711">AO875</f>
        <v>150</v>
      </c>
      <c r="AP873" s="363"/>
      <c r="AQ873" s="697"/>
      <c r="AR873" s="364">
        <f>AT873+AX873+AZ873+BB873</f>
        <v>150</v>
      </c>
      <c r="AS873" s="736">
        <f t="shared" si="1674"/>
        <v>1</v>
      </c>
      <c r="AT873" s="364">
        <f>AT875</f>
        <v>0</v>
      </c>
      <c r="AU873" s="736" t="e">
        <f t="shared" si="1681"/>
        <v>#DIV/0!</v>
      </c>
      <c r="AV873" s="363"/>
      <c r="AW873" s="736" t="e">
        <f t="shared" si="1682"/>
        <v>#DIV/0!</v>
      </c>
      <c r="AX873" s="364">
        <f t="shared" ref="AX873:BB873" si="1712">AX875</f>
        <v>0</v>
      </c>
      <c r="AY873" s="736" t="e">
        <f t="shared" si="1675"/>
        <v>#DIV/0!</v>
      </c>
      <c r="AZ873" s="363">
        <f t="shared" si="1712"/>
        <v>0</v>
      </c>
      <c r="BA873" s="736" t="e">
        <f t="shared" si="1676"/>
        <v>#DIV/0!</v>
      </c>
      <c r="BB873" s="363">
        <f t="shared" si="1712"/>
        <v>150</v>
      </c>
      <c r="BC873" s="363"/>
      <c r="BD873" s="363"/>
      <c r="BE873" s="363">
        <f>BF873+BG873+BH873+BI873</f>
        <v>0</v>
      </c>
      <c r="BF873" s="363">
        <f>BF875</f>
        <v>0</v>
      </c>
      <c r="BG873" s="363">
        <f t="shared" ref="BG873" si="1713">BG875</f>
        <v>0</v>
      </c>
      <c r="BH873" s="363">
        <f t="shared" ref="BH873" si="1714">BH875</f>
        <v>0</v>
      </c>
      <c r="BI873" s="363">
        <f t="shared" ref="BI873" si="1715">BI875</f>
        <v>0</v>
      </c>
      <c r="BJ873" s="363"/>
      <c r="BK873" s="363"/>
      <c r="BL873" s="363"/>
      <c r="BM873" s="363"/>
      <c r="BN873" s="363"/>
      <c r="BO873" s="363"/>
      <c r="BP873" s="363"/>
      <c r="BQ873" s="363"/>
      <c r="BR873" s="363"/>
      <c r="BS873" s="363"/>
      <c r="BT873" s="363"/>
      <c r="BU873" s="363">
        <f>BV873+BX873+BY873+BZ873</f>
        <v>0</v>
      </c>
      <c r="BV873" s="363">
        <f>BV875</f>
        <v>0</v>
      </c>
      <c r="BW873" s="368"/>
      <c r="BX873" s="363">
        <f t="shared" ref="BX873:BZ873" si="1716">BX875</f>
        <v>0</v>
      </c>
      <c r="BY873" s="363">
        <f t="shared" si="1716"/>
        <v>0</v>
      </c>
      <c r="BZ873" s="363">
        <f t="shared" si="1716"/>
        <v>0</v>
      </c>
      <c r="CE873" s="736">
        <f t="shared" si="1689"/>
        <v>1</v>
      </c>
    </row>
    <row r="874" spans="2:83" s="367" customFormat="1" ht="180" hidden="1" customHeight="1" x14ac:dyDescent="0.35">
      <c r="B874" s="366"/>
      <c r="C874" s="357" t="s">
        <v>436</v>
      </c>
      <c r="D874" s="364"/>
      <c r="E874" s="364"/>
      <c r="F874" s="364"/>
      <c r="G874" s="364"/>
      <c r="H874" s="364"/>
      <c r="I874" s="364"/>
      <c r="J874" s="364"/>
      <c r="K874" s="364"/>
      <c r="L874" s="736" t="e">
        <f t="shared" si="1671"/>
        <v>#DIV/0!</v>
      </c>
      <c r="M874" s="364"/>
      <c r="N874" s="697"/>
      <c r="O874" s="363"/>
      <c r="P874" s="697"/>
      <c r="Q874" s="363"/>
      <c r="R874" s="697"/>
      <c r="S874" s="363"/>
      <c r="T874" s="697"/>
      <c r="U874" s="363"/>
      <c r="V874" s="363"/>
      <c r="W874" s="363"/>
      <c r="X874" s="363"/>
      <c r="Y874" s="363"/>
      <c r="Z874" s="363"/>
      <c r="AA874" s="363"/>
      <c r="AB874" s="363"/>
      <c r="AC874" s="363"/>
      <c r="AD874" s="744" t="e">
        <f t="shared" si="1706"/>
        <v>#DIV/0!</v>
      </c>
      <c r="AE874" s="364"/>
      <c r="AF874" s="736" t="e">
        <f t="shared" si="1673"/>
        <v>#DIV/0!</v>
      </c>
      <c r="AG874" s="364"/>
      <c r="AH874" s="736" t="e">
        <f t="shared" si="1680"/>
        <v>#DIV/0!</v>
      </c>
      <c r="AI874" s="363"/>
      <c r="AJ874" s="697"/>
      <c r="AK874" s="363"/>
      <c r="AL874" s="697"/>
      <c r="AM874" s="363"/>
      <c r="AN874" s="697"/>
      <c r="AO874" s="363"/>
      <c r="AP874" s="363"/>
      <c r="AQ874" s="697"/>
      <c r="AR874" s="364"/>
      <c r="AS874" s="736" t="e">
        <f t="shared" si="1674"/>
        <v>#DIV/0!</v>
      </c>
      <c r="AT874" s="364"/>
      <c r="AU874" s="736" t="e">
        <f t="shared" si="1681"/>
        <v>#DIV/0!</v>
      </c>
      <c r="AV874" s="363"/>
      <c r="AW874" s="736" t="e">
        <f t="shared" si="1682"/>
        <v>#DIV/0!</v>
      </c>
      <c r="AX874" s="364"/>
      <c r="AY874" s="736" t="e">
        <f t="shared" si="1675"/>
        <v>#DIV/0!</v>
      </c>
      <c r="AZ874" s="363"/>
      <c r="BA874" s="736" t="e">
        <f t="shared" si="1676"/>
        <v>#DIV/0!</v>
      </c>
      <c r="BB874" s="363"/>
      <c r="BC874" s="363"/>
      <c r="BD874" s="363"/>
      <c r="BE874" s="363"/>
      <c r="BF874" s="363"/>
      <c r="BG874" s="363"/>
      <c r="BH874" s="363"/>
      <c r="BI874" s="363"/>
      <c r="BJ874" s="363"/>
      <c r="BK874" s="363"/>
      <c r="BL874" s="363"/>
      <c r="BM874" s="363"/>
      <c r="BN874" s="363"/>
      <c r="BO874" s="363"/>
      <c r="BP874" s="363"/>
      <c r="BQ874" s="363"/>
      <c r="BR874" s="363"/>
      <c r="BS874" s="363"/>
      <c r="BT874" s="363"/>
      <c r="BU874" s="363"/>
      <c r="BV874" s="363"/>
      <c r="BW874" s="368"/>
      <c r="BX874" s="363"/>
      <c r="BY874" s="363"/>
      <c r="BZ874" s="363"/>
      <c r="CE874" s="736" t="e">
        <f t="shared" si="1689"/>
        <v>#DIV/0!</v>
      </c>
    </row>
    <row r="875" spans="2:83" s="365" customFormat="1" ht="162" customHeight="1" x14ac:dyDescent="0.25">
      <c r="B875" s="370" t="s">
        <v>8</v>
      </c>
      <c r="C875" s="397" t="s">
        <v>318</v>
      </c>
      <c r="D875" s="369">
        <f>I875</f>
        <v>150</v>
      </c>
      <c r="E875" s="372"/>
      <c r="F875" s="372"/>
      <c r="G875" s="372"/>
      <c r="H875" s="372"/>
      <c r="I875" s="369">
        <v>150</v>
      </c>
      <c r="J875" s="369">
        <v>0</v>
      </c>
      <c r="K875" s="369">
        <f>U875</f>
        <v>150</v>
      </c>
      <c r="L875" s="736">
        <f t="shared" si="1671"/>
        <v>1</v>
      </c>
      <c r="M875" s="369"/>
      <c r="N875" s="697"/>
      <c r="O875" s="368"/>
      <c r="P875" s="697"/>
      <c r="Q875" s="368"/>
      <c r="R875" s="697"/>
      <c r="S875" s="368"/>
      <c r="T875" s="697"/>
      <c r="U875" s="368">
        <v>150</v>
      </c>
      <c r="V875" s="368">
        <f t="shared" si="1678"/>
        <v>0</v>
      </c>
      <c r="W875" s="368"/>
      <c r="X875" s="368"/>
      <c r="Y875" s="368"/>
      <c r="Z875" s="368">
        <f t="shared" si="1679"/>
        <v>150</v>
      </c>
      <c r="AA875" s="368">
        <f>E875</f>
        <v>0</v>
      </c>
      <c r="AB875" s="368">
        <f>H875</f>
        <v>0</v>
      </c>
      <c r="AC875" s="368">
        <f>I875</f>
        <v>150</v>
      </c>
      <c r="AD875" s="744">
        <f t="shared" si="1706"/>
        <v>1</v>
      </c>
      <c r="AE875" s="369">
        <f>AO875</f>
        <v>150</v>
      </c>
      <c r="AF875" s="736">
        <f t="shared" si="1673"/>
        <v>1</v>
      </c>
      <c r="AG875" s="369"/>
      <c r="AH875" s="736"/>
      <c r="AI875" s="368"/>
      <c r="AJ875" s="697"/>
      <c r="AK875" s="368"/>
      <c r="AL875" s="697"/>
      <c r="AM875" s="368"/>
      <c r="AN875" s="697"/>
      <c r="AO875" s="368">
        <v>150</v>
      </c>
      <c r="AP875" s="368">
        <v>0</v>
      </c>
      <c r="AQ875" s="736">
        <f>AO875/D875</f>
        <v>1</v>
      </c>
      <c r="AR875" s="369">
        <f>BB875</f>
        <v>150</v>
      </c>
      <c r="AS875" s="736">
        <f t="shared" si="1674"/>
        <v>1</v>
      </c>
      <c r="AT875" s="369"/>
      <c r="AU875" s="736"/>
      <c r="AV875" s="368"/>
      <c r="AW875" s="736"/>
      <c r="AX875" s="369"/>
      <c r="AY875" s="736"/>
      <c r="AZ875" s="368"/>
      <c r="BA875" s="736"/>
      <c r="BB875" s="368">
        <v>150</v>
      </c>
      <c r="BC875" s="368"/>
      <c r="BD875" s="368"/>
      <c r="BE875" s="368"/>
      <c r="BF875" s="368"/>
      <c r="BG875" s="368"/>
      <c r="BH875" s="368"/>
      <c r="BI875" s="368"/>
      <c r="BJ875" s="368"/>
      <c r="BK875" s="368"/>
      <c r="BL875" s="368"/>
      <c r="BM875" s="368"/>
      <c r="BN875" s="368"/>
      <c r="BO875" s="368"/>
      <c r="BP875" s="368"/>
      <c r="BQ875" s="368"/>
      <c r="BR875" s="368"/>
      <c r="BS875" s="368"/>
      <c r="BT875" s="368"/>
      <c r="BU875" s="368"/>
      <c r="BV875" s="371"/>
      <c r="BW875" s="368"/>
      <c r="BX875" s="371"/>
      <c r="BY875" s="371"/>
      <c r="BZ875" s="368"/>
      <c r="CE875" s="736">
        <f t="shared" si="1689"/>
        <v>1</v>
      </c>
    </row>
    <row r="876" spans="2:83" s="365" customFormat="1" ht="134.25" hidden="1" customHeight="1" x14ac:dyDescent="0.25">
      <c r="B876" s="370" t="s">
        <v>10</v>
      </c>
      <c r="C876" s="357" t="s">
        <v>354</v>
      </c>
      <c r="D876" s="369">
        <f t="shared" ref="D876:D878" si="1717">I876</f>
        <v>0</v>
      </c>
      <c r="E876" s="364">
        <f>E877</f>
        <v>0</v>
      </c>
      <c r="F876" s="364"/>
      <c r="G876" s="364">
        <f t="shared" ref="G876" si="1718">G877</f>
        <v>0</v>
      </c>
      <c r="H876" s="364">
        <f t="shared" ref="H876" si="1719">H877</f>
        <v>0</v>
      </c>
      <c r="I876" s="375"/>
      <c r="J876" s="369"/>
      <c r="K876" s="240">
        <f t="shared" ref="K876:K878" si="1720">U876</f>
        <v>0</v>
      </c>
      <c r="L876" s="695" t="e">
        <f t="shared" si="1671"/>
        <v>#DIV/0!</v>
      </c>
      <c r="M876" s="364">
        <f>M877</f>
        <v>0</v>
      </c>
      <c r="N876" s="697"/>
      <c r="O876" s="363"/>
      <c r="P876" s="697"/>
      <c r="Q876" s="363">
        <f t="shared" ref="Q876:S876" si="1721">Q877</f>
        <v>0</v>
      </c>
      <c r="R876" s="697"/>
      <c r="S876" s="363">
        <f t="shared" si="1721"/>
        <v>0</v>
      </c>
      <c r="T876" s="697"/>
      <c r="U876" s="368"/>
      <c r="V876" s="368"/>
      <c r="W876" s="371"/>
      <c r="X876" s="371"/>
      <c r="Y876" s="368"/>
      <c r="Z876" s="368"/>
      <c r="AA876" s="371"/>
      <c r="AB876" s="371"/>
      <c r="AC876" s="368"/>
      <c r="AD876" s="697"/>
      <c r="AE876" s="369">
        <f t="shared" ref="AE876:AE888" si="1722">AG876+AK876+AM876+AO876</f>
        <v>0</v>
      </c>
      <c r="AF876" s="695" t="e">
        <f t="shared" si="1673"/>
        <v>#DIV/0!</v>
      </c>
      <c r="AG876" s="364">
        <f>AG877</f>
        <v>0</v>
      </c>
      <c r="AH876" s="695" t="e">
        <f t="shared" si="1680"/>
        <v>#DIV/0!</v>
      </c>
      <c r="AI876" s="363"/>
      <c r="AJ876" s="697"/>
      <c r="AK876" s="363">
        <f t="shared" ref="AK876" si="1723">AK877</f>
        <v>0</v>
      </c>
      <c r="AL876" s="697"/>
      <c r="AM876" s="363">
        <f t="shared" ref="AM876" si="1724">AM877</f>
        <v>0</v>
      </c>
      <c r="AN876" s="697"/>
      <c r="AO876" s="363">
        <f t="shared" ref="AO876" si="1725">AO877</f>
        <v>0</v>
      </c>
      <c r="AP876" s="368"/>
      <c r="AQ876" s="697"/>
      <c r="AR876" s="235">
        <f t="shared" ref="AR876:AR877" si="1726">AT876+AX876+AZ876+BB876</f>
        <v>0</v>
      </c>
      <c r="AS876" s="695" t="e">
        <f t="shared" si="1674"/>
        <v>#DIV/0!</v>
      </c>
      <c r="AT876" s="235">
        <f>AT877</f>
        <v>0</v>
      </c>
      <c r="AU876" s="695" t="e">
        <f t="shared" si="1681"/>
        <v>#DIV/0!</v>
      </c>
      <c r="AV876" s="194"/>
      <c r="AW876" s="695" t="e">
        <f t="shared" si="1682"/>
        <v>#DIV/0!</v>
      </c>
      <c r="AX876" s="364">
        <f t="shared" ref="AX876:BB876" si="1727">AX877</f>
        <v>0</v>
      </c>
      <c r="AY876" s="695" t="e">
        <f t="shared" si="1675"/>
        <v>#DIV/0!</v>
      </c>
      <c r="AZ876" s="363">
        <f t="shared" si="1727"/>
        <v>0</v>
      </c>
      <c r="BA876" s="695" t="e">
        <f t="shared" si="1676"/>
        <v>#DIV/0!</v>
      </c>
      <c r="BB876" s="363">
        <f t="shared" si="1727"/>
        <v>0</v>
      </c>
      <c r="BC876" s="371"/>
      <c r="BD876" s="368"/>
      <c r="BE876" s="194">
        <f t="shared" ref="BE876:BE888" si="1728">BF876+BG876+BH876+BI876</f>
        <v>0</v>
      </c>
      <c r="BF876" s="363">
        <f>BF877</f>
        <v>0</v>
      </c>
      <c r="BG876" s="363">
        <f t="shared" ref="BG876" si="1729">BG877</f>
        <v>0</v>
      </c>
      <c r="BH876" s="363">
        <f t="shared" ref="BH876" si="1730">BH877</f>
        <v>0</v>
      </c>
      <c r="BI876" s="363">
        <f t="shared" ref="BI876" si="1731">BI877</f>
        <v>0</v>
      </c>
      <c r="BJ876" s="368"/>
      <c r="BK876" s="371"/>
      <c r="BL876" s="371"/>
      <c r="BM876" s="368"/>
      <c r="BN876" s="368">
        <f t="shared" si="1686"/>
        <v>0</v>
      </c>
      <c r="BO876" s="371"/>
      <c r="BP876" s="371"/>
      <c r="BQ876" s="371"/>
      <c r="BR876" s="371"/>
      <c r="BS876" s="368"/>
      <c r="BT876" s="368"/>
      <c r="BU876" s="111">
        <f t="shared" ref="BU876:BU878" si="1732">BZ876</f>
        <v>0</v>
      </c>
      <c r="BV876" s="363">
        <f>BV877</f>
        <v>0</v>
      </c>
      <c r="BW876" s="363"/>
      <c r="BX876" s="363">
        <f t="shared" ref="BX876:BZ876" si="1733">BX877</f>
        <v>0</v>
      </c>
      <c r="BY876" s="363">
        <f t="shared" si="1733"/>
        <v>0</v>
      </c>
      <c r="BZ876" s="363">
        <f t="shared" si="1733"/>
        <v>0</v>
      </c>
      <c r="CE876" s="695" t="e">
        <f t="shared" si="1689"/>
        <v>#DIV/0!</v>
      </c>
    </row>
    <row r="877" spans="2:83" s="365" customFormat="1" ht="154.5" hidden="1" customHeight="1" x14ac:dyDescent="0.25">
      <c r="B877" s="370" t="s">
        <v>10</v>
      </c>
      <c r="C877" s="397" t="s">
        <v>363</v>
      </c>
      <c r="D877" s="369">
        <f t="shared" si="1717"/>
        <v>0</v>
      </c>
      <c r="E877" s="372"/>
      <c r="F877" s="372"/>
      <c r="G877" s="372"/>
      <c r="H877" s="372"/>
      <c r="I877" s="375">
        <v>0</v>
      </c>
      <c r="J877" s="369">
        <f>M877-E877</f>
        <v>0</v>
      </c>
      <c r="K877" s="240">
        <f t="shared" si="1720"/>
        <v>0</v>
      </c>
      <c r="L877" s="695" t="e">
        <f t="shared" si="1671"/>
        <v>#DIV/0!</v>
      </c>
      <c r="M877" s="369">
        <v>0</v>
      </c>
      <c r="N877" s="697"/>
      <c r="O877" s="368"/>
      <c r="P877" s="697"/>
      <c r="Q877" s="371"/>
      <c r="R877" s="708"/>
      <c r="S877" s="371"/>
      <c r="T877" s="708"/>
      <c r="U877" s="368">
        <v>0</v>
      </c>
      <c r="V877" s="368"/>
      <c r="W877" s="371"/>
      <c r="X877" s="371"/>
      <c r="Y877" s="368"/>
      <c r="Z877" s="368"/>
      <c r="AA877" s="371"/>
      <c r="AB877" s="371"/>
      <c r="AC877" s="368"/>
      <c r="AD877" s="697"/>
      <c r="AE877" s="369">
        <f t="shared" si="1722"/>
        <v>0</v>
      </c>
      <c r="AF877" s="695" t="e">
        <f t="shared" si="1673"/>
        <v>#DIV/0!</v>
      </c>
      <c r="AG877" s="372"/>
      <c r="AH877" s="695" t="e">
        <f t="shared" si="1680"/>
        <v>#DIV/0!</v>
      </c>
      <c r="AI877" s="371"/>
      <c r="AJ877" s="708"/>
      <c r="AK877" s="371"/>
      <c r="AL877" s="708"/>
      <c r="AM877" s="371"/>
      <c r="AN877" s="708"/>
      <c r="AO877" s="368"/>
      <c r="AP877" s="368">
        <v>0</v>
      </c>
      <c r="AQ877" s="697"/>
      <c r="AR877" s="369">
        <f t="shared" si="1726"/>
        <v>0</v>
      </c>
      <c r="AS877" s="695" t="e">
        <f t="shared" si="1674"/>
        <v>#DIV/0!</v>
      </c>
      <c r="AT877" s="369"/>
      <c r="AU877" s="695" t="e">
        <f t="shared" si="1681"/>
        <v>#DIV/0!</v>
      </c>
      <c r="AV877" s="368"/>
      <c r="AW877" s="695" t="e">
        <f t="shared" si="1682"/>
        <v>#DIV/0!</v>
      </c>
      <c r="AX877" s="369"/>
      <c r="AY877" s="695" t="e">
        <f t="shared" si="1675"/>
        <v>#DIV/0!</v>
      </c>
      <c r="AZ877" s="368"/>
      <c r="BA877" s="695" t="e">
        <f t="shared" si="1676"/>
        <v>#DIV/0!</v>
      </c>
      <c r="BB877" s="368"/>
      <c r="BC877" s="368"/>
      <c r="BD877" s="368"/>
      <c r="BE877" s="368">
        <f t="shared" si="1728"/>
        <v>0</v>
      </c>
      <c r="BF877" s="368"/>
      <c r="BG877" s="368"/>
      <c r="BH877" s="368"/>
      <c r="BI877" s="368"/>
      <c r="BJ877" s="368"/>
      <c r="BK877" s="368"/>
      <c r="BL877" s="368"/>
      <c r="BM877" s="368"/>
      <c r="BN877" s="368">
        <f t="shared" si="1686"/>
        <v>0</v>
      </c>
      <c r="BO877" s="368"/>
      <c r="BP877" s="368"/>
      <c r="BQ877" s="368"/>
      <c r="BR877" s="368"/>
      <c r="BS877" s="368"/>
      <c r="BT877" s="368">
        <v>0</v>
      </c>
      <c r="BU877" s="111">
        <f t="shared" si="1732"/>
        <v>0</v>
      </c>
      <c r="BV877" s="372"/>
      <c r="BW877" s="372"/>
      <c r="BX877" s="372"/>
      <c r="BY877" s="372"/>
      <c r="BZ877" s="369"/>
      <c r="CE877" s="695" t="e">
        <f t="shared" si="1689"/>
        <v>#DIV/0!</v>
      </c>
    </row>
    <row r="878" spans="2:83" s="365" customFormat="1" ht="154.5" hidden="1" customHeight="1" x14ac:dyDescent="0.25">
      <c r="B878" s="370" t="s">
        <v>10</v>
      </c>
      <c r="C878" s="397" t="s">
        <v>443</v>
      </c>
      <c r="D878" s="369">
        <f t="shared" si="1717"/>
        <v>0</v>
      </c>
      <c r="E878" s="372"/>
      <c r="F878" s="372"/>
      <c r="G878" s="372"/>
      <c r="H878" s="372"/>
      <c r="I878" s="375">
        <v>0</v>
      </c>
      <c r="J878" s="369"/>
      <c r="K878" s="240">
        <f t="shared" si="1720"/>
        <v>0</v>
      </c>
      <c r="L878" s="695" t="e">
        <f t="shared" si="1671"/>
        <v>#DIV/0!</v>
      </c>
      <c r="M878" s="369"/>
      <c r="N878" s="697"/>
      <c r="O878" s="368"/>
      <c r="P878" s="697"/>
      <c r="Q878" s="371"/>
      <c r="R878" s="708"/>
      <c r="S878" s="371"/>
      <c r="T878" s="708"/>
      <c r="U878" s="368">
        <f>I878</f>
        <v>0</v>
      </c>
      <c r="V878" s="368"/>
      <c r="W878" s="371"/>
      <c r="X878" s="371"/>
      <c r="Y878" s="368"/>
      <c r="Z878" s="368"/>
      <c r="AA878" s="371"/>
      <c r="AB878" s="371"/>
      <c r="AC878" s="368"/>
      <c r="AD878" s="697"/>
      <c r="AE878" s="369"/>
      <c r="AF878" s="695" t="e">
        <f t="shared" si="1673"/>
        <v>#DIV/0!</v>
      </c>
      <c r="AG878" s="372"/>
      <c r="AH878" s="695" t="e">
        <f t="shared" si="1680"/>
        <v>#DIV/0!</v>
      </c>
      <c r="AI878" s="371"/>
      <c r="AJ878" s="708"/>
      <c r="AK878" s="371"/>
      <c r="AL878" s="708"/>
      <c r="AM878" s="371"/>
      <c r="AN878" s="708"/>
      <c r="AO878" s="368"/>
      <c r="AP878" s="368"/>
      <c r="AQ878" s="697"/>
      <c r="AR878" s="369"/>
      <c r="AS878" s="695" t="e">
        <f t="shared" si="1674"/>
        <v>#DIV/0!</v>
      </c>
      <c r="AT878" s="369"/>
      <c r="AU878" s="695" t="e">
        <f t="shared" si="1681"/>
        <v>#DIV/0!</v>
      </c>
      <c r="AV878" s="368"/>
      <c r="AW878" s="695" t="e">
        <f t="shared" si="1682"/>
        <v>#DIV/0!</v>
      </c>
      <c r="AX878" s="369"/>
      <c r="AY878" s="695" t="e">
        <f t="shared" si="1675"/>
        <v>#DIV/0!</v>
      </c>
      <c r="AZ878" s="368"/>
      <c r="BA878" s="695" t="e">
        <f t="shared" si="1676"/>
        <v>#DIV/0!</v>
      </c>
      <c r="BB878" s="368"/>
      <c r="BC878" s="368"/>
      <c r="BD878" s="368"/>
      <c r="BE878" s="368"/>
      <c r="BF878" s="368"/>
      <c r="BG878" s="368"/>
      <c r="BH878" s="368"/>
      <c r="BI878" s="368"/>
      <c r="BJ878" s="368"/>
      <c r="BK878" s="368"/>
      <c r="BL878" s="368"/>
      <c r="BM878" s="368"/>
      <c r="BN878" s="368">
        <f t="shared" si="1686"/>
        <v>0</v>
      </c>
      <c r="BO878" s="368"/>
      <c r="BP878" s="368"/>
      <c r="BQ878" s="368"/>
      <c r="BR878" s="368"/>
      <c r="BS878" s="368"/>
      <c r="BT878" s="368"/>
      <c r="BU878" s="111">
        <f t="shared" si="1732"/>
        <v>0</v>
      </c>
      <c r="BV878" s="372"/>
      <c r="BW878" s="372"/>
      <c r="BX878" s="372"/>
      <c r="BY878" s="372"/>
      <c r="BZ878" s="369"/>
      <c r="CE878" s="695" t="e">
        <f t="shared" si="1689"/>
        <v>#DIV/0!</v>
      </c>
    </row>
    <row r="879" spans="2:83" s="355" customFormat="1" ht="126.75" customHeight="1" x14ac:dyDescent="0.3">
      <c r="B879" s="1104" t="s">
        <v>272</v>
      </c>
      <c r="C879" s="1104"/>
      <c r="D879" s="869">
        <f>E879+F879+G879+H879+I879</f>
        <v>1504092.7432900001</v>
      </c>
      <c r="E879" s="869">
        <f>E863+E868+E871+E872+E875+E870</f>
        <v>4948.4881100000002</v>
      </c>
      <c r="F879" s="869">
        <f>F863+F868+F871+F875</f>
        <v>1095051.51189</v>
      </c>
      <c r="G879" s="869">
        <f>G863+G868+G871+G872+G875</f>
        <v>172412.83407000001</v>
      </c>
      <c r="H879" s="869">
        <f>H863+H868+H871+H872+H875</f>
        <v>162492.93726000001</v>
      </c>
      <c r="I879" s="869">
        <f>I863+I868+I871+I872+I875+I878</f>
        <v>69186.971959999995</v>
      </c>
      <c r="J879" s="869">
        <f>K879-D879</f>
        <v>-1009957.6877600001</v>
      </c>
      <c r="K879" s="869">
        <f>M879+O879+Q879+S879+U879</f>
        <v>494135.05553000001</v>
      </c>
      <c r="L879" s="762">
        <f t="shared" si="1671"/>
        <v>0.3285269859418018</v>
      </c>
      <c r="M879" s="869">
        <f>M863+M868+M870+M871+M875</f>
        <v>4948.4881100000002</v>
      </c>
      <c r="N879" s="762">
        <f>M879/E879</f>
        <v>1</v>
      </c>
      <c r="O879" s="757">
        <f t="shared" ref="O879:Q879" si="1734">O863+O868+O870+O871+O875</f>
        <v>442673.71620999998</v>
      </c>
      <c r="P879" s="762">
        <f t="shared" si="1734"/>
        <v>0.40424921695781141</v>
      </c>
      <c r="Q879" s="757">
        <f t="shared" si="1734"/>
        <v>19452.417259999998</v>
      </c>
      <c r="R879" s="762">
        <f>Q879/G879</f>
        <v>0.11282464768314331</v>
      </c>
      <c r="S879" s="757">
        <f>S863+S868+S872+S875+S877</f>
        <v>22687.489949999999</v>
      </c>
      <c r="T879" s="762">
        <f>S879/H879</f>
        <v>0.13962139113590172</v>
      </c>
      <c r="U879" s="757">
        <f>U863+U868+U871+U872+U875+U878</f>
        <v>4372.9440000000004</v>
      </c>
      <c r="V879" s="757">
        <f>V880+V881</f>
        <v>0</v>
      </c>
      <c r="W879" s="757">
        <f>W863+W868+W875</f>
        <v>0</v>
      </c>
      <c r="X879" s="757">
        <f>X863+X868+X875</f>
        <v>0</v>
      </c>
      <c r="Y879" s="757">
        <f>Y863+Y868+Y875</f>
        <v>0</v>
      </c>
      <c r="Z879" s="757">
        <f t="shared" si="1679"/>
        <v>236628.39733000001</v>
      </c>
      <c r="AA879" s="757">
        <f>E879</f>
        <v>4948.4881100000002</v>
      </c>
      <c r="AB879" s="757">
        <f t="shared" ref="AB879:AC881" si="1735">H879</f>
        <v>162492.93726000001</v>
      </c>
      <c r="AC879" s="757">
        <f t="shared" si="1735"/>
        <v>69186.971959999995</v>
      </c>
      <c r="AD879" s="762">
        <f>U879/I879</f>
        <v>6.3204731701919106E-2</v>
      </c>
      <c r="AE879" s="869">
        <f>AG879+AI879+AK879+AM879+AO879</f>
        <v>496306.17217999999</v>
      </c>
      <c r="AF879" s="762">
        <f t="shared" si="1673"/>
        <v>0.32997045853329304</v>
      </c>
      <c r="AG879" s="869">
        <f>AG863+AG868+AG872+AG875+AG877+AG870</f>
        <v>221.03</v>
      </c>
      <c r="AH879" s="762">
        <f t="shared" si="1680"/>
        <v>4.4666167743909156E-2</v>
      </c>
      <c r="AI879" s="757">
        <f>AI863+AI868+AI872+AI875+AI877</f>
        <v>437751.39026999997</v>
      </c>
      <c r="AJ879" s="696"/>
      <c r="AK879" s="757">
        <f>AK863+AK868+AK872+AK875+AK877</f>
        <v>23944.936259999999</v>
      </c>
      <c r="AL879" s="696"/>
      <c r="AM879" s="757">
        <f>AM863+AM868+AM872+AM875+AM877</f>
        <v>30015.871650000001</v>
      </c>
      <c r="AN879" s="696"/>
      <c r="AO879" s="757">
        <f>AO880+AO881</f>
        <v>4372.9440000000004</v>
      </c>
      <c r="AP879" s="757">
        <f>AP880+AP881</f>
        <v>211669.90820999999</v>
      </c>
      <c r="AQ879" s="808">
        <f>AO879/D879</f>
        <v>2.9073632723170878E-3</v>
      </c>
      <c r="AR879" s="869">
        <f>AT879+AV879+AX879+AZ879+BB879</f>
        <v>1386891.8771200001</v>
      </c>
      <c r="AS879" s="762">
        <f t="shared" si="1674"/>
        <v>0.92207869714626844</v>
      </c>
      <c r="AT879" s="869">
        <f>AT863+AT868+AT870+AT871+AT875</f>
        <v>4948.4881100000002</v>
      </c>
      <c r="AU879" s="762">
        <f t="shared" si="1681"/>
        <v>1</v>
      </c>
      <c r="AV879" s="912">
        <f>AV863+AV868+AV870+AV871+AV875</f>
        <v>1095051.51189</v>
      </c>
      <c r="AW879" s="762">
        <f t="shared" si="1682"/>
        <v>1</v>
      </c>
      <c r="AX879" s="869">
        <f>AX863+AX868+AX870+AX871+AX875</f>
        <v>140485.17868000001</v>
      </c>
      <c r="AY879" s="762">
        <f t="shared" si="1675"/>
        <v>0.81481856868591751</v>
      </c>
      <c r="AZ879" s="912">
        <f>AZ863+AZ868+AZ870+AZ871+AZ875</f>
        <v>125145.53744</v>
      </c>
      <c r="BA879" s="762">
        <f t="shared" si="1676"/>
        <v>0.77015985771589834</v>
      </c>
      <c r="BB879" s="912">
        <f>BB863+BB868+BB870+BB871+BB875</f>
        <v>21261.161</v>
      </c>
      <c r="BC879" s="757">
        <f t="shared" si="1683"/>
        <v>30015.871650000001</v>
      </c>
      <c r="BD879" s="757">
        <f t="shared" si="1684"/>
        <v>4372.9440000000004</v>
      </c>
      <c r="BE879" s="757">
        <f t="shared" si="1728"/>
        <v>3313638.6822600001</v>
      </c>
      <c r="BF879" s="757">
        <f>BF863+BF868+BF872+BF875+BF877</f>
        <v>3197070.6767600002</v>
      </c>
      <c r="BG879" s="757">
        <f>BG863+BG868+BG872+BG875+BG877</f>
        <v>23944.936259999999</v>
      </c>
      <c r="BH879" s="757">
        <f>BH863+BH868+BH872+BH875+BH877</f>
        <v>63586.097280000002</v>
      </c>
      <c r="BI879" s="757">
        <f>BI863+BI868+BI872+BI875+BI877</f>
        <v>29036.971959999999</v>
      </c>
      <c r="BJ879" s="757">
        <f t="shared" si="1685"/>
        <v>0</v>
      </c>
      <c r="BK879" s="757">
        <f>BK863+BK868+BK875</f>
        <v>0</v>
      </c>
      <c r="BL879" s="757">
        <f>BL863+BL868+BL875</f>
        <v>0</v>
      </c>
      <c r="BM879" s="757">
        <f>BM863+BM868+BM875</f>
        <v>0</v>
      </c>
      <c r="BN879" s="757">
        <f>BO879+BP879+BQ879+BR879+BS879</f>
        <v>653960.80790999997</v>
      </c>
      <c r="BO879" s="757">
        <f>BO863+BO868+BO872+BO875+BO877</f>
        <v>0</v>
      </c>
      <c r="BP879" s="757">
        <f>BP863+BP868+BP872+BP875+BP877</f>
        <v>600000</v>
      </c>
      <c r="BQ879" s="757">
        <f>BQ863+BQ868+BQ872+BQ875+BQ877</f>
        <v>23944.936259999999</v>
      </c>
      <c r="BR879" s="757">
        <f>BR863+BR868+BR872+BR875+BR877</f>
        <v>30015.871650000001</v>
      </c>
      <c r="BS879" s="757">
        <f>BS863+BS868+BS872+BS875+BS877</f>
        <v>0</v>
      </c>
      <c r="BT879" s="757">
        <f>BT880+BT881</f>
        <v>0</v>
      </c>
      <c r="BU879" s="757">
        <f>BV879+BW879+BX879+BY879+BZ879</f>
        <v>653960.80790999997</v>
      </c>
      <c r="BV879" s="757">
        <f>BV863+BV868+BV872+BV875+BV877</f>
        <v>0</v>
      </c>
      <c r="BW879" s="757">
        <f>BW863+BW868+BW872+BW875+BW877</f>
        <v>600000</v>
      </c>
      <c r="BX879" s="757">
        <f>BX863+BX868+BX872+BX875+BX877</f>
        <v>23944.936259999999</v>
      </c>
      <c r="BY879" s="757">
        <f>BY863+BY868+BY872+BY875+BY877</f>
        <v>30015.871650000001</v>
      </c>
      <c r="BZ879" s="515">
        <f>BZ863+BZ868+BZ872+BZ875+BZ877</f>
        <v>0</v>
      </c>
      <c r="CE879" s="762">
        <f t="shared" si="1689"/>
        <v>0.30730006528240611</v>
      </c>
    </row>
    <row r="880" spans="2:83" s="68" customFormat="1" ht="48" customHeight="1" x14ac:dyDescent="0.3">
      <c r="B880" s="1052" t="s">
        <v>267</v>
      </c>
      <c r="C880" s="1052"/>
      <c r="D880" s="166">
        <f>E880+F880+G880+H880+I880</f>
        <v>1503942.7432900001</v>
      </c>
      <c r="E880" s="166">
        <f>E863+E868+E872+E875+E870</f>
        <v>4948.4881100000002</v>
      </c>
      <c r="F880" s="166">
        <f>F879</f>
        <v>1095051.51189</v>
      </c>
      <c r="G880" s="166">
        <f>G863+G868+G871+G872+G875</f>
        <v>172412.83407000001</v>
      </c>
      <c r="H880" s="166">
        <f>H863+H868+H871+H872+H875</f>
        <v>162492.93726000001</v>
      </c>
      <c r="I880" s="166">
        <f>I863+I868+I871+I872+I878</f>
        <v>69036.971959999995</v>
      </c>
      <c r="J880" s="166">
        <f>J879</f>
        <v>-1009957.6877600001</v>
      </c>
      <c r="K880" s="166">
        <f>M880+O880+Q880+S880+U880</f>
        <v>493985.05553000001</v>
      </c>
      <c r="L880" s="695">
        <f t="shared" si="1671"/>
        <v>0.32846001467407365</v>
      </c>
      <c r="M880" s="166">
        <f>M863+M868+M872+M875+M870</f>
        <v>4948.4881100000002</v>
      </c>
      <c r="N880" s="695">
        <f t="shared" ref="N880:N886" si="1736">M880/E880</f>
        <v>1</v>
      </c>
      <c r="O880" s="622">
        <f>O868</f>
        <v>442673.71620999998</v>
      </c>
      <c r="P880" s="695"/>
      <c r="Q880" s="622">
        <f>Q863+Q868+Q872+Q875</f>
        <v>19452.417259999998</v>
      </c>
      <c r="R880" s="695">
        <f t="shared" ref="R880:R888" si="1737">Q880/G880</f>
        <v>0.11282464768314331</v>
      </c>
      <c r="S880" s="622">
        <f>S863+S868+S872+S875</f>
        <v>22687.489949999999</v>
      </c>
      <c r="T880" s="695">
        <f t="shared" ref="T880:T883" si="1738">S880/H880</f>
        <v>0.13962139113590172</v>
      </c>
      <c r="U880" s="622">
        <f>U863+U868+U871+U872+U878</f>
        <v>4222.9440000000004</v>
      </c>
      <c r="V880" s="622">
        <f>W880+X880+Y880</f>
        <v>0</v>
      </c>
      <c r="W880" s="622">
        <f>W863+W868</f>
        <v>0</v>
      </c>
      <c r="X880" s="622">
        <f>X863+X868</f>
        <v>0</v>
      </c>
      <c r="Y880" s="622">
        <f>Y863+Y868</f>
        <v>0</v>
      </c>
      <c r="Z880" s="622">
        <f t="shared" si="1679"/>
        <v>236478.39733000001</v>
      </c>
      <c r="AA880" s="622">
        <f>E880</f>
        <v>4948.4881100000002</v>
      </c>
      <c r="AB880" s="622">
        <f t="shared" si="1735"/>
        <v>162492.93726000001</v>
      </c>
      <c r="AC880" s="622">
        <f t="shared" si="1735"/>
        <v>69036.971959999995</v>
      </c>
      <c r="AD880" s="695">
        <f t="shared" ref="AD880:AD888" si="1739">U880/I880</f>
        <v>6.1169310879491831E-2</v>
      </c>
      <c r="AE880" s="166">
        <f>AG880+AI880+AK880+AM880+AO880</f>
        <v>496156.17217999999</v>
      </c>
      <c r="AF880" s="695">
        <f t="shared" si="1673"/>
        <v>0.32990363123440258</v>
      </c>
      <c r="AG880" s="166">
        <f>AG863+AG868+AG872+AG875+AG877+AG870</f>
        <v>221.03</v>
      </c>
      <c r="AH880" s="695">
        <f t="shared" si="1680"/>
        <v>4.4666167743909156E-2</v>
      </c>
      <c r="AI880" s="622">
        <f>AI863+AI868+AI872+AI875+AI877</f>
        <v>437751.39026999997</v>
      </c>
      <c r="AJ880" s="683"/>
      <c r="AK880" s="622">
        <f>AK863+AK868+AK872+AK875+AK877</f>
        <v>23944.936259999999</v>
      </c>
      <c r="AL880" s="683"/>
      <c r="AM880" s="622">
        <f>AM863+AM868+AM872+AM875+AM877</f>
        <v>30015.871650000001</v>
      </c>
      <c r="AN880" s="683"/>
      <c r="AO880" s="622">
        <f>AO871</f>
        <v>4222.9440000000004</v>
      </c>
      <c r="AP880" s="622">
        <f>AP863+AP868+AP872</f>
        <v>211669.90820999999</v>
      </c>
      <c r="AQ880" s="695">
        <f t="shared" ref="AQ880:AQ881" si="1740">AO880/D880</f>
        <v>2.8079154069136692E-3</v>
      </c>
      <c r="AR880" s="166">
        <f>AT880+AV880+AX880+AZ880+BB880</f>
        <v>1386741.8771200001</v>
      </c>
      <c r="AS880" s="695">
        <f t="shared" si="1674"/>
        <v>0.92207092544386804</v>
      </c>
      <c r="AT880" s="166">
        <f>AT868+AT870</f>
        <v>4948.4881100000002</v>
      </c>
      <c r="AU880" s="695">
        <f t="shared" si="1681"/>
        <v>1</v>
      </c>
      <c r="AV880" s="622">
        <f>AV863+AV868+AV872+AV875+AV877</f>
        <v>1095051.51189</v>
      </c>
      <c r="AW880" s="695">
        <f t="shared" si="1682"/>
        <v>1</v>
      </c>
      <c r="AX880" s="166">
        <f>AX863+AX868+AX872+AX875+AX877</f>
        <v>140485.17868000001</v>
      </c>
      <c r="AY880" s="695">
        <f t="shared" si="1675"/>
        <v>0.81481856868591751</v>
      </c>
      <c r="AZ880" s="622">
        <f>AZ863+AZ868+AZ872+AZ875+AZ877</f>
        <v>125145.53744</v>
      </c>
      <c r="BA880" s="695">
        <f t="shared" si="1676"/>
        <v>0.77015985771589834</v>
      </c>
      <c r="BB880" s="622">
        <f>BB871</f>
        <v>21111.161</v>
      </c>
      <c r="BC880" s="622">
        <f>BC863+BC868</f>
        <v>0</v>
      </c>
      <c r="BD880" s="622">
        <f>BD863+BD868</f>
        <v>0</v>
      </c>
      <c r="BE880" s="622">
        <f t="shared" si="1728"/>
        <v>3313638.6822600001</v>
      </c>
      <c r="BF880" s="622">
        <f>BF863+BF868+BF872+BF875+BF877</f>
        <v>3197070.6767600002</v>
      </c>
      <c r="BG880" s="622">
        <f>BG863+BG868+BG872+BG875+BG877</f>
        <v>23944.936259999999</v>
      </c>
      <c r="BH880" s="622">
        <f>BH863+BH868+BH872+BH875+BH877</f>
        <v>63586.097280000002</v>
      </c>
      <c r="BI880" s="622">
        <f>BI868</f>
        <v>29036.971959999999</v>
      </c>
      <c r="BJ880" s="622">
        <f t="shared" si="1685"/>
        <v>0</v>
      </c>
      <c r="BK880" s="622">
        <f>BK863+BK868</f>
        <v>0</v>
      </c>
      <c r="BL880" s="622">
        <f>BL863+BL868</f>
        <v>0</v>
      </c>
      <c r="BM880" s="622">
        <f>BM863+BM868</f>
        <v>0</v>
      </c>
      <c r="BN880" s="622">
        <f>BO880+BP880+BQ880+BR880+BS880</f>
        <v>653960.80790999997</v>
      </c>
      <c r="BO880" s="622">
        <f>BO863+BO868+BO872+BO875+BO877</f>
        <v>0</v>
      </c>
      <c r="BP880" s="622">
        <f>BP863+BP868+BP872+BP875+BP877</f>
        <v>600000</v>
      </c>
      <c r="BQ880" s="622">
        <f>BQ863+BQ868+BQ872+BQ875+BQ877</f>
        <v>23944.936259999999</v>
      </c>
      <c r="BR880" s="622">
        <f>BR863+BR868+BR872+BR875+BR877</f>
        <v>30015.871650000001</v>
      </c>
      <c r="BS880" s="622">
        <f>BS868</f>
        <v>0</v>
      </c>
      <c r="BT880" s="622">
        <f>BT863+BT868+BT872</f>
        <v>0</v>
      </c>
      <c r="BU880" s="622">
        <f>BV880+BW880+BX880+BY880+BZ880</f>
        <v>653960.80790999997</v>
      </c>
      <c r="BV880" s="435">
        <f>BV863+BV868+BV872+BV875+BV877</f>
        <v>0</v>
      </c>
      <c r="BW880" s="543">
        <f>BW863+BW868+BW871+BW875+BW878</f>
        <v>600000</v>
      </c>
      <c r="BX880" s="519">
        <f>BX863+BX868+BX872+BX875+BX877</f>
        <v>23944.936259999999</v>
      </c>
      <c r="BY880" s="519">
        <f>BY863+BY868+BY872+BY875+BY877</f>
        <v>30015.871650000001</v>
      </c>
      <c r="BZ880" s="534">
        <f>BZ868</f>
        <v>0</v>
      </c>
      <c r="CE880" s="695">
        <f t="shared" si="1689"/>
        <v>0.30579500231023748</v>
      </c>
    </row>
    <row r="881" spans="2:83" s="68" customFormat="1" ht="55.5" customHeight="1" x14ac:dyDescent="0.3">
      <c r="B881" s="1052" t="s">
        <v>271</v>
      </c>
      <c r="C881" s="1052"/>
      <c r="D881" s="166">
        <f>E881+F881+G881+H881+I881</f>
        <v>150</v>
      </c>
      <c r="E881" s="166">
        <f>E875</f>
        <v>0</v>
      </c>
      <c r="F881" s="166"/>
      <c r="G881" s="166">
        <f>G875</f>
        <v>0</v>
      </c>
      <c r="H881" s="166">
        <f>H875</f>
        <v>0</v>
      </c>
      <c r="I881" s="166">
        <f>I875</f>
        <v>150</v>
      </c>
      <c r="J881" s="166">
        <f>J869</f>
        <v>0</v>
      </c>
      <c r="K881" s="166">
        <f>M881+O881+Q881+S881+U881</f>
        <v>150</v>
      </c>
      <c r="L881" s="695">
        <f t="shared" si="1671"/>
        <v>1</v>
      </c>
      <c r="M881" s="166">
        <f>M877</f>
        <v>0</v>
      </c>
      <c r="N881" s="695">
        <v>0</v>
      </c>
      <c r="O881" s="622">
        <f>O869</f>
        <v>0</v>
      </c>
      <c r="P881" s="695"/>
      <c r="Q881" s="622">
        <f>Q875</f>
        <v>0</v>
      </c>
      <c r="R881" s="695" t="e">
        <f t="shared" si="1737"/>
        <v>#DIV/0!</v>
      </c>
      <c r="S881" s="622">
        <f>S875</f>
        <v>0</v>
      </c>
      <c r="T881" s="695">
        <v>0</v>
      </c>
      <c r="U881" s="622">
        <f>U875</f>
        <v>150</v>
      </c>
      <c r="V881" s="622">
        <f>W881+X881+Y881</f>
        <v>0</v>
      </c>
      <c r="W881" s="622">
        <f>W875</f>
        <v>0</v>
      </c>
      <c r="X881" s="622">
        <f>X875</f>
        <v>0</v>
      </c>
      <c r="Y881" s="622">
        <f>Y875</f>
        <v>0</v>
      </c>
      <c r="Z881" s="622">
        <f t="shared" si="1679"/>
        <v>150</v>
      </c>
      <c r="AA881" s="622">
        <f>E881</f>
        <v>0</v>
      </c>
      <c r="AB881" s="622">
        <f t="shared" si="1735"/>
        <v>0</v>
      </c>
      <c r="AC881" s="622">
        <f t="shared" si="1735"/>
        <v>150</v>
      </c>
      <c r="AD881" s="695">
        <f t="shared" si="1739"/>
        <v>1</v>
      </c>
      <c r="AE881" s="166">
        <f>AG881+AI881+AK881+AM881+AO881</f>
        <v>150</v>
      </c>
      <c r="AF881" s="695">
        <f t="shared" si="1673"/>
        <v>1</v>
      </c>
      <c r="AG881" s="166">
        <f>AG875</f>
        <v>0</v>
      </c>
      <c r="AH881" s="695">
        <v>0</v>
      </c>
      <c r="AI881" s="622">
        <f>AI875</f>
        <v>0</v>
      </c>
      <c r="AJ881" s="683"/>
      <c r="AK881" s="622">
        <f>AK875</f>
        <v>0</v>
      </c>
      <c r="AL881" s="683"/>
      <c r="AM881" s="622">
        <f>AM875</f>
        <v>0</v>
      </c>
      <c r="AN881" s="683"/>
      <c r="AO881" s="622">
        <f>AO875+AO877</f>
        <v>150</v>
      </c>
      <c r="AP881" s="622">
        <f>AP875</f>
        <v>0</v>
      </c>
      <c r="AQ881" s="695">
        <f t="shared" si="1740"/>
        <v>1</v>
      </c>
      <c r="AR881" s="166">
        <f>AT881+AV881+AX881+AZ881+BB881</f>
        <v>150</v>
      </c>
      <c r="AS881" s="695">
        <f t="shared" si="1674"/>
        <v>1</v>
      </c>
      <c r="AT881" s="166">
        <f>AT875</f>
        <v>0</v>
      </c>
      <c r="AU881" s="695">
        <v>0</v>
      </c>
      <c r="AV881" s="622">
        <f>AV875</f>
        <v>0</v>
      </c>
      <c r="AW881" s="695">
        <v>0</v>
      </c>
      <c r="AX881" s="166">
        <f>AX875</f>
        <v>0</v>
      </c>
      <c r="AY881" s="695">
        <v>0</v>
      </c>
      <c r="AZ881" s="622">
        <f>AZ875</f>
        <v>0</v>
      </c>
      <c r="BA881" s="695">
        <v>0</v>
      </c>
      <c r="BB881" s="622">
        <f>BB875+BB877</f>
        <v>150</v>
      </c>
      <c r="BC881" s="622">
        <f>BC875</f>
        <v>0</v>
      </c>
      <c r="BD881" s="622">
        <f>BD875</f>
        <v>0</v>
      </c>
      <c r="BE881" s="622">
        <f t="shared" si="1728"/>
        <v>0</v>
      </c>
      <c r="BF881" s="622">
        <f>BF875</f>
        <v>0</v>
      </c>
      <c r="BG881" s="622"/>
      <c r="BH881" s="622">
        <f>BH875</f>
        <v>0</v>
      </c>
      <c r="BI881" s="622">
        <f>BI875+BI877</f>
        <v>0</v>
      </c>
      <c r="BJ881" s="622">
        <f t="shared" si="1685"/>
        <v>0</v>
      </c>
      <c r="BK881" s="622">
        <f>BK875</f>
        <v>0</v>
      </c>
      <c r="BL881" s="622">
        <f>BL875</f>
        <v>0</v>
      </c>
      <c r="BM881" s="622">
        <f>BM875</f>
        <v>0</v>
      </c>
      <c r="BN881" s="622">
        <f t="shared" si="1686"/>
        <v>0</v>
      </c>
      <c r="BO881" s="622">
        <f>BO875</f>
        <v>0</v>
      </c>
      <c r="BP881" s="622">
        <f>BP875</f>
        <v>0</v>
      </c>
      <c r="BQ881" s="622">
        <f>BQ875</f>
        <v>0</v>
      </c>
      <c r="BR881" s="622">
        <f>BR875</f>
        <v>0</v>
      </c>
      <c r="BS881" s="622">
        <f>BS875+BS877</f>
        <v>0</v>
      </c>
      <c r="BT881" s="622">
        <f>BT875</f>
        <v>0</v>
      </c>
      <c r="BU881" s="622">
        <f t="shared" ref="BU881:BU888" si="1741">BV881+BX881+BY881+BZ881</f>
        <v>0</v>
      </c>
      <c r="BV881" s="166">
        <f>BV875</f>
        <v>0</v>
      </c>
      <c r="BW881" s="166">
        <f>BW875</f>
        <v>0</v>
      </c>
      <c r="BX881" s="166">
        <f>BX875</f>
        <v>0</v>
      </c>
      <c r="BY881" s="166">
        <f>BY875</f>
        <v>0</v>
      </c>
      <c r="BZ881" s="435">
        <f>BZ875+BZ877</f>
        <v>0</v>
      </c>
      <c r="CE881" s="695">
        <f t="shared" si="1689"/>
        <v>1</v>
      </c>
    </row>
    <row r="882" spans="2:83" s="402" customFormat="1" ht="63" customHeight="1" x14ac:dyDescent="0.25">
      <c r="B882" s="1032" t="s">
        <v>132</v>
      </c>
      <c r="C882" s="1032"/>
      <c r="D882" s="375">
        <f>E882+F882+G882+H882+I882</f>
        <v>32211527.91976</v>
      </c>
      <c r="E882" s="375">
        <f>E883+E884+E885+E887+E886</f>
        <v>8033804.2796400012</v>
      </c>
      <c r="F882" s="375">
        <f t="shared" ref="F882:I882" si="1742">F883+F884+F885+F887+F886</f>
        <v>4866277.8921299996</v>
      </c>
      <c r="G882" s="375">
        <f t="shared" si="1742"/>
        <v>15712631.53004</v>
      </c>
      <c r="H882" s="375">
        <f t="shared" si="1742"/>
        <v>1566943.71704</v>
      </c>
      <c r="I882" s="375">
        <f t="shared" si="1742"/>
        <v>2031870.5009100002</v>
      </c>
      <c r="J882" s="375">
        <f>K882-D882</f>
        <v>-27188119.25234</v>
      </c>
      <c r="K882" s="375">
        <f>M882+O882+Q882+S882+U882</f>
        <v>5023408.6674200008</v>
      </c>
      <c r="L882" s="736">
        <f t="shared" si="1671"/>
        <v>0.15595064847384701</v>
      </c>
      <c r="M882" s="375">
        <f>M883+M884+M885+M887+M886</f>
        <v>2346324.3014900004</v>
      </c>
      <c r="N882" s="736">
        <f t="shared" si="1736"/>
        <v>0.29205644297761513</v>
      </c>
      <c r="O882" s="375">
        <f t="shared" ref="O882" si="1743">O883+O884+O885+O887+O886</f>
        <v>1406789.30336</v>
      </c>
      <c r="P882" s="736">
        <f>O882/F882</f>
        <v>0.28908938916849236</v>
      </c>
      <c r="Q882" s="375">
        <f t="shared" ref="Q882" si="1744">Q883+Q884+Q885+Q887+Q886</f>
        <v>566690.67229000002</v>
      </c>
      <c r="R882" s="736">
        <f t="shared" si="1737"/>
        <v>3.6065930217136416E-2</v>
      </c>
      <c r="S882" s="375">
        <f t="shared" ref="S882" si="1745">S883+S884+S885+S887+S886</f>
        <v>573939.04711000004</v>
      </c>
      <c r="T882" s="736">
        <f t="shared" si="1738"/>
        <v>0.36627929954892496</v>
      </c>
      <c r="U882" s="375">
        <f t="shared" ref="U882" si="1746">U883+U884+U885+U887+U886</f>
        <v>129665.34317000001</v>
      </c>
      <c r="V882" s="376" t="e">
        <f t="shared" si="1678"/>
        <v>#REF!</v>
      </c>
      <c r="W882" s="376" t="e">
        <f>W883+W884+W885+W887+W886</f>
        <v>#REF!</v>
      </c>
      <c r="X882" s="376" t="e">
        <f t="shared" ref="X882:Y882" si="1747">X883+X884+X885+X887</f>
        <v>#REF!</v>
      </c>
      <c r="Y882" s="376" t="e">
        <f t="shared" si="1747"/>
        <v>#REF!</v>
      </c>
      <c r="Z882" s="376" t="e">
        <f t="shared" si="1679"/>
        <v>#REF!</v>
      </c>
      <c r="AA882" s="376" t="e">
        <f>AA883+AA884+AA885+AA887+AA886</f>
        <v>#REF!</v>
      </c>
      <c r="AB882" s="376">
        <f>H882</f>
        <v>1566943.71704</v>
      </c>
      <c r="AC882" s="376" t="e">
        <f t="shared" ref="AC882" si="1748">AC883+AC884+AC885+AC887</f>
        <v>#REF!</v>
      </c>
      <c r="AD882" s="736">
        <f t="shared" si="1739"/>
        <v>6.3815751600275541E-2</v>
      </c>
      <c r="AE882" s="375">
        <f>AG882+AI882+AK882+AM882+AO882</f>
        <v>4298707.5318900002</v>
      </c>
      <c r="AF882" s="736">
        <f t="shared" si="1673"/>
        <v>0.13345245660492186</v>
      </c>
      <c r="AG882" s="375">
        <f>AG883+AG884+AG885+AG887+AG886</f>
        <v>2154821.2014700002</v>
      </c>
      <c r="AH882" s="736">
        <f t="shared" si="1680"/>
        <v>0.26821928023949304</v>
      </c>
      <c r="AI882" s="375">
        <f t="shared" ref="AI882" si="1749">AI883+AI884+AI885+AI887+AI886</f>
        <v>1252714.4719799999</v>
      </c>
      <c r="AJ882" s="810">
        <f>AI882/F882</f>
        <v>0.25742764793723671</v>
      </c>
      <c r="AK882" s="375">
        <f t="shared" ref="AK882" si="1750">AK883+AK884+AK885+AK887+AK886</f>
        <v>431901.54517</v>
      </c>
      <c r="AL882" s="810">
        <f>AK882/G882</f>
        <v>2.7487537294072887E-2</v>
      </c>
      <c r="AM882" s="375">
        <f t="shared" ref="AM882" si="1751">AM883+AM884+AM885+AM887+AM886</f>
        <v>341274.11491999996</v>
      </c>
      <c r="AN882" s="810">
        <f>AM882/H882</f>
        <v>0.21779602624443728</v>
      </c>
      <c r="AO882" s="375">
        <f t="shared" ref="AO882" si="1752">AO883+AO884+AO885+AO887+AO886</f>
        <v>117996.19835000001</v>
      </c>
      <c r="AP882" s="376">
        <f>AR882-AE882</f>
        <v>24165141.517170001</v>
      </c>
      <c r="AQ882" s="810">
        <f>AO882/I882</f>
        <v>5.8072696216197754E-2</v>
      </c>
      <c r="AR882" s="375">
        <f>AT882+AV882+AX882+AZ882+BB882</f>
        <v>28463849.049060002</v>
      </c>
      <c r="AS882" s="736">
        <f t="shared" si="1674"/>
        <v>0.88365411041551356</v>
      </c>
      <c r="AT882" s="375">
        <f>AT883+AT884+AT885+AT887+AT886</f>
        <v>8033804.2796400012</v>
      </c>
      <c r="AU882" s="736">
        <f t="shared" si="1681"/>
        <v>1</v>
      </c>
      <c r="AV882" s="375">
        <f t="shared" ref="AV882" si="1753">AV883+AV884+AV885+AV887+AV886</f>
        <v>4866277.8921299996</v>
      </c>
      <c r="AW882" s="736">
        <f t="shared" si="1682"/>
        <v>1</v>
      </c>
      <c r="AX882" s="375">
        <f t="shared" ref="AX882" si="1754">AX883+AX884+AX885+AX887+AX886</f>
        <v>12428501.18712</v>
      </c>
      <c r="AY882" s="736">
        <f t="shared" si="1675"/>
        <v>0.79098788534299458</v>
      </c>
      <c r="AZ882" s="375">
        <f t="shared" ref="AZ882" si="1755">AZ883+AZ884+AZ885+AZ887+AZ886</f>
        <v>1502282.4320499999</v>
      </c>
      <c r="BA882" s="736">
        <f t="shared" si="1676"/>
        <v>0.95873413685071784</v>
      </c>
      <c r="BB882" s="375">
        <f t="shared" ref="BB882" si="1756">BB883+BB884+BB885+BB887+BB886</f>
        <v>1632983.2581199999</v>
      </c>
      <c r="BC882" s="376">
        <f t="shared" ref="BC882:BD882" si="1757">BC883+BC884+BC885+BC887+BC886</f>
        <v>341274.11491999996</v>
      </c>
      <c r="BD882" s="376" t="e">
        <f t="shared" si="1757"/>
        <v>#REF!</v>
      </c>
      <c r="BE882" s="376" t="e">
        <f t="shared" si="1728"/>
        <v>#REF!</v>
      </c>
      <c r="BF882" s="376" t="e">
        <f>BF883+BF884+BF885+BF887+BF886</f>
        <v>#REF!</v>
      </c>
      <c r="BG882" s="376">
        <f>BG883+BG884+BG885+BG887+BG886</f>
        <v>23944.936259999999</v>
      </c>
      <c r="BH882" s="376" t="e">
        <f t="shared" ref="BH882:BI882" si="1758">BH883+BH884+BH885+BH887</f>
        <v>#REF!</v>
      </c>
      <c r="BI882" s="376" t="e">
        <f t="shared" si="1758"/>
        <v>#REF!</v>
      </c>
      <c r="BJ882" s="376" t="e">
        <f t="shared" si="1685"/>
        <v>#REF!</v>
      </c>
      <c r="BK882" s="376" t="e">
        <f>BK883+BK884+BK885+BK887+BK886</f>
        <v>#REF!</v>
      </c>
      <c r="BL882" s="376" t="e">
        <f t="shared" ref="BL882:BM882" si="1759">BL883+BL884+BL885+BL887+BL886</f>
        <v>#REF!</v>
      </c>
      <c r="BM882" s="376" t="e">
        <f t="shared" si="1759"/>
        <v>#REF!</v>
      </c>
      <c r="BN882" s="376">
        <f>BO882+BP882+BQ882+BR882+BS882</f>
        <v>17179264.366999999</v>
      </c>
      <c r="BO882" s="376">
        <f>BO883+BO884+BO885+BO887+BO886</f>
        <v>6709939.1561000003</v>
      </c>
      <c r="BP882" s="376">
        <f>BP883+BP884+BP885+BP887+BP886</f>
        <v>600000</v>
      </c>
      <c r="BQ882" s="376">
        <f>BQ883+BQ884+BQ885+BQ887+BQ886</f>
        <v>8342044.2747299997</v>
      </c>
      <c r="BR882" s="376">
        <f t="shared" ref="BR882:BS882" si="1760">BR883+BR884+BR885+BR887</f>
        <v>316180.93616999994</v>
      </c>
      <c r="BS882" s="376">
        <f t="shared" si="1760"/>
        <v>1211100</v>
      </c>
      <c r="BT882" s="376">
        <f>BT854+BT879</f>
        <v>100920.50109999999</v>
      </c>
      <c r="BU882" s="376">
        <f>BV882+BW882+BX882+BY882+BZ882</f>
        <v>17280184.868099999</v>
      </c>
      <c r="BV882" s="376">
        <f>BV883+BV884+BV885+BV887+BV886</f>
        <v>6709939.1561000003</v>
      </c>
      <c r="BW882" s="376">
        <f>BW883+BW884+BW885+BW887+BW886</f>
        <v>600000</v>
      </c>
      <c r="BX882" s="376">
        <f>BX883+BX884+BX885+BX887+BX886</f>
        <v>8342044.2747299997</v>
      </c>
      <c r="BY882" s="376">
        <f t="shared" ref="BY882" si="1761">BY883+BY884+BY885+BY887</f>
        <v>594367.0321699999</v>
      </c>
      <c r="BZ882" s="376">
        <f t="shared" ref="BZ882" si="1762">BZ883+BZ884+BZ885+BZ887+BZ886</f>
        <v>1033834.4051</v>
      </c>
      <c r="CE882" s="736">
        <f t="shared" si="1689"/>
        <v>0.80368471188919111</v>
      </c>
    </row>
    <row r="883" spans="2:83" s="50" customFormat="1" ht="57" customHeight="1" x14ac:dyDescent="0.25">
      <c r="B883" s="1052" t="s">
        <v>267</v>
      </c>
      <c r="C883" s="1052"/>
      <c r="D883" s="166">
        <f>E883+F883+G883+H883+I883</f>
        <v>22525737.859760001</v>
      </c>
      <c r="E883" s="166">
        <f>E855+E880</f>
        <v>5445346.380760001</v>
      </c>
      <c r="F883" s="166">
        <f>F855+F880</f>
        <v>4866277.8921299996</v>
      </c>
      <c r="G883" s="166">
        <f>G855+G880</f>
        <v>8799052.8801099993</v>
      </c>
      <c r="H883" s="166">
        <f>H855+H880</f>
        <v>1566943.71704</v>
      </c>
      <c r="I883" s="166">
        <f>I855+I880</f>
        <v>1848116.9897200002</v>
      </c>
      <c r="J883" s="166">
        <f>J880+J855</f>
        <v>-18828577.763220001</v>
      </c>
      <c r="K883" s="166">
        <f>M883+O883+Q883+S883+U883</f>
        <v>3697160.0965400003</v>
      </c>
      <c r="L883" s="695">
        <f t="shared" si="1671"/>
        <v>0.16413047685974408</v>
      </c>
      <c r="M883" s="166">
        <f>M855+M880</f>
        <v>1224332.3761600002</v>
      </c>
      <c r="N883" s="695">
        <f t="shared" si="1736"/>
        <v>0.22484012779901827</v>
      </c>
      <c r="O883" s="166">
        <f>O855+O880</f>
        <v>1406789.30336</v>
      </c>
      <c r="P883" s="695">
        <f t="shared" ref="P883" si="1763">O883/F883</f>
        <v>0.28908938916849236</v>
      </c>
      <c r="Q883" s="166">
        <f>Q855+Q880</f>
        <v>362584.02674</v>
      </c>
      <c r="R883" s="695">
        <f t="shared" si="1737"/>
        <v>4.120716532566937E-2</v>
      </c>
      <c r="S883" s="166">
        <f>S855+S880</f>
        <v>573939.04711000004</v>
      </c>
      <c r="T883" s="695">
        <f t="shared" si="1738"/>
        <v>0.36627929954892496</v>
      </c>
      <c r="U883" s="166">
        <f>U855+U880</f>
        <v>129515.34317000001</v>
      </c>
      <c r="V883" s="622" t="e">
        <f>V880+V855</f>
        <v>#REF!</v>
      </c>
      <c r="W883" s="622" t="e">
        <f>W855+W880</f>
        <v>#REF!</v>
      </c>
      <c r="X883" s="622" t="e">
        <f>X855+X880</f>
        <v>#REF!</v>
      </c>
      <c r="Y883" s="622" t="e">
        <f>Y855+Y880</f>
        <v>#REF!</v>
      </c>
      <c r="Z883" s="622" t="e">
        <f t="shared" si="1679"/>
        <v>#REF!</v>
      </c>
      <c r="AA883" s="622" t="e">
        <f>AA855+AA880</f>
        <v>#REF!</v>
      </c>
      <c r="AB883" s="622">
        <f>H883</f>
        <v>1566943.71704</v>
      </c>
      <c r="AC883" s="622" t="e">
        <f>AC855+AC880</f>
        <v>#REF!</v>
      </c>
      <c r="AD883" s="695">
        <f t="shared" si="1739"/>
        <v>7.0079623687471365E-2</v>
      </c>
      <c r="AE883" s="166">
        <f>AG883+AI883+AK883+AM883+AO883</f>
        <v>3199524.1065400005</v>
      </c>
      <c r="AF883" s="695">
        <f t="shared" si="1673"/>
        <v>0.14203859276262082</v>
      </c>
      <c r="AG883" s="166">
        <f>AG855+AG880</f>
        <v>1176318.3778899999</v>
      </c>
      <c r="AH883" s="695">
        <f t="shared" si="1680"/>
        <v>0.21602269086981798</v>
      </c>
      <c r="AI883" s="166">
        <f>AI855+AI880</f>
        <v>1252714.4719799999</v>
      </c>
      <c r="AJ883" s="743">
        <f t="shared" ref="AJ883" si="1764">AI883/F883</f>
        <v>0.25742764793723671</v>
      </c>
      <c r="AK883" s="166">
        <f>AK855+AK880</f>
        <v>311370.94339999999</v>
      </c>
      <c r="AL883" s="743">
        <f t="shared" ref="AL883:AL885" si="1765">AK883/G883</f>
        <v>3.5386870341902917E-2</v>
      </c>
      <c r="AM883" s="166">
        <f>AM855+AM880</f>
        <v>341274.11491999996</v>
      </c>
      <c r="AN883" s="743">
        <f t="shared" ref="AN883" si="1766">AM883/H883</f>
        <v>0.21779602624443728</v>
      </c>
      <c r="AO883" s="166">
        <f>AO855+AO880</f>
        <v>117846.19835000001</v>
      </c>
      <c r="AP883" s="622">
        <f>AP880+AP855</f>
        <v>14749418.116679998</v>
      </c>
      <c r="AQ883" s="743">
        <f t="shared" ref="AQ883:AQ888" si="1767">AO883/I883</f>
        <v>6.376555110174835E-2</v>
      </c>
      <c r="AR883" s="166">
        <f>AT883+AV883+AX883+AZ883+BB883</f>
        <v>18817520.20589</v>
      </c>
      <c r="AS883" s="695">
        <f t="shared" si="1674"/>
        <v>0.83537863767409082</v>
      </c>
      <c r="AT883" s="166">
        <f>AT855+AT880</f>
        <v>5445346.380760001</v>
      </c>
      <c r="AU883" s="695">
        <f t="shared" si="1681"/>
        <v>1</v>
      </c>
      <c r="AV883" s="166">
        <f>AV855+AV880</f>
        <v>4866277.8921299996</v>
      </c>
      <c r="AW883" s="695">
        <f t="shared" si="1682"/>
        <v>1</v>
      </c>
      <c r="AX883" s="166">
        <f>AX855+AX880</f>
        <v>5524281.7810399998</v>
      </c>
      <c r="AY883" s="695">
        <f t="shared" si="1675"/>
        <v>0.62782686458533243</v>
      </c>
      <c r="AZ883" s="166">
        <f>AZ855+AZ880</f>
        <v>1502282.4320499999</v>
      </c>
      <c r="BA883" s="695">
        <f t="shared" si="1676"/>
        <v>0.95873413685071784</v>
      </c>
      <c r="BB883" s="166">
        <f>BB855+BB880</f>
        <v>1479331.71991</v>
      </c>
      <c r="BC883" s="622">
        <f t="shared" si="1683"/>
        <v>341274.11491999996</v>
      </c>
      <c r="BD883" s="622" t="e">
        <f>BD855+BD880</f>
        <v>#REF!</v>
      </c>
      <c r="BE883" s="622" t="e">
        <f t="shared" si="1728"/>
        <v>#REF!</v>
      </c>
      <c r="BF883" s="622" t="e">
        <f>BF855+BF880</f>
        <v>#REF!</v>
      </c>
      <c r="BG883" s="622">
        <f>BG855+BG880</f>
        <v>23944.936259999999</v>
      </c>
      <c r="BH883" s="622" t="e">
        <f>BH855+BH880</f>
        <v>#REF!</v>
      </c>
      <c r="BI883" s="622" t="e">
        <f>BI855+BI880</f>
        <v>#REF!</v>
      </c>
      <c r="BJ883" s="622" t="e">
        <f>BK883+BL883+BM883</f>
        <v>#REF!</v>
      </c>
      <c r="BK883" s="622" t="e">
        <f>BK855+BK880</f>
        <v>#REF!</v>
      </c>
      <c r="BL883" s="622" t="e">
        <f>BL855+BL880</f>
        <v>#REF!</v>
      </c>
      <c r="BM883" s="622" t="e">
        <f>BM855+BM880</f>
        <v>#REF!</v>
      </c>
      <c r="BN883" s="622">
        <f>BO883+BP883+BQ883+BR883+BS883</f>
        <v>9036573.0669999998</v>
      </c>
      <c r="BO883" s="622">
        <f>BO855+BO880</f>
        <v>3085723.1561000003</v>
      </c>
      <c r="BP883" s="622">
        <f>BP855+BP880</f>
        <v>600000</v>
      </c>
      <c r="BQ883" s="622">
        <f>BQ855+BQ880</f>
        <v>3823568.9747299999</v>
      </c>
      <c r="BR883" s="622">
        <f>BR855+BR880</f>
        <v>316180.93616999994</v>
      </c>
      <c r="BS883" s="622">
        <f>BS855+BS880</f>
        <v>1211100</v>
      </c>
      <c r="BT883" s="622">
        <f>BT880+BT855</f>
        <v>100920.50109999999</v>
      </c>
      <c r="BU883" s="622">
        <f>BV883+BW883+BX883+BY883+BZ883</f>
        <v>9137493.5680999998</v>
      </c>
      <c r="BV883" s="457">
        <f>BV855+BV880</f>
        <v>3085723.1561000003</v>
      </c>
      <c r="BW883" s="519">
        <f>BW855+BW880</f>
        <v>600000</v>
      </c>
      <c r="BX883" s="457">
        <f>BX855+BX880</f>
        <v>3823568.9747299999</v>
      </c>
      <c r="BY883" s="435">
        <f>BY855+BY880</f>
        <v>594367.0321699999</v>
      </c>
      <c r="BZ883" s="561">
        <f>BZ855+BZ880</f>
        <v>1033834.4051</v>
      </c>
      <c r="CE883" s="695">
        <f t="shared" si="1689"/>
        <v>0.80045350383047276</v>
      </c>
    </row>
    <row r="884" spans="2:83" s="23" customFormat="1" ht="59.25" customHeight="1" x14ac:dyDescent="0.25">
      <c r="B884" s="1055" t="s">
        <v>268</v>
      </c>
      <c r="C884" s="1055"/>
      <c r="D884" s="167">
        <f t="shared" ref="D884:D888" si="1768">E884+G884+H884+I884</f>
        <v>5907310.7000000002</v>
      </c>
      <c r="E884" s="167">
        <f t="shared" ref="E884:J885" si="1769">E856</f>
        <v>2272061.4100700002</v>
      </c>
      <c r="F884" s="167">
        <f t="shared" si="1769"/>
        <v>0</v>
      </c>
      <c r="G884" s="167">
        <f t="shared" si="1769"/>
        <v>3635249.28993</v>
      </c>
      <c r="H884" s="167">
        <f t="shared" si="1769"/>
        <v>0</v>
      </c>
      <c r="I884" s="167">
        <f t="shared" si="1769"/>
        <v>0</v>
      </c>
      <c r="J884" s="167">
        <f t="shared" si="1769"/>
        <v>-4635487.0476799998</v>
      </c>
      <c r="K884" s="167">
        <f t="shared" ref="K884:K888" si="1770">M884+Q884+S884+U884</f>
        <v>1271823.6523200001</v>
      </c>
      <c r="L884" s="730">
        <f t="shared" si="1671"/>
        <v>0.21529655657353525</v>
      </c>
      <c r="M884" s="167">
        <f t="shared" ref="M884" si="1771">M856</f>
        <v>1067717.0067700001</v>
      </c>
      <c r="N884" s="730">
        <f t="shared" si="1736"/>
        <v>0.46993316379468136</v>
      </c>
      <c r="O884" s="167">
        <f t="shared" ref="O884" si="1772">O856</f>
        <v>0</v>
      </c>
      <c r="P884" s="730">
        <v>0</v>
      </c>
      <c r="Q884" s="167">
        <f t="shared" ref="Q884" si="1773">Q856</f>
        <v>204106.64555000002</v>
      </c>
      <c r="R884" s="730">
        <f t="shared" si="1737"/>
        <v>5.6146533365784734E-2</v>
      </c>
      <c r="S884" s="167">
        <f t="shared" ref="S884" si="1774">S856</f>
        <v>0</v>
      </c>
      <c r="T884" s="730">
        <v>0</v>
      </c>
      <c r="U884" s="167">
        <f t="shared" ref="U884" si="1775">U856</f>
        <v>0</v>
      </c>
      <c r="V884" s="102" t="e">
        <f t="shared" ref="V884:Y884" si="1776">V856</f>
        <v>#REF!</v>
      </c>
      <c r="W884" s="102" t="e">
        <f t="shared" si="1776"/>
        <v>#REF!</v>
      </c>
      <c r="X884" s="102" t="e">
        <f t="shared" si="1776"/>
        <v>#REF!</v>
      </c>
      <c r="Y884" s="102" t="e">
        <f t="shared" si="1776"/>
        <v>#REF!</v>
      </c>
      <c r="Z884" s="102" t="e">
        <f t="shared" si="1679"/>
        <v>#REF!</v>
      </c>
      <c r="AA884" s="102" t="e">
        <f>AA856</f>
        <v>#REF!</v>
      </c>
      <c r="AB884" s="102">
        <f>H884</f>
        <v>0</v>
      </c>
      <c r="AC884" s="102">
        <f>I884</f>
        <v>0</v>
      </c>
      <c r="AD884" s="730">
        <v>0</v>
      </c>
      <c r="AE884" s="167">
        <f t="shared" si="1722"/>
        <v>1042602.6354100001</v>
      </c>
      <c r="AF884" s="730">
        <f t="shared" si="1673"/>
        <v>0.17649361754579795</v>
      </c>
      <c r="AG884" s="167">
        <f t="shared" ref="AG884" si="1777">AG856</f>
        <v>924227.90502000006</v>
      </c>
      <c r="AH884" s="730">
        <f t="shared" si="1680"/>
        <v>0.40677945627865991</v>
      </c>
      <c r="AI884" s="167">
        <f t="shared" ref="AI884" si="1778">AI856</f>
        <v>0</v>
      </c>
      <c r="AJ884" s="811">
        <v>0</v>
      </c>
      <c r="AK884" s="167">
        <f t="shared" ref="AK884" si="1779">AK856</f>
        <v>118374.73039</v>
      </c>
      <c r="AL884" s="811">
        <f t="shared" si="1765"/>
        <v>3.2563029643636741E-2</v>
      </c>
      <c r="AM884" s="167">
        <f t="shared" ref="AM884" si="1780">AM856</f>
        <v>0</v>
      </c>
      <c r="AN884" s="811">
        <v>0</v>
      </c>
      <c r="AO884" s="167">
        <f t="shared" ref="AO884" si="1781">AO856</f>
        <v>0</v>
      </c>
      <c r="AP884" s="102">
        <f t="shared" ref="AP884" si="1782">AP856</f>
        <v>4861047.6737400005</v>
      </c>
      <c r="AQ884" s="811">
        <v>0</v>
      </c>
      <c r="AR884" s="167">
        <f t="shared" ref="AR884:AR888" si="1783">AT884+AX884+AZ884+BB884</f>
        <v>5903650.309150001</v>
      </c>
      <c r="AS884" s="730">
        <f t="shared" si="1674"/>
        <v>0.99938036256498253</v>
      </c>
      <c r="AT884" s="167">
        <f t="shared" ref="AT884" si="1784">AT856</f>
        <v>2272061.4100700002</v>
      </c>
      <c r="AU884" s="730">
        <f t="shared" si="1681"/>
        <v>1</v>
      </c>
      <c r="AV884" s="167">
        <f t="shared" ref="AV884" si="1785">AV856</f>
        <v>0</v>
      </c>
      <c r="AW884" s="730">
        <v>0</v>
      </c>
      <c r="AX884" s="167">
        <f t="shared" ref="AX884" si="1786">AX856</f>
        <v>3631588.8990800004</v>
      </c>
      <c r="AY884" s="730">
        <f t="shared" si="1675"/>
        <v>0.99899308395159059</v>
      </c>
      <c r="AZ884" s="167">
        <f t="shared" ref="AZ884" si="1787">AZ856</f>
        <v>0</v>
      </c>
      <c r="BA884" s="730">
        <v>0</v>
      </c>
      <c r="BB884" s="167">
        <f t="shared" ref="BB884" si="1788">BB856</f>
        <v>0</v>
      </c>
      <c r="BC884" s="102">
        <f t="shared" ref="BC884:BM884" si="1789">BC856</f>
        <v>0</v>
      </c>
      <c r="BD884" s="102">
        <f t="shared" si="1789"/>
        <v>0</v>
      </c>
      <c r="BE884" s="102">
        <f t="shared" si="1789"/>
        <v>0</v>
      </c>
      <c r="BF884" s="102">
        <f t="shared" si="1789"/>
        <v>0</v>
      </c>
      <c r="BG884" s="102">
        <f t="shared" si="1789"/>
        <v>0</v>
      </c>
      <c r="BH884" s="102">
        <f t="shared" si="1789"/>
        <v>0</v>
      </c>
      <c r="BI884" s="102">
        <f t="shared" si="1789"/>
        <v>0</v>
      </c>
      <c r="BJ884" s="102" t="e">
        <f t="shared" si="1789"/>
        <v>#REF!</v>
      </c>
      <c r="BK884" s="102" t="e">
        <f t="shared" si="1789"/>
        <v>#REF!</v>
      </c>
      <c r="BL884" s="102" t="e">
        <f t="shared" si="1789"/>
        <v>#REF!</v>
      </c>
      <c r="BM884" s="102" t="e">
        <f t="shared" si="1789"/>
        <v>#REF!</v>
      </c>
      <c r="BN884" s="102">
        <f t="shared" ref="BN884:BN888" si="1790">BO884+BQ884+BR884+BS884</f>
        <v>7642691.2999999998</v>
      </c>
      <c r="BO884" s="102">
        <f t="shared" ref="BO884:BT884" si="1791">BO856</f>
        <v>3124216</v>
      </c>
      <c r="BP884" s="102">
        <f t="shared" si="1791"/>
        <v>0</v>
      </c>
      <c r="BQ884" s="102">
        <f t="shared" si="1791"/>
        <v>4518475.3</v>
      </c>
      <c r="BR884" s="102">
        <f t="shared" si="1791"/>
        <v>0</v>
      </c>
      <c r="BS884" s="102">
        <f t="shared" si="1791"/>
        <v>0</v>
      </c>
      <c r="BT884" s="102">
        <f t="shared" si="1791"/>
        <v>0</v>
      </c>
      <c r="BU884" s="102">
        <f t="shared" si="1741"/>
        <v>7642691.2999999998</v>
      </c>
      <c r="BV884" s="102">
        <f t="shared" ref="BV884:BZ885" si="1792">BV856</f>
        <v>3124216</v>
      </c>
      <c r="BW884" s="102">
        <f t="shared" si="1792"/>
        <v>0</v>
      </c>
      <c r="BX884" s="102">
        <f t="shared" si="1792"/>
        <v>4518475.3</v>
      </c>
      <c r="BY884" s="102">
        <f t="shared" si="1792"/>
        <v>0</v>
      </c>
      <c r="BZ884" s="102">
        <f t="shared" si="1792"/>
        <v>0</v>
      </c>
      <c r="CE884" s="730">
        <v>0</v>
      </c>
    </row>
    <row r="885" spans="2:83" s="193" customFormat="1" ht="52.5" customHeight="1" x14ac:dyDescent="0.25">
      <c r="B885" s="1034" t="s">
        <v>270</v>
      </c>
      <c r="C885" s="1034"/>
      <c r="D885" s="235">
        <f t="shared" si="1768"/>
        <v>3278329.36</v>
      </c>
      <c r="E885" s="235">
        <f t="shared" si="1769"/>
        <v>0</v>
      </c>
      <c r="F885" s="235">
        <f t="shared" si="1769"/>
        <v>0</v>
      </c>
      <c r="G885" s="235">
        <f t="shared" si="1769"/>
        <v>3278329.36</v>
      </c>
      <c r="H885" s="235">
        <f t="shared" si="1769"/>
        <v>0</v>
      </c>
      <c r="I885" s="235">
        <f t="shared" si="1769"/>
        <v>0</v>
      </c>
      <c r="J885" s="235">
        <f t="shared" si="1769"/>
        <v>-3278329.36</v>
      </c>
      <c r="K885" s="235">
        <f t="shared" si="1770"/>
        <v>0</v>
      </c>
      <c r="L885" s="695">
        <f t="shared" si="1671"/>
        <v>0</v>
      </c>
      <c r="M885" s="235">
        <f t="shared" ref="M885" si="1793">M857</f>
        <v>0</v>
      </c>
      <c r="N885" s="695">
        <v>0</v>
      </c>
      <c r="O885" s="235">
        <f t="shared" ref="O885" si="1794">O857</f>
        <v>0</v>
      </c>
      <c r="P885" s="695">
        <v>0</v>
      </c>
      <c r="Q885" s="235">
        <f t="shared" ref="Q885" si="1795">Q857</f>
        <v>0</v>
      </c>
      <c r="R885" s="695">
        <f t="shared" si="1737"/>
        <v>0</v>
      </c>
      <c r="S885" s="235">
        <f t="shared" ref="S885" si="1796">S857</f>
        <v>0</v>
      </c>
      <c r="T885" s="695">
        <v>0</v>
      </c>
      <c r="U885" s="235">
        <f t="shared" ref="U885" si="1797">U857</f>
        <v>0</v>
      </c>
      <c r="V885" s="194">
        <f t="shared" ref="V885:Y885" si="1798">V857</f>
        <v>0</v>
      </c>
      <c r="W885" s="194">
        <f t="shared" si="1798"/>
        <v>0</v>
      </c>
      <c r="X885" s="194">
        <f t="shared" si="1798"/>
        <v>0</v>
      </c>
      <c r="Y885" s="194">
        <f t="shared" si="1798"/>
        <v>0</v>
      </c>
      <c r="Z885" s="194">
        <f t="shared" si="1679"/>
        <v>0</v>
      </c>
      <c r="AA885" s="194">
        <f>AA857</f>
        <v>0</v>
      </c>
      <c r="AB885" s="194">
        <f>H885</f>
        <v>0</v>
      </c>
      <c r="AC885" s="194">
        <f>I885</f>
        <v>0</v>
      </c>
      <c r="AD885" s="695">
        <v>0</v>
      </c>
      <c r="AE885" s="235">
        <f t="shared" si="1722"/>
        <v>2155.87138</v>
      </c>
      <c r="AF885" s="695">
        <f t="shared" si="1673"/>
        <v>6.5761280922670931E-4</v>
      </c>
      <c r="AG885" s="235">
        <f t="shared" ref="AG885" si="1799">AG857</f>
        <v>0</v>
      </c>
      <c r="AH885" s="695">
        <v>0</v>
      </c>
      <c r="AI885" s="235">
        <f t="shared" ref="AI885" si="1800">AI857</f>
        <v>0</v>
      </c>
      <c r="AJ885" s="743">
        <v>0</v>
      </c>
      <c r="AK885" s="235">
        <f t="shared" ref="AK885" si="1801">AK857</f>
        <v>2155.87138</v>
      </c>
      <c r="AL885" s="743">
        <f t="shared" si="1765"/>
        <v>6.5761280922670931E-4</v>
      </c>
      <c r="AM885" s="235">
        <f t="shared" ref="AM885" si="1802">AM857</f>
        <v>0</v>
      </c>
      <c r="AN885" s="743">
        <v>0</v>
      </c>
      <c r="AO885" s="235">
        <f t="shared" ref="AO885" si="1803">AO857</f>
        <v>0</v>
      </c>
      <c r="AP885" s="194">
        <f>AP857</f>
        <v>3270474.6356199998</v>
      </c>
      <c r="AQ885" s="743">
        <v>0</v>
      </c>
      <c r="AR885" s="235">
        <f t="shared" si="1783"/>
        <v>3272630.5069999998</v>
      </c>
      <c r="AS885" s="695">
        <f t="shared" si="1674"/>
        <v>0.99826165940813216</v>
      </c>
      <c r="AT885" s="235">
        <f t="shared" ref="AT885" si="1804">AT857</f>
        <v>0</v>
      </c>
      <c r="AU885" s="695">
        <v>0</v>
      </c>
      <c r="AV885" s="235">
        <f t="shared" ref="AV885" si="1805">AV857</f>
        <v>0</v>
      </c>
      <c r="AW885" s="695">
        <v>0</v>
      </c>
      <c r="AX885" s="235">
        <f t="shared" ref="AX885" si="1806">AX857</f>
        <v>3272630.5069999998</v>
      </c>
      <c r="AY885" s="695">
        <f t="shared" si="1675"/>
        <v>0.99826165940813216</v>
      </c>
      <c r="AZ885" s="235">
        <f t="shared" ref="AZ885" si="1807">AZ857</f>
        <v>0</v>
      </c>
      <c r="BA885" s="695">
        <v>0</v>
      </c>
      <c r="BB885" s="235">
        <f t="shared" ref="BB885" si="1808">BB857</f>
        <v>0</v>
      </c>
      <c r="BC885" s="194">
        <f t="shared" si="1683"/>
        <v>0</v>
      </c>
      <c r="BD885" s="194">
        <f t="shared" si="1684"/>
        <v>0</v>
      </c>
      <c r="BE885" s="194">
        <f t="shared" si="1728"/>
        <v>0</v>
      </c>
      <c r="BF885" s="194">
        <f>BF857</f>
        <v>0</v>
      </c>
      <c r="BG885" s="194">
        <f>BG857</f>
        <v>0</v>
      </c>
      <c r="BH885" s="194">
        <f>BH857</f>
        <v>0</v>
      </c>
      <c r="BI885" s="194">
        <f>BI857</f>
        <v>0</v>
      </c>
      <c r="BJ885" s="194">
        <f t="shared" ref="BJ885" si="1809">BK885+BL885+BM885</f>
        <v>0</v>
      </c>
      <c r="BK885" s="194">
        <f>BK857</f>
        <v>0</v>
      </c>
      <c r="BL885" s="194">
        <f>BL857</f>
        <v>0</v>
      </c>
      <c r="BM885" s="194">
        <f>BM857</f>
        <v>0</v>
      </c>
      <c r="BN885" s="194">
        <f t="shared" si="1790"/>
        <v>0</v>
      </c>
      <c r="BO885" s="194">
        <f>BO857</f>
        <v>0</v>
      </c>
      <c r="BP885" s="194"/>
      <c r="BQ885" s="194">
        <f>BQ857</f>
        <v>0</v>
      </c>
      <c r="BR885" s="194">
        <f>BR857</f>
        <v>0</v>
      </c>
      <c r="BS885" s="194">
        <f>BS857</f>
        <v>0</v>
      </c>
      <c r="BT885" s="194">
        <f>BT857</f>
        <v>0</v>
      </c>
      <c r="BU885" s="194">
        <f t="shared" si="1741"/>
        <v>0</v>
      </c>
      <c r="BV885" s="194">
        <f t="shared" si="1792"/>
        <v>0</v>
      </c>
      <c r="BW885" s="194">
        <f t="shared" si="1792"/>
        <v>0</v>
      </c>
      <c r="BX885" s="194">
        <f t="shared" si="1792"/>
        <v>0</v>
      </c>
      <c r="BY885" s="194">
        <f t="shared" si="1792"/>
        <v>0</v>
      </c>
      <c r="BZ885" s="194">
        <f t="shared" si="1792"/>
        <v>0</v>
      </c>
      <c r="CE885" s="695">
        <v>0</v>
      </c>
    </row>
    <row r="886" spans="2:83" s="343" customFormat="1" ht="48.75" customHeight="1" x14ac:dyDescent="0.25">
      <c r="B886" s="1036" t="s">
        <v>286</v>
      </c>
      <c r="C886" s="1037"/>
      <c r="D886" s="888">
        <f t="shared" si="1768"/>
        <v>500000</v>
      </c>
      <c r="E886" s="888">
        <f>E790</f>
        <v>316396.48881000001</v>
      </c>
      <c r="F886" s="888">
        <f>F790</f>
        <v>0</v>
      </c>
      <c r="G886" s="888">
        <f>G790</f>
        <v>0</v>
      </c>
      <c r="H886" s="888">
        <f>H790</f>
        <v>0</v>
      </c>
      <c r="I886" s="888">
        <f>I790</f>
        <v>183603.51118999999</v>
      </c>
      <c r="J886" s="888">
        <f>K886-D886</f>
        <v>-445725.08143999998</v>
      </c>
      <c r="K886" s="888">
        <f t="shared" si="1770"/>
        <v>54274.918559999998</v>
      </c>
      <c r="L886" s="695">
        <f t="shared" si="1671"/>
        <v>0.10854983711999999</v>
      </c>
      <c r="M886" s="888">
        <f>M790</f>
        <v>54274.918559999998</v>
      </c>
      <c r="N886" s="695">
        <f t="shared" si="1736"/>
        <v>0.17154083714434884</v>
      </c>
      <c r="O886" s="888">
        <f>O790</f>
        <v>0</v>
      </c>
      <c r="P886" s="695">
        <v>0</v>
      </c>
      <c r="Q886" s="888">
        <f>Q790</f>
        <v>0</v>
      </c>
      <c r="R886" s="695" t="e">
        <f t="shared" si="1737"/>
        <v>#DIV/0!</v>
      </c>
      <c r="S886" s="888">
        <f>S790</f>
        <v>0</v>
      </c>
      <c r="T886" s="695">
        <v>0</v>
      </c>
      <c r="U886" s="888">
        <f>U790</f>
        <v>0</v>
      </c>
      <c r="V886" s="342">
        <f>W886-K886</f>
        <v>-54274.918559999998</v>
      </c>
      <c r="W886" s="342">
        <f>W790</f>
        <v>0</v>
      </c>
      <c r="X886" s="342"/>
      <c r="Y886" s="342"/>
      <c r="Z886" s="342">
        <f>AA886+AB886+AC886</f>
        <v>346117.6</v>
      </c>
      <c r="AA886" s="342">
        <f>AA790</f>
        <v>346117.6</v>
      </c>
      <c r="AB886" s="342"/>
      <c r="AC886" s="342"/>
      <c r="AD886" s="695">
        <f t="shared" si="1739"/>
        <v>0</v>
      </c>
      <c r="AE886" s="888">
        <f t="shared" si="1722"/>
        <v>54274.918559999998</v>
      </c>
      <c r="AF886" s="695">
        <f t="shared" si="1673"/>
        <v>0.10854983711999999</v>
      </c>
      <c r="AG886" s="888">
        <f>AG790</f>
        <v>54274.918559999998</v>
      </c>
      <c r="AH886" s="695">
        <f t="shared" si="1680"/>
        <v>0.17154083714434884</v>
      </c>
      <c r="AI886" s="888">
        <f>AI790</f>
        <v>0</v>
      </c>
      <c r="AJ886" s="743">
        <v>0</v>
      </c>
      <c r="AK886" s="888">
        <f>AK790</f>
        <v>0</v>
      </c>
      <c r="AL886" s="743">
        <v>0</v>
      </c>
      <c r="AM886" s="888">
        <f>AM790</f>
        <v>0</v>
      </c>
      <c r="AN886" s="743">
        <v>0</v>
      </c>
      <c r="AO886" s="888">
        <f>AO790</f>
        <v>0</v>
      </c>
      <c r="AP886" s="342">
        <f>AR886-AE886</f>
        <v>415623.10846000002</v>
      </c>
      <c r="AQ886" s="743">
        <f t="shared" si="1767"/>
        <v>0</v>
      </c>
      <c r="AR886" s="888">
        <f t="shared" si="1783"/>
        <v>469898.02702000004</v>
      </c>
      <c r="AS886" s="695">
        <f t="shared" si="1674"/>
        <v>0.93979605404000011</v>
      </c>
      <c r="AT886" s="888">
        <f>AT790</f>
        <v>316396.48881000001</v>
      </c>
      <c r="AU886" s="695">
        <f t="shared" si="1681"/>
        <v>1</v>
      </c>
      <c r="AV886" s="888">
        <f>AV790</f>
        <v>0</v>
      </c>
      <c r="AW886" s="695">
        <v>0</v>
      </c>
      <c r="AX886" s="888">
        <f>AX790</f>
        <v>0</v>
      </c>
      <c r="AY886" s="695">
        <v>0</v>
      </c>
      <c r="AZ886" s="888">
        <f>AZ790</f>
        <v>0</v>
      </c>
      <c r="BA886" s="695">
        <v>0</v>
      </c>
      <c r="BB886" s="888">
        <f>BB790</f>
        <v>153501.53821</v>
      </c>
      <c r="BC886" s="342"/>
      <c r="BD886" s="342"/>
      <c r="BE886" s="342">
        <f t="shared" si="1728"/>
        <v>0</v>
      </c>
      <c r="BF886" s="342">
        <f>BF790</f>
        <v>0</v>
      </c>
      <c r="BG886" s="342">
        <f>BG790</f>
        <v>0</v>
      </c>
      <c r="BH886" s="342"/>
      <c r="BI886" s="342"/>
      <c r="BJ886" s="342">
        <f>BK886+BL886+BM886</f>
        <v>0</v>
      </c>
      <c r="BK886" s="342">
        <f>BK790</f>
        <v>0</v>
      </c>
      <c r="BL886" s="342"/>
      <c r="BM886" s="342"/>
      <c r="BN886" s="342">
        <f t="shared" si="1790"/>
        <v>500000</v>
      </c>
      <c r="BO886" s="342">
        <f>BO790</f>
        <v>500000</v>
      </c>
      <c r="BP886" s="342"/>
      <c r="BQ886" s="342">
        <f>BQ790</f>
        <v>0</v>
      </c>
      <c r="BR886" s="342"/>
      <c r="BS886" s="342"/>
      <c r="BT886" s="342">
        <f>BT858</f>
        <v>0</v>
      </c>
      <c r="BU886" s="342">
        <f t="shared" si="1741"/>
        <v>500000</v>
      </c>
      <c r="BV886" s="342">
        <f>BV790</f>
        <v>500000</v>
      </c>
      <c r="BW886" s="342">
        <f>BW790</f>
        <v>0</v>
      </c>
      <c r="BX886" s="342">
        <f>BX790</f>
        <v>0</v>
      </c>
      <c r="BY886" s="342">
        <f>BY790</f>
        <v>0</v>
      </c>
      <c r="BZ886" s="342"/>
      <c r="CE886" s="695">
        <f t="shared" si="1689"/>
        <v>0.83604903422108678</v>
      </c>
    </row>
    <row r="887" spans="2:83" s="42" customFormat="1" ht="52.5" customHeight="1" x14ac:dyDescent="0.25">
      <c r="B887" s="1052" t="s">
        <v>271</v>
      </c>
      <c r="C887" s="1052"/>
      <c r="D887" s="166">
        <f t="shared" si="1768"/>
        <v>150</v>
      </c>
      <c r="E887" s="166">
        <f>E875</f>
        <v>0</v>
      </c>
      <c r="F887" s="166">
        <f>F875</f>
        <v>0</v>
      </c>
      <c r="G887" s="166">
        <f>G875</f>
        <v>0</v>
      </c>
      <c r="H887" s="166">
        <f>H875</f>
        <v>0</v>
      </c>
      <c r="I887" s="166">
        <f>I875</f>
        <v>150</v>
      </c>
      <c r="J887" s="834">
        <f>K887-D887</f>
        <v>0</v>
      </c>
      <c r="K887" s="166">
        <f>M887+O887+Q887+S887+U887</f>
        <v>150</v>
      </c>
      <c r="L887" s="695">
        <f t="shared" si="1671"/>
        <v>1</v>
      </c>
      <c r="M887" s="166">
        <f>M875</f>
        <v>0</v>
      </c>
      <c r="N887" s="695">
        <v>0</v>
      </c>
      <c r="O887" s="166">
        <f>O875</f>
        <v>0</v>
      </c>
      <c r="P887" s="695">
        <v>0</v>
      </c>
      <c r="Q887" s="166">
        <f>Q875</f>
        <v>0</v>
      </c>
      <c r="R887" s="695" t="e">
        <f t="shared" si="1737"/>
        <v>#DIV/0!</v>
      </c>
      <c r="S887" s="166">
        <f>S875</f>
        <v>0</v>
      </c>
      <c r="T887" s="695">
        <v>0</v>
      </c>
      <c r="U887" s="166">
        <f>U875</f>
        <v>150</v>
      </c>
      <c r="V887" s="114">
        <v>0</v>
      </c>
      <c r="W887" s="622">
        <f>W875</f>
        <v>0</v>
      </c>
      <c r="X887" s="622">
        <f>X875</f>
        <v>0</v>
      </c>
      <c r="Y887" s="622">
        <f>Y875</f>
        <v>0</v>
      </c>
      <c r="Z887" s="622">
        <f t="shared" si="1679"/>
        <v>150</v>
      </c>
      <c r="AA887" s="622">
        <f>AA875</f>
        <v>0</v>
      </c>
      <c r="AB887" s="622">
        <f>H887</f>
        <v>0</v>
      </c>
      <c r="AC887" s="622">
        <f>I887</f>
        <v>150</v>
      </c>
      <c r="AD887" s="695">
        <f t="shared" si="1739"/>
        <v>1</v>
      </c>
      <c r="AE887" s="166">
        <f t="shared" si="1722"/>
        <v>150</v>
      </c>
      <c r="AF887" s="695">
        <f t="shared" si="1673"/>
        <v>1</v>
      </c>
      <c r="AG887" s="166">
        <f>AG875</f>
        <v>0</v>
      </c>
      <c r="AH887" s="695">
        <v>0</v>
      </c>
      <c r="AI887" s="166">
        <f>AI875</f>
        <v>0</v>
      </c>
      <c r="AJ887" s="743">
        <v>0</v>
      </c>
      <c r="AK887" s="166">
        <f>AK875</f>
        <v>0</v>
      </c>
      <c r="AL887" s="743">
        <v>0</v>
      </c>
      <c r="AM887" s="166">
        <f>AM875</f>
        <v>0</v>
      </c>
      <c r="AN887" s="743">
        <v>0</v>
      </c>
      <c r="AO887" s="166">
        <f>AO875</f>
        <v>150</v>
      </c>
      <c r="AP887" s="114">
        <v>0</v>
      </c>
      <c r="AQ887" s="743">
        <f t="shared" si="1767"/>
        <v>1</v>
      </c>
      <c r="AR887" s="166">
        <f t="shared" si="1783"/>
        <v>150</v>
      </c>
      <c r="AS887" s="695">
        <f t="shared" si="1674"/>
        <v>1</v>
      </c>
      <c r="AT887" s="166">
        <f>AT875</f>
        <v>0</v>
      </c>
      <c r="AU887" s="695">
        <v>0</v>
      </c>
      <c r="AV887" s="166">
        <f>AV875</f>
        <v>0</v>
      </c>
      <c r="AW887" s="695">
        <v>0</v>
      </c>
      <c r="AX887" s="166">
        <f>AX875</f>
        <v>0</v>
      </c>
      <c r="AY887" s="695">
        <v>0</v>
      </c>
      <c r="AZ887" s="166">
        <f>AZ875</f>
        <v>0</v>
      </c>
      <c r="BA887" s="695">
        <v>0</v>
      </c>
      <c r="BB887" s="166">
        <f>BB875</f>
        <v>150</v>
      </c>
      <c r="BC887" s="622">
        <f t="shared" si="1683"/>
        <v>0</v>
      </c>
      <c r="BD887" s="622">
        <f t="shared" si="1684"/>
        <v>150</v>
      </c>
      <c r="BE887" s="622">
        <f t="shared" si="1728"/>
        <v>0</v>
      </c>
      <c r="BF887" s="622">
        <f>BF875</f>
        <v>0</v>
      </c>
      <c r="BG887" s="622">
        <f>BG875</f>
        <v>0</v>
      </c>
      <c r="BH887" s="622">
        <f>BH875</f>
        <v>0</v>
      </c>
      <c r="BI887" s="622">
        <f>BI875</f>
        <v>0</v>
      </c>
      <c r="BJ887" s="622">
        <f t="shared" ref="BJ887:BJ888" si="1810">BK887+BL887+BM887</f>
        <v>150</v>
      </c>
      <c r="BK887" s="622">
        <f>BB887</f>
        <v>150</v>
      </c>
      <c r="BL887" s="622">
        <f>BL875</f>
        <v>0</v>
      </c>
      <c r="BM887" s="622">
        <f>BM875</f>
        <v>0</v>
      </c>
      <c r="BN887" s="622">
        <f t="shared" si="1790"/>
        <v>0</v>
      </c>
      <c r="BO887" s="622">
        <f>BO875</f>
        <v>0</v>
      </c>
      <c r="BP887" s="622"/>
      <c r="BQ887" s="622">
        <f>BQ875</f>
        <v>0</v>
      </c>
      <c r="BR887" s="622">
        <f>BR875</f>
        <v>0</v>
      </c>
      <c r="BS887" s="622">
        <f>BS875</f>
        <v>0</v>
      </c>
      <c r="BT887" s="114">
        <v>0</v>
      </c>
      <c r="BU887" s="622">
        <f t="shared" si="1741"/>
        <v>0</v>
      </c>
      <c r="BV887" s="435">
        <f>BV875</f>
        <v>0</v>
      </c>
      <c r="BW887" s="519">
        <f>BW875</f>
        <v>0</v>
      </c>
      <c r="BX887" s="519">
        <f>BX875</f>
        <v>0</v>
      </c>
      <c r="BY887" s="435">
        <f>BY875</f>
        <v>0</v>
      </c>
      <c r="BZ887" s="561">
        <f>BZ875</f>
        <v>0</v>
      </c>
      <c r="CE887" s="695">
        <f t="shared" si="1689"/>
        <v>1</v>
      </c>
    </row>
    <row r="888" spans="2:83" s="71" customFormat="1" ht="45" customHeight="1" x14ac:dyDescent="0.25">
      <c r="B888" s="1033" t="s">
        <v>503</v>
      </c>
      <c r="C888" s="1033"/>
      <c r="D888" s="884">
        <f t="shared" si="1768"/>
        <v>1962683.5289500002</v>
      </c>
      <c r="E888" s="884">
        <f t="shared" ref="E888:J888" si="1811">E791</f>
        <v>0</v>
      </c>
      <c r="F888" s="884">
        <f t="shared" si="1811"/>
        <v>0</v>
      </c>
      <c r="G888" s="884">
        <f t="shared" si="1811"/>
        <v>0</v>
      </c>
      <c r="H888" s="884">
        <f t="shared" si="1811"/>
        <v>0</v>
      </c>
      <c r="I888" s="884">
        <f>I791+I793</f>
        <v>1962683.5289500002</v>
      </c>
      <c r="J888" s="884">
        <f t="shared" si="1811"/>
        <v>-1653683.5289500002</v>
      </c>
      <c r="K888" s="884">
        <f t="shared" si="1770"/>
        <v>109000</v>
      </c>
      <c r="L888" s="695">
        <f t="shared" si="1671"/>
        <v>5.5536207642356387E-2</v>
      </c>
      <c r="M888" s="884">
        <f>M791</f>
        <v>0</v>
      </c>
      <c r="N888" s="695">
        <v>0</v>
      </c>
      <c r="O888" s="884">
        <f>O791</f>
        <v>0</v>
      </c>
      <c r="P888" s="695">
        <v>0</v>
      </c>
      <c r="Q888" s="884">
        <f>Q791</f>
        <v>0</v>
      </c>
      <c r="R888" s="695" t="e">
        <f t="shared" si="1737"/>
        <v>#DIV/0!</v>
      </c>
      <c r="S888" s="884">
        <f>S791</f>
        <v>0</v>
      </c>
      <c r="T888" s="695">
        <v>0</v>
      </c>
      <c r="U888" s="884">
        <f>U791+U793</f>
        <v>109000</v>
      </c>
      <c r="V888" s="118">
        <f>V791</f>
        <v>-215742.56034000008</v>
      </c>
      <c r="W888" s="118">
        <f>W791</f>
        <v>0</v>
      </c>
      <c r="X888" s="118">
        <f>X791</f>
        <v>0</v>
      </c>
      <c r="Y888" s="118">
        <f>Y791</f>
        <v>-215742.56034000008</v>
      </c>
      <c r="Z888" s="118">
        <f t="shared" si="1679"/>
        <v>1962683.5289500002</v>
      </c>
      <c r="AA888" s="118">
        <f>E888</f>
        <v>0</v>
      </c>
      <c r="AB888" s="118">
        <f>H888</f>
        <v>0</v>
      </c>
      <c r="AC888" s="118">
        <f>I888</f>
        <v>1962683.5289500002</v>
      </c>
      <c r="AD888" s="695">
        <f t="shared" si="1739"/>
        <v>5.5536207642356387E-2</v>
      </c>
      <c r="AE888" s="884">
        <f t="shared" si="1722"/>
        <v>109000</v>
      </c>
      <c r="AF888" s="695">
        <f t="shared" si="1673"/>
        <v>5.5536207642356387E-2</v>
      </c>
      <c r="AG888" s="884">
        <f>AG791</f>
        <v>0</v>
      </c>
      <c r="AH888" s="695">
        <v>0</v>
      </c>
      <c r="AI888" s="884">
        <f>AI791</f>
        <v>0</v>
      </c>
      <c r="AJ888" s="743">
        <v>0</v>
      </c>
      <c r="AK888" s="884">
        <f>AK791</f>
        <v>0</v>
      </c>
      <c r="AL888" s="743">
        <v>0</v>
      </c>
      <c r="AM888" s="884">
        <f>AM791</f>
        <v>0</v>
      </c>
      <c r="AN888" s="743">
        <v>0</v>
      </c>
      <c r="AO888" s="884">
        <f>AO791+AO793</f>
        <v>109000</v>
      </c>
      <c r="AP888" s="118">
        <f>AR888-AE888</f>
        <v>1502722.0971199998</v>
      </c>
      <c r="AQ888" s="743">
        <f t="shared" si="1767"/>
        <v>5.5536207642356387E-2</v>
      </c>
      <c r="AR888" s="884">
        <f t="shared" si="1783"/>
        <v>1611722.0971199998</v>
      </c>
      <c r="AS888" s="695">
        <f t="shared" si="1674"/>
        <v>0.82118287199477424</v>
      </c>
      <c r="AT888" s="884">
        <f>AT791</f>
        <v>0</v>
      </c>
      <c r="AU888" s="695">
        <v>0</v>
      </c>
      <c r="AV888" s="884">
        <f>AV791</f>
        <v>0</v>
      </c>
      <c r="AW888" s="695">
        <v>0</v>
      </c>
      <c r="AX888" s="884">
        <f>AX791</f>
        <v>0</v>
      </c>
      <c r="AY888" s="695">
        <v>0</v>
      </c>
      <c r="AZ888" s="884">
        <f>AZ791</f>
        <v>0</v>
      </c>
      <c r="BA888" s="695">
        <v>0</v>
      </c>
      <c r="BB888" s="884">
        <f>BB791+BB793</f>
        <v>1611722.0971199998</v>
      </c>
      <c r="BC888" s="118">
        <f t="shared" si="1683"/>
        <v>0</v>
      </c>
      <c r="BD888" s="118">
        <f>BD791</f>
        <v>0</v>
      </c>
      <c r="BE888" s="118">
        <f t="shared" si="1728"/>
        <v>0</v>
      </c>
      <c r="BF888" s="118">
        <f>BF791</f>
        <v>0</v>
      </c>
      <c r="BG888" s="118">
        <f>BG791</f>
        <v>0</v>
      </c>
      <c r="BH888" s="118">
        <f>BH791</f>
        <v>0</v>
      </c>
      <c r="BI888" s="118">
        <f>BI791</f>
        <v>0</v>
      </c>
      <c r="BJ888" s="118">
        <f t="shared" si="1810"/>
        <v>1611722.0971199998</v>
      </c>
      <c r="BK888" s="118">
        <f>BB888</f>
        <v>1611722.0971199998</v>
      </c>
      <c r="BL888" s="118">
        <f>BL791</f>
        <v>0</v>
      </c>
      <c r="BM888" s="118">
        <f>BM791</f>
        <v>0</v>
      </c>
      <c r="BN888" s="118">
        <f t="shared" si="1790"/>
        <v>1211100</v>
      </c>
      <c r="BO888" s="118">
        <f>BO791</f>
        <v>0</v>
      </c>
      <c r="BP888" s="118"/>
      <c r="BQ888" s="118">
        <f>BQ791</f>
        <v>0</v>
      </c>
      <c r="BR888" s="118">
        <f>BR791</f>
        <v>0</v>
      </c>
      <c r="BS888" s="118">
        <f>BS791+BS847</f>
        <v>1211100</v>
      </c>
      <c r="BT888" s="118">
        <f>BU888-BN888</f>
        <v>-177265.59490000003</v>
      </c>
      <c r="BU888" s="118">
        <f t="shared" si="1741"/>
        <v>1033834.4051</v>
      </c>
      <c r="BV888" s="118">
        <f>BV791</f>
        <v>0</v>
      </c>
      <c r="BW888" s="118">
        <f>BW791</f>
        <v>0</v>
      </c>
      <c r="BX888" s="118">
        <f>BX791</f>
        <v>0</v>
      </c>
      <c r="BY888" s="118">
        <f>BY791</f>
        <v>0</v>
      </c>
      <c r="BZ888" s="118">
        <f>BZ791+BZ847</f>
        <v>1033834.4051</v>
      </c>
      <c r="CE888" s="695">
        <f t="shared" si="1689"/>
        <v>0.82118287199477424</v>
      </c>
    </row>
    <row r="889" spans="2:83" s="26" customFormat="1" ht="51" hidden="1" customHeight="1" x14ac:dyDescent="0.25">
      <c r="B889" s="1038" t="s">
        <v>133</v>
      </c>
      <c r="C889" s="1039"/>
      <c r="D889" s="1039"/>
      <c r="E889" s="1039"/>
      <c r="F889" s="1039"/>
      <c r="G889" s="1039"/>
      <c r="H889" s="1039"/>
      <c r="I889" s="1039"/>
      <c r="J889" s="1039"/>
      <c r="K889" s="1039"/>
      <c r="L889" s="1039"/>
      <c r="M889" s="1039"/>
      <c r="N889" s="1039"/>
      <c r="O889" s="1039"/>
      <c r="P889" s="1039"/>
      <c r="Q889" s="1039"/>
      <c r="R889" s="1039"/>
      <c r="S889" s="1039"/>
      <c r="T889" s="1039"/>
      <c r="U889" s="1039"/>
      <c r="V889" s="1039"/>
      <c r="W889" s="1039"/>
      <c r="X889" s="1039"/>
      <c r="Y889" s="1039"/>
      <c r="Z889" s="1039"/>
      <c r="AA889" s="1039"/>
      <c r="AB889" s="1039"/>
      <c r="AC889" s="1039"/>
      <c r="AD889" s="1039"/>
      <c r="AE889" s="1039"/>
      <c r="AF889" s="1039"/>
      <c r="AG889" s="1039"/>
      <c r="AH889" s="1039"/>
      <c r="AI889" s="1039"/>
      <c r="AJ889" s="1039"/>
      <c r="AK889" s="1039"/>
      <c r="AL889" s="1039"/>
      <c r="AM889" s="1039"/>
      <c r="AN889" s="1039"/>
      <c r="AO889" s="1039"/>
      <c r="AP889" s="1039"/>
      <c r="AQ889" s="1039"/>
      <c r="AR889" s="1039"/>
      <c r="AS889" s="1039"/>
      <c r="AT889" s="1039"/>
      <c r="AU889" s="1039"/>
      <c r="AV889" s="1039"/>
      <c r="AW889" s="1039"/>
      <c r="AX889" s="1039"/>
      <c r="AY889" s="1039"/>
      <c r="AZ889" s="1039"/>
      <c r="BA889" s="1039"/>
      <c r="BB889" s="1039"/>
      <c r="BC889" s="1039"/>
      <c r="BD889" s="1039"/>
      <c r="BE889" s="1039"/>
      <c r="BF889" s="1039"/>
      <c r="BG889" s="1039"/>
      <c r="BH889" s="1039"/>
      <c r="BI889" s="1039"/>
      <c r="BJ889" s="1039"/>
      <c r="BK889" s="1039"/>
      <c r="BL889" s="1039"/>
      <c r="BM889" s="1039"/>
      <c r="BN889" s="1039"/>
      <c r="BO889" s="1039"/>
      <c r="BP889" s="1039"/>
      <c r="BQ889" s="1039"/>
      <c r="BR889" s="1039"/>
      <c r="BS889" s="1039"/>
      <c r="BT889" s="1039"/>
      <c r="BU889" s="1039"/>
      <c r="BV889" s="1039"/>
      <c r="BW889" s="1039"/>
      <c r="BX889" s="1039"/>
      <c r="BY889" s="1039"/>
      <c r="BZ889" s="1039"/>
      <c r="CE889" s="695" t="e">
        <f t="shared" si="1689"/>
        <v>#DIV/0!</v>
      </c>
    </row>
    <row r="890" spans="2:83" s="26" customFormat="1" ht="47.25" hidden="1" customHeight="1" x14ac:dyDescent="0.3">
      <c r="B890" s="1035" t="s">
        <v>183</v>
      </c>
      <c r="C890" s="1035"/>
      <c r="D890" s="1035"/>
      <c r="E890" s="1035"/>
      <c r="F890" s="1035"/>
      <c r="G890" s="1035"/>
      <c r="H890" s="1035"/>
      <c r="I890" s="1035"/>
      <c r="J890" s="1035"/>
      <c r="K890" s="1035"/>
      <c r="L890" s="1035"/>
      <c r="M890" s="1035"/>
      <c r="N890" s="1035"/>
      <c r="O890" s="1035"/>
      <c r="P890" s="1035"/>
      <c r="Q890" s="1035"/>
      <c r="R890" s="1035"/>
      <c r="S890" s="1035"/>
      <c r="T890" s="1035"/>
      <c r="U890" s="1035"/>
      <c r="V890" s="1035"/>
      <c r="W890" s="1035"/>
      <c r="X890" s="1035"/>
      <c r="Y890" s="1035"/>
      <c r="Z890" s="1035"/>
      <c r="AA890" s="1035"/>
      <c r="AB890" s="1035"/>
      <c r="AC890" s="1035"/>
      <c r="AD890" s="1035"/>
      <c r="AE890" s="1035"/>
      <c r="AF890" s="1035"/>
      <c r="AG890" s="1035"/>
      <c r="AH890" s="1035"/>
      <c r="AI890" s="1035"/>
      <c r="AJ890" s="1035"/>
      <c r="AK890" s="1035"/>
      <c r="AL890" s="1035"/>
      <c r="AM890" s="1035"/>
      <c r="AN890" s="1035"/>
      <c r="AO890" s="1035"/>
      <c r="AP890" s="1035"/>
      <c r="AQ890" s="1035"/>
      <c r="AR890" s="1035"/>
      <c r="AS890" s="1035"/>
      <c r="AT890" s="1035"/>
      <c r="AU890" s="1035"/>
      <c r="AV890" s="1035"/>
      <c r="AW890" s="1035"/>
      <c r="AX890" s="1035"/>
      <c r="AY890" s="1035"/>
      <c r="AZ890" s="1035"/>
      <c r="BA890" s="1035"/>
      <c r="BB890" s="1035"/>
      <c r="BC890" s="1035"/>
      <c r="BD890" s="1035"/>
      <c r="BE890" s="1035"/>
      <c r="BF890" s="1035"/>
      <c r="BG890" s="1035"/>
      <c r="BH890" s="1035"/>
      <c r="BI890" s="1035"/>
      <c r="BJ890" s="1035"/>
      <c r="BK890" s="1035"/>
      <c r="BL890" s="1035"/>
      <c r="BM890" s="1035"/>
      <c r="BN890" s="1035"/>
      <c r="BO890" s="1035"/>
      <c r="BP890" s="1035"/>
      <c r="BQ890" s="1035"/>
      <c r="BR890" s="1035"/>
      <c r="BS890" s="1035"/>
      <c r="BT890" s="72"/>
      <c r="BU890" s="72"/>
      <c r="BV890" s="25"/>
      <c r="BW890" s="25"/>
      <c r="BX890" s="25"/>
      <c r="BY890" s="25"/>
      <c r="BZ890" s="25"/>
      <c r="CE890" s="695" t="e">
        <f t="shared" si="1689"/>
        <v>#DIV/0!</v>
      </c>
    </row>
    <row r="891" spans="2:83" s="26" customFormat="1" ht="64.5" hidden="1" customHeight="1" x14ac:dyDescent="0.3">
      <c r="B891" s="1028" t="s">
        <v>188</v>
      </c>
      <c r="C891" s="1028"/>
      <c r="D891" s="1028"/>
      <c r="E891" s="1028"/>
      <c r="F891" s="1028"/>
      <c r="G891" s="1028"/>
      <c r="H891" s="1028"/>
      <c r="I891" s="1028"/>
      <c r="J891" s="1028"/>
      <c r="K891" s="1028"/>
      <c r="L891" s="1028"/>
      <c r="M891" s="1028"/>
      <c r="N891" s="1028"/>
      <c r="O891" s="1028"/>
      <c r="P891" s="1028"/>
      <c r="Q891" s="1028"/>
      <c r="R891" s="1028"/>
      <c r="S891" s="1028"/>
      <c r="T891" s="1028"/>
      <c r="U891" s="1028"/>
      <c r="V891" s="1028"/>
      <c r="W891" s="1028"/>
      <c r="X891" s="1028"/>
      <c r="Y891" s="1028"/>
      <c r="Z891" s="1028"/>
      <c r="AA891" s="1028"/>
      <c r="AB891" s="1028"/>
      <c r="AC891" s="1028"/>
      <c r="AD891" s="1028"/>
      <c r="AE891" s="1028"/>
      <c r="AF891" s="1028"/>
      <c r="AG891" s="1028"/>
      <c r="AH891" s="1028"/>
      <c r="AI891" s="1028"/>
      <c r="AJ891" s="1028"/>
      <c r="AK891" s="1028"/>
      <c r="AL891" s="1028"/>
      <c r="AM891" s="1028"/>
      <c r="AN891" s="1028"/>
      <c r="AO891" s="1028"/>
      <c r="AP891" s="1028"/>
      <c r="AQ891" s="1028"/>
      <c r="AR891" s="1028"/>
      <c r="AS891" s="1028"/>
      <c r="AT891" s="1028"/>
      <c r="AU891" s="1028"/>
      <c r="AV891" s="1028"/>
      <c r="AW891" s="1028"/>
      <c r="AX891" s="1028"/>
      <c r="AY891" s="1028"/>
      <c r="AZ891" s="1028"/>
      <c r="BA891" s="1028"/>
      <c r="BB891" s="1028"/>
      <c r="BC891" s="1028"/>
      <c r="BD891" s="1028"/>
      <c r="BE891" s="1028"/>
      <c r="BF891" s="1028"/>
      <c r="BG891" s="1028"/>
      <c r="BH891" s="1028"/>
      <c r="BI891" s="1028"/>
      <c r="BJ891" s="1028"/>
      <c r="BK891" s="1028"/>
      <c r="BL891" s="1028"/>
      <c r="BM891" s="1028"/>
      <c r="BN891" s="1028"/>
      <c r="BO891" s="1028"/>
      <c r="BP891" s="1028"/>
      <c r="BQ891" s="1028"/>
      <c r="BR891" s="1028"/>
      <c r="BS891" s="1028"/>
      <c r="BT891" s="72"/>
      <c r="BU891" s="72"/>
      <c r="BV891" s="25"/>
      <c r="BW891" s="25"/>
      <c r="BX891" s="25"/>
      <c r="BY891" s="25"/>
      <c r="BZ891" s="25"/>
      <c r="CE891" s="695" t="e">
        <f t="shared" si="1689"/>
        <v>#DIV/0!</v>
      </c>
    </row>
    <row r="892" spans="2:83" s="52" customFormat="1" ht="258" hidden="1" customHeight="1" x14ac:dyDescent="0.25">
      <c r="B892" s="203">
        <v>1</v>
      </c>
      <c r="C892" s="133" t="s">
        <v>201</v>
      </c>
      <c r="D892" s="276">
        <f>D914+D916</f>
        <v>0</v>
      </c>
      <c r="E892" s="487"/>
      <c r="F892" s="508"/>
      <c r="G892" s="487"/>
      <c r="H892" s="89"/>
      <c r="I892" s="487">
        <f>SUM(I912:I922)</f>
        <v>0</v>
      </c>
      <c r="J892" s="276">
        <f>Q892</f>
        <v>0</v>
      </c>
      <c r="K892" s="575">
        <f>K914+K916</f>
        <v>0</v>
      </c>
      <c r="L892" s="683"/>
      <c r="M892" s="168"/>
      <c r="N892" s="683"/>
      <c r="O892" s="512"/>
      <c r="P892" s="683"/>
      <c r="Q892" s="439"/>
      <c r="R892" s="683"/>
      <c r="S892" s="89"/>
      <c r="T892" s="19"/>
      <c r="U892" s="439">
        <f>SUM(U912:U922)</f>
        <v>0</v>
      </c>
      <c r="V892" s="89">
        <f>W892+X892+Y892</f>
        <v>0</v>
      </c>
      <c r="W892" s="89"/>
      <c r="X892" s="89"/>
      <c r="Y892" s="89"/>
      <c r="Z892" s="89">
        <f>AA892+AB892+AC892</f>
        <v>0</v>
      </c>
      <c r="AA892" s="89">
        <f t="shared" ref="AA892:AA916" si="1812">E892</f>
        <v>0</v>
      </c>
      <c r="AB892" s="89">
        <f t="shared" ref="AB892:AB916" si="1813">H892</f>
        <v>0</v>
      </c>
      <c r="AC892" s="89">
        <f t="shared" ref="AC892:AC916" si="1814">I892</f>
        <v>0</v>
      </c>
      <c r="AD892" s="19"/>
      <c r="AE892" s="900">
        <f>AE914+AE916</f>
        <v>0</v>
      </c>
      <c r="AF892" s="263"/>
      <c r="AG892" s="168"/>
      <c r="AH892" s="166"/>
      <c r="AI892" s="168"/>
      <c r="AJ892" s="166"/>
      <c r="AK892" s="168"/>
      <c r="AL892" s="166"/>
      <c r="AM892" s="33"/>
      <c r="AN892" s="237"/>
      <c r="AO892" s="168">
        <f>SUM(AO912:AO922)</f>
        <v>0</v>
      </c>
      <c r="AP892" s="308">
        <f>AR892+AT892+AX892</f>
        <v>0</v>
      </c>
      <c r="AQ892" s="683"/>
      <c r="AR892" s="581">
        <f>AR914+AR916</f>
        <v>0</v>
      </c>
      <c r="AS892" s="683"/>
      <c r="AT892" s="168"/>
      <c r="AU892" s="166"/>
      <c r="AV892" s="168"/>
      <c r="AW892" s="166"/>
      <c r="AX892" s="168"/>
      <c r="AY892" s="166"/>
      <c r="AZ892" s="33"/>
      <c r="BA892" s="237"/>
      <c r="BB892" s="168">
        <f>SUM(BB912:BB922)</f>
        <v>0</v>
      </c>
      <c r="BC892" s="33">
        <f>AM892</f>
        <v>0</v>
      </c>
      <c r="BD892" s="168">
        <f>AO892</f>
        <v>0</v>
      </c>
      <c r="BE892" s="447">
        <f>BE914+BE916</f>
        <v>0</v>
      </c>
      <c r="BF892" s="168"/>
      <c r="BG892" s="168"/>
      <c r="BH892" s="33"/>
      <c r="BI892" s="168">
        <f>SUM(BI912:BI922)</f>
        <v>0</v>
      </c>
      <c r="BJ892" s="331">
        <f>BK892+BL892+BM892</f>
        <v>0</v>
      </c>
      <c r="BK892" s="168"/>
      <c r="BL892" s="33"/>
      <c r="BM892" s="168"/>
      <c r="BN892" s="331">
        <f>BO892+BR892+BS892</f>
        <v>0</v>
      </c>
      <c r="BO892" s="168">
        <f>BF892</f>
        <v>0</v>
      </c>
      <c r="BP892" s="168"/>
      <c r="BQ892" s="168"/>
      <c r="BR892" s="33">
        <f t="shared" ref="BR892:BR916" si="1815">BH892</f>
        <v>0</v>
      </c>
      <c r="BS892" s="168">
        <f t="shared" ref="BS892:BS916" si="1816">BI892</f>
        <v>0</v>
      </c>
      <c r="BT892" s="439"/>
      <c r="BU892" s="581">
        <f>BU914+BU916</f>
        <v>0</v>
      </c>
      <c r="BV892" s="168"/>
      <c r="BW892" s="168"/>
      <c r="BX892" s="168"/>
      <c r="BY892" s="33"/>
      <c r="BZ892" s="168">
        <f>SUM(BZ912:BZ922)</f>
        <v>70068</v>
      </c>
      <c r="CE892" s="695" t="e">
        <f t="shared" si="1689"/>
        <v>#DIV/0!</v>
      </c>
    </row>
    <row r="893" spans="2:83" s="25" customFormat="1" ht="15" hidden="1" customHeight="1" x14ac:dyDescent="0.25">
      <c r="B893" s="214"/>
      <c r="C893" s="114" t="s">
        <v>35</v>
      </c>
      <c r="D893" s="116">
        <f>I893</f>
        <v>0</v>
      </c>
      <c r="E893" s="35"/>
      <c r="F893" s="35"/>
      <c r="G893" s="35"/>
      <c r="H893" s="35"/>
      <c r="I893" s="116"/>
      <c r="J893" s="116">
        <f>Q893</f>
        <v>0</v>
      </c>
      <c r="K893" s="116">
        <f>U893</f>
        <v>0</v>
      </c>
      <c r="L893" s="116"/>
      <c r="M893" s="172"/>
      <c r="N893" s="35"/>
      <c r="O893" s="35"/>
      <c r="P893" s="35"/>
      <c r="Q893" s="35"/>
      <c r="R893" s="35"/>
      <c r="S893" s="35"/>
      <c r="T893" s="35"/>
      <c r="U893" s="116"/>
      <c r="V893" s="89">
        <f t="shared" ref="V893:V929" si="1817">W893+X893+Y893</f>
        <v>0</v>
      </c>
      <c r="W893" s="35"/>
      <c r="X893" s="35"/>
      <c r="Y893" s="35"/>
      <c r="Z893" s="89">
        <f t="shared" ref="Z893:Z929" si="1818">AA893+AB893+AC893</f>
        <v>0</v>
      </c>
      <c r="AA893" s="89">
        <f t="shared" si="1812"/>
        <v>0</v>
      </c>
      <c r="AB893" s="89">
        <f t="shared" si="1813"/>
        <v>0</v>
      </c>
      <c r="AC893" s="89">
        <f t="shared" si="1814"/>
        <v>0</v>
      </c>
      <c r="AD893" s="19"/>
      <c r="AE893" s="905">
        <f>AO893</f>
        <v>0</v>
      </c>
      <c r="AF893" s="496"/>
      <c r="AG893" s="172"/>
      <c r="AH893" s="172"/>
      <c r="AI893" s="172"/>
      <c r="AJ893" s="172"/>
      <c r="AK893" s="172"/>
      <c r="AL893" s="172"/>
      <c r="AM893" s="172"/>
      <c r="AN893" s="172"/>
      <c r="AO893" s="171"/>
      <c r="AP893" s="116">
        <f t="shared" ref="AP893:AP929" si="1819">AR893+AT893+AX893</f>
        <v>0</v>
      </c>
      <c r="AQ893" s="116"/>
      <c r="AR893" s="116">
        <f>BB893</f>
        <v>0</v>
      </c>
      <c r="AS893" s="116"/>
      <c r="AT893" s="172"/>
      <c r="AU893" s="172"/>
      <c r="AV893" s="172"/>
      <c r="AW893" s="172"/>
      <c r="AX893" s="172"/>
      <c r="AY893" s="172"/>
      <c r="AZ893" s="172"/>
      <c r="BA893" s="172"/>
      <c r="BB893" s="171"/>
      <c r="BC893" s="172">
        <f t="shared" ref="BC893:BC929" si="1820">AM893</f>
        <v>0</v>
      </c>
      <c r="BD893" s="171">
        <f t="shared" ref="BD893:BD929" si="1821">AO893</f>
        <v>0</v>
      </c>
      <c r="BE893" s="116">
        <f>BI893</f>
        <v>0</v>
      </c>
      <c r="BF893" s="172"/>
      <c r="BG893" s="172"/>
      <c r="BH893" s="172"/>
      <c r="BI893" s="171"/>
      <c r="BJ893" s="116">
        <f t="shared" ref="BJ893:BJ916" si="1822">BK893+BL893+BM893</f>
        <v>0</v>
      </c>
      <c r="BK893" s="172"/>
      <c r="BL893" s="172"/>
      <c r="BM893" s="171"/>
      <c r="BN893" s="116">
        <f t="shared" ref="BN893:BN916" si="1823">BO893+BR893+BS893</f>
        <v>0</v>
      </c>
      <c r="BO893" s="172">
        <f t="shared" ref="BO893:BO916" si="1824">BF893</f>
        <v>0</v>
      </c>
      <c r="BP893" s="172"/>
      <c r="BQ893" s="172"/>
      <c r="BR893" s="172">
        <f t="shared" si="1815"/>
        <v>0</v>
      </c>
      <c r="BS893" s="171">
        <f t="shared" si="1816"/>
        <v>0</v>
      </c>
      <c r="BT893" s="116"/>
      <c r="BU893" s="116">
        <f>BZ893</f>
        <v>0</v>
      </c>
      <c r="BV893" s="172"/>
      <c r="BW893" s="172"/>
      <c r="BX893" s="172"/>
      <c r="BY893" s="172"/>
      <c r="BZ893" s="171"/>
      <c r="CE893" s="695" t="e">
        <f t="shared" si="1689"/>
        <v>#DIV/0!</v>
      </c>
    </row>
    <row r="894" spans="2:83" s="25" customFormat="1" ht="15.75" hidden="1" customHeight="1" x14ac:dyDescent="0.25">
      <c r="B894" s="214"/>
      <c r="C894" s="136" t="s">
        <v>134</v>
      </c>
      <c r="D894" s="137">
        <f>I894</f>
        <v>0</v>
      </c>
      <c r="E894" s="304"/>
      <c r="F894" s="304"/>
      <c r="G894" s="304"/>
      <c r="H894" s="304"/>
      <c r="I894" s="137"/>
      <c r="J894" s="137">
        <f>Q894</f>
        <v>0</v>
      </c>
      <c r="K894" s="116">
        <f>U894</f>
        <v>0</v>
      </c>
      <c r="L894" s="116"/>
      <c r="M894" s="248"/>
      <c r="N894" s="35"/>
      <c r="O894" s="304"/>
      <c r="P894" s="35"/>
      <c r="Q894" s="304"/>
      <c r="R894" s="35"/>
      <c r="S894" s="304"/>
      <c r="T894" s="35"/>
      <c r="U894" s="137"/>
      <c r="V894" s="89">
        <f t="shared" si="1817"/>
        <v>0</v>
      </c>
      <c r="W894" s="304"/>
      <c r="X894" s="304"/>
      <c r="Y894" s="304"/>
      <c r="Z894" s="89">
        <f t="shared" si="1818"/>
        <v>0</v>
      </c>
      <c r="AA894" s="89">
        <f t="shared" si="1812"/>
        <v>0</v>
      </c>
      <c r="AB894" s="89">
        <f t="shared" si="1813"/>
        <v>0</v>
      </c>
      <c r="AC894" s="89">
        <f t="shared" si="1814"/>
        <v>0</v>
      </c>
      <c r="AD894" s="19"/>
      <c r="AE894" s="976">
        <f>AO894</f>
        <v>0</v>
      </c>
      <c r="AF894" s="496"/>
      <c r="AG894" s="248"/>
      <c r="AH894" s="172"/>
      <c r="AI894" s="248"/>
      <c r="AJ894" s="172"/>
      <c r="AK894" s="248"/>
      <c r="AL894" s="172"/>
      <c r="AM894" s="248"/>
      <c r="AN894" s="172"/>
      <c r="AO894" s="247"/>
      <c r="AP894" s="137">
        <f t="shared" si="1819"/>
        <v>0</v>
      </c>
      <c r="AQ894" s="116"/>
      <c r="AR894" s="137">
        <f>BB894</f>
        <v>0</v>
      </c>
      <c r="AS894" s="116"/>
      <c r="AT894" s="248"/>
      <c r="AU894" s="172"/>
      <c r="AV894" s="248"/>
      <c r="AW894" s="172"/>
      <c r="AX894" s="248"/>
      <c r="AY894" s="172"/>
      <c r="AZ894" s="248"/>
      <c r="BA894" s="172"/>
      <c r="BB894" s="247"/>
      <c r="BC894" s="248">
        <f t="shared" si="1820"/>
        <v>0</v>
      </c>
      <c r="BD894" s="247">
        <f t="shared" si="1821"/>
        <v>0</v>
      </c>
      <c r="BE894" s="137">
        <f>BI894</f>
        <v>0</v>
      </c>
      <c r="BF894" s="248"/>
      <c r="BG894" s="248"/>
      <c r="BH894" s="248"/>
      <c r="BI894" s="247"/>
      <c r="BJ894" s="137">
        <f t="shared" si="1822"/>
        <v>0</v>
      </c>
      <c r="BK894" s="248"/>
      <c r="BL894" s="248"/>
      <c r="BM894" s="247"/>
      <c r="BN894" s="137">
        <f t="shared" si="1823"/>
        <v>0</v>
      </c>
      <c r="BO894" s="248">
        <f t="shared" si="1824"/>
        <v>0</v>
      </c>
      <c r="BP894" s="248"/>
      <c r="BQ894" s="248"/>
      <c r="BR894" s="248">
        <f t="shared" si="1815"/>
        <v>0</v>
      </c>
      <c r="BS894" s="247">
        <f t="shared" si="1816"/>
        <v>0</v>
      </c>
      <c r="BT894" s="137"/>
      <c r="BU894" s="137">
        <f>BZ894</f>
        <v>0</v>
      </c>
      <c r="BV894" s="248"/>
      <c r="BW894" s="248"/>
      <c r="BX894" s="248"/>
      <c r="BY894" s="248"/>
      <c r="BZ894" s="247"/>
      <c r="CE894" s="695" t="e">
        <f t="shared" si="1689"/>
        <v>#DIV/0!</v>
      </c>
    </row>
    <row r="895" spans="2:83" s="25" customFormat="1" ht="15" hidden="1" customHeight="1" x14ac:dyDescent="0.25">
      <c r="B895" s="227"/>
      <c r="C895" s="131" t="s">
        <v>135</v>
      </c>
      <c r="D895" s="116">
        <f>E895+I895</f>
        <v>0</v>
      </c>
      <c r="E895" s="35">
        <f>E898+E901</f>
        <v>0</v>
      </c>
      <c r="F895" s="35"/>
      <c r="G895" s="35"/>
      <c r="H895" s="35"/>
      <c r="I895" s="116">
        <f>I898+I901</f>
        <v>0</v>
      </c>
      <c r="J895" s="116">
        <f>K895+Q895</f>
        <v>0</v>
      </c>
      <c r="K895" s="116">
        <f>M895+U895</f>
        <v>0</v>
      </c>
      <c r="L895" s="116"/>
      <c r="M895" s="172">
        <f>M898+M901</f>
        <v>0</v>
      </c>
      <c r="N895" s="35"/>
      <c r="O895" s="35"/>
      <c r="P895" s="35"/>
      <c r="Q895" s="35"/>
      <c r="R895" s="35"/>
      <c r="S895" s="35"/>
      <c r="T895" s="35"/>
      <c r="U895" s="116">
        <f>U898+U901</f>
        <v>0</v>
      </c>
      <c r="V895" s="89">
        <f t="shared" si="1817"/>
        <v>0</v>
      </c>
      <c r="W895" s="35"/>
      <c r="X895" s="35"/>
      <c r="Y895" s="35"/>
      <c r="Z895" s="89">
        <f t="shared" si="1818"/>
        <v>0</v>
      </c>
      <c r="AA895" s="89">
        <f t="shared" si="1812"/>
        <v>0</v>
      </c>
      <c r="AB895" s="89">
        <f t="shared" si="1813"/>
        <v>0</v>
      </c>
      <c r="AC895" s="89">
        <f t="shared" si="1814"/>
        <v>0</v>
      </c>
      <c r="AD895" s="19"/>
      <c r="AE895" s="905">
        <f>AG895+AO895</f>
        <v>0</v>
      </c>
      <c r="AF895" s="496"/>
      <c r="AG895" s="172">
        <f>AG898+AG901</f>
        <v>0</v>
      </c>
      <c r="AH895" s="172"/>
      <c r="AI895" s="172"/>
      <c r="AJ895" s="172"/>
      <c r="AK895" s="172"/>
      <c r="AL895" s="172"/>
      <c r="AM895" s="172"/>
      <c r="AN895" s="172"/>
      <c r="AO895" s="171">
        <f>AO898+AO901</f>
        <v>0</v>
      </c>
      <c r="AP895" s="116">
        <f t="shared" si="1819"/>
        <v>0</v>
      </c>
      <c r="AQ895" s="116"/>
      <c r="AR895" s="116">
        <f>AT895+BB895</f>
        <v>0</v>
      </c>
      <c r="AS895" s="116"/>
      <c r="AT895" s="172">
        <f>AT898+AT901</f>
        <v>0</v>
      </c>
      <c r="AU895" s="172"/>
      <c r="AV895" s="172"/>
      <c r="AW895" s="172"/>
      <c r="AX895" s="172"/>
      <c r="AY895" s="172"/>
      <c r="AZ895" s="172"/>
      <c r="BA895" s="172"/>
      <c r="BB895" s="171">
        <f>BB898+BB901</f>
        <v>0</v>
      </c>
      <c r="BC895" s="172">
        <f t="shared" si="1820"/>
        <v>0</v>
      </c>
      <c r="BD895" s="171">
        <f t="shared" si="1821"/>
        <v>0</v>
      </c>
      <c r="BE895" s="116">
        <f>BF895+BI895</f>
        <v>0</v>
      </c>
      <c r="BF895" s="172">
        <f>BF898+BF901</f>
        <v>0</v>
      </c>
      <c r="BG895" s="172"/>
      <c r="BH895" s="172"/>
      <c r="BI895" s="171">
        <f>BI898+BI901</f>
        <v>0</v>
      </c>
      <c r="BJ895" s="116">
        <f t="shared" si="1822"/>
        <v>0</v>
      </c>
      <c r="BK895" s="172"/>
      <c r="BL895" s="172"/>
      <c r="BM895" s="171"/>
      <c r="BN895" s="116">
        <f t="shared" si="1823"/>
        <v>0</v>
      </c>
      <c r="BO895" s="172">
        <f t="shared" si="1824"/>
        <v>0</v>
      </c>
      <c r="BP895" s="172"/>
      <c r="BQ895" s="172"/>
      <c r="BR895" s="172">
        <f t="shared" si="1815"/>
        <v>0</v>
      </c>
      <c r="BS895" s="171">
        <f t="shared" si="1816"/>
        <v>0</v>
      </c>
      <c r="BT895" s="116"/>
      <c r="BU895" s="116">
        <f>BV895+BZ895</f>
        <v>0</v>
      </c>
      <c r="BV895" s="172">
        <f>BV898+BV901</f>
        <v>0</v>
      </c>
      <c r="BW895" s="172"/>
      <c r="BX895" s="172"/>
      <c r="BY895" s="172"/>
      <c r="BZ895" s="171">
        <f>BZ898+BZ901</f>
        <v>0</v>
      </c>
      <c r="CE895" s="695" t="e">
        <f t="shared" si="1689"/>
        <v>#DIV/0!</v>
      </c>
    </row>
    <row r="896" spans="2:83" s="25" customFormat="1" ht="15" hidden="1" customHeight="1" x14ac:dyDescent="0.25">
      <c r="B896" s="227"/>
      <c r="C896" s="131" t="s">
        <v>136</v>
      </c>
      <c r="D896" s="116">
        <f>E896+I896</f>
        <v>0</v>
      </c>
      <c r="E896" s="35">
        <f>E899+E902</f>
        <v>0</v>
      </c>
      <c r="F896" s="35"/>
      <c r="G896" s="35"/>
      <c r="H896" s="35"/>
      <c r="I896" s="116">
        <f>I899+I902</f>
        <v>0</v>
      </c>
      <c r="J896" s="116">
        <f>K896+Q896</f>
        <v>0</v>
      </c>
      <c r="K896" s="116">
        <f>M896+U896</f>
        <v>0</v>
      </c>
      <c r="L896" s="116"/>
      <c r="M896" s="172">
        <f>M899+M902</f>
        <v>0</v>
      </c>
      <c r="N896" s="35"/>
      <c r="O896" s="35"/>
      <c r="P896" s="35"/>
      <c r="Q896" s="35"/>
      <c r="R896" s="35"/>
      <c r="S896" s="35"/>
      <c r="T896" s="35"/>
      <c r="U896" s="116">
        <f>U899+U902</f>
        <v>0</v>
      </c>
      <c r="V896" s="89">
        <f t="shared" si="1817"/>
        <v>0</v>
      </c>
      <c r="W896" s="35"/>
      <c r="X896" s="35"/>
      <c r="Y896" s="35"/>
      <c r="Z896" s="89">
        <f t="shared" si="1818"/>
        <v>0</v>
      </c>
      <c r="AA896" s="89">
        <f t="shared" si="1812"/>
        <v>0</v>
      </c>
      <c r="AB896" s="89">
        <f t="shared" si="1813"/>
        <v>0</v>
      </c>
      <c r="AC896" s="89">
        <f t="shared" si="1814"/>
        <v>0</v>
      </c>
      <c r="AD896" s="19"/>
      <c r="AE896" s="905">
        <f>AG896+AO896</f>
        <v>0</v>
      </c>
      <c r="AF896" s="496"/>
      <c r="AG896" s="172">
        <f>AG899+AG902</f>
        <v>0</v>
      </c>
      <c r="AH896" s="172"/>
      <c r="AI896" s="172"/>
      <c r="AJ896" s="172"/>
      <c r="AK896" s="172"/>
      <c r="AL896" s="172"/>
      <c r="AM896" s="172"/>
      <c r="AN896" s="172"/>
      <c r="AO896" s="171">
        <f>AO899+AO902</f>
        <v>0</v>
      </c>
      <c r="AP896" s="116">
        <f t="shared" si="1819"/>
        <v>0</v>
      </c>
      <c r="AQ896" s="116"/>
      <c r="AR896" s="116">
        <f>AT896+BB896</f>
        <v>0</v>
      </c>
      <c r="AS896" s="116"/>
      <c r="AT896" s="172">
        <f>AT899+AT902</f>
        <v>0</v>
      </c>
      <c r="AU896" s="172"/>
      <c r="AV896" s="172"/>
      <c r="AW896" s="172"/>
      <c r="AX896" s="172"/>
      <c r="AY896" s="172"/>
      <c r="AZ896" s="172"/>
      <c r="BA896" s="172"/>
      <c r="BB896" s="171">
        <f>BB899+BB902</f>
        <v>0</v>
      </c>
      <c r="BC896" s="172">
        <f t="shared" si="1820"/>
        <v>0</v>
      </c>
      <c r="BD896" s="171">
        <f t="shared" si="1821"/>
        <v>0</v>
      </c>
      <c r="BE896" s="116">
        <f>BF896+BI896</f>
        <v>0</v>
      </c>
      <c r="BF896" s="172">
        <f>BF899+BF902</f>
        <v>0</v>
      </c>
      <c r="BG896" s="172"/>
      <c r="BH896" s="172"/>
      <c r="BI896" s="171">
        <f>BI899+BI902</f>
        <v>0</v>
      </c>
      <c r="BJ896" s="116">
        <f t="shared" si="1822"/>
        <v>0</v>
      </c>
      <c r="BK896" s="172"/>
      <c r="BL896" s="172"/>
      <c r="BM896" s="171"/>
      <c r="BN896" s="116">
        <f t="shared" si="1823"/>
        <v>0</v>
      </c>
      <c r="BO896" s="172">
        <f t="shared" si="1824"/>
        <v>0</v>
      </c>
      <c r="BP896" s="172"/>
      <c r="BQ896" s="172"/>
      <c r="BR896" s="172">
        <f t="shared" si="1815"/>
        <v>0</v>
      </c>
      <c r="BS896" s="171">
        <f t="shared" si="1816"/>
        <v>0</v>
      </c>
      <c r="BT896" s="116"/>
      <c r="BU896" s="116">
        <f>BV896+BZ896</f>
        <v>0</v>
      </c>
      <c r="BV896" s="172">
        <f>BV899+BV902</f>
        <v>0</v>
      </c>
      <c r="BW896" s="172"/>
      <c r="BX896" s="172"/>
      <c r="BY896" s="172"/>
      <c r="BZ896" s="171">
        <f>BZ899+BZ902</f>
        <v>0</v>
      </c>
      <c r="CE896" s="695" t="e">
        <f t="shared" si="1689"/>
        <v>#DIV/0!</v>
      </c>
    </row>
    <row r="897" spans="2:83" s="25" customFormat="1" ht="33.75" hidden="1" customHeight="1" x14ac:dyDescent="0.25">
      <c r="B897" s="227"/>
      <c r="C897" s="131" t="s">
        <v>137</v>
      </c>
      <c r="D897" s="116">
        <f>E897+I897</f>
        <v>0</v>
      </c>
      <c r="E897" s="35">
        <f>E898+E899</f>
        <v>0</v>
      </c>
      <c r="F897" s="35"/>
      <c r="G897" s="35"/>
      <c r="H897" s="35"/>
      <c r="I897" s="116">
        <f>I898+I899</f>
        <v>0</v>
      </c>
      <c r="J897" s="116">
        <f>K897+Q897</f>
        <v>0</v>
      </c>
      <c r="K897" s="116">
        <f>M897+U897</f>
        <v>0</v>
      </c>
      <c r="L897" s="116"/>
      <c r="M897" s="172">
        <f>M898+M899</f>
        <v>0</v>
      </c>
      <c r="N897" s="35"/>
      <c r="O897" s="35"/>
      <c r="P897" s="35"/>
      <c r="Q897" s="35"/>
      <c r="R897" s="35"/>
      <c r="S897" s="35"/>
      <c r="T897" s="35"/>
      <c r="U897" s="116">
        <f>U898+U899</f>
        <v>0</v>
      </c>
      <c r="V897" s="89">
        <f t="shared" si="1817"/>
        <v>0</v>
      </c>
      <c r="W897" s="35"/>
      <c r="X897" s="35"/>
      <c r="Y897" s="35"/>
      <c r="Z897" s="89">
        <f t="shared" si="1818"/>
        <v>0</v>
      </c>
      <c r="AA897" s="89">
        <f t="shared" si="1812"/>
        <v>0</v>
      </c>
      <c r="AB897" s="89">
        <f t="shared" si="1813"/>
        <v>0</v>
      </c>
      <c r="AC897" s="89">
        <f t="shared" si="1814"/>
        <v>0</v>
      </c>
      <c r="AD897" s="19"/>
      <c r="AE897" s="905">
        <f>AG897+AO897</f>
        <v>0</v>
      </c>
      <c r="AF897" s="496"/>
      <c r="AG897" s="172">
        <f>AG898+AG899</f>
        <v>0</v>
      </c>
      <c r="AH897" s="172"/>
      <c r="AI897" s="172"/>
      <c r="AJ897" s="172"/>
      <c r="AK897" s="172"/>
      <c r="AL897" s="172"/>
      <c r="AM897" s="172"/>
      <c r="AN897" s="172"/>
      <c r="AO897" s="171">
        <f>AO898+AO899</f>
        <v>0</v>
      </c>
      <c r="AP897" s="116">
        <f t="shared" si="1819"/>
        <v>0</v>
      </c>
      <c r="AQ897" s="116"/>
      <c r="AR897" s="116">
        <f>AT897+BB897</f>
        <v>0</v>
      </c>
      <c r="AS897" s="116"/>
      <c r="AT897" s="172">
        <f>AT898+AT899</f>
        <v>0</v>
      </c>
      <c r="AU897" s="172"/>
      <c r="AV897" s="172"/>
      <c r="AW897" s="172"/>
      <c r="AX897" s="172"/>
      <c r="AY897" s="172"/>
      <c r="AZ897" s="172"/>
      <c r="BA897" s="172"/>
      <c r="BB897" s="171">
        <f>BB898+BB899</f>
        <v>0</v>
      </c>
      <c r="BC897" s="172">
        <f t="shared" si="1820"/>
        <v>0</v>
      </c>
      <c r="BD897" s="171">
        <f t="shared" si="1821"/>
        <v>0</v>
      </c>
      <c r="BE897" s="116">
        <f>BF897+BI897</f>
        <v>0</v>
      </c>
      <c r="BF897" s="172">
        <f>BF898+BF899</f>
        <v>0</v>
      </c>
      <c r="BG897" s="172"/>
      <c r="BH897" s="172"/>
      <c r="BI897" s="171">
        <f>BI898+BI899</f>
        <v>0</v>
      </c>
      <c r="BJ897" s="116">
        <f t="shared" si="1822"/>
        <v>0</v>
      </c>
      <c r="BK897" s="172"/>
      <c r="BL897" s="172"/>
      <c r="BM897" s="171"/>
      <c r="BN897" s="116">
        <f t="shared" si="1823"/>
        <v>0</v>
      </c>
      <c r="BO897" s="172">
        <f t="shared" si="1824"/>
        <v>0</v>
      </c>
      <c r="BP897" s="172"/>
      <c r="BQ897" s="172"/>
      <c r="BR897" s="172">
        <f t="shared" si="1815"/>
        <v>0</v>
      </c>
      <c r="BS897" s="171">
        <f t="shared" si="1816"/>
        <v>0</v>
      </c>
      <c r="BT897" s="116"/>
      <c r="BU897" s="116">
        <f>BV897+BZ897</f>
        <v>0</v>
      </c>
      <c r="BV897" s="172">
        <f>BV898+BV899</f>
        <v>0</v>
      </c>
      <c r="BW897" s="172"/>
      <c r="BX897" s="172"/>
      <c r="BY897" s="172"/>
      <c r="BZ897" s="171">
        <f>BZ898+BZ899</f>
        <v>0</v>
      </c>
      <c r="CE897" s="695" t="e">
        <f t="shared" si="1689"/>
        <v>#DIV/0!</v>
      </c>
    </row>
    <row r="898" spans="2:83" s="25" customFormat="1" ht="17.25" hidden="1" customHeight="1" x14ac:dyDescent="0.25">
      <c r="B898" s="227"/>
      <c r="C898" s="131" t="s">
        <v>135</v>
      </c>
      <c r="D898" s="116">
        <f>E898</f>
        <v>0</v>
      </c>
      <c r="E898" s="35"/>
      <c r="F898" s="35"/>
      <c r="G898" s="35"/>
      <c r="H898" s="35"/>
      <c r="I898" s="116"/>
      <c r="J898" s="116">
        <f>K898</f>
        <v>0</v>
      </c>
      <c r="K898" s="116">
        <f>M898</f>
        <v>0</v>
      </c>
      <c r="L898" s="116"/>
      <c r="M898" s="172"/>
      <c r="N898" s="35"/>
      <c r="O898" s="35"/>
      <c r="P898" s="35"/>
      <c r="Q898" s="35"/>
      <c r="R898" s="35"/>
      <c r="S898" s="35"/>
      <c r="T898" s="35"/>
      <c r="U898" s="116"/>
      <c r="V898" s="89">
        <f t="shared" si="1817"/>
        <v>0</v>
      </c>
      <c r="W898" s="35"/>
      <c r="X898" s="35"/>
      <c r="Y898" s="35"/>
      <c r="Z898" s="89">
        <f t="shared" si="1818"/>
        <v>0</v>
      </c>
      <c r="AA898" s="89">
        <f t="shared" si="1812"/>
        <v>0</v>
      </c>
      <c r="AB898" s="89">
        <f t="shared" si="1813"/>
        <v>0</v>
      </c>
      <c r="AC898" s="89">
        <f t="shared" si="1814"/>
        <v>0</v>
      </c>
      <c r="AD898" s="19"/>
      <c r="AE898" s="905">
        <f>AG898</f>
        <v>0</v>
      </c>
      <c r="AF898" s="496"/>
      <c r="AG898" s="172"/>
      <c r="AH898" s="172"/>
      <c r="AI898" s="172"/>
      <c r="AJ898" s="172"/>
      <c r="AK898" s="172"/>
      <c r="AL898" s="172"/>
      <c r="AM898" s="172"/>
      <c r="AN898" s="172"/>
      <c r="AO898" s="171"/>
      <c r="AP898" s="116">
        <f t="shared" si="1819"/>
        <v>0</v>
      </c>
      <c r="AQ898" s="116"/>
      <c r="AR898" s="116">
        <f>AT898</f>
        <v>0</v>
      </c>
      <c r="AS898" s="116"/>
      <c r="AT898" s="172"/>
      <c r="AU898" s="172"/>
      <c r="AV898" s="172"/>
      <c r="AW898" s="172"/>
      <c r="AX898" s="172"/>
      <c r="AY898" s="172"/>
      <c r="AZ898" s="172"/>
      <c r="BA898" s="172"/>
      <c r="BB898" s="171"/>
      <c r="BC898" s="172">
        <f t="shared" si="1820"/>
        <v>0</v>
      </c>
      <c r="BD898" s="171">
        <f t="shared" si="1821"/>
        <v>0</v>
      </c>
      <c r="BE898" s="116">
        <f>BF898</f>
        <v>0</v>
      </c>
      <c r="BF898" s="172"/>
      <c r="BG898" s="172"/>
      <c r="BH898" s="172"/>
      <c r="BI898" s="171"/>
      <c r="BJ898" s="116">
        <f t="shared" si="1822"/>
        <v>0</v>
      </c>
      <c r="BK898" s="172"/>
      <c r="BL898" s="172"/>
      <c r="BM898" s="171"/>
      <c r="BN898" s="116">
        <f t="shared" si="1823"/>
        <v>0</v>
      </c>
      <c r="BO898" s="172">
        <f t="shared" si="1824"/>
        <v>0</v>
      </c>
      <c r="BP898" s="172"/>
      <c r="BQ898" s="172"/>
      <c r="BR898" s="172">
        <f t="shared" si="1815"/>
        <v>0</v>
      </c>
      <c r="BS898" s="171">
        <f t="shared" si="1816"/>
        <v>0</v>
      </c>
      <c r="BT898" s="116"/>
      <c r="BU898" s="116">
        <f>BV898</f>
        <v>0</v>
      </c>
      <c r="BV898" s="172"/>
      <c r="BW898" s="172"/>
      <c r="BX898" s="172"/>
      <c r="BY898" s="172"/>
      <c r="BZ898" s="171"/>
      <c r="CE898" s="695" t="e">
        <f t="shared" si="1689"/>
        <v>#DIV/0!</v>
      </c>
    </row>
    <row r="899" spans="2:83" s="25" customFormat="1" ht="29.25" hidden="1" customHeight="1" x14ac:dyDescent="0.25">
      <c r="B899" s="227"/>
      <c r="C899" s="131" t="s">
        <v>136</v>
      </c>
      <c r="D899" s="116">
        <f>E899</f>
        <v>0</v>
      </c>
      <c r="E899" s="35"/>
      <c r="F899" s="35"/>
      <c r="G899" s="35"/>
      <c r="H899" s="35"/>
      <c r="I899" s="116"/>
      <c r="J899" s="116">
        <f>K899</f>
        <v>0</v>
      </c>
      <c r="K899" s="116">
        <f>M899</f>
        <v>0</v>
      </c>
      <c r="L899" s="116"/>
      <c r="M899" s="172"/>
      <c r="N899" s="35"/>
      <c r="O899" s="35"/>
      <c r="P899" s="35"/>
      <c r="Q899" s="35"/>
      <c r="R899" s="35"/>
      <c r="S899" s="35"/>
      <c r="T899" s="35"/>
      <c r="U899" s="116"/>
      <c r="V899" s="89">
        <f t="shared" si="1817"/>
        <v>0</v>
      </c>
      <c r="W899" s="35"/>
      <c r="X899" s="35"/>
      <c r="Y899" s="35"/>
      <c r="Z899" s="89">
        <f t="shared" si="1818"/>
        <v>0</v>
      </c>
      <c r="AA899" s="89">
        <f t="shared" si="1812"/>
        <v>0</v>
      </c>
      <c r="AB899" s="89">
        <f t="shared" si="1813"/>
        <v>0</v>
      </c>
      <c r="AC899" s="89">
        <f t="shared" si="1814"/>
        <v>0</v>
      </c>
      <c r="AD899" s="19"/>
      <c r="AE899" s="905">
        <f>AG899</f>
        <v>0</v>
      </c>
      <c r="AF899" s="496"/>
      <c r="AG899" s="172"/>
      <c r="AH899" s="172"/>
      <c r="AI899" s="172"/>
      <c r="AJ899" s="172"/>
      <c r="AK899" s="172"/>
      <c r="AL899" s="172"/>
      <c r="AM899" s="172"/>
      <c r="AN899" s="172"/>
      <c r="AO899" s="171"/>
      <c r="AP899" s="116">
        <f t="shared" si="1819"/>
        <v>0</v>
      </c>
      <c r="AQ899" s="116"/>
      <c r="AR899" s="116">
        <f>AT899</f>
        <v>0</v>
      </c>
      <c r="AS899" s="116"/>
      <c r="AT899" s="172"/>
      <c r="AU899" s="172"/>
      <c r="AV899" s="172"/>
      <c r="AW899" s="172"/>
      <c r="AX899" s="172"/>
      <c r="AY899" s="172"/>
      <c r="AZ899" s="172"/>
      <c r="BA899" s="172"/>
      <c r="BB899" s="171"/>
      <c r="BC899" s="172">
        <f t="shared" si="1820"/>
        <v>0</v>
      </c>
      <c r="BD899" s="171">
        <f t="shared" si="1821"/>
        <v>0</v>
      </c>
      <c r="BE899" s="116">
        <f>BF899</f>
        <v>0</v>
      </c>
      <c r="BF899" s="172"/>
      <c r="BG899" s="172"/>
      <c r="BH899" s="172"/>
      <c r="BI899" s="171"/>
      <c r="BJ899" s="116">
        <f t="shared" si="1822"/>
        <v>0</v>
      </c>
      <c r="BK899" s="172"/>
      <c r="BL899" s="172"/>
      <c r="BM899" s="171"/>
      <c r="BN899" s="116">
        <f t="shared" si="1823"/>
        <v>0</v>
      </c>
      <c r="BO899" s="172">
        <f t="shared" si="1824"/>
        <v>0</v>
      </c>
      <c r="BP899" s="172"/>
      <c r="BQ899" s="172"/>
      <c r="BR899" s="172">
        <f t="shared" si="1815"/>
        <v>0</v>
      </c>
      <c r="BS899" s="171">
        <f t="shared" si="1816"/>
        <v>0</v>
      </c>
      <c r="BT899" s="116"/>
      <c r="BU899" s="116">
        <f>BV899</f>
        <v>0</v>
      </c>
      <c r="BV899" s="172"/>
      <c r="BW899" s="172"/>
      <c r="BX899" s="172"/>
      <c r="BY899" s="172"/>
      <c r="BZ899" s="171"/>
      <c r="CE899" s="695" t="e">
        <f t="shared" si="1689"/>
        <v>#DIV/0!</v>
      </c>
    </row>
    <row r="900" spans="2:83" s="25" customFormat="1" ht="32.25" hidden="1" customHeight="1" x14ac:dyDescent="0.25">
      <c r="B900" s="227"/>
      <c r="C900" s="131" t="s">
        <v>138</v>
      </c>
      <c r="D900" s="116">
        <f>E900+I900</f>
        <v>0</v>
      </c>
      <c r="E900" s="35"/>
      <c r="F900" s="35"/>
      <c r="G900" s="35"/>
      <c r="H900" s="35"/>
      <c r="I900" s="116">
        <f>I901+I902</f>
        <v>0</v>
      </c>
      <c r="J900" s="116">
        <f>K900+Q900</f>
        <v>0</v>
      </c>
      <c r="K900" s="116">
        <f>M900+U900</f>
        <v>0</v>
      </c>
      <c r="L900" s="116"/>
      <c r="M900" s="172"/>
      <c r="N900" s="35"/>
      <c r="O900" s="35"/>
      <c r="P900" s="35"/>
      <c r="Q900" s="35"/>
      <c r="R900" s="35"/>
      <c r="S900" s="35"/>
      <c r="T900" s="35"/>
      <c r="U900" s="116">
        <f>U901+U902</f>
        <v>0</v>
      </c>
      <c r="V900" s="89">
        <f t="shared" si="1817"/>
        <v>0</v>
      </c>
      <c r="W900" s="35"/>
      <c r="X900" s="35"/>
      <c r="Y900" s="35"/>
      <c r="Z900" s="89">
        <f t="shared" si="1818"/>
        <v>0</v>
      </c>
      <c r="AA900" s="89">
        <f t="shared" si="1812"/>
        <v>0</v>
      </c>
      <c r="AB900" s="89">
        <f t="shared" si="1813"/>
        <v>0</v>
      </c>
      <c r="AC900" s="89">
        <f t="shared" si="1814"/>
        <v>0</v>
      </c>
      <c r="AD900" s="19"/>
      <c r="AE900" s="905">
        <f>AG900+AO900</f>
        <v>0</v>
      </c>
      <c r="AF900" s="496"/>
      <c r="AG900" s="172"/>
      <c r="AH900" s="172"/>
      <c r="AI900" s="172"/>
      <c r="AJ900" s="172"/>
      <c r="AK900" s="172"/>
      <c r="AL900" s="172"/>
      <c r="AM900" s="172"/>
      <c r="AN900" s="172"/>
      <c r="AO900" s="171">
        <f>AO901+AO902</f>
        <v>0</v>
      </c>
      <c r="AP900" s="116">
        <f t="shared" si="1819"/>
        <v>0</v>
      </c>
      <c r="AQ900" s="116"/>
      <c r="AR900" s="116">
        <f>AT900+BB900</f>
        <v>0</v>
      </c>
      <c r="AS900" s="116"/>
      <c r="AT900" s="172"/>
      <c r="AU900" s="172"/>
      <c r="AV900" s="172"/>
      <c r="AW900" s="172"/>
      <c r="AX900" s="172"/>
      <c r="AY900" s="172"/>
      <c r="AZ900" s="172"/>
      <c r="BA900" s="172"/>
      <c r="BB900" s="171">
        <f>BB901+BB902</f>
        <v>0</v>
      </c>
      <c r="BC900" s="172">
        <f t="shared" si="1820"/>
        <v>0</v>
      </c>
      <c r="BD900" s="171">
        <f t="shared" si="1821"/>
        <v>0</v>
      </c>
      <c r="BE900" s="116">
        <f>BF900+BI900</f>
        <v>0</v>
      </c>
      <c r="BF900" s="172"/>
      <c r="BG900" s="172"/>
      <c r="BH900" s="172"/>
      <c r="BI900" s="171">
        <f>BI901+BI902</f>
        <v>0</v>
      </c>
      <c r="BJ900" s="116">
        <f t="shared" si="1822"/>
        <v>0</v>
      </c>
      <c r="BK900" s="172"/>
      <c r="BL900" s="172"/>
      <c r="BM900" s="171"/>
      <c r="BN900" s="116">
        <f t="shared" si="1823"/>
        <v>0</v>
      </c>
      <c r="BO900" s="172">
        <f t="shared" si="1824"/>
        <v>0</v>
      </c>
      <c r="BP900" s="172"/>
      <c r="BQ900" s="172"/>
      <c r="BR900" s="172">
        <f t="shared" si="1815"/>
        <v>0</v>
      </c>
      <c r="BS900" s="171">
        <f t="shared" si="1816"/>
        <v>0</v>
      </c>
      <c r="BT900" s="116"/>
      <c r="BU900" s="116">
        <f>BV900+BZ900</f>
        <v>0</v>
      </c>
      <c r="BV900" s="172"/>
      <c r="BW900" s="172"/>
      <c r="BX900" s="172"/>
      <c r="BY900" s="172"/>
      <c r="BZ900" s="171">
        <f>BZ901+BZ902</f>
        <v>0</v>
      </c>
      <c r="CE900" s="695" t="e">
        <f t="shared" si="1689"/>
        <v>#DIV/0!</v>
      </c>
    </row>
    <row r="901" spans="2:83" s="25" customFormat="1" ht="15" hidden="1" customHeight="1" x14ac:dyDescent="0.25">
      <c r="B901" s="227"/>
      <c r="C901" s="131" t="s">
        <v>135</v>
      </c>
      <c r="D901" s="116">
        <f>I901</f>
        <v>0</v>
      </c>
      <c r="E901" s="35"/>
      <c r="F901" s="35"/>
      <c r="G901" s="35"/>
      <c r="H901" s="35"/>
      <c r="I901" s="116">
        <f>I904+I907</f>
        <v>0</v>
      </c>
      <c r="J901" s="116">
        <f>Q901</f>
        <v>0</v>
      </c>
      <c r="K901" s="116">
        <f>U901</f>
        <v>0</v>
      </c>
      <c r="L901" s="116"/>
      <c r="M901" s="172"/>
      <c r="N901" s="35"/>
      <c r="O901" s="35"/>
      <c r="P901" s="35"/>
      <c r="Q901" s="35"/>
      <c r="R901" s="35"/>
      <c r="S901" s="35"/>
      <c r="T901" s="35"/>
      <c r="U901" s="116">
        <f>U904+U907</f>
        <v>0</v>
      </c>
      <c r="V901" s="89">
        <f t="shared" si="1817"/>
        <v>0</v>
      </c>
      <c r="W901" s="35"/>
      <c r="X901" s="35"/>
      <c r="Y901" s="35"/>
      <c r="Z901" s="89">
        <f t="shared" si="1818"/>
        <v>0</v>
      </c>
      <c r="AA901" s="89">
        <f t="shared" si="1812"/>
        <v>0</v>
      </c>
      <c r="AB901" s="89">
        <f t="shared" si="1813"/>
        <v>0</v>
      </c>
      <c r="AC901" s="89">
        <f t="shared" si="1814"/>
        <v>0</v>
      </c>
      <c r="AD901" s="19"/>
      <c r="AE901" s="905">
        <f>AO901</f>
        <v>0</v>
      </c>
      <c r="AF901" s="496"/>
      <c r="AG901" s="172"/>
      <c r="AH901" s="172"/>
      <c r="AI901" s="172"/>
      <c r="AJ901" s="172"/>
      <c r="AK901" s="172"/>
      <c r="AL901" s="172"/>
      <c r="AM901" s="172"/>
      <c r="AN901" s="172"/>
      <c r="AO901" s="171">
        <f>AO904+AO907</f>
        <v>0</v>
      </c>
      <c r="AP901" s="116">
        <f t="shared" si="1819"/>
        <v>0</v>
      </c>
      <c r="AQ901" s="116"/>
      <c r="AR901" s="116">
        <f>BB901</f>
        <v>0</v>
      </c>
      <c r="AS901" s="116"/>
      <c r="AT901" s="172"/>
      <c r="AU901" s="172"/>
      <c r="AV901" s="172"/>
      <c r="AW901" s="172"/>
      <c r="AX901" s="172"/>
      <c r="AY901" s="172"/>
      <c r="AZ901" s="172"/>
      <c r="BA901" s="172"/>
      <c r="BB901" s="171">
        <f>BB904+BB907</f>
        <v>0</v>
      </c>
      <c r="BC901" s="172">
        <f t="shared" si="1820"/>
        <v>0</v>
      </c>
      <c r="BD901" s="171">
        <f t="shared" si="1821"/>
        <v>0</v>
      </c>
      <c r="BE901" s="116">
        <f>BI901</f>
        <v>0</v>
      </c>
      <c r="BF901" s="172"/>
      <c r="BG901" s="172"/>
      <c r="BH901" s="172"/>
      <c r="BI901" s="171">
        <f>BI904+BI907</f>
        <v>0</v>
      </c>
      <c r="BJ901" s="116">
        <f t="shared" si="1822"/>
        <v>0</v>
      </c>
      <c r="BK901" s="172"/>
      <c r="BL901" s="172"/>
      <c r="BM901" s="171"/>
      <c r="BN901" s="116">
        <f t="shared" si="1823"/>
        <v>0</v>
      </c>
      <c r="BO901" s="172">
        <f t="shared" si="1824"/>
        <v>0</v>
      </c>
      <c r="BP901" s="172"/>
      <c r="BQ901" s="172"/>
      <c r="BR901" s="172">
        <f t="shared" si="1815"/>
        <v>0</v>
      </c>
      <c r="BS901" s="171">
        <f t="shared" si="1816"/>
        <v>0</v>
      </c>
      <c r="BT901" s="116"/>
      <c r="BU901" s="116">
        <f>BZ901</f>
        <v>0</v>
      </c>
      <c r="BV901" s="172"/>
      <c r="BW901" s="172"/>
      <c r="BX901" s="172"/>
      <c r="BY901" s="172"/>
      <c r="BZ901" s="171">
        <f>BZ904+BZ907</f>
        <v>0</v>
      </c>
      <c r="CE901" s="695" t="e">
        <f t="shared" si="1689"/>
        <v>#DIV/0!</v>
      </c>
    </row>
    <row r="902" spans="2:83" s="25" customFormat="1" ht="15" hidden="1" customHeight="1" x14ac:dyDescent="0.25">
      <c r="B902" s="227"/>
      <c r="C902" s="131" t="s">
        <v>136</v>
      </c>
      <c r="D902" s="116">
        <f>I902</f>
        <v>0</v>
      </c>
      <c r="E902" s="35"/>
      <c r="F902" s="35"/>
      <c r="G902" s="35"/>
      <c r="H902" s="35"/>
      <c r="I902" s="116">
        <f>I905+I908</f>
        <v>0</v>
      </c>
      <c r="J902" s="116">
        <f>Q902</f>
        <v>0</v>
      </c>
      <c r="K902" s="116">
        <f>U902</f>
        <v>0</v>
      </c>
      <c r="L902" s="116"/>
      <c r="M902" s="172"/>
      <c r="N902" s="35"/>
      <c r="O902" s="35"/>
      <c r="P902" s="35"/>
      <c r="Q902" s="35"/>
      <c r="R902" s="35"/>
      <c r="S902" s="35"/>
      <c r="T902" s="35"/>
      <c r="U902" s="116">
        <f>U905+U908</f>
        <v>0</v>
      </c>
      <c r="V902" s="89">
        <f t="shared" si="1817"/>
        <v>0</v>
      </c>
      <c r="W902" s="35"/>
      <c r="X902" s="35"/>
      <c r="Y902" s="35"/>
      <c r="Z902" s="89">
        <f t="shared" si="1818"/>
        <v>0</v>
      </c>
      <c r="AA902" s="89">
        <f t="shared" si="1812"/>
        <v>0</v>
      </c>
      <c r="AB902" s="89">
        <f t="shared" si="1813"/>
        <v>0</v>
      </c>
      <c r="AC902" s="89">
        <f t="shared" si="1814"/>
        <v>0</v>
      </c>
      <c r="AD902" s="19"/>
      <c r="AE902" s="905">
        <f>AO902</f>
        <v>0</v>
      </c>
      <c r="AF902" s="496"/>
      <c r="AG902" s="172"/>
      <c r="AH902" s="172"/>
      <c r="AI902" s="172"/>
      <c r="AJ902" s="172"/>
      <c r="AK902" s="172"/>
      <c r="AL902" s="172"/>
      <c r="AM902" s="172"/>
      <c r="AN902" s="172"/>
      <c r="AO902" s="171">
        <f>AO905+AO908</f>
        <v>0</v>
      </c>
      <c r="AP902" s="116">
        <f t="shared" si="1819"/>
        <v>0</v>
      </c>
      <c r="AQ902" s="116"/>
      <c r="AR902" s="116">
        <f>BB902</f>
        <v>0</v>
      </c>
      <c r="AS902" s="116"/>
      <c r="AT902" s="172"/>
      <c r="AU902" s="172"/>
      <c r="AV902" s="172"/>
      <c r="AW902" s="172"/>
      <c r="AX902" s="172"/>
      <c r="AY902" s="172"/>
      <c r="AZ902" s="172"/>
      <c r="BA902" s="172"/>
      <c r="BB902" s="171">
        <f>BB905+BB908</f>
        <v>0</v>
      </c>
      <c r="BC902" s="172">
        <f t="shared" si="1820"/>
        <v>0</v>
      </c>
      <c r="BD902" s="171">
        <f t="shared" si="1821"/>
        <v>0</v>
      </c>
      <c r="BE902" s="116">
        <f>BI902</f>
        <v>0</v>
      </c>
      <c r="BF902" s="172"/>
      <c r="BG902" s="172"/>
      <c r="BH902" s="172"/>
      <c r="BI902" s="171">
        <f>BI905+BI908</f>
        <v>0</v>
      </c>
      <c r="BJ902" s="116">
        <f t="shared" si="1822"/>
        <v>0</v>
      </c>
      <c r="BK902" s="172"/>
      <c r="BL902" s="172"/>
      <c r="BM902" s="171"/>
      <c r="BN902" s="116">
        <f t="shared" si="1823"/>
        <v>0</v>
      </c>
      <c r="BO902" s="172">
        <f t="shared" si="1824"/>
        <v>0</v>
      </c>
      <c r="BP902" s="172"/>
      <c r="BQ902" s="172"/>
      <c r="BR902" s="172">
        <f t="shared" si="1815"/>
        <v>0</v>
      </c>
      <c r="BS902" s="171">
        <f t="shared" si="1816"/>
        <v>0</v>
      </c>
      <c r="BT902" s="116"/>
      <c r="BU902" s="116">
        <f>BZ902</f>
        <v>0</v>
      </c>
      <c r="BV902" s="172"/>
      <c r="BW902" s="172"/>
      <c r="BX902" s="172"/>
      <c r="BY902" s="172"/>
      <c r="BZ902" s="171">
        <f>BZ905+BZ908</f>
        <v>0</v>
      </c>
      <c r="CE902" s="695" t="e">
        <f t="shared" si="1689"/>
        <v>#DIV/0!</v>
      </c>
    </row>
    <row r="903" spans="2:83" s="25" customFormat="1" ht="33.75" hidden="1" customHeight="1" x14ac:dyDescent="0.25">
      <c r="B903" s="227"/>
      <c r="C903" s="131" t="s">
        <v>139</v>
      </c>
      <c r="D903" s="116">
        <f>E903+I903</f>
        <v>0</v>
      </c>
      <c r="E903" s="35"/>
      <c r="F903" s="35"/>
      <c r="G903" s="35"/>
      <c r="H903" s="35"/>
      <c r="I903" s="116">
        <f>I904+I905</f>
        <v>0</v>
      </c>
      <c r="J903" s="116">
        <f>K903+Q903</f>
        <v>0</v>
      </c>
      <c r="K903" s="116">
        <f>M903+U903</f>
        <v>0</v>
      </c>
      <c r="L903" s="116"/>
      <c r="M903" s="172"/>
      <c r="N903" s="35"/>
      <c r="O903" s="35"/>
      <c r="P903" s="35"/>
      <c r="Q903" s="35"/>
      <c r="R903" s="35"/>
      <c r="S903" s="35"/>
      <c r="T903" s="35"/>
      <c r="U903" s="116">
        <f>U904+U905</f>
        <v>0</v>
      </c>
      <c r="V903" s="89">
        <f t="shared" si="1817"/>
        <v>0</v>
      </c>
      <c r="W903" s="35"/>
      <c r="X903" s="35"/>
      <c r="Y903" s="35"/>
      <c r="Z903" s="89">
        <f t="shared" si="1818"/>
        <v>0</v>
      </c>
      <c r="AA903" s="89">
        <f t="shared" si="1812"/>
        <v>0</v>
      </c>
      <c r="AB903" s="89">
        <f t="shared" si="1813"/>
        <v>0</v>
      </c>
      <c r="AC903" s="89">
        <f t="shared" si="1814"/>
        <v>0</v>
      </c>
      <c r="AD903" s="19"/>
      <c r="AE903" s="905">
        <f>AG903+AO903</f>
        <v>0</v>
      </c>
      <c r="AF903" s="496"/>
      <c r="AG903" s="172"/>
      <c r="AH903" s="172"/>
      <c r="AI903" s="172"/>
      <c r="AJ903" s="172"/>
      <c r="AK903" s="172"/>
      <c r="AL903" s="172"/>
      <c r="AM903" s="172"/>
      <c r="AN903" s="172"/>
      <c r="AO903" s="171">
        <f>AO904+AO905</f>
        <v>0</v>
      </c>
      <c r="AP903" s="116">
        <f t="shared" si="1819"/>
        <v>0</v>
      </c>
      <c r="AQ903" s="116"/>
      <c r="AR903" s="116">
        <f>AT903+BB903</f>
        <v>0</v>
      </c>
      <c r="AS903" s="116"/>
      <c r="AT903" s="172"/>
      <c r="AU903" s="172"/>
      <c r="AV903" s="172"/>
      <c r="AW903" s="172"/>
      <c r="AX903" s="172"/>
      <c r="AY903" s="172"/>
      <c r="AZ903" s="172"/>
      <c r="BA903" s="172"/>
      <c r="BB903" s="171">
        <f>BB904+BB905</f>
        <v>0</v>
      </c>
      <c r="BC903" s="172">
        <f t="shared" si="1820"/>
        <v>0</v>
      </c>
      <c r="BD903" s="171">
        <f t="shared" si="1821"/>
        <v>0</v>
      </c>
      <c r="BE903" s="116">
        <f>BF903+BI903</f>
        <v>0</v>
      </c>
      <c r="BF903" s="172"/>
      <c r="BG903" s="172"/>
      <c r="BH903" s="172"/>
      <c r="BI903" s="171">
        <f>BI904+BI905</f>
        <v>0</v>
      </c>
      <c r="BJ903" s="116">
        <f t="shared" si="1822"/>
        <v>0</v>
      </c>
      <c r="BK903" s="172"/>
      <c r="BL903" s="172"/>
      <c r="BM903" s="171"/>
      <c r="BN903" s="116">
        <f t="shared" si="1823"/>
        <v>0</v>
      </c>
      <c r="BO903" s="172">
        <f t="shared" si="1824"/>
        <v>0</v>
      </c>
      <c r="BP903" s="172"/>
      <c r="BQ903" s="172"/>
      <c r="BR903" s="172">
        <f t="shared" si="1815"/>
        <v>0</v>
      </c>
      <c r="BS903" s="171">
        <f t="shared" si="1816"/>
        <v>0</v>
      </c>
      <c r="BT903" s="116"/>
      <c r="BU903" s="116">
        <f>BV903+BZ903</f>
        <v>0</v>
      </c>
      <c r="BV903" s="172"/>
      <c r="BW903" s="172"/>
      <c r="BX903" s="172"/>
      <c r="BY903" s="172"/>
      <c r="BZ903" s="171">
        <f>BZ904+BZ905</f>
        <v>0</v>
      </c>
      <c r="CE903" s="695" t="e">
        <f t="shared" si="1689"/>
        <v>#DIV/0!</v>
      </c>
    </row>
    <row r="904" spans="2:83" s="25" customFormat="1" ht="15" hidden="1" customHeight="1" x14ac:dyDescent="0.25">
      <c r="B904" s="227"/>
      <c r="C904" s="131" t="s">
        <v>135</v>
      </c>
      <c r="D904" s="116">
        <f>I904</f>
        <v>0</v>
      </c>
      <c r="E904" s="35"/>
      <c r="F904" s="35"/>
      <c r="G904" s="35"/>
      <c r="H904" s="35"/>
      <c r="I904" s="116"/>
      <c r="J904" s="116">
        <f>Q904</f>
        <v>0</v>
      </c>
      <c r="K904" s="116">
        <f>U904</f>
        <v>0</v>
      </c>
      <c r="L904" s="116"/>
      <c r="M904" s="172"/>
      <c r="N904" s="35"/>
      <c r="O904" s="35"/>
      <c r="P904" s="35"/>
      <c r="Q904" s="35"/>
      <c r="R904" s="35"/>
      <c r="S904" s="35"/>
      <c r="T904" s="35"/>
      <c r="U904" s="116"/>
      <c r="V904" s="89">
        <f t="shared" si="1817"/>
        <v>0</v>
      </c>
      <c r="W904" s="35"/>
      <c r="X904" s="35"/>
      <c r="Y904" s="35"/>
      <c r="Z904" s="89">
        <f t="shared" si="1818"/>
        <v>0</v>
      </c>
      <c r="AA904" s="89">
        <f t="shared" si="1812"/>
        <v>0</v>
      </c>
      <c r="AB904" s="89">
        <f t="shared" si="1813"/>
        <v>0</v>
      </c>
      <c r="AC904" s="89">
        <f t="shared" si="1814"/>
        <v>0</v>
      </c>
      <c r="AD904" s="19"/>
      <c r="AE904" s="905">
        <f>AO904</f>
        <v>0</v>
      </c>
      <c r="AF904" s="496"/>
      <c r="AG904" s="172"/>
      <c r="AH904" s="172"/>
      <c r="AI904" s="172"/>
      <c r="AJ904" s="172"/>
      <c r="AK904" s="172"/>
      <c r="AL904" s="172"/>
      <c r="AM904" s="172"/>
      <c r="AN904" s="172"/>
      <c r="AO904" s="171"/>
      <c r="AP904" s="116">
        <f t="shared" si="1819"/>
        <v>0</v>
      </c>
      <c r="AQ904" s="116"/>
      <c r="AR904" s="116">
        <f>BB904</f>
        <v>0</v>
      </c>
      <c r="AS904" s="116"/>
      <c r="AT904" s="172"/>
      <c r="AU904" s="172"/>
      <c r="AV904" s="172"/>
      <c r="AW904" s="172"/>
      <c r="AX904" s="172"/>
      <c r="AY904" s="172"/>
      <c r="AZ904" s="172"/>
      <c r="BA904" s="172"/>
      <c r="BB904" s="171"/>
      <c r="BC904" s="172">
        <f t="shared" si="1820"/>
        <v>0</v>
      </c>
      <c r="BD904" s="171">
        <f t="shared" si="1821"/>
        <v>0</v>
      </c>
      <c r="BE904" s="116">
        <f>BI904</f>
        <v>0</v>
      </c>
      <c r="BF904" s="172"/>
      <c r="BG904" s="172"/>
      <c r="BH904" s="172"/>
      <c r="BI904" s="171"/>
      <c r="BJ904" s="116">
        <f t="shared" si="1822"/>
        <v>0</v>
      </c>
      <c r="BK904" s="172"/>
      <c r="BL904" s="172"/>
      <c r="BM904" s="171"/>
      <c r="BN904" s="116">
        <f t="shared" si="1823"/>
        <v>0</v>
      </c>
      <c r="BO904" s="172">
        <f t="shared" si="1824"/>
        <v>0</v>
      </c>
      <c r="BP904" s="172"/>
      <c r="BQ904" s="172"/>
      <c r="BR904" s="172">
        <f t="shared" si="1815"/>
        <v>0</v>
      </c>
      <c r="BS904" s="171">
        <f t="shared" si="1816"/>
        <v>0</v>
      </c>
      <c r="BT904" s="116"/>
      <c r="BU904" s="116">
        <f>BZ904</f>
        <v>0</v>
      </c>
      <c r="BV904" s="172"/>
      <c r="BW904" s="172"/>
      <c r="BX904" s="172"/>
      <c r="BY904" s="172"/>
      <c r="BZ904" s="171"/>
      <c r="CE904" s="695" t="e">
        <f t="shared" si="1689"/>
        <v>#DIV/0!</v>
      </c>
    </row>
    <row r="905" spans="2:83" s="25" customFormat="1" ht="15" hidden="1" customHeight="1" x14ac:dyDescent="0.25">
      <c r="B905" s="227"/>
      <c r="C905" s="131" t="s">
        <v>136</v>
      </c>
      <c r="D905" s="116">
        <f>I905</f>
        <v>0</v>
      </c>
      <c r="E905" s="35"/>
      <c r="F905" s="35"/>
      <c r="G905" s="35"/>
      <c r="H905" s="35"/>
      <c r="I905" s="116"/>
      <c r="J905" s="116">
        <f>Q905</f>
        <v>0</v>
      </c>
      <c r="K905" s="116">
        <f>U905</f>
        <v>0</v>
      </c>
      <c r="L905" s="116"/>
      <c r="M905" s="172"/>
      <c r="N905" s="35"/>
      <c r="O905" s="35"/>
      <c r="P905" s="35"/>
      <c r="Q905" s="35"/>
      <c r="R905" s="35"/>
      <c r="S905" s="35"/>
      <c r="T905" s="35"/>
      <c r="U905" s="116"/>
      <c r="V905" s="89">
        <f t="shared" si="1817"/>
        <v>0</v>
      </c>
      <c r="W905" s="35"/>
      <c r="X905" s="35"/>
      <c r="Y905" s="35"/>
      <c r="Z905" s="89">
        <f t="shared" si="1818"/>
        <v>0</v>
      </c>
      <c r="AA905" s="89">
        <f t="shared" si="1812"/>
        <v>0</v>
      </c>
      <c r="AB905" s="89">
        <f t="shared" si="1813"/>
        <v>0</v>
      </c>
      <c r="AC905" s="89">
        <f t="shared" si="1814"/>
        <v>0</v>
      </c>
      <c r="AD905" s="19"/>
      <c r="AE905" s="905">
        <f>AO905</f>
        <v>0</v>
      </c>
      <c r="AF905" s="496"/>
      <c r="AG905" s="172"/>
      <c r="AH905" s="172"/>
      <c r="AI905" s="172"/>
      <c r="AJ905" s="172"/>
      <c r="AK905" s="172"/>
      <c r="AL905" s="172"/>
      <c r="AM905" s="172"/>
      <c r="AN905" s="172"/>
      <c r="AO905" s="171"/>
      <c r="AP905" s="116">
        <f t="shared" si="1819"/>
        <v>0</v>
      </c>
      <c r="AQ905" s="116"/>
      <c r="AR905" s="116">
        <f>BB905</f>
        <v>0</v>
      </c>
      <c r="AS905" s="116"/>
      <c r="AT905" s="172"/>
      <c r="AU905" s="172"/>
      <c r="AV905" s="172"/>
      <c r="AW905" s="172"/>
      <c r="AX905" s="172"/>
      <c r="AY905" s="172"/>
      <c r="AZ905" s="172"/>
      <c r="BA905" s="172"/>
      <c r="BB905" s="171"/>
      <c r="BC905" s="172">
        <f t="shared" si="1820"/>
        <v>0</v>
      </c>
      <c r="BD905" s="171">
        <f t="shared" si="1821"/>
        <v>0</v>
      </c>
      <c r="BE905" s="116">
        <f>BI905</f>
        <v>0</v>
      </c>
      <c r="BF905" s="172"/>
      <c r="BG905" s="172"/>
      <c r="BH905" s="172"/>
      <c r="BI905" s="171"/>
      <c r="BJ905" s="116">
        <f t="shared" si="1822"/>
        <v>0</v>
      </c>
      <c r="BK905" s="172"/>
      <c r="BL905" s="172"/>
      <c r="BM905" s="171"/>
      <c r="BN905" s="116">
        <f t="shared" si="1823"/>
        <v>0</v>
      </c>
      <c r="BO905" s="172">
        <f t="shared" si="1824"/>
        <v>0</v>
      </c>
      <c r="BP905" s="172"/>
      <c r="BQ905" s="172"/>
      <c r="BR905" s="172">
        <f t="shared" si="1815"/>
        <v>0</v>
      </c>
      <c r="BS905" s="171">
        <f t="shared" si="1816"/>
        <v>0</v>
      </c>
      <c r="BT905" s="116"/>
      <c r="BU905" s="116">
        <f>BZ905</f>
        <v>0</v>
      </c>
      <c r="BV905" s="172"/>
      <c r="BW905" s="172"/>
      <c r="BX905" s="172"/>
      <c r="BY905" s="172"/>
      <c r="BZ905" s="171"/>
      <c r="CE905" s="695" t="e">
        <f t="shared" si="1689"/>
        <v>#DIV/0!</v>
      </c>
    </row>
    <row r="906" spans="2:83" s="25" customFormat="1" ht="31.5" hidden="1" customHeight="1" x14ac:dyDescent="0.25">
      <c r="B906" s="227"/>
      <c r="C906" s="131" t="s">
        <v>140</v>
      </c>
      <c r="D906" s="116">
        <f>E906+I906</f>
        <v>0</v>
      </c>
      <c r="E906" s="35"/>
      <c r="F906" s="35"/>
      <c r="G906" s="35"/>
      <c r="H906" s="35"/>
      <c r="I906" s="116">
        <f>I907+I908</f>
        <v>0</v>
      </c>
      <c r="J906" s="116">
        <f>K906+Q906</f>
        <v>0</v>
      </c>
      <c r="K906" s="116">
        <f>M906+U906</f>
        <v>0</v>
      </c>
      <c r="L906" s="116"/>
      <c r="M906" s="172"/>
      <c r="N906" s="35"/>
      <c r="O906" s="35"/>
      <c r="P906" s="35"/>
      <c r="Q906" s="35"/>
      <c r="R906" s="35"/>
      <c r="S906" s="35"/>
      <c r="T906" s="35"/>
      <c r="U906" s="116">
        <f>U907+U908</f>
        <v>0</v>
      </c>
      <c r="V906" s="89">
        <f t="shared" si="1817"/>
        <v>0</v>
      </c>
      <c r="W906" s="35"/>
      <c r="X906" s="35"/>
      <c r="Y906" s="35"/>
      <c r="Z906" s="89">
        <f t="shared" si="1818"/>
        <v>0</v>
      </c>
      <c r="AA906" s="89">
        <f t="shared" si="1812"/>
        <v>0</v>
      </c>
      <c r="AB906" s="89">
        <f t="shared" si="1813"/>
        <v>0</v>
      </c>
      <c r="AC906" s="89">
        <f t="shared" si="1814"/>
        <v>0</v>
      </c>
      <c r="AD906" s="19"/>
      <c r="AE906" s="905">
        <f>AG906+AO906</f>
        <v>0</v>
      </c>
      <c r="AF906" s="496"/>
      <c r="AG906" s="172"/>
      <c r="AH906" s="172"/>
      <c r="AI906" s="172"/>
      <c r="AJ906" s="172"/>
      <c r="AK906" s="172"/>
      <c r="AL906" s="172"/>
      <c r="AM906" s="172"/>
      <c r="AN906" s="172"/>
      <c r="AO906" s="171">
        <f>AO907+AO908</f>
        <v>0</v>
      </c>
      <c r="AP906" s="116">
        <f t="shared" si="1819"/>
        <v>0</v>
      </c>
      <c r="AQ906" s="116"/>
      <c r="AR906" s="116">
        <f>AT906+BB906</f>
        <v>0</v>
      </c>
      <c r="AS906" s="116"/>
      <c r="AT906" s="172"/>
      <c r="AU906" s="172"/>
      <c r="AV906" s="172"/>
      <c r="AW906" s="172"/>
      <c r="AX906" s="172"/>
      <c r="AY906" s="172"/>
      <c r="AZ906" s="172"/>
      <c r="BA906" s="172"/>
      <c r="BB906" s="171">
        <f>BB907+BB908</f>
        <v>0</v>
      </c>
      <c r="BC906" s="172">
        <f t="shared" si="1820"/>
        <v>0</v>
      </c>
      <c r="BD906" s="171">
        <f t="shared" si="1821"/>
        <v>0</v>
      </c>
      <c r="BE906" s="116">
        <f>BF906+BI906</f>
        <v>0</v>
      </c>
      <c r="BF906" s="172"/>
      <c r="BG906" s="172"/>
      <c r="BH906" s="172"/>
      <c r="BI906" s="171">
        <f>BI907+BI908</f>
        <v>0</v>
      </c>
      <c r="BJ906" s="116">
        <f t="shared" si="1822"/>
        <v>0</v>
      </c>
      <c r="BK906" s="172"/>
      <c r="BL906" s="172"/>
      <c r="BM906" s="171"/>
      <c r="BN906" s="116">
        <f t="shared" si="1823"/>
        <v>0</v>
      </c>
      <c r="BO906" s="172">
        <f t="shared" si="1824"/>
        <v>0</v>
      </c>
      <c r="BP906" s="172"/>
      <c r="BQ906" s="172"/>
      <c r="BR906" s="172">
        <f t="shared" si="1815"/>
        <v>0</v>
      </c>
      <c r="BS906" s="171">
        <f t="shared" si="1816"/>
        <v>0</v>
      </c>
      <c r="BT906" s="116"/>
      <c r="BU906" s="116">
        <f>BV906+BZ906</f>
        <v>0</v>
      </c>
      <c r="BV906" s="172"/>
      <c r="BW906" s="172"/>
      <c r="BX906" s="172"/>
      <c r="BY906" s="172"/>
      <c r="BZ906" s="171">
        <f>BZ907+BZ908</f>
        <v>0</v>
      </c>
      <c r="CE906" s="695" t="e">
        <f t="shared" si="1689"/>
        <v>#DIV/0!</v>
      </c>
    </row>
    <row r="907" spans="2:83" s="25" customFormat="1" ht="20.25" hidden="1" customHeight="1" x14ac:dyDescent="0.25">
      <c r="B907" s="227"/>
      <c r="C907" s="131" t="s">
        <v>135</v>
      </c>
      <c r="D907" s="116">
        <f>I907</f>
        <v>0</v>
      </c>
      <c r="E907" s="35"/>
      <c r="F907" s="35"/>
      <c r="G907" s="35"/>
      <c r="H907" s="35"/>
      <c r="I907" s="116"/>
      <c r="J907" s="116">
        <f>Q907</f>
        <v>0</v>
      </c>
      <c r="K907" s="116">
        <f>U907</f>
        <v>0</v>
      </c>
      <c r="L907" s="116"/>
      <c r="M907" s="172"/>
      <c r="N907" s="35"/>
      <c r="O907" s="35"/>
      <c r="P907" s="35"/>
      <c r="Q907" s="35"/>
      <c r="R907" s="35"/>
      <c r="S907" s="35"/>
      <c r="T907" s="35"/>
      <c r="U907" s="116"/>
      <c r="V907" s="89">
        <f t="shared" si="1817"/>
        <v>0</v>
      </c>
      <c r="W907" s="35"/>
      <c r="X907" s="35"/>
      <c r="Y907" s="35"/>
      <c r="Z907" s="89">
        <f t="shared" si="1818"/>
        <v>0</v>
      </c>
      <c r="AA907" s="89">
        <f t="shared" si="1812"/>
        <v>0</v>
      </c>
      <c r="AB907" s="89">
        <f t="shared" si="1813"/>
        <v>0</v>
      </c>
      <c r="AC907" s="89">
        <f t="shared" si="1814"/>
        <v>0</v>
      </c>
      <c r="AD907" s="19"/>
      <c r="AE907" s="905">
        <f>AO907</f>
        <v>0</v>
      </c>
      <c r="AF907" s="496"/>
      <c r="AG907" s="172"/>
      <c r="AH907" s="172"/>
      <c r="AI907" s="172"/>
      <c r="AJ907" s="172"/>
      <c r="AK907" s="172"/>
      <c r="AL907" s="172"/>
      <c r="AM907" s="172"/>
      <c r="AN907" s="172"/>
      <c r="AO907" s="171"/>
      <c r="AP907" s="116">
        <f t="shared" si="1819"/>
        <v>0</v>
      </c>
      <c r="AQ907" s="116"/>
      <c r="AR907" s="116">
        <f>BB907</f>
        <v>0</v>
      </c>
      <c r="AS907" s="116"/>
      <c r="AT907" s="172"/>
      <c r="AU907" s="172"/>
      <c r="AV907" s="172"/>
      <c r="AW907" s="172"/>
      <c r="AX907" s="172"/>
      <c r="AY907" s="172"/>
      <c r="AZ907" s="172"/>
      <c r="BA907" s="172"/>
      <c r="BB907" s="171"/>
      <c r="BC907" s="172">
        <f t="shared" si="1820"/>
        <v>0</v>
      </c>
      <c r="BD907" s="171">
        <f t="shared" si="1821"/>
        <v>0</v>
      </c>
      <c r="BE907" s="116">
        <f>BI907</f>
        <v>0</v>
      </c>
      <c r="BF907" s="172"/>
      <c r="BG907" s="172"/>
      <c r="BH907" s="172"/>
      <c r="BI907" s="171"/>
      <c r="BJ907" s="116">
        <f t="shared" si="1822"/>
        <v>0</v>
      </c>
      <c r="BK907" s="172"/>
      <c r="BL907" s="172"/>
      <c r="BM907" s="171"/>
      <c r="BN907" s="116">
        <f t="shared" si="1823"/>
        <v>0</v>
      </c>
      <c r="BO907" s="172">
        <f t="shared" si="1824"/>
        <v>0</v>
      </c>
      <c r="BP907" s="172"/>
      <c r="BQ907" s="172"/>
      <c r="BR907" s="172">
        <f t="shared" si="1815"/>
        <v>0</v>
      </c>
      <c r="BS907" s="171">
        <f t="shared" si="1816"/>
        <v>0</v>
      </c>
      <c r="BT907" s="116"/>
      <c r="BU907" s="116">
        <f>BZ907</f>
        <v>0</v>
      </c>
      <c r="BV907" s="172"/>
      <c r="BW907" s="172"/>
      <c r="BX907" s="172"/>
      <c r="BY907" s="172"/>
      <c r="BZ907" s="171"/>
      <c r="CE907" s="695" t="e">
        <f t="shared" si="1689"/>
        <v>#DIV/0!</v>
      </c>
    </row>
    <row r="908" spans="2:83" s="25" customFormat="1" ht="18.75" hidden="1" customHeight="1" x14ac:dyDescent="0.25">
      <c r="B908" s="227"/>
      <c r="C908" s="131" t="s">
        <v>136</v>
      </c>
      <c r="D908" s="116">
        <f>I908</f>
        <v>0</v>
      </c>
      <c r="E908" s="35"/>
      <c r="F908" s="35"/>
      <c r="G908" s="35"/>
      <c r="H908" s="35"/>
      <c r="I908" s="116"/>
      <c r="J908" s="116">
        <f>Q908</f>
        <v>0</v>
      </c>
      <c r="K908" s="116">
        <f>U908</f>
        <v>0</v>
      </c>
      <c r="L908" s="116"/>
      <c r="M908" s="172"/>
      <c r="N908" s="35"/>
      <c r="O908" s="35"/>
      <c r="P908" s="35"/>
      <c r="Q908" s="35"/>
      <c r="R908" s="35"/>
      <c r="S908" s="35"/>
      <c r="T908" s="35"/>
      <c r="U908" s="116"/>
      <c r="V908" s="89">
        <f t="shared" si="1817"/>
        <v>0</v>
      </c>
      <c r="W908" s="35"/>
      <c r="X908" s="35"/>
      <c r="Y908" s="35"/>
      <c r="Z908" s="89">
        <f t="shared" si="1818"/>
        <v>0</v>
      </c>
      <c r="AA908" s="89">
        <f t="shared" si="1812"/>
        <v>0</v>
      </c>
      <c r="AB908" s="89">
        <f t="shared" si="1813"/>
        <v>0</v>
      </c>
      <c r="AC908" s="89">
        <f t="shared" si="1814"/>
        <v>0</v>
      </c>
      <c r="AD908" s="19"/>
      <c r="AE908" s="905">
        <f>AO908</f>
        <v>0</v>
      </c>
      <c r="AF908" s="496"/>
      <c r="AG908" s="172"/>
      <c r="AH908" s="172"/>
      <c r="AI908" s="172"/>
      <c r="AJ908" s="172"/>
      <c r="AK908" s="172"/>
      <c r="AL908" s="172"/>
      <c r="AM908" s="172"/>
      <c r="AN908" s="172"/>
      <c r="AO908" s="171"/>
      <c r="AP908" s="116">
        <f t="shared" si="1819"/>
        <v>0</v>
      </c>
      <c r="AQ908" s="116"/>
      <c r="AR908" s="116">
        <f>BB908</f>
        <v>0</v>
      </c>
      <c r="AS908" s="116"/>
      <c r="AT908" s="172"/>
      <c r="AU908" s="172"/>
      <c r="AV908" s="172"/>
      <c r="AW908" s="172"/>
      <c r="AX908" s="172"/>
      <c r="AY908" s="172"/>
      <c r="AZ908" s="172"/>
      <c r="BA908" s="172"/>
      <c r="BB908" s="171"/>
      <c r="BC908" s="172">
        <f t="shared" si="1820"/>
        <v>0</v>
      </c>
      <c r="BD908" s="171">
        <f t="shared" si="1821"/>
        <v>0</v>
      </c>
      <c r="BE908" s="116">
        <f>BI908</f>
        <v>0</v>
      </c>
      <c r="BF908" s="172"/>
      <c r="BG908" s="172"/>
      <c r="BH908" s="172"/>
      <c r="BI908" s="171"/>
      <c r="BJ908" s="116">
        <f t="shared" si="1822"/>
        <v>0</v>
      </c>
      <c r="BK908" s="172"/>
      <c r="BL908" s="172"/>
      <c r="BM908" s="171"/>
      <c r="BN908" s="116">
        <f t="shared" si="1823"/>
        <v>0</v>
      </c>
      <c r="BO908" s="172">
        <f t="shared" si="1824"/>
        <v>0</v>
      </c>
      <c r="BP908" s="172"/>
      <c r="BQ908" s="172"/>
      <c r="BR908" s="172">
        <f t="shared" si="1815"/>
        <v>0</v>
      </c>
      <c r="BS908" s="171">
        <f t="shared" si="1816"/>
        <v>0</v>
      </c>
      <c r="BT908" s="116"/>
      <c r="BU908" s="116">
        <f>BZ908</f>
        <v>0</v>
      </c>
      <c r="BV908" s="172"/>
      <c r="BW908" s="172"/>
      <c r="BX908" s="172"/>
      <c r="BY908" s="172"/>
      <c r="BZ908" s="171"/>
      <c r="CE908" s="695" t="e">
        <f t="shared" si="1689"/>
        <v>#DIV/0!</v>
      </c>
    </row>
    <row r="909" spans="2:83" s="49" customFormat="1" ht="26.25" hidden="1" customHeight="1" x14ac:dyDescent="0.25">
      <c r="B909" s="227" t="s">
        <v>12</v>
      </c>
      <c r="C909" s="131" t="s">
        <v>141</v>
      </c>
      <c r="D909" s="114">
        <f>D910+D911</f>
        <v>0</v>
      </c>
      <c r="E909" s="41">
        <f>E910</f>
        <v>0</v>
      </c>
      <c r="F909" s="41"/>
      <c r="G909" s="41"/>
      <c r="H909" s="41"/>
      <c r="I909" s="114">
        <f>I910+I911</f>
        <v>0</v>
      </c>
      <c r="J909" s="114">
        <f>J910+J911</f>
        <v>0</v>
      </c>
      <c r="K909" s="114">
        <f>K910+K911</f>
        <v>0</v>
      </c>
      <c r="L909" s="114"/>
      <c r="M909" s="258">
        <f>M910</f>
        <v>0</v>
      </c>
      <c r="N909" s="41"/>
      <c r="O909" s="41"/>
      <c r="P909" s="41"/>
      <c r="Q909" s="41"/>
      <c r="R909" s="41"/>
      <c r="S909" s="41"/>
      <c r="T909" s="41"/>
      <c r="U909" s="114">
        <f>U910+U911</f>
        <v>0</v>
      </c>
      <c r="V909" s="89">
        <f t="shared" si="1817"/>
        <v>0</v>
      </c>
      <c r="W909" s="41"/>
      <c r="X909" s="41"/>
      <c r="Y909" s="41"/>
      <c r="Z909" s="89">
        <f t="shared" si="1818"/>
        <v>0</v>
      </c>
      <c r="AA909" s="89">
        <f t="shared" si="1812"/>
        <v>0</v>
      </c>
      <c r="AB909" s="89">
        <f t="shared" si="1813"/>
        <v>0</v>
      </c>
      <c r="AC909" s="89">
        <f t="shared" si="1814"/>
        <v>0</v>
      </c>
      <c r="AD909" s="19"/>
      <c r="AE909" s="909">
        <f>AE910+AE911</f>
        <v>0</v>
      </c>
      <c r="AF909" s="495"/>
      <c r="AG909" s="258">
        <f>AG910</f>
        <v>0</v>
      </c>
      <c r="AH909" s="258"/>
      <c r="AI909" s="258"/>
      <c r="AJ909" s="258"/>
      <c r="AK909" s="258"/>
      <c r="AL909" s="258"/>
      <c r="AM909" s="258"/>
      <c r="AN909" s="258"/>
      <c r="AO909" s="485">
        <f>AO910+AO911</f>
        <v>0</v>
      </c>
      <c r="AP909" s="114">
        <f t="shared" si="1819"/>
        <v>0</v>
      </c>
      <c r="AQ909" s="114"/>
      <c r="AR909" s="114">
        <f>AR910+AR911</f>
        <v>0</v>
      </c>
      <c r="AS909" s="114"/>
      <c r="AT909" s="258">
        <f>AT910</f>
        <v>0</v>
      </c>
      <c r="AU909" s="258"/>
      <c r="AV909" s="258"/>
      <c r="AW909" s="258"/>
      <c r="AX909" s="258"/>
      <c r="AY909" s="258"/>
      <c r="AZ909" s="258"/>
      <c r="BA909" s="258"/>
      <c r="BB909" s="442">
        <f>BB910+BB911</f>
        <v>0</v>
      </c>
      <c r="BC909" s="258">
        <f t="shared" si="1820"/>
        <v>0</v>
      </c>
      <c r="BD909" s="306">
        <f t="shared" si="1821"/>
        <v>0</v>
      </c>
      <c r="BE909" s="114">
        <f>BE910+BE911</f>
        <v>0</v>
      </c>
      <c r="BF909" s="258">
        <f>BF910</f>
        <v>0</v>
      </c>
      <c r="BG909" s="258"/>
      <c r="BH909" s="258"/>
      <c r="BI909" s="327">
        <f>BI910+BI911</f>
        <v>0</v>
      </c>
      <c r="BJ909" s="114">
        <f t="shared" si="1822"/>
        <v>0</v>
      </c>
      <c r="BK909" s="258"/>
      <c r="BL909" s="258"/>
      <c r="BM909" s="327"/>
      <c r="BN909" s="114">
        <f t="shared" si="1823"/>
        <v>0</v>
      </c>
      <c r="BO909" s="258">
        <f t="shared" si="1824"/>
        <v>0</v>
      </c>
      <c r="BP909" s="258"/>
      <c r="BQ909" s="258"/>
      <c r="BR909" s="258">
        <f t="shared" si="1815"/>
        <v>0</v>
      </c>
      <c r="BS909" s="327">
        <f t="shared" si="1816"/>
        <v>0</v>
      </c>
      <c r="BT909" s="114"/>
      <c r="BU909" s="114">
        <f>BU910+BU911</f>
        <v>0</v>
      </c>
      <c r="BV909" s="258">
        <f>BV910</f>
        <v>0</v>
      </c>
      <c r="BW909" s="258"/>
      <c r="BX909" s="258"/>
      <c r="BY909" s="258"/>
      <c r="BZ909" s="442">
        <f>BZ910+BZ911</f>
        <v>0</v>
      </c>
      <c r="CE909" s="695" t="e">
        <f t="shared" si="1689"/>
        <v>#DIV/0!</v>
      </c>
    </row>
    <row r="910" spans="2:83" s="25" customFormat="1" ht="15" hidden="1" customHeight="1" x14ac:dyDescent="0.25">
      <c r="B910" s="227"/>
      <c r="C910" s="138" t="s">
        <v>142</v>
      </c>
      <c r="D910" s="116">
        <f>E910+I910</f>
        <v>0</v>
      </c>
      <c r="E910" s="35"/>
      <c r="F910" s="35"/>
      <c r="G910" s="35"/>
      <c r="H910" s="35"/>
      <c r="I910" s="116"/>
      <c r="J910" s="116">
        <f>K910+Q910</f>
        <v>0</v>
      </c>
      <c r="K910" s="116">
        <f>M910+U910</f>
        <v>0</v>
      </c>
      <c r="L910" s="116"/>
      <c r="M910" s="172"/>
      <c r="N910" s="35"/>
      <c r="O910" s="35"/>
      <c r="P910" s="35"/>
      <c r="Q910" s="35"/>
      <c r="R910" s="35"/>
      <c r="S910" s="35"/>
      <c r="T910" s="35"/>
      <c r="U910" s="116"/>
      <c r="V910" s="89">
        <f t="shared" si="1817"/>
        <v>0</v>
      </c>
      <c r="W910" s="35"/>
      <c r="X910" s="35"/>
      <c r="Y910" s="35"/>
      <c r="Z910" s="89">
        <f t="shared" si="1818"/>
        <v>0</v>
      </c>
      <c r="AA910" s="89">
        <f t="shared" si="1812"/>
        <v>0</v>
      </c>
      <c r="AB910" s="89">
        <f t="shared" si="1813"/>
        <v>0</v>
      </c>
      <c r="AC910" s="89">
        <f t="shared" si="1814"/>
        <v>0</v>
      </c>
      <c r="AD910" s="19"/>
      <c r="AE910" s="905">
        <f>AG910+AO910</f>
        <v>0</v>
      </c>
      <c r="AF910" s="496"/>
      <c r="AG910" s="172"/>
      <c r="AH910" s="172"/>
      <c r="AI910" s="172"/>
      <c r="AJ910" s="172"/>
      <c r="AK910" s="172"/>
      <c r="AL910" s="172"/>
      <c r="AM910" s="172"/>
      <c r="AN910" s="172"/>
      <c r="AO910" s="171"/>
      <c r="AP910" s="116">
        <f t="shared" si="1819"/>
        <v>0</v>
      </c>
      <c r="AQ910" s="116"/>
      <c r="AR910" s="116">
        <f>AT910+BB910</f>
        <v>0</v>
      </c>
      <c r="AS910" s="116"/>
      <c r="AT910" s="172"/>
      <c r="AU910" s="172"/>
      <c r="AV910" s="172"/>
      <c r="AW910" s="172"/>
      <c r="AX910" s="172"/>
      <c r="AY910" s="172"/>
      <c r="AZ910" s="172"/>
      <c r="BA910" s="172"/>
      <c r="BB910" s="171"/>
      <c r="BC910" s="172">
        <f t="shared" si="1820"/>
        <v>0</v>
      </c>
      <c r="BD910" s="171">
        <f t="shared" si="1821"/>
        <v>0</v>
      </c>
      <c r="BE910" s="116">
        <f>BF910+BI910</f>
        <v>0</v>
      </c>
      <c r="BF910" s="172"/>
      <c r="BG910" s="172"/>
      <c r="BH910" s="172"/>
      <c r="BI910" s="171"/>
      <c r="BJ910" s="116">
        <f t="shared" si="1822"/>
        <v>0</v>
      </c>
      <c r="BK910" s="172"/>
      <c r="BL910" s="172"/>
      <c r="BM910" s="171"/>
      <c r="BN910" s="116">
        <f t="shared" si="1823"/>
        <v>0</v>
      </c>
      <c r="BO910" s="172">
        <f t="shared" si="1824"/>
        <v>0</v>
      </c>
      <c r="BP910" s="172"/>
      <c r="BQ910" s="172"/>
      <c r="BR910" s="172">
        <f t="shared" si="1815"/>
        <v>0</v>
      </c>
      <c r="BS910" s="171">
        <f t="shared" si="1816"/>
        <v>0</v>
      </c>
      <c r="BT910" s="116"/>
      <c r="BU910" s="116">
        <f>BV910+BZ910</f>
        <v>0</v>
      </c>
      <c r="BV910" s="172"/>
      <c r="BW910" s="172"/>
      <c r="BX910" s="172"/>
      <c r="BY910" s="172"/>
      <c r="BZ910" s="171"/>
      <c r="CE910" s="695" t="e">
        <f t="shared" si="1689"/>
        <v>#DIV/0!</v>
      </c>
    </row>
    <row r="911" spans="2:83" s="25" customFormat="1" ht="15" hidden="1" customHeight="1" x14ac:dyDescent="0.25">
      <c r="B911" s="227"/>
      <c r="C911" s="131" t="s">
        <v>143</v>
      </c>
      <c r="D911" s="116">
        <f>I911</f>
        <v>0</v>
      </c>
      <c r="E911" s="35"/>
      <c r="F911" s="35"/>
      <c r="G911" s="35"/>
      <c r="H911" s="35"/>
      <c r="I911" s="116"/>
      <c r="J911" s="116">
        <f>Q911</f>
        <v>0</v>
      </c>
      <c r="K911" s="116">
        <f>U911</f>
        <v>0</v>
      </c>
      <c r="L911" s="116"/>
      <c r="M911" s="172"/>
      <c r="N911" s="35"/>
      <c r="O911" s="35"/>
      <c r="P911" s="35"/>
      <c r="Q911" s="35"/>
      <c r="R911" s="35"/>
      <c r="S911" s="35"/>
      <c r="T911" s="35"/>
      <c r="U911" s="116"/>
      <c r="V911" s="89">
        <f t="shared" si="1817"/>
        <v>0</v>
      </c>
      <c r="W911" s="35"/>
      <c r="X911" s="35"/>
      <c r="Y911" s="35"/>
      <c r="Z911" s="89">
        <f t="shared" si="1818"/>
        <v>0</v>
      </c>
      <c r="AA911" s="89">
        <f t="shared" si="1812"/>
        <v>0</v>
      </c>
      <c r="AB911" s="89">
        <f t="shared" si="1813"/>
        <v>0</v>
      </c>
      <c r="AC911" s="89">
        <f t="shared" si="1814"/>
        <v>0</v>
      </c>
      <c r="AD911" s="19"/>
      <c r="AE911" s="905">
        <f>AO911</f>
        <v>0</v>
      </c>
      <c r="AF911" s="496"/>
      <c r="AG911" s="172"/>
      <c r="AH911" s="172"/>
      <c r="AI911" s="172"/>
      <c r="AJ911" s="172"/>
      <c r="AK911" s="172"/>
      <c r="AL911" s="172"/>
      <c r="AM911" s="172"/>
      <c r="AN911" s="172"/>
      <c r="AO911" s="171"/>
      <c r="AP911" s="116">
        <f t="shared" si="1819"/>
        <v>0</v>
      </c>
      <c r="AQ911" s="116"/>
      <c r="AR911" s="116">
        <f>BB911</f>
        <v>0</v>
      </c>
      <c r="AS911" s="116"/>
      <c r="AT911" s="172"/>
      <c r="AU911" s="172"/>
      <c r="AV911" s="172"/>
      <c r="AW911" s="172"/>
      <c r="AX911" s="172"/>
      <c r="AY911" s="172"/>
      <c r="AZ911" s="172"/>
      <c r="BA911" s="172"/>
      <c r="BB911" s="171"/>
      <c r="BC911" s="172">
        <f t="shared" si="1820"/>
        <v>0</v>
      </c>
      <c r="BD911" s="171">
        <f t="shared" si="1821"/>
        <v>0</v>
      </c>
      <c r="BE911" s="116">
        <f>BI911</f>
        <v>0</v>
      </c>
      <c r="BF911" s="172"/>
      <c r="BG911" s="172"/>
      <c r="BH911" s="172"/>
      <c r="BI911" s="171"/>
      <c r="BJ911" s="116">
        <f t="shared" si="1822"/>
        <v>0</v>
      </c>
      <c r="BK911" s="172"/>
      <c r="BL911" s="172"/>
      <c r="BM911" s="171"/>
      <c r="BN911" s="116">
        <f t="shared" si="1823"/>
        <v>0</v>
      </c>
      <c r="BO911" s="172">
        <f t="shared" si="1824"/>
        <v>0</v>
      </c>
      <c r="BP911" s="172"/>
      <c r="BQ911" s="172"/>
      <c r="BR911" s="172">
        <f t="shared" si="1815"/>
        <v>0</v>
      </c>
      <c r="BS911" s="171">
        <f t="shared" si="1816"/>
        <v>0</v>
      </c>
      <c r="BT911" s="116"/>
      <c r="BU911" s="116">
        <f>BZ911</f>
        <v>0</v>
      </c>
      <c r="BV911" s="172"/>
      <c r="BW911" s="172"/>
      <c r="BX911" s="172"/>
      <c r="BY911" s="172"/>
      <c r="BZ911" s="171"/>
      <c r="CE911" s="695" t="e">
        <f t="shared" si="1689"/>
        <v>#DIV/0!</v>
      </c>
    </row>
    <row r="912" spans="2:83" s="25" customFormat="1" ht="89.25" hidden="1" customHeight="1" x14ac:dyDescent="0.25">
      <c r="B912" s="152" t="s">
        <v>34</v>
      </c>
      <c r="C912" s="113" t="s">
        <v>144</v>
      </c>
      <c r="D912" s="116"/>
      <c r="E912" s="35"/>
      <c r="F912" s="35"/>
      <c r="G912" s="35"/>
      <c r="H912" s="35"/>
      <c r="I912" s="116">
        <v>0</v>
      </c>
      <c r="J912" s="116"/>
      <c r="K912" s="116"/>
      <c r="L912" s="116"/>
      <c r="M912" s="172"/>
      <c r="N912" s="35"/>
      <c r="O912" s="35"/>
      <c r="P912" s="35"/>
      <c r="Q912" s="35"/>
      <c r="R912" s="35"/>
      <c r="S912" s="35"/>
      <c r="T912" s="35"/>
      <c r="U912" s="116">
        <v>0</v>
      </c>
      <c r="V912" s="89">
        <f t="shared" si="1817"/>
        <v>0</v>
      </c>
      <c r="W912" s="35"/>
      <c r="X912" s="35"/>
      <c r="Y912" s="35"/>
      <c r="Z912" s="89">
        <f t="shared" si="1818"/>
        <v>0</v>
      </c>
      <c r="AA912" s="89">
        <f t="shared" si="1812"/>
        <v>0</v>
      </c>
      <c r="AB912" s="89">
        <f t="shared" si="1813"/>
        <v>0</v>
      </c>
      <c r="AC912" s="89">
        <f t="shared" si="1814"/>
        <v>0</v>
      </c>
      <c r="AD912" s="19"/>
      <c r="AE912" s="905"/>
      <c r="AF912" s="496"/>
      <c r="AG912" s="172"/>
      <c r="AH912" s="172"/>
      <c r="AI912" s="172"/>
      <c r="AJ912" s="172"/>
      <c r="AK912" s="172"/>
      <c r="AL912" s="172"/>
      <c r="AM912" s="172"/>
      <c r="AN912" s="172"/>
      <c r="AO912" s="171">
        <v>0</v>
      </c>
      <c r="AP912" s="116">
        <f t="shared" si="1819"/>
        <v>0</v>
      </c>
      <c r="AQ912" s="116"/>
      <c r="AR912" s="116"/>
      <c r="AS912" s="116"/>
      <c r="AT912" s="172"/>
      <c r="AU912" s="172"/>
      <c r="AV912" s="172"/>
      <c r="AW912" s="172"/>
      <c r="AX912" s="172"/>
      <c r="AY912" s="172"/>
      <c r="AZ912" s="172"/>
      <c r="BA912" s="172"/>
      <c r="BB912" s="171">
        <v>0</v>
      </c>
      <c r="BC912" s="172">
        <f t="shared" si="1820"/>
        <v>0</v>
      </c>
      <c r="BD912" s="171">
        <f t="shared" si="1821"/>
        <v>0</v>
      </c>
      <c r="BE912" s="116"/>
      <c r="BF912" s="172"/>
      <c r="BG912" s="172"/>
      <c r="BH912" s="172"/>
      <c r="BI912" s="171">
        <v>0</v>
      </c>
      <c r="BJ912" s="116">
        <f t="shared" si="1822"/>
        <v>0</v>
      </c>
      <c r="BK912" s="172"/>
      <c r="BL912" s="172"/>
      <c r="BM912" s="171"/>
      <c r="BN912" s="116">
        <f t="shared" si="1823"/>
        <v>0</v>
      </c>
      <c r="BO912" s="172">
        <f t="shared" si="1824"/>
        <v>0</v>
      </c>
      <c r="BP912" s="172"/>
      <c r="BQ912" s="172"/>
      <c r="BR912" s="172">
        <f t="shared" si="1815"/>
        <v>0</v>
      </c>
      <c r="BS912" s="171">
        <f t="shared" si="1816"/>
        <v>0</v>
      </c>
      <c r="BT912" s="116"/>
      <c r="BU912" s="116"/>
      <c r="BV912" s="172"/>
      <c r="BW912" s="172"/>
      <c r="BX912" s="172"/>
      <c r="BY912" s="172"/>
      <c r="BZ912" s="171">
        <v>0</v>
      </c>
      <c r="CE912" s="695" t="e">
        <f t="shared" si="1689"/>
        <v>#DIV/0!</v>
      </c>
    </row>
    <row r="913" spans="1:83" s="25" customFormat="1" ht="200.25" hidden="1" customHeight="1" x14ac:dyDescent="0.25">
      <c r="A913" s="25">
        <v>0</v>
      </c>
      <c r="B913" s="152" t="s">
        <v>145</v>
      </c>
      <c r="C913" s="119" t="s">
        <v>146</v>
      </c>
      <c r="D913" s="116">
        <f>E913+I913</f>
        <v>0</v>
      </c>
      <c r="E913" s="35">
        <v>0</v>
      </c>
      <c r="F913" s="35"/>
      <c r="G913" s="35"/>
      <c r="H913" s="35"/>
      <c r="I913" s="116">
        <v>0</v>
      </c>
      <c r="J913" s="116">
        <f>K913+Q913</f>
        <v>0</v>
      </c>
      <c r="K913" s="116">
        <f>M913+U913</f>
        <v>0</v>
      </c>
      <c r="L913" s="116"/>
      <c r="M913" s="172">
        <v>0</v>
      </c>
      <c r="N913" s="35"/>
      <c r="O913" s="35"/>
      <c r="P913" s="35"/>
      <c r="Q913" s="35"/>
      <c r="R913" s="35"/>
      <c r="S913" s="35"/>
      <c r="T913" s="35"/>
      <c r="U913" s="116">
        <v>0</v>
      </c>
      <c r="V913" s="89">
        <f t="shared" si="1817"/>
        <v>0</v>
      </c>
      <c r="W913" s="35"/>
      <c r="X913" s="35"/>
      <c r="Y913" s="35"/>
      <c r="Z913" s="89">
        <f t="shared" si="1818"/>
        <v>0</v>
      </c>
      <c r="AA913" s="89">
        <f t="shared" si="1812"/>
        <v>0</v>
      </c>
      <c r="AB913" s="89">
        <f t="shared" si="1813"/>
        <v>0</v>
      </c>
      <c r="AC913" s="89">
        <f t="shared" si="1814"/>
        <v>0</v>
      </c>
      <c r="AD913" s="19"/>
      <c r="AE913" s="905">
        <f>AG913+AO913</f>
        <v>0</v>
      </c>
      <c r="AF913" s="496"/>
      <c r="AG913" s="172">
        <v>0</v>
      </c>
      <c r="AH913" s="172"/>
      <c r="AI913" s="172"/>
      <c r="AJ913" s="172"/>
      <c r="AK913" s="172"/>
      <c r="AL913" s="172"/>
      <c r="AM913" s="172"/>
      <c r="AN913" s="172"/>
      <c r="AO913" s="171">
        <v>0</v>
      </c>
      <c r="AP913" s="116">
        <f t="shared" si="1819"/>
        <v>0</v>
      </c>
      <c r="AQ913" s="116"/>
      <c r="AR913" s="116">
        <f>AT913+BB913</f>
        <v>0</v>
      </c>
      <c r="AS913" s="116"/>
      <c r="AT913" s="172">
        <v>0</v>
      </c>
      <c r="AU913" s="172"/>
      <c r="AV913" s="172"/>
      <c r="AW913" s="172"/>
      <c r="AX913" s="172"/>
      <c r="AY913" s="172"/>
      <c r="AZ913" s="172"/>
      <c r="BA913" s="172"/>
      <c r="BB913" s="171">
        <v>0</v>
      </c>
      <c r="BC913" s="172">
        <f t="shared" si="1820"/>
        <v>0</v>
      </c>
      <c r="BD913" s="171">
        <f t="shared" si="1821"/>
        <v>0</v>
      </c>
      <c r="BE913" s="116">
        <f>BF913+BI913</f>
        <v>0</v>
      </c>
      <c r="BF913" s="172">
        <v>0</v>
      </c>
      <c r="BG913" s="172"/>
      <c r="BH913" s="172"/>
      <c r="BI913" s="171">
        <v>0</v>
      </c>
      <c r="BJ913" s="116">
        <f t="shared" si="1822"/>
        <v>0</v>
      </c>
      <c r="BK913" s="172"/>
      <c r="BL913" s="172"/>
      <c r="BM913" s="171"/>
      <c r="BN913" s="116">
        <f t="shared" si="1823"/>
        <v>0</v>
      </c>
      <c r="BO913" s="172">
        <f t="shared" si="1824"/>
        <v>0</v>
      </c>
      <c r="BP913" s="172"/>
      <c r="BQ913" s="172"/>
      <c r="BR913" s="172">
        <f t="shared" si="1815"/>
        <v>0</v>
      </c>
      <c r="BS913" s="171">
        <f t="shared" si="1816"/>
        <v>0</v>
      </c>
      <c r="BT913" s="116"/>
      <c r="BU913" s="116">
        <f>BV913+BZ913</f>
        <v>0</v>
      </c>
      <c r="BV913" s="172">
        <v>0</v>
      </c>
      <c r="BW913" s="172"/>
      <c r="BX913" s="172"/>
      <c r="BY913" s="172"/>
      <c r="BZ913" s="171">
        <v>0</v>
      </c>
      <c r="CE913" s="695" t="e">
        <f t="shared" si="1689"/>
        <v>#DIV/0!</v>
      </c>
    </row>
    <row r="914" spans="1:83" s="25" customFormat="1" ht="102.75" hidden="1" customHeight="1" x14ac:dyDescent="0.25">
      <c r="B914" s="152" t="s">
        <v>63</v>
      </c>
      <c r="C914" s="113" t="s">
        <v>147</v>
      </c>
      <c r="D914" s="116">
        <f>E914+I914</f>
        <v>0</v>
      </c>
      <c r="E914" s="35"/>
      <c r="F914" s="35"/>
      <c r="G914" s="35"/>
      <c r="H914" s="35"/>
      <c r="I914" s="116">
        <v>0</v>
      </c>
      <c r="J914" s="116">
        <f>K914+Q914</f>
        <v>0</v>
      </c>
      <c r="K914" s="116">
        <f>M914+U914</f>
        <v>0</v>
      </c>
      <c r="L914" s="116"/>
      <c r="M914" s="172"/>
      <c r="N914" s="35"/>
      <c r="O914" s="35"/>
      <c r="P914" s="35"/>
      <c r="Q914" s="35"/>
      <c r="R914" s="35"/>
      <c r="S914" s="35"/>
      <c r="T914" s="35"/>
      <c r="U914" s="116">
        <v>0</v>
      </c>
      <c r="V914" s="89">
        <f t="shared" si="1817"/>
        <v>0</v>
      </c>
      <c r="W914" s="35"/>
      <c r="X914" s="35"/>
      <c r="Y914" s="35"/>
      <c r="Z914" s="89">
        <f t="shared" si="1818"/>
        <v>0</v>
      </c>
      <c r="AA914" s="89">
        <f t="shared" si="1812"/>
        <v>0</v>
      </c>
      <c r="AB914" s="89">
        <f t="shared" si="1813"/>
        <v>0</v>
      </c>
      <c r="AC914" s="89">
        <f t="shared" si="1814"/>
        <v>0</v>
      </c>
      <c r="AD914" s="19"/>
      <c r="AE914" s="905">
        <f>AG914+AO914</f>
        <v>0</v>
      </c>
      <c r="AF914" s="496"/>
      <c r="AG914" s="172"/>
      <c r="AH914" s="172"/>
      <c r="AI914" s="172"/>
      <c r="AJ914" s="172"/>
      <c r="AK914" s="172"/>
      <c r="AL914" s="172"/>
      <c r="AM914" s="172"/>
      <c r="AN914" s="172"/>
      <c r="AO914" s="171">
        <v>0</v>
      </c>
      <c r="AP914" s="116">
        <f t="shared" si="1819"/>
        <v>0</v>
      </c>
      <c r="AQ914" s="116"/>
      <c r="AR914" s="116">
        <f>AT914+BB914</f>
        <v>0</v>
      </c>
      <c r="AS914" s="116"/>
      <c r="AT914" s="172"/>
      <c r="AU914" s="172"/>
      <c r="AV914" s="172"/>
      <c r="AW914" s="172"/>
      <c r="AX914" s="172"/>
      <c r="AY914" s="172"/>
      <c r="AZ914" s="172"/>
      <c r="BA914" s="172"/>
      <c r="BB914" s="171">
        <v>0</v>
      </c>
      <c r="BC914" s="172">
        <f t="shared" si="1820"/>
        <v>0</v>
      </c>
      <c r="BD914" s="171">
        <f t="shared" si="1821"/>
        <v>0</v>
      </c>
      <c r="BE914" s="116">
        <f>BF914+BI914</f>
        <v>0</v>
      </c>
      <c r="BF914" s="172"/>
      <c r="BG914" s="172"/>
      <c r="BH914" s="172"/>
      <c r="BI914" s="171">
        <v>0</v>
      </c>
      <c r="BJ914" s="116">
        <f t="shared" si="1822"/>
        <v>0</v>
      </c>
      <c r="BK914" s="172"/>
      <c r="BL914" s="172"/>
      <c r="BM914" s="171"/>
      <c r="BN914" s="116">
        <f t="shared" si="1823"/>
        <v>0</v>
      </c>
      <c r="BO914" s="172">
        <f t="shared" si="1824"/>
        <v>0</v>
      </c>
      <c r="BP914" s="172"/>
      <c r="BQ914" s="172"/>
      <c r="BR914" s="172">
        <f t="shared" si="1815"/>
        <v>0</v>
      </c>
      <c r="BS914" s="171">
        <f t="shared" si="1816"/>
        <v>0</v>
      </c>
      <c r="BT914" s="116"/>
      <c r="BU914" s="116">
        <f>BV914+BZ914</f>
        <v>0</v>
      </c>
      <c r="BV914" s="172"/>
      <c r="BW914" s="172"/>
      <c r="BX914" s="172"/>
      <c r="BY914" s="172"/>
      <c r="BZ914" s="171">
        <v>0</v>
      </c>
      <c r="CE914" s="695" t="e">
        <f t="shared" si="1689"/>
        <v>#DIV/0!</v>
      </c>
    </row>
    <row r="915" spans="1:83" s="25" customFormat="1" ht="54" hidden="1" customHeight="1" x14ac:dyDescent="0.25">
      <c r="B915" s="152" t="s">
        <v>148</v>
      </c>
      <c r="C915" s="119" t="s">
        <v>149</v>
      </c>
      <c r="D915" s="116">
        <f>E915+I915</f>
        <v>0</v>
      </c>
      <c r="E915" s="35"/>
      <c r="F915" s="35"/>
      <c r="G915" s="35"/>
      <c r="H915" s="35"/>
      <c r="I915" s="116">
        <v>0</v>
      </c>
      <c r="J915" s="116">
        <f>K915+Q915</f>
        <v>0</v>
      </c>
      <c r="K915" s="116">
        <f>M915+U915</f>
        <v>0</v>
      </c>
      <c r="L915" s="116"/>
      <c r="M915" s="172"/>
      <c r="N915" s="35"/>
      <c r="O915" s="35"/>
      <c r="P915" s="35"/>
      <c r="Q915" s="35"/>
      <c r="R915" s="35"/>
      <c r="S915" s="35"/>
      <c r="T915" s="35"/>
      <c r="U915" s="116">
        <v>0</v>
      </c>
      <c r="V915" s="89">
        <f t="shared" si="1817"/>
        <v>0</v>
      </c>
      <c r="W915" s="35"/>
      <c r="X915" s="35"/>
      <c r="Y915" s="35"/>
      <c r="Z915" s="89">
        <f t="shared" si="1818"/>
        <v>0</v>
      </c>
      <c r="AA915" s="89">
        <f t="shared" si="1812"/>
        <v>0</v>
      </c>
      <c r="AB915" s="89">
        <f t="shared" si="1813"/>
        <v>0</v>
      </c>
      <c r="AC915" s="89">
        <f t="shared" si="1814"/>
        <v>0</v>
      </c>
      <c r="AD915" s="19"/>
      <c r="AE915" s="905">
        <f>AG915+AO915</f>
        <v>0</v>
      </c>
      <c r="AF915" s="496"/>
      <c r="AG915" s="172"/>
      <c r="AH915" s="172"/>
      <c r="AI915" s="172"/>
      <c r="AJ915" s="172"/>
      <c r="AK915" s="172"/>
      <c r="AL915" s="172"/>
      <c r="AM915" s="172"/>
      <c r="AN915" s="172"/>
      <c r="AO915" s="171">
        <v>0</v>
      </c>
      <c r="AP915" s="116">
        <f t="shared" si="1819"/>
        <v>0</v>
      </c>
      <c r="AQ915" s="116"/>
      <c r="AR915" s="116">
        <f>AT915+BB915</f>
        <v>0</v>
      </c>
      <c r="AS915" s="116"/>
      <c r="AT915" s="172"/>
      <c r="AU915" s="172"/>
      <c r="AV915" s="172"/>
      <c r="AW915" s="172"/>
      <c r="AX915" s="172"/>
      <c r="AY915" s="172"/>
      <c r="AZ915" s="172"/>
      <c r="BA915" s="172"/>
      <c r="BB915" s="171">
        <v>0</v>
      </c>
      <c r="BC915" s="172">
        <f t="shared" si="1820"/>
        <v>0</v>
      </c>
      <c r="BD915" s="171">
        <f t="shared" si="1821"/>
        <v>0</v>
      </c>
      <c r="BE915" s="116">
        <f>BF915+BI915</f>
        <v>0</v>
      </c>
      <c r="BF915" s="172"/>
      <c r="BG915" s="172"/>
      <c r="BH915" s="172"/>
      <c r="BI915" s="171">
        <v>0</v>
      </c>
      <c r="BJ915" s="116">
        <f t="shared" si="1822"/>
        <v>0</v>
      </c>
      <c r="BK915" s="172"/>
      <c r="BL915" s="172"/>
      <c r="BM915" s="171"/>
      <c r="BN915" s="116">
        <f t="shared" si="1823"/>
        <v>0</v>
      </c>
      <c r="BO915" s="172">
        <f t="shared" si="1824"/>
        <v>0</v>
      </c>
      <c r="BP915" s="172"/>
      <c r="BQ915" s="172"/>
      <c r="BR915" s="172">
        <f t="shared" si="1815"/>
        <v>0</v>
      </c>
      <c r="BS915" s="171">
        <f t="shared" si="1816"/>
        <v>0</v>
      </c>
      <c r="BT915" s="116"/>
      <c r="BU915" s="116">
        <f>BV915+BZ915</f>
        <v>0</v>
      </c>
      <c r="BV915" s="172"/>
      <c r="BW915" s="172"/>
      <c r="BX915" s="172"/>
      <c r="BY915" s="172"/>
      <c r="BZ915" s="171">
        <v>0</v>
      </c>
      <c r="CE915" s="695" t="e">
        <f t="shared" si="1689"/>
        <v>#DIV/0!</v>
      </c>
    </row>
    <row r="916" spans="1:83" s="25" customFormat="1" ht="118.5" hidden="1" customHeight="1" x14ac:dyDescent="0.25">
      <c r="B916" s="228"/>
      <c r="C916" s="113" t="s">
        <v>150</v>
      </c>
      <c r="D916" s="116">
        <f>E916+I916</f>
        <v>0</v>
      </c>
      <c r="E916" s="35"/>
      <c r="F916" s="35"/>
      <c r="G916" s="35"/>
      <c r="H916" s="35"/>
      <c r="I916" s="116">
        <v>0</v>
      </c>
      <c r="J916" s="116">
        <f>K916+Q916</f>
        <v>0</v>
      </c>
      <c r="K916" s="116">
        <f>M916+U916</f>
        <v>0</v>
      </c>
      <c r="L916" s="116"/>
      <c r="M916" s="172"/>
      <c r="N916" s="35"/>
      <c r="O916" s="35"/>
      <c r="P916" s="35"/>
      <c r="Q916" s="35"/>
      <c r="R916" s="35"/>
      <c r="S916" s="35"/>
      <c r="T916" s="35"/>
      <c r="U916" s="116">
        <v>0</v>
      </c>
      <c r="V916" s="89">
        <f t="shared" si="1817"/>
        <v>0</v>
      </c>
      <c r="W916" s="35"/>
      <c r="X916" s="35"/>
      <c r="Y916" s="35"/>
      <c r="Z916" s="89">
        <f t="shared" si="1818"/>
        <v>0</v>
      </c>
      <c r="AA916" s="89">
        <f t="shared" si="1812"/>
        <v>0</v>
      </c>
      <c r="AB916" s="89">
        <f t="shared" si="1813"/>
        <v>0</v>
      </c>
      <c r="AC916" s="89">
        <f t="shared" si="1814"/>
        <v>0</v>
      </c>
      <c r="AD916" s="19"/>
      <c r="AE916" s="905">
        <f>AG916+AO916</f>
        <v>0</v>
      </c>
      <c r="AF916" s="496"/>
      <c r="AG916" s="172"/>
      <c r="AH916" s="172"/>
      <c r="AI916" s="172"/>
      <c r="AJ916" s="172"/>
      <c r="AK916" s="172"/>
      <c r="AL916" s="172"/>
      <c r="AM916" s="172"/>
      <c r="AN916" s="172"/>
      <c r="AO916" s="171">
        <v>0</v>
      </c>
      <c r="AP916" s="116">
        <f t="shared" si="1819"/>
        <v>0</v>
      </c>
      <c r="AQ916" s="116"/>
      <c r="AR916" s="116">
        <f>AT916+BB916</f>
        <v>0</v>
      </c>
      <c r="AS916" s="116"/>
      <c r="AT916" s="172"/>
      <c r="AU916" s="172"/>
      <c r="AV916" s="172"/>
      <c r="AW916" s="172"/>
      <c r="AX916" s="172"/>
      <c r="AY916" s="172"/>
      <c r="AZ916" s="172"/>
      <c r="BA916" s="172"/>
      <c r="BB916" s="171">
        <v>0</v>
      </c>
      <c r="BC916" s="172">
        <f t="shared" si="1820"/>
        <v>0</v>
      </c>
      <c r="BD916" s="171">
        <f t="shared" si="1821"/>
        <v>0</v>
      </c>
      <c r="BE916" s="116">
        <f>BF916+BI916</f>
        <v>0</v>
      </c>
      <c r="BF916" s="172"/>
      <c r="BG916" s="172"/>
      <c r="BH916" s="172"/>
      <c r="BI916" s="171">
        <v>0</v>
      </c>
      <c r="BJ916" s="116">
        <f t="shared" si="1822"/>
        <v>0</v>
      </c>
      <c r="BK916" s="172"/>
      <c r="BL916" s="172"/>
      <c r="BM916" s="171"/>
      <c r="BN916" s="116">
        <f t="shared" si="1823"/>
        <v>0</v>
      </c>
      <c r="BO916" s="172">
        <f t="shared" si="1824"/>
        <v>0</v>
      </c>
      <c r="BP916" s="172"/>
      <c r="BQ916" s="172"/>
      <c r="BR916" s="172">
        <f t="shared" si="1815"/>
        <v>0</v>
      </c>
      <c r="BS916" s="171">
        <f t="shared" si="1816"/>
        <v>0</v>
      </c>
      <c r="BT916" s="116"/>
      <c r="BU916" s="116">
        <f>BV916+BZ916</f>
        <v>0</v>
      </c>
      <c r="BV916" s="172"/>
      <c r="BW916" s="172"/>
      <c r="BX916" s="172"/>
      <c r="BY916" s="172"/>
      <c r="BZ916" s="171">
        <v>0</v>
      </c>
      <c r="CE916" s="695" t="e">
        <f t="shared" si="1689"/>
        <v>#DIV/0!</v>
      </c>
    </row>
    <row r="917" spans="1:83" s="25" customFormat="1" ht="118.5" hidden="1" customHeight="1" x14ac:dyDescent="0.25">
      <c r="B917" s="228"/>
      <c r="C917" s="113" t="s">
        <v>147</v>
      </c>
      <c r="D917" s="116"/>
      <c r="E917" s="35"/>
      <c r="F917" s="35"/>
      <c r="G917" s="35"/>
      <c r="H917" s="35"/>
      <c r="I917" s="116"/>
      <c r="J917" s="116"/>
      <c r="K917" s="116"/>
      <c r="L917" s="116"/>
      <c r="M917" s="172"/>
      <c r="N917" s="35"/>
      <c r="O917" s="35"/>
      <c r="P917" s="35"/>
      <c r="Q917" s="35"/>
      <c r="R917" s="35"/>
      <c r="S917" s="35"/>
      <c r="T917" s="35"/>
      <c r="U917" s="116"/>
      <c r="V917" s="89"/>
      <c r="W917" s="35"/>
      <c r="X917" s="35"/>
      <c r="Y917" s="35"/>
      <c r="Z917" s="89"/>
      <c r="AA917" s="89"/>
      <c r="AB917" s="89"/>
      <c r="AC917" s="89"/>
      <c r="AD917" s="19"/>
      <c r="AE917" s="905"/>
      <c r="AF917" s="496"/>
      <c r="AG917" s="172"/>
      <c r="AH917" s="172"/>
      <c r="AI917" s="172"/>
      <c r="AJ917" s="172"/>
      <c r="AK917" s="172"/>
      <c r="AL917" s="172"/>
      <c r="AM917" s="172"/>
      <c r="AN917" s="172"/>
      <c r="AO917" s="171"/>
      <c r="AP917" s="116"/>
      <c r="AQ917" s="116"/>
      <c r="AR917" s="116"/>
      <c r="AS917" s="116"/>
      <c r="AT917" s="172"/>
      <c r="AU917" s="172"/>
      <c r="AV917" s="172"/>
      <c r="AW917" s="172"/>
      <c r="AX917" s="172"/>
      <c r="AY917" s="172"/>
      <c r="AZ917" s="172"/>
      <c r="BA917" s="172"/>
      <c r="BB917" s="171"/>
      <c r="BC917" s="172"/>
      <c r="BD917" s="171"/>
      <c r="BE917" s="116"/>
      <c r="BF917" s="172"/>
      <c r="BG917" s="172"/>
      <c r="BH917" s="172"/>
      <c r="BI917" s="171"/>
      <c r="BJ917" s="116"/>
      <c r="BK917" s="172"/>
      <c r="BL917" s="172"/>
      <c r="BM917" s="171"/>
      <c r="BN917" s="116"/>
      <c r="BO917" s="172"/>
      <c r="BP917" s="172"/>
      <c r="BQ917" s="172"/>
      <c r="BR917" s="172"/>
      <c r="BS917" s="171"/>
      <c r="BT917" s="116"/>
      <c r="BU917" s="116"/>
      <c r="BV917" s="172"/>
      <c r="BW917" s="172"/>
      <c r="BX917" s="172"/>
      <c r="BY917" s="172"/>
      <c r="BZ917" s="171"/>
      <c r="CE917" s="695" t="e">
        <f t="shared" si="1689"/>
        <v>#DIV/0!</v>
      </c>
    </row>
    <row r="918" spans="1:83" s="361" customFormat="1" ht="71.25" hidden="1" customHeight="1" x14ac:dyDescent="0.25">
      <c r="B918" s="411" t="s">
        <v>336</v>
      </c>
      <c r="C918" s="412" t="s">
        <v>343</v>
      </c>
      <c r="D918" s="373">
        <f>SUM(E918:I918)</f>
        <v>0</v>
      </c>
      <c r="E918" s="373">
        <f t="shared" ref="E918:H918" si="1825">E919+E920</f>
        <v>0</v>
      </c>
      <c r="F918" s="373"/>
      <c r="G918" s="373">
        <f>G920</f>
        <v>0</v>
      </c>
      <c r="H918" s="373">
        <f t="shared" si="1825"/>
        <v>0</v>
      </c>
      <c r="I918" s="373">
        <f>I919+I920</f>
        <v>0</v>
      </c>
      <c r="J918" s="373">
        <f>J919+J920</f>
        <v>0</v>
      </c>
      <c r="K918" s="373">
        <f>SUM(M918:U918)</f>
        <v>0</v>
      </c>
      <c r="L918" s="695" t="e">
        <f t="shared" ref="L918" si="1826">K918/D918</f>
        <v>#DIV/0!</v>
      </c>
      <c r="M918" s="955">
        <f t="shared" ref="M918" si="1827">M919+M920</f>
        <v>0</v>
      </c>
      <c r="N918" s="373"/>
      <c r="O918" s="373"/>
      <c r="P918" s="373"/>
      <c r="Q918" s="373">
        <f>Q920</f>
        <v>0</v>
      </c>
      <c r="R918" s="373"/>
      <c r="S918" s="373">
        <f t="shared" ref="S918" si="1828">S919+S920</f>
        <v>0</v>
      </c>
      <c r="T918" s="373"/>
      <c r="U918" s="373">
        <f>U919+U920</f>
        <v>0</v>
      </c>
      <c r="V918" s="373"/>
      <c r="W918" s="373"/>
      <c r="X918" s="373"/>
      <c r="Y918" s="373"/>
      <c r="Z918" s="373"/>
      <c r="AA918" s="373"/>
      <c r="AB918" s="373"/>
      <c r="AC918" s="373"/>
      <c r="AD918" s="373"/>
      <c r="AE918" s="955">
        <f>AG918+AM918+AO918</f>
        <v>0</v>
      </c>
      <c r="AF918" s="695" t="e">
        <f t="shared" ref="AF918" si="1829">AE918/D918</f>
        <v>#DIV/0!</v>
      </c>
      <c r="AG918" s="955"/>
      <c r="AH918" s="373"/>
      <c r="AI918" s="373"/>
      <c r="AJ918" s="373"/>
      <c r="AK918" s="373"/>
      <c r="AL918" s="373"/>
      <c r="AM918" s="373">
        <f t="shared" ref="AM918" si="1830">AM919+AM920</f>
        <v>0</v>
      </c>
      <c r="AN918" s="373"/>
      <c r="AO918" s="373">
        <f>AO948</f>
        <v>0</v>
      </c>
      <c r="AP918" s="373">
        <f>AP948</f>
        <v>0</v>
      </c>
      <c r="AQ918" s="373"/>
      <c r="AR918" s="373">
        <f>AT918+AZ918+BB918</f>
        <v>0</v>
      </c>
      <c r="AS918" s="695" t="e">
        <f t="shared" ref="AS918" si="1831">AR918/D918</f>
        <v>#DIV/0!</v>
      </c>
      <c r="AT918" s="955">
        <f t="shared" ref="AT918" si="1832">AT919+AT920</f>
        <v>0</v>
      </c>
      <c r="AU918" s="695"/>
      <c r="AV918" s="373"/>
      <c r="AW918" s="695"/>
      <c r="AX918" s="955"/>
      <c r="AY918" s="373"/>
      <c r="AZ918" s="373">
        <f t="shared" ref="AZ918" si="1833">AZ919+AZ920</f>
        <v>0</v>
      </c>
      <c r="BA918" s="695"/>
      <c r="BB918" s="373">
        <f>BB948</f>
        <v>0</v>
      </c>
      <c r="BC918" s="373"/>
      <c r="BD918" s="373"/>
      <c r="BE918" s="373">
        <f>BF918+BH918+BI918</f>
        <v>0</v>
      </c>
      <c r="BF918" s="373">
        <f t="shared" ref="BF918" si="1834">BF919+BF920</f>
        <v>0</v>
      </c>
      <c r="BG918" s="373"/>
      <c r="BH918" s="373">
        <f t="shared" ref="BH918" si="1835">BH919+BH920</f>
        <v>0</v>
      </c>
      <c r="BI918" s="373">
        <f>BI919+BI920</f>
        <v>0</v>
      </c>
      <c r="BJ918" s="373"/>
      <c r="BK918" s="373"/>
      <c r="BL918" s="373"/>
      <c r="BM918" s="373"/>
      <c r="BN918" s="373">
        <f>BS918</f>
        <v>35034</v>
      </c>
      <c r="BO918" s="373"/>
      <c r="BP918" s="373"/>
      <c r="BQ918" s="373"/>
      <c r="BR918" s="373"/>
      <c r="BS918" s="373">
        <f>BS919+BS920</f>
        <v>35034</v>
      </c>
      <c r="BT918" s="373">
        <f>BT948</f>
        <v>0</v>
      </c>
      <c r="BU918" s="373">
        <f>BV918+BY918+BZ918</f>
        <v>35034</v>
      </c>
      <c r="BV918" s="373">
        <f t="shared" ref="BV918" si="1836">BV919+BV920</f>
        <v>0</v>
      </c>
      <c r="BW918" s="373"/>
      <c r="BX918" s="373"/>
      <c r="BY918" s="373">
        <f t="shared" ref="BY918" si="1837">BY919+BY920</f>
        <v>0</v>
      </c>
      <c r="BZ918" s="373">
        <f>BZ919+BZ920</f>
        <v>35034</v>
      </c>
      <c r="CE918" s="695" t="e">
        <f t="shared" si="1689"/>
        <v>#DIV/0!</v>
      </c>
    </row>
    <row r="919" spans="1:83" s="23" customFormat="1" ht="43.5" hidden="1" customHeight="1" x14ac:dyDescent="0.25">
      <c r="B919" s="418"/>
      <c r="C919" s="469" t="s">
        <v>32</v>
      </c>
      <c r="D919" s="436">
        <f t="shared" ref="D919" si="1838">E919+H919+I919</f>
        <v>0</v>
      </c>
      <c r="E919" s="489">
        <f t="shared" ref="E919:H919" si="1839">E935</f>
        <v>0</v>
      </c>
      <c r="F919" s="505"/>
      <c r="G919" s="489">
        <f>G935</f>
        <v>0</v>
      </c>
      <c r="H919" s="489">
        <f t="shared" si="1839"/>
        <v>0</v>
      </c>
      <c r="I919" s="489">
        <f>I949</f>
        <v>0</v>
      </c>
      <c r="J919" s="436">
        <f>U919-I919</f>
        <v>0</v>
      </c>
      <c r="K919" s="578">
        <f t="shared" ref="K919" si="1840">M919+S919+U919</f>
        <v>0</v>
      </c>
      <c r="L919" s="683"/>
      <c r="M919" s="176">
        <f t="shared" ref="M919" si="1841">M935</f>
        <v>0</v>
      </c>
      <c r="N919" s="683"/>
      <c r="O919" s="517"/>
      <c r="P919" s="683"/>
      <c r="Q919" s="478">
        <f>Q935</f>
        <v>0</v>
      </c>
      <c r="R919" s="683"/>
      <c r="S919" s="436">
        <f t="shared" ref="S919" si="1842">S935</f>
        <v>0</v>
      </c>
      <c r="T919" s="683"/>
      <c r="U919" s="436">
        <f>U949</f>
        <v>0</v>
      </c>
      <c r="V919" s="436">
        <f t="shared" ref="V919" si="1843">W919+X919+Y919</f>
        <v>0</v>
      </c>
      <c r="W919" s="469">
        <f>W922</f>
        <v>0</v>
      </c>
      <c r="X919" s="469"/>
      <c r="Y919" s="469">
        <f>Y922</f>
        <v>0</v>
      </c>
      <c r="Z919" s="469">
        <f t="shared" ref="Z919" si="1844">AA919+AB919+AC919</f>
        <v>0</v>
      </c>
      <c r="AA919" s="436">
        <f>AA922</f>
        <v>0</v>
      </c>
      <c r="AB919" s="436">
        <f t="shared" ref="AB919:AC919" si="1845">AB922</f>
        <v>0</v>
      </c>
      <c r="AC919" s="436">
        <f t="shared" si="1845"/>
        <v>0</v>
      </c>
      <c r="AD919" s="683"/>
      <c r="AE919" s="176">
        <f t="shared" ref="AE919:AE920" si="1846">AG919+AM919+AO919</f>
        <v>0</v>
      </c>
      <c r="AF919" s="683"/>
      <c r="AG919" s="176"/>
      <c r="AH919" s="683"/>
      <c r="AI919" s="517"/>
      <c r="AJ919" s="683"/>
      <c r="AK919" s="489"/>
      <c r="AL919" s="683"/>
      <c r="AM919" s="489">
        <f t="shared" ref="AM919" si="1847">AM935</f>
        <v>0</v>
      </c>
      <c r="AN919" s="683"/>
      <c r="AO919" s="489">
        <f>AO949</f>
        <v>0</v>
      </c>
      <c r="AP919" s="436">
        <f>BB919-AO919</f>
        <v>0</v>
      </c>
      <c r="AQ919" s="683"/>
      <c r="AR919" s="578">
        <f t="shared" ref="AR919:AR920" si="1848">AT919+AZ919+BB919</f>
        <v>0</v>
      </c>
      <c r="AS919" s="683"/>
      <c r="AT919" s="176">
        <f t="shared" ref="AT919" si="1849">AT935</f>
        <v>0</v>
      </c>
      <c r="AU919" s="683"/>
      <c r="AV919" s="517"/>
      <c r="AW919" s="683"/>
      <c r="AX919" s="176"/>
      <c r="AY919" s="683"/>
      <c r="AZ919" s="436">
        <f t="shared" ref="AZ919" si="1850">AZ935</f>
        <v>0</v>
      </c>
      <c r="BA919" s="683"/>
      <c r="BB919" s="436">
        <f>AO919</f>
        <v>0</v>
      </c>
      <c r="BC919" s="436"/>
      <c r="BD919" s="436"/>
      <c r="BE919" s="443">
        <f t="shared" ref="BE919:BE920" si="1851">BF919+BH919+BI919</f>
        <v>0</v>
      </c>
      <c r="BF919" s="436">
        <f t="shared" ref="BF919:BH919" si="1852">BF935</f>
        <v>0</v>
      </c>
      <c r="BG919" s="436"/>
      <c r="BH919" s="436">
        <f t="shared" si="1852"/>
        <v>0</v>
      </c>
      <c r="BI919" s="436">
        <f>BI935</f>
        <v>0</v>
      </c>
      <c r="BJ919" s="436"/>
      <c r="BK919" s="436"/>
      <c r="BL919" s="436"/>
      <c r="BM919" s="436"/>
      <c r="BN919" s="436">
        <f>BS919</f>
        <v>19619</v>
      </c>
      <c r="BO919" s="436"/>
      <c r="BP919" s="517"/>
      <c r="BQ919" s="469"/>
      <c r="BR919" s="436"/>
      <c r="BS919" s="483">
        <f>BS949</f>
        <v>19619</v>
      </c>
      <c r="BT919" s="436">
        <v>0</v>
      </c>
      <c r="BU919" s="609">
        <f t="shared" ref="BU919:BU920" si="1853">BV919+BY919+BZ919</f>
        <v>19619</v>
      </c>
      <c r="BV919" s="566">
        <f t="shared" ref="BV919" si="1854">BV935</f>
        <v>0</v>
      </c>
      <c r="BW919" s="566"/>
      <c r="BX919" s="436"/>
      <c r="BY919" s="436">
        <f t="shared" ref="BY919" si="1855">BY935</f>
        <v>0</v>
      </c>
      <c r="BZ919" s="436">
        <f>BZ949</f>
        <v>19619</v>
      </c>
      <c r="CE919" s="695" t="e">
        <f t="shared" si="1689"/>
        <v>#DIV/0!</v>
      </c>
    </row>
    <row r="920" spans="1:83" s="146" customFormat="1" ht="56.25" hidden="1" customHeight="1" x14ac:dyDescent="0.25">
      <c r="B920" s="413"/>
      <c r="C920" s="470" t="s">
        <v>285</v>
      </c>
      <c r="D920" s="389">
        <f>SUM(E920:I920)</f>
        <v>0</v>
      </c>
      <c r="E920" s="491">
        <f>E928+E950</f>
        <v>0</v>
      </c>
      <c r="F920" s="504"/>
      <c r="G920" s="491">
        <f>G929+G943</f>
        <v>0</v>
      </c>
      <c r="H920" s="491">
        <f>H928+H950</f>
        <v>0</v>
      </c>
      <c r="I920" s="491">
        <f>I928+I950</f>
        <v>0</v>
      </c>
      <c r="J920" s="389">
        <f>J928+J950</f>
        <v>0</v>
      </c>
      <c r="K920" s="575">
        <f>SUM(M920:U920)</f>
        <v>0</v>
      </c>
      <c r="L920" s="683"/>
      <c r="M920" s="166">
        <f>M928+M950</f>
        <v>0</v>
      </c>
      <c r="N920" s="683"/>
      <c r="O920" s="519"/>
      <c r="P920" s="683"/>
      <c r="Q920" s="479">
        <f>Q929+Q943</f>
        <v>0</v>
      </c>
      <c r="R920" s="683"/>
      <c r="S920" s="435">
        <f t="shared" ref="S920:AC920" si="1856">S928+S950</f>
        <v>0</v>
      </c>
      <c r="T920" s="683"/>
      <c r="U920" s="435">
        <f t="shared" si="1856"/>
        <v>0</v>
      </c>
      <c r="V920" s="389">
        <f t="shared" si="1856"/>
        <v>0</v>
      </c>
      <c r="W920" s="470">
        <f t="shared" si="1856"/>
        <v>0</v>
      </c>
      <c r="X920" s="470">
        <f t="shared" si="1856"/>
        <v>0</v>
      </c>
      <c r="Y920" s="470">
        <f t="shared" si="1856"/>
        <v>0</v>
      </c>
      <c r="Z920" s="470" t="e">
        <f t="shared" si="1856"/>
        <v>#REF!</v>
      </c>
      <c r="AA920" s="389" t="e">
        <f t="shared" si="1856"/>
        <v>#REF!</v>
      </c>
      <c r="AB920" s="389">
        <f t="shared" si="1856"/>
        <v>0</v>
      </c>
      <c r="AC920" s="389">
        <f t="shared" si="1856"/>
        <v>0</v>
      </c>
      <c r="AD920" s="683"/>
      <c r="AE920" s="166">
        <f t="shared" si="1846"/>
        <v>0</v>
      </c>
      <c r="AF920" s="683"/>
      <c r="AG920" s="166"/>
      <c r="AH920" s="683"/>
      <c r="AI920" s="519"/>
      <c r="AJ920" s="683"/>
      <c r="AK920" s="491"/>
      <c r="AL920" s="683"/>
      <c r="AM920" s="491">
        <f t="shared" ref="AM920" si="1857">AM925+AM936</f>
        <v>0</v>
      </c>
      <c r="AN920" s="683"/>
      <c r="AO920" s="491">
        <f>AO928+AO950</f>
        <v>0</v>
      </c>
      <c r="AP920" s="435">
        <f>BB920-AO920</f>
        <v>0</v>
      </c>
      <c r="AQ920" s="683"/>
      <c r="AR920" s="575">
        <f t="shared" si="1848"/>
        <v>0</v>
      </c>
      <c r="AS920" s="683"/>
      <c r="AT920" s="166">
        <f t="shared" ref="AT920" si="1858">AT925+AT936</f>
        <v>0</v>
      </c>
      <c r="AU920" s="683"/>
      <c r="AV920" s="519"/>
      <c r="AW920" s="683"/>
      <c r="AX920" s="166"/>
      <c r="AY920" s="683"/>
      <c r="AZ920" s="435">
        <f t="shared" ref="AZ920" si="1859">AZ925+AZ936</f>
        <v>0</v>
      </c>
      <c r="BA920" s="683"/>
      <c r="BB920" s="435">
        <f>AO920</f>
        <v>0</v>
      </c>
      <c r="BC920" s="394"/>
      <c r="BD920" s="394"/>
      <c r="BE920" s="444">
        <f t="shared" si="1851"/>
        <v>0</v>
      </c>
      <c r="BF920" s="389">
        <f t="shared" ref="BF920:BH920" si="1860">BF925+BF936</f>
        <v>0</v>
      </c>
      <c r="BG920" s="389"/>
      <c r="BH920" s="389">
        <f t="shared" si="1860"/>
        <v>0</v>
      </c>
      <c r="BI920" s="389">
        <f>BI925+BI936</f>
        <v>0</v>
      </c>
      <c r="BJ920" s="394"/>
      <c r="BK920" s="394"/>
      <c r="BL920" s="394"/>
      <c r="BM920" s="394"/>
      <c r="BN920" s="394">
        <f>BS920</f>
        <v>15415</v>
      </c>
      <c r="BO920" s="394"/>
      <c r="BP920" s="516"/>
      <c r="BQ920" s="474"/>
      <c r="BR920" s="394"/>
      <c r="BS920" s="482">
        <f>BS928+BS950</f>
        <v>15415</v>
      </c>
      <c r="BT920" s="435">
        <f>BT928+BT950</f>
        <v>0</v>
      </c>
      <c r="BU920" s="608">
        <f t="shared" si="1853"/>
        <v>15415</v>
      </c>
      <c r="BV920" s="565">
        <f t="shared" ref="BV920" si="1861">BV925+BV936</f>
        <v>0</v>
      </c>
      <c r="BW920" s="565"/>
      <c r="BX920" s="435"/>
      <c r="BY920" s="435">
        <f t="shared" ref="BY920" si="1862">BY925+BY936</f>
        <v>0</v>
      </c>
      <c r="BZ920" s="435">
        <f>BZ928+BZ950</f>
        <v>15415</v>
      </c>
      <c r="CE920" s="695" t="e">
        <f t="shared" si="1689"/>
        <v>#DIV/0!</v>
      </c>
    </row>
    <row r="921" spans="1:83" s="374" customFormat="1" ht="201" hidden="1" customHeight="1" x14ac:dyDescent="0.25">
      <c r="B921" s="410">
        <v>1</v>
      </c>
      <c r="C921" s="415" t="s">
        <v>371</v>
      </c>
      <c r="D921" s="376">
        <f>E921+G921</f>
        <v>0</v>
      </c>
      <c r="E921" s="368">
        <f>E925</f>
        <v>0</v>
      </c>
      <c r="F921" s="368"/>
      <c r="G921" s="368">
        <f>G925</f>
        <v>0</v>
      </c>
      <c r="H921" s="371"/>
      <c r="I921" s="371"/>
      <c r="J921" s="376">
        <f>K921</f>
        <v>0</v>
      </c>
      <c r="K921" s="575">
        <f>M921+Q921</f>
        <v>0</v>
      </c>
      <c r="L921" s="683"/>
      <c r="M921" s="369">
        <f>M925</f>
        <v>0</v>
      </c>
      <c r="N921" s="697"/>
      <c r="O921" s="368"/>
      <c r="P921" s="697"/>
      <c r="Q921" s="368">
        <f>Q925</f>
        <v>0</v>
      </c>
      <c r="R921" s="697"/>
      <c r="S921" s="371"/>
      <c r="T921" s="708"/>
      <c r="U921" s="371"/>
      <c r="V921" s="368">
        <f t="shared" si="1817"/>
        <v>79865.937000000005</v>
      </c>
      <c r="W921" s="368">
        <f>W929</f>
        <v>79865.937000000005</v>
      </c>
      <c r="X921" s="371"/>
      <c r="Y921" s="371"/>
      <c r="Z921" s="368">
        <f t="shared" si="1818"/>
        <v>79865.937000000005</v>
      </c>
      <c r="AA921" s="368">
        <f>AA929</f>
        <v>79865.937000000005</v>
      </c>
      <c r="AB921" s="368">
        <f>H921</f>
        <v>0</v>
      </c>
      <c r="AC921" s="377">
        <f>I921</f>
        <v>0</v>
      </c>
      <c r="AD921" s="714"/>
      <c r="AE921" s="900">
        <f>AG921</f>
        <v>0</v>
      </c>
      <c r="AF921" s="263"/>
      <c r="AG921" s="369">
        <f>AG925</f>
        <v>0</v>
      </c>
      <c r="AH921" s="697"/>
      <c r="AI921" s="368"/>
      <c r="AJ921" s="697"/>
      <c r="AK921" s="368"/>
      <c r="AL921" s="697"/>
      <c r="AM921" s="371"/>
      <c r="AN921" s="708"/>
      <c r="AO921" s="371"/>
      <c r="AP921" s="376">
        <f t="shared" si="1819"/>
        <v>0</v>
      </c>
      <c r="AQ921" s="421"/>
      <c r="AR921" s="581">
        <f>AT921</f>
        <v>0</v>
      </c>
      <c r="AS921" s="683"/>
      <c r="AT921" s="240">
        <f>AT925</f>
        <v>0</v>
      </c>
      <c r="AU921" s="114"/>
      <c r="AV921" s="111"/>
      <c r="AW921" s="114"/>
      <c r="AX921" s="369"/>
      <c r="AY921" s="697"/>
      <c r="AZ921" s="371"/>
      <c r="BA921" s="708"/>
      <c r="BB921" s="371"/>
      <c r="BC921" s="371">
        <f t="shared" si="1820"/>
        <v>0</v>
      </c>
      <c r="BD921" s="371">
        <f t="shared" si="1821"/>
        <v>0</v>
      </c>
      <c r="BE921" s="447">
        <f>BF921</f>
        <v>0</v>
      </c>
      <c r="BF921" s="368">
        <f>BF925</f>
        <v>0</v>
      </c>
      <c r="BG921" s="368"/>
      <c r="BH921" s="371"/>
      <c r="BI921" s="371"/>
      <c r="BJ921" s="376">
        <f t="shared" ref="BJ921:BJ922" si="1863">BK921+BL921+BM921</f>
        <v>0</v>
      </c>
      <c r="BK921" s="368"/>
      <c r="BL921" s="371"/>
      <c r="BM921" s="371"/>
      <c r="BN921" s="376">
        <f t="shared" ref="BN921:BN922" si="1864">BO921+BR921+BS921</f>
        <v>0</v>
      </c>
      <c r="BO921" s="368">
        <f t="shared" ref="BO921:BO922" si="1865">BF921</f>
        <v>0</v>
      </c>
      <c r="BP921" s="368"/>
      <c r="BQ921" s="368"/>
      <c r="BR921" s="371">
        <f t="shared" ref="BR921:BR922" si="1866">BH921</f>
        <v>0</v>
      </c>
      <c r="BS921" s="371">
        <f t="shared" ref="BS921:BS922" si="1867">BI921</f>
        <v>0</v>
      </c>
      <c r="BT921" s="376"/>
      <c r="BU921" s="376">
        <f>BV921</f>
        <v>0</v>
      </c>
      <c r="BV921" s="376">
        <f>BV925</f>
        <v>0</v>
      </c>
      <c r="BW921" s="568"/>
      <c r="BX921" s="368"/>
      <c r="BY921" s="371"/>
      <c r="BZ921" s="371"/>
      <c r="CE921" s="695" t="e">
        <f t="shared" si="1689"/>
        <v>#DIV/0!</v>
      </c>
    </row>
    <row r="922" spans="1:83" s="37" customFormat="1" ht="75" hidden="1" customHeight="1" x14ac:dyDescent="0.25">
      <c r="B922" s="152"/>
      <c r="C922" s="119" t="s">
        <v>152</v>
      </c>
      <c r="D922" s="31"/>
      <c r="E922" s="35"/>
      <c r="F922" s="35"/>
      <c r="G922" s="35"/>
      <c r="H922" s="35"/>
      <c r="I922" s="35"/>
      <c r="J922" s="106">
        <f>K922</f>
        <v>0</v>
      </c>
      <c r="K922" s="31"/>
      <c r="L922" s="31"/>
      <c r="M922" s="172"/>
      <c r="N922" s="35"/>
      <c r="O922" s="35"/>
      <c r="P922" s="35"/>
      <c r="Q922" s="35"/>
      <c r="R922" s="35"/>
      <c r="S922" s="35"/>
      <c r="T922" s="35"/>
      <c r="U922" s="35"/>
      <c r="V922" s="89">
        <f t="shared" si="1817"/>
        <v>0</v>
      </c>
      <c r="W922" s="35"/>
      <c r="X922" s="35"/>
      <c r="Y922" s="35"/>
      <c r="Z922" s="89">
        <f t="shared" si="1818"/>
        <v>0</v>
      </c>
      <c r="AA922" s="89">
        <f>E922</f>
        <v>0</v>
      </c>
      <c r="AB922" s="89">
        <f>H922</f>
        <v>0</v>
      </c>
      <c r="AC922" s="89">
        <f>I922</f>
        <v>0</v>
      </c>
      <c r="AD922" s="19"/>
      <c r="AE922" s="867"/>
      <c r="AF922" s="294"/>
      <c r="AG922" s="172"/>
      <c r="AH922" s="35"/>
      <c r="AI922" s="35"/>
      <c r="AJ922" s="35"/>
      <c r="AK922" s="35"/>
      <c r="AL922" s="35"/>
      <c r="AM922" s="35"/>
      <c r="AN922" s="35"/>
      <c r="AO922" s="35"/>
      <c r="AP922" s="31">
        <f t="shared" si="1819"/>
        <v>0</v>
      </c>
      <c r="AQ922" s="31"/>
      <c r="AR922" s="31"/>
      <c r="AS922" s="31"/>
      <c r="AT922" s="172"/>
      <c r="AU922" s="35"/>
      <c r="AV922" s="35"/>
      <c r="AW922" s="35"/>
      <c r="AX922" s="172"/>
      <c r="AY922" s="35"/>
      <c r="AZ922" s="35"/>
      <c r="BA922" s="35"/>
      <c r="BB922" s="35"/>
      <c r="BC922" s="35">
        <f t="shared" si="1820"/>
        <v>0</v>
      </c>
      <c r="BD922" s="35">
        <f t="shared" si="1821"/>
        <v>0</v>
      </c>
      <c r="BE922" s="31"/>
      <c r="BF922" s="35"/>
      <c r="BG922" s="35"/>
      <c r="BH922" s="35"/>
      <c r="BI922" s="35"/>
      <c r="BJ922" s="31">
        <f t="shared" si="1863"/>
        <v>0</v>
      </c>
      <c r="BK922" s="35"/>
      <c r="BL922" s="35"/>
      <c r="BM922" s="35"/>
      <c r="BN922" s="31">
        <f t="shared" si="1864"/>
        <v>0</v>
      </c>
      <c r="BO922" s="35">
        <f t="shared" si="1865"/>
        <v>0</v>
      </c>
      <c r="BP922" s="35"/>
      <c r="BQ922" s="35"/>
      <c r="BR922" s="35">
        <f t="shared" si="1866"/>
        <v>0</v>
      </c>
      <c r="BS922" s="35">
        <f t="shared" si="1867"/>
        <v>0</v>
      </c>
      <c r="BT922" s="31"/>
      <c r="BU922" s="31"/>
      <c r="BV922" s="31"/>
      <c r="BW922" s="31"/>
      <c r="BX922" s="35"/>
      <c r="BY922" s="35"/>
      <c r="BZ922" s="35"/>
      <c r="CE922" s="695" t="e">
        <f t="shared" si="1689"/>
        <v>#DIV/0!</v>
      </c>
    </row>
    <row r="923" spans="1:83" s="37" customFormat="1" ht="132.75" hidden="1" customHeight="1" x14ac:dyDescent="0.25">
      <c r="B923" s="152">
        <v>1</v>
      </c>
      <c r="C923" s="119" t="s">
        <v>315</v>
      </c>
      <c r="D923" s="31"/>
      <c r="E923" s="35"/>
      <c r="F923" s="35"/>
      <c r="G923" s="35"/>
      <c r="H923" s="35"/>
      <c r="I923" s="35"/>
      <c r="J923" s="106"/>
      <c r="K923" s="31"/>
      <c r="L923" s="31"/>
      <c r="M923" s="172"/>
      <c r="N923" s="35"/>
      <c r="O923" s="35"/>
      <c r="P923" s="35"/>
      <c r="Q923" s="35"/>
      <c r="R923" s="35"/>
      <c r="S923" s="35"/>
      <c r="T923" s="35"/>
      <c r="U923" s="35"/>
      <c r="V923" s="89"/>
      <c r="W923" s="35"/>
      <c r="X923" s="35"/>
      <c r="Y923" s="35"/>
      <c r="Z923" s="89"/>
      <c r="AA923" s="89"/>
      <c r="AB923" s="89"/>
      <c r="AC923" s="89"/>
      <c r="AD923" s="19"/>
      <c r="AE923" s="867"/>
      <c r="AF923" s="294"/>
      <c r="AG923" s="172"/>
      <c r="AH923" s="35"/>
      <c r="AI923" s="35"/>
      <c r="AJ923" s="35"/>
      <c r="AK923" s="35"/>
      <c r="AL923" s="35"/>
      <c r="AM923" s="35"/>
      <c r="AN923" s="35"/>
      <c r="AO923" s="35"/>
      <c r="AP923" s="31"/>
      <c r="AQ923" s="31"/>
      <c r="AR923" s="31"/>
      <c r="AS923" s="31"/>
      <c r="AT923" s="172"/>
      <c r="AU923" s="35"/>
      <c r="AV923" s="35"/>
      <c r="AW923" s="35"/>
      <c r="AX923" s="172"/>
      <c r="AY923" s="35"/>
      <c r="AZ923" s="35"/>
      <c r="BA923" s="35"/>
      <c r="BB923" s="35"/>
      <c r="BC923" s="35"/>
      <c r="BD923" s="35"/>
      <c r="BE923" s="31"/>
      <c r="BF923" s="35"/>
      <c r="BG923" s="35"/>
      <c r="BH923" s="35"/>
      <c r="BI923" s="35"/>
      <c r="BJ923" s="31"/>
      <c r="BK923" s="35"/>
      <c r="BL923" s="35"/>
      <c r="BM923" s="35"/>
      <c r="BN923" s="31"/>
      <c r="BO923" s="35"/>
      <c r="BP923" s="35"/>
      <c r="BQ923" s="35"/>
      <c r="BR923" s="35"/>
      <c r="BS923" s="35"/>
      <c r="BT923" s="31"/>
      <c r="BU923" s="31"/>
      <c r="BV923" s="31"/>
      <c r="BW923" s="31"/>
      <c r="BX923" s="35"/>
      <c r="BY923" s="35"/>
      <c r="BZ923" s="35"/>
      <c r="CE923" s="695" t="e">
        <f t="shared" si="1689"/>
        <v>#DIV/0!</v>
      </c>
    </row>
    <row r="924" spans="1:83" s="37" customFormat="1" ht="133.5" hidden="1" customHeight="1" x14ac:dyDescent="0.25">
      <c r="B924" s="152">
        <v>2</v>
      </c>
      <c r="C924" s="119" t="s">
        <v>314</v>
      </c>
      <c r="D924" s="31"/>
      <c r="E924" s="35"/>
      <c r="F924" s="35"/>
      <c r="G924" s="35"/>
      <c r="H924" s="35"/>
      <c r="I924" s="35"/>
      <c r="J924" s="106"/>
      <c r="K924" s="31"/>
      <c r="L924" s="31"/>
      <c r="M924" s="172"/>
      <c r="N924" s="35"/>
      <c r="O924" s="35"/>
      <c r="P924" s="35"/>
      <c r="Q924" s="35"/>
      <c r="R924" s="35"/>
      <c r="S924" s="35"/>
      <c r="T924" s="35"/>
      <c r="U924" s="35"/>
      <c r="V924" s="89"/>
      <c r="W924" s="35"/>
      <c r="X924" s="35"/>
      <c r="Y924" s="35"/>
      <c r="Z924" s="89"/>
      <c r="AA924" s="89"/>
      <c r="AB924" s="89"/>
      <c r="AC924" s="89"/>
      <c r="AD924" s="19"/>
      <c r="AE924" s="867"/>
      <c r="AF924" s="294"/>
      <c r="AG924" s="172"/>
      <c r="AH924" s="35"/>
      <c r="AI924" s="35"/>
      <c r="AJ924" s="35"/>
      <c r="AK924" s="35"/>
      <c r="AL924" s="35"/>
      <c r="AM924" s="35"/>
      <c r="AN924" s="35"/>
      <c r="AO924" s="35"/>
      <c r="AP924" s="31"/>
      <c r="AQ924" s="31"/>
      <c r="AR924" s="31"/>
      <c r="AS924" s="31"/>
      <c r="AT924" s="172"/>
      <c r="AU924" s="35"/>
      <c r="AV924" s="35"/>
      <c r="AW924" s="35"/>
      <c r="AX924" s="172"/>
      <c r="AY924" s="35"/>
      <c r="AZ924" s="35"/>
      <c r="BA924" s="35"/>
      <c r="BB924" s="35"/>
      <c r="BC924" s="35"/>
      <c r="BD924" s="35"/>
      <c r="BE924" s="31"/>
      <c r="BF924" s="35"/>
      <c r="BG924" s="35"/>
      <c r="BH924" s="35"/>
      <c r="BI924" s="35"/>
      <c r="BJ924" s="31"/>
      <c r="BK924" s="35"/>
      <c r="BL924" s="35"/>
      <c r="BM924" s="35"/>
      <c r="BN924" s="31"/>
      <c r="BO924" s="35"/>
      <c r="BP924" s="35"/>
      <c r="BQ924" s="35"/>
      <c r="BR924" s="35"/>
      <c r="BS924" s="35"/>
      <c r="BT924" s="31"/>
      <c r="BU924" s="31"/>
      <c r="BV924" s="31"/>
      <c r="BW924" s="31"/>
      <c r="BX924" s="35"/>
      <c r="BY924" s="35"/>
      <c r="BZ924" s="35"/>
      <c r="CE924" s="695" t="e">
        <f t="shared" si="1689"/>
        <v>#DIV/0!</v>
      </c>
    </row>
    <row r="925" spans="1:83" s="146" customFormat="1" ht="67.5" hidden="1" customHeight="1" x14ac:dyDescent="0.25">
      <c r="B925" s="413"/>
      <c r="C925" s="470" t="s">
        <v>285</v>
      </c>
      <c r="D925" s="389">
        <f>E925+G925</f>
        <v>0</v>
      </c>
      <c r="E925" s="491">
        <f>E929</f>
        <v>0</v>
      </c>
      <c r="F925" s="504"/>
      <c r="G925" s="491">
        <f>G929</f>
        <v>0</v>
      </c>
      <c r="H925" s="491">
        <f t="shared" ref="H925:I925" si="1868">H930</f>
        <v>0</v>
      </c>
      <c r="I925" s="491">
        <f t="shared" si="1868"/>
        <v>0</v>
      </c>
      <c r="J925" s="394"/>
      <c r="K925" s="575">
        <f>M925+Q925</f>
        <v>0</v>
      </c>
      <c r="L925" s="683"/>
      <c r="M925" s="166">
        <f>M929</f>
        <v>0</v>
      </c>
      <c r="N925" s="683"/>
      <c r="O925" s="519"/>
      <c r="P925" s="683"/>
      <c r="Q925" s="435">
        <f>Q929</f>
        <v>0</v>
      </c>
      <c r="R925" s="683"/>
      <c r="S925" s="435">
        <f t="shared" ref="S925:U925" si="1869">S930</f>
        <v>0</v>
      </c>
      <c r="T925" s="683"/>
      <c r="U925" s="435">
        <f t="shared" si="1869"/>
        <v>0</v>
      </c>
      <c r="V925" s="389">
        <f t="shared" ref="V925" si="1870">W925+X925+Y925</f>
        <v>0</v>
      </c>
      <c r="W925" s="470">
        <f>W930</f>
        <v>0</v>
      </c>
      <c r="X925" s="474"/>
      <c r="Y925" s="470">
        <f>Y930</f>
        <v>0</v>
      </c>
      <c r="Z925" s="470">
        <f t="shared" ref="Z925" si="1871">AA925+AB925+AC925</f>
        <v>0</v>
      </c>
      <c r="AA925" s="389">
        <f>AA930</f>
        <v>0</v>
      </c>
      <c r="AB925" s="389">
        <f t="shared" ref="AB925:AC925" si="1872">AB930</f>
        <v>0</v>
      </c>
      <c r="AC925" s="389">
        <f t="shared" si="1872"/>
        <v>0</v>
      </c>
      <c r="AD925" s="683"/>
      <c r="AE925" s="866">
        <f t="shared" ref="AE925" si="1873">AG925+AM925+AO925</f>
        <v>0</v>
      </c>
      <c r="AF925" s="263"/>
      <c r="AG925" s="166">
        <f>AG929</f>
        <v>0</v>
      </c>
      <c r="AH925" s="683"/>
      <c r="AI925" s="519"/>
      <c r="AJ925" s="683"/>
      <c r="AK925" s="491"/>
      <c r="AL925" s="683"/>
      <c r="AM925" s="491">
        <f t="shared" ref="AM925:AO925" si="1874">AM930</f>
        <v>0</v>
      </c>
      <c r="AN925" s="683"/>
      <c r="AO925" s="491">
        <f t="shared" si="1874"/>
        <v>0</v>
      </c>
      <c r="AP925" s="394"/>
      <c r="AQ925" s="683"/>
      <c r="AR925" s="575">
        <f t="shared" ref="AR925" si="1875">AT925+AZ925+BB925</f>
        <v>0</v>
      </c>
      <c r="AS925" s="683"/>
      <c r="AT925" s="166">
        <f>AT929</f>
        <v>0</v>
      </c>
      <c r="AU925" s="683"/>
      <c r="AV925" s="519"/>
      <c r="AW925" s="683"/>
      <c r="AX925" s="166"/>
      <c r="AY925" s="683"/>
      <c r="AZ925" s="435">
        <f t="shared" ref="AZ925:BB925" si="1876">AZ930</f>
        <v>0</v>
      </c>
      <c r="BA925" s="683"/>
      <c r="BB925" s="435">
        <f t="shared" si="1876"/>
        <v>0</v>
      </c>
      <c r="BC925" s="394"/>
      <c r="BD925" s="394"/>
      <c r="BE925" s="444">
        <f t="shared" ref="BE925" si="1877">BF925+BH925+BI925</f>
        <v>0</v>
      </c>
      <c r="BF925" s="389">
        <f>BF929</f>
        <v>0</v>
      </c>
      <c r="BG925" s="389"/>
      <c r="BH925" s="389">
        <f t="shared" ref="BH925:BI925" si="1878">BH930</f>
        <v>0</v>
      </c>
      <c r="BI925" s="389">
        <f t="shared" si="1878"/>
        <v>0</v>
      </c>
      <c r="BJ925" s="394"/>
      <c r="BK925" s="394"/>
      <c r="BL925" s="394"/>
      <c r="BM925" s="394"/>
      <c r="BN925" s="394"/>
      <c r="BO925" s="394"/>
      <c r="BP925" s="516"/>
      <c r="BQ925" s="474"/>
      <c r="BR925" s="394"/>
      <c r="BS925" s="394"/>
      <c r="BT925" s="438"/>
      <c r="BU925" s="610">
        <f t="shared" ref="BU925" si="1879">BV925+BY925+BZ925</f>
        <v>0</v>
      </c>
      <c r="BV925" s="567">
        <f>BV929</f>
        <v>0</v>
      </c>
      <c r="BW925" s="565"/>
      <c r="BX925" s="435"/>
      <c r="BY925" s="435">
        <f t="shared" ref="BY925:BZ925" si="1880">BY930</f>
        <v>0</v>
      </c>
      <c r="BZ925" s="435">
        <f t="shared" si="1880"/>
        <v>0</v>
      </c>
      <c r="CE925" s="695" t="e">
        <f t="shared" si="1689"/>
        <v>#DIV/0!</v>
      </c>
    </row>
    <row r="926" spans="1:83" s="423" customFormat="1" ht="248.25" hidden="1" customHeight="1" x14ac:dyDescent="0.25">
      <c r="B926" s="426">
        <v>1</v>
      </c>
      <c r="C926" s="424" t="s">
        <v>398</v>
      </c>
      <c r="D926" s="421">
        <f>G926</f>
        <v>0</v>
      </c>
      <c r="E926" s="421"/>
      <c r="F926" s="421"/>
      <c r="G926" s="421">
        <f>G928</f>
        <v>0</v>
      </c>
      <c r="H926" s="421"/>
      <c r="I926" s="421"/>
      <c r="J926" s="421">
        <f>Q926-G926</f>
        <v>0</v>
      </c>
      <c r="K926" s="575">
        <f>Q926</f>
        <v>0</v>
      </c>
      <c r="L926" s="683"/>
      <c r="M926" s="956"/>
      <c r="N926" s="421"/>
      <c r="O926" s="425"/>
      <c r="P926" s="421"/>
      <c r="Q926" s="421">
        <f>Q928</f>
        <v>0</v>
      </c>
      <c r="R926" s="421"/>
      <c r="S926" s="425"/>
      <c r="T926" s="421"/>
      <c r="U926" s="425"/>
      <c r="V926" s="425"/>
      <c r="W926" s="425"/>
      <c r="X926" s="425"/>
      <c r="Y926" s="425"/>
      <c r="Z926" s="425"/>
      <c r="AA926" s="425"/>
      <c r="AB926" s="425"/>
      <c r="AC926" s="425"/>
      <c r="AD926" s="421"/>
      <c r="AE926" s="977"/>
      <c r="AF926" s="263"/>
      <c r="AG926" s="956"/>
      <c r="AH926" s="421"/>
      <c r="AI926" s="425"/>
      <c r="AJ926" s="421"/>
      <c r="AK926" s="425"/>
      <c r="AL926" s="421"/>
      <c r="AM926" s="425"/>
      <c r="AN926" s="421"/>
      <c r="AO926" s="425"/>
      <c r="AP926" s="425"/>
      <c r="AQ926" s="421"/>
      <c r="AR926" s="580"/>
      <c r="AS926" s="683"/>
      <c r="AT926" s="956"/>
      <c r="AU926" s="421"/>
      <c r="AV926" s="425"/>
      <c r="AW926" s="421"/>
      <c r="AX926" s="956"/>
      <c r="AY926" s="421"/>
      <c r="AZ926" s="425"/>
      <c r="BA926" s="421"/>
      <c r="BB926" s="425"/>
      <c r="BC926" s="425"/>
      <c r="BD926" s="425"/>
      <c r="BE926" s="425"/>
      <c r="BF926" s="425"/>
      <c r="BG926" s="425"/>
      <c r="BH926" s="425"/>
      <c r="BI926" s="425"/>
      <c r="BJ926" s="425"/>
      <c r="BK926" s="425"/>
      <c r="BL926" s="425"/>
      <c r="BM926" s="425"/>
      <c r="BN926" s="425"/>
      <c r="BO926" s="425"/>
      <c r="BP926" s="425"/>
      <c r="BQ926" s="425"/>
      <c r="BR926" s="425"/>
      <c r="BS926" s="425"/>
      <c r="BT926" s="425"/>
      <c r="BU926" s="425"/>
      <c r="BV926" s="425"/>
      <c r="BW926" s="425"/>
      <c r="BX926" s="421"/>
      <c r="BY926" s="421"/>
      <c r="BZ926" s="421"/>
      <c r="CE926" s="695" t="e">
        <f t="shared" si="1689"/>
        <v>#DIV/0!</v>
      </c>
    </row>
    <row r="927" spans="1:83" s="146" customFormat="1" ht="62.25" hidden="1" customHeight="1" x14ac:dyDescent="0.25">
      <c r="B927" s="413"/>
      <c r="C927" s="469" t="s">
        <v>32</v>
      </c>
      <c r="D927" s="391">
        <f t="shared" ref="D927" si="1881">E927+H927+I927</f>
        <v>0</v>
      </c>
      <c r="E927" s="489">
        <f t="shared" ref="E927" si="1882">E948</f>
        <v>0</v>
      </c>
      <c r="F927" s="505"/>
      <c r="G927" s="489">
        <f>G948</f>
        <v>0</v>
      </c>
      <c r="H927" s="489">
        <f t="shared" ref="H927" si="1883">H948</f>
        <v>0</v>
      </c>
      <c r="I927" s="489">
        <v>0</v>
      </c>
      <c r="J927" s="394"/>
      <c r="K927" s="575">
        <f t="shared" ref="K927" si="1884">M927+S927+U927</f>
        <v>0</v>
      </c>
      <c r="L927" s="683"/>
      <c r="M927" s="176">
        <f t="shared" ref="M927" si="1885">M948</f>
        <v>0</v>
      </c>
      <c r="N927" s="683"/>
      <c r="O927" s="517"/>
      <c r="P927" s="683"/>
      <c r="Q927" s="436">
        <f>Q948</f>
        <v>0</v>
      </c>
      <c r="R927" s="683"/>
      <c r="S927" s="436">
        <f t="shared" ref="S927" si="1886">S948</f>
        <v>0</v>
      </c>
      <c r="T927" s="683"/>
      <c r="U927" s="436">
        <v>0</v>
      </c>
      <c r="V927" s="391">
        <f t="shared" ref="V927:V928" si="1887">W927+X927+Y927</f>
        <v>0</v>
      </c>
      <c r="W927" s="469">
        <f>W930</f>
        <v>0</v>
      </c>
      <c r="X927" s="474"/>
      <c r="Y927" s="469">
        <f>Y930</f>
        <v>0</v>
      </c>
      <c r="Z927" s="469">
        <f t="shared" ref="Z927:Z928" si="1888">AA927+AB927+AC927</f>
        <v>0</v>
      </c>
      <c r="AA927" s="391">
        <f>AA930</f>
        <v>0</v>
      </c>
      <c r="AB927" s="391">
        <f t="shared" ref="AB927:AC927" si="1889">AB930</f>
        <v>0</v>
      </c>
      <c r="AC927" s="391">
        <f t="shared" si="1889"/>
        <v>0</v>
      </c>
      <c r="AD927" s="683"/>
      <c r="AE927" s="864">
        <f t="shared" ref="AE927:AE928" si="1890">AG927+AM927+AO927</f>
        <v>0</v>
      </c>
      <c r="AF927" s="263"/>
      <c r="AG927" s="176">
        <f t="shared" ref="AG927" si="1891">AG948</f>
        <v>0</v>
      </c>
      <c r="AH927" s="683"/>
      <c r="AI927" s="517"/>
      <c r="AJ927" s="683"/>
      <c r="AK927" s="489"/>
      <c r="AL927" s="683"/>
      <c r="AM927" s="489">
        <f t="shared" ref="AM927" si="1892">AM948</f>
        <v>0</v>
      </c>
      <c r="AN927" s="683"/>
      <c r="AO927" s="489">
        <f>AO948</f>
        <v>0</v>
      </c>
      <c r="AP927" s="394"/>
      <c r="AQ927" s="683"/>
      <c r="AR927" s="578">
        <f t="shared" ref="AR927:AR928" si="1893">AT927+AZ927+BB927</f>
        <v>0</v>
      </c>
      <c r="AS927" s="683"/>
      <c r="AT927" s="176">
        <f t="shared" ref="AT927" si="1894">AT948</f>
        <v>0</v>
      </c>
      <c r="AU927" s="683"/>
      <c r="AV927" s="517"/>
      <c r="AW927" s="683"/>
      <c r="AX927" s="176"/>
      <c r="AY927" s="683"/>
      <c r="AZ927" s="436">
        <f t="shared" ref="AZ927" si="1895">AZ948</f>
        <v>0</v>
      </c>
      <c r="BA927" s="683"/>
      <c r="BB927" s="436">
        <f>BB948</f>
        <v>0</v>
      </c>
      <c r="BC927" s="394"/>
      <c r="BD927" s="394"/>
      <c r="BE927" s="443">
        <f t="shared" ref="BE927:BE928" si="1896">BF927+BH927+BI927</f>
        <v>0</v>
      </c>
      <c r="BF927" s="391">
        <f t="shared" ref="BF927" si="1897">BF948</f>
        <v>0</v>
      </c>
      <c r="BG927" s="391"/>
      <c r="BH927" s="391">
        <f t="shared" ref="BH927" si="1898">BH948</f>
        <v>0</v>
      </c>
      <c r="BI927" s="391">
        <f>BI948</f>
        <v>0</v>
      </c>
      <c r="BJ927" s="394"/>
      <c r="BK927" s="394"/>
      <c r="BL927" s="394"/>
      <c r="BM927" s="394"/>
      <c r="BN927" s="394"/>
      <c r="BO927" s="394"/>
      <c r="BP927" s="516"/>
      <c r="BQ927" s="474"/>
      <c r="BR927" s="394"/>
      <c r="BS927" s="394"/>
      <c r="BT927" s="438"/>
      <c r="BU927" s="610">
        <f t="shared" ref="BU927" si="1899">BV927+BY927+BZ927</f>
        <v>35034</v>
      </c>
      <c r="BV927" s="567">
        <f t="shared" ref="BV927" si="1900">BV948</f>
        <v>0</v>
      </c>
      <c r="BW927" s="566"/>
      <c r="BX927" s="436"/>
      <c r="BY927" s="436">
        <f t="shared" ref="BY927" si="1901">BY948</f>
        <v>0</v>
      </c>
      <c r="BZ927" s="436">
        <f>BZ948</f>
        <v>35034</v>
      </c>
      <c r="CE927" s="695" t="e">
        <f t="shared" si="1689"/>
        <v>#DIV/0!</v>
      </c>
    </row>
    <row r="928" spans="1:83" s="146" customFormat="1" ht="67.5" hidden="1" customHeight="1" x14ac:dyDescent="0.25">
      <c r="B928" s="413"/>
      <c r="C928" s="470" t="s">
        <v>285</v>
      </c>
      <c r="D928" s="389">
        <f>SUM(E928:I928)</f>
        <v>0</v>
      </c>
      <c r="E928" s="491">
        <f>E933+E949</f>
        <v>0</v>
      </c>
      <c r="F928" s="504"/>
      <c r="G928" s="491">
        <f>G920</f>
        <v>0</v>
      </c>
      <c r="H928" s="491">
        <f>H933+H949</f>
        <v>0</v>
      </c>
      <c r="I928" s="491">
        <v>0</v>
      </c>
      <c r="J928" s="479">
        <f>Q928-G928</f>
        <v>0</v>
      </c>
      <c r="K928" s="575">
        <f>SUM(M928:U928)</f>
        <v>0</v>
      </c>
      <c r="L928" s="683"/>
      <c r="M928" s="166">
        <f>M933+M949</f>
        <v>0</v>
      </c>
      <c r="N928" s="683"/>
      <c r="O928" s="519"/>
      <c r="P928" s="683"/>
      <c r="Q928" s="435">
        <f>Q929+Q943</f>
        <v>0</v>
      </c>
      <c r="R928" s="683"/>
      <c r="S928" s="435">
        <f>S933+S949</f>
        <v>0</v>
      </c>
      <c r="T928" s="683"/>
      <c r="U928" s="435">
        <v>0</v>
      </c>
      <c r="V928" s="389">
        <f t="shared" si="1887"/>
        <v>0</v>
      </c>
      <c r="W928" s="470">
        <f>W931</f>
        <v>0</v>
      </c>
      <c r="X928" s="474"/>
      <c r="Y928" s="470">
        <f>Y931</f>
        <v>0</v>
      </c>
      <c r="Z928" s="470">
        <f t="shared" si="1888"/>
        <v>0</v>
      </c>
      <c r="AA928" s="389">
        <f>AA931</f>
        <v>0</v>
      </c>
      <c r="AB928" s="389">
        <f t="shared" ref="AB928:AC928" si="1902">AB931</f>
        <v>0</v>
      </c>
      <c r="AC928" s="389">
        <f t="shared" si="1902"/>
        <v>0</v>
      </c>
      <c r="AD928" s="683"/>
      <c r="AE928" s="866">
        <f t="shared" si="1890"/>
        <v>0</v>
      </c>
      <c r="AF928" s="263"/>
      <c r="AG928" s="166">
        <f>AG933+AG949</f>
        <v>0</v>
      </c>
      <c r="AH928" s="683"/>
      <c r="AI928" s="519"/>
      <c r="AJ928" s="683"/>
      <c r="AK928" s="491"/>
      <c r="AL928" s="683"/>
      <c r="AM928" s="491">
        <f>AM933+AM949</f>
        <v>0</v>
      </c>
      <c r="AN928" s="683"/>
      <c r="AO928" s="491">
        <v>0</v>
      </c>
      <c r="AP928" s="394"/>
      <c r="AQ928" s="683"/>
      <c r="AR928" s="575">
        <f t="shared" si="1893"/>
        <v>0</v>
      </c>
      <c r="AS928" s="683"/>
      <c r="AT928" s="166">
        <f>AT933+AT949</f>
        <v>0</v>
      </c>
      <c r="AU928" s="683"/>
      <c r="AV928" s="519"/>
      <c r="AW928" s="683"/>
      <c r="AX928" s="166"/>
      <c r="AY928" s="683"/>
      <c r="AZ928" s="435">
        <f>AZ933+AZ949</f>
        <v>0</v>
      </c>
      <c r="BA928" s="683"/>
      <c r="BB928" s="435"/>
      <c r="BC928" s="394"/>
      <c r="BD928" s="394"/>
      <c r="BE928" s="444">
        <f t="shared" si="1896"/>
        <v>0</v>
      </c>
      <c r="BF928" s="389">
        <f>BF933+BF949</f>
        <v>0</v>
      </c>
      <c r="BG928" s="389"/>
      <c r="BH928" s="389">
        <f>BH933+BH949</f>
        <v>0</v>
      </c>
      <c r="BI928" s="389">
        <f>BI933+BI949</f>
        <v>0</v>
      </c>
      <c r="BJ928" s="394"/>
      <c r="BK928" s="394"/>
      <c r="BL928" s="394"/>
      <c r="BM928" s="394"/>
      <c r="BN928" s="394"/>
      <c r="BO928" s="394"/>
      <c r="BP928" s="516"/>
      <c r="BQ928" s="474"/>
      <c r="BR928" s="394"/>
      <c r="BS928" s="394"/>
      <c r="BT928" s="438"/>
      <c r="BU928" s="610"/>
      <c r="BV928" s="567"/>
      <c r="BW928" s="565"/>
      <c r="BX928" s="435"/>
      <c r="BY928" s="435"/>
      <c r="BZ928" s="435"/>
      <c r="CE928" s="695" t="e">
        <f t="shared" ref="CE928:CE991" si="1903">BB928/I928</f>
        <v>#DIV/0!</v>
      </c>
    </row>
    <row r="929" spans="2:83" s="37" customFormat="1" ht="81.75" hidden="1" customHeight="1" x14ac:dyDescent="0.25">
      <c r="B929" s="427">
        <v>1</v>
      </c>
      <c r="C929" s="119" t="s">
        <v>418</v>
      </c>
      <c r="D929" s="116">
        <f>E929+G929</f>
        <v>0</v>
      </c>
      <c r="E929" s="106">
        <v>0</v>
      </c>
      <c r="F929" s="106"/>
      <c r="G929" s="106">
        <v>0</v>
      </c>
      <c r="H929" s="35"/>
      <c r="I929" s="35"/>
      <c r="J929" s="106">
        <f>Q929-G929</f>
        <v>0</v>
      </c>
      <c r="K929" s="116">
        <f>M929+Q929</f>
        <v>0</v>
      </c>
      <c r="L929" s="116"/>
      <c r="M929" s="109">
        <v>0</v>
      </c>
      <c r="N929" s="106"/>
      <c r="O929" s="106"/>
      <c r="P929" s="106"/>
      <c r="Q929" s="106">
        <v>0</v>
      </c>
      <c r="R929" s="106"/>
      <c r="S929" s="35"/>
      <c r="T929" s="35"/>
      <c r="U929" s="35"/>
      <c r="V929" s="106">
        <f t="shared" si="1817"/>
        <v>79865.937000000005</v>
      </c>
      <c r="W929" s="106">
        <f>AA929-E929</f>
        <v>79865.937000000005</v>
      </c>
      <c r="X929" s="35"/>
      <c r="Y929" s="35"/>
      <c r="Z929" s="106">
        <f t="shared" si="1818"/>
        <v>79865.937000000005</v>
      </c>
      <c r="AA929" s="106">
        <v>79865.937000000005</v>
      </c>
      <c r="AB929" s="31">
        <f>H929</f>
        <v>0</v>
      </c>
      <c r="AC929" s="31">
        <f>I929</f>
        <v>0</v>
      </c>
      <c r="AD929" s="31"/>
      <c r="AE929" s="867"/>
      <c r="AF929" s="294"/>
      <c r="AG929" s="172"/>
      <c r="AH929" s="35"/>
      <c r="AI929" s="35"/>
      <c r="AJ929" s="35"/>
      <c r="AK929" s="35"/>
      <c r="AL929" s="35"/>
      <c r="AM929" s="35"/>
      <c r="AN929" s="35"/>
      <c r="AO929" s="35"/>
      <c r="AP929" s="31">
        <f t="shared" si="1819"/>
        <v>0</v>
      </c>
      <c r="AQ929" s="31"/>
      <c r="AR929" s="31"/>
      <c r="AS929" s="31"/>
      <c r="AT929" s="172"/>
      <c r="AU929" s="35"/>
      <c r="AV929" s="35"/>
      <c r="AW929" s="35"/>
      <c r="AX929" s="172"/>
      <c r="AY929" s="35"/>
      <c r="AZ929" s="35"/>
      <c r="BA929" s="35"/>
      <c r="BB929" s="35"/>
      <c r="BC929" s="35">
        <f t="shared" si="1820"/>
        <v>0</v>
      </c>
      <c r="BD929" s="35">
        <f t="shared" si="1821"/>
        <v>0</v>
      </c>
      <c r="BE929" s="31"/>
      <c r="BF929" s="35"/>
      <c r="BG929" s="35"/>
      <c r="BH929" s="35"/>
      <c r="BI929" s="35"/>
      <c r="BJ929" s="31">
        <f t="shared" ref="BJ929" si="1904">BK929+BL929+BM929</f>
        <v>0</v>
      </c>
      <c r="BK929" s="35"/>
      <c r="BL929" s="35"/>
      <c r="BM929" s="35"/>
      <c r="BN929" s="31">
        <f t="shared" ref="BN929" si="1905">BO929+BR929+BS929</f>
        <v>0</v>
      </c>
      <c r="BO929" s="35">
        <f t="shared" ref="BO929" si="1906">BF929</f>
        <v>0</v>
      </c>
      <c r="BP929" s="35"/>
      <c r="BQ929" s="35"/>
      <c r="BR929" s="35">
        <f t="shared" ref="BR929" si="1907">BH929</f>
        <v>0</v>
      </c>
      <c r="BS929" s="35">
        <f t="shared" ref="BS929" si="1908">BI929</f>
        <v>0</v>
      </c>
      <c r="BT929" s="31"/>
      <c r="BU929" s="31"/>
      <c r="BV929" s="31"/>
      <c r="BW929" s="31"/>
      <c r="BX929" s="35"/>
      <c r="BY929" s="35"/>
      <c r="BZ929" s="35"/>
      <c r="CE929" s="695" t="e">
        <f t="shared" si="1903"/>
        <v>#DIV/0!</v>
      </c>
    </row>
    <row r="930" spans="2:83" s="25" customFormat="1" ht="46.5" hidden="1" customHeight="1" x14ac:dyDescent="0.25">
      <c r="B930" s="1028" t="s">
        <v>189</v>
      </c>
      <c r="C930" s="1028"/>
      <c r="D930" s="1028"/>
      <c r="E930" s="1028"/>
      <c r="F930" s="1028"/>
      <c r="G930" s="1028"/>
      <c r="H930" s="1028"/>
      <c r="I930" s="1028"/>
      <c r="J930" s="1028"/>
      <c r="K930" s="1028"/>
      <c r="L930" s="1028"/>
      <c r="M930" s="1028"/>
      <c r="N930" s="1028"/>
      <c r="O930" s="1028"/>
      <c r="P930" s="1028"/>
      <c r="Q930" s="1028"/>
      <c r="R930" s="1028"/>
      <c r="S930" s="1028"/>
      <c r="T930" s="1028"/>
      <c r="U930" s="1028"/>
      <c r="V930" s="1028"/>
      <c r="W930" s="1028"/>
      <c r="X930" s="1028"/>
      <c r="Y930" s="1028"/>
      <c r="Z930" s="1028"/>
      <c r="AA930" s="1028"/>
      <c r="AB930" s="1028"/>
      <c r="AC930" s="1028"/>
      <c r="AD930" s="1028"/>
      <c r="AE930" s="1028"/>
      <c r="AF930" s="1028"/>
      <c r="AG930" s="1028"/>
      <c r="AH930" s="1028"/>
      <c r="AI930" s="1028"/>
      <c r="AJ930" s="1028"/>
      <c r="AK930" s="1028"/>
      <c r="AL930" s="1028"/>
      <c r="AM930" s="1028"/>
      <c r="AN930" s="1028"/>
      <c r="AO930" s="1028"/>
      <c r="AP930" s="1028"/>
      <c r="AQ930" s="1028"/>
      <c r="AR930" s="1028"/>
      <c r="AS930" s="1028"/>
      <c r="AT930" s="1028"/>
      <c r="AU930" s="1028"/>
      <c r="AV930" s="1028"/>
      <c r="AW930" s="1028"/>
      <c r="AX930" s="1028"/>
      <c r="AY930" s="1028"/>
      <c r="AZ930" s="1028"/>
      <c r="BA930" s="1028"/>
      <c r="BB930" s="1028"/>
      <c r="BC930" s="1028"/>
      <c r="BD930" s="1028"/>
      <c r="BE930" s="1028"/>
      <c r="BF930" s="1028"/>
      <c r="BG930" s="1028"/>
      <c r="BH930" s="1028"/>
      <c r="BI930" s="1028"/>
      <c r="BJ930" s="1028"/>
      <c r="BK930" s="1028"/>
      <c r="BL930" s="1028"/>
      <c r="BM930" s="1028"/>
      <c r="BN930" s="1028"/>
      <c r="BO930" s="1028"/>
      <c r="BP930" s="1028"/>
      <c r="BQ930" s="1028"/>
      <c r="BR930" s="1028"/>
      <c r="BS930" s="1028"/>
      <c r="BT930" s="36"/>
      <c r="BU930" s="36"/>
      <c r="BV930" s="36"/>
      <c r="BW930" s="36"/>
      <c r="CE930" s="695" t="e">
        <f t="shared" si="1903"/>
        <v>#DIV/0!</v>
      </c>
    </row>
    <row r="931" spans="2:83" s="61" customFormat="1" ht="160.5" hidden="1" customHeight="1" x14ac:dyDescent="0.25">
      <c r="B931" s="226">
        <v>1</v>
      </c>
      <c r="C931" s="133" t="s">
        <v>202</v>
      </c>
      <c r="D931" s="393">
        <f>E931+H931+I931</f>
        <v>0</v>
      </c>
      <c r="E931" s="487">
        <f>E932+E933</f>
        <v>0</v>
      </c>
      <c r="F931" s="508"/>
      <c r="G931" s="487"/>
      <c r="H931" s="111">
        <f>H932</f>
        <v>0</v>
      </c>
      <c r="I931" s="89">
        <f>I932+I933</f>
        <v>0</v>
      </c>
      <c r="J931" s="393">
        <f>K931+M931+Q931</f>
        <v>0</v>
      </c>
      <c r="K931" s="575">
        <f>M931+S931+U931</f>
        <v>0</v>
      </c>
      <c r="L931" s="683"/>
      <c r="M931" s="168">
        <f>M932+M933</f>
        <v>0</v>
      </c>
      <c r="N931" s="683"/>
      <c r="O931" s="512"/>
      <c r="P931" s="683"/>
      <c r="Q931" s="439"/>
      <c r="R931" s="683"/>
      <c r="S931" s="111">
        <f>S932</f>
        <v>0</v>
      </c>
      <c r="T931" s="114"/>
      <c r="U931" s="89">
        <f>U932+U933</f>
        <v>0</v>
      </c>
      <c r="V931" s="89"/>
      <c r="W931" s="89"/>
      <c r="X931" s="89"/>
      <c r="Y931" s="89"/>
      <c r="Z931" s="89"/>
      <c r="AA931" s="89"/>
      <c r="AB931" s="89"/>
      <c r="AC931" s="89"/>
      <c r="AD931" s="19"/>
      <c r="AE931" s="900">
        <f>AG931+AM931+AO931</f>
        <v>0</v>
      </c>
      <c r="AF931" s="263"/>
      <c r="AG931" s="168">
        <f>AG932+AG933</f>
        <v>0</v>
      </c>
      <c r="AH931" s="683"/>
      <c r="AI931" s="512"/>
      <c r="AJ931" s="683"/>
      <c r="AK931" s="487"/>
      <c r="AL931" s="683"/>
      <c r="AM931" s="111">
        <f>AM932</f>
        <v>0</v>
      </c>
      <c r="AN931" s="114"/>
      <c r="AO931" s="89">
        <f>AO932+AO933</f>
        <v>0</v>
      </c>
      <c r="AP931" s="89"/>
      <c r="AQ931" s="19"/>
      <c r="AR931" s="581">
        <f>AT931+AZ931+BB931</f>
        <v>0</v>
      </c>
      <c r="AS931" s="683"/>
      <c r="AT931" s="168">
        <f>AT932+AT933</f>
        <v>0</v>
      </c>
      <c r="AU931" s="683"/>
      <c r="AV931" s="512"/>
      <c r="AW931" s="683"/>
      <c r="AX931" s="168"/>
      <c r="AY931" s="683"/>
      <c r="AZ931" s="111">
        <f>AZ932</f>
        <v>0</v>
      </c>
      <c r="BA931" s="114"/>
      <c r="BB931" s="89">
        <f>BB932+BB933</f>
        <v>0</v>
      </c>
      <c r="BC931" s="89"/>
      <c r="BD931" s="89"/>
      <c r="BE931" s="447">
        <f>BF931+BH931+BI931</f>
        <v>0</v>
      </c>
      <c r="BF931" s="393">
        <f>BF932+BF933</f>
        <v>0</v>
      </c>
      <c r="BG931" s="393"/>
      <c r="BH931" s="111">
        <f>BH932</f>
        <v>0</v>
      </c>
      <c r="BI931" s="89">
        <f>BI932+BI933</f>
        <v>0</v>
      </c>
      <c r="BJ931" s="89"/>
      <c r="BK931" s="89"/>
      <c r="BL931" s="89"/>
      <c r="BM931" s="89"/>
      <c r="BN931" s="89"/>
      <c r="BO931" s="89"/>
      <c r="BP931" s="89"/>
      <c r="BQ931" s="89"/>
      <c r="BR931" s="89"/>
      <c r="BS931" s="89"/>
      <c r="BT931" s="89"/>
      <c r="BU931" s="89">
        <f>BV931+BY931+BZ931</f>
        <v>0</v>
      </c>
      <c r="BV931" s="89">
        <f>BV932+BV933</f>
        <v>0</v>
      </c>
      <c r="BW931" s="568"/>
      <c r="BX931" s="439"/>
      <c r="BY931" s="111">
        <f>BY932</f>
        <v>0</v>
      </c>
      <c r="BZ931" s="89">
        <f>BZ932+BZ933</f>
        <v>0</v>
      </c>
      <c r="CE931" s="695" t="e">
        <f t="shared" si="1903"/>
        <v>#DIV/0!</v>
      </c>
    </row>
    <row r="932" spans="2:83" s="61" customFormat="1" ht="69.75" hidden="1" customHeight="1" x14ac:dyDescent="0.25">
      <c r="B932" s="226"/>
      <c r="C932" s="139" t="s">
        <v>167</v>
      </c>
      <c r="D932" s="140">
        <f>E932+H932+I932</f>
        <v>0</v>
      </c>
      <c r="E932" s="140">
        <v>0</v>
      </c>
      <c r="F932" s="140"/>
      <c r="G932" s="140"/>
      <c r="H932" s="140">
        <v>0</v>
      </c>
      <c r="I932" s="73">
        <v>0</v>
      </c>
      <c r="J932" s="140">
        <f>K932</f>
        <v>0</v>
      </c>
      <c r="K932" s="106">
        <f>M932+S932+U932</f>
        <v>0</v>
      </c>
      <c r="L932" s="106"/>
      <c r="M932" s="957">
        <v>0</v>
      </c>
      <c r="N932" s="106"/>
      <c r="O932" s="140"/>
      <c r="P932" s="106"/>
      <c r="Q932" s="140"/>
      <c r="R932" s="106"/>
      <c r="S932" s="140">
        <v>0</v>
      </c>
      <c r="T932" s="106"/>
      <c r="U932" s="73">
        <v>0</v>
      </c>
      <c r="V932" s="73"/>
      <c r="W932" s="73"/>
      <c r="X932" s="73"/>
      <c r="Y932" s="73"/>
      <c r="Z932" s="73"/>
      <c r="AA932" s="73"/>
      <c r="AB932" s="73"/>
      <c r="AC932" s="73"/>
      <c r="AD932" s="31"/>
      <c r="AE932" s="978">
        <f>AG932+AM932+AO932</f>
        <v>0</v>
      </c>
      <c r="AF932" s="497"/>
      <c r="AG932" s="957">
        <v>0</v>
      </c>
      <c r="AH932" s="106"/>
      <c r="AI932" s="140"/>
      <c r="AJ932" s="106"/>
      <c r="AK932" s="140"/>
      <c r="AL932" s="106"/>
      <c r="AM932" s="140">
        <v>0</v>
      </c>
      <c r="AN932" s="106"/>
      <c r="AO932" s="73">
        <v>0</v>
      </c>
      <c r="AP932" s="73"/>
      <c r="AQ932" s="31"/>
      <c r="AR932" s="140">
        <f>AT932+AZ932+BB932</f>
        <v>0</v>
      </c>
      <c r="AS932" s="106"/>
      <c r="AT932" s="957">
        <v>0</v>
      </c>
      <c r="AU932" s="106"/>
      <c r="AV932" s="140"/>
      <c r="AW932" s="106"/>
      <c r="AX932" s="957"/>
      <c r="AY932" s="106"/>
      <c r="AZ932" s="140">
        <v>0</v>
      </c>
      <c r="BA932" s="106"/>
      <c r="BB932" s="73">
        <v>0</v>
      </c>
      <c r="BC932" s="73"/>
      <c r="BD932" s="73"/>
      <c r="BE932" s="140">
        <f>BF932+BH932+BI932</f>
        <v>0</v>
      </c>
      <c r="BF932" s="140">
        <v>0</v>
      </c>
      <c r="BG932" s="140"/>
      <c r="BH932" s="140">
        <v>0</v>
      </c>
      <c r="BI932" s="73">
        <v>0</v>
      </c>
      <c r="BJ932" s="73"/>
      <c r="BK932" s="73"/>
      <c r="BL932" s="73"/>
      <c r="BM932" s="73"/>
      <c r="BN932" s="73"/>
      <c r="BO932" s="73"/>
      <c r="BP932" s="73"/>
      <c r="BQ932" s="73"/>
      <c r="BR932" s="73"/>
      <c r="BS932" s="73"/>
      <c r="BT932" s="73"/>
      <c r="BU932" s="73">
        <f>BV932+BY932+BZ932</f>
        <v>0</v>
      </c>
      <c r="BV932" s="73">
        <v>0</v>
      </c>
      <c r="BW932" s="140"/>
      <c r="BX932" s="140"/>
      <c r="BY932" s="140">
        <v>0</v>
      </c>
      <c r="BZ932" s="73">
        <v>0</v>
      </c>
      <c r="CE932" s="695" t="e">
        <f t="shared" si="1903"/>
        <v>#DIV/0!</v>
      </c>
    </row>
    <row r="933" spans="2:83" s="42" customFormat="1" ht="69.75" hidden="1" customHeight="1" x14ac:dyDescent="0.25">
      <c r="B933" s="226"/>
      <c r="C933" s="119" t="s">
        <v>168</v>
      </c>
      <c r="D933" s="106">
        <f>E933+H933+I933</f>
        <v>0</v>
      </c>
      <c r="E933" s="106">
        <v>0</v>
      </c>
      <c r="F933" s="106"/>
      <c r="G933" s="106"/>
      <c r="H933" s="106">
        <v>0</v>
      </c>
      <c r="I933" s="31">
        <v>0</v>
      </c>
      <c r="J933" s="106">
        <f>K933</f>
        <v>0</v>
      </c>
      <c r="K933" s="106">
        <f>M933+S933+U933</f>
        <v>0</v>
      </c>
      <c r="L933" s="106"/>
      <c r="M933" s="109">
        <v>0</v>
      </c>
      <c r="N933" s="106"/>
      <c r="O933" s="106"/>
      <c r="P933" s="106"/>
      <c r="Q933" s="106"/>
      <c r="R933" s="106"/>
      <c r="S933" s="106">
        <v>0</v>
      </c>
      <c r="T933" s="106"/>
      <c r="U933" s="31">
        <v>0</v>
      </c>
      <c r="V933" s="31"/>
      <c r="W933" s="31"/>
      <c r="X933" s="31"/>
      <c r="Y933" s="31"/>
      <c r="Z933" s="31"/>
      <c r="AA933" s="31"/>
      <c r="AB933" s="31"/>
      <c r="AC933" s="31"/>
      <c r="AD933" s="31"/>
      <c r="AE933" s="979">
        <f>AG933+AM933+AO933</f>
        <v>0</v>
      </c>
      <c r="AF933" s="497"/>
      <c r="AG933" s="109">
        <v>0</v>
      </c>
      <c r="AH933" s="106"/>
      <c r="AI933" s="106"/>
      <c r="AJ933" s="106"/>
      <c r="AK933" s="106"/>
      <c r="AL933" s="106"/>
      <c r="AM933" s="106">
        <v>0</v>
      </c>
      <c r="AN933" s="106"/>
      <c r="AO933" s="31">
        <v>0</v>
      </c>
      <c r="AP933" s="31"/>
      <c r="AQ933" s="31"/>
      <c r="AR933" s="106">
        <f>AT933+AZ933+BB933</f>
        <v>0</v>
      </c>
      <c r="AS933" s="106"/>
      <c r="AT933" s="109">
        <v>0</v>
      </c>
      <c r="AU933" s="106"/>
      <c r="AV933" s="106"/>
      <c r="AW933" s="106"/>
      <c r="AX933" s="109"/>
      <c r="AY933" s="106"/>
      <c r="AZ933" s="106">
        <v>0</v>
      </c>
      <c r="BA933" s="106"/>
      <c r="BB933" s="31">
        <v>0</v>
      </c>
      <c r="BC933" s="31"/>
      <c r="BD933" s="31"/>
      <c r="BE933" s="106">
        <f>BF933+BH933+BI933</f>
        <v>0</v>
      </c>
      <c r="BF933" s="106">
        <v>0</v>
      </c>
      <c r="BG933" s="106"/>
      <c r="BH933" s="106">
        <v>0</v>
      </c>
      <c r="BI933" s="31">
        <v>0</v>
      </c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>
        <f>BV933+BY933+BZ933</f>
        <v>0</v>
      </c>
      <c r="BV933" s="31">
        <v>0</v>
      </c>
      <c r="BW933" s="106"/>
      <c r="BX933" s="106"/>
      <c r="BY933" s="106">
        <v>0</v>
      </c>
      <c r="BZ933" s="31">
        <v>0</v>
      </c>
      <c r="CE933" s="695" t="e">
        <f t="shared" si="1903"/>
        <v>#DIV/0!</v>
      </c>
    </row>
    <row r="934" spans="2:83" s="374" customFormat="1" ht="90.75" hidden="1" customHeight="1" x14ac:dyDescent="0.25">
      <c r="B934" s="410" t="s">
        <v>63</v>
      </c>
      <c r="C934" s="415" t="s">
        <v>344</v>
      </c>
      <c r="D934" s="376">
        <f t="shared" ref="D934:D936" si="1909">E934+H934+I934</f>
        <v>11277.275000000001</v>
      </c>
      <c r="E934" s="376">
        <f>E972+E973</f>
        <v>0</v>
      </c>
      <c r="F934" s="376"/>
      <c r="G934" s="376"/>
      <c r="H934" s="376">
        <f t="shared" ref="H934" si="1910">H972+H973</f>
        <v>0</v>
      </c>
      <c r="I934" s="376">
        <f>I935+I936</f>
        <v>11277.275000000001</v>
      </c>
      <c r="J934" s="376">
        <f>K934</f>
        <v>0</v>
      </c>
      <c r="K934" s="575">
        <f t="shared" ref="K934:K936" si="1911">M934+S934+U934</f>
        <v>0</v>
      </c>
      <c r="L934" s="683"/>
      <c r="M934" s="375">
        <f>M972+M973</f>
        <v>0</v>
      </c>
      <c r="N934" s="421"/>
      <c r="O934" s="376"/>
      <c r="P934" s="421"/>
      <c r="Q934" s="376"/>
      <c r="R934" s="421"/>
      <c r="S934" s="376">
        <f t="shared" ref="S934" si="1912">S972+S973</f>
        <v>0</v>
      </c>
      <c r="T934" s="421"/>
      <c r="U934" s="376">
        <f>U935+U936</f>
        <v>0</v>
      </c>
      <c r="V934" s="376">
        <f t="shared" ref="V934:V936" si="1913">W934+X934+Y934</f>
        <v>0</v>
      </c>
      <c r="W934" s="376">
        <f>W972+W973</f>
        <v>0</v>
      </c>
      <c r="X934" s="376"/>
      <c r="Y934" s="376">
        <f>Y935+Y936</f>
        <v>0</v>
      </c>
      <c r="Z934" s="376">
        <f t="shared" ref="Z934:Z936" si="1914">AA934+AB934+AC934</f>
        <v>71478.635000000009</v>
      </c>
      <c r="AA934" s="376">
        <f>AA972+AA973</f>
        <v>0</v>
      </c>
      <c r="AB934" s="376">
        <f t="shared" ref="AB934" si="1915">AB972+AB973</f>
        <v>0</v>
      </c>
      <c r="AC934" s="376">
        <f>AC935+AC936</f>
        <v>71478.635000000009</v>
      </c>
      <c r="AD934" s="421"/>
      <c r="AE934" s="900">
        <f>AG934</f>
        <v>0</v>
      </c>
      <c r="AF934" s="263"/>
      <c r="AG934" s="375">
        <f>AG972+AG973</f>
        <v>0</v>
      </c>
      <c r="AH934" s="421"/>
      <c r="AI934" s="376"/>
      <c r="AJ934" s="421"/>
      <c r="AK934" s="376"/>
      <c r="AL934" s="421"/>
      <c r="AM934" s="376"/>
      <c r="AN934" s="421"/>
      <c r="AO934" s="377"/>
      <c r="AP934" s="376">
        <f t="shared" ref="AP934:AP987" si="1916">AR934+AT934+AX934</f>
        <v>0</v>
      </c>
      <c r="AQ934" s="421"/>
      <c r="AR934" s="581">
        <f>AT934</f>
        <v>0</v>
      </c>
      <c r="AS934" s="683"/>
      <c r="AT934" s="168">
        <f>AT972+AT973</f>
        <v>0</v>
      </c>
      <c r="AU934" s="683"/>
      <c r="AV934" s="512"/>
      <c r="AW934" s="683"/>
      <c r="AX934" s="375"/>
      <c r="AY934" s="421"/>
      <c r="AZ934" s="376"/>
      <c r="BA934" s="421"/>
      <c r="BB934" s="377"/>
      <c r="BC934" s="376">
        <f t="shared" ref="BC934:BC1024" si="1917">AM934</f>
        <v>0</v>
      </c>
      <c r="BD934" s="377">
        <f t="shared" ref="BD934:BD1024" si="1918">AO934</f>
        <v>0</v>
      </c>
      <c r="BE934" s="447">
        <f>BF934</f>
        <v>0</v>
      </c>
      <c r="BF934" s="376">
        <f>BF972+BF973</f>
        <v>0</v>
      </c>
      <c r="BG934" s="376"/>
      <c r="BH934" s="376"/>
      <c r="BI934" s="377"/>
      <c r="BJ934" s="376">
        <f t="shared" ref="BJ934" si="1919">BK934+BL934+BM934</f>
        <v>0</v>
      </c>
      <c r="BK934" s="376"/>
      <c r="BL934" s="376"/>
      <c r="BM934" s="377"/>
      <c r="BN934" s="376">
        <f t="shared" ref="BN934" si="1920">BO934+BR934+BS934</f>
        <v>0</v>
      </c>
      <c r="BO934" s="376">
        <f t="shared" ref="BO934" si="1921">BF934</f>
        <v>0</v>
      </c>
      <c r="BP934" s="376"/>
      <c r="BQ934" s="376"/>
      <c r="BR934" s="376">
        <f t="shared" ref="BR934" si="1922">BH934</f>
        <v>0</v>
      </c>
      <c r="BS934" s="377">
        <f t="shared" ref="BS934" si="1923">BI934</f>
        <v>0</v>
      </c>
      <c r="BT934" s="376"/>
      <c r="BU934" s="376">
        <f>BV934</f>
        <v>0</v>
      </c>
      <c r="BV934" s="376">
        <f>BV972+BV973</f>
        <v>0</v>
      </c>
      <c r="BW934" s="568"/>
      <c r="BX934" s="376"/>
      <c r="BY934" s="376"/>
      <c r="BZ934" s="377"/>
      <c r="CE934" s="695">
        <f t="shared" si="1903"/>
        <v>0</v>
      </c>
    </row>
    <row r="935" spans="2:83" s="61" customFormat="1" ht="57" hidden="1" customHeight="1" x14ac:dyDescent="0.25">
      <c r="B935" s="416"/>
      <c r="C935" s="469" t="s">
        <v>32</v>
      </c>
      <c r="D935" s="391">
        <f t="shared" si="1909"/>
        <v>7555.7000000000007</v>
      </c>
      <c r="E935" s="489">
        <f>E972</f>
        <v>0</v>
      </c>
      <c r="F935" s="505"/>
      <c r="G935" s="489"/>
      <c r="H935" s="488"/>
      <c r="I935" s="489">
        <f>I952+I964+I967+I970</f>
        <v>7555.7000000000007</v>
      </c>
      <c r="J935" s="393"/>
      <c r="K935" s="575">
        <f t="shared" si="1911"/>
        <v>0</v>
      </c>
      <c r="L935" s="683"/>
      <c r="M935" s="176">
        <f>M972</f>
        <v>0</v>
      </c>
      <c r="N935" s="683"/>
      <c r="O935" s="517"/>
      <c r="P935" s="683"/>
      <c r="Q935" s="436"/>
      <c r="R935" s="683"/>
      <c r="S935" s="438"/>
      <c r="T935" s="683"/>
      <c r="U935" s="436">
        <f>U952+U964+U967+U970</f>
        <v>0</v>
      </c>
      <c r="V935" s="391">
        <f t="shared" si="1913"/>
        <v>0</v>
      </c>
      <c r="W935" s="469">
        <f>W952+W972</f>
        <v>0</v>
      </c>
      <c r="X935" s="469">
        <f t="shared" ref="X935" si="1924">X952+X972</f>
        <v>0</v>
      </c>
      <c r="Y935" s="469">
        <f>Y952+Y964+Y967+Y970</f>
        <v>0</v>
      </c>
      <c r="Z935" s="469">
        <f t="shared" si="1914"/>
        <v>47890.600000000006</v>
      </c>
      <c r="AA935" s="391">
        <f>AA972</f>
        <v>0</v>
      </c>
      <c r="AB935" s="394"/>
      <c r="AC935" s="391">
        <f>AC952+AC964+AC967+AC970</f>
        <v>47890.600000000006</v>
      </c>
      <c r="AD935" s="683"/>
      <c r="AE935" s="900"/>
      <c r="AF935" s="263"/>
      <c r="AG935" s="168"/>
      <c r="AH935" s="683"/>
      <c r="AI935" s="512"/>
      <c r="AJ935" s="683"/>
      <c r="AK935" s="487"/>
      <c r="AL935" s="683"/>
      <c r="AM935" s="487"/>
      <c r="AN935" s="683"/>
      <c r="AO935" s="89"/>
      <c r="AP935" s="393"/>
      <c r="AQ935" s="683"/>
      <c r="AR935" s="581"/>
      <c r="AS935" s="683"/>
      <c r="AT935" s="168"/>
      <c r="AU935" s="683"/>
      <c r="AV935" s="512"/>
      <c r="AW935" s="683"/>
      <c r="AX935" s="168"/>
      <c r="AY935" s="683"/>
      <c r="AZ935" s="439"/>
      <c r="BA935" s="683"/>
      <c r="BB935" s="89"/>
      <c r="BC935" s="393"/>
      <c r="BD935" s="89"/>
      <c r="BE935" s="447"/>
      <c r="BF935" s="393"/>
      <c r="BG935" s="393"/>
      <c r="BH935" s="393"/>
      <c r="BI935" s="89"/>
      <c r="BJ935" s="393"/>
      <c r="BK935" s="393"/>
      <c r="BL935" s="393"/>
      <c r="BM935" s="89"/>
      <c r="BN935" s="393"/>
      <c r="BO935" s="393"/>
      <c r="BP935" s="512"/>
      <c r="BQ935" s="476"/>
      <c r="BR935" s="393"/>
      <c r="BS935" s="89"/>
      <c r="BT935" s="439"/>
      <c r="BU935" s="611"/>
      <c r="BV935" s="568"/>
      <c r="BW935" s="568"/>
      <c r="BX935" s="439"/>
      <c r="BY935" s="439"/>
      <c r="BZ935" s="89"/>
      <c r="CE935" s="695">
        <f t="shared" si="1903"/>
        <v>0</v>
      </c>
    </row>
    <row r="936" spans="2:83" s="61" customFormat="1" ht="52.5" hidden="1" customHeight="1" x14ac:dyDescent="0.25">
      <c r="B936" s="416"/>
      <c r="C936" s="470" t="s">
        <v>285</v>
      </c>
      <c r="D936" s="389">
        <f t="shared" si="1909"/>
        <v>3721.5749999999998</v>
      </c>
      <c r="E936" s="491">
        <f>E973</f>
        <v>0</v>
      </c>
      <c r="F936" s="504"/>
      <c r="G936" s="491"/>
      <c r="H936" s="488"/>
      <c r="I936" s="491">
        <f>I953+I965+I968+I971</f>
        <v>3721.5749999999998</v>
      </c>
      <c r="J936" s="393"/>
      <c r="K936" s="575">
        <f t="shared" si="1911"/>
        <v>0</v>
      </c>
      <c r="L936" s="683"/>
      <c r="M936" s="166">
        <f>M973</f>
        <v>0</v>
      </c>
      <c r="N936" s="683"/>
      <c r="O936" s="519"/>
      <c r="P936" s="683"/>
      <c r="Q936" s="435"/>
      <c r="R936" s="683"/>
      <c r="S936" s="438"/>
      <c r="T936" s="683"/>
      <c r="U936" s="435">
        <f>U953+U965+U968+U971</f>
        <v>0</v>
      </c>
      <c r="V936" s="389">
        <f t="shared" si="1913"/>
        <v>0</v>
      </c>
      <c r="W936" s="470">
        <f>W973</f>
        <v>0</v>
      </c>
      <c r="X936" s="470">
        <f t="shared" ref="X936" si="1925">X973</f>
        <v>0</v>
      </c>
      <c r="Y936" s="470">
        <f>Y953+Y965+Y968+Y971</f>
        <v>0</v>
      </c>
      <c r="Z936" s="470">
        <f t="shared" si="1914"/>
        <v>23588.035</v>
      </c>
      <c r="AA936" s="389">
        <f>AA973</f>
        <v>0</v>
      </c>
      <c r="AB936" s="394"/>
      <c r="AC936" s="389">
        <f>AC953+AC965+AC968+AC971</f>
        <v>23588.035</v>
      </c>
      <c r="AD936" s="683"/>
      <c r="AE936" s="900"/>
      <c r="AF936" s="263"/>
      <c r="AG936" s="168"/>
      <c r="AH936" s="683"/>
      <c r="AI936" s="512"/>
      <c r="AJ936" s="683"/>
      <c r="AK936" s="487"/>
      <c r="AL936" s="683"/>
      <c r="AM936" s="487"/>
      <c r="AN936" s="683"/>
      <c r="AO936" s="89"/>
      <c r="AP936" s="393"/>
      <c r="AQ936" s="683"/>
      <c r="AR936" s="581"/>
      <c r="AS936" s="683"/>
      <c r="AT936" s="168"/>
      <c r="AU936" s="683"/>
      <c r="AV936" s="512"/>
      <c r="AW936" s="683"/>
      <c r="AX936" s="168"/>
      <c r="AY936" s="683"/>
      <c r="AZ936" s="439"/>
      <c r="BA936" s="683"/>
      <c r="BB936" s="89"/>
      <c r="BC936" s="393"/>
      <c r="BD936" s="89"/>
      <c r="BE936" s="447"/>
      <c r="BF936" s="393"/>
      <c r="BG936" s="393"/>
      <c r="BH936" s="393"/>
      <c r="BI936" s="89"/>
      <c r="BJ936" s="393"/>
      <c r="BK936" s="393"/>
      <c r="BL936" s="393"/>
      <c r="BM936" s="89"/>
      <c r="BN936" s="393"/>
      <c r="BO936" s="393"/>
      <c r="BP936" s="512"/>
      <c r="BQ936" s="476"/>
      <c r="BR936" s="393"/>
      <c r="BS936" s="89"/>
      <c r="BT936" s="439"/>
      <c r="BU936" s="611"/>
      <c r="BV936" s="568"/>
      <c r="BW936" s="568"/>
      <c r="BX936" s="439"/>
      <c r="BY936" s="439"/>
      <c r="BZ936" s="89"/>
      <c r="CE936" s="695">
        <f t="shared" si="1903"/>
        <v>0</v>
      </c>
    </row>
    <row r="937" spans="2:83" s="61" customFormat="1" ht="143.25" hidden="1" customHeight="1" x14ac:dyDescent="0.25">
      <c r="B937" s="416">
        <v>1</v>
      </c>
      <c r="C937" s="119" t="s">
        <v>283</v>
      </c>
      <c r="D937" s="393"/>
      <c r="E937" s="487"/>
      <c r="F937" s="508"/>
      <c r="G937" s="487"/>
      <c r="H937" s="487"/>
      <c r="I937" s="89"/>
      <c r="J937" s="393"/>
      <c r="K937" s="575"/>
      <c r="L937" s="683"/>
      <c r="M937" s="168"/>
      <c r="N937" s="683"/>
      <c r="O937" s="512"/>
      <c r="P937" s="683"/>
      <c r="Q937" s="439"/>
      <c r="R937" s="683"/>
      <c r="S937" s="439"/>
      <c r="T937" s="683"/>
      <c r="U937" s="89"/>
      <c r="V937" s="394"/>
      <c r="W937" s="89"/>
      <c r="X937" s="89"/>
      <c r="Y937" s="89"/>
      <c r="Z937" s="474"/>
      <c r="AA937" s="394"/>
      <c r="AB937" s="394"/>
      <c r="AC937" s="394"/>
      <c r="AD937" s="683"/>
      <c r="AE937" s="900"/>
      <c r="AF937" s="263"/>
      <c r="AG937" s="168"/>
      <c r="AH937" s="683"/>
      <c r="AI937" s="512"/>
      <c r="AJ937" s="683"/>
      <c r="AK937" s="487"/>
      <c r="AL937" s="683"/>
      <c r="AM937" s="487"/>
      <c r="AN937" s="683"/>
      <c r="AO937" s="89"/>
      <c r="AP937" s="393"/>
      <c r="AQ937" s="683"/>
      <c r="AR937" s="581"/>
      <c r="AS937" s="683"/>
      <c r="AT937" s="168"/>
      <c r="AU937" s="683"/>
      <c r="AV937" s="512"/>
      <c r="AW937" s="683"/>
      <c r="AX937" s="168"/>
      <c r="AY937" s="683"/>
      <c r="AZ937" s="439"/>
      <c r="BA937" s="683"/>
      <c r="BB937" s="89"/>
      <c r="BC937" s="393"/>
      <c r="BD937" s="89"/>
      <c r="BE937" s="447"/>
      <c r="BF937" s="393"/>
      <c r="BG937" s="393"/>
      <c r="BH937" s="393"/>
      <c r="BI937" s="89"/>
      <c r="BJ937" s="393"/>
      <c r="BK937" s="393"/>
      <c r="BL937" s="393"/>
      <c r="BM937" s="89"/>
      <c r="BN937" s="393"/>
      <c r="BO937" s="393"/>
      <c r="BP937" s="512"/>
      <c r="BQ937" s="476"/>
      <c r="BR937" s="393"/>
      <c r="BS937" s="89"/>
      <c r="BT937" s="439"/>
      <c r="BU937" s="611"/>
      <c r="BV937" s="568"/>
      <c r="BW937" s="568"/>
      <c r="BX937" s="439"/>
      <c r="BY937" s="439"/>
      <c r="BZ937" s="89"/>
      <c r="CE937" s="695" t="e">
        <f t="shared" si="1903"/>
        <v>#DIV/0!</v>
      </c>
    </row>
    <row r="938" spans="2:83" s="23" customFormat="1" ht="46.5" hidden="1" customHeight="1" x14ac:dyDescent="0.25">
      <c r="B938" s="417"/>
      <c r="C938" s="469" t="s">
        <v>32</v>
      </c>
      <c r="D938" s="391"/>
      <c r="E938" s="489"/>
      <c r="F938" s="505"/>
      <c r="G938" s="489"/>
      <c r="H938" s="489"/>
      <c r="I938" s="279"/>
      <c r="J938" s="391"/>
      <c r="K938" s="575"/>
      <c r="L938" s="683"/>
      <c r="M938" s="176"/>
      <c r="N938" s="683"/>
      <c r="O938" s="517"/>
      <c r="P938" s="683"/>
      <c r="Q938" s="436"/>
      <c r="R938" s="683"/>
      <c r="S938" s="436"/>
      <c r="T938" s="683"/>
      <c r="U938" s="279"/>
      <c r="V938" s="391"/>
      <c r="W938" s="279"/>
      <c r="X938" s="279"/>
      <c r="Y938" s="279"/>
      <c r="Z938" s="469">
        <f>AC938</f>
        <v>0</v>
      </c>
      <c r="AA938" s="391"/>
      <c r="AB938" s="391"/>
      <c r="AC938" s="391">
        <f>'[14]Свод (краткий)'!$W$13</f>
        <v>0</v>
      </c>
      <c r="AD938" s="683"/>
      <c r="AE938" s="864"/>
      <c r="AF938" s="263"/>
      <c r="AG938" s="176"/>
      <c r="AH938" s="683"/>
      <c r="AI938" s="517"/>
      <c r="AJ938" s="683"/>
      <c r="AK938" s="489"/>
      <c r="AL938" s="683"/>
      <c r="AM938" s="489"/>
      <c r="AN938" s="683"/>
      <c r="AO938" s="279"/>
      <c r="AP938" s="391"/>
      <c r="AQ938" s="683"/>
      <c r="AR938" s="578"/>
      <c r="AS938" s="683"/>
      <c r="AT938" s="176"/>
      <c r="AU938" s="683"/>
      <c r="AV938" s="517"/>
      <c r="AW938" s="683"/>
      <c r="AX938" s="176"/>
      <c r="AY938" s="683"/>
      <c r="AZ938" s="436"/>
      <c r="BA938" s="683"/>
      <c r="BB938" s="279"/>
      <c r="BC938" s="391"/>
      <c r="BD938" s="279"/>
      <c r="BE938" s="443"/>
      <c r="BF938" s="391"/>
      <c r="BG938" s="391"/>
      <c r="BH938" s="391"/>
      <c r="BI938" s="279"/>
      <c r="BJ938" s="391"/>
      <c r="BK938" s="391"/>
      <c r="BL938" s="391"/>
      <c r="BM938" s="279"/>
      <c r="BN938" s="391"/>
      <c r="BO938" s="391"/>
      <c r="BP938" s="517"/>
      <c r="BQ938" s="469"/>
      <c r="BR938" s="391"/>
      <c r="BS938" s="279"/>
      <c r="BT938" s="436"/>
      <c r="BU938" s="609"/>
      <c r="BV938" s="566"/>
      <c r="BW938" s="566"/>
      <c r="BX938" s="436"/>
      <c r="BY938" s="436"/>
      <c r="BZ938" s="279"/>
      <c r="CE938" s="695" t="e">
        <f t="shared" si="1903"/>
        <v>#DIV/0!</v>
      </c>
    </row>
    <row r="939" spans="2:83" s="42" customFormat="1" ht="48" hidden="1" customHeight="1" x14ac:dyDescent="0.25">
      <c r="B939" s="134"/>
      <c r="C939" s="470" t="s">
        <v>285</v>
      </c>
      <c r="D939" s="389"/>
      <c r="E939" s="491"/>
      <c r="F939" s="504"/>
      <c r="G939" s="491"/>
      <c r="H939" s="491"/>
      <c r="I939" s="19"/>
      <c r="J939" s="389"/>
      <c r="K939" s="575"/>
      <c r="L939" s="683"/>
      <c r="M939" s="166"/>
      <c r="N939" s="683"/>
      <c r="O939" s="519"/>
      <c r="P939" s="683"/>
      <c r="Q939" s="435"/>
      <c r="R939" s="683"/>
      <c r="S939" s="435"/>
      <c r="T939" s="683"/>
      <c r="U939" s="19"/>
      <c r="V939" s="389"/>
      <c r="W939" s="19"/>
      <c r="X939" s="19"/>
      <c r="Y939" s="19"/>
      <c r="Z939" s="470"/>
      <c r="AA939" s="389"/>
      <c r="AB939" s="389"/>
      <c r="AC939" s="389"/>
      <c r="AD939" s="683"/>
      <c r="AE939" s="866"/>
      <c r="AF939" s="263"/>
      <c r="AG939" s="166"/>
      <c r="AH939" s="683"/>
      <c r="AI939" s="519"/>
      <c r="AJ939" s="683"/>
      <c r="AK939" s="491"/>
      <c r="AL939" s="683"/>
      <c r="AM939" s="491"/>
      <c r="AN939" s="683"/>
      <c r="AO939" s="19"/>
      <c r="AP939" s="389"/>
      <c r="AQ939" s="683"/>
      <c r="AR939" s="575"/>
      <c r="AS939" s="683"/>
      <c r="AT939" s="166"/>
      <c r="AU939" s="683"/>
      <c r="AV939" s="519"/>
      <c r="AW939" s="683"/>
      <c r="AX939" s="166"/>
      <c r="AY939" s="683"/>
      <c r="AZ939" s="435"/>
      <c r="BA939" s="683"/>
      <c r="BB939" s="19"/>
      <c r="BC939" s="389"/>
      <c r="BD939" s="19"/>
      <c r="BE939" s="444"/>
      <c r="BF939" s="389"/>
      <c r="BG939" s="389"/>
      <c r="BH939" s="389"/>
      <c r="BI939" s="19"/>
      <c r="BJ939" s="389"/>
      <c r="BK939" s="389"/>
      <c r="BL939" s="389"/>
      <c r="BM939" s="19"/>
      <c r="BN939" s="389"/>
      <c r="BO939" s="389"/>
      <c r="BP939" s="519"/>
      <c r="BQ939" s="470"/>
      <c r="BR939" s="389"/>
      <c r="BS939" s="19"/>
      <c r="BT939" s="435"/>
      <c r="BU939" s="608"/>
      <c r="BV939" s="565"/>
      <c r="BW939" s="565"/>
      <c r="BX939" s="435"/>
      <c r="BY939" s="435"/>
      <c r="BZ939" s="19"/>
      <c r="CE939" s="695" t="e">
        <f t="shared" si="1903"/>
        <v>#DIV/0!</v>
      </c>
    </row>
    <row r="940" spans="2:83" s="61" customFormat="1" ht="165.75" hidden="1" customHeight="1" x14ac:dyDescent="0.25">
      <c r="B940" s="416">
        <v>2</v>
      </c>
      <c r="C940" s="119" t="s">
        <v>284</v>
      </c>
      <c r="D940" s="393"/>
      <c r="E940" s="487"/>
      <c r="F940" s="508"/>
      <c r="G940" s="487"/>
      <c r="H940" s="487"/>
      <c r="I940" s="89"/>
      <c r="J940" s="393"/>
      <c r="K940" s="575"/>
      <c r="L940" s="683"/>
      <c r="M940" s="168"/>
      <c r="N940" s="683"/>
      <c r="O940" s="512"/>
      <c r="P940" s="683"/>
      <c r="Q940" s="439"/>
      <c r="R940" s="683"/>
      <c r="S940" s="439"/>
      <c r="T940" s="683"/>
      <c r="U940" s="89"/>
      <c r="V940" s="394"/>
      <c r="W940" s="89"/>
      <c r="X940" s="89"/>
      <c r="Y940" s="89"/>
      <c r="Z940" s="474"/>
      <c r="AA940" s="394"/>
      <c r="AB940" s="394"/>
      <c r="AC940" s="394"/>
      <c r="AD940" s="683"/>
      <c r="AE940" s="900"/>
      <c r="AF940" s="263"/>
      <c r="AG940" s="168"/>
      <c r="AH940" s="683"/>
      <c r="AI940" s="512"/>
      <c r="AJ940" s="683"/>
      <c r="AK940" s="487"/>
      <c r="AL940" s="683"/>
      <c r="AM940" s="487"/>
      <c r="AN940" s="683"/>
      <c r="AO940" s="89"/>
      <c r="AP940" s="393"/>
      <c r="AQ940" s="683"/>
      <c r="AR940" s="581"/>
      <c r="AS940" s="683"/>
      <c r="AT940" s="168"/>
      <c r="AU940" s="683"/>
      <c r="AV940" s="512"/>
      <c r="AW940" s="683"/>
      <c r="AX940" s="168"/>
      <c r="AY940" s="683"/>
      <c r="AZ940" s="439"/>
      <c r="BA940" s="683"/>
      <c r="BB940" s="89"/>
      <c r="BC940" s="393"/>
      <c r="BD940" s="89"/>
      <c r="BE940" s="447"/>
      <c r="BF940" s="393"/>
      <c r="BG940" s="393"/>
      <c r="BH940" s="393"/>
      <c r="BI940" s="89"/>
      <c r="BJ940" s="393"/>
      <c r="BK940" s="393"/>
      <c r="BL940" s="393"/>
      <c r="BM940" s="89"/>
      <c r="BN940" s="393"/>
      <c r="BO940" s="393"/>
      <c r="BP940" s="512"/>
      <c r="BQ940" s="476"/>
      <c r="BR940" s="393"/>
      <c r="BS940" s="89"/>
      <c r="BT940" s="439"/>
      <c r="BU940" s="611"/>
      <c r="BV940" s="568"/>
      <c r="BW940" s="568"/>
      <c r="BX940" s="439"/>
      <c r="BY940" s="439"/>
      <c r="BZ940" s="89"/>
      <c r="CE940" s="695" t="e">
        <f t="shared" si="1903"/>
        <v>#DIV/0!</v>
      </c>
    </row>
    <row r="941" spans="2:83" s="61" customFormat="1" ht="49.5" hidden="1" customHeight="1" x14ac:dyDescent="0.25">
      <c r="B941" s="416"/>
      <c r="C941" s="469" t="s">
        <v>32</v>
      </c>
      <c r="D941" s="393"/>
      <c r="E941" s="487"/>
      <c r="F941" s="508"/>
      <c r="G941" s="487"/>
      <c r="H941" s="487"/>
      <c r="I941" s="89"/>
      <c r="J941" s="393"/>
      <c r="K941" s="575"/>
      <c r="L941" s="683"/>
      <c r="M941" s="168"/>
      <c r="N941" s="683"/>
      <c r="O941" s="512"/>
      <c r="P941" s="683"/>
      <c r="Q941" s="439"/>
      <c r="R941" s="683"/>
      <c r="S941" s="439"/>
      <c r="T941" s="683"/>
      <c r="U941" s="89"/>
      <c r="V941" s="394"/>
      <c r="W941" s="89"/>
      <c r="X941" s="89"/>
      <c r="Y941" s="89"/>
      <c r="Z941" s="474"/>
      <c r="AA941" s="394"/>
      <c r="AB941" s="394"/>
      <c r="AC941" s="394"/>
      <c r="AD941" s="683"/>
      <c r="AE941" s="900"/>
      <c r="AF941" s="263"/>
      <c r="AG941" s="168"/>
      <c r="AH941" s="683"/>
      <c r="AI941" s="512"/>
      <c r="AJ941" s="683"/>
      <c r="AK941" s="487"/>
      <c r="AL941" s="683"/>
      <c r="AM941" s="487"/>
      <c r="AN941" s="683"/>
      <c r="AO941" s="89"/>
      <c r="AP941" s="393"/>
      <c r="AQ941" s="683"/>
      <c r="AR941" s="581"/>
      <c r="AS941" s="683"/>
      <c r="AT941" s="168"/>
      <c r="AU941" s="683"/>
      <c r="AV941" s="512"/>
      <c r="AW941" s="683"/>
      <c r="AX941" s="168"/>
      <c r="AY941" s="683"/>
      <c r="AZ941" s="439"/>
      <c r="BA941" s="683"/>
      <c r="BB941" s="89"/>
      <c r="BC941" s="393"/>
      <c r="BD941" s="89"/>
      <c r="BE941" s="447"/>
      <c r="BF941" s="393"/>
      <c r="BG941" s="393"/>
      <c r="BH941" s="393"/>
      <c r="BI941" s="89"/>
      <c r="BJ941" s="393"/>
      <c r="BK941" s="393"/>
      <c r="BL941" s="393"/>
      <c r="BM941" s="89"/>
      <c r="BN941" s="393"/>
      <c r="BO941" s="393"/>
      <c r="BP941" s="512"/>
      <c r="BQ941" s="476"/>
      <c r="BR941" s="393"/>
      <c r="BS941" s="89"/>
      <c r="BT941" s="439"/>
      <c r="BU941" s="611"/>
      <c r="BV941" s="568"/>
      <c r="BW941" s="568"/>
      <c r="BX941" s="439"/>
      <c r="BY941" s="439"/>
      <c r="BZ941" s="89"/>
      <c r="CE941" s="695" t="e">
        <f t="shared" si="1903"/>
        <v>#DIV/0!</v>
      </c>
    </row>
    <row r="942" spans="2:83" s="61" customFormat="1" ht="39" hidden="1" customHeight="1" x14ac:dyDescent="0.25">
      <c r="B942" s="416"/>
      <c r="C942" s="470" t="s">
        <v>285</v>
      </c>
      <c r="D942" s="393"/>
      <c r="E942" s="487"/>
      <c r="F942" s="508"/>
      <c r="G942" s="487"/>
      <c r="H942" s="487"/>
      <c r="I942" s="89"/>
      <c r="J942" s="393"/>
      <c r="K942" s="575"/>
      <c r="L942" s="683"/>
      <c r="M942" s="168"/>
      <c r="N942" s="683"/>
      <c r="O942" s="512"/>
      <c r="P942" s="683"/>
      <c r="Q942" s="439"/>
      <c r="R942" s="683"/>
      <c r="S942" s="439"/>
      <c r="T942" s="683"/>
      <c r="U942" s="89"/>
      <c r="V942" s="394"/>
      <c r="W942" s="89"/>
      <c r="X942" s="89"/>
      <c r="Y942" s="89"/>
      <c r="Z942" s="474"/>
      <c r="AA942" s="394"/>
      <c r="AB942" s="394"/>
      <c r="AC942" s="394"/>
      <c r="AD942" s="683"/>
      <c r="AE942" s="900"/>
      <c r="AF942" s="263"/>
      <c r="AG942" s="168"/>
      <c r="AH942" s="683"/>
      <c r="AI942" s="512"/>
      <c r="AJ942" s="683"/>
      <c r="AK942" s="487"/>
      <c r="AL942" s="683"/>
      <c r="AM942" s="487"/>
      <c r="AN942" s="683"/>
      <c r="AO942" s="89"/>
      <c r="AP942" s="393"/>
      <c r="AQ942" s="683"/>
      <c r="AR942" s="581"/>
      <c r="AS942" s="683"/>
      <c r="AT942" s="168"/>
      <c r="AU942" s="683"/>
      <c r="AV942" s="512"/>
      <c r="AW942" s="683"/>
      <c r="AX942" s="168"/>
      <c r="AY942" s="683"/>
      <c r="AZ942" s="439"/>
      <c r="BA942" s="683"/>
      <c r="BB942" s="89"/>
      <c r="BC942" s="393"/>
      <c r="BD942" s="89"/>
      <c r="BE942" s="447"/>
      <c r="BF942" s="393"/>
      <c r="BG942" s="393"/>
      <c r="BH942" s="393"/>
      <c r="BI942" s="89"/>
      <c r="BJ942" s="393"/>
      <c r="BK942" s="393"/>
      <c r="BL942" s="393"/>
      <c r="BM942" s="89"/>
      <c r="BN942" s="393"/>
      <c r="BO942" s="393"/>
      <c r="BP942" s="512"/>
      <c r="BQ942" s="476"/>
      <c r="BR942" s="393"/>
      <c r="BS942" s="89"/>
      <c r="BT942" s="439"/>
      <c r="BU942" s="611"/>
      <c r="BV942" s="568"/>
      <c r="BW942" s="568"/>
      <c r="BX942" s="439"/>
      <c r="BY942" s="439"/>
      <c r="BZ942" s="89"/>
      <c r="CE942" s="695" t="e">
        <f t="shared" si="1903"/>
        <v>#DIV/0!</v>
      </c>
    </row>
    <row r="943" spans="2:83" s="61" customFormat="1" ht="39" hidden="1" customHeight="1" x14ac:dyDescent="0.25">
      <c r="B943" s="206">
        <v>2</v>
      </c>
      <c r="C943" s="119" t="s">
        <v>419</v>
      </c>
      <c r="D943" s="477"/>
      <c r="E943" s="487"/>
      <c r="F943" s="508"/>
      <c r="G943" s="106">
        <v>0</v>
      </c>
      <c r="H943" s="487"/>
      <c r="I943" s="89"/>
      <c r="J943" s="106">
        <f>Q943-G943</f>
        <v>0</v>
      </c>
      <c r="K943" s="106">
        <f>Q943</f>
        <v>0</v>
      </c>
      <c r="L943" s="106"/>
      <c r="M943" s="109"/>
      <c r="N943" s="106"/>
      <c r="O943" s="106"/>
      <c r="P943" s="106"/>
      <c r="Q943" s="106"/>
      <c r="R943" s="106"/>
      <c r="S943" s="477"/>
      <c r="T943" s="683"/>
      <c r="U943" s="89"/>
      <c r="V943" s="480"/>
      <c r="W943" s="89"/>
      <c r="X943" s="89"/>
      <c r="Y943" s="89"/>
      <c r="Z943" s="480"/>
      <c r="AA943" s="480"/>
      <c r="AB943" s="480"/>
      <c r="AC943" s="480"/>
      <c r="AD943" s="683"/>
      <c r="AE943" s="900"/>
      <c r="AF943" s="263"/>
      <c r="AG943" s="168"/>
      <c r="AH943" s="683"/>
      <c r="AI943" s="512"/>
      <c r="AJ943" s="683"/>
      <c r="AK943" s="487"/>
      <c r="AL943" s="683"/>
      <c r="AM943" s="487"/>
      <c r="AN943" s="683"/>
      <c r="AO943" s="89"/>
      <c r="AP943" s="477"/>
      <c r="AQ943" s="683"/>
      <c r="AR943" s="581"/>
      <c r="AS943" s="683"/>
      <c r="AT943" s="168"/>
      <c r="AU943" s="683"/>
      <c r="AV943" s="512"/>
      <c r="AW943" s="683"/>
      <c r="AX943" s="168"/>
      <c r="AY943" s="683"/>
      <c r="AZ943" s="477"/>
      <c r="BA943" s="683"/>
      <c r="BB943" s="89"/>
      <c r="BC943" s="477"/>
      <c r="BD943" s="89"/>
      <c r="BE943" s="477"/>
      <c r="BF943" s="477"/>
      <c r="BG943" s="477"/>
      <c r="BH943" s="477"/>
      <c r="BI943" s="89"/>
      <c r="BJ943" s="477"/>
      <c r="BK943" s="477"/>
      <c r="BL943" s="477"/>
      <c r="BM943" s="89"/>
      <c r="BN943" s="477"/>
      <c r="BO943" s="477"/>
      <c r="BP943" s="512"/>
      <c r="BQ943" s="477"/>
      <c r="BR943" s="477"/>
      <c r="BS943" s="89"/>
      <c r="BT943" s="477"/>
      <c r="BU943" s="611"/>
      <c r="BV943" s="568"/>
      <c r="BW943" s="568"/>
      <c r="BX943" s="477"/>
      <c r="BY943" s="477"/>
      <c r="BZ943" s="89"/>
      <c r="CE943" s="695" t="e">
        <f t="shared" si="1903"/>
        <v>#DIV/0!</v>
      </c>
    </row>
    <row r="944" spans="2:83" s="61" customFormat="1" ht="105" hidden="1" customHeight="1" x14ac:dyDescent="0.25">
      <c r="B944" s="416"/>
      <c r="C944" s="119" t="s">
        <v>414</v>
      </c>
      <c r="D944" s="477"/>
      <c r="E944" s="487"/>
      <c r="F944" s="508"/>
      <c r="G944" s="106">
        <v>0</v>
      </c>
      <c r="H944" s="487"/>
      <c r="I944" s="89"/>
      <c r="J944" s="106">
        <f>Q944-G944</f>
        <v>0</v>
      </c>
      <c r="K944" s="106">
        <f>Q944</f>
        <v>0</v>
      </c>
      <c r="L944" s="106"/>
      <c r="M944" s="168"/>
      <c r="N944" s="683"/>
      <c r="O944" s="512"/>
      <c r="P944" s="683"/>
      <c r="Q944" s="106"/>
      <c r="R944" s="106"/>
      <c r="S944" s="477"/>
      <c r="T944" s="683"/>
      <c r="U944" s="89"/>
      <c r="V944" s="480"/>
      <c r="W944" s="89"/>
      <c r="X944" s="89"/>
      <c r="Y944" s="89"/>
      <c r="Z944" s="480"/>
      <c r="AA944" s="480"/>
      <c r="AB944" s="480"/>
      <c r="AC944" s="480"/>
      <c r="AD944" s="683"/>
      <c r="AE944" s="900"/>
      <c r="AF944" s="263"/>
      <c r="AG944" s="168"/>
      <c r="AH944" s="683"/>
      <c r="AI944" s="512"/>
      <c r="AJ944" s="683"/>
      <c r="AK944" s="487"/>
      <c r="AL944" s="683"/>
      <c r="AM944" s="487"/>
      <c r="AN944" s="683"/>
      <c r="AO944" s="89"/>
      <c r="AP944" s="477"/>
      <c r="AQ944" s="683"/>
      <c r="AR944" s="581"/>
      <c r="AS944" s="683"/>
      <c r="AT944" s="168"/>
      <c r="AU944" s="683"/>
      <c r="AV944" s="512"/>
      <c r="AW944" s="683"/>
      <c r="AX944" s="168"/>
      <c r="AY944" s="683"/>
      <c r="AZ944" s="477"/>
      <c r="BA944" s="683"/>
      <c r="BB944" s="89"/>
      <c r="BC944" s="477"/>
      <c r="BD944" s="89"/>
      <c r="BE944" s="477"/>
      <c r="BF944" s="477"/>
      <c r="BG944" s="477"/>
      <c r="BH944" s="477"/>
      <c r="BI944" s="89"/>
      <c r="BJ944" s="477"/>
      <c r="BK944" s="477"/>
      <c r="BL944" s="477"/>
      <c r="BM944" s="89"/>
      <c r="BN944" s="477"/>
      <c r="BO944" s="477"/>
      <c r="BP944" s="512"/>
      <c r="BQ944" s="477"/>
      <c r="BR944" s="477"/>
      <c r="BS944" s="89"/>
      <c r="BT944" s="477"/>
      <c r="BU944" s="611"/>
      <c r="BV944" s="568"/>
      <c r="BW944" s="568"/>
      <c r="BX944" s="477"/>
      <c r="BY944" s="477"/>
      <c r="BZ944" s="89"/>
      <c r="CE944" s="695" t="e">
        <f t="shared" si="1903"/>
        <v>#DIV/0!</v>
      </c>
    </row>
    <row r="945" spans="2:83" s="61" customFormat="1" ht="102.75" hidden="1" customHeight="1" x14ac:dyDescent="0.25">
      <c r="B945" s="416"/>
      <c r="C945" s="119" t="s">
        <v>415</v>
      </c>
      <c r="D945" s="477"/>
      <c r="E945" s="487"/>
      <c r="F945" s="508"/>
      <c r="G945" s="106">
        <v>0</v>
      </c>
      <c r="H945" s="487"/>
      <c r="I945" s="89"/>
      <c r="J945" s="106">
        <f t="shared" ref="J945:J947" si="1926">Q945-G945</f>
        <v>0</v>
      </c>
      <c r="K945" s="106">
        <f t="shared" ref="K945:K947" si="1927">Q945</f>
        <v>0</v>
      </c>
      <c r="L945" s="106"/>
      <c r="M945" s="168"/>
      <c r="N945" s="683"/>
      <c r="O945" s="512"/>
      <c r="P945" s="683"/>
      <c r="Q945" s="106"/>
      <c r="R945" s="106"/>
      <c r="S945" s="477"/>
      <c r="T945" s="683"/>
      <c r="U945" s="89"/>
      <c r="V945" s="480"/>
      <c r="W945" s="89"/>
      <c r="X945" s="89"/>
      <c r="Y945" s="89"/>
      <c r="Z945" s="480"/>
      <c r="AA945" s="480"/>
      <c r="AB945" s="480"/>
      <c r="AC945" s="480"/>
      <c r="AD945" s="683"/>
      <c r="AE945" s="900"/>
      <c r="AF945" s="263"/>
      <c r="AG945" s="168"/>
      <c r="AH945" s="683"/>
      <c r="AI945" s="512"/>
      <c r="AJ945" s="683"/>
      <c r="AK945" s="487"/>
      <c r="AL945" s="683"/>
      <c r="AM945" s="487"/>
      <c r="AN945" s="683"/>
      <c r="AO945" s="89"/>
      <c r="AP945" s="477"/>
      <c r="AQ945" s="683"/>
      <c r="AR945" s="581"/>
      <c r="AS945" s="683"/>
      <c r="AT945" s="168"/>
      <c r="AU945" s="683"/>
      <c r="AV945" s="512"/>
      <c r="AW945" s="683"/>
      <c r="AX945" s="168"/>
      <c r="AY945" s="683"/>
      <c r="AZ945" s="477"/>
      <c r="BA945" s="683"/>
      <c r="BB945" s="89"/>
      <c r="BC945" s="477"/>
      <c r="BD945" s="89"/>
      <c r="BE945" s="477"/>
      <c r="BF945" s="477"/>
      <c r="BG945" s="477"/>
      <c r="BH945" s="477"/>
      <c r="BI945" s="89"/>
      <c r="BJ945" s="477"/>
      <c r="BK945" s="477"/>
      <c r="BL945" s="477"/>
      <c r="BM945" s="89"/>
      <c r="BN945" s="477"/>
      <c r="BO945" s="477"/>
      <c r="BP945" s="512"/>
      <c r="BQ945" s="477"/>
      <c r="BR945" s="477"/>
      <c r="BS945" s="89"/>
      <c r="BT945" s="477"/>
      <c r="BU945" s="611"/>
      <c r="BV945" s="568"/>
      <c r="BW945" s="568"/>
      <c r="BX945" s="477"/>
      <c r="BY945" s="477"/>
      <c r="BZ945" s="89"/>
      <c r="CE945" s="695" t="e">
        <f t="shared" si="1903"/>
        <v>#DIV/0!</v>
      </c>
    </row>
    <row r="946" spans="2:83" s="61" customFormat="1" ht="100.5" hidden="1" customHeight="1" x14ac:dyDescent="0.25">
      <c r="B946" s="416"/>
      <c r="C946" s="119" t="s">
        <v>416</v>
      </c>
      <c r="D946" s="477"/>
      <c r="E946" s="487"/>
      <c r="F946" s="508"/>
      <c r="G946" s="106">
        <v>0</v>
      </c>
      <c r="H946" s="487"/>
      <c r="I946" s="89"/>
      <c r="J946" s="106">
        <f t="shared" si="1926"/>
        <v>0</v>
      </c>
      <c r="K946" s="106">
        <f t="shared" si="1927"/>
        <v>0</v>
      </c>
      <c r="L946" s="106"/>
      <c r="M946" s="168"/>
      <c r="N946" s="683"/>
      <c r="O946" s="512"/>
      <c r="P946" s="683"/>
      <c r="Q946" s="106"/>
      <c r="R946" s="106"/>
      <c r="S946" s="477"/>
      <c r="T946" s="683"/>
      <c r="U946" s="89"/>
      <c r="V946" s="480"/>
      <c r="W946" s="89"/>
      <c r="X946" s="89"/>
      <c r="Y946" s="89"/>
      <c r="Z946" s="480"/>
      <c r="AA946" s="480"/>
      <c r="AB946" s="480"/>
      <c r="AC946" s="480"/>
      <c r="AD946" s="683"/>
      <c r="AE946" s="900"/>
      <c r="AF946" s="263"/>
      <c r="AG946" s="168"/>
      <c r="AH946" s="683"/>
      <c r="AI946" s="512"/>
      <c r="AJ946" s="683"/>
      <c r="AK946" s="487"/>
      <c r="AL946" s="683"/>
      <c r="AM946" s="487"/>
      <c r="AN946" s="683"/>
      <c r="AO946" s="89"/>
      <c r="AP946" s="477"/>
      <c r="AQ946" s="683"/>
      <c r="AR946" s="581"/>
      <c r="AS946" s="683"/>
      <c r="AT946" s="168"/>
      <c r="AU946" s="683"/>
      <c r="AV946" s="512"/>
      <c r="AW946" s="683"/>
      <c r="AX946" s="168"/>
      <c r="AY946" s="683"/>
      <c r="AZ946" s="477"/>
      <c r="BA946" s="683"/>
      <c r="BB946" s="89"/>
      <c r="BC946" s="477"/>
      <c r="BD946" s="89"/>
      <c r="BE946" s="477"/>
      <c r="BF946" s="477"/>
      <c r="BG946" s="477"/>
      <c r="BH946" s="477"/>
      <c r="BI946" s="89"/>
      <c r="BJ946" s="477"/>
      <c r="BK946" s="477"/>
      <c r="BL946" s="477"/>
      <c r="BM946" s="89"/>
      <c r="BN946" s="477"/>
      <c r="BO946" s="477"/>
      <c r="BP946" s="512"/>
      <c r="BQ946" s="477"/>
      <c r="BR946" s="477"/>
      <c r="BS946" s="89"/>
      <c r="BT946" s="477"/>
      <c r="BU946" s="611"/>
      <c r="BV946" s="568"/>
      <c r="BW946" s="568"/>
      <c r="BX946" s="477"/>
      <c r="BY946" s="477"/>
      <c r="BZ946" s="89"/>
      <c r="CE946" s="695" t="e">
        <f t="shared" si="1903"/>
        <v>#DIV/0!</v>
      </c>
    </row>
    <row r="947" spans="2:83" s="61" customFormat="1" ht="114" hidden="1" customHeight="1" x14ac:dyDescent="0.25">
      <c r="B947" s="416"/>
      <c r="C947" s="119" t="s">
        <v>417</v>
      </c>
      <c r="D947" s="477"/>
      <c r="E947" s="487"/>
      <c r="F947" s="508"/>
      <c r="G947" s="106">
        <v>0</v>
      </c>
      <c r="H947" s="487"/>
      <c r="I947" s="89"/>
      <c r="J947" s="106">
        <f t="shared" si="1926"/>
        <v>0</v>
      </c>
      <c r="K947" s="106">
        <f t="shared" si="1927"/>
        <v>0</v>
      </c>
      <c r="L947" s="106"/>
      <c r="M947" s="168"/>
      <c r="N947" s="683"/>
      <c r="O947" s="512"/>
      <c r="P947" s="683"/>
      <c r="Q947" s="106"/>
      <c r="R947" s="106"/>
      <c r="S947" s="477"/>
      <c r="T947" s="683"/>
      <c r="U947" s="89"/>
      <c r="V947" s="480"/>
      <c r="W947" s="89"/>
      <c r="X947" s="89"/>
      <c r="Y947" s="89"/>
      <c r="Z947" s="480"/>
      <c r="AA947" s="480"/>
      <c r="AB947" s="480"/>
      <c r="AC947" s="480"/>
      <c r="AD947" s="683"/>
      <c r="AE947" s="900"/>
      <c r="AF947" s="263"/>
      <c r="AG947" s="168"/>
      <c r="AH947" s="683"/>
      <c r="AI947" s="512"/>
      <c r="AJ947" s="683"/>
      <c r="AK947" s="487"/>
      <c r="AL947" s="683"/>
      <c r="AM947" s="487"/>
      <c r="AN947" s="683"/>
      <c r="AO947" s="89"/>
      <c r="AP947" s="477"/>
      <c r="AQ947" s="683"/>
      <c r="AR947" s="581"/>
      <c r="AS947" s="683"/>
      <c r="AT947" s="168"/>
      <c r="AU947" s="683"/>
      <c r="AV947" s="512"/>
      <c r="AW947" s="683"/>
      <c r="AX947" s="168"/>
      <c r="AY947" s="683"/>
      <c r="AZ947" s="477"/>
      <c r="BA947" s="683"/>
      <c r="BB947" s="89"/>
      <c r="BC947" s="477"/>
      <c r="BD947" s="89"/>
      <c r="BE947" s="477"/>
      <c r="BF947" s="477"/>
      <c r="BG947" s="477"/>
      <c r="BH947" s="477"/>
      <c r="BI947" s="89"/>
      <c r="BJ947" s="477"/>
      <c r="BK947" s="477"/>
      <c r="BL947" s="477"/>
      <c r="BM947" s="89"/>
      <c r="BN947" s="477"/>
      <c r="BO947" s="477"/>
      <c r="BP947" s="512"/>
      <c r="BQ947" s="477"/>
      <c r="BR947" s="477"/>
      <c r="BS947" s="89"/>
      <c r="BT947" s="477"/>
      <c r="BU947" s="611"/>
      <c r="BV947" s="568"/>
      <c r="BW947" s="568"/>
      <c r="BX947" s="477"/>
      <c r="BY947" s="477"/>
      <c r="BZ947" s="89"/>
      <c r="CE947" s="695" t="e">
        <f t="shared" si="1903"/>
        <v>#DIV/0!</v>
      </c>
    </row>
    <row r="948" spans="2:83" s="423" customFormat="1" ht="64.5" hidden="1" customHeight="1" x14ac:dyDescent="0.25">
      <c r="B948" s="426">
        <v>1</v>
      </c>
      <c r="C948" s="424" t="s">
        <v>399</v>
      </c>
      <c r="D948" s="421">
        <f>I948</f>
        <v>0</v>
      </c>
      <c r="E948" s="421">
        <v>0</v>
      </c>
      <c r="F948" s="421"/>
      <c r="G948" s="421"/>
      <c r="H948" s="421"/>
      <c r="I948" s="421">
        <f>I949+I950</f>
        <v>0</v>
      </c>
      <c r="J948" s="421">
        <f>J949+J950</f>
        <v>0</v>
      </c>
      <c r="K948" s="421">
        <f>U948</f>
        <v>0</v>
      </c>
      <c r="L948" s="695" t="e">
        <f t="shared" ref="L948:L1011" si="1928">K948/D948</f>
        <v>#DIV/0!</v>
      </c>
      <c r="M948" s="407">
        <v>0</v>
      </c>
      <c r="N948" s="421"/>
      <c r="O948" s="421"/>
      <c r="P948" s="421"/>
      <c r="Q948" s="421"/>
      <c r="R948" s="421"/>
      <c r="S948" s="421"/>
      <c r="T948" s="421"/>
      <c r="U948" s="421">
        <f>U949+U950</f>
        <v>0</v>
      </c>
      <c r="V948" s="421"/>
      <c r="W948" s="421"/>
      <c r="X948" s="421"/>
      <c r="Y948" s="421"/>
      <c r="Z948" s="421"/>
      <c r="AA948" s="421"/>
      <c r="AB948" s="421"/>
      <c r="AC948" s="421"/>
      <c r="AD948" s="421"/>
      <c r="AE948" s="407">
        <f>AO948</f>
        <v>0</v>
      </c>
      <c r="AF948" s="695" t="e">
        <f t="shared" ref="AF948:AF1011" si="1929">AE948/D948</f>
        <v>#DIV/0!</v>
      </c>
      <c r="AG948" s="407"/>
      <c r="AH948" s="421"/>
      <c r="AI948" s="421"/>
      <c r="AJ948" s="421"/>
      <c r="AK948" s="421"/>
      <c r="AL948" s="421"/>
      <c r="AM948" s="421"/>
      <c r="AN948" s="421"/>
      <c r="AO948" s="421">
        <f>AO949+AO950</f>
        <v>0</v>
      </c>
      <c r="AP948" s="421">
        <f>AP949+AP950</f>
        <v>0</v>
      </c>
      <c r="AQ948" s="421"/>
      <c r="AR948" s="421">
        <f>BB948</f>
        <v>0</v>
      </c>
      <c r="AS948" s="695" t="e">
        <f t="shared" ref="AS948:AS1011" si="1930">AR948/D948</f>
        <v>#DIV/0!</v>
      </c>
      <c r="AT948" s="407"/>
      <c r="AU948" s="695"/>
      <c r="AV948" s="421"/>
      <c r="AW948" s="695"/>
      <c r="AX948" s="407"/>
      <c r="AY948" s="421"/>
      <c r="AZ948" s="421"/>
      <c r="BA948" s="695"/>
      <c r="BB948" s="421">
        <f>BB949+BB950</f>
        <v>0</v>
      </c>
      <c r="BC948" s="421"/>
      <c r="BD948" s="421"/>
      <c r="BE948" s="421"/>
      <c r="BF948" s="421"/>
      <c r="BG948" s="421"/>
      <c r="BH948" s="421"/>
      <c r="BI948" s="421"/>
      <c r="BJ948" s="421"/>
      <c r="BK948" s="421"/>
      <c r="BL948" s="421"/>
      <c r="BM948" s="421"/>
      <c r="BN948" s="421">
        <f>BS948</f>
        <v>35034</v>
      </c>
      <c r="BO948" s="421"/>
      <c r="BP948" s="421"/>
      <c r="BQ948" s="421"/>
      <c r="BR948" s="421"/>
      <c r="BS948" s="421">
        <f>BS949+BS950</f>
        <v>35034</v>
      </c>
      <c r="BT948" s="421"/>
      <c r="BU948" s="421">
        <f>BZ948</f>
        <v>35034</v>
      </c>
      <c r="BV948" s="421"/>
      <c r="BW948" s="421"/>
      <c r="BX948" s="421"/>
      <c r="BY948" s="421"/>
      <c r="BZ948" s="421">
        <f>BZ949+BZ950</f>
        <v>35034</v>
      </c>
      <c r="CE948" s="695" t="e">
        <f t="shared" si="1903"/>
        <v>#DIV/0!</v>
      </c>
    </row>
    <row r="949" spans="2:83" s="61" customFormat="1" ht="57" hidden="1" customHeight="1" x14ac:dyDescent="0.25">
      <c r="B949" s="416"/>
      <c r="C949" s="469" t="s">
        <v>32</v>
      </c>
      <c r="D949" s="391">
        <f t="shared" ref="D949:D950" si="1931">E949+H949+I949</f>
        <v>0</v>
      </c>
      <c r="E949" s="489">
        <f>E981</f>
        <v>0</v>
      </c>
      <c r="F949" s="505"/>
      <c r="G949" s="489"/>
      <c r="H949" s="488"/>
      <c r="I949" s="489">
        <f>I989</f>
        <v>0</v>
      </c>
      <c r="J949" s="436">
        <f>U949-I949</f>
        <v>0</v>
      </c>
      <c r="K949" s="578">
        <f t="shared" ref="K949:K950" si="1932">M949+S949+U949</f>
        <v>0</v>
      </c>
      <c r="L949" s="695" t="e">
        <f t="shared" si="1928"/>
        <v>#DIV/0!</v>
      </c>
      <c r="M949" s="176">
        <f>M981</f>
        <v>0</v>
      </c>
      <c r="N949" s="683"/>
      <c r="O949" s="517"/>
      <c r="P949" s="683"/>
      <c r="Q949" s="443"/>
      <c r="R949" s="683"/>
      <c r="S949" s="443"/>
      <c r="T949" s="683"/>
      <c r="U949" s="489">
        <v>0</v>
      </c>
      <c r="V949" s="443">
        <f t="shared" ref="V949:V950" si="1933">W949+X949+Y949</f>
        <v>0</v>
      </c>
      <c r="W949" s="469">
        <f>W961+W981</f>
        <v>0</v>
      </c>
      <c r="X949" s="469">
        <f t="shared" ref="X949" si="1934">X961+X981</f>
        <v>0</v>
      </c>
      <c r="Y949" s="469">
        <f>Y961+Y973+Y976+Y979</f>
        <v>0</v>
      </c>
      <c r="Z949" s="469">
        <f t="shared" ref="Z949:Z950" si="1935">AA949+AB949+AC949</f>
        <v>0</v>
      </c>
      <c r="AA949" s="443">
        <f>AA981</f>
        <v>0</v>
      </c>
      <c r="AB949" s="443"/>
      <c r="AC949" s="443">
        <f>AC961+AC973+AC976+AC979</f>
        <v>0</v>
      </c>
      <c r="AD949" s="683"/>
      <c r="AE949" s="176">
        <f>AO949</f>
        <v>0</v>
      </c>
      <c r="AF949" s="695" t="e">
        <f t="shared" si="1929"/>
        <v>#DIV/0!</v>
      </c>
      <c r="AG949" s="168"/>
      <c r="AH949" s="683"/>
      <c r="AI949" s="512"/>
      <c r="AJ949" s="683"/>
      <c r="AK949" s="487"/>
      <c r="AL949" s="683"/>
      <c r="AM949" s="487"/>
      <c r="AN949" s="683"/>
      <c r="AO949" s="677">
        <f>AO989</f>
        <v>0</v>
      </c>
      <c r="AP949" s="436">
        <f>BB949-AO949</f>
        <v>0</v>
      </c>
      <c r="AQ949" s="683"/>
      <c r="AR949" s="672">
        <f>BB949</f>
        <v>0</v>
      </c>
      <c r="AS949" s="695" t="e">
        <f t="shared" si="1930"/>
        <v>#DIV/0!</v>
      </c>
      <c r="AT949" s="176"/>
      <c r="AU949" s="695"/>
      <c r="AV949" s="517"/>
      <c r="AW949" s="695"/>
      <c r="AX949" s="176"/>
      <c r="AY949" s="683"/>
      <c r="AZ949" s="436"/>
      <c r="BA949" s="695"/>
      <c r="BB949" s="573">
        <f>BB989</f>
        <v>0</v>
      </c>
      <c r="BC949" s="646"/>
      <c r="BD949" s="89"/>
      <c r="BE949" s="447"/>
      <c r="BF949" s="393"/>
      <c r="BG949" s="393"/>
      <c r="BH949" s="393"/>
      <c r="BI949" s="89"/>
      <c r="BJ949" s="393"/>
      <c r="BK949" s="393"/>
      <c r="BL949" s="393"/>
      <c r="BM949" s="89"/>
      <c r="BN949" s="478">
        <f>BS949</f>
        <v>19619</v>
      </c>
      <c r="BO949" s="393"/>
      <c r="BP949" s="512"/>
      <c r="BQ949" s="476"/>
      <c r="BR949" s="393"/>
      <c r="BS949" s="677">
        <f>BS989</f>
        <v>19619</v>
      </c>
      <c r="BT949" s="436"/>
      <c r="BU949" s="578">
        <f>BZ949</f>
        <v>19619</v>
      </c>
      <c r="BV949" s="436"/>
      <c r="BW949" s="517"/>
      <c r="BX949" s="436"/>
      <c r="BY949" s="436"/>
      <c r="BZ949" s="573">
        <f>BZ989</f>
        <v>19619</v>
      </c>
      <c r="CE949" s="695" t="e">
        <f t="shared" si="1903"/>
        <v>#DIV/0!</v>
      </c>
    </row>
    <row r="950" spans="2:83" s="61" customFormat="1" ht="52.5" hidden="1" customHeight="1" x14ac:dyDescent="0.25">
      <c r="B950" s="416"/>
      <c r="C950" s="470" t="s">
        <v>285</v>
      </c>
      <c r="D950" s="389">
        <f t="shared" si="1931"/>
        <v>0</v>
      </c>
      <c r="E950" s="491">
        <v>0</v>
      </c>
      <c r="F950" s="504"/>
      <c r="G950" s="491"/>
      <c r="H950" s="488"/>
      <c r="I950" s="491">
        <f>I990</f>
        <v>0</v>
      </c>
      <c r="J950" s="435">
        <f>U950-I950</f>
        <v>0</v>
      </c>
      <c r="K950" s="575">
        <f t="shared" si="1932"/>
        <v>0</v>
      </c>
      <c r="L950" s="695" t="e">
        <f t="shared" si="1928"/>
        <v>#DIV/0!</v>
      </c>
      <c r="M950" s="166">
        <v>0</v>
      </c>
      <c r="N950" s="683"/>
      <c r="O950" s="519"/>
      <c r="P950" s="683"/>
      <c r="Q950" s="435"/>
      <c r="R950" s="683"/>
      <c r="S950" s="438"/>
      <c r="T950" s="683"/>
      <c r="U950" s="491">
        <v>0</v>
      </c>
      <c r="V950" s="389">
        <f t="shared" si="1933"/>
        <v>0</v>
      </c>
      <c r="W950" s="470">
        <f>W982</f>
        <v>0</v>
      </c>
      <c r="X950" s="470">
        <f t="shared" ref="X950" si="1936">X982</f>
        <v>0</v>
      </c>
      <c r="Y950" s="470">
        <f>Y962+Y974+Y977+Y980</f>
        <v>0</v>
      </c>
      <c r="Z950" s="470" t="e">
        <f t="shared" si="1935"/>
        <v>#REF!</v>
      </c>
      <c r="AA950" s="389" t="e">
        <f>AA982</f>
        <v>#REF!</v>
      </c>
      <c r="AB950" s="394"/>
      <c r="AC950" s="389">
        <f>AC962+AC974+AC977+AC980</f>
        <v>0</v>
      </c>
      <c r="AD950" s="683"/>
      <c r="AE950" s="166">
        <f>AO950</f>
        <v>0</v>
      </c>
      <c r="AF950" s="695" t="e">
        <f t="shared" si="1929"/>
        <v>#DIV/0!</v>
      </c>
      <c r="AG950" s="168"/>
      <c r="AH950" s="683"/>
      <c r="AI950" s="512"/>
      <c r="AJ950" s="683"/>
      <c r="AK950" s="487"/>
      <c r="AL950" s="683"/>
      <c r="AM950" s="487"/>
      <c r="AN950" s="683"/>
      <c r="AO950" s="674">
        <f>AO990</f>
        <v>0</v>
      </c>
      <c r="AP950" s="435">
        <f>BB950-AO950</f>
        <v>0</v>
      </c>
      <c r="AQ950" s="683"/>
      <c r="AR950" s="671">
        <f>BB950</f>
        <v>0</v>
      </c>
      <c r="AS950" s="695" t="e">
        <f t="shared" si="1930"/>
        <v>#DIV/0!</v>
      </c>
      <c r="AT950" s="166"/>
      <c r="AU950" s="695"/>
      <c r="AV950" s="519"/>
      <c r="AW950" s="695"/>
      <c r="AX950" s="166"/>
      <c r="AY950" s="683"/>
      <c r="AZ950" s="435"/>
      <c r="BA950" s="695"/>
      <c r="BB950" s="574">
        <f>BB990</f>
        <v>0</v>
      </c>
      <c r="BC950" s="646"/>
      <c r="BD950" s="89"/>
      <c r="BE950" s="447"/>
      <c r="BF950" s="393"/>
      <c r="BG950" s="393"/>
      <c r="BH950" s="393"/>
      <c r="BI950" s="89"/>
      <c r="BJ950" s="393"/>
      <c r="BK950" s="393"/>
      <c r="BL950" s="393"/>
      <c r="BM950" s="89"/>
      <c r="BN950" s="393">
        <f>BS950</f>
        <v>15415</v>
      </c>
      <c r="BO950" s="393"/>
      <c r="BP950" s="512"/>
      <c r="BQ950" s="476"/>
      <c r="BR950" s="393"/>
      <c r="BS950" s="674">
        <f>BS990</f>
        <v>15415</v>
      </c>
      <c r="BT950" s="435"/>
      <c r="BU950" s="575">
        <f>BZ950</f>
        <v>15415</v>
      </c>
      <c r="BV950" s="435"/>
      <c r="BW950" s="519"/>
      <c r="BX950" s="435"/>
      <c r="BY950" s="435"/>
      <c r="BZ950" s="574">
        <f>BZ990</f>
        <v>15415</v>
      </c>
      <c r="CE950" s="695" t="e">
        <f t="shared" si="1903"/>
        <v>#DIV/0!</v>
      </c>
    </row>
    <row r="951" spans="2:83" s="61" customFormat="1" ht="138.75" hidden="1" customHeight="1" x14ac:dyDescent="0.25">
      <c r="B951" s="416" t="s">
        <v>34</v>
      </c>
      <c r="C951" s="119" t="s">
        <v>370</v>
      </c>
      <c r="D951" s="393">
        <f>E951+H951+I951</f>
        <v>0</v>
      </c>
      <c r="E951" s="487">
        <f>E952+E953</f>
        <v>0</v>
      </c>
      <c r="F951" s="508"/>
      <c r="G951" s="487"/>
      <c r="H951" s="487"/>
      <c r="I951" s="487">
        <f>I952+I953</f>
        <v>0</v>
      </c>
      <c r="J951" s="393"/>
      <c r="K951" s="575">
        <f>M951+S951+U951</f>
        <v>0</v>
      </c>
      <c r="L951" s="695" t="e">
        <f t="shared" si="1928"/>
        <v>#DIV/0!</v>
      </c>
      <c r="M951" s="168">
        <f>M952+M953</f>
        <v>0</v>
      </c>
      <c r="N951" s="683"/>
      <c r="O951" s="512"/>
      <c r="P951" s="683"/>
      <c r="Q951" s="439"/>
      <c r="R951" s="683"/>
      <c r="S951" s="439"/>
      <c r="T951" s="683"/>
      <c r="U951" s="439">
        <f>U952+U953</f>
        <v>0</v>
      </c>
      <c r="V951" s="393">
        <f>W951+X951+Y951</f>
        <v>0</v>
      </c>
      <c r="W951" s="476"/>
      <c r="X951" s="476"/>
      <c r="Y951" s="476">
        <f>Y952+Y953</f>
        <v>0</v>
      </c>
      <c r="Z951" s="476">
        <f>AC951</f>
        <v>60201.36</v>
      </c>
      <c r="AA951" s="393"/>
      <c r="AB951" s="393"/>
      <c r="AC951" s="393">
        <f>AC952+AC953</f>
        <v>60201.36</v>
      </c>
      <c r="AD951" s="683"/>
      <c r="AE951" s="168"/>
      <c r="AF951" s="695" t="e">
        <f t="shared" si="1929"/>
        <v>#DIV/0!</v>
      </c>
      <c r="AG951" s="168"/>
      <c r="AH951" s="683"/>
      <c r="AI951" s="512"/>
      <c r="AJ951" s="683"/>
      <c r="AK951" s="487"/>
      <c r="AL951" s="683"/>
      <c r="AM951" s="487"/>
      <c r="AN951" s="683"/>
      <c r="AO951" s="679"/>
      <c r="AP951" s="393"/>
      <c r="AQ951" s="683"/>
      <c r="AR951" s="670"/>
      <c r="AS951" s="695" t="e">
        <f t="shared" si="1930"/>
        <v>#DIV/0!</v>
      </c>
      <c r="AT951" s="168"/>
      <c r="AU951" s="695"/>
      <c r="AV951" s="512"/>
      <c r="AW951" s="695"/>
      <c r="AX951" s="168"/>
      <c r="AY951" s="683"/>
      <c r="AZ951" s="439"/>
      <c r="BA951" s="695" t="e">
        <f t="shared" ref="BA951:BA1011" si="1937">AZ951/H951</f>
        <v>#DIV/0!</v>
      </c>
      <c r="BB951" s="439"/>
      <c r="BC951" s="89"/>
      <c r="BD951" s="393"/>
      <c r="BE951" s="447"/>
      <c r="BF951" s="393"/>
      <c r="BG951" s="393"/>
      <c r="BH951" s="393"/>
      <c r="BI951" s="393"/>
      <c r="BJ951" s="393"/>
      <c r="BK951" s="393"/>
      <c r="BL951" s="393"/>
      <c r="BM951" s="89"/>
      <c r="BN951" s="89"/>
      <c r="BO951" s="89"/>
      <c r="BP951" s="89"/>
      <c r="BQ951" s="89"/>
      <c r="BR951" s="89"/>
      <c r="BS951" s="679"/>
      <c r="BT951" s="439"/>
      <c r="BU951" s="581"/>
      <c r="BV951" s="439"/>
      <c r="BW951" s="512"/>
      <c r="BX951" s="439"/>
      <c r="BY951" s="439"/>
      <c r="BZ951" s="439"/>
      <c r="CE951" s="695" t="e">
        <f t="shared" si="1903"/>
        <v>#DIV/0!</v>
      </c>
    </row>
    <row r="952" spans="2:83" s="61" customFormat="1" ht="52.5" hidden="1" customHeight="1" x14ac:dyDescent="0.25">
      <c r="B952" s="416"/>
      <c r="C952" s="469" t="s">
        <v>32</v>
      </c>
      <c r="D952" s="391">
        <f>E952+H952+I952</f>
        <v>0</v>
      </c>
      <c r="E952" s="489"/>
      <c r="F952" s="505"/>
      <c r="G952" s="489"/>
      <c r="H952" s="489"/>
      <c r="I952" s="489">
        <v>0</v>
      </c>
      <c r="J952" s="393"/>
      <c r="K952" s="578">
        <f>M952+S952+U952</f>
        <v>0</v>
      </c>
      <c r="L952" s="695" t="e">
        <f t="shared" si="1928"/>
        <v>#DIV/0!</v>
      </c>
      <c r="M952" s="176"/>
      <c r="N952" s="683"/>
      <c r="O952" s="517"/>
      <c r="P952" s="683"/>
      <c r="Q952" s="436"/>
      <c r="R952" s="683"/>
      <c r="S952" s="436"/>
      <c r="T952" s="683"/>
      <c r="U952" s="436"/>
      <c r="V952" s="391">
        <f>W952+X952+Y952</f>
        <v>0</v>
      </c>
      <c r="W952" s="469"/>
      <c r="X952" s="469"/>
      <c r="Y952" s="469"/>
      <c r="Z952" s="469">
        <f>AC952</f>
        <v>40334.9</v>
      </c>
      <c r="AA952" s="391"/>
      <c r="AB952" s="391"/>
      <c r="AC952" s="391">
        <v>40334.9</v>
      </c>
      <c r="AD952" s="683"/>
      <c r="AE952" s="168"/>
      <c r="AF952" s="695" t="e">
        <f t="shared" si="1929"/>
        <v>#DIV/0!</v>
      </c>
      <c r="AG952" s="168"/>
      <c r="AH952" s="683"/>
      <c r="AI952" s="512"/>
      <c r="AJ952" s="683"/>
      <c r="AK952" s="487"/>
      <c r="AL952" s="683"/>
      <c r="AM952" s="487"/>
      <c r="AN952" s="683"/>
      <c r="AO952" s="679"/>
      <c r="AP952" s="393"/>
      <c r="AQ952" s="683"/>
      <c r="AR952" s="670"/>
      <c r="AS952" s="695" t="e">
        <f t="shared" si="1930"/>
        <v>#DIV/0!</v>
      </c>
      <c r="AT952" s="168"/>
      <c r="AU952" s="695"/>
      <c r="AV952" s="512"/>
      <c r="AW952" s="695"/>
      <c r="AX952" s="168"/>
      <c r="AY952" s="683"/>
      <c r="AZ952" s="439"/>
      <c r="BA952" s="695" t="e">
        <f t="shared" si="1937"/>
        <v>#DIV/0!</v>
      </c>
      <c r="BB952" s="439"/>
      <c r="BC952" s="89"/>
      <c r="BD952" s="391"/>
      <c r="BE952" s="447"/>
      <c r="BF952" s="393"/>
      <c r="BG952" s="393"/>
      <c r="BH952" s="393"/>
      <c r="BI952" s="393"/>
      <c r="BJ952" s="393"/>
      <c r="BK952" s="393"/>
      <c r="BL952" s="393"/>
      <c r="BM952" s="89"/>
      <c r="BN952" s="89"/>
      <c r="BO952" s="89"/>
      <c r="BP952" s="89"/>
      <c r="BQ952" s="89"/>
      <c r="BR952" s="89"/>
      <c r="BS952" s="679"/>
      <c r="BT952" s="439"/>
      <c r="BU952" s="581"/>
      <c r="BV952" s="439"/>
      <c r="BW952" s="512"/>
      <c r="BX952" s="439"/>
      <c r="BY952" s="439"/>
      <c r="BZ952" s="439"/>
      <c r="CE952" s="695" t="e">
        <f t="shared" si="1903"/>
        <v>#DIV/0!</v>
      </c>
    </row>
    <row r="953" spans="2:83" s="61" customFormat="1" ht="55.5" hidden="1" customHeight="1" x14ac:dyDescent="0.25">
      <c r="B953" s="416"/>
      <c r="C953" s="470" t="s">
        <v>285</v>
      </c>
      <c r="D953" s="389">
        <f>I953</f>
        <v>0</v>
      </c>
      <c r="E953" s="491"/>
      <c r="F953" s="504"/>
      <c r="G953" s="491"/>
      <c r="H953" s="491"/>
      <c r="I953" s="491">
        <v>0</v>
      </c>
      <c r="J953" s="393"/>
      <c r="K953" s="575">
        <f>U953</f>
        <v>0</v>
      </c>
      <c r="L953" s="695" t="e">
        <f t="shared" si="1928"/>
        <v>#DIV/0!</v>
      </c>
      <c r="M953" s="166"/>
      <c r="N953" s="683"/>
      <c r="O953" s="519"/>
      <c r="P953" s="683"/>
      <c r="Q953" s="435"/>
      <c r="R953" s="683"/>
      <c r="S953" s="435"/>
      <c r="T953" s="683"/>
      <c r="U953" s="435"/>
      <c r="V953" s="389">
        <f>Y953</f>
        <v>0</v>
      </c>
      <c r="W953" s="470"/>
      <c r="X953" s="470"/>
      <c r="Y953" s="470"/>
      <c r="Z953" s="470">
        <f>AC953</f>
        <v>19866.46</v>
      </c>
      <c r="AA953" s="389"/>
      <c r="AB953" s="389"/>
      <c r="AC953" s="389">
        <v>19866.46</v>
      </c>
      <c r="AD953" s="683"/>
      <c r="AE953" s="168"/>
      <c r="AF953" s="695" t="e">
        <f t="shared" si="1929"/>
        <v>#DIV/0!</v>
      </c>
      <c r="AG953" s="168"/>
      <c r="AH953" s="683"/>
      <c r="AI953" s="512"/>
      <c r="AJ953" s="683"/>
      <c r="AK953" s="487"/>
      <c r="AL953" s="683"/>
      <c r="AM953" s="487"/>
      <c r="AN953" s="683"/>
      <c r="AO953" s="679"/>
      <c r="AP953" s="393"/>
      <c r="AQ953" s="683"/>
      <c r="AR953" s="670"/>
      <c r="AS953" s="695" t="e">
        <f t="shared" si="1930"/>
        <v>#DIV/0!</v>
      </c>
      <c r="AT953" s="168"/>
      <c r="AU953" s="695"/>
      <c r="AV953" s="512"/>
      <c r="AW953" s="695"/>
      <c r="AX953" s="168"/>
      <c r="AY953" s="683"/>
      <c r="AZ953" s="439"/>
      <c r="BA953" s="695" t="e">
        <f t="shared" si="1937"/>
        <v>#DIV/0!</v>
      </c>
      <c r="BB953" s="439"/>
      <c r="BC953" s="89"/>
      <c r="BD953" s="389"/>
      <c r="BE953" s="447"/>
      <c r="BF953" s="393"/>
      <c r="BG953" s="393"/>
      <c r="BH953" s="393"/>
      <c r="BI953" s="393"/>
      <c r="BJ953" s="393"/>
      <c r="BK953" s="393"/>
      <c r="BL953" s="393"/>
      <c r="BM953" s="89"/>
      <c r="BN953" s="89"/>
      <c r="BO953" s="89"/>
      <c r="BP953" s="89"/>
      <c r="BQ953" s="89"/>
      <c r="BR953" s="89"/>
      <c r="BS953" s="679"/>
      <c r="BT953" s="439"/>
      <c r="BU953" s="581"/>
      <c r="BV953" s="439"/>
      <c r="BW953" s="512"/>
      <c r="BX953" s="439"/>
      <c r="BY953" s="439"/>
      <c r="BZ953" s="439"/>
      <c r="CE953" s="695" t="e">
        <f t="shared" si="1903"/>
        <v>#DIV/0!</v>
      </c>
    </row>
    <row r="954" spans="2:83" s="61" customFormat="1" ht="138.75" hidden="1" customHeight="1" x14ac:dyDescent="0.25">
      <c r="B954" s="416">
        <v>4</v>
      </c>
      <c r="C954" s="119" t="s">
        <v>288</v>
      </c>
      <c r="D954" s="393"/>
      <c r="E954" s="487"/>
      <c r="F954" s="508"/>
      <c r="G954" s="487"/>
      <c r="H954" s="487"/>
      <c r="I954" s="89"/>
      <c r="J954" s="393"/>
      <c r="K954" s="575"/>
      <c r="L954" s="695" t="e">
        <f t="shared" si="1928"/>
        <v>#DIV/0!</v>
      </c>
      <c r="M954" s="168"/>
      <c r="N954" s="683"/>
      <c r="O954" s="512"/>
      <c r="P954" s="683"/>
      <c r="Q954" s="439"/>
      <c r="R954" s="683"/>
      <c r="S954" s="439"/>
      <c r="T954" s="683"/>
      <c r="U954" s="89"/>
      <c r="V954" s="394"/>
      <c r="W954" s="89"/>
      <c r="X954" s="89"/>
      <c r="Y954" s="89"/>
      <c r="Z954" s="474"/>
      <c r="AA954" s="394"/>
      <c r="AB954" s="394"/>
      <c r="AC954" s="394"/>
      <c r="AD954" s="683"/>
      <c r="AE954" s="33"/>
      <c r="AF954" s="695" t="e">
        <f t="shared" si="1929"/>
        <v>#DIV/0!</v>
      </c>
      <c r="AG954" s="168"/>
      <c r="AH954" s="683"/>
      <c r="AI954" s="512"/>
      <c r="AJ954" s="683"/>
      <c r="AK954" s="487"/>
      <c r="AL954" s="683"/>
      <c r="AM954" s="487"/>
      <c r="AN954" s="683"/>
      <c r="AO954" s="89"/>
      <c r="AP954" s="393"/>
      <c r="AQ954" s="683"/>
      <c r="AR954" s="670"/>
      <c r="AS954" s="695" t="e">
        <f t="shared" si="1930"/>
        <v>#DIV/0!</v>
      </c>
      <c r="AT954" s="168"/>
      <c r="AU954" s="695"/>
      <c r="AV954" s="512"/>
      <c r="AW954" s="695"/>
      <c r="AX954" s="168"/>
      <c r="AY954" s="683"/>
      <c r="AZ954" s="439"/>
      <c r="BA954" s="695" t="e">
        <f t="shared" si="1937"/>
        <v>#DIV/0!</v>
      </c>
      <c r="BB954" s="89"/>
      <c r="BC954" s="393"/>
      <c r="BD954" s="89"/>
      <c r="BE954" s="447"/>
      <c r="BF954" s="393"/>
      <c r="BG954" s="393"/>
      <c r="BH954" s="393"/>
      <c r="BI954" s="89"/>
      <c r="BJ954" s="393"/>
      <c r="BK954" s="393"/>
      <c r="BL954" s="393"/>
      <c r="BM954" s="89"/>
      <c r="BN954" s="393"/>
      <c r="BO954" s="393"/>
      <c r="BP954" s="512"/>
      <c r="BQ954" s="476"/>
      <c r="BR954" s="393"/>
      <c r="BS954" s="89"/>
      <c r="BT954" s="439"/>
      <c r="BU954" s="581"/>
      <c r="BV954" s="439"/>
      <c r="BW954" s="512"/>
      <c r="BX954" s="439"/>
      <c r="BY954" s="439"/>
      <c r="BZ954" s="89"/>
      <c r="CE954" s="695" t="e">
        <f t="shared" si="1903"/>
        <v>#DIV/0!</v>
      </c>
    </row>
    <row r="955" spans="2:83" s="61" customFormat="1" ht="42" hidden="1" customHeight="1" x14ac:dyDescent="0.25">
      <c r="B955" s="416"/>
      <c r="C955" s="469" t="s">
        <v>32</v>
      </c>
      <c r="D955" s="393"/>
      <c r="E955" s="487"/>
      <c r="F955" s="508"/>
      <c r="G955" s="487"/>
      <c r="H955" s="487"/>
      <c r="I955" s="89"/>
      <c r="J955" s="393"/>
      <c r="K955" s="575"/>
      <c r="L955" s="695" t="e">
        <f t="shared" si="1928"/>
        <v>#DIV/0!</v>
      </c>
      <c r="M955" s="168"/>
      <c r="N955" s="683"/>
      <c r="O955" s="512"/>
      <c r="P955" s="683"/>
      <c r="Q955" s="439"/>
      <c r="R955" s="683"/>
      <c r="S955" s="439"/>
      <c r="T955" s="683"/>
      <c r="U955" s="89"/>
      <c r="V955" s="394"/>
      <c r="W955" s="89"/>
      <c r="X955" s="89"/>
      <c r="Y955" s="89"/>
      <c r="Z955" s="474"/>
      <c r="AA955" s="394"/>
      <c r="AB955" s="394"/>
      <c r="AC955" s="394"/>
      <c r="AD955" s="683"/>
      <c r="AE955" s="33"/>
      <c r="AF955" s="695" t="e">
        <f t="shared" si="1929"/>
        <v>#DIV/0!</v>
      </c>
      <c r="AG955" s="168"/>
      <c r="AH955" s="683"/>
      <c r="AI955" s="512"/>
      <c r="AJ955" s="683"/>
      <c r="AK955" s="487"/>
      <c r="AL955" s="683"/>
      <c r="AM955" s="487"/>
      <c r="AN955" s="683"/>
      <c r="AO955" s="89"/>
      <c r="AP955" s="393"/>
      <c r="AQ955" s="683"/>
      <c r="AR955" s="670"/>
      <c r="AS955" s="695" t="e">
        <f t="shared" si="1930"/>
        <v>#DIV/0!</v>
      </c>
      <c r="AT955" s="168"/>
      <c r="AU955" s="695"/>
      <c r="AV955" s="512"/>
      <c r="AW955" s="695"/>
      <c r="AX955" s="168"/>
      <c r="AY955" s="683"/>
      <c r="AZ955" s="439"/>
      <c r="BA955" s="695" t="e">
        <f t="shared" si="1937"/>
        <v>#DIV/0!</v>
      </c>
      <c r="BB955" s="89"/>
      <c r="BC955" s="393"/>
      <c r="BD955" s="89"/>
      <c r="BE955" s="447"/>
      <c r="BF955" s="393"/>
      <c r="BG955" s="393"/>
      <c r="BH955" s="393"/>
      <c r="BI955" s="89"/>
      <c r="BJ955" s="393"/>
      <c r="BK955" s="393"/>
      <c r="BL955" s="393"/>
      <c r="BM955" s="89"/>
      <c r="BN955" s="393"/>
      <c r="BO955" s="393"/>
      <c r="BP955" s="512"/>
      <c r="BQ955" s="476"/>
      <c r="BR955" s="393"/>
      <c r="BS955" s="89"/>
      <c r="BT955" s="439"/>
      <c r="BU955" s="581"/>
      <c r="BV955" s="439"/>
      <c r="BW955" s="512"/>
      <c r="BX955" s="439"/>
      <c r="BY955" s="439"/>
      <c r="BZ955" s="89"/>
      <c r="CE955" s="695" t="e">
        <f t="shared" si="1903"/>
        <v>#DIV/0!</v>
      </c>
    </row>
    <row r="956" spans="2:83" s="61" customFormat="1" ht="43.5" hidden="1" customHeight="1" x14ac:dyDescent="0.25">
      <c r="B956" s="416"/>
      <c r="C956" s="470" t="s">
        <v>285</v>
      </c>
      <c r="D956" s="393"/>
      <c r="E956" s="487"/>
      <c r="F956" s="508"/>
      <c r="G956" s="487"/>
      <c r="H956" s="487"/>
      <c r="I956" s="89"/>
      <c r="J956" s="393"/>
      <c r="K956" s="575"/>
      <c r="L956" s="695" t="e">
        <f t="shared" si="1928"/>
        <v>#DIV/0!</v>
      </c>
      <c r="M956" s="168"/>
      <c r="N956" s="683"/>
      <c r="O956" s="512"/>
      <c r="P956" s="683"/>
      <c r="Q956" s="439"/>
      <c r="R956" s="683"/>
      <c r="S956" s="439"/>
      <c r="T956" s="683"/>
      <c r="U956" s="89"/>
      <c r="V956" s="394"/>
      <c r="W956" s="89"/>
      <c r="X956" s="89"/>
      <c r="Y956" s="89"/>
      <c r="Z956" s="474"/>
      <c r="AA956" s="394"/>
      <c r="AB956" s="394"/>
      <c r="AC956" s="394"/>
      <c r="AD956" s="683"/>
      <c r="AE956" s="33"/>
      <c r="AF956" s="695" t="e">
        <f t="shared" si="1929"/>
        <v>#DIV/0!</v>
      </c>
      <c r="AG956" s="168"/>
      <c r="AH956" s="683"/>
      <c r="AI956" s="512"/>
      <c r="AJ956" s="683"/>
      <c r="AK956" s="487"/>
      <c r="AL956" s="683"/>
      <c r="AM956" s="487"/>
      <c r="AN956" s="683"/>
      <c r="AO956" s="89"/>
      <c r="AP956" s="393"/>
      <c r="AQ956" s="683"/>
      <c r="AR956" s="670"/>
      <c r="AS956" s="695" t="e">
        <f t="shared" si="1930"/>
        <v>#DIV/0!</v>
      </c>
      <c r="AT956" s="168"/>
      <c r="AU956" s="695"/>
      <c r="AV956" s="512"/>
      <c r="AW956" s="695"/>
      <c r="AX956" s="168"/>
      <c r="AY956" s="683"/>
      <c r="AZ956" s="439"/>
      <c r="BA956" s="695" t="e">
        <f t="shared" si="1937"/>
        <v>#DIV/0!</v>
      </c>
      <c r="BB956" s="89"/>
      <c r="BC956" s="393"/>
      <c r="BD956" s="89"/>
      <c r="BE956" s="447"/>
      <c r="BF956" s="393"/>
      <c r="BG956" s="393"/>
      <c r="BH956" s="393"/>
      <c r="BI956" s="89"/>
      <c r="BJ956" s="393"/>
      <c r="BK956" s="393"/>
      <c r="BL956" s="393"/>
      <c r="BM956" s="89"/>
      <c r="BN956" s="393"/>
      <c r="BO956" s="393"/>
      <c r="BP956" s="512"/>
      <c r="BQ956" s="476"/>
      <c r="BR956" s="393"/>
      <c r="BS956" s="89"/>
      <c r="BT956" s="439"/>
      <c r="BU956" s="581"/>
      <c r="BV956" s="439"/>
      <c r="BW956" s="512"/>
      <c r="BX956" s="439"/>
      <c r="BY956" s="439"/>
      <c r="BZ956" s="89"/>
      <c r="CE956" s="695" t="e">
        <f t="shared" si="1903"/>
        <v>#DIV/0!</v>
      </c>
    </row>
    <row r="957" spans="2:83" s="61" customFormat="1" ht="107.25" hidden="1" customHeight="1" x14ac:dyDescent="0.25">
      <c r="B957" s="416">
        <v>5</v>
      </c>
      <c r="C957" s="119" t="s">
        <v>289</v>
      </c>
      <c r="D957" s="393"/>
      <c r="E957" s="487"/>
      <c r="F957" s="508"/>
      <c r="G957" s="487"/>
      <c r="H957" s="487"/>
      <c r="I957" s="89"/>
      <c r="J957" s="393"/>
      <c r="K957" s="575"/>
      <c r="L957" s="695" t="e">
        <f t="shared" si="1928"/>
        <v>#DIV/0!</v>
      </c>
      <c r="M957" s="168"/>
      <c r="N957" s="683"/>
      <c r="O957" s="512"/>
      <c r="P957" s="683"/>
      <c r="Q957" s="439"/>
      <c r="R957" s="683"/>
      <c r="S957" s="439"/>
      <c r="T957" s="683"/>
      <c r="U957" s="89"/>
      <c r="V957" s="394"/>
      <c r="W957" s="89"/>
      <c r="X957" s="89"/>
      <c r="Y957" s="89"/>
      <c r="Z957" s="474"/>
      <c r="AA957" s="394"/>
      <c r="AB957" s="394"/>
      <c r="AC957" s="394"/>
      <c r="AD957" s="683"/>
      <c r="AE957" s="33"/>
      <c r="AF957" s="695" t="e">
        <f t="shared" si="1929"/>
        <v>#DIV/0!</v>
      </c>
      <c r="AG957" s="168"/>
      <c r="AH957" s="683"/>
      <c r="AI957" s="512"/>
      <c r="AJ957" s="683"/>
      <c r="AK957" s="487"/>
      <c r="AL957" s="683"/>
      <c r="AM957" s="487"/>
      <c r="AN957" s="683"/>
      <c r="AO957" s="89"/>
      <c r="AP957" s="393"/>
      <c r="AQ957" s="683"/>
      <c r="AR957" s="670"/>
      <c r="AS957" s="695" t="e">
        <f t="shared" si="1930"/>
        <v>#DIV/0!</v>
      </c>
      <c r="AT957" s="168"/>
      <c r="AU957" s="695"/>
      <c r="AV957" s="512"/>
      <c r="AW957" s="695"/>
      <c r="AX957" s="168"/>
      <c r="AY957" s="683"/>
      <c r="AZ957" s="439"/>
      <c r="BA957" s="695" t="e">
        <f t="shared" si="1937"/>
        <v>#DIV/0!</v>
      </c>
      <c r="BB957" s="89"/>
      <c r="BC957" s="393"/>
      <c r="BD957" s="89"/>
      <c r="BE957" s="447"/>
      <c r="BF957" s="393"/>
      <c r="BG957" s="393"/>
      <c r="BH957" s="393"/>
      <c r="BI957" s="89"/>
      <c r="BJ957" s="393"/>
      <c r="BK957" s="393"/>
      <c r="BL957" s="393"/>
      <c r="BM957" s="89"/>
      <c r="BN957" s="393"/>
      <c r="BO957" s="393"/>
      <c r="BP957" s="512"/>
      <c r="BQ957" s="476"/>
      <c r="BR957" s="393"/>
      <c r="BS957" s="89"/>
      <c r="BT957" s="439"/>
      <c r="BU957" s="581"/>
      <c r="BV957" s="439"/>
      <c r="BW957" s="512"/>
      <c r="BX957" s="439"/>
      <c r="BY957" s="439"/>
      <c r="BZ957" s="89"/>
      <c r="CE957" s="695" t="e">
        <f t="shared" si="1903"/>
        <v>#DIV/0!</v>
      </c>
    </row>
    <row r="958" spans="2:83" s="61" customFormat="1" ht="51.75" hidden="1" customHeight="1" x14ac:dyDescent="0.25">
      <c r="B958" s="416"/>
      <c r="C958" s="469" t="s">
        <v>32</v>
      </c>
      <c r="D958" s="393"/>
      <c r="E958" s="487"/>
      <c r="F958" s="508"/>
      <c r="G958" s="487"/>
      <c r="H958" s="487"/>
      <c r="I958" s="89"/>
      <c r="J958" s="393"/>
      <c r="K958" s="575"/>
      <c r="L958" s="695" t="e">
        <f t="shared" si="1928"/>
        <v>#DIV/0!</v>
      </c>
      <c r="M958" s="168"/>
      <c r="N958" s="683"/>
      <c r="O958" s="512"/>
      <c r="P958" s="683"/>
      <c r="Q958" s="439"/>
      <c r="R958" s="683"/>
      <c r="S958" s="439"/>
      <c r="T958" s="683"/>
      <c r="U958" s="89"/>
      <c r="V958" s="394"/>
      <c r="W958" s="89"/>
      <c r="X958" s="89"/>
      <c r="Y958" s="89"/>
      <c r="Z958" s="474"/>
      <c r="AA958" s="394"/>
      <c r="AB958" s="394"/>
      <c r="AC958" s="394"/>
      <c r="AD958" s="683"/>
      <c r="AE958" s="33"/>
      <c r="AF958" s="695" t="e">
        <f t="shared" si="1929"/>
        <v>#DIV/0!</v>
      </c>
      <c r="AG958" s="168"/>
      <c r="AH958" s="683"/>
      <c r="AI958" s="512"/>
      <c r="AJ958" s="683"/>
      <c r="AK958" s="487"/>
      <c r="AL958" s="683"/>
      <c r="AM958" s="487"/>
      <c r="AN958" s="683"/>
      <c r="AO958" s="89"/>
      <c r="AP958" s="393"/>
      <c r="AQ958" s="683"/>
      <c r="AR958" s="670"/>
      <c r="AS958" s="695" t="e">
        <f t="shared" si="1930"/>
        <v>#DIV/0!</v>
      </c>
      <c r="AT958" s="168"/>
      <c r="AU958" s="695"/>
      <c r="AV958" s="512"/>
      <c r="AW958" s="695"/>
      <c r="AX958" s="168"/>
      <c r="AY958" s="683"/>
      <c r="AZ958" s="439"/>
      <c r="BA958" s="695" t="e">
        <f t="shared" si="1937"/>
        <v>#DIV/0!</v>
      </c>
      <c r="BB958" s="89"/>
      <c r="BC958" s="393"/>
      <c r="BD958" s="89"/>
      <c r="BE958" s="447"/>
      <c r="BF958" s="393"/>
      <c r="BG958" s="393"/>
      <c r="BH958" s="393"/>
      <c r="BI958" s="89"/>
      <c r="BJ958" s="393"/>
      <c r="BK958" s="393"/>
      <c r="BL958" s="393"/>
      <c r="BM958" s="89"/>
      <c r="BN958" s="393"/>
      <c r="BO958" s="393"/>
      <c r="BP958" s="512"/>
      <c r="BQ958" s="476"/>
      <c r="BR958" s="393"/>
      <c r="BS958" s="89"/>
      <c r="BT958" s="439"/>
      <c r="BU958" s="581"/>
      <c r="BV958" s="439"/>
      <c r="BW958" s="512"/>
      <c r="BX958" s="439"/>
      <c r="BY958" s="439"/>
      <c r="BZ958" s="89"/>
      <c r="CE958" s="695" t="e">
        <f t="shared" si="1903"/>
        <v>#DIV/0!</v>
      </c>
    </row>
    <row r="959" spans="2:83" s="61" customFormat="1" ht="47.25" hidden="1" customHeight="1" x14ac:dyDescent="0.25">
      <c r="B959" s="416"/>
      <c r="C959" s="470" t="s">
        <v>285</v>
      </c>
      <c r="D959" s="393"/>
      <c r="E959" s="487"/>
      <c r="F959" s="508"/>
      <c r="G959" s="487"/>
      <c r="H959" s="487"/>
      <c r="I959" s="89"/>
      <c r="J959" s="393"/>
      <c r="K959" s="575"/>
      <c r="L959" s="695" t="e">
        <f t="shared" si="1928"/>
        <v>#DIV/0!</v>
      </c>
      <c r="M959" s="168"/>
      <c r="N959" s="683"/>
      <c r="O959" s="512"/>
      <c r="P959" s="683"/>
      <c r="Q959" s="439"/>
      <c r="R959" s="683"/>
      <c r="S959" s="439"/>
      <c r="T959" s="683"/>
      <c r="U959" s="89"/>
      <c r="V959" s="394"/>
      <c r="W959" s="89"/>
      <c r="X959" s="89"/>
      <c r="Y959" s="89"/>
      <c r="Z959" s="474"/>
      <c r="AA959" s="394"/>
      <c r="AB959" s="394"/>
      <c r="AC959" s="394"/>
      <c r="AD959" s="683"/>
      <c r="AE959" s="33"/>
      <c r="AF959" s="695" t="e">
        <f t="shared" si="1929"/>
        <v>#DIV/0!</v>
      </c>
      <c r="AG959" s="168"/>
      <c r="AH959" s="683"/>
      <c r="AI959" s="512"/>
      <c r="AJ959" s="683"/>
      <c r="AK959" s="487"/>
      <c r="AL959" s="683"/>
      <c r="AM959" s="487"/>
      <c r="AN959" s="683"/>
      <c r="AO959" s="89"/>
      <c r="AP959" s="393"/>
      <c r="AQ959" s="683"/>
      <c r="AR959" s="670"/>
      <c r="AS959" s="695" t="e">
        <f t="shared" si="1930"/>
        <v>#DIV/0!</v>
      </c>
      <c r="AT959" s="168"/>
      <c r="AU959" s="695"/>
      <c r="AV959" s="512"/>
      <c r="AW959" s="695"/>
      <c r="AX959" s="168"/>
      <c r="AY959" s="683"/>
      <c r="AZ959" s="439"/>
      <c r="BA959" s="695" t="e">
        <f t="shared" si="1937"/>
        <v>#DIV/0!</v>
      </c>
      <c r="BB959" s="89"/>
      <c r="BC959" s="393"/>
      <c r="BD959" s="89"/>
      <c r="BE959" s="447"/>
      <c r="BF959" s="393"/>
      <c r="BG959" s="393"/>
      <c r="BH959" s="393"/>
      <c r="BI959" s="89"/>
      <c r="BJ959" s="393"/>
      <c r="BK959" s="393"/>
      <c r="BL959" s="393"/>
      <c r="BM959" s="89"/>
      <c r="BN959" s="393"/>
      <c r="BO959" s="393"/>
      <c r="BP959" s="512"/>
      <c r="BQ959" s="476"/>
      <c r="BR959" s="393"/>
      <c r="BS959" s="89"/>
      <c r="BT959" s="439"/>
      <c r="BU959" s="581"/>
      <c r="BV959" s="439"/>
      <c r="BW959" s="512"/>
      <c r="BX959" s="439"/>
      <c r="BY959" s="439"/>
      <c r="BZ959" s="89"/>
      <c r="CE959" s="695" t="e">
        <f t="shared" si="1903"/>
        <v>#DIV/0!</v>
      </c>
    </row>
    <row r="960" spans="2:83" s="61" customFormat="1" ht="138.75" hidden="1" customHeight="1" x14ac:dyDescent="0.25">
      <c r="B960" s="416">
        <v>6</v>
      </c>
      <c r="C960" s="119" t="s">
        <v>290</v>
      </c>
      <c r="D960" s="393"/>
      <c r="E960" s="487"/>
      <c r="F960" s="508"/>
      <c r="G960" s="487"/>
      <c r="H960" s="487"/>
      <c r="I960" s="89"/>
      <c r="J960" s="393"/>
      <c r="K960" s="575"/>
      <c r="L960" s="695" t="e">
        <f t="shared" si="1928"/>
        <v>#DIV/0!</v>
      </c>
      <c r="M960" s="168"/>
      <c r="N960" s="683"/>
      <c r="O960" s="512"/>
      <c r="P960" s="683"/>
      <c r="Q960" s="439"/>
      <c r="R960" s="683"/>
      <c r="S960" s="439"/>
      <c r="T960" s="683"/>
      <c r="U960" s="89"/>
      <c r="V960" s="394"/>
      <c r="W960" s="89"/>
      <c r="X960" s="89"/>
      <c r="Y960" s="89"/>
      <c r="Z960" s="474"/>
      <c r="AA960" s="394"/>
      <c r="AB960" s="394"/>
      <c r="AC960" s="394"/>
      <c r="AD960" s="683"/>
      <c r="AE960" s="33"/>
      <c r="AF960" s="695" t="e">
        <f t="shared" si="1929"/>
        <v>#DIV/0!</v>
      </c>
      <c r="AG960" s="168"/>
      <c r="AH960" s="683"/>
      <c r="AI960" s="512"/>
      <c r="AJ960" s="683"/>
      <c r="AK960" s="487"/>
      <c r="AL960" s="683"/>
      <c r="AM960" s="487"/>
      <c r="AN960" s="683"/>
      <c r="AO960" s="89"/>
      <c r="AP960" s="393"/>
      <c r="AQ960" s="683"/>
      <c r="AR960" s="670"/>
      <c r="AS960" s="695" t="e">
        <f t="shared" si="1930"/>
        <v>#DIV/0!</v>
      </c>
      <c r="AT960" s="168"/>
      <c r="AU960" s="695"/>
      <c r="AV960" s="512"/>
      <c r="AW960" s="695"/>
      <c r="AX960" s="168"/>
      <c r="AY960" s="683"/>
      <c r="AZ960" s="439"/>
      <c r="BA960" s="695" t="e">
        <f t="shared" si="1937"/>
        <v>#DIV/0!</v>
      </c>
      <c r="BB960" s="89"/>
      <c r="BC960" s="393"/>
      <c r="BD960" s="89"/>
      <c r="BE960" s="447"/>
      <c r="BF960" s="393"/>
      <c r="BG960" s="393"/>
      <c r="BH960" s="393"/>
      <c r="BI960" s="89"/>
      <c r="BJ960" s="393"/>
      <c r="BK960" s="393"/>
      <c r="BL960" s="393"/>
      <c r="BM960" s="89"/>
      <c r="BN960" s="393"/>
      <c r="BO960" s="393"/>
      <c r="BP960" s="512"/>
      <c r="BQ960" s="476"/>
      <c r="BR960" s="393"/>
      <c r="BS960" s="89"/>
      <c r="BT960" s="439"/>
      <c r="BU960" s="581"/>
      <c r="BV960" s="439"/>
      <c r="BW960" s="512"/>
      <c r="BX960" s="439"/>
      <c r="BY960" s="439"/>
      <c r="BZ960" s="89"/>
      <c r="CE960" s="695" t="e">
        <f t="shared" si="1903"/>
        <v>#DIV/0!</v>
      </c>
    </row>
    <row r="961" spans="2:83" s="61" customFormat="1" ht="48.75" hidden="1" customHeight="1" x14ac:dyDescent="0.25">
      <c r="B961" s="416"/>
      <c r="C961" s="469" t="s">
        <v>32</v>
      </c>
      <c r="D961" s="393"/>
      <c r="E961" s="487"/>
      <c r="F961" s="508"/>
      <c r="G961" s="487"/>
      <c r="H961" s="487"/>
      <c r="I961" s="89"/>
      <c r="J961" s="393"/>
      <c r="K961" s="575"/>
      <c r="L961" s="695" t="e">
        <f t="shared" si="1928"/>
        <v>#DIV/0!</v>
      </c>
      <c r="M961" s="168"/>
      <c r="N961" s="683"/>
      <c r="O961" s="512"/>
      <c r="P961" s="683"/>
      <c r="Q961" s="439"/>
      <c r="R961" s="683"/>
      <c r="S961" s="439"/>
      <c r="T961" s="683"/>
      <c r="U961" s="89"/>
      <c r="V961" s="394"/>
      <c r="W961" s="89"/>
      <c r="X961" s="89"/>
      <c r="Y961" s="89"/>
      <c r="Z961" s="474"/>
      <c r="AA961" s="394"/>
      <c r="AB961" s="394"/>
      <c r="AC961" s="394"/>
      <c r="AD961" s="683"/>
      <c r="AE961" s="33"/>
      <c r="AF961" s="695" t="e">
        <f t="shared" si="1929"/>
        <v>#DIV/0!</v>
      </c>
      <c r="AG961" s="168"/>
      <c r="AH961" s="683"/>
      <c r="AI961" s="512"/>
      <c r="AJ961" s="683"/>
      <c r="AK961" s="487"/>
      <c r="AL961" s="683"/>
      <c r="AM961" s="487"/>
      <c r="AN961" s="683"/>
      <c r="AO961" s="89"/>
      <c r="AP961" s="393"/>
      <c r="AQ961" s="683"/>
      <c r="AR961" s="670"/>
      <c r="AS961" s="695" t="e">
        <f t="shared" si="1930"/>
        <v>#DIV/0!</v>
      </c>
      <c r="AT961" s="168"/>
      <c r="AU961" s="695"/>
      <c r="AV961" s="512"/>
      <c r="AW961" s="695"/>
      <c r="AX961" s="168"/>
      <c r="AY961" s="683"/>
      <c r="AZ961" s="439"/>
      <c r="BA961" s="695" t="e">
        <f t="shared" si="1937"/>
        <v>#DIV/0!</v>
      </c>
      <c r="BB961" s="89"/>
      <c r="BC961" s="393"/>
      <c r="BD961" s="89"/>
      <c r="BE961" s="447"/>
      <c r="BF961" s="393"/>
      <c r="BG961" s="393"/>
      <c r="BH961" s="393"/>
      <c r="BI961" s="89"/>
      <c r="BJ961" s="393"/>
      <c r="BK961" s="393"/>
      <c r="BL961" s="393"/>
      <c r="BM961" s="89"/>
      <c r="BN961" s="393"/>
      <c r="BO961" s="393"/>
      <c r="BP961" s="512"/>
      <c r="BQ961" s="476"/>
      <c r="BR961" s="393"/>
      <c r="BS961" s="89"/>
      <c r="BT961" s="439"/>
      <c r="BU961" s="581"/>
      <c r="BV961" s="439"/>
      <c r="BW961" s="512"/>
      <c r="BX961" s="439"/>
      <c r="BY961" s="439"/>
      <c r="BZ961" s="89"/>
      <c r="CE961" s="695" t="e">
        <f t="shared" si="1903"/>
        <v>#DIV/0!</v>
      </c>
    </row>
    <row r="962" spans="2:83" s="61" customFormat="1" ht="47.25" hidden="1" customHeight="1" x14ac:dyDescent="0.25">
      <c r="B962" s="416"/>
      <c r="C962" s="470" t="s">
        <v>285</v>
      </c>
      <c r="D962" s="393"/>
      <c r="E962" s="487"/>
      <c r="F962" s="508"/>
      <c r="G962" s="487"/>
      <c r="H962" s="487"/>
      <c r="I962" s="89"/>
      <c r="J962" s="393"/>
      <c r="K962" s="575"/>
      <c r="L962" s="695" t="e">
        <f t="shared" si="1928"/>
        <v>#DIV/0!</v>
      </c>
      <c r="M962" s="168"/>
      <c r="N962" s="683"/>
      <c r="O962" s="512"/>
      <c r="P962" s="683"/>
      <c r="Q962" s="439"/>
      <c r="R962" s="683"/>
      <c r="S962" s="439"/>
      <c r="T962" s="683"/>
      <c r="U962" s="89"/>
      <c r="V962" s="394"/>
      <c r="W962" s="89"/>
      <c r="X962" s="89"/>
      <c r="Y962" s="89"/>
      <c r="Z962" s="474"/>
      <c r="AA962" s="394"/>
      <c r="AB962" s="394"/>
      <c r="AC962" s="394"/>
      <c r="AD962" s="683"/>
      <c r="AE962" s="33"/>
      <c r="AF962" s="695" t="e">
        <f t="shared" si="1929"/>
        <v>#DIV/0!</v>
      </c>
      <c r="AG962" s="168"/>
      <c r="AH962" s="683"/>
      <c r="AI962" s="512"/>
      <c r="AJ962" s="683"/>
      <c r="AK962" s="487"/>
      <c r="AL962" s="683"/>
      <c r="AM962" s="487"/>
      <c r="AN962" s="683"/>
      <c r="AO962" s="89"/>
      <c r="AP962" s="393"/>
      <c r="AQ962" s="683"/>
      <c r="AR962" s="670"/>
      <c r="AS962" s="695" t="e">
        <f t="shared" si="1930"/>
        <v>#DIV/0!</v>
      </c>
      <c r="AT962" s="168"/>
      <c r="AU962" s="695"/>
      <c r="AV962" s="512"/>
      <c r="AW962" s="695"/>
      <c r="AX962" s="168"/>
      <c r="AY962" s="683"/>
      <c r="AZ962" s="439"/>
      <c r="BA962" s="695" t="e">
        <f t="shared" si="1937"/>
        <v>#DIV/0!</v>
      </c>
      <c r="BB962" s="89"/>
      <c r="BC962" s="393"/>
      <c r="BD962" s="89"/>
      <c r="BE962" s="447"/>
      <c r="BF962" s="393"/>
      <c r="BG962" s="393"/>
      <c r="BH962" s="393"/>
      <c r="BI962" s="89"/>
      <c r="BJ962" s="393"/>
      <c r="BK962" s="393"/>
      <c r="BL962" s="393"/>
      <c r="BM962" s="89"/>
      <c r="BN962" s="393"/>
      <c r="BO962" s="393"/>
      <c r="BP962" s="512"/>
      <c r="BQ962" s="476"/>
      <c r="BR962" s="393"/>
      <c r="BS962" s="89"/>
      <c r="BT962" s="439"/>
      <c r="BU962" s="581"/>
      <c r="BV962" s="439"/>
      <c r="BW962" s="512"/>
      <c r="BX962" s="439"/>
      <c r="BY962" s="439"/>
      <c r="BZ962" s="89"/>
      <c r="CE962" s="695" t="e">
        <f t="shared" si="1903"/>
        <v>#DIV/0!</v>
      </c>
    </row>
    <row r="963" spans="2:83" s="61" customFormat="1" ht="70.5" hidden="1" customHeight="1" x14ac:dyDescent="0.25">
      <c r="B963" s="416" t="s">
        <v>63</v>
      </c>
      <c r="C963" s="119" t="s">
        <v>295</v>
      </c>
      <c r="D963" s="393">
        <f>I963</f>
        <v>4299.8850000000002</v>
      </c>
      <c r="E963" s="487"/>
      <c r="F963" s="508"/>
      <c r="G963" s="487"/>
      <c r="H963" s="487"/>
      <c r="I963" s="487">
        <f>I964+I965</f>
        <v>4299.8850000000002</v>
      </c>
      <c r="J963" s="439">
        <f>J964+J965</f>
        <v>-4299.8850000000002</v>
      </c>
      <c r="K963" s="575">
        <f>U963</f>
        <v>0</v>
      </c>
      <c r="L963" s="695">
        <f t="shared" si="1928"/>
        <v>0</v>
      </c>
      <c r="M963" s="168"/>
      <c r="N963" s="683"/>
      <c r="O963" s="512"/>
      <c r="P963" s="683"/>
      <c r="Q963" s="439"/>
      <c r="R963" s="683"/>
      <c r="S963" s="439"/>
      <c r="T963" s="683"/>
      <c r="U963" s="439">
        <f>U964+U965</f>
        <v>0</v>
      </c>
      <c r="V963" s="393">
        <f>W963+X963+Y963</f>
        <v>0</v>
      </c>
      <c r="W963" s="476"/>
      <c r="X963" s="476"/>
      <c r="Y963" s="476">
        <f>Y964+Y965</f>
        <v>0</v>
      </c>
      <c r="Z963" s="476">
        <f t="shared" ref="Z963:Z971" si="1938">AC963</f>
        <v>4299.8850000000002</v>
      </c>
      <c r="AA963" s="393"/>
      <c r="AB963" s="393"/>
      <c r="AC963" s="393">
        <f>AC964+AC965</f>
        <v>4299.8850000000002</v>
      </c>
      <c r="AD963" s="683"/>
      <c r="AE963" s="33"/>
      <c r="AF963" s="695">
        <f t="shared" si="1929"/>
        <v>0</v>
      </c>
      <c r="AG963" s="168"/>
      <c r="AH963" s="683"/>
      <c r="AI963" s="512"/>
      <c r="AJ963" s="683"/>
      <c r="AK963" s="487"/>
      <c r="AL963" s="683"/>
      <c r="AM963" s="487"/>
      <c r="AN963" s="683"/>
      <c r="AO963" s="89"/>
      <c r="AP963" s="393"/>
      <c r="AQ963" s="683"/>
      <c r="AR963" s="670"/>
      <c r="AS963" s="695">
        <f t="shared" si="1930"/>
        <v>0</v>
      </c>
      <c r="AT963" s="168"/>
      <c r="AU963" s="695"/>
      <c r="AV963" s="512"/>
      <c r="AW963" s="695"/>
      <c r="AX963" s="168"/>
      <c r="AY963" s="683"/>
      <c r="AZ963" s="439"/>
      <c r="BA963" s="695" t="e">
        <f t="shared" si="1937"/>
        <v>#DIV/0!</v>
      </c>
      <c r="BB963" s="89"/>
      <c r="BC963" s="393"/>
      <c r="BD963" s="89"/>
      <c r="BE963" s="447"/>
      <c r="BF963" s="393"/>
      <c r="BG963" s="393"/>
      <c r="BH963" s="393"/>
      <c r="BI963" s="89"/>
      <c r="BJ963" s="393"/>
      <c r="BK963" s="393"/>
      <c r="BL963" s="393"/>
      <c r="BM963" s="89"/>
      <c r="BN963" s="393"/>
      <c r="BO963" s="393"/>
      <c r="BP963" s="512"/>
      <c r="BQ963" s="476"/>
      <c r="BR963" s="393"/>
      <c r="BS963" s="89"/>
      <c r="BT963" s="439"/>
      <c r="BU963" s="581"/>
      <c r="BV963" s="439"/>
      <c r="BW963" s="512"/>
      <c r="BX963" s="439"/>
      <c r="BY963" s="439"/>
      <c r="BZ963" s="89"/>
      <c r="CE963" s="695">
        <f t="shared" si="1903"/>
        <v>0</v>
      </c>
    </row>
    <row r="964" spans="2:83" s="61" customFormat="1" ht="48.75" hidden="1" customHeight="1" x14ac:dyDescent="0.25">
      <c r="B964" s="416"/>
      <c r="C964" s="469" t="s">
        <v>32</v>
      </c>
      <c r="D964" s="391">
        <f>I964</f>
        <v>2880.9</v>
      </c>
      <c r="E964" s="487"/>
      <c r="F964" s="508"/>
      <c r="G964" s="487"/>
      <c r="H964" s="487"/>
      <c r="I964" s="489">
        <v>2880.9</v>
      </c>
      <c r="J964" s="436">
        <f>U964-I964</f>
        <v>-2880.9</v>
      </c>
      <c r="K964" s="575">
        <f>U964</f>
        <v>0</v>
      </c>
      <c r="L964" s="695">
        <f t="shared" si="1928"/>
        <v>0</v>
      </c>
      <c r="M964" s="168"/>
      <c r="N964" s="683"/>
      <c r="O964" s="512"/>
      <c r="P964" s="683"/>
      <c r="Q964" s="439"/>
      <c r="R964" s="683"/>
      <c r="S964" s="439"/>
      <c r="T964" s="683"/>
      <c r="U964" s="436">
        <v>0</v>
      </c>
      <c r="V964" s="391">
        <f>W964+X964+Y964</f>
        <v>0</v>
      </c>
      <c r="W964" s="469"/>
      <c r="X964" s="469"/>
      <c r="Y964" s="469"/>
      <c r="Z964" s="469">
        <f t="shared" si="1938"/>
        <v>2880.9</v>
      </c>
      <c r="AA964" s="391"/>
      <c r="AB964" s="391"/>
      <c r="AC964" s="391">
        <v>2880.9</v>
      </c>
      <c r="AD964" s="683"/>
      <c r="AE964" s="33"/>
      <c r="AF964" s="695">
        <f t="shared" si="1929"/>
        <v>0</v>
      </c>
      <c r="AG964" s="168"/>
      <c r="AH964" s="683"/>
      <c r="AI964" s="512"/>
      <c r="AJ964" s="683"/>
      <c r="AK964" s="487"/>
      <c r="AL964" s="683"/>
      <c r="AM964" s="487"/>
      <c r="AN964" s="683"/>
      <c r="AO964" s="89"/>
      <c r="AP964" s="393"/>
      <c r="AQ964" s="683"/>
      <c r="AR964" s="670"/>
      <c r="AS964" s="695">
        <f t="shared" si="1930"/>
        <v>0</v>
      </c>
      <c r="AT964" s="168"/>
      <c r="AU964" s="695"/>
      <c r="AV964" s="512"/>
      <c r="AW964" s="695"/>
      <c r="AX964" s="168"/>
      <c r="AY964" s="683"/>
      <c r="AZ964" s="439"/>
      <c r="BA964" s="695" t="e">
        <f t="shared" si="1937"/>
        <v>#DIV/0!</v>
      </c>
      <c r="BB964" s="89"/>
      <c r="BC964" s="393"/>
      <c r="BD964" s="89"/>
      <c r="BE964" s="447"/>
      <c r="BF964" s="393"/>
      <c r="BG964" s="393"/>
      <c r="BH964" s="393"/>
      <c r="BI964" s="89"/>
      <c r="BJ964" s="393"/>
      <c r="BK964" s="393"/>
      <c r="BL964" s="393"/>
      <c r="BM964" s="89"/>
      <c r="BN964" s="393"/>
      <c r="BO964" s="393"/>
      <c r="BP964" s="512"/>
      <c r="BQ964" s="476"/>
      <c r="BR964" s="393"/>
      <c r="BS964" s="89"/>
      <c r="BT964" s="439"/>
      <c r="BU964" s="581"/>
      <c r="BV964" s="439"/>
      <c r="BW964" s="512"/>
      <c r="BX964" s="439"/>
      <c r="BY964" s="439"/>
      <c r="BZ964" s="89"/>
      <c r="CE964" s="695">
        <f t="shared" si="1903"/>
        <v>0</v>
      </c>
    </row>
    <row r="965" spans="2:83" s="61" customFormat="1" ht="47.25" hidden="1" customHeight="1" x14ac:dyDescent="0.25">
      <c r="B965" s="416"/>
      <c r="C965" s="470" t="s">
        <v>285</v>
      </c>
      <c r="D965" s="389">
        <f>I965</f>
        <v>1418.9849999999999</v>
      </c>
      <c r="E965" s="487"/>
      <c r="F965" s="508"/>
      <c r="G965" s="487"/>
      <c r="H965" s="487"/>
      <c r="I965" s="491">
        <v>1418.9849999999999</v>
      </c>
      <c r="J965" s="435">
        <f>U965-I965</f>
        <v>-1418.9849999999999</v>
      </c>
      <c r="K965" s="575">
        <f>U965</f>
        <v>0</v>
      </c>
      <c r="L965" s="695">
        <f t="shared" si="1928"/>
        <v>0</v>
      </c>
      <c r="M965" s="168"/>
      <c r="N965" s="683"/>
      <c r="O965" s="512"/>
      <c r="P965" s="683"/>
      <c r="Q965" s="439"/>
      <c r="R965" s="683"/>
      <c r="S965" s="439"/>
      <c r="T965" s="683"/>
      <c r="U965" s="435">
        <v>0</v>
      </c>
      <c r="V965" s="389">
        <f>Y965</f>
        <v>0</v>
      </c>
      <c r="W965" s="470"/>
      <c r="X965" s="470"/>
      <c r="Y965" s="470"/>
      <c r="Z965" s="470">
        <f t="shared" si="1938"/>
        <v>1418.9849999999999</v>
      </c>
      <c r="AA965" s="389"/>
      <c r="AB965" s="389"/>
      <c r="AC965" s="389">
        <v>1418.9849999999999</v>
      </c>
      <c r="AD965" s="683"/>
      <c r="AE965" s="33"/>
      <c r="AF965" s="695">
        <f t="shared" si="1929"/>
        <v>0</v>
      </c>
      <c r="AG965" s="168"/>
      <c r="AH965" s="683"/>
      <c r="AI965" s="512"/>
      <c r="AJ965" s="683"/>
      <c r="AK965" s="487"/>
      <c r="AL965" s="683"/>
      <c r="AM965" s="487"/>
      <c r="AN965" s="683"/>
      <c r="AO965" s="89"/>
      <c r="AP965" s="393"/>
      <c r="AQ965" s="683"/>
      <c r="AR965" s="670"/>
      <c r="AS965" s="695">
        <f t="shared" si="1930"/>
        <v>0</v>
      </c>
      <c r="AT965" s="168"/>
      <c r="AU965" s="695"/>
      <c r="AV965" s="512"/>
      <c r="AW965" s="695"/>
      <c r="AX965" s="168"/>
      <c r="AY965" s="683"/>
      <c r="AZ965" s="439"/>
      <c r="BA965" s="695" t="e">
        <f t="shared" si="1937"/>
        <v>#DIV/0!</v>
      </c>
      <c r="BB965" s="89"/>
      <c r="BC965" s="393"/>
      <c r="BD965" s="89"/>
      <c r="BE965" s="447"/>
      <c r="BF965" s="393"/>
      <c r="BG965" s="393"/>
      <c r="BH965" s="393"/>
      <c r="BI965" s="89"/>
      <c r="BJ965" s="393"/>
      <c r="BK965" s="393"/>
      <c r="BL965" s="393"/>
      <c r="BM965" s="89"/>
      <c r="BN965" s="393"/>
      <c r="BO965" s="393"/>
      <c r="BP965" s="512"/>
      <c r="BQ965" s="476"/>
      <c r="BR965" s="393"/>
      <c r="BS965" s="89"/>
      <c r="BT965" s="439"/>
      <c r="BU965" s="581"/>
      <c r="BV965" s="439"/>
      <c r="BW965" s="512"/>
      <c r="BX965" s="439"/>
      <c r="BY965" s="439"/>
      <c r="BZ965" s="89"/>
      <c r="CE965" s="695">
        <f t="shared" si="1903"/>
        <v>0</v>
      </c>
    </row>
    <row r="966" spans="2:83" s="61" customFormat="1" ht="138.75" hidden="1" customHeight="1" x14ac:dyDescent="0.25">
      <c r="B966" s="416" t="s">
        <v>7</v>
      </c>
      <c r="C966" s="119" t="s">
        <v>297</v>
      </c>
      <c r="D966" s="393">
        <f t="shared" ref="D966:D971" si="1939">I966</f>
        <v>4344.6620000000003</v>
      </c>
      <c r="E966" s="487"/>
      <c r="F966" s="508"/>
      <c r="G966" s="487"/>
      <c r="H966" s="487"/>
      <c r="I966" s="487">
        <f>I967+I968</f>
        <v>4344.6620000000003</v>
      </c>
      <c r="J966" s="439">
        <f>J967+J968</f>
        <v>-4344.6620000000003</v>
      </c>
      <c r="K966" s="575">
        <f t="shared" ref="K966:K971" si="1940">U966</f>
        <v>0</v>
      </c>
      <c r="L966" s="695">
        <f t="shared" si="1928"/>
        <v>0</v>
      </c>
      <c r="M966" s="168"/>
      <c r="N966" s="683"/>
      <c r="O966" s="512"/>
      <c r="P966" s="683"/>
      <c r="Q966" s="439"/>
      <c r="R966" s="683"/>
      <c r="S966" s="439"/>
      <c r="T966" s="683"/>
      <c r="U966" s="439">
        <f>U967+U968</f>
        <v>0</v>
      </c>
      <c r="V966" s="393">
        <f>W966+X966+Y966</f>
        <v>0</v>
      </c>
      <c r="W966" s="476"/>
      <c r="X966" s="476"/>
      <c r="Y966" s="476">
        <f>Y967+Y968</f>
        <v>0</v>
      </c>
      <c r="Z966" s="476">
        <f t="shared" si="1938"/>
        <v>4344.6620000000003</v>
      </c>
      <c r="AA966" s="393"/>
      <c r="AB966" s="393"/>
      <c r="AC966" s="393">
        <f>AC967+AC968</f>
        <v>4344.6620000000003</v>
      </c>
      <c r="AD966" s="683"/>
      <c r="AE966" s="33"/>
      <c r="AF966" s="695">
        <f t="shared" si="1929"/>
        <v>0</v>
      </c>
      <c r="AG966" s="168"/>
      <c r="AH966" s="683"/>
      <c r="AI966" s="512"/>
      <c r="AJ966" s="683"/>
      <c r="AK966" s="487"/>
      <c r="AL966" s="683"/>
      <c r="AM966" s="487"/>
      <c r="AN966" s="683"/>
      <c r="AO966" s="89"/>
      <c r="AP966" s="393"/>
      <c r="AQ966" s="683"/>
      <c r="AR966" s="670"/>
      <c r="AS966" s="695">
        <f t="shared" si="1930"/>
        <v>0</v>
      </c>
      <c r="AT966" s="168"/>
      <c r="AU966" s="695"/>
      <c r="AV966" s="512"/>
      <c r="AW966" s="695"/>
      <c r="AX966" s="168"/>
      <c r="AY966" s="683"/>
      <c r="AZ966" s="439"/>
      <c r="BA966" s="695" t="e">
        <f t="shared" si="1937"/>
        <v>#DIV/0!</v>
      </c>
      <c r="BB966" s="89"/>
      <c r="BC966" s="393"/>
      <c r="BD966" s="89"/>
      <c r="BE966" s="447"/>
      <c r="BF966" s="393"/>
      <c r="BG966" s="393"/>
      <c r="BH966" s="393"/>
      <c r="BI966" s="89"/>
      <c r="BJ966" s="393"/>
      <c r="BK966" s="393"/>
      <c r="BL966" s="393"/>
      <c r="BM966" s="89"/>
      <c r="BN966" s="393"/>
      <c r="BO966" s="393"/>
      <c r="BP966" s="512"/>
      <c r="BQ966" s="476"/>
      <c r="BR966" s="393"/>
      <c r="BS966" s="89"/>
      <c r="BT966" s="439"/>
      <c r="BU966" s="581"/>
      <c r="BV966" s="439"/>
      <c r="BW966" s="512"/>
      <c r="BX966" s="439"/>
      <c r="BY966" s="439"/>
      <c r="BZ966" s="89"/>
      <c r="CE966" s="695">
        <f t="shared" si="1903"/>
        <v>0</v>
      </c>
    </row>
    <row r="967" spans="2:83" s="61" customFormat="1" ht="48.75" hidden="1" customHeight="1" x14ac:dyDescent="0.25">
      <c r="B967" s="416"/>
      <c r="C967" s="469" t="s">
        <v>32</v>
      </c>
      <c r="D967" s="391">
        <f t="shared" si="1939"/>
        <v>2910.9</v>
      </c>
      <c r="E967" s="487"/>
      <c r="F967" s="508"/>
      <c r="G967" s="487"/>
      <c r="H967" s="487"/>
      <c r="I967" s="489">
        <v>2910.9</v>
      </c>
      <c r="J967" s="436">
        <f>U967-I967</f>
        <v>-2910.9</v>
      </c>
      <c r="K967" s="575">
        <f t="shared" si="1940"/>
        <v>0</v>
      </c>
      <c r="L967" s="695">
        <f t="shared" si="1928"/>
        <v>0</v>
      </c>
      <c r="M967" s="168"/>
      <c r="N967" s="683"/>
      <c r="O967" s="512"/>
      <c r="P967" s="683"/>
      <c r="Q967" s="439"/>
      <c r="R967" s="683"/>
      <c r="S967" s="439"/>
      <c r="T967" s="683"/>
      <c r="U967" s="436">
        <v>0</v>
      </c>
      <c r="V967" s="391">
        <f>W967+X967+Y967</f>
        <v>0</v>
      </c>
      <c r="W967" s="469"/>
      <c r="X967" s="469"/>
      <c r="Y967" s="469"/>
      <c r="Z967" s="469">
        <f t="shared" si="1938"/>
        <v>2910.9</v>
      </c>
      <c r="AA967" s="391"/>
      <c r="AB967" s="391"/>
      <c r="AC967" s="391">
        <v>2910.9</v>
      </c>
      <c r="AD967" s="683"/>
      <c r="AE967" s="33"/>
      <c r="AF967" s="695">
        <f t="shared" si="1929"/>
        <v>0</v>
      </c>
      <c r="AG967" s="168"/>
      <c r="AH967" s="683"/>
      <c r="AI967" s="512"/>
      <c r="AJ967" s="683"/>
      <c r="AK967" s="487"/>
      <c r="AL967" s="683"/>
      <c r="AM967" s="487"/>
      <c r="AN967" s="683"/>
      <c r="AO967" s="89"/>
      <c r="AP967" s="393"/>
      <c r="AQ967" s="683"/>
      <c r="AR967" s="670"/>
      <c r="AS967" s="695">
        <f t="shared" si="1930"/>
        <v>0</v>
      </c>
      <c r="AT967" s="168"/>
      <c r="AU967" s="695"/>
      <c r="AV967" s="512"/>
      <c r="AW967" s="695"/>
      <c r="AX967" s="168"/>
      <c r="AY967" s="683"/>
      <c r="AZ967" s="439"/>
      <c r="BA967" s="695" t="e">
        <f t="shared" si="1937"/>
        <v>#DIV/0!</v>
      </c>
      <c r="BB967" s="89"/>
      <c r="BC967" s="393"/>
      <c r="BD967" s="89"/>
      <c r="BE967" s="447"/>
      <c r="BF967" s="393"/>
      <c r="BG967" s="393"/>
      <c r="BH967" s="393"/>
      <c r="BI967" s="89"/>
      <c r="BJ967" s="393"/>
      <c r="BK967" s="393"/>
      <c r="BL967" s="393"/>
      <c r="BM967" s="89"/>
      <c r="BN967" s="393"/>
      <c r="BO967" s="393"/>
      <c r="BP967" s="512"/>
      <c r="BQ967" s="476"/>
      <c r="BR967" s="393"/>
      <c r="BS967" s="89"/>
      <c r="BT967" s="439"/>
      <c r="BU967" s="581"/>
      <c r="BV967" s="439"/>
      <c r="BW967" s="512"/>
      <c r="BX967" s="439"/>
      <c r="BY967" s="439"/>
      <c r="BZ967" s="89"/>
      <c r="CE967" s="695">
        <f t="shared" si="1903"/>
        <v>0</v>
      </c>
    </row>
    <row r="968" spans="2:83" s="61" customFormat="1" ht="47.25" hidden="1" customHeight="1" x14ac:dyDescent="0.25">
      <c r="B968" s="416"/>
      <c r="C968" s="470" t="s">
        <v>285</v>
      </c>
      <c r="D968" s="389">
        <f t="shared" si="1939"/>
        <v>1433.7619999999999</v>
      </c>
      <c r="E968" s="487"/>
      <c r="F968" s="508"/>
      <c r="G968" s="487"/>
      <c r="H968" s="487"/>
      <c r="I968" s="491">
        <v>1433.7619999999999</v>
      </c>
      <c r="J968" s="435">
        <f>U968-I968</f>
        <v>-1433.7619999999999</v>
      </c>
      <c r="K968" s="575">
        <f t="shared" si="1940"/>
        <v>0</v>
      </c>
      <c r="L968" s="695">
        <f t="shared" si="1928"/>
        <v>0</v>
      </c>
      <c r="M968" s="168"/>
      <c r="N968" s="683"/>
      <c r="O968" s="512"/>
      <c r="P968" s="683"/>
      <c r="Q968" s="439"/>
      <c r="R968" s="683"/>
      <c r="S968" s="439"/>
      <c r="T968" s="683"/>
      <c r="U968" s="435">
        <v>0</v>
      </c>
      <c r="V968" s="389">
        <f>Y968</f>
        <v>0</v>
      </c>
      <c r="W968" s="470"/>
      <c r="X968" s="470"/>
      <c r="Y968" s="470"/>
      <c r="Z968" s="470">
        <f t="shared" si="1938"/>
        <v>1433.7619999999999</v>
      </c>
      <c r="AA968" s="389"/>
      <c r="AB968" s="389"/>
      <c r="AC968" s="389">
        <v>1433.7619999999999</v>
      </c>
      <c r="AD968" s="683"/>
      <c r="AE968" s="33"/>
      <c r="AF968" s="695">
        <f t="shared" si="1929"/>
        <v>0</v>
      </c>
      <c r="AG968" s="168"/>
      <c r="AH968" s="683"/>
      <c r="AI968" s="512"/>
      <c r="AJ968" s="683"/>
      <c r="AK968" s="487"/>
      <c r="AL968" s="683"/>
      <c r="AM968" s="487"/>
      <c r="AN968" s="683"/>
      <c r="AO968" s="89"/>
      <c r="AP968" s="393"/>
      <c r="AQ968" s="683"/>
      <c r="AR968" s="670"/>
      <c r="AS968" s="695">
        <f t="shared" si="1930"/>
        <v>0</v>
      </c>
      <c r="AT968" s="168"/>
      <c r="AU968" s="695"/>
      <c r="AV968" s="512"/>
      <c r="AW968" s="695"/>
      <c r="AX968" s="168"/>
      <c r="AY968" s="683"/>
      <c r="AZ968" s="439"/>
      <c r="BA968" s="695" t="e">
        <f t="shared" si="1937"/>
        <v>#DIV/0!</v>
      </c>
      <c r="BB968" s="89"/>
      <c r="BC968" s="393"/>
      <c r="BD968" s="89"/>
      <c r="BE968" s="447"/>
      <c r="BF968" s="393"/>
      <c r="BG968" s="393"/>
      <c r="BH968" s="393"/>
      <c r="BI968" s="89"/>
      <c r="BJ968" s="393"/>
      <c r="BK968" s="393"/>
      <c r="BL968" s="393"/>
      <c r="BM968" s="89"/>
      <c r="BN968" s="393"/>
      <c r="BO968" s="393"/>
      <c r="BP968" s="512"/>
      <c r="BQ968" s="476"/>
      <c r="BR968" s="393"/>
      <c r="BS968" s="89"/>
      <c r="BT968" s="439"/>
      <c r="BU968" s="581"/>
      <c r="BV968" s="439"/>
      <c r="BW968" s="512"/>
      <c r="BX968" s="439"/>
      <c r="BY968" s="439"/>
      <c r="BZ968" s="89"/>
      <c r="CE968" s="695">
        <f t="shared" si="1903"/>
        <v>0</v>
      </c>
    </row>
    <row r="969" spans="2:83" s="61" customFormat="1" ht="138.75" hidden="1" customHeight="1" x14ac:dyDescent="0.25">
      <c r="B969" s="416" t="s">
        <v>8</v>
      </c>
      <c r="C969" s="119" t="s">
        <v>296</v>
      </c>
      <c r="D969" s="393">
        <f t="shared" si="1939"/>
        <v>2632.7280000000001</v>
      </c>
      <c r="E969" s="487"/>
      <c r="F969" s="508"/>
      <c r="G969" s="487"/>
      <c r="H969" s="487"/>
      <c r="I969" s="487">
        <f>I970+I971</f>
        <v>2632.7280000000001</v>
      </c>
      <c r="J969" s="393">
        <f>J970+J971</f>
        <v>-2632.7280000000001</v>
      </c>
      <c r="K969" s="575">
        <f t="shared" si="1940"/>
        <v>0</v>
      </c>
      <c r="L969" s="695">
        <f t="shared" si="1928"/>
        <v>0</v>
      </c>
      <c r="M969" s="168"/>
      <c r="N969" s="683"/>
      <c r="O969" s="512"/>
      <c r="P969" s="683"/>
      <c r="Q969" s="439"/>
      <c r="R969" s="683"/>
      <c r="S969" s="439"/>
      <c r="T969" s="683"/>
      <c r="U969" s="439">
        <f>U970+U971</f>
        <v>0</v>
      </c>
      <c r="V969" s="393">
        <f>W969+X969+Y969</f>
        <v>0</v>
      </c>
      <c r="W969" s="476"/>
      <c r="X969" s="476"/>
      <c r="Y969" s="476">
        <f>Y970+Y971</f>
        <v>0</v>
      </c>
      <c r="Z969" s="476">
        <f t="shared" si="1938"/>
        <v>2632.7280000000001</v>
      </c>
      <c r="AA969" s="393"/>
      <c r="AB969" s="393"/>
      <c r="AC969" s="393">
        <f>AC970+AC971</f>
        <v>2632.7280000000001</v>
      </c>
      <c r="AD969" s="683"/>
      <c r="AE969" s="33"/>
      <c r="AF969" s="695">
        <f t="shared" si="1929"/>
        <v>0</v>
      </c>
      <c r="AG969" s="168"/>
      <c r="AH969" s="683"/>
      <c r="AI969" s="512"/>
      <c r="AJ969" s="683"/>
      <c r="AK969" s="487"/>
      <c r="AL969" s="683"/>
      <c r="AM969" s="487"/>
      <c r="AN969" s="683"/>
      <c r="AO969" s="89"/>
      <c r="AP969" s="393"/>
      <c r="AQ969" s="683"/>
      <c r="AR969" s="670"/>
      <c r="AS969" s="695">
        <f t="shared" si="1930"/>
        <v>0</v>
      </c>
      <c r="AT969" s="168"/>
      <c r="AU969" s="695"/>
      <c r="AV969" s="512"/>
      <c r="AW969" s="695"/>
      <c r="AX969" s="168"/>
      <c r="AY969" s="683"/>
      <c r="AZ969" s="439"/>
      <c r="BA969" s="695" t="e">
        <f t="shared" si="1937"/>
        <v>#DIV/0!</v>
      </c>
      <c r="BB969" s="89"/>
      <c r="BC969" s="393"/>
      <c r="BD969" s="89"/>
      <c r="BE969" s="447"/>
      <c r="BF969" s="393"/>
      <c r="BG969" s="393"/>
      <c r="BH969" s="393"/>
      <c r="BI969" s="89"/>
      <c r="BJ969" s="393"/>
      <c r="BK969" s="393"/>
      <c r="BL969" s="393"/>
      <c r="BM969" s="89"/>
      <c r="BN969" s="393"/>
      <c r="BO969" s="393"/>
      <c r="BP969" s="512"/>
      <c r="BQ969" s="476"/>
      <c r="BR969" s="393"/>
      <c r="BS969" s="89"/>
      <c r="BT969" s="439"/>
      <c r="BU969" s="581"/>
      <c r="BV969" s="439"/>
      <c r="BW969" s="512"/>
      <c r="BX969" s="439"/>
      <c r="BY969" s="439"/>
      <c r="BZ969" s="89"/>
      <c r="CE969" s="695">
        <f t="shared" si="1903"/>
        <v>0</v>
      </c>
    </row>
    <row r="970" spans="2:83" s="61" customFormat="1" ht="64.5" hidden="1" customHeight="1" x14ac:dyDescent="0.25">
      <c r="B970" s="416"/>
      <c r="C970" s="469" t="s">
        <v>32</v>
      </c>
      <c r="D970" s="391">
        <f t="shared" si="1939"/>
        <v>1763.9</v>
      </c>
      <c r="E970" s="487"/>
      <c r="F970" s="508"/>
      <c r="G970" s="487"/>
      <c r="H970" s="487"/>
      <c r="I970" s="489">
        <v>1763.9</v>
      </c>
      <c r="J970" s="436">
        <f>U970-I970</f>
        <v>-1763.9</v>
      </c>
      <c r="K970" s="575">
        <f t="shared" si="1940"/>
        <v>0</v>
      </c>
      <c r="L970" s="695">
        <f t="shared" si="1928"/>
        <v>0</v>
      </c>
      <c r="M970" s="168"/>
      <c r="N970" s="683"/>
      <c r="O970" s="512"/>
      <c r="P970" s="683"/>
      <c r="Q970" s="439"/>
      <c r="R970" s="683"/>
      <c r="S970" s="439"/>
      <c r="T970" s="683"/>
      <c r="U970" s="436">
        <v>0</v>
      </c>
      <c r="V970" s="391">
        <f>W970+X970+Y970</f>
        <v>0</v>
      </c>
      <c r="W970" s="469"/>
      <c r="X970" s="469"/>
      <c r="Y970" s="469"/>
      <c r="Z970" s="469">
        <f t="shared" si="1938"/>
        <v>1763.9</v>
      </c>
      <c r="AA970" s="391"/>
      <c r="AB970" s="391"/>
      <c r="AC970" s="391">
        <v>1763.9</v>
      </c>
      <c r="AD970" s="683"/>
      <c r="AE970" s="33"/>
      <c r="AF970" s="695">
        <f t="shared" si="1929"/>
        <v>0</v>
      </c>
      <c r="AG970" s="168"/>
      <c r="AH970" s="683"/>
      <c r="AI970" s="512"/>
      <c r="AJ970" s="683"/>
      <c r="AK970" s="487"/>
      <c r="AL970" s="683"/>
      <c r="AM970" s="487"/>
      <c r="AN970" s="683"/>
      <c r="AO970" s="89"/>
      <c r="AP970" s="393"/>
      <c r="AQ970" s="683"/>
      <c r="AR970" s="670"/>
      <c r="AS970" s="695">
        <f t="shared" si="1930"/>
        <v>0</v>
      </c>
      <c r="AT970" s="168"/>
      <c r="AU970" s="695"/>
      <c r="AV970" s="512"/>
      <c r="AW970" s="695"/>
      <c r="AX970" s="168"/>
      <c r="AY970" s="683"/>
      <c r="AZ970" s="439"/>
      <c r="BA970" s="695" t="e">
        <f t="shared" si="1937"/>
        <v>#DIV/0!</v>
      </c>
      <c r="BB970" s="89"/>
      <c r="BC970" s="393"/>
      <c r="BD970" s="89"/>
      <c r="BE970" s="447"/>
      <c r="BF970" s="393"/>
      <c r="BG970" s="393"/>
      <c r="BH970" s="393"/>
      <c r="BI970" s="89"/>
      <c r="BJ970" s="393"/>
      <c r="BK970" s="393"/>
      <c r="BL970" s="393"/>
      <c r="BM970" s="89"/>
      <c r="BN970" s="393"/>
      <c r="BO970" s="393"/>
      <c r="BP970" s="512"/>
      <c r="BQ970" s="476"/>
      <c r="BR970" s="393"/>
      <c r="BS970" s="89"/>
      <c r="BT970" s="439"/>
      <c r="BU970" s="581"/>
      <c r="BV970" s="439"/>
      <c r="BW970" s="512"/>
      <c r="BX970" s="439"/>
      <c r="BY970" s="439"/>
      <c r="BZ970" s="89"/>
      <c r="CE970" s="695">
        <f t="shared" si="1903"/>
        <v>0</v>
      </c>
    </row>
    <row r="971" spans="2:83" s="61" customFormat="1" ht="56.25" hidden="1" customHeight="1" x14ac:dyDescent="0.25">
      <c r="B971" s="416"/>
      <c r="C971" s="470" t="s">
        <v>285</v>
      </c>
      <c r="D971" s="389">
        <f t="shared" si="1939"/>
        <v>868.82799999999997</v>
      </c>
      <c r="E971" s="487"/>
      <c r="F971" s="508"/>
      <c r="G971" s="487"/>
      <c r="H971" s="487"/>
      <c r="I971" s="491">
        <v>868.82799999999997</v>
      </c>
      <c r="J971" s="435">
        <f>U971-I971</f>
        <v>-868.82799999999997</v>
      </c>
      <c r="K971" s="575">
        <f t="shared" si="1940"/>
        <v>0</v>
      </c>
      <c r="L971" s="695">
        <f t="shared" si="1928"/>
        <v>0</v>
      </c>
      <c r="M971" s="168"/>
      <c r="N971" s="683"/>
      <c r="O971" s="512"/>
      <c r="P971" s="683"/>
      <c r="Q971" s="439"/>
      <c r="R971" s="683"/>
      <c r="S971" s="439"/>
      <c r="T971" s="683"/>
      <c r="U971" s="435">
        <v>0</v>
      </c>
      <c r="V971" s="389">
        <f>Y971</f>
        <v>0</v>
      </c>
      <c r="W971" s="470"/>
      <c r="X971" s="470"/>
      <c r="Y971" s="470"/>
      <c r="Z971" s="470">
        <f t="shared" si="1938"/>
        <v>868.82799999999997</v>
      </c>
      <c r="AA971" s="389"/>
      <c r="AB971" s="389"/>
      <c r="AC971" s="389">
        <v>868.82799999999997</v>
      </c>
      <c r="AD971" s="683"/>
      <c r="AE971" s="33"/>
      <c r="AF971" s="695">
        <f t="shared" si="1929"/>
        <v>0</v>
      </c>
      <c r="AG971" s="168"/>
      <c r="AH971" s="683"/>
      <c r="AI971" s="512"/>
      <c r="AJ971" s="683"/>
      <c r="AK971" s="487"/>
      <c r="AL971" s="683"/>
      <c r="AM971" s="487"/>
      <c r="AN971" s="683"/>
      <c r="AO971" s="89"/>
      <c r="AP971" s="393"/>
      <c r="AQ971" s="683"/>
      <c r="AR971" s="670"/>
      <c r="AS971" s="695">
        <f t="shared" si="1930"/>
        <v>0</v>
      </c>
      <c r="AT971" s="168"/>
      <c r="AU971" s="695"/>
      <c r="AV971" s="512"/>
      <c r="AW971" s="695"/>
      <c r="AX971" s="168"/>
      <c r="AY971" s="683"/>
      <c r="AZ971" s="439"/>
      <c r="BA971" s="695" t="e">
        <f t="shared" si="1937"/>
        <v>#DIV/0!</v>
      </c>
      <c r="BB971" s="89"/>
      <c r="BC971" s="393"/>
      <c r="BD971" s="89"/>
      <c r="BE971" s="447"/>
      <c r="BF971" s="393"/>
      <c r="BG971" s="393"/>
      <c r="BH971" s="393"/>
      <c r="BI971" s="89"/>
      <c r="BJ971" s="393"/>
      <c r="BK971" s="393"/>
      <c r="BL971" s="393"/>
      <c r="BM971" s="89"/>
      <c r="BN971" s="393"/>
      <c r="BO971" s="393"/>
      <c r="BP971" s="512"/>
      <c r="BQ971" s="476"/>
      <c r="BR971" s="393"/>
      <c r="BS971" s="89"/>
      <c r="BT971" s="439"/>
      <c r="BU971" s="581"/>
      <c r="BV971" s="439"/>
      <c r="BW971" s="512"/>
      <c r="BX971" s="439"/>
      <c r="BY971" s="439"/>
      <c r="BZ971" s="89"/>
      <c r="CE971" s="695">
        <f t="shared" si="1903"/>
        <v>0</v>
      </c>
    </row>
    <row r="972" spans="2:83" s="42" customFormat="1" ht="69.75" hidden="1" customHeight="1" x14ac:dyDescent="0.25">
      <c r="B972" s="416" t="s">
        <v>14</v>
      </c>
      <c r="C972" s="139" t="s">
        <v>167</v>
      </c>
      <c r="D972" s="140">
        <f>E972+H972+I972</f>
        <v>0</v>
      </c>
      <c r="E972" s="140">
        <v>0</v>
      </c>
      <c r="F972" s="140"/>
      <c r="G972" s="140"/>
      <c r="H972" s="140">
        <v>0</v>
      </c>
      <c r="I972" s="140">
        <v>0</v>
      </c>
      <c r="J972" s="140">
        <f>K972</f>
        <v>0</v>
      </c>
      <c r="K972" s="106">
        <f>M972+S972+U972</f>
        <v>0</v>
      </c>
      <c r="L972" s="695" t="e">
        <f t="shared" si="1928"/>
        <v>#DIV/0!</v>
      </c>
      <c r="M972" s="957">
        <v>0</v>
      </c>
      <c r="N972" s="106"/>
      <c r="O972" s="140"/>
      <c r="P972" s="106"/>
      <c r="Q972" s="140"/>
      <c r="R972" s="106"/>
      <c r="S972" s="140">
        <v>0</v>
      </c>
      <c r="T972" s="106"/>
      <c r="U972" s="140">
        <v>0</v>
      </c>
      <c r="V972" s="140">
        <f t="shared" ref="V972:V987" si="1941">W972+X972+Y972</f>
        <v>0</v>
      </c>
      <c r="W972" s="140">
        <f>AA972-E972</f>
        <v>0</v>
      </c>
      <c r="X972" s="140"/>
      <c r="Y972" s="140"/>
      <c r="Z972" s="140">
        <f t="shared" ref="Z972:Z1026" si="1942">AA972+AB972+AC972</f>
        <v>0</v>
      </c>
      <c r="AA972" s="140">
        <v>0</v>
      </c>
      <c r="AB972" s="394">
        <f t="shared" ref="AB972:AB987" si="1943">H972</f>
        <v>0</v>
      </c>
      <c r="AC972" s="394">
        <f t="shared" ref="AC972:AC987" si="1944">I972</f>
        <v>0</v>
      </c>
      <c r="AD972" s="683"/>
      <c r="AE972" s="957">
        <f>AG972+AM972+AO972</f>
        <v>0</v>
      </c>
      <c r="AF972" s="695" t="e">
        <f t="shared" si="1929"/>
        <v>#DIV/0!</v>
      </c>
      <c r="AG972" s="957">
        <v>0</v>
      </c>
      <c r="AH972" s="106"/>
      <c r="AI972" s="140"/>
      <c r="AJ972" s="106"/>
      <c r="AK972" s="140"/>
      <c r="AL972" s="106"/>
      <c r="AM972" s="140">
        <v>0</v>
      </c>
      <c r="AN972" s="106"/>
      <c r="AO972" s="140">
        <v>0</v>
      </c>
      <c r="AP972" s="140">
        <f t="shared" si="1916"/>
        <v>0</v>
      </c>
      <c r="AQ972" s="106"/>
      <c r="AR972" s="140">
        <f>AT972+AZ972+BB972</f>
        <v>0</v>
      </c>
      <c r="AS972" s="695" t="e">
        <f t="shared" si="1930"/>
        <v>#DIV/0!</v>
      </c>
      <c r="AT972" s="957">
        <v>0</v>
      </c>
      <c r="AU972" s="695"/>
      <c r="AV972" s="140"/>
      <c r="AW972" s="695"/>
      <c r="AX972" s="957"/>
      <c r="AY972" s="106"/>
      <c r="AZ972" s="140">
        <v>0</v>
      </c>
      <c r="BA972" s="695" t="e">
        <f t="shared" si="1937"/>
        <v>#DIV/0!</v>
      </c>
      <c r="BB972" s="140">
        <v>0</v>
      </c>
      <c r="BC972" s="140">
        <f t="shared" si="1917"/>
        <v>0</v>
      </c>
      <c r="BD972" s="140">
        <f t="shared" si="1918"/>
        <v>0</v>
      </c>
      <c r="BE972" s="140">
        <f>BF972+BH972+BI972</f>
        <v>0</v>
      </c>
      <c r="BF972" s="140">
        <v>0</v>
      </c>
      <c r="BG972" s="140"/>
      <c r="BH972" s="140">
        <v>0</v>
      </c>
      <c r="BI972" s="140">
        <v>0</v>
      </c>
      <c r="BJ972" s="140">
        <f t="shared" ref="BJ972:BJ1024" si="1945">BK972+BL972+BM972</f>
        <v>0</v>
      </c>
      <c r="BK972" s="140"/>
      <c r="BL972" s="140"/>
      <c r="BM972" s="140"/>
      <c r="BN972" s="140">
        <f t="shared" ref="BN972:BN987" si="1946">BO972+BR972+BS972</f>
        <v>0</v>
      </c>
      <c r="BO972" s="140">
        <f t="shared" ref="BO972:BO987" si="1947">BF972</f>
        <v>0</v>
      </c>
      <c r="BP972" s="140"/>
      <c r="BQ972" s="140"/>
      <c r="BR972" s="140">
        <f t="shared" ref="BR972:BR987" si="1948">BH972</f>
        <v>0</v>
      </c>
      <c r="BS972" s="140">
        <v>0</v>
      </c>
      <c r="BT972" s="140"/>
      <c r="BU972" s="140">
        <f>BV972+BY972+BZ972</f>
        <v>0</v>
      </c>
      <c r="BV972" s="140">
        <v>0</v>
      </c>
      <c r="BW972" s="140"/>
      <c r="BX972" s="140"/>
      <c r="BY972" s="140">
        <v>0</v>
      </c>
      <c r="BZ972" s="140">
        <v>0</v>
      </c>
      <c r="CE972" s="695" t="e">
        <f t="shared" si="1903"/>
        <v>#DIV/0!</v>
      </c>
    </row>
    <row r="973" spans="2:83" s="42" customFormat="1" ht="66" hidden="1" customHeight="1" x14ac:dyDescent="0.25">
      <c r="B973" s="416" t="s">
        <v>282</v>
      </c>
      <c r="C973" s="119" t="s">
        <v>168</v>
      </c>
      <c r="D973" s="106">
        <f>E973+H973+I973</f>
        <v>0</v>
      </c>
      <c r="E973" s="106">
        <v>0</v>
      </c>
      <c r="F973" s="106"/>
      <c r="G973" s="106"/>
      <c r="H973" s="106"/>
      <c r="I973" s="106">
        <v>0</v>
      </c>
      <c r="J973" s="106">
        <f>K973</f>
        <v>0</v>
      </c>
      <c r="K973" s="106">
        <f>M973+S973+U973</f>
        <v>0</v>
      </c>
      <c r="L973" s="695" t="e">
        <f t="shared" si="1928"/>
        <v>#DIV/0!</v>
      </c>
      <c r="M973" s="109">
        <v>0</v>
      </c>
      <c r="N973" s="106"/>
      <c r="O973" s="106"/>
      <c r="P973" s="106"/>
      <c r="Q973" s="106"/>
      <c r="R973" s="106"/>
      <c r="S973" s="106"/>
      <c r="T973" s="106"/>
      <c r="U973" s="106">
        <v>0</v>
      </c>
      <c r="V973" s="106">
        <f t="shared" si="1941"/>
        <v>0</v>
      </c>
      <c r="W973" s="106">
        <f>AA973-E973</f>
        <v>0</v>
      </c>
      <c r="X973" s="106"/>
      <c r="Y973" s="106"/>
      <c r="Z973" s="106">
        <f t="shared" si="1942"/>
        <v>0</v>
      </c>
      <c r="AA973" s="106">
        <v>0</v>
      </c>
      <c r="AB973" s="394">
        <f t="shared" si="1943"/>
        <v>0</v>
      </c>
      <c r="AC973" s="394">
        <f t="shared" si="1944"/>
        <v>0</v>
      </c>
      <c r="AD973" s="683"/>
      <c r="AE973" s="109">
        <f>AG973+AM973+AO973</f>
        <v>0</v>
      </c>
      <c r="AF973" s="695" t="e">
        <f t="shared" si="1929"/>
        <v>#DIV/0!</v>
      </c>
      <c r="AG973" s="109">
        <v>0</v>
      </c>
      <c r="AH973" s="106"/>
      <c r="AI973" s="106"/>
      <c r="AJ973" s="106"/>
      <c r="AK973" s="106"/>
      <c r="AL973" s="106"/>
      <c r="AM973" s="106"/>
      <c r="AN973" s="106"/>
      <c r="AO973" s="106">
        <v>0</v>
      </c>
      <c r="AP973" s="106">
        <f t="shared" si="1916"/>
        <v>0</v>
      </c>
      <c r="AQ973" s="106"/>
      <c r="AR973" s="106">
        <f>AT973+AZ973+BB973</f>
        <v>0</v>
      </c>
      <c r="AS973" s="695" t="e">
        <f t="shared" si="1930"/>
        <v>#DIV/0!</v>
      </c>
      <c r="AT973" s="109">
        <v>0</v>
      </c>
      <c r="AU973" s="695"/>
      <c r="AV973" s="106"/>
      <c r="AW973" s="695"/>
      <c r="AX973" s="109"/>
      <c r="AY973" s="106"/>
      <c r="AZ973" s="106"/>
      <c r="BA973" s="695" t="e">
        <f t="shared" si="1937"/>
        <v>#DIV/0!</v>
      </c>
      <c r="BB973" s="106">
        <v>0</v>
      </c>
      <c r="BC973" s="106">
        <f t="shared" si="1917"/>
        <v>0</v>
      </c>
      <c r="BD973" s="106">
        <f t="shared" si="1918"/>
        <v>0</v>
      </c>
      <c r="BE973" s="106">
        <f>BF973+BH973+BI973</f>
        <v>0</v>
      </c>
      <c r="BF973" s="106">
        <v>0</v>
      </c>
      <c r="BG973" s="106"/>
      <c r="BH973" s="106"/>
      <c r="BI973" s="106">
        <v>0</v>
      </c>
      <c r="BJ973" s="106">
        <f t="shared" si="1945"/>
        <v>0</v>
      </c>
      <c r="BK973" s="106"/>
      <c r="BL973" s="106"/>
      <c r="BM973" s="106"/>
      <c r="BN973" s="106">
        <f t="shared" si="1946"/>
        <v>0</v>
      </c>
      <c r="BO973" s="106">
        <f t="shared" si="1947"/>
        <v>0</v>
      </c>
      <c r="BP973" s="106"/>
      <c r="BQ973" s="106"/>
      <c r="BR973" s="106">
        <f t="shared" si="1948"/>
        <v>0</v>
      </c>
      <c r="BS973" s="106">
        <v>0</v>
      </c>
      <c r="BT973" s="106"/>
      <c r="BU973" s="106">
        <f>BV973+BY973+BZ973</f>
        <v>0</v>
      </c>
      <c r="BV973" s="106">
        <v>0</v>
      </c>
      <c r="BW973" s="106"/>
      <c r="BX973" s="106"/>
      <c r="BY973" s="106"/>
      <c r="BZ973" s="106">
        <v>0</v>
      </c>
      <c r="CE973" s="695" t="e">
        <f t="shared" si="1903"/>
        <v>#DIV/0!</v>
      </c>
    </row>
    <row r="974" spans="2:83" s="61" customFormat="1" ht="105" hidden="1" customHeight="1" x14ac:dyDescent="0.25">
      <c r="B974" s="226" t="s">
        <v>63</v>
      </c>
      <c r="C974" s="113" t="s">
        <v>147</v>
      </c>
      <c r="D974" s="89"/>
      <c r="E974" s="43"/>
      <c r="F974" s="43"/>
      <c r="G974" s="43"/>
      <c r="H974" s="43"/>
      <c r="I974" s="89"/>
      <c r="J974" s="393"/>
      <c r="K974" s="19"/>
      <c r="L974" s="695" t="e">
        <f t="shared" si="1928"/>
        <v>#DIV/0!</v>
      </c>
      <c r="M974" s="241"/>
      <c r="N974" s="41"/>
      <c r="O974" s="43"/>
      <c r="P974" s="41"/>
      <c r="Q974" s="43"/>
      <c r="R974" s="41"/>
      <c r="S974" s="43"/>
      <c r="T974" s="41"/>
      <c r="U974" s="89"/>
      <c r="V974" s="394">
        <f t="shared" si="1941"/>
        <v>0</v>
      </c>
      <c r="W974" s="31"/>
      <c r="X974" s="31"/>
      <c r="Y974" s="31"/>
      <c r="Z974" s="474">
        <f t="shared" si="1942"/>
        <v>0</v>
      </c>
      <c r="AA974" s="394">
        <f t="shared" ref="AA974:AA987" si="1949">E974</f>
        <v>0</v>
      </c>
      <c r="AB974" s="394">
        <f t="shared" si="1943"/>
        <v>0</v>
      </c>
      <c r="AC974" s="394">
        <f t="shared" si="1944"/>
        <v>0</v>
      </c>
      <c r="AD974" s="683"/>
      <c r="AE974" s="33"/>
      <c r="AF974" s="695" t="e">
        <f t="shared" si="1929"/>
        <v>#DIV/0!</v>
      </c>
      <c r="AG974" s="241"/>
      <c r="AH974" s="41"/>
      <c r="AI974" s="43"/>
      <c r="AJ974" s="41"/>
      <c r="AK974" s="43"/>
      <c r="AL974" s="41"/>
      <c r="AM974" s="43"/>
      <c r="AN974" s="41"/>
      <c r="AO974" s="89"/>
      <c r="AP974" s="89">
        <f t="shared" si="1916"/>
        <v>0</v>
      </c>
      <c r="AQ974" s="19"/>
      <c r="AR974" s="89"/>
      <c r="AS974" s="695" t="e">
        <f t="shared" si="1930"/>
        <v>#DIV/0!</v>
      </c>
      <c r="AT974" s="241"/>
      <c r="AU974" s="695"/>
      <c r="AV974" s="43"/>
      <c r="AW974" s="695"/>
      <c r="AX974" s="241"/>
      <c r="AY974" s="41"/>
      <c r="AZ974" s="43"/>
      <c r="BA974" s="695" t="e">
        <f t="shared" si="1937"/>
        <v>#DIV/0!</v>
      </c>
      <c r="BB974" s="89"/>
      <c r="BC974" s="43">
        <f t="shared" si="1917"/>
        <v>0</v>
      </c>
      <c r="BD974" s="89">
        <f t="shared" si="1918"/>
        <v>0</v>
      </c>
      <c r="BE974" s="89"/>
      <c r="BF974" s="43"/>
      <c r="BG974" s="43"/>
      <c r="BH974" s="43"/>
      <c r="BI974" s="89"/>
      <c r="BJ974" s="89">
        <f t="shared" si="1945"/>
        <v>0</v>
      </c>
      <c r="BK974" s="43"/>
      <c r="BL974" s="43"/>
      <c r="BM974" s="89"/>
      <c r="BN974" s="89">
        <f t="shared" si="1946"/>
        <v>0</v>
      </c>
      <c r="BO974" s="43">
        <f t="shared" si="1947"/>
        <v>0</v>
      </c>
      <c r="BP974" s="43"/>
      <c r="BQ974" s="43"/>
      <c r="BR974" s="43">
        <f t="shared" si="1948"/>
        <v>0</v>
      </c>
      <c r="BS974" s="89"/>
      <c r="BT974" s="89"/>
      <c r="BU974" s="89"/>
      <c r="BV974" s="43"/>
      <c r="BW974" s="43"/>
      <c r="BX974" s="43"/>
      <c r="BY974" s="43"/>
      <c r="BZ974" s="89"/>
      <c r="CE974" s="695" t="e">
        <f t="shared" si="1903"/>
        <v>#DIV/0!</v>
      </c>
    </row>
    <row r="975" spans="2:83" s="74" customFormat="1" ht="46.5" hidden="1" customHeight="1" x14ac:dyDescent="0.25">
      <c r="B975" s="418"/>
      <c r="C975" s="139" t="s">
        <v>32</v>
      </c>
      <c r="D975" s="140">
        <f>E975+H975+I975</f>
        <v>0</v>
      </c>
      <c r="E975" s="140">
        <v>0</v>
      </c>
      <c r="F975" s="140"/>
      <c r="G975" s="140"/>
      <c r="H975" s="140"/>
      <c r="I975" s="140">
        <v>0</v>
      </c>
      <c r="J975" s="140">
        <f>K975+M975+Q975</f>
        <v>0</v>
      </c>
      <c r="K975" s="106">
        <f>M975+S975+U975</f>
        <v>0</v>
      </c>
      <c r="L975" s="695" t="e">
        <f t="shared" si="1928"/>
        <v>#DIV/0!</v>
      </c>
      <c r="M975" s="957">
        <v>0</v>
      </c>
      <c r="N975" s="106"/>
      <c r="O975" s="140"/>
      <c r="P975" s="106"/>
      <c r="Q975" s="140"/>
      <c r="R975" s="106"/>
      <c r="S975" s="140"/>
      <c r="T975" s="106"/>
      <c r="U975" s="140">
        <v>0</v>
      </c>
      <c r="V975" s="394">
        <f t="shared" si="1941"/>
        <v>0</v>
      </c>
      <c r="W975" s="140"/>
      <c r="X975" s="140"/>
      <c r="Y975" s="140"/>
      <c r="Z975" s="474">
        <f t="shared" si="1942"/>
        <v>0</v>
      </c>
      <c r="AA975" s="394">
        <f t="shared" si="1949"/>
        <v>0</v>
      </c>
      <c r="AB975" s="394">
        <f t="shared" si="1943"/>
        <v>0</v>
      </c>
      <c r="AC975" s="394">
        <f t="shared" si="1944"/>
        <v>0</v>
      </c>
      <c r="AD975" s="683"/>
      <c r="AE975" s="957">
        <f>AG975+AM975+AO975</f>
        <v>0</v>
      </c>
      <c r="AF975" s="695" t="e">
        <f t="shared" si="1929"/>
        <v>#DIV/0!</v>
      </c>
      <c r="AG975" s="957">
        <v>0</v>
      </c>
      <c r="AH975" s="106"/>
      <c r="AI975" s="140"/>
      <c r="AJ975" s="106"/>
      <c r="AK975" s="140"/>
      <c r="AL975" s="106"/>
      <c r="AM975" s="140"/>
      <c r="AN975" s="106"/>
      <c r="AO975" s="140">
        <v>0</v>
      </c>
      <c r="AP975" s="140">
        <f t="shared" si="1916"/>
        <v>0</v>
      </c>
      <c r="AQ975" s="106"/>
      <c r="AR975" s="140">
        <f>AT975+AZ975+BB975</f>
        <v>0</v>
      </c>
      <c r="AS975" s="695" t="e">
        <f t="shared" si="1930"/>
        <v>#DIV/0!</v>
      </c>
      <c r="AT975" s="957">
        <v>0</v>
      </c>
      <c r="AU975" s="695"/>
      <c r="AV975" s="140"/>
      <c r="AW975" s="695"/>
      <c r="AX975" s="957"/>
      <c r="AY975" s="106"/>
      <c r="AZ975" s="140"/>
      <c r="BA975" s="695" t="e">
        <f t="shared" si="1937"/>
        <v>#DIV/0!</v>
      </c>
      <c r="BB975" s="140">
        <v>0</v>
      </c>
      <c r="BC975" s="140">
        <f t="shared" si="1917"/>
        <v>0</v>
      </c>
      <c r="BD975" s="140">
        <f t="shared" si="1918"/>
        <v>0</v>
      </c>
      <c r="BE975" s="140">
        <f>BF975+BH975+BI975</f>
        <v>0</v>
      </c>
      <c r="BF975" s="140">
        <v>0</v>
      </c>
      <c r="BG975" s="140"/>
      <c r="BH975" s="140"/>
      <c r="BI975" s="140">
        <v>0</v>
      </c>
      <c r="BJ975" s="140">
        <f t="shared" si="1945"/>
        <v>0</v>
      </c>
      <c r="BK975" s="140"/>
      <c r="BL975" s="140"/>
      <c r="BM975" s="140"/>
      <c r="BN975" s="140">
        <f t="shared" si="1946"/>
        <v>0</v>
      </c>
      <c r="BO975" s="140">
        <f t="shared" si="1947"/>
        <v>0</v>
      </c>
      <c r="BP975" s="140"/>
      <c r="BQ975" s="140"/>
      <c r="BR975" s="140">
        <f t="shared" si="1948"/>
        <v>0</v>
      </c>
      <c r="BS975" s="140">
        <v>0</v>
      </c>
      <c r="BT975" s="140"/>
      <c r="BU975" s="140">
        <f>BV975+BY975+BZ975</f>
        <v>0</v>
      </c>
      <c r="BV975" s="140">
        <v>0</v>
      </c>
      <c r="BW975" s="140"/>
      <c r="BX975" s="140"/>
      <c r="BY975" s="140"/>
      <c r="BZ975" s="140">
        <v>0</v>
      </c>
      <c r="CE975" s="695" t="e">
        <f t="shared" si="1903"/>
        <v>#DIV/0!</v>
      </c>
    </row>
    <row r="976" spans="2:83" s="25" customFormat="1" ht="52.5" hidden="1" customHeight="1" x14ac:dyDescent="0.25">
      <c r="B976" s="152"/>
      <c r="C976" s="119" t="s">
        <v>31</v>
      </c>
      <c r="D976" s="106">
        <f>E976+H976+I976</f>
        <v>0</v>
      </c>
      <c r="E976" s="106">
        <v>0</v>
      </c>
      <c r="F976" s="106"/>
      <c r="G976" s="106"/>
      <c r="H976" s="106"/>
      <c r="I976" s="106">
        <v>0</v>
      </c>
      <c r="J976" s="106">
        <f>K976+M976+Q976</f>
        <v>0</v>
      </c>
      <c r="K976" s="106">
        <f>M976+S976+U976</f>
        <v>0</v>
      </c>
      <c r="L976" s="695" t="e">
        <f t="shared" si="1928"/>
        <v>#DIV/0!</v>
      </c>
      <c r="M976" s="109">
        <v>0</v>
      </c>
      <c r="N976" s="106"/>
      <c r="O976" s="106"/>
      <c r="P976" s="106"/>
      <c r="Q976" s="106"/>
      <c r="R976" s="106"/>
      <c r="S976" s="106"/>
      <c r="T976" s="106"/>
      <c r="U976" s="106">
        <v>0</v>
      </c>
      <c r="V976" s="394">
        <f t="shared" si="1941"/>
        <v>0</v>
      </c>
      <c r="W976" s="106"/>
      <c r="X976" s="106"/>
      <c r="Y976" s="106"/>
      <c r="Z976" s="474">
        <f t="shared" si="1942"/>
        <v>0</v>
      </c>
      <c r="AA976" s="394">
        <f t="shared" si="1949"/>
        <v>0</v>
      </c>
      <c r="AB976" s="394">
        <f t="shared" si="1943"/>
        <v>0</v>
      </c>
      <c r="AC976" s="394">
        <f t="shared" si="1944"/>
        <v>0</v>
      </c>
      <c r="AD976" s="683"/>
      <c r="AE976" s="109">
        <f>AG976+AM976+AO976</f>
        <v>0</v>
      </c>
      <c r="AF976" s="695" t="e">
        <f t="shared" si="1929"/>
        <v>#DIV/0!</v>
      </c>
      <c r="AG976" s="109">
        <v>0</v>
      </c>
      <c r="AH976" s="106"/>
      <c r="AI976" s="106"/>
      <c r="AJ976" s="106"/>
      <c r="AK976" s="106"/>
      <c r="AL976" s="106"/>
      <c r="AM976" s="106"/>
      <c r="AN976" s="106"/>
      <c r="AO976" s="106">
        <v>0</v>
      </c>
      <c r="AP976" s="106">
        <f t="shared" si="1916"/>
        <v>0</v>
      </c>
      <c r="AQ976" s="106"/>
      <c r="AR976" s="106">
        <f>AT976+AZ976+BB976</f>
        <v>0</v>
      </c>
      <c r="AS976" s="695" t="e">
        <f t="shared" si="1930"/>
        <v>#DIV/0!</v>
      </c>
      <c r="AT976" s="109">
        <v>0</v>
      </c>
      <c r="AU976" s="695"/>
      <c r="AV976" s="106"/>
      <c r="AW976" s="695"/>
      <c r="AX976" s="109"/>
      <c r="AY976" s="106"/>
      <c r="AZ976" s="106"/>
      <c r="BA976" s="695" t="e">
        <f t="shared" si="1937"/>
        <v>#DIV/0!</v>
      </c>
      <c r="BB976" s="106">
        <v>0</v>
      </c>
      <c r="BC976" s="106">
        <f t="shared" si="1917"/>
        <v>0</v>
      </c>
      <c r="BD976" s="106">
        <f t="shared" si="1918"/>
        <v>0</v>
      </c>
      <c r="BE976" s="106">
        <f>BF976+BH976+BI976</f>
        <v>0</v>
      </c>
      <c r="BF976" s="106">
        <v>0</v>
      </c>
      <c r="BG976" s="106"/>
      <c r="BH976" s="106"/>
      <c r="BI976" s="106">
        <v>0</v>
      </c>
      <c r="BJ976" s="106">
        <f t="shared" si="1945"/>
        <v>0</v>
      </c>
      <c r="BK976" s="106"/>
      <c r="BL976" s="106"/>
      <c r="BM976" s="106"/>
      <c r="BN976" s="106">
        <f t="shared" si="1946"/>
        <v>0</v>
      </c>
      <c r="BO976" s="106">
        <f t="shared" si="1947"/>
        <v>0</v>
      </c>
      <c r="BP976" s="106"/>
      <c r="BQ976" s="106"/>
      <c r="BR976" s="106">
        <f t="shared" si="1948"/>
        <v>0</v>
      </c>
      <c r="BS976" s="106">
        <v>0</v>
      </c>
      <c r="BT976" s="106"/>
      <c r="BU976" s="106">
        <f>BV976+BY976+BZ976</f>
        <v>0</v>
      </c>
      <c r="BV976" s="106">
        <v>0</v>
      </c>
      <c r="BW976" s="106"/>
      <c r="BX976" s="106"/>
      <c r="BY976" s="106"/>
      <c r="BZ976" s="106">
        <v>0</v>
      </c>
      <c r="CE976" s="695" t="e">
        <f t="shared" si="1903"/>
        <v>#DIV/0!</v>
      </c>
    </row>
    <row r="977" spans="2:83" s="25" customFormat="1" ht="106.5" hidden="1" customHeight="1" x14ac:dyDescent="0.25">
      <c r="B977" s="152"/>
      <c r="C977" s="119"/>
      <c r="D977" s="31"/>
      <c r="E977" s="31"/>
      <c r="F977" s="31"/>
      <c r="G977" s="31"/>
      <c r="H977" s="35"/>
      <c r="I977" s="31"/>
      <c r="J977" s="106"/>
      <c r="K977" s="31"/>
      <c r="L977" s="695" t="e">
        <f t="shared" si="1928"/>
        <v>#DIV/0!</v>
      </c>
      <c r="M977" s="236"/>
      <c r="N977" s="31"/>
      <c r="O977" s="31"/>
      <c r="P977" s="31"/>
      <c r="Q977" s="31"/>
      <c r="R977" s="31"/>
      <c r="S977" s="35"/>
      <c r="T977" s="35"/>
      <c r="U977" s="31"/>
      <c r="V977" s="394">
        <f t="shared" si="1941"/>
        <v>0</v>
      </c>
      <c r="W977" s="31"/>
      <c r="X977" s="31"/>
      <c r="Y977" s="31"/>
      <c r="Z977" s="474">
        <f t="shared" si="1942"/>
        <v>0</v>
      </c>
      <c r="AA977" s="394">
        <f t="shared" si="1949"/>
        <v>0</v>
      </c>
      <c r="AB977" s="394">
        <f t="shared" si="1943"/>
        <v>0</v>
      </c>
      <c r="AC977" s="394">
        <f t="shared" si="1944"/>
        <v>0</v>
      </c>
      <c r="AD977" s="683"/>
      <c r="AE977" s="236"/>
      <c r="AF977" s="695" t="e">
        <f t="shared" si="1929"/>
        <v>#DIV/0!</v>
      </c>
      <c r="AG977" s="236"/>
      <c r="AH977" s="31"/>
      <c r="AI977" s="31"/>
      <c r="AJ977" s="31"/>
      <c r="AK977" s="31"/>
      <c r="AL977" s="31"/>
      <c r="AM977" s="35"/>
      <c r="AN977" s="35"/>
      <c r="AO977" s="31"/>
      <c r="AP977" s="31">
        <f t="shared" si="1916"/>
        <v>0</v>
      </c>
      <c r="AQ977" s="31"/>
      <c r="AR977" s="31"/>
      <c r="AS977" s="695" t="e">
        <f t="shared" si="1930"/>
        <v>#DIV/0!</v>
      </c>
      <c r="AT977" s="236"/>
      <c r="AU977" s="695"/>
      <c r="AV977" s="31"/>
      <c r="AW977" s="695"/>
      <c r="AX977" s="236"/>
      <c r="AY977" s="31"/>
      <c r="AZ977" s="35"/>
      <c r="BA977" s="695" t="e">
        <f t="shared" si="1937"/>
        <v>#DIV/0!</v>
      </c>
      <c r="BB977" s="31"/>
      <c r="BC977" s="35">
        <f t="shared" si="1917"/>
        <v>0</v>
      </c>
      <c r="BD977" s="31">
        <f t="shared" si="1918"/>
        <v>0</v>
      </c>
      <c r="BE977" s="31"/>
      <c r="BF977" s="31"/>
      <c r="BG977" s="31"/>
      <c r="BH977" s="35"/>
      <c r="BI977" s="31"/>
      <c r="BJ977" s="31">
        <f t="shared" si="1945"/>
        <v>0</v>
      </c>
      <c r="BK977" s="31"/>
      <c r="BL977" s="35"/>
      <c r="BM977" s="31"/>
      <c r="BN977" s="31">
        <f t="shared" si="1946"/>
        <v>0</v>
      </c>
      <c r="BO977" s="31">
        <f t="shared" si="1947"/>
        <v>0</v>
      </c>
      <c r="BP977" s="31"/>
      <c r="BQ977" s="31"/>
      <c r="BR977" s="35">
        <f t="shared" si="1948"/>
        <v>0</v>
      </c>
      <c r="BS977" s="31"/>
      <c r="BT977" s="31"/>
      <c r="BU977" s="31"/>
      <c r="BV977" s="31"/>
      <c r="BW977" s="31"/>
      <c r="BX977" s="31"/>
      <c r="BY977" s="35"/>
      <c r="BZ977" s="31"/>
      <c r="CE977" s="695" t="e">
        <f t="shared" si="1903"/>
        <v>#DIV/0!</v>
      </c>
    </row>
    <row r="978" spans="2:83" s="25" customFormat="1" ht="51.75" hidden="1" customHeight="1" x14ac:dyDescent="0.25">
      <c r="B978" s="1028" t="s">
        <v>196</v>
      </c>
      <c r="C978" s="1028"/>
      <c r="D978" s="1028"/>
      <c r="E978" s="1028"/>
      <c r="F978" s="1028"/>
      <c r="G978" s="1028"/>
      <c r="H978" s="1028"/>
      <c r="I978" s="1028"/>
      <c r="J978" s="392"/>
      <c r="K978" s="590"/>
      <c r="L978" s="695" t="e">
        <f t="shared" si="1928"/>
        <v>#DIV/0!</v>
      </c>
      <c r="M978" s="340"/>
      <c r="N978" s="656"/>
      <c r="O978" s="511"/>
      <c r="P978" s="656"/>
      <c r="Q978" s="440"/>
      <c r="R978" s="656"/>
      <c r="S978" s="440"/>
      <c r="T978" s="656"/>
      <c r="U978" s="440"/>
      <c r="V978" s="394">
        <f t="shared" si="1941"/>
        <v>0</v>
      </c>
      <c r="W978" s="472"/>
      <c r="X978" s="472"/>
      <c r="Y978" s="472"/>
      <c r="Z978" s="474">
        <f t="shared" si="1942"/>
        <v>0</v>
      </c>
      <c r="AA978" s="394">
        <f t="shared" si="1949"/>
        <v>0</v>
      </c>
      <c r="AB978" s="394">
        <f t="shared" si="1943"/>
        <v>0</v>
      </c>
      <c r="AC978" s="394">
        <f t="shared" si="1944"/>
        <v>0</v>
      </c>
      <c r="AD978" s="683"/>
      <c r="AE978" s="340"/>
      <c r="AF978" s="695" t="e">
        <f t="shared" si="1929"/>
        <v>#DIV/0!</v>
      </c>
      <c r="AG978" s="340"/>
      <c r="AH978" s="656"/>
      <c r="AI978" s="511"/>
      <c r="AJ978" s="656"/>
      <c r="AK978" s="486"/>
      <c r="AL978" s="656"/>
      <c r="AM978" s="486"/>
      <c r="AN978" s="656"/>
      <c r="AO978" s="678"/>
      <c r="AP978" s="392">
        <f t="shared" si="1916"/>
        <v>0</v>
      </c>
      <c r="AQ978" s="656"/>
      <c r="AR978" s="669"/>
      <c r="AS978" s="695" t="e">
        <f t="shared" si="1930"/>
        <v>#DIV/0!</v>
      </c>
      <c r="AT978" s="951"/>
      <c r="AU978" s="695"/>
      <c r="AV978" s="520"/>
      <c r="AW978" s="695"/>
      <c r="AX978" s="340"/>
      <c r="AY978" s="656"/>
      <c r="AZ978" s="440"/>
      <c r="BA978" s="695" t="e">
        <f t="shared" si="1937"/>
        <v>#DIV/0!</v>
      </c>
      <c r="BB978" s="440"/>
      <c r="BC978" s="392">
        <f t="shared" si="1917"/>
        <v>0</v>
      </c>
      <c r="BD978" s="392">
        <f t="shared" si="1918"/>
        <v>0</v>
      </c>
      <c r="BE978" s="445"/>
      <c r="BF978" s="392"/>
      <c r="BG978" s="392"/>
      <c r="BH978" s="392"/>
      <c r="BI978" s="392"/>
      <c r="BJ978" s="392">
        <f t="shared" si="1945"/>
        <v>0</v>
      </c>
      <c r="BK978" s="392"/>
      <c r="BL978" s="392"/>
      <c r="BM978" s="392"/>
      <c r="BN978" s="392">
        <f t="shared" si="1946"/>
        <v>0</v>
      </c>
      <c r="BO978" s="392">
        <f t="shared" si="1947"/>
        <v>0</v>
      </c>
      <c r="BP978" s="511"/>
      <c r="BQ978" s="472"/>
      <c r="BR978" s="392">
        <f t="shared" si="1948"/>
        <v>0</v>
      </c>
      <c r="BS978" s="678"/>
      <c r="BT978" s="440"/>
      <c r="BU978" s="576"/>
      <c r="BV978" s="440"/>
      <c r="BW978" s="511"/>
      <c r="BX978" s="440"/>
      <c r="BY978" s="440"/>
      <c r="BZ978" s="440"/>
      <c r="CE978" s="695" t="e">
        <f t="shared" si="1903"/>
        <v>#DIV/0!</v>
      </c>
    </row>
    <row r="979" spans="2:83" s="61" customFormat="1" ht="198" hidden="1" customHeight="1" x14ac:dyDescent="0.25">
      <c r="B979" s="226">
        <v>1</v>
      </c>
      <c r="C979" s="141" t="s">
        <v>151</v>
      </c>
      <c r="D979" s="89" t="e">
        <f>E979</f>
        <v>#REF!</v>
      </c>
      <c r="E979" s="43" t="e">
        <f>SUM(E980:E985)</f>
        <v>#REF!</v>
      </c>
      <c r="F979" s="43"/>
      <c r="G979" s="43"/>
      <c r="H979" s="43"/>
      <c r="I979" s="43"/>
      <c r="J979" s="393" t="e">
        <f>K979</f>
        <v>#REF!</v>
      </c>
      <c r="K979" s="19" t="e">
        <f>M979</f>
        <v>#REF!</v>
      </c>
      <c r="L979" s="695" t="e">
        <f t="shared" si="1928"/>
        <v>#REF!</v>
      </c>
      <c r="M979" s="241" t="e">
        <f>SUM(M980:M985)</f>
        <v>#REF!</v>
      </c>
      <c r="N979" s="41"/>
      <c r="O979" s="43"/>
      <c r="P979" s="41"/>
      <c r="Q979" s="43"/>
      <c r="R979" s="41"/>
      <c r="S979" s="43"/>
      <c r="T979" s="41"/>
      <c r="U979" s="43"/>
      <c r="V979" s="394">
        <f t="shared" si="1941"/>
        <v>0</v>
      </c>
      <c r="W979" s="43"/>
      <c r="X979" s="43"/>
      <c r="Y979" s="43"/>
      <c r="Z979" s="474" t="e">
        <f t="shared" si="1942"/>
        <v>#REF!</v>
      </c>
      <c r="AA979" s="394" t="e">
        <f t="shared" si="1949"/>
        <v>#REF!</v>
      </c>
      <c r="AB979" s="394">
        <f t="shared" si="1943"/>
        <v>0</v>
      </c>
      <c r="AC979" s="394">
        <f t="shared" si="1944"/>
        <v>0</v>
      </c>
      <c r="AD979" s="683"/>
      <c r="AE979" s="241" t="e">
        <f>AG979</f>
        <v>#REF!</v>
      </c>
      <c r="AF979" s="695" t="e">
        <f t="shared" si="1929"/>
        <v>#REF!</v>
      </c>
      <c r="AG979" s="241" t="e">
        <f>SUM(AG980:AG985)</f>
        <v>#REF!</v>
      </c>
      <c r="AH979" s="41"/>
      <c r="AI979" s="43"/>
      <c r="AJ979" s="41"/>
      <c r="AK979" s="43"/>
      <c r="AL979" s="41"/>
      <c r="AM979" s="43"/>
      <c r="AN979" s="41"/>
      <c r="AO979" s="43"/>
      <c r="AP979" s="89" t="e">
        <f t="shared" si="1916"/>
        <v>#REF!</v>
      </c>
      <c r="AQ979" s="19"/>
      <c r="AR979" s="89" t="e">
        <f>AT979</f>
        <v>#REF!</v>
      </c>
      <c r="AS979" s="695" t="e">
        <f t="shared" si="1930"/>
        <v>#REF!</v>
      </c>
      <c r="AT979" s="241" t="e">
        <f>SUM(AT980:AT985)</f>
        <v>#REF!</v>
      </c>
      <c r="AU979" s="695"/>
      <c r="AV979" s="43"/>
      <c r="AW979" s="695"/>
      <c r="AX979" s="241"/>
      <c r="AY979" s="41"/>
      <c r="AZ979" s="43"/>
      <c r="BA979" s="695" t="e">
        <f t="shared" si="1937"/>
        <v>#DIV/0!</v>
      </c>
      <c r="BB979" s="43"/>
      <c r="BC979" s="43">
        <f t="shared" si="1917"/>
        <v>0</v>
      </c>
      <c r="BD979" s="43">
        <f t="shared" si="1918"/>
        <v>0</v>
      </c>
      <c r="BE979" s="89">
        <f>BF979</f>
        <v>0</v>
      </c>
      <c r="BF979" s="43">
        <f>SUM(BF980:BF985)</f>
        <v>0</v>
      </c>
      <c r="BG979" s="43"/>
      <c r="BH979" s="43"/>
      <c r="BI979" s="43"/>
      <c r="BJ979" s="89">
        <f t="shared" si="1945"/>
        <v>0</v>
      </c>
      <c r="BK979" s="43"/>
      <c r="BL979" s="43"/>
      <c r="BM979" s="43"/>
      <c r="BN979" s="89">
        <f t="shared" si="1946"/>
        <v>0</v>
      </c>
      <c r="BO979" s="43">
        <f t="shared" si="1947"/>
        <v>0</v>
      </c>
      <c r="BP979" s="43"/>
      <c r="BQ979" s="43"/>
      <c r="BR979" s="43">
        <f t="shared" si="1948"/>
        <v>0</v>
      </c>
      <c r="BS979" s="43"/>
      <c r="BT979" s="89"/>
      <c r="BU979" s="89">
        <f>BV979</f>
        <v>0</v>
      </c>
      <c r="BV979" s="43">
        <f>SUM(BV980:BV985)</f>
        <v>0</v>
      </c>
      <c r="BW979" s="43"/>
      <c r="BX979" s="43"/>
      <c r="BY979" s="43"/>
      <c r="BZ979" s="43"/>
      <c r="CE979" s="695" t="e">
        <f t="shared" si="1903"/>
        <v>#DIV/0!</v>
      </c>
    </row>
    <row r="980" spans="2:83" s="37" customFormat="1" ht="75" hidden="1" customHeight="1" x14ac:dyDescent="0.25">
      <c r="B980" s="152"/>
      <c r="C980" s="119" t="s">
        <v>152</v>
      </c>
      <c r="D980" s="31"/>
      <c r="E980" s="35"/>
      <c r="F980" s="35"/>
      <c r="G980" s="35"/>
      <c r="H980" s="35"/>
      <c r="I980" s="35"/>
      <c r="J980" s="106"/>
      <c r="K980" s="31"/>
      <c r="L980" s="695" t="e">
        <f t="shared" si="1928"/>
        <v>#DIV/0!</v>
      </c>
      <c r="M980" s="172"/>
      <c r="N980" s="35"/>
      <c r="O980" s="35"/>
      <c r="P980" s="35"/>
      <c r="Q980" s="35"/>
      <c r="R980" s="35"/>
      <c r="S980" s="35"/>
      <c r="T980" s="35"/>
      <c r="U980" s="35"/>
      <c r="V980" s="394">
        <f t="shared" si="1941"/>
        <v>0</v>
      </c>
      <c r="W980" s="35"/>
      <c r="X980" s="35"/>
      <c r="Y980" s="35"/>
      <c r="Z980" s="474">
        <f t="shared" si="1942"/>
        <v>0</v>
      </c>
      <c r="AA980" s="394">
        <f t="shared" si="1949"/>
        <v>0</v>
      </c>
      <c r="AB980" s="394">
        <f t="shared" si="1943"/>
        <v>0</v>
      </c>
      <c r="AC980" s="394">
        <f t="shared" si="1944"/>
        <v>0</v>
      </c>
      <c r="AD980" s="683"/>
      <c r="AE980" s="172"/>
      <c r="AF980" s="695" t="e">
        <f t="shared" si="1929"/>
        <v>#DIV/0!</v>
      </c>
      <c r="AG980" s="172"/>
      <c r="AH980" s="35"/>
      <c r="AI980" s="35"/>
      <c r="AJ980" s="35"/>
      <c r="AK980" s="35"/>
      <c r="AL980" s="35"/>
      <c r="AM980" s="35"/>
      <c r="AN980" s="35"/>
      <c r="AO980" s="35"/>
      <c r="AP980" s="31">
        <f t="shared" si="1916"/>
        <v>0</v>
      </c>
      <c r="AQ980" s="31"/>
      <c r="AR980" s="31"/>
      <c r="AS980" s="695" t="e">
        <f t="shared" si="1930"/>
        <v>#DIV/0!</v>
      </c>
      <c r="AT980" s="172"/>
      <c r="AU980" s="695"/>
      <c r="AV980" s="35"/>
      <c r="AW980" s="695"/>
      <c r="AX980" s="172"/>
      <c r="AY980" s="35"/>
      <c r="AZ980" s="35"/>
      <c r="BA980" s="695" t="e">
        <f t="shared" si="1937"/>
        <v>#DIV/0!</v>
      </c>
      <c r="BB980" s="35"/>
      <c r="BC980" s="35">
        <f t="shared" si="1917"/>
        <v>0</v>
      </c>
      <c r="BD980" s="35">
        <f t="shared" si="1918"/>
        <v>0</v>
      </c>
      <c r="BE980" s="31"/>
      <c r="BF980" s="35"/>
      <c r="BG980" s="35"/>
      <c r="BH980" s="35"/>
      <c r="BI980" s="35"/>
      <c r="BJ980" s="31">
        <f t="shared" si="1945"/>
        <v>0</v>
      </c>
      <c r="BK980" s="35"/>
      <c r="BL980" s="35"/>
      <c r="BM980" s="35"/>
      <c r="BN980" s="31">
        <f t="shared" si="1946"/>
        <v>0</v>
      </c>
      <c r="BO980" s="35">
        <f t="shared" si="1947"/>
        <v>0</v>
      </c>
      <c r="BP980" s="35"/>
      <c r="BQ980" s="35"/>
      <c r="BR980" s="35">
        <f t="shared" si="1948"/>
        <v>0</v>
      </c>
      <c r="BS980" s="35"/>
      <c r="BT980" s="31"/>
      <c r="BU980" s="31"/>
      <c r="BV980" s="35"/>
      <c r="BW980" s="35"/>
      <c r="BX980" s="35"/>
      <c r="BY980" s="35"/>
      <c r="BZ980" s="35"/>
      <c r="CE980" s="695" t="e">
        <f t="shared" si="1903"/>
        <v>#DIV/0!</v>
      </c>
    </row>
    <row r="981" spans="2:83" s="49" customFormat="1" ht="102.75" hidden="1" customHeight="1" x14ac:dyDescent="0.25">
      <c r="B981" s="227" t="s">
        <v>34</v>
      </c>
      <c r="C981" s="119" t="s">
        <v>153</v>
      </c>
      <c r="D981" s="35">
        <f>E981</f>
        <v>0</v>
      </c>
      <c r="E981" s="35">
        <v>0</v>
      </c>
      <c r="F981" s="35"/>
      <c r="G981" s="35"/>
      <c r="H981" s="41"/>
      <c r="I981" s="41"/>
      <c r="J981" s="116">
        <f t="shared" ref="J981:J985" si="1950">K981</f>
        <v>0</v>
      </c>
      <c r="K981" s="35">
        <f>M981</f>
        <v>0</v>
      </c>
      <c r="L981" s="695" t="e">
        <f t="shared" si="1928"/>
        <v>#DIV/0!</v>
      </c>
      <c r="M981" s="172">
        <v>0</v>
      </c>
      <c r="N981" s="35"/>
      <c r="O981" s="35"/>
      <c r="P981" s="35"/>
      <c r="Q981" s="35"/>
      <c r="R981" s="35"/>
      <c r="S981" s="41"/>
      <c r="T981" s="41"/>
      <c r="U981" s="41"/>
      <c r="V981" s="394">
        <f t="shared" si="1941"/>
        <v>0</v>
      </c>
      <c r="W981" s="35"/>
      <c r="X981" s="35"/>
      <c r="Y981" s="35"/>
      <c r="Z981" s="474">
        <f t="shared" si="1942"/>
        <v>0</v>
      </c>
      <c r="AA981" s="394">
        <f t="shared" si="1949"/>
        <v>0</v>
      </c>
      <c r="AB981" s="394">
        <f t="shared" si="1943"/>
        <v>0</v>
      </c>
      <c r="AC981" s="394">
        <f t="shared" si="1944"/>
        <v>0</v>
      </c>
      <c r="AD981" s="683"/>
      <c r="AE981" s="258">
        <f>AG981</f>
        <v>0</v>
      </c>
      <c r="AF981" s="695" t="e">
        <f t="shared" si="1929"/>
        <v>#DIV/0!</v>
      </c>
      <c r="AG981" s="172">
        <v>0</v>
      </c>
      <c r="AH981" s="35"/>
      <c r="AI981" s="35"/>
      <c r="AJ981" s="35"/>
      <c r="AK981" s="35"/>
      <c r="AL981" s="35"/>
      <c r="AM981" s="41"/>
      <c r="AN981" s="41"/>
      <c r="AO981" s="41"/>
      <c r="AP981" s="35">
        <f t="shared" si="1916"/>
        <v>0</v>
      </c>
      <c r="AQ981" s="35"/>
      <c r="AR981" s="35">
        <f>AT981</f>
        <v>0</v>
      </c>
      <c r="AS981" s="695" t="e">
        <f t="shared" si="1930"/>
        <v>#DIV/0!</v>
      </c>
      <c r="AT981" s="172">
        <v>0</v>
      </c>
      <c r="AU981" s="695"/>
      <c r="AV981" s="35"/>
      <c r="AW981" s="695"/>
      <c r="AX981" s="172"/>
      <c r="AY981" s="35"/>
      <c r="AZ981" s="41"/>
      <c r="BA981" s="695" t="e">
        <f t="shared" si="1937"/>
        <v>#DIV/0!</v>
      </c>
      <c r="BB981" s="41"/>
      <c r="BC981" s="41">
        <f t="shared" si="1917"/>
        <v>0</v>
      </c>
      <c r="BD981" s="41">
        <f t="shared" si="1918"/>
        <v>0</v>
      </c>
      <c r="BE981" s="35">
        <f>BF981</f>
        <v>0</v>
      </c>
      <c r="BF981" s="35">
        <v>0</v>
      </c>
      <c r="BG981" s="35"/>
      <c r="BH981" s="41"/>
      <c r="BI981" s="41"/>
      <c r="BJ981" s="35">
        <f t="shared" si="1945"/>
        <v>0</v>
      </c>
      <c r="BK981" s="35"/>
      <c r="BL981" s="41"/>
      <c r="BM981" s="41"/>
      <c r="BN981" s="35">
        <f t="shared" si="1946"/>
        <v>0</v>
      </c>
      <c r="BO981" s="35">
        <f t="shared" si="1947"/>
        <v>0</v>
      </c>
      <c r="BP981" s="35"/>
      <c r="BQ981" s="35"/>
      <c r="BR981" s="41">
        <f t="shared" si="1948"/>
        <v>0</v>
      </c>
      <c r="BS981" s="41"/>
      <c r="BT981" s="35"/>
      <c r="BU981" s="35">
        <f>BV981</f>
        <v>0</v>
      </c>
      <c r="BV981" s="35">
        <v>0</v>
      </c>
      <c r="BW981" s="35"/>
      <c r="BX981" s="35"/>
      <c r="BY981" s="41"/>
      <c r="BZ981" s="41"/>
      <c r="CE981" s="695" t="e">
        <f t="shared" si="1903"/>
        <v>#DIV/0!</v>
      </c>
    </row>
    <row r="982" spans="2:83" s="49" customFormat="1" ht="98.25" hidden="1" customHeight="1" x14ac:dyDescent="0.25">
      <c r="B982" s="227" t="s">
        <v>63</v>
      </c>
      <c r="C982" s="119" t="s">
        <v>154</v>
      </c>
      <c r="D982" s="35" t="e">
        <f>E982</f>
        <v>#REF!</v>
      </c>
      <c r="E982" s="41" t="e">
        <f>#REF!</f>
        <v>#REF!</v>
      </c>
      <c r="F982" s="41"/>
      <c r="G982" s="41"/>
      <c r="H982" s="41"/>
      <c r="I982" s="41"/>
      <c r="J982" s="116" t="e">
        <f t="shared" si="1950"/>
        <v>#REF!</v>
      </c>
      <c r="K982" s="35" t="e">
        <f>M982</f>
        <v>#REF!</v>
      </c>
      <c r="L982" s="695" t="e">
        <f t="shared" si="1928"/>
        <v>#REF!</v>
      </c>
      <c r="M982" s="258" t="e">
        <f>#REF!</f>
        <v>#REF!</v>
      </c>
      <c r="N982" s="41"/>
      <c r="O982" s="41"/>
      <c r="P982" s="41"/>
      <c r="Q982" s="41"/>
      <c r="R982" s="41"/>
      <c r="S982" s="41"/>
      <c r="T982" s="41"/>
      <c r="U982" s="41"/>
      <c r="V982" s="394">
        <f t="shared" si="1941"/>
        <v>0</v>
      </c>
      <c r="W982" s="35"/>
      <c r="X982" s="35"/>
      <c r="Y982" s="35"/>
      <c r="Z982" s="474" t="e">
        <f t="shared" si="1942"/>
        <v>#REF!</v>
      </c>
      <c r="AA982" s="394" t="e">
        <f t="shared" si="1949"/>
        <v>#REF!</v>
      </c>
      <c r="AB982" s="394">
        <f t="shared" si="1943"/>
        <v>0</v>
      </c>
      <c r="AC982" s="394">
        <f t="shared" si="1944"/>
        <v>0</v>
      </c>
      <c r="AD982" s="683"/>
      <c r="AE982" s="258" t="e">
        <f>AG982</f>
        <v>#REF!</v>
      </c>
      <c r="AF982" s="695" t="e">
        <f t="shared" si="1929"/>
        <v>#REF!</v>
      </c>
      <c r="AG982" s="258" t="e">
        <f>K982</f>
        <v>#REF!</v>
      </c>
      <c r="AH982" s="41"/>
      <c r="AI982" s="41"/>
      <c r="AJ982" s="41"/>
      <c r="AK982" s="41"/>
      <c r="AL982" s="41"/>
      <c r="AM982" s="41"/>
      <c r="AN982" s="41"/>
      <c r="AO982" s="41"/>
      <c r="AP982" s="35" t="e">
        <f t="shared" si="1916"/>
        <v>#REF!</v>
      </c>
      <c r="AQ982" s="35"/>
      <c r="AR982" s="35" t="e">
        <f>AT982</f>
        <v>#REF!</v>
      </c>
      <c r="AS982" s="695" t="e">
        <f t="shared" si="1930"/>
        <v>#REF!</v>
      </c>
      <c r="AT982" s="258" t="e">
        <f>#REF!</f>
        <v>#REF!</v>
      </c>
      <c r="AU982" s="695"/>
      <c r="AV982" s="41"/>
      <c r="AW982" s="695"/>
      <c r="AX982" s="258"/>
      <c r="AY982" s="41"/>
      <c r="AZ982" s="41"/>
      <c r="BA982" s="695" t="e">
        <f t="shared" si="1937"/>
        <v>#DIV/0!</v>
      </c>
      <c r="BB982" s="41"/>
      <c r="BC982" s="41">
        <f t="shared" si="1917"/>
        <v>0</v>
      </c>
      <c r="BD982" s="41">
        <f t="shared" si="1918"/>
        <v>0</v>
      </c>
      <c r="BE982" s="35">
        <f>BF982</f>
        <v>0</v>
      </c>
      <c r="BF982" s="41">
        <f>X982</f>
        <v>0</v>
      </c>
      <c r="BG982" s="41"/>
      <c r="BH982" s="41"/>
      <c r="BI982" s="41"/>
      <c r="BJ982" s="35">
        <f t="shared" si="1945"/>
        <v>0</v>
      </c>
      <c r="BK982" s="41"/>
      <c r="BL982" s="41"/>
      <c r="BM982" s="41"/>
      <c r="BN982" s="35">
        <f t="shared" si="1946"/>
        <v>0</v>
      </c>
      <c r="BO982" s="41">
        <f t="shared" si="1947"/>
        <v>0</v>
      </c>
      <c r="BP982" s="41"/>
      <c r="BQ982" s="41"/>
      <c r="BR982" s="41">
        <f t="shared" si="1948"/>
        <v>0</v>
      </c>
      <c r="BS982" s="41"/>
      <c r="BT982" s="35"/>
      <c r="BU982" s="35">
        <f>BV982</f>
        <v>0</v>
      </c>
      <c r="BV982" s="41">
        <f>BH982</f>
        <v>0</v>
      </c>
      <c r="BW982" s="41"/>
      <c r="BX982" s="41"/>
      <c r="BY982" s="41"/>
      <c r="BZ982" s="41"/>
      <c r="CE982" s="695" t="e">
        <f t="shared" si="1903"/>
        <v>#DIV/0!</v>
      </c>
    </row>
    <row r="983" spans="2:83" s="49" customFormat="1" ht="100.5" hidden="1" customHeight="1" x14ac:dyDescent="0.25">
      <c r="B983" s="227" t="s">
        <v>7</v>
      </c>
      <c r="C983" s="119" t="s">
        <v>155</v>
      </c>
      <c r="D983" s="35" t="e">
        <f>E983</f>
        <v>#REF!</v>
      </c>
      <c r="E983" s="41" t="e">
        <f>#REF!</f>
        <v>#REF!</v>
      </c>
      <c r="F983" s="41"/>
      <c r="G983" s="41"/>
      <c r="H983" s="41"/>
      <c r="I983" s="41"/>
      <c r="J983" s="116" t="e">
        <f t="shared" si="1950"/>
        <v>#REF!</v>
      </c>
      <c r="K983" s="35" t="e">
        <f>M983</f>
        <v>#REF!</v>
      </c>
      <c r="L983" s="695" t="e">
        <f t="shared" si="1928"/>
        <v>#REF!</v>
      </c>
      <c r="M983" s="258" t="e">
        <f>#REF!</f>
        <v>#REF!</v>
      </c>
      <c r="N983" s="41"/>
      <c r="O983" s="41"/>
      <c r="P983" s="41"/>
      <c r="Q983" s="41"/>
      <c r="R983" s="41"/>
      <c r="S983" s="41"/>
      <c r="T983" s="41"/>
      <c r="U983" s="41"/>
      <c r="V983" s="394">
        <f t="shared" si="1941"/>
        <v>0</v>
      </c>
      <c r="W983" s="35"/>
      <c r="X983" s="35"/>
      <c r="Y983" s="35"/>
      <c r="Z983" s="474" t="e">
        <f t="shared" si="1942"/>
        <v>#REF!</v>
      </c>
      <c r="AA983" s="394" t="e">
        <f t="shared" si="1949"/>
        <v>#REF!</v>
      </c>
      <c r="AB983" s="394">
        <f t="shared" si="1943"/>
        <v>0</v>
      </c>
      <c r="AC983" s="394">
        <f t="shared" si="1944"/>
        <v>0</v>
      </c>
      <c r="AD983" s="683"/>
      <c r="AE983" s="258" t="e">
        <f>AG983</f>
        <v>#REF!</v>
      </c>
      <c r="AF983" s="695" t="e">
        <f t="shared" si="1929"/>
        <v>#REF!</v>
      </c>
      <c r="AG983" s="258" t="e">
        <f>K983</f>
        <v>#REF!</v>
      </c>
      <c r="AH983" s="41"/>
      <c r="AI983" s="41"/>
      <c r="AJ983" s="41"/>
      <c r="AK983" s="41"/>
      <c r="AL983" s="41"/>
      <c r="AM983" s="41"/>
      <c r="AN983" s="41"/>
      <c r="AO983" s="41"/>
      <c r="AP983" s="35" t="e">
        <f t="shared" si="1916"/>
        <v>#REF!</v>
      </c>
      <c r="AQ983" s="35"/>
      <c r="AR983" s="35" t="e">
        <f>AT983</f>
        <v>#REF!</v>
      </c>
      <c r="AS983" s="695" t="e">
        <f t="shared" si="1930"/>
        <v>#REF!</v>
      </c>
      <c r="AT983" s="258" t="e">
        <f>#REF!</f>
        <v>#REF!</v>
      </c>
      <c r="AU983" s="695"/>
      <c r="AV983" s="41"/>
      <c r="AW983" s="695"/>
      <c r="AX983" s="258"/>
      <c r="AY983" s="41"/>
      <c r="AZ983" s="41"/>
      <c r="BA983" s="695" t="e">
        <f t="shared" si="1937"/>
        <v>#DIV/0!</v>
      </c>
      <c r="BB983" s="41"/>
      <c r="BC983" s="41">
        <f t="shared" si="1917"/>
        <v>0</v>
      </c>
      <c r="BD983" s="41">
        <f t="shared" si="1918"/>
        <v>0</v>
      </c>
      <c r="BE983" s="35">
        <f>BF983</f>
        <v>0</v>
      </c>
      <c r="BF983" s="41">
        <f>X983</f>
        <v>0</v>
      </c>
      <c r="BG983" s="41"/>
      <c r="BH983" s="41"/>
      <c r="BI983" s="41"/>
      <c r="BJ983" s="35">
        <f t="shared" si="1945"/>
        <v>0</v>
      </c>
      <c r="BK983" s="41"/>
      <c r="BL983" s="41"/>
      <c r="BM983" s="41"/>
      <c r="BN983" s="35">
        <f t="shared" si="1946"/>
        <v>0</v>
      </c>
      <c r="BO983" s="41">
        <f t="shared" si="1947"/>
        <v>0</v>
      </c>
      <c r="BP983" s="41"/>
      <c r="BQ983" s="41"/>
      <c r="BR983" s="41">
        <f t="shared" si="1948"/>
        <v>0</v>
      </c>
      <c r="BS983" s="41"/>
      <c r="BT983" s="35"/>
      <c r="BU983" s="35">
        <f>BV983</f>
        <v>0</v>
      </c>
      <c r="BV983" s="41">
        <f>BH983</f>
        <v>0</v>
      </c>
      <c r="BW983" s="41"/>
      <c r="BX983" s="41"/>
      <c r="BY983" s="41"/>
      <c r="BZ983" s="41"/>
      <c r="CE983" s="695" t="e">
        <f t="shared" si="1903"/>
        <v>#DIV/0!</v>
      </c>
    </row>
    <row r="984" spans="2:83" s="49" customFormat="1" ht="99" hidden="1" customHeight="1" x14ac:dyDescent="0.25">
      <c r="B984" s="227" t="s">
        <v>8</v>
      </c>
      <c r="C984" s="119" t="s">
        <v>156</v>
      </c>
      <c r="D984" s="35" t="e">
        <f>E984</f>
        <v>#REF!</v>
      </c>
      <c r="E984" s="41" t="e">
        <f>#REF!</f>
        <v>#REF!</v>
      </c>
      <c r="F984" s="41"/>
      <c r="G984" s="41"/>
      <c r="H984" s="41"/>
      <c r="I984" s="41"/>
      <c r="J984" s="116" t="e">
        <f t="shared" si="1950"/>
        <v>#REF!</v>
      </c>
      <c r="K984" s="35" t="e">
        <f>M984</f>
        <v>#REF!</v>
      </c>
      <c r="L984" s="695" t="e">
        <f t="shared" si="1928"/>
        <v>#REF!</v>
      </c>
      <c r="M984" s="258" t="e">
        <f>#REF!</f>
        <v>#REF!</v>
      </c>
      <c r="N984" s="41"/>
      <c r="O984" s="41"/>
      <c r="P984" s="41"/>
      <c r="Q984" s="41"/>
      <c r="R984" s="41"/>
      <c r="S984" s="41"/>
      <c r="T984" s="41"/>
      <c r="U984" s="41"/>
      <c r="V984" s="394">
        <f t="shared" si="1941"/>
        <v>0</v>
      </c>
      <c r="W984" s="35"/>
      <c r="X984" s="35"/>
      <c r="Y984" s="35"/>
      <c r="Z984" s="474" t="e">
        <f t="shared" si="1942"/>
        <v>#REF!</v>
      </c>
      <c r="AA984" s="394" t="e">
        <f t="shared" si="1949"/>
        <v>#REF!</v>
      </c>
      <c r="AB984" s="394">
        <f t="shared" si="1943"/>
        <v>0</v>
      </c>
      <c r="AC984" s="394">
        <f t="shared" si="1944"/>
        <v>0</v>
      </c>
      <c r="AD984" s="683"/>
      <c r="AE984" s="258" t="e">
        <f>AG984</f>
        <v>#REF!</v>
      </c>
      <c r="AF984" s="695" t="e">
        <f t="shared" si="1929"/>
        <v>#REF!</v>
      </c>
      <c r="AG984" s="258" t="e">
        <f>K984</f>
        <v>#REF!</v>
      </c>
      <c r="AH984" s="41"/>
      <c r="AI984" s="41"/>
      <c r="AJ984" s="41"/>
      <c r="AK984" s="41"/>
      <c r="AL984" s="41"/>
      <c r="AM984" s="41"/>
      <c r="AN984" s="41"/>
      <c r="AO984" s="41"/>
      <c r="AP984" s="35" t="e">
        <f t="shared" si="1916"/>
        <v>#REF!</v>
      </c>
      <c r="AQ984" s="35"/>
      <c r="AR984" s="35" t="e">
        <f>AT984</f>
        <v>#REF!</v>
      </c>
      <c r="AS984" s="695" t="e">
        <f t="shared" si="1930"/>
        <v>#REF!</v>
      </c>
      <c r="AT984" s="258" t="e">
        <f>#REF!</f>
        <v>#REF!</v>
      </c>
      <c r="AU984" s="695"/>
      <c r="AV984" s="41"/>
      <c r="AW984" s="695"/>
      <c r="AX984" s="258"/>
      <c r="AY984" s="41"/>
      <c r="AZ984" s="41"/>
      <c r="BA984" s="695" t="e">
        <f t="shared" si="1937"/>
        <v>#DIV/0!</v>
      </c>
      <c r="BB984" s="41"/>
      <c r="BC984" s="41">
        <f t="shared" si="1917"/>
        <v>0</v>
      </c>
      <c r="BD984" s="41">
        <f t="shared" si="1918"/>
        <v>0</v>
      </c>
      <c r="BE984" s="35">
        <f>BF984</f>
        <v>0</v>
      </c>
      <c r="BF984" s="41">
        <f>X984</f>
        <v>0</v>
      </c>
      <c r="BG984" s="41"/>
      <c r="BH984" s="41"/>
      <c r="BI984" s="41"/>
      <c r="BJ984" s="35">
        <f t="shared" si="1945"/>
        <v>0</v>
      </c>
      <c r="BK984" s="41"/>
      <c r="BL984" s="41"/>
      <c r="BM984" s="41"/>
      <c r="BN984" s="35">
        <f t="shared" si="1946"/>
        <v>0</v>
      </c>
      <c r="BO984" s="41">
        <f t="shared" si="1947"/>
        <v>0</v>
      </c>
      <c r="BP984" s="41"/>
      <c r="BQ984" s="41"/>
      <c r="BR984" s="41">
        <f t="shared" si="1948"/>
        <v>0</v>
      </c>
      <c r="BS984" s="41"/>
      <c r="BT984" s="35"/>
      <c r="BU984" s="35">
        <f>BV984</f>
        <v>0</v>
      </c>
      <c r="BV984" s="41">
        <f>BH984</f>
        <v>0</v>
      </c>
      <c r="BW984" s="41"/>
      <c r="BX984" s="41"/>
      <c r="BY984" s="41"/>
      <c r="BZ984" s="41"/>
      <c r="CE984" s="695" t="e">
        <f t="shared" si="1903"/>
        <v>#DIV/0!</v>
      </c>
    </row>
    <row r="985" spans="2:83" s="49" customFormat="1" ht="125.25" hidden="1" customHeight="1" x14ac:dyDescent="0.25">
      <c r="B985" s="227" t="s">
        <v>10</v>
      </c>
      <c r="C985" s="119" t="s">
        <v>157</v>
      </c>
      <c r="D985" s="35" t="e">
        <f>E985</f>
        <v>#REF!</v>
      </c>
      <c r="E985" s="41" t="e">
        <f>#REF!</f>
        <v>#REF!</v>
      </c>
      <c r="F985" s="41"/>
      <c r="G985" s="41"/>
      <c r="H985" s="41"/>
      <c r="I985" s="41"/>
      <c r="J985" s="116" t="e">
        <f t="shared" si="1950"/>
        <v>#REF!</v>
      </c>
      <c r="K985" s="35" t="e">
        <f>M985</f>
        <v>#REF!</v>
      </c>
      <c r="L985" s="695" t="e">
        <f t="shared" si="1928"/>
        <v>#REF!</v>
      </c>
      <c r="M985" s="258" t="e">
        <f>#REF!</f>
        <v>#REF!</v>
      </c>
      <c r="N985" s="41"/>
      <c r="O985" s="41"/>
      <c r="P985" s="41"/>
      <c r="Q985" s="41"/>
      <c r="R985" s="41"/>
      <c r="S985" s="41"/>
      <c r="T985" s="41"/>
      <c r="U985" s="41"/>
      <c r="V985" s="394">
        <f t="shared" si="1941"/>
        <v>0</v>
      </c>
      <c r="W985" s="35"/>
      <c r="X985" s="35"/>
      <c r="Y985" s="35"/>
      <c r="Z985" s="474" t="e">
        <f t="shared" si="1942"/>
        <v>#REF!</v>
      </c>
      <c r="AA985" s="394" t="e">
        <f t="shared" si="1949"/>
        <v>#REF!</v>
      </c>
      <c r="AB985" s="394">
        <f t="shared" si="1943"/>
        <v>0</v>
      </c>
      <c r="AC985" s="394">
        <f t="shared" si="1944"/>
        <v>0</v>
      </c>
      <c r="AD985" s="683"/>
      <c r="AE985" s="258" t="e">
        <f>AG985</f>
        <v>#REF!</v>
      </c>
      <c r="AF985" s="695" t="e">
        <f t="shared" si="1929"/>
        <v>#REF!</v>
      </c>
      <c r="AG985" s="258" t="e">
        <f>K985</f>
        <v>#REF!</v>
      </c>
      <c r="AH985" s="41"/>
      <c r="AI985" s="41"/>
      <c r="AJ985" s="41"/>
      <c r="AK985" s="41"/>
      <c r="AL985" s="41"/>
      <c r="AM985" s="41"/>
      <c r="AN985" s="41"/>
      <c r="AO985" s="41"/>
      <c r="AP985" s="35" t="e">
        <f t="shared" si="1916"/>
        <v>#REF!</v>
      </c>
      <c r="AQ985" s="35"/>
      <c r="AR985" s="35" t="e">
        <f>AT985</f>
        <v>#REF!</v>
      </c>
      <c r="AS985" s="695" t="e">
        <f t="shared" si="1930"/>
        <v>#REF!</v>
      </c>
      <c r="AT985" s="258" t="e">
        <f>#REF!</f>
        <v>#REF!</v>
      </c>
      <c r="AU985" s="695"/>
      <c r="AV985" s="41"/>
      <c r="AW985" s="695"/>
      <c r="AX985" s="258"/>
      <c r="AY985" s="41"/>
      <c r="AZ985" s="41"/>
      <c r="BA985" s="695" t="e">
        <f t="shared" si="1937"/>
        <v>#DIV/0!</v>
      </c>
      <c r="BB985" s="41"/>
      <c r="BC985" s="41">
        <f t="shared" si="1917"/>
        <v>0</v>
      </c>
      <c r="BD985" s="41">
        <f t="shared" si="1918"/>
        <v>0</v>
      </c>
      <c r="BE985" s="35">
        <f>BF985</f>
        <v>0</v>
      </c>
      <c r="BF985" s="41">
        <f>X985</f>
        <v>0</v>
      </c>
      <c r="BG985" s="41"/>
      <c r="BH985" s="41"/>
      <c r="BI985" s="41"/>
      <c r="BJ985" s="35">
        <f t="shared" si="1945"/>
        <v>0</v>
      </c>
      <c r="BK985" s="41"/>
      <c r="BL985" s="41"/>
      <c r="BM985" s="41"/>
      <c r="BN985" s="35">
        <f t="shared" si="1946"/>
        <v>0</v>
      </c>
      <c r="BO985" s="41">
        <f t="shared" si="1947"/>
        <v>0</v>
      </c>
      <c r="BP985" s="41"/>
      <c r="BQ985" s="41"/>
      <c r="BR985" s="41">
        <f t="shared" si="1948"/>
        <v>0</v>
      </c>
      <c r="BS985" s="41"/>
      <c r="BT985" s="35"/>
      <c r="BU985" s="35">
        <f>BV985</f>
        <v>0</v>
      </c>
      <c r="BV985" s="41">
        <f>BH985</f>
        <v>0</v>
      </c>
      <c r="BW985" s="41"/>
      <c r="BX985" s="41"/>
      <c r="BY985" s="41"/>
      <c r="BZ985" s="41"/>
      <c r="CE985" s="695" t="e">
        <f t="shared" si="1903"/>
        <v>#DIV/0!</v>
      </c>
    </row>
    <row r="986" spans="2:83" s="49" customFormat="1" ht="61.5" hidden="1" customHeight="1" x14ac:dyDescent="0.25">
      <c r="B986" s="1059" t="s">
        <v>158</v>
      </c>
      <c r="C986" s="1059"/>
      <c r="D986" s="296"/>
      <c r="E986" s="296"/>
      <c r="F986" s="296"/>
      <c r="G986" s="296"/>
      <c r="H986" s="296"/>
      <c r="I986" s="296"/>
      <c r="J986" s="390"/>
      <c r="K986" s="589"/>
      <c r="L986" s="695" t="e">
        <f t="shared" si="1928"/>
        <v>#DIV/0!</v>
      </c>
      <c r="M986" s="958"/>
      <c r="N986" s="589"/>
      <c r="O986" s="296"/>
      <c r="P986" s="589"/>
      <c r="Q986" s="296"/>
      <c r="R986" s="589"/>
      <c r="S986" s="296"/>
      <c r="T986" s="589"/>
      <c r="U986" s="296"/>
      <c r="V986" s="394">
        <f t="shared" si="1941"/>
        <v>0</v>
      </c>
      <c r="W986" s="296"/>
      <c r="X986" s="296"/>
      <c r="Y986" s="296"/>
      <c r="Z986" s="474">
        <f t="shared" si="1942"/>
        <v>0</v>
      </c>
      <c r="AA986" s="394">
        <f t="shared" si="1949"/>
        <v>0</v>
      </c>
      <c r="AB986" s="394">
        <f t="shared" si="1943"/>
        <v>0</v>
      </c>
      <c r="AC986" s="394">
        <f t="shared" si="1944"/>
        <v>0</v>
      </c>
      <c r="AD986" s="683"/>
      <c r="AE986" s="958"/>
      <c r="AF986" s="695" t="e">
        <f t="shared" si="1929"/>
        <v>#DIV/0!</v>
      </c>
      <c r="AG986" s="958"/>
      <c r="AH986" s="589"/>
      <c r="AI986" s="296"/>
      <c r="AJ986" s="589"/>
      <c r="AK986" s="296"/>
      <c r="AL986" s="589"/>
      <c r="AM986" s="296"/>
      <c r="AN986" s="589"/>
      <c r="AO986" s="296"/>
      <c r="AP986" s="296">
        <f t="shared" si="1916"/>
        <v>0</v>
      </c>
      <c r="AQ986" s="589"/>
      <c r="AR986" s="296"/>
      <c r="AS986" s="695" t="e">
        <f t="shared" si="1930"/>
        <v>#DIV/0!</v>
      </c>
      <c r="AT986" s="958"/>
      <c r="AU986" s="695"/>
      <c r="AV986" s="296"/>
      <c r="AW986" s="695"/>
      <c r="AX986" s="958"/>
      <c r="AY986" s="589"/>
      <c r="AZ986" s="296"/>
      <c r="BA986" s="695" t="e">
        <f t="shared" si="1937"/>
        <v>#DIV/0!</v>
      </c>
      <c r="BB986" s="296"/>
      <c r="BC986" s="296">
        <f t="shared" si="1917"/>
        <v>0</v>
      </c>
      <c r="BD986" s="296">
        <f t="shared" si="1918"/>
        <v>0</v>
      </c>
      <c r="BE986" s="296"/>
      <c r="BF986" s="296"/>
      <c r="BG986" s="296"/>
      <c r="BH986" s="296"/>
      <c r="BI986" s="296"/>
      <c r="BJ986" s="296">
        <f t="shared" si="1945"/>
        <v>0</v>
      </c>
      <c r="BK986" s="296"/>
      <c r="BL986" s="296"/>
      <c r="BM986" s="296"/>
      <c r="BN986" s="296">
        <f t="shared" si="1946"/>
        <v>0</v>
      </c>
      <c r="BO986" s="296">
        <f t="shared" si="1947"/>
        <v>0</v>
      </c>
      <c r="BP986" s="296"/>
      <c r="BQ986" s="296"/>
      <c r="BR986" s="296">
        <f t="shared" si="1948"/>
        <v>0</v>
      </c>
      <c r="BS986" s="296"/>
      <c r="BT986" s="296"/>
      <c r="BU986" s="296"/>
      <c r="BV986" s="296"/>
      <c r="BW986" s="296"/>
      <c r="BX986" s="296"/>
      <c r="BY986" s="296"/>
      <c r="BZ986" s="296"/>
      <c r="CE986" s="695" t="e">
        <f t="shared" si="1903"/>
        <v>#DIV/0!</v>
      </c>
    </row>
    <row r="987" spans="2:83" s="76" customFormat="1" ht="86.25" hidden="1" customHeight="1" x14ac:dyDescent="0.25">
      <c r="B987" s="419" t="s">
        <v>34</v>
      </c>
      <c r="C987" s="420" t="s">
        <v>159</v>
      </c>
      <c r="D987" s="62">
        <v>0</v>
      </c>
      <c r="E987" s="62">
        <v>0</v>
      </c>
      <c r="F987" s="62"/>
      <c r="G987" s="62"/>
      <c r="H987" s="62">
        <v>0</v>
      </c>
      <c r="I987" s="62">
        <v>0</v>
      </c>
      <c r="J987" s="292">
        <v>0</v>
      </c>
      <c r="K987" s="41">
        <v>0</v>
      </c>
      <c r="L987" s="695" t="e">
        <f t="shared" si="1928"/>
        <v>#DIV/0!</v>
      </c>
      <c r="M987" s="861">
        <v>0</v>
      </c>
      <c r="N987" s="41"/>
      <c r="O987" s="62"/>
      <c r="P987" s="41"/>
      <c r="Q987" s="62"/>
      <c r="R987" s="41"/>
      <c r="S987" s="62">
        <v>0</v>
      </c>
      <c r="T987" s="41"/>
      <c r="U987" s="62">
        <v>0</v>
      </c>
      <c r="V987" s="394">
        <f t="shared" si="1941"/>
        <v>0</v>
      </c>
      <c r="W987" s="62"/>
      <c r="X987" s="62"/>
      <c r="Y987" s="62"/>
      <c r="Z987" s="474">
        <f t="shared" si="1942"/>
        <v>0</v>
      </c>
      <c r="AA987" s="394">
        <f t="shared" si="1949"/>
        <v>0</v>
      </c>
      <c r="AB987" s="394">
        <f t="shared" si="1943"/>
        <v>0</v>
      </c>
      <c r="AC987" s="394">
        <f t="shared" si="1944"/>
        <v>0</v>
      </c>
      <c r="AD987" s="683"/>
      <c r="AE987" s="861">
        <v>0</v>
      </c>
      <c r="AF987" s="695" t="e">
        <f t="shared" si="1929"/>
        <v>#DIV/0!</v>
      </c>
      <c r="AG987" s="861">
        <v>0</v>
      </c>
      <c r="AH987" s="41"/>
      <c r="AI987" s="62"/>
      <c r="AJ987" s="41"/>
      <c r="AK987" s="62"/>
      <c r="AL987" s="41"/>
      <c r="AM987" s="62">
        <v>0</v>
      </c>
      <c r="AN987" s="41"/>
      <c r="AO987" s="62">
        <v>0</v>
      </c>
      <c r="AP987" s="62">
        <f t="shared" si="1916"/>
        <v>0</v>
      </c>
      <c r="AQ987" s="41"/>
      <c r="AR987" s="62">
        <v>0</v>
      </c>
      <c r="AS987" s="695" t="e">
        <f t="shared" si="1930"/>
        <v>#DIV/0!</v>
      </c>
      <c r="AT987" s="861">
        <v>0</v>
      </c>
      <c r="AU987" s="695"/>
      <c r="AV987" s="62"/>
      <c r="AW987" s="695"/>
      <c r="AX987" s="861"/>
      <c r="AY987" s="41"/>
      <c r="AZ987" s="62">
        <v>0</v>
      </c>
      <c r="BA987" s="695" t="e">
        <f t="shared" si="1937"/>
        <v>#DIV/0!</v>
      </c>
      <c r="BB987" s="62">
        <v>0</v>
      </c>
      <c r="BC987" s="62">
        <f t="shared" si="1917"/>
        <v>0</v>
      </c>
      <c r="BD987" s="62">
        <f t="shared" si="1918"/>
        <v>0</v>
      </c>
      <c r="BE987" s="62">
        <v>0</v>
      </c>
      <c r="BF987" s="62">
        <v>0</v>
      </c>
      <c r="BG987" s="62"/>
      <c r="BH987" s="62">
        <v>0</v>
      </c>
      <c r="BI987" s="62">
        <v>0</v>
      </c>
      <c r="BJ987" s="62">
        <f t="shared" si="1945"/>
        <v>0</v>
      </c>
      <c r="BK987" s="62"/>
      <c r="BL987" s="62"/>
      <c r="BM987" s="62"/>
      <c r="BN987" s="62">
        <f t="shared" si="1946"/>
        <v>0</v>
      </c>
      <c r="BO987" s="62">
        <f t="shared" si="1947"/>
        <v>0</v>
      </c>
      <c r="BP987" s="62"/>
      <c r="BQ987" s="62"/>
      <c r="BR987" s="62">
        <f t="shared" si="1948"/>
        <v>0</v>
      </c>
      <c r="BS987" s="62">
        <v>0</v>
      </c>
      <c r="BT987" s="62"/>
      <c r="BU987" s="62">
        <v>0</v>
      </c>
      <c r="BV987" s="62">
        <v>0</v>
      </c>
      <c r="BW987" s="62"/>
      <c r="BX987" s="62"/>
      <c r="BY987" s="62">
        <v>0</v>
      </c>
      <c r="BZ987" s="62">
        <v>0</v>
      </c>
      <c r="CE987" s="695" t="e">
        <f t="shared" si="1903"/>
        <v>#DIV/0!</v>
      </c>
    </row>
    <row r="988" spans="2:83" s="454" customFormat="1" ht="75.75" hidden="1" customHeight="1" x14ac:dyDescent="0.35">
      <c r="B988" s="452" t="s">
        <v>34</v>
      </c>
      <c r="C988" s="453" t="s">
        <v>457</v>
      </c>
      <c r="D988" s="414">
        <f>I988</f>
        <v>0</v>
      </c>
      <c r="E988" s="414"/>
      <c r="F988" s="414"/>
      <c r="G988" s="414"/>
      <c r="H988" s="414"/>
      <c r="I988" s="414">
        <f>I989+I990</f>
        <v>0</v>
      </c>
      <c r="J988" s="414">
        <f>J989+J990</f>
        <v>0</v>
      </c>
      <c r="K988" s="114">
        <v>0</v>
      </c>
      <c r="L988" s="695" t="e">
        <f t="shared" si="1928"/>
        <v>#DIV/0!</v>
      </c>
      <c r="M988" s="959"/>
      <c r="N988" s="114"/>
      <c r="O988" s="414"/>
      <c r="P988" s="114"/>
      <c r="Q988" s="414"/>
      <c r="R988" s="114"/>
      <c r="S988" s="414"/>
      <c r="T988" s="114"/>
      <c r="U988" s="414">
        <f>U989+U990</f>
        <v>0</v>
      </c>
      <c r="V988" s="438"/>
      <c r="W988" s="414"/>
      <c r="X988" s="414"/>
      <c r="Y988" s="414"/>
      <c r="Z988" s="474"/>
      <c r="AA988" s="438"/>
      <c r="AB988" s="438"/>
      <c r="AC988" s="438"/>
      <c r="AD988" s="683"/>
      <c r="AE988" s="959">
        <f>AO988</f>
        <v>0</v>
      </c>
      <c r="AF988" s="695" t="e">
        <f t="shared" si="1929"/>
        <v>#DIV/0!</v>
      </c>
      <c r="AG988" s="959"/>
      <c r="AH988" s="114"/>
      <c r="AI988" s="414"/>
      <c r="AJ988" s="114"/>
      <c r="AK988" s="414"/>
      <c r="AL988" s="114"/>
      <c r="AM988" s="414"/>
      <c r="AN988" s="114"/>
      <c r="AO988" s="414">
        <f>AO989+AO990</f>
        <v>0</v>
      </c>
      <c r="AP988" s="414">
        <f>AP989+AP990</f>
        <v>0</v>
      </c>
      <c r="AQ988" s="114"/>
      <c r="AR988" s="414">
        <f>BB988</f>
        <v>0</v>
      </c>
      <c r="AS988" s="695" t="e">
        <f t="shared" si="1930"/>
        <v>#DIV/0!</v>
      </c>
      <c r="AT988" s="959"/>
      <c r="AU988" s="695"/>
      <c r="AV988" s="414"/>
      <c r="AW988" s="695"/>
      <c r="AX988" s="959"/>
      <c r="AY988" s="114"/>
      <c r="AZ988" s="414"/>
      <c r="BA988" s="695"/>
      <c r="BB988" s="414">
        <f>BB989+BB990</f>
        <v>0</v>
      </c>
      <c r="BC988" s="414"/>
      <c r="BD988" s="414"/>
      <c r="BE988" s="414">
        <v>0</v>
      </c>
      <c r="BF988" s="414"/>
      <c r="BG988" s="414"/>
      <c r="BH988" s="414"/>
      <c r="BI988" s="414"/>
      <c r="BJ988" s="414"/>
      <c r="BK988" s="414"/>
      <c r="BL988" s="414"/>
      <c r="BM988" s="414"/>
      <c r="BN988" s="414">
        <f>BS988</f>
        <v>35034</v>
      </c>
      <c r="BO988" s="414"/>
      <c r="BP988" s="414"/>
      <c r="BQ988" s="414"/>
      <c r="BR988" s="414"/>
      <c r="BS988" s="414">
        <f>BS989+BS990</f>
        <v>35034</v>
      </c>
      <c r="BT988" s="414"/>
      <c r="BU988" s="414">
        <f t="shared" ref="BU988:BU993" si="1951">BZ988</f>
        <v>35034</v>
      </c>
      <c r="BV988" s="414"/>
      <c r="BW988" s="414"/>
      <c r="BX988" s="414"/>
      <c r="BY988" s="414"/>
      <c r="BZ988" s="414">
        <f>BZ989+BZ990</f>
        <v>35034</v>
      </c>
      <c r="CE988" s="695" t="e">
        <f t="shared" si="1903"/>
        <v>#DIV/0!</v>
      </c>
    </row>
    <row r="989" spans="2:83" s="455" customFormat="1" ht="48" hidden="1" customHeight="1" x14ac:dyDescent="0.35">
      <c r="B989" s="417"/>
      <c r="C989" s="566" t="s">
        <v>32</v>
      </c>
      <c r="D989" s="566">
        <f t="shared" ref="D989:D990" si="1952">I989</f>
        <v>0</v>
      </c>
      <c r="E989" s="566"/>
      <c r="F989" s="566"/>
      <c r="G989" s="566"/>
      <c r="H989" s="566"/>
      <c r="I989" s="566">
        <v>0</v>
      </c>
      <c r="J989" s="566">
        <f>U989-I989</f>
        <v>0</v>
      </c>
      <c r="K989" s="578">
        <f t="shared" ref="K989:K990" si="1953">U989</f>
        <v>0</v>
      </c>
      <c r="L989" s="695" t="e">
        <f t="shared" si="1928"/>
        <v>#DIV/0!</v>
      </c>
      <c r="M989" s="176"/>
      <c r="N989" s="683"/>
      <c r="O989" s="566"/>
      <c r="P989" s="683"/>
      <c r="Q989" s="566"/>
      <c r="R989" s="683"/>
      <c r="S989" s="566"/>
      <c r="T989" s="683"/>
      <c r="U989" s="566">
        <v>0</v>
      </c>
      <c r="V989" s="566">
        <f>W989+X989+Y989</f>
        <v>0</v>
      </c>
      <c r="W989" s="566"/>
      <c r="X989" s="566"/>
      <c r="Y989" s="566"/>
      <c r="Z989" s="566">
        <f t="shared" ref="Z989:Z990" si="1954">AC989</f>
        <v>1763.9</v>
      </c>
      <c r="AA989" s="566"/>
      <c r="AB989" s="566"/>
      <c r="AC989" s="566">
        <v>1763.9</v>
      </c>
      <c r="AD989" s="683"/>
      <c r="AE989" s="176">
        <f>AE949</f>
        <v>0</v>
      </c>
      <c r="AF989" s="695" t="e">
        <f t="shared" si="1929"/>
        <v>#DIV/0!</v>
      </c>
      <c r="AG989" s="176"/>
      <c r="AH989" s="683"/>
      <c r="AI989" s="566"/>
      <c r="AJ989" s="683"/>
      <c r="AK989" s="566"/>
      <c r="AL989" s="683"/>
      <c r="AM989" s="566"/>
      <c r="AN989" s="683"/>
      <c r="AO989" s="677"/>
      <c r="AP989" s="566">
        <f>BB989-AO989</f>
        <v>0</v>
      </c>
      <c r="AQ989" s="683"/>
      <c r="AR989" s="672">
        <f>BB989</f>
        <v>0</v>
      </c>
      <c r="AS989" s="695" t="e">
        <f t="shared" si="1930"/>
        <v>#DIV/0!</v>
      </c>
      <c r="AT989" s="176"/>
      <c r="AU989" s="695"/>
      <c r="AV989" s="566"/>
      <c r="AW989" s="695"/>
      <c r="AX989" s="176"/>
      <c r="AY989" s="683"/>
      <c r="AZ989" s="566"/>
      <c r="BA989" s="695"/>
      <c r="BB989" s="573"/>
      <c r="BC989" s="566"/>
      <c r="BD989" s="566"/>
      <c r="BE989" s="566"/>
      <c r="BF989" s="566"/>
      <c r="BG989" s="566"/>
      <c r="BH989" s="566"/>
      <c r="BI989" s="566"/>
      <c r="BJ989" s="566"/>
      <c r="BK989" s="566"/>
      <c r="BL989" s="566"/>
      <c r="BM989" s="566"/>
      <c r="BN989" s="566">
        <f>BS989</f>
        <v>19619</v>
      </c>
      <c r="BO989" s="566"/>
      <c r="BP989" s="566"/>
      <c r="BQ989" s="566"/>
      <c r="BR989" s="566"/>
      <c r="BS989" s="677">
        <f>BS992+BS995+BS998+BS1001+BS1004+BS1007+BS1010+BS1013+BS1016+BS1019</f>
        <v>19619</v>
      </c>
      <c r="BT989" s="573"/>
      <c r="BU989" s="578">
        <f t="shared" si="1951"/>
        <v>19619</v>
      </c>
      <c r="BV989" s="566"/>
      <c r="BW989" s="566"/>
      <c r="BX989" s="566"/>
      <c r="BY989" s="566"/>
      <c r="BZ989" s="645">
        <f>BZ992+BZ995+BZ998+BZ1001+BZ1004+BZ1007+BZ1010+BZ1013+BZ1016+BZ1019</f>
        <v>19619</v>
      </c>
      <c r="CE989" s="695" t="e">
        <f t="shared" si="1903"/>
        <v>#DIV/0!</v>
      </c>
    </row>
    <row r="990" spans="2:83" s="456" customFormat="1" ht="63" hidden="1" customHeight="1" x14ac:dyDescent="0.35">
      <c r="B990" s="416"/>
      <c r="C990" s="470" t="s">
        <v>285</v>
      </c>
      <c r="D990" s="435">
        <f t="shared" si="1952"/>
        <v>0</v>
      </c>
      <c r="E990" s="491"/>
      <c r="F990" s="504"/>
      <c r="G990" s="491"/>
      <c r="H990" s="491"/>
      <c r="I990" s="491">
        <v>0</v>
      </c>
      <c r="J990" s="435">
        <f>U990-I990</f>
        <v>0</v>
      </c>
      <c r="K990" s="575">
        <f t="shared" si="1953"/>
        <v>0</v>
      </c>
      <c r="L990" s="695" t="e">
        <f t="shared" si="1928"/>
        <v>#DIV/0!</v>
      </c>
      <c r="M990" s="166"/>
      <c r="N990" s="683"/>
      <c r="O990" s="519"/>
      <c r="P990" s="683"/>
      <c r="Q990" s="435"/>
      <c r="R990" s="683"/>
      <c r="S990" s="435"/>
      <c r="T990" s="683"/>
      <c r="U990" s="491">
        <v>0</v>
      </c>
      <c r="V990" s="435">
        <f>Y990</f>
        <v>0</v>
      </c>
      <c r="W990" s="470"/>
      <c r="X990" s="470"/>
      <c r="Y990" s="470"/>
      <c r="Z990" s="470">
        <f t="shared" si="1954"/>
        <v>868.82799999999997</v>
      </c>
      <c r="AA990" s="435"/>
      <c r="AB990" s="435"/>
      <c r="AC990" s="435">
        <v>868.82799999999997</v>
      </c>
      <c r="AD990" s="683"/>
      <c r="AE990" s="166">
        <f>AE950</f>
        <v>0</v>
      </c>
      <c r="AF990" s="695" t="e">
        <f t="shared" si="1929"/>
        <v>#DIV/0!</v>
      </c>
      <c r="AG990" s="166"/>
      <c r="AH990" s="683"/>
      <c r="AI990" s="519"/>
      <c r="AJ990" s="683"/>
      <c r="AK990" s="491"/>
      <c r="AL990" s="683"/>
      <c r="AM990" s="491"/>
      <c r="AN990" s="683"/>
      <c r="AO990" s="674"/>
      <c r="AP990" s="435">
        <f>BB990-AO990</f>
        <v>0</v>
      </c>
      <c r="AQ990" s="683"/>
      <c r="AR990" s="575">
        <f>BB990</f>
        <v>0</v>
      </c>
      <c r="AS990" s="695" t="e">
        <f t="shared" si="1930"/>
        <v>#DIV/0!</v>
      </c>
      <c r="AT990" s="166"/>
      <c r="AU990" s="695"/>
      <c r="AV990" s="519"/>
      <c r="AW990" s="695"/>
      <c r="AX990" s="166"/>
      <c r="AY990" s="683"/>
      <c r="AZ990" s="435"/>
      <c r="BA990" s="695"/>
      <c r="BB990" s="574"/>
      <c r="BC990" s="435"/>
      <c r="BD990" s="435"/>
      <c r="BE990" s="444"/>
      <c r="BF990" s="435"/>
      <c r="BG990" s="435"/>
      <c r="BH990" s="435"/>
      <c r="BI990" s="435"/>
      <c r="BJ990" s="435"/>
      <c r="BK990" s="435"/>
      <c r="BL990" s="435"/>
      <c r="BM990" s="435"/>
      <c r="BN990" s="435">
        <f>BS990</f>
        <v>15415</v>
      </c>
      <c r="BO990" s="435"/>
      <c r="BP990" s="519"/>
      <c r="BQ990" s="470"/>
      <c r="BR990" s="435"/>
      <c r="BS990" s="674">
        <f>BS993+BS996+BS999+BS1002+BS1005+BS1008+BS1011+BS1014+BS1017+BS1020</f>
        <v>15415</v>
      </c>
      <c r="BT990" s="574"/>
      <c r="BU990" s="575">
        <f t="shared" si="1951"/>
        <v>15415</v>
      </c>
      <c r="BV990" s="435"/>
      <c r="BW990" s="519"/>
      <c r="BX990" s="435"/>
      <c r="BY990" s="435"/>
      <c r="BZ990" s="435">
        <f>BZ993+BZ996+BZ999+BZ1002+BZ1005+BZ1008+BZ1011+BZ1014+BZ1017+BZ1020</f>
        <v>15415</v>
      </c>
      <c r="CE990" s="695" t="e">
        <f t="shared" si="1903"/>
        <v>#DIV/0!</v>
      </c>
    </row>
    <row r="991" spans="2:83" s="456" customFormat="1" ht="93" hidden="1" customHeight="1" x14ac:dyDescent="0.35">
      <c r="B991" s="206">
        <v>1</v>
      </c>
      <c r="C991" s="565" t="s">
        <v>458</v>
      </c>
      <c r="D991" s="565"/>
      <c r="E991" s="565"/>
      <c r="F991" s="565"/>
      <c r="G991" s="565"/>
      <c r="H991" s="565"/>
      <c r="I991" s="565"/>
      <c r="J991" s="565"/>
      <c r="K991" s="575"/>
      <c r="L991" s="695" t="e">
        <f t="shared" si="1928"/>
        <v>#DIV/0!</v>
      </c>
      <c r="M991" s="166"/>
      <c r="N991" s="683"/>
      <c r="O991" s="565"/>
      <c r="P991" s="683"/>
      <c r="Q991" s="565"/>
      <c r="R991" s="683"/>
      <c r="S991" s="565"/>
      <c r="T991" s="683"/>
      <c r="U991" s="565"/>
      <c r="V991" s="565"/>
      <c r="W991" s="565"/>
      <c r="X991" s="565"/>
      <c r="Y991" s="565"/>
      <c r="Z991" s="565"/>
      <c r="AA991" s="565"/>
      <c r="AB991" s="565"/>
      <c r="AC991" s="565"/>
      <c r="AD991" s="683"/>
      <c r="AE991" s="166"/>
      <c r="AF991" s="695" t="e">
        <f t="shared" si="1929"/>
        <v>#DIV/0!</v>
      </c>
      <c r="AG991" s="166"/>
      <c r="AH991" s="683"/>
      <c r="AI991" s="565"/>
      <c r="AJ991" s="683"/>
      <c r="AK991" s="565"/>
      <c r="AL991" s="683"/>
      <c r="AM991" s="565"/>
      <c r="AN991" s="683"/>
      <c r="AO991" s="674">
        <f>AO992+AO993</f>
        <v>4575.8999999999996</v>
      </c>
      <c r="AP991" s="565">
        <f>AP992+AP993</f>
        <v>0</v>
      </c>
      <c r="AQ991" s="683"/>
      <c r="AR991" s="575">
        <f>AR992+AR993</f>
        <v>4575.8999999999996</v>
      </c>
      <c r="AS991" s="695" t="e">
        <f t="shared" si="1930"/>
        <v>#DIV/0!</v>
      </c>
      <c r="AT991" s="166"/>
      <c r="AU991" s="695" t="e">
        <f t="shared" ref="AU991:AU1011" si="1955">AT991/E991</f>
        <v>#DIV/0!</v>
      </c>
      <c r="AV991" s="565"/>
      <c r="AW991" s="695" t="e">
        <f t="shared" ref="AW991:AW1011" si="1956">AV991/F991</f>
        <v>#DIV/0!</v>
      </c>
      <c r="AX991" s="166"/>
      <c r="AY991" s="683"/>
      <c r="AZ991" s="565"/>
      <c r="BA991" s="695" t="e">
        <f t="shared" si="1937"/>
        <v>#DIV/0!</v>
      </c>
      <c r="BB991" s="565">
        <f>BB992+BB993</f>
        <v>4575.8999999999996</v>
      </c>
      <c r="BC991" s="565"/>
      <c r="BD991" s="565"/>
      <c r="BE991" s="565"/>
      <c r="BF991" s="565"/>
      <c r="BG991" s="565"/>
      <c r="BH991" s="565"/>
      <c r="BI991" s="565"/>
      <c r="BJ991" s="565"/>
      <c r="BK991" s="565"/>
      <c r="BL991" s="565"/>
      <c r="BM991" s="565"/>
      <c r="BN991" s="565">
        <v>0</v>
      </c>
      <c r="BO991" s="565"/>
      <c r="BP991" s="565"/>
      <c r="BQ991" s="565"/>
      <c r="BR991" s="565"/>
      <c r="BS991" s="674">
        <v>0</v>
      </c>
      <c r="BT991" s="565"/>
      <c r="BU991" s="575">
        <f t="shared" si="1951"/>
        <v>0</v>
      </c>
      <c r="BV991" s="565"/>
      <c r="BW991" s="565"/>
      <c r="BX991" s="565"/>
      <c r="BY991" s="565"/>
      <c r="BZ991" s="565">
        <v>0</v>
      </c>
      <c r="CE991" s="695" t="e">
        <f t="shared" si="1903"/>
        <v>#DIV/0!</v>
      </c>
    </row>
    <row r="992" spans="2:83" s="455" customFormat="1" ht="48" hidden="1" customHeight="1" x14ac:dyDescent="0.35">
      <c r="B992" s="417"/>
      <c r="C992" s="566" t="s">
        <v>32</v>
      </c>
      <c r="D992" s="566"/>
      <c r="E992" s="566"/>
      <c r="F992" s="566"/>
      <c r="G992" s="566"/>
      <c r="H992" s="566"/>
      <c r="I992" s="566"/>
      <c r="J992" s="566"/>
      <c r="K992" s="578"/>
      <c r="L992" s="695" t="e">
        <f t="shared" si="1928"/>
        <v>#DIV/0!</v>
      </c>
      <c r="M992" s="176"/>
      <c r="N992" s="683"/>
      <c r="O992" s="566"/>
      <c r="P992" s="683"/>
      <c r="Q992" s="566"/>
      <c r="R992" s="683"/>
      <c r="S992" s="566"/>
      <c r="T992" s="683"/>
      <c r="U992" s="566"/>
      <c r="V992" s="566">
        <f>W992+X992+Y992</f>
        <v>0</v>
      </c>
      <c r="W992" s="566"/>
      <c r="X992" s="566"/>
      <c r="Y992" s="566"/>
      <c r="Z992" s="566">
        <f t="shared" ref="Z992:Z993" si="1957">AC992</f>
        <v>1763.9</v>
      </c>
      <c r="AA992" s="566"/>
      <c r="AB992" s="566"/>
      <c r="AC992" s="566">
        <v>1763.9</v>
      </c>
      <c r="AD992" s="683"/>
      <c r="AE992" s="176"/>
      <c r="AF992" s="695" t="e">
        <f t="shared" si="1929"/>
        <v>#DIV/0!</v>
      </c>
      <c r="AG992" s="176"/>
      <c r="AH992" s="683"/>
      <c r="AI992" s="566"/>
      <c r="AJ992" s="683"/>
      <c r="AK992" s="566"/>
      <c r="AL992" s="683"/>
      <c r="AM992" s="566"/>
      <c r="AN992" s="683"/>
      <c r="AO992" s="677">
        <f>2791.3</f>
        <v>2791.3</v>
      </c>
      <c r="AP992" s="566">
        <f>BB992-AO992</f>
        <v>0</v>
      </c>
      <c r="AQ992" s="683"/>
      <c r="AR992" s="578">
        <f>BB992</f>
        <v>2791.3</v>
      </c>
      <c r="AS992" s="695" t="e">
        <f t="shared" si="1930"/>
        <v>#DIV/0!</v>
      </c>
      <c r="AT992" s="176"/>
      <c r="AU992" s="695" t="e">
        <f t="shared" si="1955"/>
        <v>#DIV/0!</v>
      </c>
      <c r="AV992" s="566"/>
      <c r="AW992" s="695" t="e">
        <f t="shared" si="1956"/>
        <v>#DIV/0!</v>
      </c>
      <c r="AX992" s="176"/>
      <c r="AY992" s="683"/>
      <c r="AZ992" s="566"/>
      <c r="BA992" s="695" t="e">
        <f t="shared" si="1937"/>
        <v>#DIV/0!</v>
      </c>
      <c r="BB992" s="566">
        <f>2791.3</f>
        <v>2791.3</v>
      </c>
      <c r="BC992" s="566"/>
      <c r="BD992" s="566"/>
      <c r="BE992" s="566"/>
      <c r="BF992" s="566"/>
      <c r="BG992" s="566"/>
      <c r="BH992" s="566"/>
      <c r="BI992" s="566"/>
      <c r="BJ992" s="566"/>
      <c r="BK992" s="566"/>
      <c r="BL992" s="566"/>
      <c r="BM992" s="566"/>
      <c r="BN992" s="566">
        <f>BS992</f>
        <v>0</v>
      </c>
      <c r="BO992" s="566"/>
      <c r="BP992" s="566"/>
      <c r="BQ992" s="566"/>
      <c r="BR992" s="566"/>
      <c r="BS992" s="677">
        <v>0</v>
      </c>
      <c r="BT992" s="566"/>
      <c r="BU992" s="578">
        <f t="shared" si="1951"/>
        <v>0</v>
      </c>
      <c r="BV992" s="566"/>
      <c r="BW992" s="566"/>
      <c r="BX992" s="566"/>
      <c r="BY992" s="566"/>
      <c r="BZ992" s="566">
        <v>0</v>
      </c>
      <c r="CE992" s="695" t="e">
        <f t="shared" ref="CE992:CE1056" si="1958">BB992/I992</f>
        <v>#DIV/0!</v>
      </c>
    </row>
    <row r="993" spans="2:83" s="456" customFormat="1" ht="63" hidden="1" customHeight="1" x14ac:dyDescent="0.35">
      <c r="B993" s="416"/>
      <c r="C993" s="565" t="s">
        <v>285</v>
      </c>
      <c r="D993" s="565"/>
      <c r="E993" s="565"/>
      <c r="F993" s="565"/>
      <c r="G993" s="565"/>
      <c r="H993" s="565"/>
      <c r="I993" s="565"/>
      <c r="J993" s="565"/>
      <c r="K993" s="575"/>
      <c r="L993" s="695" t="e">
        <f t="shared" si="1928"/>
        <v>#DIV/0!</v>
      </c>
      <c r="M993" s="166"/>
      <c r="N993" s="683"/>
      <c r="O993" s="565"/>
      <c r="P993" s="683"/>
      <c r="Q993" s="565"/>
      <c r="R993" s="683"/>
      <c r="S993" s="565"/>
      <c r="T993" s="683"/>
      <c r="U993" s="565"/>
      <c r="V993" s="565">
        <f>Y993</f>
        <v>0</v>
      </c>
      <c r="W993" s="565"/>
      <c r="X993" s="565"/>
      <c r="Y993" s="565"/>
      <c r="Z993" s="565">
        <f t="shared" si="1957"/>
        <v>868.82799999999997</v>
      </c>
      <c r="AA993" s="565"/>
      <c r="AB993" s="565"/>
      <c r="AC993" s="565">
        <v>868.82799999999997</v>
      </c>
      <c r="AD993" s="683"/>
      <c r="AE993" s="166"/>
      <c r="AF993" s="695" t="e">
        <f t="shared" si="1929"/>
        <v>#DIV/0!</v>
      </c>
      <c r="AG993" s="166"/>
      <c r="AH993" s="683"/>
      <c r="AI993" s="565"/>
      <c r="AJ993" s="683"/>
      <c r="AK993" s="565"/>
      <c r="AL993" s="683"/>
      <c r="AM993" s="565"/>
      <c r="AN993" s="683"/>
      <c r="AO993" s="674">
        <f>1784.6</f>
        <v>1784.6</v>
      </c>
      <c r="AP993" s="565">
        <f>BB993-AO993</f>
        <v>0</v>
      </c>
      <c r="AQ993" s="683"/>
      <c r="AR993" s="575">
        <f>BB993</f>
        <v>1784.6</v>
      </c>
      <c r="AS993" s="695" t="e">
        <f t="shared" si="1930"/>
        <v>#DIV/0!</v>
      </c>
      <c r="AT993" s="166"/>
      <c r="AU993" s="695" t="e">
        <f t="shared" si="1955"/>
        <v>#DIV/0!</v>
      </c>
      <c r="AV993" s="565"/>
      <c r="AW993" s="695" t="e">
        <f t="shared" si="1956"/>
        <v>#DIV/0!</v>
      </c>
      <c r="AX993" s="166"/>
      <c r="AY993" s="683"/>
      <c r="AZ993" s="565"/>
      <c r="BA993" s="695" t="e">
        <f t="shared" si="1937"/>
        <v>#DIV/0!</v>
      </c>
      <c r="BB993" s="565">
        <f>1784.6</f>
        <v>1784.6</v>
      </c>
      <c r="BC993" s="565"/>
      <c r="BD993" s="565"/>
      <c r="BE993" s="565"/>
      <c r="BF993" s="565"/>
      <c r="BG993" s="565"/>
      <c r="BH993" s="565"/>
      <c r="BI993" s="565"/>
      <c r="BJ993" s="565"/>
      <c r="BK993" s="565"/>
      <c r="BL993" s="565"/>
      <c r="BM993" s="565"/>
      <c r="BN993" s="565">
        <f>BS993</f>
        <v>0</v>
      </c>
      <c r="BO993" s="565"/>
      <c r="BP993" s="565"/>
      <c r="BQ993" s="565"/>
      <c r="BR993" s="565"/>
      <c r="BS993" s="674">
        <v>0</v>
      </c>
      <c r="BT993" s="565"/>
      <c r="BU993" s="575">
        <f t="shared" si="1951"/>
        <v>0</v>
      </c>
      <c r="BV993" s="565"/>
      <c r="BW993" s="565"/>
      <c r="BX993" s="565"/>
      <c r="BY993" s="565"/>
      <c r="BZ993" s="565">
        <v>0</v>
      </c>
      <c r="CE993" s="695" t="e">
        <f t="shared" si="1958"/>
        <v>#DIV/0!</v>
      </c>
    </row>
    <row r="994" spans="2:83" s="456" customFormat="1" ht="110.25" hidden="1" customHeight="1" x14ac:dyDescent="0.35">
      <c r="B994" s="206">
        <v>2</v>
      </c>
      <c r="C994" s="565" t="s">
        <v>459</v>
      </c>
      <c r="D994" s="565"/>
      <c r="E994" s="565"/>
      <c r="F994" s="565"/>
      <c r="G994" s="565"/>
      <c r="H994" s="565"/>
      <c r="I994" s="565"/>
      <c r="J994" s="565"/>
      <c r="K994" s="575"/>
      <c r="L994" s="695" t="e">
        <f t="shared" si="1928"/>
        <v>#DIV/0!</v>
      </c>
      <c r="M994" s="166"/>
      <c r="N994" s="683"/>
      <c r="O994" s="565"/>
      <c r="P994" s="683"/>
      <c r="Q994" s="565"/>
      <c r="R994" s="683"/>
      <c r="S994" s="565"/>
      <c r="T994" s="683"/>
      <c r="U994" s="565"/>
      <c r="V994" s="565"/>
      <c r="W994" s="565"/>
      <c r="X994" s="565"/>
      <c r="Y994" s="565"/>
      <c r="Z994" s="565"/>
      <c r="AA994" s="565"/>
      <c r="AB994" s="565"/>
      <c r="AC994" s="565"/>
      <c r="AD994" s="683"/>
      <c r="AE994" s="166"/>
      <c r="AF994" s="695" t="e">
        <f t="shared" si="1929"/>
        <v>#DIV/0!</v>
      </c>
      <c r="AG994" s="166"/>
      <c r="AH994" s="683"/>
      <c r="AI994" s="565"/>
      <c r="AJ994" s="683"/>
      <c r="AK994" s="565"/>
      <c r="AL994" s="683"/>
      <c r="AM994" s="565"/>
      <c r="AN994" s="683"/>
      <c r="AO994" s="674">
        <f>AO995+AO996</f>
        <v>5834.5</v>
      </c>
      <c r="AP994" s="653">
        <f>AP995+AP996</f>
        <v>0</v>
      </c>
      <c r="AQ994" s="683"/>
      <c r="AR994" s="575">
        <f>BB994</f>
        <v>5834.5</v>
      </c>
      <c r="AS994" s="695" t="e">
        <f t="shared" si="1930"/>
        <v>#DIV/0!</v>
      </c>
      <c r="AT994" s="166"/>
      <c r="AU994" s="695" t="e">
        <f t="shared" si="1955"/>
        <v>#DIV/0!</v>
      </c>
      <c r="AV994" s="565"/>
      <c r="AW994" s="695" t="e">
        <f t="shared" si="1956"/>
        <v>#DIV/0!</v>
      </c>
      <c r="AX994" s="166"/>
      <c r="AY994" s="683"/>
      <c r="AZ994" s="565"/>
      <c r="BA994" s="695" t="e">
        <f t="shared" si="1937"/>
        <v>#DIV/0!</v>
      </c>
      <c r="BB994" s="565">
        <f>BB995+BB996</f>
        <v>5834.5</v>
      </c>
      <c r="BC994" s="565"/>
      <c r="BD994" s="565"/>
      <c r="BE994" s="565"/>
      <c r="BF994" s="565"/>
      <c r="BG994" s="565"/>
      <c r="BH994" s="565"/>
      <c r="BI994" s="565"/>
      <c r="BJ994" s="565"/>
      <c r="BK994" s="565"/>
      <c r="BL994" s="565"/>
      <c r="BM994" s="565"/>
      <c r="BN994" s="662"/>
      <c r="BO994" s="662"/>
      <c r="BP994" s="662"/>
      <c r="BQ994" s="662"/>
      <c r="BR994" s="662"/>
      <c r="BS994" s="674">
        <v>0</v>
      </c>
      <c r="BT994" s="662"/>
      <c r="BU994" s="662"/>
      <c r="BV994" s="565"/>
      <c r="BW994" s="565"/>
      <c r="BX994" s="565"/>
      <c r="BY994" s="565"/>
      <c r="BZ994" s="565">
        <v>0</v>
      </c>
      <c r="CE994" s="695" t="e">
        <f t="shared" si="1958"/>
        <v>#DIV/0!</v>
      </c>
    </row>
    <row r="995" spans="2:83" s="455" customFormat="1" ht="63" hidden="1" customHeight="1" x14ac:dyDescent="0.35">
      <c r="B995" s="417"/>
      <c r="C995" s="566" t="s">
        <v>32</v>
      </c>
      <c r="D995" s="566"/>
      <c r="E995" s="566"/>
      <c r="F995" s="566"/>
      <c r="G995" s="566"/>
      <c r="H995" s="566"/>
      <c r="I995" s="566"/>
      <c r="J995" s="566"/>
      <c r="K995" s="578"/>
      <c r="L995" s="695" t="e">
        <f t="shared" si="1928"/>
        <v>#DIV/0!</v>
      </c>
      <c r="M995" s="176"/>
      <c r="N995" s="683"/>
      <c r="O995" s="566"/>
      <c r="P995" s="683"/>
      <c r="Q995" s="566"/>
      <c r="R995" s="683"/>
      <c r="S995" s="566"/>
      <c r="T995" s="683"/>
      <c r="U995" s="566"/>
      <c r="V995" s="566"/>
      <c r="W995" s="566"/>
      <c r="X995" s="566"/>
      <c r="Y995" s="566"/>
      <c r="Z995" s="566"/>
      <c r="AA995" s="566"/>
      <c r="AB995" s="566"/>
      <c r="AC995" s="566"/>
      <c r="AD995" s="683"/>
      <c r="AE995" s="176"/>
      <c r="AF995" s="695" t="e">
        <f t="shared" si="1929"/>
        <v>#DIV/0!</v>
      </c>
      <c r="AG995" s="176"/>
      <c r="AH995" s="683"/>
      <c r="AI995" s="566"/>
      <c r="AJ995" s="683"/>
      <c r="AK995" s="566"/>
      <c r="AL995" s="683"/>
      <c r="AM995" s="566"/>
      <c r="AN995" s="683"/>
      <c r="AO995" s="677">
        <v>3559</v>
      </c>
      <c r="AP995" s="654">
        <f>BB995-AO995</f>
        <v>0</v>
      </c>
      <c r="AQ995" s="683"/>
      <c r="AR995" s="578">
        <f>BB995</f>
        <v>3559</v>
      </c>
      <c r="AS995" s="695" t="e">
        <f t="shared" si="1930"/>
        <v>#DIV/0!</v>
      </c>
      <c r="AT995" s="176"/>
      <c r="AU995" s="695" t="e">
        <f t="shared" si="1955"/>
        <v>#DIV/0!</v>
      </c>
      <c r="AV995" s="566"/>
      <c r="AW995" s="695" t="e">
        <f t="shared" si="1956"/>
        <v>#DIV/0!</v>
      </c>
      <c r="AX995" s="176"/>
      <c r="AY995" s="683"/>
      <c r="AZ995" s="566"/>
      <c r="BA995" s="695" t="e">
        <f t="shared" si="1937"/>
        <v>#DIV/0!</v>
      </c>
      <c r="BB995" s="566">
        <v>3559</v>
      </c>
      <c r="BC995" s="566"/>
      <c r="BD995" s="566"/>
      <c r="BE995" s="566"/>
      <c r="BF995" s="566"/>
      <c r="BG995" s="566"/>
      <c r="BH995" s="566"/>
      <c r="BI995" s="566"/>
      <c r="BJ995" s="566"/>
      <c r="BK995" s="566"/>
      <c r="BL995" s="566"/>
      <c r="BM995" s="566"/>
      <c r="BN995" s="663"/>
      <c r="BO995" s="663"/>
      <c r="BP995" s="663"/>
      <c r="BQ995" s="663"/>
      <c r="BR995" s="663"/>
      <c r="BS995" s="677">
        <v>0</v>
      </c>
      <c r="BT995" s="663"/>
      <c r="BU995" s="663"/>
      <c r="BV995" s="566"/>
      <c r="BW995" s="566"/>
      <c r="BX995" s="566"/>
      <c r="BY995" s="566"/>
      <c r="BZ995" s="566">
        <v>0</v>
      </c>
      <c r="CE995" s="695" t="e">
        <f t="shared" si="1958"/>
        <v>#DIV/0!</v>
      </c>
    </row>
    <row r="996" spans="2:83" s="456" customFormat="1" ht="63" hidden="1" customHeight="1" x14ac:dyDescent="0.35">
      <c r="B996" s="416"/>
      <c r="C996" s="565" t="s">
        <v>285</v>
      </c>
      <c r="D996" s="565"/>
      <c r="E996" s="565"/>
      <c r="F996" s="565"/>
      <c r="G996" s="565"/>
      <c r="H996" s="565"/>
      <c r="I996" s="565"/>
      <c r="J996" s="565"/>
      <c r="K996" s="575"/>
      <c r="L996" s="695" t="e">
        <f t="shared" si="1928"/>
        <v>#DIV/0!</v>
      </c>
      <c r="M996" s="166"/>
      <c r="N996" s="683"/>
      <c r="O996" s="565"/>
      <c r="P996" s="683"/>
      <c r="Q996" s="565"/>
      <c r="R996" s="683"/>
      <c r="S996" s="565"/>
      <c r="T996" s="683"/>
      <c r="U996" s="565"/>
      <c r="V996" s="565"/>
      <c r="W996" s="565"/>
      <c r="X996" s="565"/>
      <c r="Y996" s="565"/>
      <c r="Z996" s="565"/>
      <c r="AA996" s="565"/>
      <c r="AB996" s="565"/>
      <c r="AC996" s="565"/>
      <c r="AD996" s="683"/>
      <c r="AE996" s="166"/>
      <c r="AF996" s="695" t="e">
        <f t="shared" si="1929"/>
        <v>#DIV/0!</v>
      </c>
      <c r="AG996" s="166"/>
      <c r="AH996" s="683"/>
      <c r="AI996" s="565"/>
      <c r="AJ996" s="683"/>
      <c r="AK996" s="565"/>
      <c r="AL996" s="683"/>
      <c r="AM996" s="565"/>
      <c r="AN996" s="683"/>
      <c r="AO996" s="674">
        <v>2275.5</v>
      </c>
      <c r="AP996" s="653">
        <f>BB996-AO996</f>
        <v>0</v>
      </c>
      <c r="AQ996" s="683"/>
      <c r="AR996" s="575">
        <f>BB996</f>
        <v>2275.5</v>
      </c>
      <c r="AS996" s="695" t="e">
        <f t="shared" si="1930"/>
        <v>#DIV/0!</v>
      </c>
      <c r="AT996" s="166"/>
      <c r="AU996" s="695" t="e">
        <f t="shared" si="1955"/>
        <v>#DIV/0!</v>
      </c>
      <c r="AV996" s="565"/>
      <c r="AW996" s="695" t="e">
        <f t="shared" si="1956"/>
        <v>#DIV/0!</v>
      </c>
      <c r="AX996" s="166"/>
      <c r="AY996" s="683"/>
      <c r="AZ996" s="565"/>
      <c r="BA996" s="695" t="e">
        <f t="shared" si="1937"/>
        <v>#DIV/0!</v>
      </c>
      <c r="BB996" s="565">
        <v>2275.5</v>
      </c>
      <c r="BC996" s="565"/>
      <c r="BD996" s="565"/>
      <c r="BE996" s="565"/>
      <c r="BF996" s="565"/>
      <c r="BG996" s="565"/>
      <c r="BH996" s="565"/>
      <c r="BI996" s="565"/>
      <c r="BJ996" s="565"/>
      <c r="BK996" s="565"/>
      <c r="BL996" s="565"/>
      <c r="BM996" s="565"/>
      <c r="BN996" s="662"/>
      <c r="BO996" s="662"/>
      <c r="BP996" s="662"/>
      <c r="BQ996" s="662"/>
      <c r="BR996" s="662"/>
      <c r="BS996" s="674">
        <v>0</v>
      </c>
      <c r="BT996" s="662"/>
      <c r="BU996" s="662"/>
      <c r="BV996" s="565"/>
      <c r="BW996" s="565"/>
      <c r="BX996" s="565"/>
      <c r="BY996" s="565"/>
      <c r="BZ996" s="565">
        <v>0</v>
      </c>
      <c r="CE996" s="695" t="e">
        <f t="shared" si="1958"/>
        <v>#DIV/0!</v>
      </c>
    </row>
    <row r="997" spans="2:83" s="456" customFormat="1" ht="96.75" hidden="1" customHeight="1" x14ac:dyDescent="0.35">
      <c r="B997" s="206">
        <v>3</v>
      </c>
      <c r="C997" s="565" t="s">
        <v>460</v>
      </c>
      <c r="D997" s="565"/>
      <c r="E997" s="565"/>
      <c r="F997" s="565"/>
      <c r="G997" s="565"/>
      <c r="H997" s="565"/>
      <c r="I997" s="565"/>
      <c r="J997" s="565"/>
      <c r="K997" s="575"/>
      <c r="L997" s="695" t="e">
        <f t="shared" si="1928"/>
        <v>#DIV/0!</v>
      </c>
      <c r="M997" s="166"/>
      <c r="N997" s="683"/>
      <c r="O997" s="565"/>
      <c r="P997" s="683"/>
      <c r="Q997" s="565"/>
      <c r="R997" s="683"/>
      <c r="S997" s="565"/>
      <c r="T997" s="683"/>
      <c r="U997" s="565"/>
      <c r="V997" s="565"/>
      <c r="W997" s="565"/>
      <c r="X997" s="565"/>
      <c r="Y997" s="565"/>
      <c r="Z997" s="565"/>
      <c r="AA997" s="565"/>
      <c r="AB997" s="565"/>
      <c r="AC997" s="565"/>
      <c r="AD997" s="683"/>
      <c r="AE997" s="166"/>
      <c r="AF997" s="695" t="e">
        <f t="shared" si="1929"/>
        <v>#DIV/0!</v>
      </c>
      <c r="AG997" s="166"/>
      <c r="AH997" s="683"/>
      <c r="AI997" s="565"/>
      <c r="AJ997" s="683"/>
      <c r="AK997" s="565"/>
      <c r="AL997" s="683"/>
      <c r="AM997" s="565"/>
      <c r="AN997" s="683"/>
      <c r="AO997" s="674"/>
      <c r="AP997" s="565"/>
      <c r="AQ997" s="683"/>
      <c r="AR997" s="575"/>
      <c r="AS997" s="695" t="e">
        <f t="shared" si="1930"/>
        <v>#DIV/0!</v>
      </c>
      <c r="AT997" s="166"/>
      <c r="AU997" s="695" t="e">
        <f t="shared" si="1955"/>
        <v>#DIV/0!</v>
      </c>
      <c r="AV997" s="565"/>
      <c r="AW997" s="695" t="e">
        <f t="shared" si="1956"/>
        <v>#DIV/0!</v>
      </c>
      <c r="AX997" s="166"/>
      <c r="AY997" s="683"/>
      <c r="AZ997" s="565"/>
      <c r="BA997" s="695" t="e">
        <f t="shared" si="1937"/>
        <v>#DIV/0!</v>
      </c>
      <c r="BB997" s="565"/>
      <c r="BC997" s="565"/>
      <c r="BD997" s="565"/>
      <c r="BE997" s="565"/>
      <c r="BF997" s="565"/>
      <c r="BG997" s="565"/>
      <c r="BH997" s="565"/>
      <c r="BI997" s="565"/>
      <c r="BJ997" s="565"/>
      <c r="BK997" s="565"/>
      <c r="BL997" s="565"/>
      <c r="BM997" s="565"/>
      <c r="BN997" s="565"/>
      <c r="BO997" s="565"/>
      <c r="BP997" s="565"/>
      <c r="BQ997" s="565"/>
      <c r="BR997" s="565"/>
      <c r="BS997" s="674">
        <f>BS998+BS999</f>
        <v>1935.4</v>
      </c>
      <c r="BT997" s="565"/>
      <c r="BU997" s="575">
        <f t="shared" ref="BU997:BU1017" si="1959">BZ997</f>
        <v>1935.4</v>
      </c>
      <c r="BV997" s="565"/>
      <c r="BW997" s="565"/>
      <c r="BX997" s="565"/>
      <c r="BY997" s="565"/>
      <c r="BZ997" s="565">
        <f>BZ998+BZ999</f>
        <v>1935.4</v>
      </c>
      <c r="CE997" s="695" t="e">
        <f t="shared" si="1958"/>
        <v>#DIV/0!</v>
      </c>
    </row>
    <row r="998" spans="2:83" s="455" customFormat="1" ht="63" hidden="1" customHeight="1" x14ac:dyDescent="0.35">
      <c r="B998" s="417"/>
      <c r="C998" s="566" t="s">
        <v>32</v>
      </c>
      <c r="D998" s="566"/>
      <c r="E998" s="566"/>
      <c r="F998" s="566"/>
      <c r="G998" s="566"/>
      <c r="H998" s="566"/>
      <c r="I998" s="566"/>
      <c r="J998" s="566"/>
      <c r="K998" s="578"/>
      <c r="L998" s="695" t="e">
        <f t="shared" si="1928"/>
        <v>#DIV/0!</v>
      </c>
      <c r="M998" s="176"/>
      <c r="N998" s="683"/>
      <c r="O998" s="566"/>
      <c r="P998" s="683"/>
      <c r="Q998" s="566"/>
      <c r="R998" s="683"/>
      <c r="S998" s="566"/>
      <c r="T998" s="683"/>
      <c r="U998" s="566"/>
      <c r="V998" s="566"/>
      <c r="W998" s="566"/>
      <c r="X998" s="566"/>
      <c r="Y998" s="566"/>
      <c r="Z998" s="566"/>
      <c r="AA998" s="566"/>
      <c r="AB998" s="566"/>
      <c r="AC998" s="566"/>
      <c r="AD998" s="683"/>
      <c r="AE998" s="176"/>
      <c r="AF998" s="695" t="e">
        <f t="shared" si="1929"/>
        <v>#DIV/0!</v>
      </c>
      <c r="AG998" s="176"/>
      <c r="AH998" s="683"/>
      <c r="AI998" s="566"/>
      <c r="AJ998" s="683"/>
      <c r="AK998" s="566"/>
      <c r="AL998" s="683"/>
      <c r="AM998" s="566"/>
      <c r="AN998" s="683"/>
      <c r="AO998" s="677"/>
      <c r="AP998" s="566"/>
      <c r="AQ998" s="683"/>
      <c r="AR998" s="578"/>
      <c r="AS998" s="695" t="e">
        <f t="shared" si="1930"/>
        <v>#DIV/0!</v>
      </c>
      <c r="AT998" s="176"/>
      <c r="AU998" s="695" t="e">
        <f t="shared" si="1955"/>
        <v>#DIV/0!</v>
      </c>
      <c r="AV998" s="566"/>
      <c r="AW998" s="695" t="e">
        <f t="shared" si="1956"/>
        <v>#DIV/0!</v>
      </c>
      <c r="AX998" s="176"/>
      <c r="AY998" s="683"/>
      <c r="AZ998" s="566"/>
      <c r="BA998" s="695" t="e">
        <f t="shared" si="1937"/>
        <v>#DIV/0!</v>
      </c>
      <c r="BB998" s="566"/>
      <c r="BC998" s="566"/>
      <c r="BD998" s="566"/>
      <c r="BE998" s="566"/>
      <c r="BF998" s="566"/>
      <c r="BG998" s="566"/>
      <c r="BH998" s="566"/>
      <c r="BI998" s="566"/>
      <c r="BJ998" s="566"/>
      <c r="BK998" s="566"/>
      <c r="BL998" s="566"/>
      <c r="BM998" s="566"/>
      <c r="BN998" s="566"/>
      <c r="BO998" s="566"/>
      <c r="BP998" s="566"/>
      <c r="BQ998" s="566"/>
      <c r="BR998" s="566"/>
      <c r="BS998" s="677">
        <f>[15]TDSheet!$K$12</f>
        <v>1083.8</v>
      </c>
      <c r="BT998" s="566"/>
      <c r="BU998" s="578">
        <f t="shared" si="1959"/>
        <v>1083.8</v>
      </c>
      <c r="BV998" s="566"/>
      <c r="BW998" s="566"/>
      <c r="BX998" s="566"/>
      <c r="BY998" s="566"/>
      <c r="BZ998" s="566">
        <f>[15]TDSheet!$K$12</f>
        <v>1083.8</v>
      </c>
      <c r="CE998" s="695" t="e">
        <f t="shared" si="1958"/>
        <v>#DIV/0!</v>
      </c>
    </row>
    <row r="999" spans="2:83" s="456" customFormat="1" ht="63" hidden="1" customHeight="1" x14ac:dyDescent="0.35">
      <c r="B999" s="416"/>
      <c r="C999" s="565" t="s">
        <v>285</v>
      </c>
      <c r="D999" s="565"/>
      <c r="E999" s="565"/>
      <c r="F999" s="565"/>
      <c r="G999" s="565"/>
      <c r="H999" s="565"/>
      <c r="I999" s="565"/>
      <c r="J999" s="565"/>
      <c r="K999" s="575"/>
      <c r="L999" s="695" t="e">
        <f t="shared" si="1928"/>
        <v>#DIV/0!</v>
      </c>
      <c r="M999" s="166"/>
      <c r="N999" s="683"/>
      <c r="O999" s="565"/>
      <c r="P999" s="683"/>
      <c r="Q999" s="565"/>
      <c r="R999" s="683"/>
      <c r="S999" s="565"/>
      <c r="T999" s="683"/>
      <c r="U999" s="565"/>
      <c r="V999" s="565"/>
      <c r="W999" s="565"/>
      <c r="X999" s="565"/>
      <c r="Y999" s="565"/>
      <c r="Z999" s="565"/>
      <c r="AA999" s="565"/>
      <c r="AB999" s="565"/>
      <c r="AC999" s="565"/>
      <c r="AD999" s="683"/>
      <c r="AE999" s="166"/>
      <c r="AF999" s="695" t="e">
        <f t="shared" si="1929"/>
        <v>#DIV/0!</v>
      </c>
      <c r="AG999" s="166"/>
      <c r="AH999" s="683"/>
      <c r="AI999" s="565"/>
      <c r="AJ999" s="683"/>
      <c r="AK999" s="565"/>
      <c r="AL999" s="683"/>
      <c r="AM999" s="565"/>
      <c r="AN999" s="683"/>
      <c r="AO999" s="674"/>
      <c r="AP999" s="565"/>
      <c r="AQ999" s="683"/>
      <c r="AR999" s="575"/>
      <c r="AS999" s="695" t="e">
        <f t="shared" si="1930"/>
        <v>#DIV/0!</v>
      </c>
      <c r="AT999" s="166"/>
      <c r="AU999" s="695" t="e">
        <f t="shared" si="1955"/>
        <v>#DIV/0!</v>
      </c>
      <c r="AV999" s="565"/>
      <c r="AW999" s="695" t="e">
        <f t="shared" si="1956"/>
        <v>#DIV/0!</v>
      </c>
      <c r="AX999" s="166"/>
      <c r="AY999" s="683"/>
      <c r="AZ999" s="565"/>
      <c r="BA999" s="695" t="e">
        <f t="shared" si="1937"/>
        <v>#DIV/0!</v>
      </c>
      <c r="BB999" s="565"/>
      <c r="BC999" s="565"/>
      <c r="BD999" s="565"/>
      <c r="BE999" s="565"/>
      <c r="BF999" s="565"/>
      <c r="BG999" s="565"/>
      <c r="BH999" s="565"/>
      <c r="BI999" s="565"/>
      <c r="BJ999" s="565"/>
      <c r="BK999" s="565"/>
      <c r="BL999" s="565"/>
      <c r="BM999" s="565"/>
      <c r="BN999" s="565"/>
      <c r="BO999" s="565"/>
      <c r="BP999" s="565"/>
      <c r="BQ999" s="565"/>
      <c r="BR999" s="565"/>
      <c r="BS999" s="674">
        <v>851.6</v>
      </c>
      <c r="BT999" s="565"/>
      <c r="BU999" s="575">
        <f t="shared" si="1959"/>
        <v>851.6</v>
      </c>
      <c r="BV999" s="565"/>
      <c r="BW999" s="565"/>
      <c r="BX999" s="565"/>
      <c r="BY999" s="565"/>
      <c r="BZ999" s="565">
        <v>851.6</v>
      </c>
      <c r="CE999" s="695" t="e">
        <f t="shared" si="1958"/>
        <v>#DIV/0!</v>
      </c>
    </row>
    <row r="1000" spans="2:83" s="455" customFormat="1" ht="175.5" hidden="1" customHeight="1" x14ac:dyDescent="0.35">
      <c r="B1000" s="206">
        <v>4</v>
      </c>
      <c r="C1000" s="565" t="s">
        <v>461</v>
      </c>
      <c r="D1000" s="566"/>
      <c r="E1000" s="566"/>
      <c r="F1000" s="566"/>
      <c r="G1000" s="566"/>
      <c r="H1000" s="566"/>
      <c r="I1000" s="566"/>
      <c r="J1000" s="566"/>
      <c r="K1000" s="578"/>
      <c r="L1000" s="695" t="e">
        <f t="shared" si="1928"/>
        <v>#DIV/0!</v>
      </c>
      <c r="M1000" s="176"/>
      <c r="N1000" s="683"/>
      <c r="O1000" s="566"/>
      <c r="P1000" s="683"/>
      <c r="Q1000" s="566"/>
      <c r="R1000" s="683"/>
      <c r="S1000" s="566"/>
      <c r="T1000" s="683"/>
      <c r="U1000" s="566"/>
      <c r="V1000" s="566"/>
      <c r="W1000" s="566"/>
      <c r="X1000" s="566"/>
      <c r="Y1000" s="566"/>
      <c r="Z1000" s="566"/>
      <c r="AA1000" s="566"/>
      <c r="AB1000" s="566"/>
      <c r="AC1000" s="566"/>
      <c r="AD1000" s="683"/>
      <c r="AE1000" s="176"/>
      <c r="AF1000" s="695" t="e">
        <f t="shared" si="1929"/>
        <v>#DIV/0!</v>
      </c>
      <c r="AG1000" s="176"/>
      <c r="AH1000" s="683"/>
      <c r="AI1000" s="566"/>
      <c r="AJ1000" s="683"/>
      <c r="AK1000" s="566"/>
      <c r="AL1000" s="683"/>
      <c r="AM1000" s="566"/>
      <c r="AN1000" s="683"/>
      <c r="AO1000" s="677"/>
      <c r="AP1000" s="566"/>
      <c r="AQ1000" s="683"/>
      <c r="AR1000" s="578"/>
      <c r="AS1000" s="695" t="e">
        <f t="shared" si="1930"/>
        <v>#DIV/0!</v>
      </c>
      <c r="AT1000" s="176"/>
      <c r="AU1000" s="695" t="e">
        <f t="shared" si="1955"/>
        <v>#DIV/0!</v>
      </c>
      <c r="AV1000" s="566"/>
      <c r="AW1000" s="695" t="e">
        <f t="shared" si="1956"/>
        <v>#DIV/0!</v>
      </c>
      <c r="AX1000" s="176"/>
      <c r="AY1000" s="683"/>
      <c r="AZ1000" s="566"/>
      <c r="BA1000" s="695" t="e">
        <f t="shared" si="1937"/>
        <v>#DIV/0!</v>
      </c>
      <c r="BB1000" s="566"/>
      <c r="BC1000" s="566"/>
      <c r="BD1000" s="566"/>
      <c r="BE1000" s="566"/>
      <c r="BF1000" s="566"/>
      <c r="BG1000" s="566"/>
      <c r="BH1000" s="566"/>
      <c r="BI1000" s="566"/>
      <c r="BJ1000" s="566"/>
      <c r="BK1000" s="566"/>
      <c r="BL1000" s="566"/>
      <c r="BM1000" s="566"/>
      <c r="BN1000" s="566"/>
      <c r="BO1000" s="566"/>
      <c r="BP1000" s="566"/>
      <c r="BQ1000" s="566"/>
      <c r="BR1000" s="566"/>
      <c r="BS1000" s="674">
        <f>BS1001+BS1002</f>
        <v>1767</v>
      </c>
      <c r="BT1000" s="565"/>
      <c r="BU1000" s="575">
        <f t="shared" si="1959"/>
        <v>1767</v>
      </c>
      <c r="BV1000" s="566"/>
      <c r="BW1000" s="566"/>
      <c r="BX1000" s="566"/>
      <c r="BY1000" s="566"/>
      <c r="BZ1000" s="565">
        <f>BZ1001+BZ1002</f>
        <v>1767</v>
      </c>
      <c r="CE1000" s="695" t="e">
        <f t="shared" si="1958"/>
        <v>#DIV/0!</v>
      </c>
    </row>
    <row r="1001" spans="2:83" s="455" customFormat="1" ht="63" hidden="1" customHeight="1" x14ac:dyDescent="0.35">
      <c r="B1001" s="417"/>
      <c r="C1001" s="566" t="s">
        <v>32</v>
      </c>
      <c r="D1001" s="566"/>
      <c r="E1001" s="566"/>
      <c r="F1001" s="566"/>
      <c r="G1001" s="566"/>
      <c r="H1001" s="566"/>
      <c r="I1001" s="566"/>
      <c r="J1001" s="566"/>
      <c r="K1001" s="578"/>
      <c r="L1001" s="695" t="e">
        <f t="shared" si="1928"/>
        <v>#DIV/0!</v>
      </c>
      <c r="M1001" s="176"/>
      <c r="N1001" s="683"/>
      <c r="O1001" s="566"/>
      <c r="P1001" s="683"/>
      <c r="Q1001" s="566"/>
      <c r="R1001" s="683"/>
      <c r="S1001" s="566"/>
      <c r="T1001" s="683"/>
      <c r="U1001" s="566"/>
      <c r="V1001" s="566"/>
      <c r="W1001" s="566"/>
      <c r="X1001" s="566"/>
      <c r="Y1001" s="566"/>
      <c r="Z1001" s="566"/>
      <c r="AA1001" s="566"/>
      <c r="AB1001" s="566"/>
      <c r="AC1001" s="566"/>
      <c r="AD1001" s="683"/>
      <c r="AE1001" s="176"/>
      <c r="AF1001" s="695" t="e">
        <f t="shared" si="1929"/>
        <v>#DIV/0!</v>
      </c>
      <c r="AG1001" s="176"/>
      <c r="AH1001" s="683"/>
      <c r="AI1001" s="566"/>
      <c r="AJ1001" s="683"/>
      <c r="AK1001" s="566"/>
      <c r="AL1001" s="683"/>
      <c r="AM1001" s="566"/>
      <c r="AN1001" s="683"/>
      <c r="AO1001" s="569"/>
      <c r="AP1001" s="566"/>
      <c r="AQ1001" s="683"/>
      <c r="AR1001" s="578"/>
      <c r="AS1001" s="695" t="e">
        <f t="shared" si="1930"/>
        <v>#DIV/0!</v>
      </c>
      <c r="AT1001" s="176"/>
      <c r="AU1001" s="695" t="e">
        <f t="shared" si="1955"/>
        <v>#DIV/0!</v>
      </c>
      <c r="AV1001" s="566"/>
      <c r="AW1001" s="695" t="e">
        <f t="shared" si="1956"/>
        <v>#DIV/0!</v>
      </c>
      <c r="AX1001" s="176"/>
      <c r="AY1001" s="683"/>
      <c r="AZ1001" s="566"/>
      <c r="BA1001" s="695" t="e">
        <f t="shared" si="1937"/>
        <v>#DIV/0!</v>
      </c>
      <c r="BB1001" s="566"/>
      <c r="BC1001" s="566"/>
      <c r="BD1001" s="566"/>
      <c r="BE1001" s="566"/>
      <c r="BF1001" s="566"/>
      <c r="BG1001" s="566"/>
      <c r="BH1001" s="566"/>
      <c r="BI1001" s="566"/>
      <c r="BJ1001" s="566"/>
      <c r="BK1001" s="566"/>
      <c r="BL1001" s="566"/>
      <c r="BM1001" s="566"/>
      <c r="BN1001" s="566"/>
      <c r="BO1001" s="566"/>
      <c r="BP1001" s="566"/>
      <c r="BQ1001" s="566"/>
      <c r="BR1001" s="566"/>
      <c r="BS1001" s="677">
        <f>[15]TDSheet!$K$13</f>
        <v>989.5</v>
      </c>
      <c r="BT1001" s="566"/>
      <c r="BU1001" s="578">
        <f t="shared" si="1959"/>
        <v>989.5</v>
      </c>
      <c r="BV1001" s="566"/>
      <c r="BW1001" s="566"/>
      <c r="BX1001" s="566"/>
      <c r="BY1001" s="566"/>
      <c r="BZ1001" s="566">
        <f>[15]TDSheet!$K$13</f>
        <v>989.5</v>
      </c>
      <c r="CE1001" s="695" t="e">
        <f t="shared" si="1958"/>
        <v>#DIV/0!</v>
      </c>
    </row>
    <row r="1002" spans="2:83" s="455" customFormat="1" ht="63" hidden="1" customHeight="1" x14ac:dyDescent="0.35">
      <c r="B1002" s="417"/>
      <c r="C1002" s="565" t="s">
        <v>285</v>
      </c>
      <c r="D1002" s="566"/>
      <c r="E1002" s="566"/>
      <c r="F1002" s="566"/>
      <c r="G1002" s="566"/>
      <c r="H1002" s="566"/>
      <c r="I1002" s="566"/>
      <c r="J1002" s="566"/>
      <c r="K1002" s="578"/>
      <c r="L1002" s="695" t="e">
        <f t="shared" si="1928"/>
        <v>#DIV/0!</v>
      </c>
      <c r="M1002" s="176"/>
      <c r="N1002" s="683"/>
      <c r="O1002" s="566"/>
      <c r="P1002" s="683"/>
      <c r="Q1002" s="566"/>
      <c r="R1002" s="683"/>
      <c r="S1002" s="566"/>
      <c r="T1002" s="683"/>
      <c r="U1002" s="566"/>
      <c r="V1002" s="566"/>
      <c r="W1002" s="566"/>
      <c r="X1002" s="566"/>
      <c r="Y1002" s="566"/>
      <c r="Z1002" s="566"/>
      <c r="AA1002" s="566"/>
      <c r="AB1002" s="566"/>
      <c r="AC1002" s="566"/>
      <c r="AD1002" s="683"/>
      <c r="AE1002" s="176"/>
      <c r="AF1002" s="695" t="e">
        <f t="shared" si="1929"/>
        <v>#DIV/0!</v>
      </c>
      <c r="AG1002" s="176"/>
      <c r="AH1002" s="683"/>
      <c r="AI1002" s="566"/>
      <c r="AJ1002" s="683"/>
      <c r="AK1002" s="566"/>
      <c r="AL1002" s="683"/>
      <c r="AM1002" s="566"/>
      <c r="AN1002" s="683"/>
      <c r="AO1002" s="569"/>
      <c r="AP1002" s="566"/>
      <c r="AQ1002" s="683"/>
      <c r="AR1002" s="578"/>
      <c r="AS1002" s="695" t="e">
        <f t="shared" si="1930"/>
        <v>#DIV/0!</v>
      </c>
      <c r="AT1002" s="176"/>
      <c r="AU1002" s="695" t="e">
        <f t="shared" si="1955"/>
        <v>#DIV/0!</v>
      </c>
      <c r="AV1002" s="566"/>
      <c r="AW1002" s="695" t="e">
        <f t="shared" si="1956"/>
        <v>#DIV/0!</v>
      </c>
      <c r="AX1002" s="176"/>
      <c r="AY1002" s="683"/>
      <c r="AZ1002" s="566"/>
      <c r="BA1002" s="695" t="e">
        <f t="shared" si="1937"/>
        <v>#DIV/0!</v>
      </c>
      <c r="BB1002" s="566"/>
      <c r="BC1002" s="566"/>
      <c r="BD1002" s="566"/>
      <c r="BE1002" s="566"/>
      <c r="BF1002" s="566"/>
      <c r="BG1002" s="566"/>
      <c r="BH1002" s="566"/>
      <c r="BI1002" s="566"/>
      <c r="BJ1002" s="566"/>
      <c r="BK1002" s="566"/>
      <c r="BL1002" s="566"/>
      <c r="BM1002" s="566"/>
      <c r="BN1002" s="566"/>
      <c r="BO1002" s="566"/>
      <c r="BP1002" s="566"/>
      <c r="BQ1002" s="566"/>
      <c r="BR1002" s="566"/>
      <c r="BS1002" s="674">
        <v>777.5</v>
      </c>
      <c r="BT1002" s="565"/>
      <c r="BU1002" s="575">
        <f t="shared" si="1959"/>
        <v>777.5</v>
      </c>
      <c r="BV1002" s="566"/>
      <c r="BW1002" s="566"/>
      <c r="BX1002" s="566"/>
      <c r="BY1002" s="566"/>
      <c r="BZ1002" s="565">
        <v>777.5</v>
      </c>
      <c r="CE1002" s="695" t="e">
        <f t="shared" si="1958"/>
        <v>#DIV/0!</v>
      </c>
    </row>
    <row r="1003" spans="2:83" s="455" customFormat="1" ht="130.5" hidden="1" customHeight="1" x14ac:dyDescent="0.35">
      <c r="B1003" s="206">
        <v>5</v>
      </c>
      <c r="C1003" s="565" t="s">
        <v>462</v>
      </c>
      <c r="D1003" s="566"/>
      <c r="E1003" s="566"/>
      <c r="F1003" s="566"/>
      <c r="G1003" s="566"/>
      <c r="H1003" s="566"/>
      <c r="I1003" s="566"/>
      <c r="J1003" s="566"/>
      <c r="K1003" s="578"/>
      <c r="L1003" s="695" t="e">
        <f t="shared" si="1928"/>
        <v>#DIV/0!</v>
      </c>
      <c r="M1003" s="176"/>
      <c r="N1003" s="683"/>
      <c r="O1003" s="566"/>
      <c r="P1003" s="683"/>
      <c r="Q1003" s="566"/>
      <c r="R1003" s="683"/>
      <c r="S1003" s="566"/>
      <c r="T1003" s="683"/>
      <c r="U1003" s="566"/>
      <c r="V1003" s="566"/>
      <c r="W1003" s="566"/>
      <c r="X1003" s="566"/>
      <c r="Y1003" s="566"/>
      <c r="Z1003" s="566"/>
      <c r="AA1003" s="566"/>
      <c r="AB1003" s="566"/>
      <c r="AC1003" s="566"/>
      <c r="AD1003" s="683"/>
      <c r="AE1003" s="176"/>
      <c r="AF1003" s="695" t="e">
        <f t="shared" si="1929"/>
        <v>#DIV/0!</v>
      </c>
      <c r="AG1003" s="176"/>
      <c r="AH1003" s="683"/>
      <c r="AI1003" s="566"/>
      <c r="AJ1003" s="683"/>
      <c r="AK1003" s="566"/>
      <c r="AL1003" s="683"/>
      <c r="AM1003" s="566"/>
      <c r="AN1003" s="683"/>
      <c r="AO1003" s="569"/>
      <c r="AP1003" s="566"/>
      <c r="AQ1003" s="683"/>
      <c r="AR1003" s="578"/>
      <c r="AS1003" s="695" t="e">
        <f t="shared" si="1930"/>
        <v>#DIV/0!</v>
      </c>
      <c r="AT1003" s="176"/>
      <c r="AU1003" s="695" t="e">
        <f t="shared" si="1955"/>
        <v>#DIV/0!</v>
      </c>
      <c r="AV1003" s="566"/>
      <c r="AW1003" s="695" t="e">
        <f t="shared" si="1956"/>
        <v>#DIV/0!</v>
      </c>
      <c r="AX1003" s="176"/>
      <c r="AY1003" s="683"/>
      <c r="AZ1003" s="566"/>
      <c r="BA1003" s="695" t="e">
        <f t="shared" si="1937"/>
        <v>#DIV/0!</v>
      </c>
      <c r="BB1003" s="566"/>
      <c r="BC1003" s="566"/>
      <c r="BD1003" s="566"/>
      <c r="BE1003" s="566"/>
      <c r="BF1003" s="566"/>
      <c r="BG1003" s="566"/>
      <c r="BH1003" s="566"/>
      <c r="BI1003" s="566"/>
      <c r="BJ1003" s="566"/>
      <c r="BK1003" s="566"/>
      <c r="BL1003" s="566"/>
      <c r="BM1003" s="566"/>
      <c r="BN1003" s="566"/>
      <c r="BO1003" s="566"/>
      <c r="BP1003" s="566"/>
      <c r="BQ1003" s="566"/>
      <c r="BR1003" s="566"/>
      <c r="BS1003" s="674">
        <f>BS1004+BS1005</f>
        <v>2478.4</v>
      </c>
      <c r="BT1003" s="565"/>
      <c r="BU1003" s="575">
        <f t="shared" si="1959"/>
        <v>2478.4</v>
      </c>
      <c r="BV1003" s="566"/>
      <c r="BW1003" s="566"/>
      <c r="BX1003" s="566"/>
      <c r="BY1003" s="566"/>
      <c r="BZ1003" s="565">
        <f>BZ1004+BZ1005</f>
        <v>2478.4</v>
      </c>
      <c r="CE1003" s="695" t="e">
        <f t="shared" si="1958"/>
        <v>#DIV/0!</v>
      </c>
    </row>
    <row r="1004" spans="2:83" s="455" customFormat="1" ht="63" hidden="1" customHeight="1" x14ac:dyDescent="0.35">
      <c r="B1004" s="417"/>
      <c r="C1004" s="566" t="s">
        <v>32</v>
      </c>
      <c r="D1004" s="566"/>
      <c r="E1004" s="566"/>
      <c r="F1004" s="566"/>
      <c r="G1004" s="566"/>
      <c r="H1004" s="566"/>
      <c r="I1004" s="566"/>
      <c r="J1004" s="566"/>
      <c r="K1004" s="578"/>
      <c r="L1004" s="695" t="e">
        <f t="shared" si="1928"/>
        <v>#DIV/0!</v>
      </c>
      <c r="M1004" s="176"/>
      <c r="N1004" s="683"/>
      <c r="O1004" s="566"/>
      <c r="P1004" s="683"/>
      <c r="Q1004" s="566"/>
      <c r="R1004" s="683"/>
      <c r="S1004" s="566"/>
      <c r="T1004" s="683"/>
      <c r="U1004" s="566"/>
      <c r="V1004" s="566"/>
      <c r="W1004" s="566"/>
      <c r="X1004" s="566"/>
      <c r="Y1004" s="566"/>
      <c r="Z1004" s="566"/>
      <c r="AA1004" s="566"/>
      <c r="AB1004" s="566"/>
      <c r="AC1004" s="566"/>
      <c r="AD1004" s="683"/>
      <c r="AE1004" s="176"/>
      <c r="AF1004" s="695" t="e">
        <f t="shared" si="1929"/>
        <v>#DIV/0!</v>
      </c>
      <c r="AG1004" s="176"/>
      <c r="AH1004" s="683"/>
      <c r="AI1004" s="566"/>
      <c r="AJ1004" s="683"/>
      <c r="AK1004" s="566"/>
      <c r="AL1004" s="683"/>
      <c r="AM1004" s="566"/>
      <c r="AN1004" s="683"/>
      <c r="AO1004" s="569"/>
      <c r="AP1004" s="566"/>
      <c r="AQ1004" s="683"/>
      <c r="AR1004" s="578"/>
      <c r="AS1004" s="695" t="e">
        <f t="shared" si="1930"/>
        <v>#DIV/0!</v>
      </c>
      <c r="AT1004" s="176"/>
      <c r="AU1004" s="695" t="e">
        <f t="shared" si="1955"/>
        <v>#DIV/0!</v>
      </c>
      <c r="AV1004" s="566"/>
      <c r="AW1004" s="695" t="e">
        <f t="shared" si="1956"/>
        <v>#DIV/0!</v>
      </c>
      <c r="AX1004" s="176"/>
      <c r="AY1004" s="683"/>
      <c r="AZ1004" s="566"/>
      <c r="BA1004" s="695" t="e">
        <f t="shared" si="1937"/>
        <v>#DIV/0!</v>
      </c>
      <c r="BB1004" s="566"/>
      <c r="BC1004" s="566"/>
      <c r="BD1004" s="566"/>
      <c r="BE1004" s="566"/>
      <c r="BF1004" s="566"/>
      <c r="BG1004" s="566"/>
      <c r="BH1004" s="566"/>
      <c r="BI1004" s="566"/>
      <c r="BJ1004" s="566"/>
      <c r="BK1004" s="566"/>
      <c r="BL1004" s="566"/>
      <c r="BM1004" s="566"/>
      <c r="BN1004" s="566"/>
      <c r="BO1004" s="566"/>
      <c r="BP1004" s="566"/>
      <c r="BQ1004" s="566"/>
      <c r="BR1004" s="566"/>
      <c r="BS1004" s="677">
        <f>[15]TDSheet!$K$14</f>
        <v>1387.9</v>
      </c>
      <c r="BT1004" s="566"/>
      <c r="BU1004" s="578">
        <f t="shared" si="1959"/>
        <v>1387.9</v>
      </c>
      <c r="BV1004" s="566"/>
      <c r="BW1004" s="566"/>
      <c r="BX1004" s="566"/>
      <c r="BY1004" s="566"/>
      <c r="BZ1004" s="566">
        <f>[15]TDSheet!$K$14</f>
        <v>1387.9</v>
      </c>
      <c r="CE1004" s="695" t="e">
        <f t="shared" si="1958"/>
        <v>#DIV/0!</v>
      </c>
    </row>
    <row r="1005" spans="2:83" s="455" customFormat="1" ht="63" hidden="1" customHeight="1" x14ac:dyDescent="0.35">
      <c r="B1005" s="417"/>
      <c r="C1005" s="565" t="s">
        <v>285</v>
      </c>
      <c r="D1005" s="566"/>
      <c r="E1005" s="566"/>
      <c r="F1005" s="566"/>
      <c r="G1005" s="566"/>
      <c r="H1005" s="566"/>
      <c r="I1005" s="566"/>
      <c r="J1005" s="566"/>
      <c r="K1005" s="578"/>
      <c r="L1005" s="695" t="e">
        <f t="shared" si="1928"/>
        <v>#DIV/0!</v>
      </c>
      <c r="M1005" s="176"/>
      <c r="N1005" s="683"/>
      <c r="O1005" s="566"/>
      <c r="P1005" s="683"/>
      <c r="Q1005" s="566"/>
      <c r="R1005" s="683"/>
      <c r="S1005" s="566"/>
      <c r="T1005" s="683"/>
      <c r="U1005" s="566"/>
      <c r="V1005" s="566"/>
      <c r="W1005" s="566"/>
      <c r="X1005" s="566"/>
      <c r="Y1005" s="566"/>
      <c r="Z1005" s="566"/>
      <c r="AA1005" s="566"/>
      <c r="AB1005" s="566"/>
      <c r="AC1005" s="566"/>
      <c r="AD1005" s="683"/>
      <c r="AE1005" s="176"/>
      <c r="AF1005" s="695" t="e">
        <f t="shared" si="1929"/>
        <v>#DIV/0!</v>
      </c>
      <c r="AG1005" s="176"/>
      <c r="AH1005" s="683"/>
      <c r="AI1005" s="566"/>
      <c r="AJ1005" s="683"/>
      <c r="AK1005" s="566"/>
      <c r="AL1005" s="683"/>
      <c r="AM1005" s="566"/>
      <c r="AN1005" s="683"/>
      <c r="AO1005" s="569"/>
      <c r="AP1005" s="566"/>
      <c r="AQ1005" s="683"/>
      <c r="AR1005" s="578"/>
      <c r="AS1005" s="695" t="e">
        <f t="shared" si="1930"/>
        <v>#DIV/0!</v>
      </c>
      <c r="AT1005" s="176"/>
      <c r="AU1005" s="695" t="e">
        <f t="shared" si="1955"/>
        <v>#DIV/0!</v>
      </c>
      <c r="AV1005" s="566"/>
      <c r="AW1005" s="695" t="e">
        <f t="shared" si="1956"/>
        <v>#DIV/0!</v>
      </c>
      <c r="AX1005" s="176"/>
      <c r="AY1005" s="683"/>
      <c r="AZ1005" s="566"/>
      <c r="BA1005" s="695" t="e">
        <f t="shared" si="1937"/>
        <v>#DIV/0!</v>
      </c>
      <c r="BB1005" s="566"/>
      <c r="BC1005" s="566"/>
      <c r="BD1005" s="566"/>
      <c r="BE1005" s="566"/>
      <c r="BF1005" s="566"/>
      <c r="BG1005" s="566"/>
      <c r="BH1005" s="566"/>
      <c r="BI1005" s="566"/>
      <c r="BJ1005" s="566"/>
      <c r="BK1005" s="566"/>
      <c r="BL1005" s="566"/>
      <c r="BM1005" s="566"/>
      <c r="BN1005" s="566"/>
      <c r="BO1005" s="566"/>
      <c r="BP1005" s="566"/>
      <c r="BQ1005" s="566"/>
      <c r="BR1005" s="566"/>
      <c r="BS1005" s="674">
        <v>1090.5</v>
      </c>
      <c r="BT1005" s="565"/>
      <c r="BU1005" s="575">
        <f t="shared" si="1959"/>
        <v>1090.5</v>
      </c>
      <c r="BV1005" s="566"/>
      <c r="BW1005" s="566"/>
      <c r="BX1005" s="566"/>
      <c r="BY1005" s="566"/>
      <c r="BZ1005" s="565">
        <v>1090.5</v>
      </c>
      <c r="CE1005" s="695" t="e">
        <f t="shared" si="1958"/>
        <v>#DIV/0!</v>
      </c>
    </row>
    <row r="1006" spans="2:83" s="455" customFormat="1" ht="158.25" hidden="1" customHeight="1" x14ac:dyDescent="0.35">
      <c r="B1006" s="206">
        <v>6</v>
      </c>
      <c r="C1006" s="565" t="s">
        <v>463</v>
      </c>
      <c r="D1006" s="566"/>
      <c r="E1006" s="566"/>
      <c r="F1006" s="566"/>
      <c r="G1006" s="566"/>
      <c r="H1006" s="566"/>
      <c r="I1006" s="566"/>
      <c r="J1006" s="566"/>
      <c r="K1006" s="578"/>
      <c r="L1006" s="695" t="e">
        <f t="shared" si="1928"/>
        <v>#DIV/0!</v>
      </c>
      <c r="M1006" s="176"/>
      <c r="N1006" s="683"/>
      <c r="O1006" s="566"/>
      <c r="P1006" s="683"/>
      <c r="Q1006" s="566"/>
      <c r="R1006" s="683"/>
      <c r="S1006" s="566"/>
      <c r="T1006" s="683"/>
      <c r="U1006" s="566"/>
      <c r="V1006" s="566"/>
      <c r="W1006" s="566"/>
      <c r="X1006" s="566"/>
      <c r="Y1006" s="566"/>
      <c r="Z1006" s="566"/>
      <c r="AA1006" s="566"/>
      <c r="AB1006" s="566"/>
      <c r="AC1006" s="566"/>
      <c r="AD1006" s="683"/>
      <c r="AE1006" s="176"/>
      <c r="AF1006" s="695" t="e">
        <f t="shared" si="1929"/>
        <v>#DIV/0!</v>
      </c>
      <c r="AG1006" s="176"/>
      <c r="AH1006" s="683"/>
      <c r="AI1006" s="566"/>
      <c r="AJ1006" s="683"/>
      <c r="AK1006" s="566"/>
      <c r="AL1006" s="683"/>
      <c r="AM1006" s="566"/>
      <c r="AN1006" s="683"/>
      <c r="AO1006" s="569"/>
      <c r="AP1006" s="566"/>
      <c r="AQ1006" s="683"/>
      <c r="AR1006" s="578"/>
      <c r="AS1006" s="695" t="e">
        <f t="shared" si="1930"/>
        <v>#DIV/0!</v>
      </c>
      <c r="AT1006" s="176"/>
      <c r="AU1006" s="695" t="e">
        <f t="shared" si="1955"/>
        <v>#DIV/0!</v>
      </c>
      <c r="AV1006" s="566"/>
      <c r="AW1006" s="695" t="e">
        <f t="shared" si="1956"/>
        <v>#DIV/0!</v>
      </c>
      <c r="AX1006" s="176"/>
      <c r="AY1006" s="683"/>
      <c r="AZ1006" s="566"/>
      <c r="BA1006" s="695" t="e">
        <f t="shared" si="1937"/>
        <v>#DIV/0!</v>
      </c>
      <c r="BB1006" s="566"/>
      <c r="BC1006" s="566"/>
      <c r="BD1006" s="566"/>
      <c r="BE1006" s="566"/>
      <c r="BF1006" s="566"/>
      <c r="BG1006" s="566"/>
      <c r="BH1006" s="566"/>
      <c r="BI1006" s="566"/>
      <c r="BJ1006" s="566"/>
      <c r="BK1006" s="566"/>
      <c r="BL1006" s="566"/>
      <c r="BM1006" s="566"/>
      <c r="BN1006" s="566"/>
      <c r="BO1006" s="566"/>
      <c r="BP1006" s="566"/>
      <c r="BQ1006" s="566"/>
      <c r="BR1006" s="566"/>
      <c r="BS1006" s="674">
        <f>BS1007+BS1008</f>
        <v>1253.4000000000001</v>
      </c>
      <c r="BT1006" s="565"/>
      <c r="BU1006" s="575">
        <f t="shared" si="1959"/>
        <v>1253.4000000000001</v>
      </c>
      <c r="BV1006" s="566"/>
      <c r="BW1006" s="566"/>
      <c r="BX1006" s="566"/>
      <c r="BY1006" s="566"/>
      <c r="BZ1006" s="565">
        <f>BZ1007+BZ1008</f>
        <v>1253.4000000000001</v>
      </c>
      <c r="CE1006" s="695" t="e">
        <f t="shared" si="1958"/>
        <v>#DIV/0!</v>
      </c>
    </row>
    <row r="1007" spans="2:83" s="455" customFormat="1" ht="63" hidden="1" customHeight="1" x14ac:dyDescent="0.35">
      <c r="B1007" s="417"/>
      <c r="C1007" s="566" t="s">
        <v>32</v>
      </c>
      <c r="D1007" s="566"/>
      <c r="E1007" s="566"/>
      <c r="F1007" s="566"/>
      <c r="G1007" s="566"/>
      <c r="H1007" s="566"/>
      <c r="I1007" s="566"/>
      <c r="J1007" s="566"/>
      <c r="K1007" s="578"/>
      <c r="L1007" s="695" t="e">
        <f t="shared" si="1928"/>
        <v>#DIV/0!</v>
      </c>
      <c r="M1007" s="176"/>
      <c r="N1007" s="683"/>
      <c r="O1007" s="566"/>
      <c r="P1007" s="683"/>
      <c r="Q1007" s="566"/>
      <c r="R1007" s="683"/>
      <c r="S1007" s="566"/>
      <c r="T1007" s="683"/>
      <c r="U1007" s="566"/>
      <c r="V1007" s="566"/>
      <c r="W1007" s="566"/>
      <c r="X1007" s="566"/>
      <c r="Y1007" s="566"/>
      <c r="Z1007" s="566"/>
      <c r="AA1007" s="566"/>
      <c r="AB1007" s="566"/>
      <c r="AC1007" s="566"/>
      <c r="AD1007" s="683"/>
      <c r="AE1007" s="176"/>
      <c r="AF1007" s="695" t="e">
        <f t="shared" si="1929"/>
        <v>#DIV/0!</v>
      </c>
      <c r="AG1007" s="176"/>
      <c r="AH1007" s="683"/>
      <c r="AI1007" s="566"/>
      <c r="AJ1007" s="683"/>
      <c r="AK1007" s="566"/>
      <c r="AL1007" s="683"/>
      <c r="AM1007" s="566"/>
      <c r="AN1007" s="683"/>
      <c r="AO1007" s="569"/>
      <c r="AP1007" s="566"/>
      <c r="AQ1007" s="683"/>
      <c r="AR1007" s="578"/>
      <c r="AS1007" s="695" t="e">
        <f t="shared" si="1930"/>
        <v>#DIV/0!</v>
      </c>
      <c r="AT1007" s="176"/>
      <c r="AU1007" s="695" t="e">
        <f t="shared" si="1955"/>
        <v>#DIV/0!</v>
      </c>
      <c r="AV1007" s="566"/>
      <c r="AW1007" s="695" t="e">
        <f t="shared" si="1956"/>
        <v>#DIV/0!</v>
      </c>
      <c r="AX1007" s="176"/>
      <c r="AY1007" s="683"/>
      <c r="AZ1007" s="566"/>
      <c r="BA1007" s="695" t="e">
        <f t="shared" si="1937"/>
        <v>#DIV/0!</v>
      </c>
      <c r="BB1007" s="566"/>
      <c r="BC1007" s="566"/>
      <c r="BD1007" s="566"/>
      <c r="BE1007" s="566"/>
      <c r="BF1007" s="566"/>
      <c r="BG1007" s="566"/>
      <c r="BH1007" s="566"/>
      <c r="BI1007" s="566"/>
      <c r="BJ1007" s="566"/>
      <c r="BK1007" s="566"/>
      <c r="BL1007" s="566"/>
      <c r="BM1007" s="566"/>
      <c r="BN1007" s="566"/>
      <c r="BO1007" s="566"/>
      <c r="BP1007" s="566"/>
      <c r="BQ1007" s="566"/>
      <c r="BR1007" s="566"/>
      <c r="BS1007" s="677">
        <f>[15]TDSheet!$K$15</f>
        <v>701.9</v>
      </c>
      <c r="BT1007" s="566"/>
      <c r="BU1007" s="578">
        <f t="shared" si="1959"/>
        <v>701.9</v>
      </c>
      <c r="BV1007" s="566"/>
      <c r="BW1007" s="566"/>
      <c r="BX1007" s="566"/>
      <c r="BY1007" s="566"/>
      <c r="BZ1007" s="566">
        <f>[15]TDSheet!$K$15</f>
        <v>701.9</v>
      </c>
      <c r="CE1007" s="695" t="e">
        <f t="shared" si="1958"/>
        <v>#DIV/0!</v>
      </c>
    </row>
    <row r="1008" spans="2:83" s="455" customFormat="1" ht="63" hidden="1" customHeight="1" x14ac:dyDescent="0.35">
      <c r="B1008" s="417"/>
      <c r="C1008" s="565" t="s">
        <v>285</v>
      </c>
      <c r="D1008" s="566"/>
      <c r="E1008" s="566"/>
      <c r="F1008" s="566"/>
      <c r="G1008" s="566"/>
      <c r="H1008" s="566"/>
      <c r="I1008" s="566"/>
      <c r="J1008" s="566"/>
      <c r="K1008" s="578"/>
      <c r="L1008" s="695" t="e">
        <f t="shared" si="1928"/>
        <v>#DIV/0!</v>
      </c>
      <c r="M1008" s="176"/>
      <c r="N1008" s="683"/>
      <c r="O1008" s="566"/>
      <c r="P1008" s="683"/>
      <c r="Q1008" s="566"/>
      <c r="R1008" s="683"/>
      <c r="S1008" s="566"/>
      <c r="T1008" s="683"/>
      <c r="U1008" s="566"/>
      <c r="V1008" s="566"/>
      <c r="W1008" s="566"/>
      <c r="X1008" s="566"/>
      <c r="Y1008" s="566"/>
      <c r="Z1008" s="566"/>
      <c r="AA1008" s="566"/>
      <c r="AB1008" s="566"/>
      <c r="AC1008" s="566"/>
      <c r="AD1008" s="683"/>
      <c r="AE1008" s="176"/>
      <c r="AF1008" s="695" t="e">
        <f t="shared" si="1929"/>
        <v>#DIV/0!</v>
      </c>
      <c r="AG1008" s="176"/>
      <c r="AH1008" s="683"/>
      <c r="AI1008" s="566"/>
      <c r="AJ1008" s="683"/>
      <c r="AK1008" s="566"/>
      <c r="AL1008" s="683"/>
      <c r="AM1008" s="566"/>
      <c r="AN1008" s="683"/>
      <c r="AO1008" s="569"/>
      <c r="AP1008" s="566"/>
      <c r="AQ1008" s="683"/>
      <c r="AR1008" s="578"/>
      <c r="AS1008" s="695" t="e">
        <f t="shared" si="1930"/>
        <v>#DIV/0!</v>
      </c>
      <c r="AT1008" s="176"/>
      <c r="AU1008" s="695" t="e">
        <f t="shared" si="1955"/>
        <v>#DIV/0!</v>
      </c>
      <c r="AV1008" s="566"/>
      <c r="AW1008" s="695" t="e">
        <f t="shared" si="1956"/>
        <v>#DIV/0!</v>
      </c>
      <c r="AX1008" s="176"/>
      <c r="AY1008" s="683"/>
      <c r="AZ1008" s="566"/>
      <c r="BA1008" s="695" t="e">
        <f t="shared" si="1937"/>
        <v>#DIV/0!</v>
      </c>
      <c r="BB1008" s="566"/>
      <c r="BC1008" s="566"/>
      <c r="BD1008" s="566"/>
      <c r="BE1008" s="566"/>
      <c r="BF1008" s="566"/>
      <c r="BG1008" s="566"/>
      <c r="BH1008" s="566"/>
      <c r="BI1008" s="566"/>
      <c r="BJ1008" s="566"/>
      <c r="BK1008" s="566"/>
      <c r="BL1008" s="566"/>
      <c r="BM1008" s="566"/>
      <c r="BN1008" s="566"/>
      <c r="BO1008" s="566"/>
      <c r="BP1008" s="566"/>
      <c r="BQ1008" s="566"/>
      <c r="BR1008" s="566"/>
      <c r="BS1008" s="674">
        <v>551.5</v>
      </c>
      <c r="BT1008" s="565"/>
      <c r="BU1008" s="575">
        <f t="shared" si="1959"/>
        <v>551.5</v>
      </c>
      <c r="BV1008" s="566"/>
      <c r="BW1008" s="566"/>
      <c r="BX1008" s="566"/>
      <c r="BY1008" s="566"/>
      <c r="BZ1008" s="565">
        <v>551.5</v>
      </c>
      <c r="CE1008" s="695" t="e">
        <f t="shared" si="1958"/>
        <v>#DIV/0!</v>
      </c>
    </row>
    <row r="1009" spans="2:83" s="455" customFormat="1" ht="121.5" hidden="1" customHeight="1" x14ac:dyDescent="0.35">
      <c r="B1009" s="206">
        <v>7</v>
      </c>
      <c r="C1009" s="565" t="s">
        <v>464</v>
      </c>
      <c r="D1009" s="566"/>
      <c r="E1009" s="566"/>
      <c r="F1009" s="566"/>
      <c r="G1009" s="566"/>
      <c r="H1009" s="566"/>
      <c r="I1009" s="566"/>
      <c r="J1009" s="566"/>
      <c r="K1009" s="578"/>
      <c r="L1009" s="695" t="e">
        <f t="shared" si="1928"/>
        <v>#DIV/0!</v>
      </c>
      <c r="M1009" s="176"/>
      <c r="N1009" s="683"/>
      <c r="O1009" s="566"/>
      <c r="P1009" s="683"/>
      <c r="Q1009" s="566"/>
      <c r="R1009" s="683"/>
      <c r="S1009" s="566"/>
      <c r="T1009" s="683"/>
      <c r="U1009" s="566"/>
      <c r="V1009" s="566"/>
      <c r="W1009" s="566"/>
      <c r="X1009" s="566"/>
      <c r="Y1009" s="566"/>
      <c r="Z1009" s="566"/>
      <c r="AA1009" s="566"/>
      <c r="AB1009" s="566"/>
      <c r="AC1009" s="566"/>
      <c r="AD1009" s="683"/>
      <c r="AE1009" s="176"/>
      <c r="AF1009" s="695" t="e">
        <f t="shared" si="1929"/>
        <v>#DIV/0!</v>
      </c>
      <c r="AG1009" s="176"/>
      <c r="AH1009" s="683"/>
      <c r="AI1009" s="566"/>
      <c r="AJ1009" s="683"/>
      <c r="AK1009" s="566"/>
      <c r="AL1009" s="683"/>
      <c r="AM1009" s="566"/>
      <c r="AN1009" s="683"/>
      <c r="AO1009" s="569"/>
      <c r="AP1009" s="566"/>
      <c r="AQ1009" s="683"/>
      <c r="AR1009" s="578"/>
      <c r="AS1009" s="695" t="e">
        <f t="shared" si="1930"/>
        <v>#DIV/0!</v>
      </c>
      <c r="AT1009" s="176"/>
      <c r="AU1009" s="695" t="e">
        <f t="shared" si="1955"/>
        <v>#DIV/0!</v>
      </c>
      <c r="AV1009" s="566"/>
      <c r="AW1009" s="695" t="e">
        <f t="shared" si="1956"/>
        <v>#DIV/0!</v>
      </c>
      <c r="AX1009" s="176"/>
      <c r="AY1009" s="683"/>
      <c r="AZ1009" s="566"/>
      <c r="BA1009" s="695" t="e">
        <f t="shared" si="1937"/>
        <v>#DIV/0!</v>
      </c>
      <c r="BB1009" s="566"/>
      <c r="BC1009" s="566"/>
      <c r="BD1009" s="566"/>
      <c r="BE1009" s="566"/>
      <c r="BF1009" s="566"/>
      <c r="BG1009" s="566"/>
      <c r="BH1009" s="566"/>
      <c r="BI1009" s="566"/>
      <c r="BJ1009" s="566"/>
      <c r="BK1009" s="566"/>
      <c r="BL1009" s="566"/>
      <c r="BM1009" s="566"/>
      <c r="BN1009" s="566"/>
      <c r="BO1009" s="566"/>
      <c r="BP1009" s="566"/>
      <c r="BQ1009" s="566"/>
      <c r="BR1009" s="566"/>
      <c r="BS1009" s="674">
        <f>BS1010+BS1011</f>
        <v>4692.1000000000004</v>
      </c>
      <c r="BT1009" s="565"/>
      <c r="BU1009" s="575">
        <f t="shared" si="1959"/>
        <v>4692.1000000000004</v>
      </c>
      <c r="BV1009" s="566"/>
      <c r="BW1009" s="566"/>
      <c r="BX1009" s="566"/>
      <c r="BY1009" s="566"/>
      <c r="BZ1009" s="565">
        <f>BZ1010+BZ1011</f>
        <v>4692.1000000000004</v>
      </c>
      <c r="CE1009" s="695" t="e">
        <f t="shared" si="1958"/>
        <v>#DIV/0!</v>
      </c>
    </row>
    <row r="1010" spans="2:83" s="455" customFormat="1" ht="60" hidden="1" customHeight="1" x14ac:dyDescent="0.35">
      <c r="B1010" s="206"/>
      <c r="C1010" s="566" t="s">
        <v>32</v>
      </c>
      <c r="D1010" s="566"/>
      <c r="E1010" s="566"/>
      <c r="F1010" s="566"/>
      <c r="G1010" s="566"/>
      <c r="H1010" s="566"/>
      <c r="I1010" s="566"/>
      <c r="J1010" s="566"/>
      <c r="K1010" s="578"/>
      <c r="L1010" s="695" t="e">
        <f t="shared" si="1928"/>
        <v>#DIV/0!</v>
      </c>
      <c r="M1010" s="176"/>
      <c r="N1010" s="683"/>
      <c r="O1010" s="566"/>
      <c r="P1010" s="683"/>
      <c r="Q1010" s="566"/>
      <c r="R1010" s="683"/>
      <c r="S1010" s="566"/>
      <c r="T1010" s="683"/>
      <c r="U1010" s="566"/>
      <c r="V1010" s="566"/>
      <c r="W1010" s="566"/>
      <c r="X1010" s="566"/>
      <c r="Y1010" s="566"/>
      <c r="Z1010" s="566"/>
      <c r="AA1010" s="566"/>
      <c r="AB1010" s="566"/>
      <c r="AC1010" s="566"/>
      <c r="AD1010" s="683"/>
      <c r="AE1010" s="176"/>
      <c r="AF1010" s="695" t="e">
        <f t="shared" si="1929"/>
        <v>#DIV/0!</v>
      </c>
      <c r="AG1010" s="176"/>
      <c r="AH1010" s="683"/>
      <c r="AI1010" s="566"/>
      <c r="AJ1010" s="683"/>
      <c r="AK1010" s="566"/>
      <c r="AL1010" s="683"/>
      <c r="AM1010" s="566"/>
      <c r="AN1010" s="683"/>
      <c r="AO1010" s="569"/>
      <c r="AP1010" s="566"/>
      <c r="AQ1010" s="683"/>
      <c r="AR1010" s="578"/>
      <c r="AS1010" s="695" t="e">
        <f t="shared" si="1930"/>
        <v>#DIV/0!</v>
      </c>
      <c r="AT1010" s="176"/>
      <c r="AU1010" s="695" t="e">
        <f t="shared" si="1955"/>
        <v>#DIV/0!</v>
      </c>
      <c r="AV1010" s="566"/>
      <c r="AW1010" s="695" t="e">
        <f t="shared" si="1956"/>
        <v>#DIV/0!</v>
      </c>
      <c r="AX1010" s="176"/>
      <c r="AY1010" s="683"/>
      <c r="AZ1010" s="566"/>
      <c r="BA1010" s="695" t="e">
        <f t="shared" si="1937"/>
        <v>#DIV/0!</v>
      </c>
      <c r="BB1010" s="566"/>
      <c r="BC1010" s="566"/>
      <c r="BD1010" s="566"/>
      <c r="BE1010" s="566"/>
      <c r="BF1010" s="566"/>
      <c r="BG1010" s="566"/>
      <c r="BH1010" s="566"/>
      <c r="BI1010" s="566"/>
      <c r="BJ1010" s="566"/>
      <c r="BK1010" s="566"/>
      <c r="BL1010" s="566"/>
      <c r="BM1010" s="566"/>
      <c r="BN1010" s="566"/>
      <c r="BO1010" s="566"/>
      <c r="BP1010" s="566"/>
      <c r="BQ1010" s="566"/>
      <c r="BR1010" s="566"/>
      <c r="BS1010" s="677">
        <f>[15]TDSheet!$K$16</f>
        <v>2627.6</v>
      </c>
      <c r="BT1010" s="566"/>
      <c r="BU1010" s="578">
        <f t="shared" si="1959"/>
        <v>2627.6</v>
      </c>
      <c r="BV1010" s="566"/>
      <c r="BW1010" s="566"/>
      <c r="BX1010" s="566"/>
      <c r="BY1010" s="566"/>
      <c r="BZ1010" s="566">
        <f>[15]TDSheet!$K$16</f>
        <v>2627.6</v>
      </c>
      <c r="CE1010" s="695" t="e">
        <f t="shared" si="1958"/>
        <v>#DIV/0!</v>
      </c>
    </row>
    <row r="1011" spans="2:83" s="455" customFormat="1" ht="54" hidden="1" customHeight="1" x14ac:dyDescent="0.35">
      <c r="B1011" s="206"/>
      <c r="C1011" s="565" t="s">
        <v>285</v>
      </c>
      <c r="D1011" s="566"/>
      <c r="E1011" s="566"/>
      <c r="F1011" s="566"/>
      <c r="G1011" s="566"/>
      <c r="H1011" s="566"/>
      <c r="I1011" s="566"/>
      <c r="J1011" s="566"/>
      <c r="K1011" s="578"/>
      <c r="L1011" s="695" t="e">
        <f t="shared" si="1928"/>
        <v>#DIV/0!</v>
      </c>
      <c r="M1011" s="176"/>
      <c r="N1011" s="683"/>
      <c r="O1011" s="566"/>
      <c r="P1011" s="683"/>
      <c r="Q1011" s="566"/>
      <c r="R1011" s="683"/>
      <c r="S1011" s="566"/>
      <c r="T1011" s="683"/>
      <c r="U1011" s="566"/>
      <c r="V1011" s="566"/>
      <c r="W1011" s="566"/>
      <c r="X1011" s="566"/>
      <c r="Y1011" s="566"/>
      <c r="Z1011" s="566"/>
      <c r="AA1011" s="566"/>
      <c r="AB1011" s="566"/>
      <c r="AC1011" s="566"/>
      <c r="AD1011" s="683"/>
      <c r="AE1011" s="176"/>
      <c r="AF1011" s="695" t="e">
        <f t="shared" si="1929"/>
        <v>#DIV/0!</v>
      </c>
      <c r="AG1011" s="176"/>
      <c r="AH1011" s="683"/>
      <c r="AI1011" s="566"/>
      <c r="AJ1011" s="683"/>
      <c r="AK1011" s="566"/>
      <c r="AL1011" s="683"/>
      <c r="AM1011" s="566"/>
      <c r="AN1011" s="683"/>
      <c r="AO1011" s="569"/>
      <c r="AP1011" s="566"/>
      <c r="AQ1011" s="683"/>
      <c r="AR1011" s="578"/>
      <c r="AS1011" s="695" t="e">
        <f t="shared" si="1930"/>
        <v>#DIV/0!</v>
      </c>
      <c r="AT1011" s="176"/>
      <c r="AU1011" s="695" t="e">
        <f t="shared" si="1955"/>
        <v>#DIV/0!</v>
      </c>
      <c r="AV1011" s="566"/>
      <c r="AW1011" s="695" t="e">
        <f t="shared" si="1956"/>
        <v>#DIV/0!</v>
      </c>
      <c r="AX1011" s="176"/>
      <c r="AY1011" s="683"/>
      <c r="AZ1011" s="566"/>
      <c r="BA1011" s="695" t="e">
        <f t="shared" si="1937"/>
        <v>#DIV/0!</v>
      </c>
      <c r="BB1011" s="566"/>
      <c r="BC1011" s="566"/>
      <c r="BD1011" s="566"/>
      <c r="BE1011" s="566"/>
      <c r="BF1011" s="566"/>
      <c r="BG1011" s="566"/>
      <c r="BH1011" s="566"/>
      <c r="BI1011" s="566"/>
      <c r="BJ1011" s="566"/>
      <c r="BK1011" s="566"/>
      <c r="BL1011" s="566"/>
      <c r="BM1011" s="566"/>
      <c r="BN1011" s="566"/>
      <c r="BO1011" s="566"/>
      <c r="BP1011" s="566"/>
      <c r="BQ1011" s="566"/>
      <c r="BR1011" s="566"/>
      <c r="BS1011" s="674">
        <v>2064.5</v>
      </c>
      <c r="BT1011" s="565"/>
      <c r="BU1011" s="575">
        <f t="shared" si="1959"/>
        <v>2064.5</v>
      </c>
      <c r="BV1011" s="566"/>
      <c r="BW1011" s="566"/>
      <c r="BX1011" s="566"/>
      <c r="BY1011" s="566"/>
      <c r="BZ1011" s="565">
        <v>2064.5</v>
      </c>
      <c r="CE1011" s="695" t="e">
        <f t="shared" si="1958"/>
        <v>#DIV/0!</v>
      </c>
    </row>
    <row r="1012" spans="2:83" s="455" customFormat="1" ht="165.75" hidden="1" customHeight="1" x14ac:dyDescent="0.35">
      <c r="B1012" s="206" t="s">
        <v>12</v>
      </c>
      <c r="C1012" s="565" t="s">
        <v>465</v>
      </c>
      <c r="D1012" s="566"/>
      <c r="E1012" s="566"/>
      <c r="F1012" s="566"/>
      <c r="G1012" s="566"/>
      <c r="H1012" s="566"/>
      <c r="I1012" s="566"/>
      <c r="J1012" s="566"/>
      <c r="K1012" s="578"/>
      <c r="L1012" s="695" t="e">
        <f t="shared" ref="L1012:L1024" si="1960">K1012/D1012</f>
        <v>#DIV/0!</v>
      </c>
      <c r="M1012" s="176"/>
      <c r="N1012" s="683"/>
      <c r="O1012" s="566"/>
      <c r="P1012" s="683"/>
      <c r="Q1012" s="566"/>
      <c r="R1012" s="683"/>
      <c r="S1012" s="566"/>
      <c r="T1012" s="683"/>
      <c r="U1012" s="566"/>
      <c r="V1012" s="566"/>
      <c r="W1012" s="566"/>
      <c r="X1012" s="566"/>
      <c r="Y1012" s="566"/>
      <c r="Z1012" s="566"/>
      <c r="AA1012" s="566"/>
      <c r="AB1012" s="566"/>
      <c r="AC1012" s="566"/>
      <c r="AD1012" s="683"/>
      <c r="AE1012" s="176"/>
      <c r="AF1012" s="695" t="e">
        <f t="shared" ref="AF1012:AF1024" si="1961">AE1012/D1012</f>
        <v>#DIV/0!</v>
      </c>
      <c r="AG1012" s="176"/>
      <c r="AH1012" s="683"/>
      <c r="AI1012" s="566"/>
      <c r="AJ1012" s="683"/>
      <c r="AK1012" s="566"/>
      <c r="AL1012" s="683"/>
      <c r="AM1012" s="566"/>
      <c r="AN1012" s="683"/>
      <c r="AO1012" s="569"/>
      <c r="AP1012" s="566"/>
      <c r="AQ1012" s="683"/>
      <c r="AR1012" s="578"/>
      <c r="AS1012" s="695" t="e">
        <f t="shared" ref="AS1012:AS1024" si="1962">AR1012/D1012</f>
        <v>#DIV/0!</v>
      </c>
      <c r="AT1012" s="176"/>
      <c r="AU1012" s="695" t="e">
        <f t="shared" ref="AU1012:AU1024" si="1963">AT1012/E1012</f>
        <v>#DIV/0!</v>
      </c>
      <c r="AV1012" s="566"/>
      <c r="AW1012" s="695" t="e">
        <f t="shared" ref="AW1012:AW1024" si="1964">AV1012/F1012</f>
        <v>#DIV/0!</v>
      </c>
      <c r="AX1012" s="176"/>
      <c r="AY1012" s="683"/>
      <c r="AZ1012" s="566"/>
      <c r="BA1012" s="695" t="e">
        <f t="shared" ref="BA1012:BA1024" si="1965">AZ1012/H1012</f>
        <v>#DIV/0!</v>
      </c>
      <c r="BB1012" s="566"/>
      <c r="BC1012" s="566"/>
      <c r="BD1012" s="566"/>
      <c r="BE1012" s="566"/>
      <c r="BF1012" s="566"/>
      <c r="BG1012" s="566"/>
      <c r="BH1012" s="566"/>
      <c r="BI1012" s="566"/>
      <c r="BJ1012" s="566"/>
      <c r="BK1012" s="566"/>
      <c r="BL1012" s="566"/>
      <c r="BM1012" s="566"/>
      <c r="BN1012" s="566"/>
      <c r="BO1012" s="566"/>
      <c r="BP1012" s="566"/>
      <c r="BQ1012" s="566"/>
      <c r="BR1012" s="566"/>
      <c r="BS1012" s="674">
        <f>BS1013+BS1014</f>
        <v>10798.599999999999</v>
      </c>
      <c r="BT1012" s="565"/>
      <c r="BU1012" s="575">
        <f t="shared" si="1959"/>
        <v>10798.599999999999</v>
      </c>
      <c r="BV1012" s="566"/>
      <c r="BW1012" s="566"/>
      <c r="BX1012" s="566"/>
      <c r="BY1012" s="566"/>
      <c r="BZ1012" s="565">
        <f>BZ1013+BZ1014</f>
        <v>10798.599999999999</v>
      </c>
      <c r="CE1012" s="695" t="e">
        <f t="shared" si="1958"/>
        <v>#DIV/0!</v>
      </c>
    </row>
    <row r="1013" spans="2:83" s="455" customFormat="1" ht="62.25" hidden="1" customHeight="1" x14ac:dyDescent="0.35">
      <c r="B1013" s="206"/>
      <c r="C1013" s="566" t="s">
        <v>32</v>
      </c>
      <c r="D1013" s="566"/>
      <c r="E1013" s="566"/>
      <c r="F1013" s="566"/>
      <c r="G1013" s="566"/>
      <c r="H1013" s="566"/>
      <c r="I1013" s="566"/>
      <c r="J1013" s="566"/>
      <c r="K1013" s="578"/>
      <c r="L1013" s="695" t="e">
        <f t="shared" si="1960"/>
        <v>#DIV/0!</v>
      </c>
      <c r="M1013" s="176"/>
      <c r="N1013" s="683"/>
      <c r="O1013" s="566"/>
      <c r="P1013" s="683"/>
      <c r="Q1013" s="566"/>
      <c r="R1013" s="683"/>
      <c r="S1013" s="566"/>
      <c r="T1013" s="683"/>
      <c r="U1013" s="566"/>
      <c r="V1013" s="566"/>
      <c r="W1013" s="566"/>
      <c r="X1013" s="566"/>
      <c r="Y1013" s="566"/>
      <c r="Z1013" s="566"/>
      <c r="AA1013" s="566"/>
      <c r="AB1013" s="566"/>
      <c r="AC1013" s="566"/>
      <c r="AD1013" s="683"/>
      <c r="AE1013" s="176"/>
      <c r="AF1013" s="695" t="e">
        <f t="shared" si="1961"/>
        <v>#DIV/0!</v>
      </c>
      <c r="AG1013" s="176"/>
      <c r="AH1013" s="683"/>
      <c r="AI1013" s="566"/>
      <c r="AJ1013" s="683"/>
      <c r="AK1013" s="566"/>
      <c r="AL1013" s="683"/>
      <c r="AM1013" s="566"/>
      <c r="AN1013" s="683"/>
      <c r="AO1013" s="569"/>
      <c r="AP1013" s="566"/>
      <c r="AQ1013" s="683"/>
      <c r="AR1013" s="578"/>
      <c r="AS1013" s="695" t="e">
        <f t="shared" si="1962"/>
        <v>#DIV/0!</v>
      </c>
      <c r="AT1013" s="176"/>
      <c r="AU1013" s="695" t="e">
        <f t="shared" si="1963"/>
        <v>#DIV/0!</v>
      </c>
      <c r="AV1013" s="566"/>
      <c r="AW1013" s="695" t="e">
        <f t="shared" si="1964"/>
        <v>#DIV/0!</v>
      </c>
      <c r="AX1013" s="176"/>
      <c r="AY1013" s="683"/>
      <c r="AZ1013" s="566"/>
      <c r="BA1013" s="695" t="e">
        <f t="shared" si="1965"/>
        <v>#DIV/0!</v>
      </c>
      <c r="BB1013" s="566"/>
      <c r="BC1013" s="566"/>
      <c r="BD1013" s="566"/>
      <c r="BE1013" s="566"/>
      <c r="BF1013" s="566"/>
      <c r="BG1013" s="566"/>
      <c r="BH1013" s="566"/>
      <c r="BI1013" s="566"/>
      <c r="BJ1013" s="566"/>
      <c r="BK1013" s="566"/>
      <c r="BL1013" s="566"/>
      <c r="BM1013" s="566"/>
      <c r="BN1013" s="566"/>
      <c r="BO1013" s="566"/>
      <c r="BP1013" s="566"/>
      <c r="BQ1013" s="566"/>
      <c r="BR1013" s="566"/>
      <c r="BS1013" s="677">
        <f>[15]TDSheet!$K$17</f>
        <v>6047.2</v>
      </c>
      <c r="BT1013" s="566"/>
      <c r="BU1013" s="578">
        <f t="shared" si="1959"/>
        <v>6047.2</v>
      </c>
      <c r="BV1013" s="566"/>
      <c r="BW1013" s="566"/>
      <c r="BX1013" s="566"/>
      <c r="BY1013" s="566"/>
      <c r="BZ1013" s="566">
        <f>[15]TDSheet!$K$17</f>
        <v>6047.2</v>
      </c>
      <c r="CE1013" s="695" t="e">
        <f t="shared" si="1958"/>
        <v>#DIV/0!</v>
      </c>
    </row>
    <row r="1014" spans="2:83" s="455" customFormat="1" ht="48" hidden="1" customHeight="1" x14ac:dyDescent="0.35">
      <c r="B1014" s="206"/>
      <c r="C1014" s="565" t="s">
        <v>285</v>
      </c>
      <c r="D1014" s="566"/>
      <c r="E1014" s="566"/>
      <c r="F1014" s="566"/>
      <c r="G1014" s="566"/>
      <c r="H1014" s="566"/>
      <c r="I1014" s="566"/>
      <c r="J1014" s="566"/>
      <c r="K1014" s="578"/>
      <c r="L1014" s="695" t="e">
        <f t="shared" si="1960"/>
        <v>#DIV/0!</v>
      </c>
      <c r="M1014" s="176"/>
      <c r="N1014" s="683"/>
      <c r="O1014" s="566"/>
      <c r="P1014" s="683"/>
      <c r="Q1014" s="566"/>
      <c r="R1014" s="683"/>
      <c r="S1014" s="566"/>
      <c r="T1014" s="683"/>
      <c r="U1014" s="566"/>
      <c r="V1014" s="566"/>
      <c r="W1014" s="566"/>
      <c r="X1014" s="566"/>
      <c r="Y1014" s="566"/>
      <c r="Z1014" s="566"/>
      <c r="AA1014" s="566"/>
      <c r="AB1014" s="566"/>
      <c r="AC1014" s="566"/>
      <c r="AD1014" s="683"/>
      <c r="AE1014" s="176"/>
      <c r="AF1014" s="695" t="e">
        <f t="shared" si="1961"/>
        <v>#DIV/0!</v>
      </c>
      <c r="AG1014" s="176"/>
      <c r="AH1014" s="683"/>
      <c r="AI1014" s="566"/>
      <c r="AJ1014" s="683"/>
      <c r="AK1014" s="566"/>
      <c r="AL1014" s="683"/>
      <c r="AM1014" s="566"/>
      <c r="AN1014" s="683"/>
      <c r="AO1014" s="569"/>
      <c r="AP1014" s="566"/>
      <c r="AQ1014" s="683"/>
      <c r="AR1014" s="578"/>
      <c r="AS1014" s="695" t="e">
        <f t="shared" si="1962"/>
        <v>#DIV/0!</v>
      </c>
      <c r="AT1014" s="176"/>
      <c r="AU1014" s="695" t="e">
        <f t="shared" si="1963"/>
        <v>#DIV/0!</v>
      </c>
      <c r="AV1014" s="566"/>
      <c r="AW1014" s="695" t="e">
        <f t="shared" si="1964"/>
        <v>#DIV/0!</v>
      </c>
      <c r="AX1014" s="176"/>
      <c r="AY1014" s="683"/>
      <c r="AZ1014" s="566"/>
      <c r="BA1014" s="695" t="e">
        <f t="shared" si="1965"/>
        <v>#DIV/0!</v>
      </c>
      <c r="BB1014" s="566"/>
      <c r="BC1014" s="566"/>
      <c r="BD1014" s="566"/>
      <c r="BE1014" s="566"/>
      <c r="BF1014" s="566"/>
      <c r="BG1014" s="566"/>
      <c r="BH1014" s="566"/>
      <c r="BI1014" s="566"/>
      <c r="BJ1014" s="566"/>
      <c r="BK1014" s="566"/>
      <c r="BL1014" s="566"/>
      <c r="BM1014" s="566"/>
      <c r="BN1014" s="566"/>
      <c r="BO1014" s="566"/>
      <c r="BP1014" s="566"/>
      <c r="BQ1014" s="566"/>
      <c r="BR1014" s="566"/>
      <c r="BS1014" s="674">
        <v>4751.3999999999996</v>
      </c>
      <c r="BT1014" s="565"/>
      <c r="BU1014" s="575">
        <f t="shared" si="1959"/>
        <v>4751.3999999999996</v>
      </c>
      <c r="BV1014" s="566"/>
      <c r="BW1014" s="566"/>
      <c r="BX1014" s="566"/>
      <c r="BY1014" s="566"/>
      <c r="BZ1014" s="565">
        <v>4751.3999999999996</v>
      </c>
      <c r="CE1014" s="695" t="e">
        <f t="shared" si="1958"/>
        <v>#DIV/0!</v>
      </c>
    </row>
    <row r="1015" spans="2:83" s="455" customFormat="1" ht="198.75" hidden="1" customHeight="1" x14ac:dyDescent="0.35">
      <c r="B1015" s="206" t="s">
        <v>13</v>
      </c>
      <c r="C1015" s="565" t="s">
        <v>466</v>
      </c>
      <c r="D1015" s="566"/>
      <c r="E1015" s="566"/>
      <c r="F1015" s="566"/>
      <c r="G1015" s="566"/>
      <c r="H1015" s="566"/>
      <c r="I1015" s="566"/>
      <c r="J1015" s="566"/>
      <c r="K1015" s="578"/>
      <c r="L1015" s="695" t="e">
        <f t="shared" si="1960"/>
        <v>#DIV/0!</v>
      </c>
      <c r="M1015" s="176"/>
      <c r="N1015" s="683"/>
      <c r="O1015" s="566"/>
      <c r="P1015" s="683"/>
      <c r="Q1015" s="566"/>
      <c r="R1015" s="683"/>
      <c r="S1015" s="566"/>
      <c r="T1015" s="683"/>
      <c r="U1015" s="566"/>
      <c r="V1015" s="566"/>
      <c r="W1015" s="566"/>
      <c r="X1015" s="566"/>
      <c r="Y1015" s="566"/>
      <c r="Z1015" s="566"/>
      <c r="AA1015" s="566"/>
      <c r="AB1015" s="566"/>
      <c r="AC1015" s="566"/>
      <c r="AD1015" s="683"/>
      <c r="AE1015" s="176"/>
      <c r="AF1015" s="695" t="e">
        <f t="shared" si="1961"/>
        <v>#DIV/0!</v>
      </c>
      <c r="AG1015" s="176"/>
      <c r="AH1015" s="683"/>
      <c r="AI1015" s="566"/>
      <c r="AJ1015" s="683"/>
      <c r="AK1015" s="566"/>
      <c r="AL1015" s="683"/>
      <c r="AM1015" s="566"/>
      <c r="AN1015" s="683"/>
      <c r="AO1015" s="569"/>
      <c r="AP1015" s="566"/>
      <c r="AQ1015" s="683"/>
      <c r="AR1015" s="578"/>
      <c r="AS1015" s="695" t="e">
        <f t="shared" si="1962"/>
        <v>#DIV/0!</v>
      </c>
      <c r="AT1015" s="176"/>
      <c r="AU1015" s="695" t="e">
        <f t="shared" si="1963"/>
        <v>#DIV/0!</v>
      </c>
      <c r="AV1015" s="566"/>
      <c r="AW1015" s="695" t="e">
        <f t="shared" si="1964"/>
        <v>#DIV/0!</v>
      </c>
      <c r="AX1015" s="176"/>
      <c r="AY1015" s="683"/>
      <c r="AZ1015" s="566"/>
      <c r="BA1015" s="695" t="e">
        <f t="shared" si="1965"/>
        <v>#DIV/0!</v>
      </c>
      <c r="BB1015" s="566"/>
      <c r="BC1015" s="566"/>
      <c r="BD1015" s="566"/>
      <c r="BE1015" s="566"/>
      <c r="BF1015" s="566"/>
      <c r="BG1015" s="566"/>
      <c r="BH1015" s="566"/>
      <c r="BI1015" s="566"/>
      <c r="BJ1015" s="566"/>
      <c r="BK1015" s="566"/>
      <c r="BL1015" s="566"/>
      <c r="BM1015" s="566"/>
      <c r="BN1015" s="566"/>
      <c r="BO1015" s="566"/>
      <c r="BP1015" s="566"/>
      <c r="BQ1015" s="566"/>
      <c r="BR1015" s="566"/>
      <c r="BS1015" s="674">
        <f>BS1016+BS1017</f>
        <v>12109.1</v>
      </c>
      <c r="BT1015" s="565"/>
      <c r="BU1015" s="575">
        <f t="shared" si="1959"/>
        <v>12109.1</v>
      </c>
      <c r="BV1015" s="566"/>
      <c r="BW1015" s="566"/>
      <c r="BX1015" s="566"/>
      <c r="BY1015" s="566"/>
      <c r="BZ1015" s="565">
        <f>BZ1016+BZ1017</f>
        <v>12109.1</v>
      </c>
      <c r="CE1015" s="695" t="e">
        <f t="shared" si="1958"/>
        <v>#DIV/0!</v>
      </c>
    </row>
    <row r="1016" spans="2:83" s="455" customFormat="1" ht="70.5" hidden="1" customHeight="1" x14ac:dyDescent="0.35">
      <c r="B1016" s="206"/>
      <c r="C1016" s="566" t="s">
        <v>32</v>
      </c>
      <c r="D1016" s="566"/>
      <c r="E1016" s="566"/>
      <c r="F1016" s="566"/>
      <c r="G1016" s="566"/>
      <c r="H1016" s="566"/>
      <c r="I1016" s="566"/>
      <c r="J1016" s="566"/>
      <c r="K1016" s="578"/>
      <c r="L1016" s="695" t="e">
        <f t="shared" si="1960"/>
        <v>#DIV/0!</v>
      </c>
      <c r="M1016" s="176"/>
      <c r="N1016" s="683"/>
      <c r="O1016" s="566"/>
      <c r="P1016" s="683"/>
      <c r="Q1016" s="566"/>
      <c r="R1016" s="683"/>
      <c r="S1016" s="566"/>
      <c r="T1016" s="683"/>
      <c r="U1016" s="566"/>
      <c r="V1016" s="566"/>
      <c r="W1016" s="566"/>
      <c r="X1016" s="566"/>
      <c r="Y1016" s="566"/>
      <c r="Z1016" s="566"/>
      <c r="AA1016" s="566"/>
      <c r="AB1016" s="566"/>
      <c r="AC1016" s="566"/>
      <c r="AD1016" s="683"/>
      <c r="AE1016" s="176"/>
      <c r="AF1016" s="695" t="e">
        <f t="shared" si="1961"/>
        <v>#DIV/0!</v>
      </c>
      <c r="AG1016" s="176"/>
      <c r="AH1016" s="683"/>
      <c r="AI1016" s="566"/>
      <c r="AJ1016" s="683"/>
      <c r="AK1016" s="566"/>
      <c r="AL1016" s="683"/>
      <c r="AM1016" s="566"/>
      <c r="AN1016" s="683"/>
      <c r="AO1016" s="569"/>
      <c r="AP1016" s="566"/>
      <c r="AQ1016" s="683"/>
      <c r="AR1016" s="578"/>
      <c r="AS1016" s="695" t="e">
        <f t="shared" si="1962"/>
        <v>#DIV/0!</v>
      </c>
      <c r="AT1016" s="176"/>
      <c r="AU1016" s="695" t="e">
        <f t="shared" si="1963"/>
        <v>#DIV/0!</v>
      </c>
      <c r="AV1016" s="566"/>
      <c r="AW1016" s="695" t="e">
        <f t="shared" si="1964"/>
        <v>#DIV/0!</v>
      </c>
      <c r="AX1016" s="176"/>
      <c r="AY1016" s="683"/>
      <c r="AZ1016" s="566"/>
      <c r="BA1016" s="695" t="e">
        <f t="shared" si="1965"/>
        <v>#DIV/0!</v>
      </c>
      <c r="BB1016" s="566"/>
      <c r="BC1016" s="566"/>
      <c r="BD1016" s="566"/>
      <c r="BE1016" s="566"/>
      <c r="BF1016" s="566"/>
      <c r="BG1016" s="566"/>
      <c r="BH1016" s="566"/>
      <c r="BI1016" s="566"/>
      <c r="BJ1016" s="566"/>
      <c r="BK1016" s="566"/>
      <c r="BL1016" s="566"/>
      <c r="BM1016" s="566"/>
      <c r="BN1016" s="566"/>
      <c r="BO1016" s="566"/>
      <c r="BP1016" s="566"/>
      <c r="BQ1016" s="566"/>
      <c r="BR1016" s="566"/>
      <c r="BS1016" s="677">
        <f>[15]TDSheet!$K$18</f>
        <v>6781.1</v>
      </c>
      <c r="BT1016" s="566"/>
      <c r="BU1016" s="578">
        <f t="shared" si="1959"/>
        <v>6781.1</v>
      </c>
      <c r="BV1016" s="566"/>
      <c r="BW1016" s="566"/>
      <c r="BX1016" s="566"/>
      <c r="BY1016" s="566"/>
      <c r="BZ1016" s="566">
        <f>[15]TDSheet!$K$18</f>
        <v>6781.1</v>
      </c>
      <c r="CE1016" s="695" t="e">
        <f t="shared" si="1958"/>
        <v>#DIV/0!</v>
      </c>
    </row>
    <row r="1017" spans="2:83" s="455" customFormat="1" ht="85.5" hidden="1" customHeight="1" x14ac:dyDescent="0.35">
      <c r="B1017" s="206"/>
      <c r="C1017" s="565" t="s">
        <v>285</v>
      </c>
      <c r="D1017" s="566"/>
      <c r="E1017" s="566"/>
      <c r="F1017" s="566"/>
      <c r="G1017" s="566"/>
      <c r="H1017" s="566"/>
      <c r="I1017" s="566"/>
      <c r="J1017" s="566"/>
      <c r="K1017" s="578"/>
      <c r="L1017" s="695" t="e">
        <f t="shared" si="1960"/>
        <v>#DIV/0!</v>
      </c>
      <c r="M1017" s="176"/>
      <c r="N1017" s="683"/>
      <c r="O1017" s="566"/>
      <c r="P1017" s="683"/>
      <c r="Q1017" s="566"/>
      <c r="R1017" s="683"/>
      <c r="S1017" s="566"/>
      <c r="T1017" s="683"/>
      <c r="U1017" s="566"/>
      <c r="V1017" s="566"/>
      <c r="W1017" s="566"/>
      <c r="X1017" s="566"/>
      <c r="Y1017" s="566"/>
      <c r="Z1017" s="566"/>
      <c r="AA1017" s="566"/>
      <c r="AB1017" s="566"/>
      <c r="AC1017" s="566"/>
      <c r="AD1017" s="683"/>
      <c r="AE1017" s="176"/>
      <c r="AF1017" s="695" t="e">
        <f t="shared" si="1961"/>
        <v>#DIV/0!</v>
      </c>
      <c r="AG1017" s="176"/>
      <c r="AH1017" s="683"/>
      <c r="AI1017" s="566"/>
      <c r="AJ1017" s="683"/>
      <c r="AK1017" s="566"/>
      <c r="AL1017" s="683"/>
      <c r="AM1017" s="566"/>
      <c r="AN1017" s="683"/>
      <c r="AO1017" s="569"/>
      <c r="AP1017" s="566"/>
      <c r="AQ1017" s="683"/>
      <c r="AR1017" s="578"/>
      <c r="AS1017" s="695" t="e">
        <f t="shared" si="1962"/>
        <v>#DIV/0!</v>
      </c>
      <c r="AT1017" s="176"/>
      <c r="AU1017" s="695" t="e">
        <f t="shared" si="1963"/>
        <v>#DIV/0!</v>
      </c>
      <c r="AV1017" s="566"/>
      <c r="AW1017" s="695" t="e">
        <f t="shared" si="1964"/>
        <v>#DIV/0!</v>
      </c>
      <c r="AX1017" s="176"/>
      <c r="AY1017" s="683"/>
      <c r="AZ1017" s="566"/>
      <c r="BA1017" s="695" t="e">
        <f t="shared" si="1965"/>
        <v>#DIV/0!</v>
      </c>
      <c r="BB1017" s="566"/>
      <c r="BC1017" s="566"/>
      <c r="BD1017" s="566"/>
      <c r="BE1017" s="566"/>
      <c r="BF1017" s="566"/>
      <c r="BG1017" s="566"/>
      <c r="BH1017" s="566"/>
      <c r="BI1017" s="566"/>
      <c r="BJ1017" s="566"/>
      <c r="BK1017" s="566"/>
      <c r="BL1017" s="566"/>
      <c r="BM1017" s="566"/>
      <c r="BN1017" s="566"/>
      <c r="BO1017" s="566"/>
      <c r="BP1017" s="566"/>
      <c r="BQ1017" s="566"/>
      <c r="BR1017" s="566"/>
      <c r="BS1017" s="674">
        <v>5328</v>
      </c>
      <c r="BT1017" s="565"/>
      <c r="BU1017" s="575">
        <f t="shared" si="1959"/>
        <v>5328</v>
      </c>
      <c r="BV1017" s="566"/>
      <c r="BW1017" s="566"/>
      <c r="BX1017" s="566"/>
      <c r="BY1017" s="566"/>
      <c r="BZ1017" s="565">
        <v>5328</v>
      </c>
      <c r="CE1017" s="695" t="e">
        <f t="shared" si="1958"/>
        <v>#DIV/0!</v>
      </c>
    </row>
    <row r="1018" spans="2:83" s="583" customFormat="1" ht="59.25" hidden="1" customHeight="1" x14ac:dyDescent="0.35">
      <c r="B1018" s="584" t="s">
        <v>14</v>
      </c>
      <c r="C1018" s="572" t="s">
        <v>468</v>
      </c>
      <c r="D1018" s="572"/>
      <c r="E1018" s="572"/>
      <c r="F1018" s="572"/>
      <c r="G1018" s="572"/>
      <c r="H1018" s="572"/>
      <c r="I1018" s="572"/>
      <c r="J1018" s="572"/>
      <c r="K1018" s="581"/>
      <c r="L1018" s="695" t="e">
        <f t="shared" si="1960"/>
        <v>#DIV/0!</v>
      </c>
      <c r="M1018" s="168"/>
      <c r="N1018" s="683"/>
      <c r="O1018" s="572"/>
      <c r="P1018" s="683"/>
      <c r="Q1018" s="572"/>
      <c r="R1018" s="683"/>
      <c r="S1018" s="572"/>
      <c r="T1018" s="683"/>
      <c r="U1018" s="572"/>
      <c r="V1018" s="572"/>
      <c r="W1018" s="572"/>
      <c r="X1018" s="572"/>
      <c r="Y1018" s="572"/>
      <c r="Z1018" s="572"/>
      <c r="AA1018" s="572"/>
      <c r="AB1018" s="572"/>
      <c r="AC1018" s="572"/>
      <c r="AD1018" s="683"/>
      <c r="AE1018" s="168"/>
      <c r="AF1018" s="695" t="e">
        <f t="shared" si="1961"/>
        <v>#DIV/0!</v>
      </c>
      <c r="AG1018" s="168"/>
      <c r="AH1018" s="683"/>
      <c r="AI1018" s="572"/>
      <c r="AJ1018" s="683"/>
      <c r="AK1018" s="572"/>
      <c r="AL1018" s="683"/>
      <c r="AM1018" s="572"/>
      <c r="AN1018" s="683"/>
      <c r="AO1018" s="585"/>
      <c r="AP1018" s="572"/>
      <c r="AQ1018" s="683"/>
      <c r="AR1018" s="581"/>
      <c r="AS1018" s="695" t="e">
        <f t="shared" si="1962"/>
        <v>#DIV/0!</v>
      </c>
      <c r="AT1018" s="168"/>
      <c r="AU1018" s="695" t="e">
        <f t="shared" si="1963"/>
        <v>#DIV/0!</v>
      </c>
      <c r="AV1018" s="572"/>
      <c r="AW1018" s="695" t="e">
        <f t="shared" si="1964"/>
        <v>#DIV/0!</v>
      </c>
      <c r="AX1018" s="168"/>
      <c r="AY1018" s="683"/>
      <c r="AZ1018" s="572"/>
      <c r="BA1018" s="695" t="e">
        <f t="shared" si="1965"/>
        <v>#DIV/0!</v>
      </c>
      <c r="BB1018" s="111">
        <f>BB1019+BB1020</f>
        <v>0</v>
      </c>
      <c r="BC1018" s="572"/>
      <c r="BD1018" s="572"/>
      <c r="BE1018" s="572"/>
      <c r="BF1018" s="572"/>
      <c r="BG1018" s="572"/>
      <c r="BH1018" s="572"/>
      <c r="BI1018" s="572"/>
      <c r="BJ1018" s="572"/>
      <c r="BK1018" s="572"/>
      <c r="BL1018" s="572"/>
      <c r="BM1018" s="572"/>
      <c r="BN1018" s="572"/>
      <c r="BO1018" s="572"/>
      <c r="BP1018" s="572"/>
      <c r="BQ1018" s="572"/>
      <c r="BR1018" s="572"/>
      <c r="BS1018" s="679">
        <f>BS1019+BS1020</f>
        <v>0</v>
      </c>
      <c r="BT1018" s="572">
        <f t="shared" ref="BT1018" si="1966">BU1018</f>
        <v>0</v>
      </c>
      <c r="BU1018" s="581">
        <f>BU1019+BU1020</f>
        <v>0</v>
      </c>
      <c r="BV1018" s="572"/>
      <c r="BW1018" s="572"/>
      <c r="BX1018" s="572"/>
      <c r="BY1018" s="572"/>
      <c r="BZ1018" s="572">
        <f>BZ1019+BZ1020</f>
        <v>0</v>
      </c>
      <c r="CE1018" s="695" t="e">
        <f t="shared" si="1958"/>
        <v>#DIV/0!</v>
      </c>
    </row>
    <row r="1019" spans="2:83" s="455" customFormat="1" ht="59.25" hidden="1" customHeight="1" x14ac:dyDescent="0.35">
      <c r="B1019" s="582"/>
      <c r="C1019" s="573" t="s">
        <v>32</v>
      </c>
      <c r="D1019" s="573"/>
      <c r="E1019" s="573"/>
      <c r="F1019" s="573"/>
      <c r="G1019" s="573"/>
      <c r="H1019" s="573"/>
      <c r="I1019" s="573"/>
      <c r="J1019" s="573"/>
      <c r="K1019" s="578"/>
      <c r="L1019" s="695" t="e">
        <f t="shared" si="1960"/>
        <v>#DIV/0!</v>
      </c>
      <c r="M1019" s="176"/>
      <c r="N1019" s="683"/>
      <c r="O1019" s="573"/>
      <c r="P1019" s="683"/>
      <c r="Q1019" s="573"/>
      <c r="R1019" s="683"/>
      <c r="S1019" s="573"/>
      <c r="T1019" s="683"/>
      <c r="U1019" s="573"/>
      <c r="V1019" s="573"/>
      <c r="W1019" s="573"/>
      <c r="X1019" s="573"/>
      <c r="Y1019" s="573"/>
      <c r="Z1019" s="573"/>
      <c r="AA1019" s="573"/>
      <c r="AB1019" s="573"/>
      <c r="AC1019" s="573"/>
      <c r="AD1019" s="683"/>
      <c r="AE1019" s="176"/>
      <c r="AF1019" s="695" t="e">
        <f t="shared" si="1961"/>
        <v>#DIV/0!</v>
      </c>
      <c r="AG1019" s="176"/>
      <c r="AH1019" s="683"/>
      <c r="AI1019" s="573"/>
      <c r="AJ1019" s="683"/>
      <c r="AK1019" s="573"/>
      <c r="AL1019" s="683"/>
      <c r="AM1019" s="573"/>
      <c r="AN1019" s="683"/>
      <c r="AO1019" s="569"/>
      <c r="AP1019" s="573"/>
      <c r="AQ1019" s="683"/>
      <c r="AR1019" s="578"/>
      <c r="AS1019" s="695" t="e">
        <f t="shared" si="1962"/>
        <v>#DIV/0!</v>
      </c>
      <c r="AT1019" s="176"/>
      <c r="AU1019" s="695" t="e">
        <f t="shared" si="1963"/>
        <v>#DIV/0!</v>
      </c>
      <c r="AV1019" s="573"/>
      <c r="AW1019" s="695" t="e">
        <f t="shared" si="1964"/>
        <v>#DIV/0!</v>
      </c>
      <c r="AX1019" s="176"/>
      <c r="AY1019" s="683"/>
      <c r="AZ1019" s="573"/>
      <c r="BA1019" s="695" t="e">
        <f t="shared" si="1965"/>
        <v>#DIV/0!</v>
      </c>
      <c r="BB1019" s="573">
        <v>0</v>
      </c>
      <c r="BC1019" s="573"/>
      <c r="BD1019" s="573"/>
      <c r="BE1019" s="573"/>
      <c r="BF1019" s="573"/>
      <c r="BG1019" s="573"/>
      <c r="BH1019" s="573"/>
      <c r="BI1019" s="573"/>
      <c r="BJ1019" s="573"/>
      <c r="BK1019" s="573"/>
      <c r="BL1019" s="573"/>
      <c r="BM1019" s="573"/>
      <c r="BN1019" s="573"/>
      <c r="BO1019" s="573"/>
      <c r="BP1019" s="573"/>
      <c r="BQ1019" s="573"/>
      <c r="BR1019" s="573"/>
      <c r="BS1019" s="677"/>
      <c r="BT1019" s="573">
        <f>BU1019</f>
        <v>0</v>
      </c>
      <c r="BU1019" s="578">
        <v>0</v>
      </c>
      <c r="BV1019" s="573"/>
      <c r="BW1019" s="573"/>
      <c r="BX1019" s="573"/>
      <c r="BY1019" s="573"/>
      <c r="BZ1019" s="573"/>
      <c r="CE1019" s="695" t="e">
        <f t="shared" si="1958"/>
        <v>#DIV/0!</v>
      </c>
    </row>
    <row r="1020" spans="2:83" s="455" customFormat="1" ht="59.25" hidden="1" customHeight="1" x14ac:dyDescent="0.35">
      <c r="B1020" s="206"/>
      <c r="C1020" s="574" t="s">
        <v>285</v>
      </c>
      <c r="D1020" s="573"/>
      <c r="E1020" s="573"/>
      <c r="F1020" s="573"/>
      <c r="G1020" s="573"/>
      <c r="H1020" s="573"/>
      <c r="I1020" s="573"/>
      <c r="J1020" s="573"/>
      <c r="K1020" s="578"/>
      <c r="L1020" s="695" t="e">
        <f t="shared" si="1960"/>
        <v>#DIV/0!</v>
      </c>
      <c r="M1020" s="176"/>
      <c r="N1020" s="683"/>
      <c r="O1020" s="573"/>
      <c r="P1020" s="683"/>
      <c r="Q1020" s="573"/>
      <c r="R1020" s="683"/>
      <c r="S1020" s="573"/>
      <c r="T1020" s="683"/>
      <c r="U1020" s="573"/>
      <c r="V1020" s="573"/>
      <c r="W1020" s="573"/>
      <c r="X1020" s="573"/>
      <c r="Y1020" s="573"/>
      <c r="Z1020" s="573"/>
      <c r="AA1020" s="573"/>
      <c r="AB1020" s="573"/>
      <c r="AC1020" s="573"/>
      <c r="AD1020" s="683"/>
      <c r="AE1020" s="176"/>
      <c r="AF1020" s="695" t="e">
        <f t="shared" si="1961"/>
        <v>#DIV/0!</v>
      </c>
      <c r="AG1020" s="176"/>
      <c r="AH1020" s="683"/>
      <c r="AI1020" s="573"/>
      <c r="AJ1020" s="683"/>
      <c r="AK1020" s="573"/>
      <c r="AL1020" s="683"/>
      <c r="AM1020" s="573"/>
      <c r="AN1020" s="683"/>
      <c r="AO1020" s="569"/>
      <c r="AP1020" s="573"/>
      <c r="AQ1020" s="683"/>
      <c r="AR1020" s="578"/>
      <c r="AS1020" s="695" t="e">
        <f t="shared" si="1962"/>
        <v>#DIV/0!</v>
      </c>
      <c r="AT1020" s="176"/>
      <c r="AU1020" s="695" t="e">
        <f t="shared" si="1963"/>
        <v>#DIV/0!</v>
      </c>
      <c r="AV1020" s="573"/>
      <c r="AW1020" s="695" t="e">
        <f t="shared" si="1964"/>
        <v>#DIV/0!</v>
      </c>
      <c r="AX1020" s="176"/>
      <c r="AY1020" s="683"/>
      <c r="AZ1020" s="573"/>
      <c r="BA1020" s="695" t="e">
        <f t="shared" si="1965"/>
        <v>#DIV/0!</v>
      </c>
      <c r="BB1020" s="574">
        <v>0</v>
      </c>
      <c r="BC1020" s="573"/>
      <c r="BD1020" s="573"/>
      <c r="BE1020" s="573"/>
      <c r="BF1020" s="573"/>
      <c r="BG1020" s="573"/>
      <c r="BH1020" s="573"/>
      <c r="BI1020" s="573"/>
      <c r="BJ1020" s="573"/>
      <c r="BK1020" s="573"/>
      <c r="BL1020" s="573"/>
      <c r="BM1020" s="573"/>
      <c r="BN1020" s="573"/>
      <c r="BO1020" s="573"/>
      <c r="BP1020" s="573"/>
      <c r="BQ1020" s="573"/>
      <c r="BR1020" s="573"/>
      <c r="BS1020" s="674"/>
      <c r="BT1020" s="574">
        <f>BU1020</f>
        <v>0</v>
      </c>
      <c r="BU1020" s="575">
        <v>0</v>
      </c>
      <c r="BV1020" s="573"/>
      <c r="BW1020" s="573"/>
      <c r="BX1020" s="573"/>
      <c r="BY1020" s="573"/>
      <c r="BZ1020" s="574"/>
      <c r="CE1020" s="695" t="e">
        <f t="shared" si="1958"/>
        <v>#DIV/0!</v>
      </c>
    </row>
    <row r="1021" spans="2:83" s="379" customFormat="1" ht="82.5" hidden="1" customHeight="1" x14ac:dyDescent="0.25">
      <c r="B1021" s="1087" t="s">
        <v>191</v>
      </c>
      <c r="C1021" s="1087"/>
      <c r="D1021" s="378">
        <f>SUM(E1021:I1021)</f>
        <v>0</v>
      </c>
      <c r="E1021" s="378">
        <f>E1022+E1023</f>
        <v>0</v>
      </c>
      <c r="F1021" s="378"/>
      <c r="G1021" s="378">
        <f>G1022+G1023</f>
        <v>0</v>
      </c>
      <c r="H1021" s="378">
        <f t="shared" ref="H1021" si="1967">H1022+H1023</f>
        <v>0</v>
      </c>
      <c r="I1021" s="378">
        <f>I1022+I1023</f>
        <v>0</v>
      </c>
      <c r="J1021" s="378">
        <f>K1021-D1021</f>
        <v>0</v>
      </c>
      <c r="K1021" s="378">
        <f>SUM(M1021:U1021)</f>
        <v>0</v>
      </c>
      <c r="L1021" s="695" t="e">
        <f t="shared" si="1960"/>
        <v>#DIV/0!</v>
      </c>
      <c r="M1021" s="960">
        <f>M1022+M1023</f>
        <v>0</v>
      </c>
      <c r="N1021" s="698"/>
      <c r="O1021" s="378"/>
      <c r="P1021" s="698"/>
      <c r="Q1021" s="378">
        <f>Q1022+Q1023</f>
        <v>0</v>
      </c>
      <c r="R1021" s="698"/>
      <c r="S1021" s="378">
        <f t="shared" ref="S1021" si="1968">S1022+S1023</f>
        <v>0</v>
      </c>
      <c r="T1021" s="698"/>
      <c r="U1021" s="378">
        <f>U1022+U1023</f>
        <v>0</v>
      </c>
      <c r="V1021" s="378">
        <f>W1021+X1021+Y1021</f>
        <v>0</v>
      </c>
      <c r="W1021" s="378">
        <f>W1022+W1023</f>
        <v>0</v>
      </c>
      <c r="X1021" s="378">
        <f t="shared" ref="X1021" si="1969">X1022+X1023</f>
        <v>0</v>
      </c>
      <c r="Y1021" s="378">
        <f>Y1022+Y1023</f>
        <v>0</v>
      </c>
      <c r="Z1021" s="378" t="e">
        <f>AA1021+AB1021+AC1021</f>
        <v>#REF!</v>
      </c>
      <c r="AA1021" s="378" t="e">
        <f>AA1022+AA1023</f>
        <v>#REF!</v>
      </c>
      <c r="AB1021" s="378">
        <f>H1021</f>
        <v>0</v>
      </c>
      <c r="AC1021" s="378">
        <f>AC1022+AC1023</f>
        <v>0</v>
      </c>
      <c r="AD1021" s="698"/>
      <c r="AE1021" s="960">
        <f>SUM(AG1021:AO1021)</f>
        <v>0</v>
      </c>
      <c r="AF1021" s="695" t="e">
        <f t="shared" si="1961"/>
        <v>#DIV/0!</v>
      </c>
      <c r="AG1021" s="960">
        <f>AG1022+AG1023</f>
        <v>0</v>
      </c>
      <c r="AH1021" s="698"/>
      <c r="AI1021" s="378"/>
      <c r="AJ1021" s="698"/>
      <c r="AK1021" s="378">
        <f>AK1022+AK1023</f>
        <v>0</v>
      </c>
      <c r="AL1021" s="698"/>
      <c r="AM1021" s="378">
        <f t="shared" ref="AM1021" si="1970">AM1022+AM1023</f>
        <v>0</v>
      </c>
      <c r="AN1021" s="698"/>
      <c r="AO1021" s="378">
        <f>AO1022+AO1023</f>
        <v>0</v>
      </c>
      <c r="AP1021" s="378">
        <f>AP1022+AP1023</f>
        <v>0</v>
      </c>
      <c r="AQ1021" s="698"/>
      <c r="AR1021" s="378" t="e">
        <f>SUM(AT1021:BB1021)</f>
        <v>#DIV/0!</v>
      </c>
      <c r="AS1021" s="695" t="e">
        <f t="shared" si="1962"/>
        <v>#DIV/0!</v>
      </c>
      <c r="AT1021" s="960">
        <f>AT1022+AT1023</f>
        <v>0</v>
      </c>
      <c r="AU1021" s="695">
        <v>0</v>
      </c>
      <c r="AV1021" s="378"/>
      <c r="AW1021" s="695">
        <v>0</v>
      </c>
      <c r="AX1021" s="960">
        <f>AX1022+AX1023</f>
        <v>0</v>
      </c>
      <c r="AY1021" s="698"/>
      <c r="AZ1021" s="378">
        <f t="shared" ref="AZ1021" si="1971">AZ1022+AZ1023</f>
        <v>0</v>
      </c>
      <c r="BA1021" s="695" t="e">
        <f t="shared" si="1965"/>
        <v>#DIV/0!</v>
      </c>
      <c r="BB1021" s="378">
        <f>BB1022+BB1023</f>
        <v>0</v>
      </c>
      <c r="BC1021" s="378">
        <f t="shared" si="1917"/>
        <v>0</v>
      </c>
      <c r="BD1021" s="378">
        <f t="shared" si="1918"/>
        <v>0</v>
      </c>
      <c r="BE1021" s="378">
        <f>SUM(BF1021:BI1021)</f>
        <v>0</v>
      </c>
      <c r="BF1021" s="378">
        <f>BF1022+BF1023</f>
        <v>0</v>
      </c>
      <c r="BG1021" s="378">
        <f>BG1022+BG1023</f>
        <v>0</v>
      </c>
      <c r="BH1021" s="378">
        <f t="shared" ref="BH1021" si="1972">BH1022+BH1023</f>
        <v>0</v>
      </c>
      <c r="BI1021" s="378">
        <f>BI1022+BI1023</f>
        <v>0</v>
      </c>
      <c r="BJ1021" s="378">
        <f t="shared" si="1945"/>
        <v>0</v>
      </c>
      <c r="BK1021" s="378"/>
      <c r="BL1021" s="378"/>
      <c r="BM1021" s="378"/>
      <c r="BN1021" s="378">
        <f>SUM(BO1021:BS1021)</f>
        <v>35034</v>
      </c>
      <c r="BO1021" s="378">
        <f>BO1022+BO1023</f>
        <v>0</v>
      </c>
      <c r="BP1021" s="378"/>
      <c r="BQ1021" s="378">
        <f>BQ1022+BQ1023</f>
        <v>0</v>
      </c>
      <c r="BR1021" s="378">
        <f t="shared" ref="BR1021" si="1973">BR1022+BR1023</f>
        <v>0</v>
      </c>
      <c r="BS1021" s="378">
        <f>BS1022+BS1023</f>
        <v>35034</v>
      </c>
      <c r="BT1021" s="378">
        <f>BT1022+BT1023</f>
        <v>0</v>
      </c>
      <c r="BU1021" s="378">
        <f>SUM(BV1021:BZ1021)</f>
        <v>35034</v>
      </c>
      <c r="BV1021" s="378">
        <f>BV1022+BV1023</f>
        <v>0</v>
      </c>
      <c r="BW1021" s="378"/>
      <c r="BX1021" s="378">
        <f>BX1022+BX1023</f>
        <v>0</v>
      </c>
      <c r="BY1021" s="378">
        <f t="shared" ref="BY1021" si="1974">BY1022+BY1023</f>
        <v>0</v>
      </c>
      <c r="BZ1021" s="378">
        <f>BZ1022+BZ1023</f>
        <v>35034</v>
      </c>
      <c r="CE1021" s="695" t="e">
        <f t="shared" si="1958"/>
        <v>#DIV/0!</v>
      </c>
    </row>
    <row r="1022" spans="2:83" s="50" customFormat="1" ht="58.5" hidden="1" customHeight="1" x14ac:dyDescent="0.25">
      <c r="B1022" s="134"/>
      <c r="C1022" s="113" t="s">
        <v>31</v>
      </c>
      <c r="D1022" s="389">
        <f>E1022+G1022+H1022+I1022</f>
        <v>0</v>
      </c>
      <c r="E1022" s="491">
        <v>0</v>
      </c>
      <c r="F1022" s="504"/>
      <c r="G1022" s="491">
        <f>G920</f>
        <v>0</v>
      </c>
      <c r="H1022" s="491">
        <f>H920</f>
        <v>0</v>
      </c>
      <c r="I1022" s="491">
        <f>I920</f>
        <v>0</v>
      </c>
      <c r="J1022" s="389">
        <f>K1022-D1022</f>
        <v>0</v>
      </c>
      <c r="K1022" s="575">
        <f>M1022+Q1022+S1022+U1022</f>
        <v>0</v>
      </c>
      <c r="L1022" s="695" t="e">
        <f t="shared" si="1960"/>
        <v>#DIV/0!</v>
      </c>
      <c r="M1022" s="166">
        <f>M920</f>
        <v>0</v>
      </c>
      <c r="N1022" s="683"/>
      <c r="O1022" s="519"/>
      <c r="P1022" s="683"/>
      <c r="Q1022" s="435">
        <f>Q920</f>
        <v>0</v>
      </c>
      <c r="R1022" s="683"/>
      <c r="S1022" s="435">
        <f>S920</f>
        <v>0</v>
      </c>
      <c r="T1022" s="683"/>
      <c r="U1022" s="435">
        <f>U920</f>
        <v>0</v>
      </c>
      <c r="V1022" s="389">
        <f t="shared" ref="V1022:AC1022" si="1975">V920+V950</f>
        <v>0</v>
      </c>
      <c r="W1022" s="470">
        <f t="shared" si="1975"/>
        <v>0</v>
      </c>
      <c r="X1022" s="470">
        <f t="shared" si="1975"/>
        <v>0</v>
      </c>
      <c r="Y1022" s="470">
        <f t="shared" si="1975"/>
        <v>0</v>
      </c>
      <c r="Z1022" s="470" t="e">
        <f t="shared" si="1975"/>
        <v>#REF!</v>
      </c>
      <c r="AA1022" s="389" t="e">
        <f t="shared" si="1975"/>
        <v>#REF!</v>
      </c>
      <c r="AB1022" s="389">
        <f t="shared" si="1975"/>
        <v>0</v>
      </c>
      <c r="AC1022" s="389">
        <f t="shared" si="1975"/>
        <v>0</v>
      </c>
      <c r="AD1022" s="683"/>
      <c r="AE1022" s="166">
        <f>AG1022+AK1022+AM1022+AO1022</f>
        <v>0</v>
      </c>
      <c r="AF1022" s="695" t="e">
        <f t="shared" si="1961"/>
        <v>#DIV/0!</v>
      </c>
      <c r="AG1022" s="166">
        <f>AG920</f>
        <v>0</v>
      </c>
      <c r="AH1022" s="683"/>
      <c r="AI1022" s="519"/>
      <c r="AJ1022" s="683"/>
      <c r="AK1022" s="491">
        <f>AK920</f>
        <v>0</v>
      </c>
      <c r="AL1022" s="683"/>
      <c r="AM1022" s="491">
        <f>AM920</f>
        <v>0</v>
      </c>
      <c r="AN1022" s="683"/>
      <c r="AO1022" s="491">
        <f>AO990</f>
        <v>0</v>
      </c>
      <c r="AP1022" s="435">
        <f>AP950</f>
        <v>0</v>
      </c>
      <c r="AQ1022" s="683"/>
      <c r="AR1022" s="575">
        <f>AT1022+AX1022+AZ1022+BB1022</f>
        <v>0</v>
      </c>
      <c r="AS1022" s="695" t="e">
        <f t="shared" si="1962"/>
        <v>#DIV/0!</v>
      </c>
      <c r="AT1022" s="166">
        <f>AT920</f>
        <v>0</v>
      </c>
      <c r="AU1022" s="695" t="e">
        <f t="shared" si="1963"/>
        <v>#DIV/0!</v>
      </c>
      <c r="AV1022" s="519"/>
      <c r="AW1022" s="695" t="e">
        <f t="shared" si="1964"/>
        <v>#DIV/0!</v>
      </c>
      <c r="AX1022" s="166">
        <f>AX920</f>
        <v>0</v>
      </c>
      <c r="AY1022" s="683"/>
      <c r="AZ1022" s="435">
        <f>AZ920</f>
        <v>0</v>
      </c>
      <c r="BA1022" s="695" t="e">
        <f t="shared" si="1965"/>
        <v>#DIV/0!</v>
      </c>
      <c r="BB1022" s="435">
        <f>BB990</f>
        <v>0</v>
      </c>
      <c r="BC1022" s="389">
        <f t="shared" si="1917"/>
        <v>0</v>
      </c>
      <c r="BD1022" s="389">
        <f t="shared" si="1918"/>
        <v>0</v>
      </c>
      <c r="BE1022" s="444">
        <f>BF1022+BG1022+BH1022+BI1022</f>
        <v>0</v>
      </c>
      <c r="BF1022" s="389">
        <f>BF920</f>
        <v>0</v>
      </c>
      <c r="BG1022" s="389">
        <f>BG920</f>
        <v>0</v>
      </c>
      <c r="BH1022" s="389">
        <f>BH920</f>
        <v>0</v>
      </c>
      <c r="BI1022" s="389">
        <f>BI953+BI965+BI968+BI971</f>
        <v>0</v>
      </c>
      <c r="BJ1022" s="389">
        <f t="shared" si="1945"/>
        <v>0</v>
      </c>
      <c r="BK1022" s="389"/>
      <c r="BL1022" s="389"/>
      <c r="BM1022" s="389"/>
      <c r="BN1022" s="479">
        <f>BO1022+BQ1022+BR1022+BS1022</f>
        <v>15415</v>
      </c>
      <c r="BO1022" s="479">
        <f>BO920</f>
        <v>0</v>
      </c>
      <c r="BP1022" s="519"/>
      <c r="BQ1022" s="479">
        <f>BQ920</f>
        <v>0</v>
      </c>
      <c r="BR1022" s="479">
        <f>BR920</f>
        <v>0</v>
      </c>
      <c r="BS1022" s="674">
        <f>BS990</f>
        <v>15415</v>
      </c>
      <c r="BT1022" s="435">
        <f>BT950</f>
        <v>0</v>
      </c>
      <c r="BU1022" s="608">
        <f>BV1022+BX1022+BY1022+BZ1022</f>
        <v>15415</v>
      </c>
      <c r="BV1022" s="435">
        <f>BV920</f>
        <v>0</v>
      </c>
      <c r="BW1022" s="519"/>
      <c r="BX1022" s="435">
        <f>BX920</f>
        <v>0</v>
      </c>
      <c r="BY1022" s="435">
        <f>BY920</f>
        <v>0</v>
      </c>
      <c r="BZ1022" s="435">
        <f>BZ990</f>
        <v>15415</v>
      </c>
      <c r="CE1022" s="695" t="e">
        <f t="shared" si="1958"/>
        <v>#DIV/0!</v>
      </c>
    </row>
    <row r="1023" spans="2:83" s="23" customFormat="1" ht="66.75" hidden="1" customHeight="1" x14ac:dyDescent="0.25">
      <c r="B1023" s="135"/>
      <c r="C1023" s="112" t="s">
        <v>32</v>
      </c>
      <c r="D1023" s="102">
        <f t="shared" ref="D1023:D1024" si="1976">E1023+G1023+H1023+I1023</f>
        <v>0</v>
      </c>
      <c r="E1023" s="102">
        <f>E919</f>
        <v>0</v>
      </c>
      <c r="F1023" s="102"/>
      <c r="G1023" s="102">
        <f>G919</f>
        <v>0</v>
      </c>
      <c r="H1023" s="102">
        <f>H919</f>
        <v>0</v>
      </c>
      <c r="I1023" s="102">
        <f>I919</f>
        <v>0</v>
      </c>
      <c r="J1023" s="102">
        <f>J949</f>
        <v>0</v>
      </c>
      <c r="K1023" s="102">
        <f t="shared" ref="K1023:K1024" si="1977">M1023+Q1023+S1023+U1023</f>
        <v>0</v>
      </c>
      <c r="L1023" s="695" t="e">
        <f t="shared" si="1960"/>
        <v>#DIV/0!</v>
      </c>
      <c r="M1023" s="167">
        <f>M919</f>
        <v>0</v>
      </c>
      <c r="N1023" s="114"/>
      <c r="O1023" s="102"/>
      <c r="P1023" s="114"/>
      <c r="Q1023" s="102">
        <f>Q919</f>
        <v>0</v>
      </c>
      <c r="R1023" s="114"/>
      <c r="S1023" s="102">
        <f>S919</f>
        <v>0</v>
      </c>
      <c r="T1023" s="114"/>
      <c r="U1023" s="102">
        <f>U919</f>
        <v>0</v>
      </c>
      <c r="V1023" s="102">
        <f t="shared" ref="V1023:AC1023" si="1978">V919+V949</f>
        <v>0</v>
      </c>
      <c r="W1023" s="102">
        <f t="shared" si="1978"/>
        <v>0</v>
      </c>
      <c r="X1023" s="102">
        <f t="shared" si="1978"/>
        <v>0</v>
      </c>
      <c r="Y1023" s="102">
        <f t="shared" si="1978"/>
        <v>0</v>
      </c>
      <c r="Z1023" s="102">
        <f t="shared" si="1978"/>
        <v>0</v>
      </c>
      <c r="AA1023" s="102">
        <f t="shared" si="1978"/>
        <v>0</v>
      </c>
      <c r="AB1023" s="102">
        <f t="shared" si="1978"/>
        <v>0</v>
      </c>
      <c r="AC1023" s="102">
        <f t="shared" si="1978"/>
        <v>0</v>
      </c>
      <c r="AD1023" s="114"/>
      <c r="AE1023" s="167">
        <f t="shared" ref="AE1023:AE1024" si="1979">AG1023+AK1023+AM1023+AO1023</f>
        <v>0</v>
      </c>
      <c r="AF1023" s="695" t="e">
        <f t="shared" si="1961"/>
        <v>#DIV/0!</v>
      </c>
      <c r="AG1023" s="167">
        <f>AG952+AG964+AG967+AG970</f>
        <v>0</v>
      </c>
      <c r="AH1023" s="114"/>
      <c r="AI1023" s="102"/>
      <c r="AJ1023" s="114"/>
      <c r="AK1023" s="102">
        <f>AK952+AK964+AK967+AK970</f>
        <v>0</v>
      </c>
      <c r="AL1023" s="114"/>
      <c r="AM1023" s="489">
        <v>0</v>
      </c>
      <c r="AN1023" s="683"/>
      <c r="AO1023" s="102">
        <f>AO989</f>
        <v>0</v>
      </c>
      <c r="AP1023" s="102">
        <f>AP949</f>
        <v>0</v>
      </c>
      <c r="AQ1023" s="114"/>
      <c r="AR1023" s="102">
        <f t="shared" ref="AR1023:AR1024" si="1980">AT1023+AX1023+AZ1023+BB1023</f>
        <v>0</v>
      </c>
      <c r="AS1023" s="695" t="e">
        <f t="shared" si="1962"/>
        <v>#DIV/0!</v>
      </c>
      <c r="AT1023" s="167">
        <f>AT952+AT964+AT967+AT970</f>
        <v>0</v>
      </c>
      <c r="AU1023" s="695" t="e">
        <f t="shared" si="1963"/>
        <v>#DIV/0!</v>
      </c>
      <c r="AV1023" s="102"/>
      <c r="AW1023" s="695" t="e">
        <f t="shared" si="1964"/>
        <v>#DIV/0!</v>
      </c>
      <c r="AX1023" s="167">
        <f>AX952+AX964+AX967+AX970</f>
        <v>0</v>
      </c>
      <c r="AY1023" s="114"/>
      <c r="AZ1023" s="436">
        <v>0</v>
      </c>
      <c r="BA1023" s="695" t="e">
        <f t="shared" si="1965"/>
        <v>#DIV/0!</v>
      </c>
      <c r="BB1023" s="102">
        <f>BB989</f>
        <v>0</v>
      </c>
      <c r="BC1023" s="102">
        <f t="shared" si="1917"/>
        <v>0</v>
      </c>
      <c r="BD1023" s="102">
        <f t="shared" si="1918"/>
        <v>0</v>
      </c>
      <c r="BE1023" s="102">
        <f t="shared" ref="BE1023:BE1024" si="1981">BF1023+BG1023+BH1023+BI1023</f>
        <v>0</v>
      </c>
      <c r="BF1023" s="102">
        <f>BF952+BF964+BF967+BF970</f>
        <v>0</v>
      </c>
      <c r="BG1023" s="102">
        <f>BG952+BG964+BG967+BG970</f>
        <v>0</v>
      </c>
      <c r="BH1023" s="391">
        <v>0</v>
      </c>
      <c r="BI1023" s="102">
        <f>BI952+BI964+BI967+BI970</f>
        <v>0</v>
      </c>
      <c r="BJ1023" s="102">
        <f t="shared" si="1945"/>
        <v>0</v>
      </c>
      <c r="BK1023" s="102"/>
      <c r="BL1023" s="102"/>
      <c r="BM1023" s="102"/>
      <c r="BN1023" s="102">
        <f t="shared" ref="BN1023:BN1024" si="1982">BO1023+BQ1023+BR1023+BS1023</f>
        <v>19619</v>
      </c>
      <c r="BO1023" s="102">
        <f>BO952+BO964+BO967+BO970</f>
        <v>0</v>
      </c>
      <c r="BP1023" s="102"/>
      <c r="BQ1023" s="102">
        <f>BQ952+BQ964+BQ967+BQ970</f>
        <v>0</v>
      </c>
      <c r="BR1023" s="102">
        <f>BR952+BR964+BR967+BR970</f>
        <v>0</v>
      </c>
      <c r="BS1023" s="102">
        <f>BS989</f>
        <v>19619</v>
      </c>
      <c r="BT1023" s="102">
        <f>BT949</f>
        <v>0</v>
      </c>
      <c r="BU1023" s="102">
        <f t="shared" ref="BU1023:BU1024" si="1983">BV1023+BX1023+BY1023+BZ1023</f>
        <v>19619</v>
      </c>
      <c r="BV1023" s="102">
        <f>BV952+BV964+BV967+BV970</f>
        <v>0</v>
      </c>
      <c r="BW1023" s="102"/>
      <c r="BX1023" s="102">
        <f>BX952+BX964+BX967+BX970</f>
        <v>0</v>
      </c>
      <c r="BY1023" s="436">
        <f>BJ1023</f>
        <v>0</v>
      </c>
      <c r="BZ1023" s="102">
        <f>BZ989</f>
        <v>19619</v>
      </c>
      <c r="CE1023" s="695" t="e">
        <f t="shared" si="1958"/>
        <v>#DIV/0!</v>
      </c>
    </row>
    <row r="1024" spans="2:83" s="71" customFormat="1" ht="63" hidden="1" customHeight="1" x14ac:dyDescent="0.25">
      <c r="B1024" s="1033" t="s">
        <v>197</v>
      </c>
      <c r="C1024" s="1033"/>
      <c r="D1024" s="118">
        <f t="shared" si="1976"/>
        <v>0</v>
      </c>
      <c r="E1024" s="118">
        <f>E934</f>
        <v>0</v>
      </c>
      <c r="F1024" s="118"/>
      <c r="G1024" s="118">
        <f>G934</f>
        <v>0</v>
      </c>
      <c r="H1024" s="118">
        <v>0</v>
      </c>
      <c r="I1024" s="118">
        <f>I1021</f>
        <v>0</v>
      </c>
      <c r="J1024" s="118">
        <f>U1024-I1024</f>
        <v>0</v>
      </c>
      <c r="K1024" s="118">
        <f t="shared" si="1977"/>
        <v>0</v>
      </c>
      <c r="L1024" s="695" t="e">
        <f t="shared" si="1960"/>
        <v>#DIV/0!</v>
      </c>
      <c r="M1024" s="884">
        <f>M934</f>
        <v>0</v>
      </c>
      <c r="N1024" s="114"/>
      <c r="O1024" s="118"/>
      <c r="P1024" s="114"/>
      <c r="Q1024" s="118">
        <f>Q934</f>
        <v>0</v>
      </c>
      <c r="R1024" s="114"/>
      <c r="S1024" s="118">
        <v>0</v>
      </c>
      <c r="T1024" s="114"/>
      <c r="U1024" s="118">
        <f>U1021</f>
        <v>0</v>
      </c>
      <c r="V1024" s="118" t="e">
        <f>W1024+X1024+Y1024</f>
        <v>#REF!</v>
      </c>
      <c r="W1024" s="118">
        <v>0</v>
      </c>
      <c r="X1024" s="118"/>
      <c r="Y1024" s="118" t="e">
        <f>#REF!+#REF!</f>
        <v>#REF!</v>
      </c>
      <c r="Z1024" s="118" t="e">
        <f t="shared" si="1942"/>
        <v>#REF!</v>
      </c>
      <c r="AA1024" s="118">
        <v>0</v>
      </c>
      <c r="AB1024" s="118">
        <v>0</v>
      </c>
      <c r="AC1024" s="118" t="e">
        <f>#REF!+#REF!</f>
        <v>#REF!</v>
      </c>
      <c r="AD1024" s="114"/>
      <c r="AE1024" s="884">
        <f t="shared" si="1979"/>
        <v>0</v>
      </c>
      <c r="AF1024" s="695" t="e">
        <f t="shared" si="1961"/>
        <v>#DIV/0!</v>
      </c>
      <c r="AG1024" s="884">
        <f>AG934</f>
        <v>0</v>
      </c>
      <c r="AH1024" s="114"/>
      <c r="AI1024" s="118"/>
      <c r="AJ1024" s="114"/>
      <c r="AK1024" s="118">
        <f>AK934</f>
        <v>0</v>
      </c>
      <c r="AL1024" s="114"/>
      <c r="AM1024" s="118">
        <v>0</v>
      </c>
      <c r="AN1024" s="114"/>
      <c r="AO1024" s="118">
        <f>AO988</f>
        <v>0</v>
      </c>
      <c r="AP1024" s="118">
        <f>BB1024-AO1024</f>
        <v>0</v>
      </c>
      <c r="AQ1024" s="114"/>
      <c r="AR1024" s="118">
        <f t="shared" si="1980"/>
        <v>0</v>
      </c>
      <c r="AS1024" s="695" t="e">
        <f t="shared" si="1962"/>
        <v>#DIV/0!</v>
      </c>
      <c r="AT1024" s="884">
        <f>AT934</f>
        <v>0</v>
      </c>
      <c r="AU1024" s="695" t="e">
        <f t="shared" si="1963"/>
        <v>#DIV/0!</v>
      </c>
      <c r="AV1024" s="118"/>
      <c r="AW1024" s="695" t="e">
        <f t="shared" si="1964"/>
        <v>#DIV/0!</v>
      </c>
      <c r="AX1024" s="884">
        <f>AX934</f>
        <v>0</v>
      </c>
      <c r="AY1024" s="114"/>
      <c r="AZ1024" s="118">
        <v>0</v>
      </c>
      <c r="BA1024" s="695" t="e">
        <f t="shared" si="1965"/>
        <v>#DIV/0!</v>
      </c>
      <c r="BB1024" s="118">
        <f>BB988</f>
        <v>0</v>
      </c>
      <c r="BC1024" s="118">
        <f t="shared" si="1917"/>
        <v>0</v>
      </c>
      <c r="BD1024" s="118">
        <f t="shared" si="1918"/>
        <v>0</v>
      </c>
      <c r="BE1024" s="118">
        <f t="shared" si="1981"/>
        <v>0</v>
      </c>
      <c r="BF1024" s="118">
        <f>BF934</f>
        <v>0</v>
      </c>
      <c r="BG1024" s="118">
        <f>BG934</f>
        <v>0</v>
      </c>
      <c r="BH1024" s="118">
        <v>0</v>
      </c>
      <c r="BI1024" s="118">
        <f>BI934</f>
        <v>0</v>
      </c>
      <c r="BJ1024" s="118">
        <f t="shared" si="1945"/>
        <v>0</v>
      </c>
      <c r="BK1024" s="118"/>
      <c r="BL1024" s="118"/>
      <c r="BM1024" s="118"/>
      <c r="BN1024" s="118">
        <f t="shared" si="1982"/>
        <v>35034</v>
      </c>
      <c r="BO1024" s="118">
        <f>BO934</f>
        <v>0</v>
      </c>
      <c r="BP1024" s="118"/>
      <c r="BQ1024" s="118">
        <f>BQ934</f>
        <v>0</v>
      </c>
      <c r="BR1024" s="118">
        <v>0</v>
      </c>
      <c r="BS1024" s="118">
        <f>BS988</f>
        <v>35034</v>
      </c>
      <c r="BT1024" s="118">
        <v>0</v>
      </c>
      <c r="BU1024" s="118">
        <f t="shared" si="1983"/>
        <v>35034</v>
      </c>
      <c r="BV1024" s="118">
        <f>BV934</f>
        <v>0</v>
      </c>
      <c r="BW1024" s="118"/>
      <c r="BX1024" s="118">
        <f>BX934</f>
        <v>0</v>
      </c>
      <c r="BY1024" s="118">
        <v>0</v>
      </c>
      <c r="BZ1024" s="118">
        <f>BZ988</f>
        <v>35034</v>
      </c>
      <c r="CE1024" s="695" t="e">
        <f t="shared" si="1958"/>
        <v>#DIV/0!</v>
      </c>
    </row>
    <row r="1025" spans="2:83" s="76" customFormat="1" ht="86.25" hidden="1" customHeight="1" x14ac:dyDescent="0.25">
      <c r="B1025" s="159"/>
      <c r="C1025" s="160"/>
      <c r="D1025" s="161"/>
      <c r="E1025" s="62"/>
      <c r="F1025" s="62"/>
      <c r="G1025" s="62"/>
      <c r="H1025" s="62"/>
      <c r="I1025" s="62"/>
      <c r="J1025" s="161"/>
      <c r="K1025" s="593"/>
      <c r="L1025" s="593"/>
      <c r="M1025" s="861"/>
      <c r="N1025" s="41"/>
      <c r="O1025" s="62"/>
      <c r="P1025" s="41"/>
      <c r="Q1025" s="62"/>
      <c r="R1025" s="41"/>
      <c r="S1025" s="62"/>
      <c r="T1025" s="41"/>
      <c r="U1025" s="62"/>
      <c r="V1025" s="161"/>
      <c r="W1025" s="161"/>
      <c r="X1025" s="161"/>
      <c r="Y1025" s="161"/>
      <c r="Z1025" s="474">
        <f t="shared" si="1942"/>
        <v>0</v>
      </c>
      <c r="AA1025" s="161"/>
      <c r="AB1025" s="161"/>
      <c r="AC1025" s="161"/>
      <c r="AD1025" s="593"/>
      <c r="AE1025" s="980"/>
      <c r="AF1025" s="722"/>
      <c r="AG1025" s="861"/>
      <c r="AH1025" s="41"/>
      <c r="AI1025" s="62"/>
      <c r="AJ1025" s="41"/>
      <c r="AK1025" s="62"/>
      <c r="AL1025" s="41"/>
      <c r="AM1025" s="62"/>
      <c r="AN1025" s="41"/>
      <c r="AO1025" s="62"/>
      <c r="AP1025" s="161"/>
      <c r="AQ1025" s="593"/>
      <c r="AR1025" s="161"/>
      <c r="AS1025" s="593"/>
      <c r="AT1025" s="861"/>
      <c r="AU1025" s="41"/>
      <c r="AV1025" s="62"/>
      <c r="AW1025" s="41"/>
      <c r="AX1025" s="861"/>
      <c r="AY1025" s="41"/>
      <c r="AZ1025" s="62"/>
      <c r="BA1025" s="41"/>
      <c r="BB1025" s="62"/>
      <c r="BC1025" s="161"/>
      <c r="BD1025" s="161"/>
      <c r="BE1025" s="161"/>
      <c r="BF1025" s="62"/>
      <c r="BG1025" s="62"/>
      <c r="BH1025" s="62"/>
      <c r="BI1025" s="62"/>
      <c r="BJ1025" s="161"/>
      <c r="BK1025" s="161"/>
      <c r="BL1025" s="161"/>
      <c r="BM1025" s="161"/>
      <c r="BN1025" s="161"/>
      <c r="BO1025" s="161"/>
      <c r="BP1025" s="161"/>
      <c r="BQ1025" s="161"/>
      <c r="BR1025" s="161"/>
      <c r="BS1025" s="161"/>
      <c r="BT1025" s="161"/>
      <c r="BU1025" s="161"/>
      <c r="BV1025" s="62"/>
      <c r="BW1025" s="62"/>
      <c r="BX1025" s="62"/>
      <c r="BY1025" s="62"/>
      <c r="BZ1025" s="62"/>
      <c r="CE1025" s="695" t="e">
        <f t="shared" si="1958"/>
        <v>#DIV/0!</v>
      </c>
    </row>
    <row r="1026" spans="2:83" s="76" customFormat="1" ht="86.25" hidden="1" customHeight="1" x14ac:dyDescent="0.25">
      <c r="B1026" s="159"/>
      <c r="C1026" s="160"/>
      <c r="D1026" s="161"/>
      <c r="E1026" s="62"/>
      <c r="F1026" s="62"/>
      <c r="G1026" s="62"/>
      <c r="H1026" s="62"/>
      <c r="I1026" s="62"/>
      <c r="J1026" s="161"/>
      <c r="K1026" s="593"/>
      <c r="L1026" s="593"/>
      <c r="M1026" s="861"/>
      <c r="N1026" s="41"/>
      <c r="O1026" s="62"/>
      <c r="P1026" s="41"/>
      <c r="Q1026" s="62"/>
      <c r="R1026" s="41"/>
      <c r="S1026" s="62"/>
      <c r="T1026" s="41"/>
      <c r="U1026" s="62"/>
      <c r="V1026" s="161"/>
      <c r="W1026" s="161"/>
      <c r="X1026" s="161"/>
      <c r="Y1026" s="161"/>
      <c r="Z1026" s="474">
        <f t="shared" si="1942"/>
        <v>0</v>
      </c>
      <c r="AA1026" s="161"/>
      <c r="AB1026" s="161"/>
      <c r="AC1026" s="161"/>
      <c r="AD1026" s="593"/>
      <c r="AE1026" s="980"/>
      <c r="AF1026" s="722"/>
      <c r="AG1026" s="861"/>
      <c r="AH1026" s="41"/>
      <c r="AI1026" s="62"/>
      <c r="AJ1026" s="41"/>
      <c r="AK1026" s="62"/>
      <c r="AL1026" s="41"/>
      <c r="AM1026" s="62"/>
      <c r="AN1026" s="41"/>
      <c r="AO1026" s="62"/>
      <c r="AP1026" s="161"/>
      <c r="AQ1026" s="593"/>
      <c r="AR1026" s="161"/>
      <c r="AS1026" s="593"/>
      <c r="AT1026" s="861"/>
      <c r="AU1026" s="41"/>
      <c r="AV1026" s="62"/>
      <c r="AW1026" s="41"/>
      <c r="AX1026" s="861"/>
      <c r="AY1026" s="41"/>
      <c r="AZ1026" s="62"/>
      <c r="BA1026" s="41"/>
      <c r="BB1026" s="62"/>
      <c r="BC1026" s="161"/>
      <c r="BD1026" s="161"/>
      <c r="BE1026" s="161"/>
      <c r="BF1026" s="62"/>
      <c r="BG1026" s="62"/>
      <c r="BH1026" s="62"/>
      <c r="BI1026" s="62"/>
      <c r="BJ1026" s="161"/>
      <c r="BK1026" s="161"/>
      <c r="BL1026" s="161"/>
      <c r="BM1026" s="161"/>
      <c r="BN1026" s="161"/>
      <c r="BO1026" s="161"/>
      <c r="BP1026" s="161"/>
      <c r="BQ1026" s="161"/>
      <c r="BR1026" s="161"/>
      <c r="BS1026" s="161"/>
      <c r="BT1026" s="161"/>
      <c r="BU1026" s="161"/>
      <c r="BV1026" s="62"/>
      <c r="BW1026" s="62"/>
      <c r="BX1026" s="62"/>
      <c r="BY1026" s="62"/>
      <c r="BZ1026" s="62"/>
      <c r="CE1026" s="695" t="e">
        <f t="shared" si="1958"/>
        <v>#DIV/0!</v>
      </c>
    </row>
    <row r="1027" spans="2:83" s="76" customFormat="1" ht="53.25" customHeight="1" x14ac:dyDescent="0.25">
      <c r="B1027" s="1093" t="s">
        <v>133</v>
      </c>
      <c r="C1027" s="1094"/>
      <c r="D1027" s="1094"/>
      <c r="E1027" s="1094"/>
      <c r="F1027" s="1094"/>
      <c r="G1027" s="1094"/>
      <c r="H1027" s="1094"/>
      <c r="I1027" s="1094"/>
      <c r="J1027" s="1094"/>
      <c r="K1027" s="1094"/>
      <c r="L1027" s="1094"/>
      <c r="M1027" s="1094"/>
      <c r="N1027" s="1094"/>
      <c r="O1027" s="1094"/>
      <c r="P1027" s="1094"/>
      <c r="Q1027" s="1094"/>
      <c r="R1027" s="1094"/>
      <c r="S1027" s="1094"/>
      <c r="T1027" s="1094"/>
      <c r="U1027" s="1094"/>
      <c r="V1027" s="1094"/>
      <c r="W1027" s="1094"/>
      <c r="X1027" s="1094"/>
      <c r="Y1027" s="1094"/>
      <c r="Z1027" s="1094"/>
      <c r="AA1027" s="1094"/>
      <c r="AB1027" s="1094"/>
      <c r="AC1027" s="1094"/>
      <c r="AD1027" s="1094"/>
      <c r="AE1027" s="1094"/>
      <c r="AF1027" s="1094"/>
      <c r="AG1027" s="1094"/>
      <c r="AH1027" s="1094"/>
      <c r="AI1027" s="1094"/>
      <c r="AJ1027" s="1094"/>
      <c r="AK1027" s="1094"/>
      <c r="AL1027" s="1094"/>
      <c r="AM1027" s="1094"/>
      <c r="AN1027" s="1094"/>
      <c r="AO1027" s="1094"/>
      <c r="AP1027" s="1094"/>
      <c r="AQ1027" s="1094"/>
      <c r="AR1027" s="1094"/>
      <c r="AS1027" s="1094"/>
      <c r="AT1027" s="1094"/>
      <c r="AU1027" s="1094"/>
      <c r="AV1027" s="1094"/>
      <c r="AW1027" s="1094"/>
      <c r="AX1027" s="1094"/>
      <c r="AY1027" s="1094"/>
      <c r="AZ1027" s="1094"/>
      <c r="BA1027" s="1094"/>
      <c r="BB1027" s="1094"/>
      <c r="BC1027" s="1094"/>
      <c r="BD1027" s="1094"/>
      <c r="BE1027" s="1094"/>
      <c r="BF1027" s="1094"/>
      <c r="BG1027" s="1094"/>
      <c r="BH1027" s="1094"/>
      <c r="BI1027" s="1094"/>
      <c r="BJ1027" s="1094"/>
      <c r="BK1027" s="1094"/>
      <c r="BL1027" s="1094"/>
      <c r="BM1027" s="1094"/>
      <c r="BN1027" s="1094"/>
      <c r="BO1027" s="1094"/>
      <c r="BP1027" s="1094"/>
      <c r="BQ1027" s="1094"/>
      <c r="BR1027" s="1094"/>
      <c r="BS1027" s="1094"/>
      <c r="BT1027" s="1094"/>
      <c r="BU1027" s="1094"/>
      <c r="BV1027" s="1094"/>
      <c r="BW1027" s="1094"/>
      <c r="BX1027" s="1094"/>
      <c r="BY1027" s="1094"/>
      <c r="BZ1027" s="1094"/>
      <c r="CE1027" s="695"/>
    </row>
    <row r="1028" spans="2:83" s="76" customFormat="1" ht="48" hidden="1" customHeight="1" x14ac:dyDescent="0.25">
      <c r="B1028" s="1035" t="s">
        <v>183</v>
      </c>
      <c r="C1028" s="1035"/>
      <c r="D1028" s="1035"/>
      <c r="E1028" s="1035"/>
      <c r="F1028" s="1035"/>
      <c r="G1028" s="1035"/>
      <c r="H1028" s="1035"/>
      <c r="I1028" s="1035"/>
      <c r="J1028" s="1035"/>
      <c r="K1028" s="1035"/>
      <c r="L1028" s="1035"/>
      <c r="M1028" s="1035"/>
      <c r="N1028" s="1035"/>
      <c r="O1028" s="1035"/>
      <c r="P1028" s="1035"/>
      <c r="Q1028" s="1035"/>
      <c r="R1028" s="1035"/>
      <c r="S1028" s="1035"/>
      <c r="T1028" s="1035"/>
      <c r="U1028" s="1035"/>
      <c r="V1028" s="1035"/>
      <c r="W1028" s="1035"/>
      <c r="X1028" s="1035"/>
      <c r="Y1028" s="1035"/>
      <c r="Z1028" s="1035"/>
      <c r="AA1028" s="1035"/>
      <c r="AB1028" s="1035"/>
      <c r="AC1028" s="1035"/>
      <c r="AD1028" s="1035"/>
      <c r="AE1028" s="1035"/>
      <c r="AF1028" s="1035"/>
      <c r="AG1028" s="1035"/>
      <c r="AH1028" s="1035"/>
      <c r="AI1028" s="1035"/>
      <c r="AJ1028" s="1035"/>
      <c r="AK1028" s="1035"/>
      <c r="AL1028" s="1035"/>
      <c r="AM1028" s="1035"/>
      <c r="AN1028" s="1035"/>
      <c r="AO1028" s="1035"/>
      <c r="AP1028" s="1035"/>
      <c r="AQ1028" s="1035"/>
      <c r="AR1028" s="1035"/>
      <c r="AS1028" s="1035"/>
      <c r="AT1028" s="1035"/>
      <c r="AU1028" s="1035"/>
      <c r="AV1028" s="1035"/>
      <c r="AW1028" s="1035"/>
      <c r="AX1028" s="1035"/>
      <c r="AY1028" s="1035"/>
      <c r="AZ1028" s="1035"/>
      <c r="BA1028" s="1035"/>
      <c r="BB1028" s="1035"/>
      <c r="BC1028" s="1035"/>
      <c r="BD1028" s="1035"/>
      <c r="BE1028" s="1035"/>
      <c r="BF1028" s="1035"/>
      <c r="BG1028" s="1035"/>
      <c r="BH1028" s="1035"/>
      <c r="BI1028" s="1035"/>
      <c r="BJ1028" s="1035"/>
      <c r="BK1028" s="1035"/>
      <c r="BL1028" s="1035"/>
      <c r="BM1028" s="1035"/>
      <c r="BN1028" s="1035"/>
      <c r="BO1028" s="1035"/>
      <c r="BP1028" s="1035"/>
      <c r="BQ1028" s="1035"/>
      <c r="BR1028" s="1035"/>
      <c r="BS1028" s="1035"/>
      <c r="BT1028" s="75"/>
      <c r="BU1028" s="75"/>
      <c r="CE1028" s="695" t="e">
        <f t="shared" si="1958"/>
        <v>#DIV/0!</v>
      </c>
    </row>
    <row r="1029" spans="2:83" s="76" customFormat="1" ht="48" hidden="1" customHeight="1" x14ac:dyDescent="0.25">
      <c r="B1029" s="1082" t="s">
        <v>185</v>
      </c>
      <c r="C1029" s="1083"/>
      <c r="D1029" s="1083"/>
      <c r="E1029" s="1083"/>
      <c r="F1029" s="1083"/>
      <c r="G1029" s="1083"/>
      <c r="H1029" s="1083"/>
      <c r="I1029" s="1083"/>
      <c r="J1029" s="1083"/>
      <c r="K1029" s="1083"/>
      <c r="L1029" s="1083"/>
      <c r="M1029" s="1083"/>
      <c r="N1029" s="1083"/>
      <c r="O1029" s="1083"/>
      <c r="P1029" s="1083"/>
      <c r="Q1029" s="1083"/>
      <c r="R1029" s="1083"/>
      <c r="S1029" s="1083"/>
      <c r="T1029" s="1083"/>
      <c r="U1029" s="1083"/>
      <c r="V1029" s="1083"/>
      <c r="W1029" s="1083"/>
      <c r="X1029" s="1083"/>
      <c r="Y1029" s="1083"/>
      <c r="Z1029" s="1083"/>
      <c r="AA1029" s="1083"/>
      <c r="AB1029" s="1083"/>
      <c r="AC1029" s="1083"/>
      <c r="AD1029" s="1083"/>
      <c r="AE1029" s="1083"/>
      <c r="AF1029" s="1083"/>
      <c r="AG1029" s="1083"/>
      <c r="AH1029" s="1083"/>
      <c r="AI1029" s="1083"/>
      <c r="AJ1029" s="1083"/>
      <c r="AK1029" s="1083"/>
      <c r="AL1029" s="1083"/>
      <c r="AM1029" s="1083"/>
      <c r="AN1029" s="1083"/>
      <c r="AO1029" s="1083"/>
      <c r="AP1029" s="1083"/>
      <c r="AQ1029" s="1083"/>
      <c r="AR1029" s="1083"/>
      <c r="AS1029" s="1083"/>
      <c r="AT1029" s="1083"/>
      <c r="AU1029" s="1083"/>
      <c r="AV1029" s="1083"/>
      <c r="AW1029" s="1083"/>
      <c r="AX1029" s="1083"/>
      <c r="AY1029" s="1083"/>
      <c r="AZ1029" s="1083"/>
      <c r="BA1029" s="1083"/>
      <c r="BB1029" s="1083"/>
      <c r="BC1029" s="1083"/>
      <c r="BD1029" s="1083"/>
      <c r="BE1029" s="1083"/>
      <c r="BF1029" s="1083"/>
      <c r="BG1029" s="1083"/>
      <c r="BH1029" s="1083"/>
      <c r="BI1029" s="1083"/>
      <c r="BJ1029" s="1083"/>
      <c r="BK1029" s="1083"/>
      <c r="BL1029" s="1083"/>
      <c r="BM1029" s="1083"/>
      <c r="BN1029" s="1083"/>
      <c r="BO1029" s="1083"/>
      <c r="BP1029" s="1083"/>
      <c r="BQ1029" s="1083"/>
      <c r="BR1029" s="1083"/>
      <c r="BS1029" s="1083"/>
      <c r="BT1029" s="75"/>
      <c r="BU1029" s="75"/>
      <c r="CE1029" s="695" t="e">
        <f t="shared" si="1958"/>
        <v>#DIV/0!</v>
      </c>
    </row>
    <row r="1030" spans="2:83" s="383" customFormat="1" ht="96" hidden="1" customHeight="1" x14ac:dyDescent="0.25">
      <c r="B1030" s="360">
        <v>1</v>
      </c>
      <c r="C1030" s="380" t="s">
        <v>210</v>
      </c>
      <c r="D1030" s="381">
        <f t="shared" ref="D1030:S1030" si="1984">D1031</f>
        <v>0</v>
      </c>
      <c r="E1030" s="381">
        <f t="shared" si="1984"/>
        <v>0</v>
      </c>
      <c r="F1030" s="381"/>
      <c r="G1030" s="381"/>
      <c r="H1030" s="381">
        <f t="shared" si="1984"/>
        <v>0</v>
      </c>
      <c r="I1030" s="381">
        <f t="shared" si="1984"/>
        <v>0</v>
      </c>
      <c r="J1030" s="381">
        <f t="shared" si="1984"/>
        <v>0</v>
      </c>
      <c r="K1030" s="590">
        <f t="shared" si="1984"/>
        <v>0</v>
      </c>
      <c r="L1030" s="590"/>
      <c r="M1030" s="382">
        <f t="shared" si="1984"/>
        <v>0</v>
      </c>
      <c r="N1030" s="704"/>
      <c r="O1030" s="381"/>
      <c r="P1030" s="704"/>
      <c r="Q1030" s="381"/>
      <c r="R1030" s="704"/>
      <c r="S1030" s="381">
        <f t="shared" si="1984"/>
        <v>0</v>
      </c>
      <c r="T1030" s="704"/>
      <c r="U1030" s="381">
        <f t="shared" ref="U1030" si="1985">U1031</f>
        <v>0</v>
      </c>
      <c r="V1030" s="381">
        <f>W1030+X1030+Y1030</f>
        <v>0</v>
      </c>
      <c r="W1030" s="381"/>
      <c r="X1030" s="381"/>
      <c r="Y1030" s="381"/>
      <c r="Z1030" s="381">
        <f>AA1030+AB1030+AC1030</f>
        <v>0</v>
      </c>
      <c r="AA1030" s="381">
        <f t="shared" ref="AA1030:AA1036" si="1986">E1030</f>
        <v>0</v>
      </c>
      <c r="AB1030" s="381">
        <f t="shared" ref="AB1030:AC1036" si="1987">H1030</f>
        <v>0</v>
      </c>
      <c r="AC1030" s="381">
        <f t="shared" si="1987"/>
        <v>0</v>
      </c>
      <c r="AD1030" s="704"/>
      <c r="AE1030" s="981">
        <f t="shared" ref="AE1030:BB1030" si="1988">AE1031</f>
        <v>0</v>
      </c>
      <c r="AF1030" s="719"/>
      <c r="AG1030" s="382">
        <f t="shared" si="1988"/>
        <v>0</v>
      </c>
      <c r="AH1030" s="727"/>
      <c r="AI1030" s="382"/>
      <c r="AJ1030" s="727"/>
      <c r="AK1030" s="382"/>
      <c r="AL1030" s="727"/>
      <c r="AM1030" s="382">
        <f t="shared" si="1988"/>
        <v>0</v>
      </c>
      <c r="AN1030" s="727"/>
      <c r="AO1030" s="382">
        <f t="shared" si="1988"/>
        <v>0</v>
      </c>
      <c r="AP1030" s="381">
        <f>AR1030+AT1030+AX1030</f>
        <v>0</v>
      </c>
      <c r="AQ1030" s="704"/>
      <c r="AR1030" s="462">
        <f t="shared" si="1988"/>
        <v>0</v>
      </c>
      <c r="AS1030" s="590"/>
      <c r="AT1030" s="450">
        <f t="shared" si="1988"/>
        <v>0</v>
      </c>
      <c r="AU1030" s="687"/>
      <c r="AV1030" s="450"/>
      <c r="AW1030" s="687"/>
      <c r="AX1030" s="382"/>
      <c r="AY1030" s="727"/>
      <c r="AZ1030" s="382">
        <f t="shared" si="1988"/>
        <v>0</v>
      </c>
      <c r="BA1030" s="727"/>
      <c r="BB1030" s="382">
        <f t="shared" si="1988"/>
        <v>0</v>
      </c>
      <c r="BC1030" s="382">
        <f>AM1030</f>
        <v>0</v>
      </c>
      <c r="BD1030" s="382">
        <f>AO1030</f>
        <v>0</v>
      </c>
      <c r="BE1030" s="462">
        <f t="shared" ref="BE1030:BI1030" si="1989">BE1031</f>
        <v>0</v>
      </c>
      <c r="BF1030" s="382">
        <f t="shared" si="1989"/>
        <v>0</v>
      </c>
      <c r="BG1030" s="382"/>
      <c r="BH1030" s="382">
        <f t="shared" si="1989"/>
        <v>0</v>
      </c>
      <c r="BI1030" s="382">
        <f t="shared" si="1989"/>
        <v>0</v>
      </c>
      <c r="BJ1030" s="381">
        <f>BK1030+BL1030+BM1030</f>
        <v>0</v>
      </c>
      <c r="BK1030" s="382"/>
      <c r="BL1030" s="382"/>
      <c r="BM1030" s="382"/>
      <c r="BN1030" s="381">
        <f>BO1030+BR1030+BS1030</f>
        <v>0</v>
      </c>
      <c r="BO1030" s="382">
        <f>BF1030</f>
        <v>0</v>
      </c>
      <c r="BP1030" s="382"/>
      <c r="BQ1030" s="382"/>
      <c r="BR1030" s="382">
        <f t="shared" ref="BR1030:BR1036" si="1990">BH1030</f>
        <v>0</v>
      </c>
      <c r="BS1030" s="382">
        <f t="shared" ref="BS1030:BS1036" si="1991">BI1030</f>
        <v>0</v>
      </c>
      <c r="BT1030" s="381"/>
      <c r="BU1030" s="462">
        <f t="shared" ref="BU1030" si="1992">BU1031</f>
        <v>135932</v>
      </c>
      <c r="BV1030" s="382">
        <f t="shared" ref="BV1030:BZ1030" si="1993">BV1031</f>
        <v>0</v>
      </c>
      <c r="BW1030" s="382"/>
      <c r="BX1030" s="382"/>
      <c r="BY1030" s="382">
        <f t="shared" si="1993"/>
        <v>0</v>
      </c>
      <c r="BZ1030" s="382">
        <f t="shared" si="1993"/>
        <v>135932</v>
      </c>
      <c r="CE1030" s="695" t="e">
        <f t="shared" si="1958"/>
        <v>#DIV/0!</v>
      </c>
    </row>
    <row r="1031" spans="2:83" s="153" customFormat="1" ht="86.25" hidden="1" customHeight="1" x14ac:dyDescent="0.3">
      <c r="B1031" s="323" t="s">
        <v>345</v>
      </c>
      <c r="C1031" s="155" t="s">
        <v>212</v>
      </c>
      <c r="D1031" s="276">
        <f>E1031+H1031+I1031</f>
        <v>0</v>
      </c>
      <c r="E1031" s="487">
        <f t="shared" ref="E1031:I1031" si="1994">E1032+E1033</f>
        <v>0</v>
      </c>
      <c r="F1031" s="508"/>
      <c r="G1031" s="487"/>
      <c r="H1031" s="487">
        <f t="shared" si="1994"/>
        <v>0</v>
      </c>
      <c r="I1031" s="487">
        <f t="shared" si="1994"/>
        <v>0</v>
      </c>
      <c r="J1031" s="276">
        <f t="shared" ref="J1031" si="1995">J1032+J1033</f>
        <v>0</v>
      </c>
      <c r="K1031" s="575">
        <f>M1031+S1031+U1031</f>
        <v>0</v>
      </c>
      <c r="L1031" s="683"/>
      <c r="M1031" s="168">
        <f t="shared" ref="M1031" si="1996">M1032+M1033</f>
        <v>0</v>
      </c>
      <c r="N1031" s="683"/>
      <c r="O1031" s="512"/>
      <c r="P1031" s="683"/>
      <c r="Q1031" s="439"/>
      <c r="R1031" s="683"/>
      <c r="S1031" s="439">
        <f t="shared" ref="S1031:U1031" si="1997">S1032+S1033</f>
        <v>0</v>
      </c>
      <c r="T1031" s="683"/>
      <c r="U1031" s="439">
        <f t="shared" si="1997"/>
        <v>0</v>
      </c>
      <c r="V1031" s="154">
        <f t="shared" ref="V1031:V1043" si="1998">W1031+X1031+Y1031</f>
        <v>0</v>
      </c>
      <c r="W1031" s="476"/>
      <c r="X1031" s="476"/>
      <c r="Y1031" s="476"/>
      <c r="Z1031" s="476">
        <f t="shared" ref="Z1031:Z1036" si="1999">AA1031+AB1031+AC1031</f>
        <v>0</v>
      </c>
      <c r="AA1031" s="321">
        <f t="shared" si="1986"/>
        <v>0</v>
      </c>
      <c r="AB1031" s="321">
        <f t="shared" si="1987"/>
        <v>0</v>
      </c>
      <c r="AC1031" s="321">
        <f t="shared" si="1987"/>
        <v>0</v>
      </c>
      <c r="AD1031" s="683"/>
      <c r="AE1031" s="900">
        <f>AG1031+AM1031+AO1031</f>
        <v>0</v>
      </c>
      <c r="AF1031" s="263"/>
      <c r="AG1031" s="168">
        <f t="shared" ref="AG1031:AO1031" si="2000">AG1032+AG1033</f>
        <v>0</v>
      </c>
      <c r="AH1031" s="166"/>
      <c r="AI1031" s="168"/>
      <c r="AJ1031" s="166"/>
      <c r="AK1031" s="168"/>
      <c r="AL1031" s="166"/>
      <c r="AM1031" s="168">
        <f t="shared" si="2000"/>
        <v>0</v>
      </c>
      <c r="AN1031" s="166"/>
      <c r="AO1031" s="168">
        <f t="shared" si="2000"/>
        <v>0</v>
      </c>
      <c r="AP1031" s="308">
        <f t="shared" ref="AP1031:AP1036" si="2001">AR1031+AT1031+AX1031</f>
        <v>0</v>
      </c>
      <c r="AQ1031" s="683"/>
      <c r="AR1031" s="581">
        <f>AT1031+AZ1031+BB1031</f>
        <v>0</v>
      </c>
      <c r="AS1031" s="683"/>
      <c r="AT1031" s="168">
        <f t="shared" ref="AT1031" si="2002">AT1032+AT1033</f>
        <v>0</v>
      </c>
      <c r="AU1031" s="166"/>
      <c r="AV1031" s="168"/>
      <c r="AW1031" s="166"/>
      <c r="AX1031" s="168"/>
      <c r="AY1031" s="166"/>
      <c r="AZ1031" s="168">
        <f t="shared" ref="AZ1031:BB1031" si="2003">AZ1032+AZ1033</f>
        <v>0</v>
      </c>
      <c r="BA1031" s="166"/>
      <c r="BB1031" s="168">
        <f t="shared" si="2003"/>
        <v>0</v>
      </c>
      <c r="BC1031" s="168">
        <f t="shared" ref="BC1031:BC1036" si="2004">AM1031</f>
        <v>0</v>
      </c>
      <c r="BD1031" s="168">
        <f t="shared" ref="BD1031:BD1036" si="2005">AO1031</f>
        <v>0</v>
      </c>
      <c r="BE1031" s="447">
        <f>BF1031+BH1031+BI1031</f>
        <v>0</v>
      </c>
      <c r="BF1031" s="168">
        <f t="shared" ref="BF1031:BI1031" si="2006">BF1032+BF1033</f>
        <v>0</v>
      </c>
      <c r="BG1031" s="168"/>
      <c r="BH1031" s="168">
        <f t="shared" si="2006"/>
        <v>0</v>
      </c>
      <c r="BI1031" s="168">
        <f t="shared" si="2006"/>
        <v>0</v>
      </c>
      <c r="BJ1031" s="331">
        <f t="shared" ref="BJ1031:BJ1036" si="2007">BK1031+BL1031+BM1031</f>
        <v>0</v>
      </c>
      <c r="BK1031" s="168"/>
      <c r="BL1031" s="168"/>
      <c r="BM1031" s="168"/>
      <c r="BN1031" s="331">
        <f t="shared" ref="BN1031:BN1043" si="2008">BO1031+BR1031+BS1031</f>
        <v>0</v>
      </c>
      <c r="BO1031" s="168">
        <f t="shared" ref="BO1031:BO1036" si="2009">BF1031</f>
        <v>0</v>
      </c>
      <c r="BP1031" s="168"/>
      <c r="BQ1031" s="168"/>
      <c r="BR1031" s="168">
        <f t="shared" si="1990"/>
        <v>0</v>
      </c>
      <c r="BS1031" s="168">
        <f t="shared" si="1991"/>
        <v>0</v>
      </c>
      <c r="BT1031" s="439"/>
      <c r="BU1031" s="581">
        <f>BV1031+BY1031+BZ1031</f>
        <v>135932</v>
      </c>
      <c r="BV1031" s="168">
        <f t="shared" ref="BV1031" si="2010">BV1032+BV1033</f>
        <v>0</v>
      </c>
      <c r="BW1031" s="168"/>
      <c r="BX1031" s="168"/>
      <c r="BY1031" s="168">
        <f t="shared" ref="BY1031:BZ1031" si="2011">BY1032+BY1033</f>
        <v>0</v>
      </c>
      <c r="BZ1031" s="168">
        <f t="shared" si="2011"/>
        <v>135932</v>
      </c>
      <c r="CE1031" s="695" t="e">
        <f t="shared" si="1958"/>
        <v>#DIV/0!</v>
      </c>
    </row>
    <row r="1032" spans="2:83" s="50" customFormat="1" ht="45.75" hidden="1" customHeight="1" x14ac:dyDescent="0.25">
      <c r="B1032" s="134"/>
      <c r="C1032" s="113" t="s">
        <v>31</v>
      </c>
      <c r="D1032" s="275">
        <v>0</v>
      </c>
      <c r="E1032" s="491">
        <f t="shared" ref="E1032:I1032" si="2012">E1035+E1038</f>
        <v>0</v>
      </c>
      <c r="F1032" s="504"/>
      <c r="G1032" s="491"/>
      <c r="H1032" s="491">
        <f t="shared" si="2012"/>
        <v>0</v>
      </c>
      <c r="I1032" s="491">
        <f t="shared" si="2012"/>
        <v>0</v>
      </c>
      <c r="J1032" s="275">
        <f>J1035+J1038</f>
        <v>0</v>
      </c>
      <c r="K1032" s="575">
        <v>0</v>
      </c>
      <c r="L1032" s="683"/>
      <c r="M1032" s="166">
        <f t="shared" ref="M1032" si="2013">M1035+M1038</f>
        <v>0</v>
      </c>
      <c r="N1032" s="683"/>
      <c r="O1032" s="519"/>
      <c r="P1032" s="683"/>
      <c r="Q1032" s="435"/>
      <c r="R1032" s="683"/>
      <c r="S1032" s="435">
        <f t="shared" ref="S1032:U1032" si="2014">S1035+S1038</f>
        <v>0</v>
      </c>
      <c r="T1032" s="683"/>
      <c r="U1032" s="435">
        <f t="shared" si="2014"/>
        <v>0</v>
      </c>
      <c r="V1032" s="154">
        <f t="shared" si="1998"/>
        <v>0</v>
      </c>
      <c r="W1032" s="470"/>
      <c r="X1032" s="470"/>
      <c r="Y1032" s="470"/>
      <c r="Z1032" s="470">
        <f t="shared" si="1999"/>
        <v>0</v>
      </c>
      <c r="AA1032" s="320">
        <f t="shared" si="1986"/>
        <v>0</v>
      </c>
      <c r="AB1032" s="320">
        <f t="shared" si="1987"/>
        <v>0</v>
      </c>
      <c r="AC1032" s="320">
        <f t="shared" si="1987"/>
        <v>0</v>
      </c>
      <c r="AD1032" s="683"/>
      <c r="AE1032" s="866">
        <v>0</v>
      </c>
      <c r="AF1032" s="263"/>
      <c r="AG1032" s="166">
        <f t="shared" ref="AG1032:AO1032" si="2015">AG1035+AG1038</f>
        <v>0</v>
      </c>
      <c r="AH1032" s="166"/>
      <c r="AI1032" s="166"/>
      <c r="AJ1032" s="166"/>
      <c r="AK1032" s="166"/>
      <c r="AL1032" s="166"/>
      <c r="AM1032" s="166">
        <f t="shared" si="2015"/>
        <v>0</v>
      </c>
      <c r="AN1032" s="166"/>
      <c r="AO1032" s="166">
        <f t="shared" si="2015"/>
        <v>0</v>
      </c>
      <c r="AP1032" s="307">
        <f t="shared" si="2001"/>
        <v>0</v>
      </c>
      <c r="AQ1032" s="683"/>
      <c r="AR1032" s="575">
        <v>0</v>
      </c>
      <c r="AS1032" s="683"/>
      <c r="AT1032" s="166">
        <f t="shared" ref="AT1032" si="2016">AT1035+AT1038</f>
        <v>0</v>
      </c>
      <c r="AU1032" s="166"/>
      <c r="AV1032" s="166"/>
      <c r="AW1032" s="166"/>
      <c r="AX1032" s="166"/>
      <c r="AY1032" s="166"/>
      <c r="AZ1032" s="166">
        <f t="shared" ref="AZ1032:BB1032" si="2017">AZ1035+AZ1038</f>
        <v>0</v>
      </c>
      <c r="BA1032" s="166"/>
      <c r="BB1032" s="166">
        <f t="shared" si="2017"/>
        <v>0</v>
      </c>
      <c r="BC1032" s="166">
        <f t="shared" si="2004"/>
        <v>0</v>
      </c>
      <c r="BD1032" s="166">
        <f t="shared" si="2005"/>
        <v>0</v>
      </c>
      <c r="BE1032" s="444">
        <v>0</v>
      </c>
      <c r="BF1032" s="166">
        <f t="shared" ref="BF1032:BI1032" si="2018">BF1035+BF1038</f>
        <v>0</v>
      </c>
      <c r="BG1032" s="166"/>
      <c r="BH1032" s="166">
        <f t="shared" si="2018"/>
        <v>0</v>
      </c>
      <c r="BI1032" s="166">
        <f t="shared" si="2018"/>
        <v>0</v>
      </c>
      <c r="BJ1032" s="329">
        <f t="shared" si="2007"/>
        <v>0</v>
      </c>
      <c r="BK1032" s="166"/>
      <c r="BL1032" s="166"/>
      <c r="BM1032" s="166"/>
      <c r="BN1032" s="329">
        <f t="shared" si="2008"/>
        <v>0</v>
      </c>
      <c r="BO1032" s="166">
        <f t="shared" si="2009"/>
        <v>0</v>
      </c>
      <c r="BP1032" s="166"/>
      <c r="BQ1032" s="166"/>
      <c r="BR1032" s="166">
        <f t="shared" si="1990"/>
        <v>0</v>
      </c>
      <c r="BS1032" s="166">
        <f t="shared" si="1991"/>
        <v>0</v>
      </c>
      <c r="BT1032" s="435"/>
      <c r="BU1032" s="575">
        <v>0</v>
      </c>
      <c r="BV1032" s="166">
        <f t="shared" ref="BV1032" si="2019">BV1035+BV1038</f>
        <v>0</v>
      </c>
      <c r="BW1032" s="166"/>
      <c r="BX1032" s="166"/>
      <c r="BY1032" s="166">
        <f t="shared" ref="BY1032:BZ1032" si="2020">BY1035+BY1038</f>
        <v>0</v>
      </c>
      <c r="BZ1032" s="166">
        <f t="shared" si="2020"/>
        <v>30830</v>
      </c>
      <c r="CE1032" s="695" t="e">
        <f t="shared" si="1958"/>
        <v>#DIV/0!</v>
      </c>
    </row>
    <row r="1033" spans="2:83" s="23" customFormat="1" ht="46.5" hidden="1" customHeight="1" x14ac:dyDescent="0.25">
      <c r="B1033" s="135"/>
      <c r="C1033" s="112" t="s">
        <v>32</v>
      </c>
      <c r="D1033" s="102">
        <v>0</v>
      </c>
      <c r="E1033" s="102">
        <f t="shared" ref="E1033:I1033" si="2021">E1036+E1039</f>
        <v>0</v>
      </c>
      <c r="F1033" s="102"/>
      <c r="G1033" s="102"/>
      <c r="H1033" s="102">
        <f t="shared" si="2021"/>
        <v>0</v>
      </c>
      <c r="I1033" s="102">
        <f t="shared" si="2021"/>
        <v>0</v>
      </c>
      <c r="J1033" s="102">
        <f t="shared" ref="J1033" si="2022">J1036+J1039</f>
        <v>0</v>
      </c>
      <c r="K1033" s="114">
        <v>0</v>
      </c>
      <c r="L1033" s="114"/>
      <c r="M1033" s="167">
        <f t="shared" ref="M1033" si="2023">M1036+M1039</f>
        <v>0</v>
      </c>
      <c r="N1033" s="114"/>
      <c r="O1033" s="102"/>
      <c r="P1033" s="114"/>
      <c r="Q1033" s="102"/>
      <c r="R1033" s="114"/>
      <c r="S1033" s="102">
        <f t="shared" ref="S1033:U1033" si="2024">S1036+S1039</f>
        <v>0</v>
      </c>
      <c r="T1033" s="114"/>
      <c r="U1033" s="102">
        <f t="shared" si="2024"/>
        <v>0</v>
      </c>
      <c r="V1033" s="154">
        <f t="shared" si="1998"/>
        <v>0</v>
      </c>
      <c r="W1033" s="102"/>
      <c r="X1033" s="102"/>
      <c r="Y1033" s="102"/>
      <c r="Z1033" s="102">
        <f t="shared" si="1999"/>
        <v>0</v>
      </c>
      <c r="AA1033" s="102">
        <f t="shared" si="1986"/>
        <v>0</v>
      </c>
      <c r="AB1033" s="102">
        <f t="shared" si="1987"/>
        <v>0</v>
      </c>
      <c r="AC1033" s="102">
        <f t="shared" si="1987"/>
        <v>0</v>
      </c>
      <c r="AD1033" s="114"/>
      <c r="AE1033" s="903">
        <v>0</v>
      </c>
      <c r="AF1033" s="495"/>
      <c r="AG1033" s="167">
        <f t="shared" ref="AG1033:AO1033" si="2025">AG1036+AG1039</f>
        <v>0</v>
      </c>
      <c r="AH1033" s="685"/>
      <c r="AI1033" s="167"/>
      <c r="AJ1033" s="685"/>
      <c r="AK1033" s="167"/>
      <c r="AL1033" s="685"/>
      <c r="AM1033" s="167">
        <f t="shared" si="2025"/>
        <v>0</v>
      </c>
      <c r="AN1033" s="685"/>
      <c r="AO1033" s="167">
        <f t="shared" si="2025"/>
        <v>0</v>
      </c>
      <c r="AP1033" s="102">
        <f t="shared" si="2001"/>
        <v>0</v>
      </c>
      <c r="AQ1033" s="114"/>
      <c r="AR1033" s="102">
        <v>0</v>
      </c>
      <c r="AS1033" s="114"/>
      <c r="AT1033" s="167">
        <f t="shared" ref="AT1033" si="2026">AT1036+AT1039</f>
        <v>0</v>
      </c>
      <c r="AU1033" s="685"/>
      <c r="AV1033" s="167"/>
      <c r="AW1033" s="685"/>
      <c r="AX1033" s="167"/>
      <c r="AY1033" s="685"/>
      <c r="AZ1033" s="167">
        <f t="shared" ref="AZ1033:BB1033" si="2027">AZ1036+AZ1039</f>
        <v>0</v>
      </c>
      <c r="BA1033" s="685"/>
      <c r="BB1033" s="167">
        <f t="shared" si="2027"/>
        <v>0</v>
      </c>
      <c r="BC1033" s="167">
        <f t="shared" si="2004"/>
        <v>0</v>
      </c>
      <c r="BD1033" s="167">
        <f t="shared" si="2005"/>
        <v>0</v>
      </c>
      <c r="BE1033" s="102">
        <v>0</v>
      </c>
      <c r="BF1033" s="167">
        <f t="shared" ref="BF1033:BI1033" si="2028">BF1036+BF1039</f>
        <v>0</v>
      </c>
      <c r="BG1033" s="167"/>
      <c r="BH1033" s="167">
        <f t="shared" si="2028"/>
        <v>0</v>
      </c>
      <c r="BI1033" s="167">
        <f t="shared" si="2028"/>
        <v>0</v>
      </c>
      <c r="BJ1033" s="102">
        <f t="shared" si="2007"/>
        <v>0</v>
      </c>
      <c r="BK1033" s="167"/>
      <c r="BL1033" s="167"/>
      <c r="BM1033" s="167"/>
      <c r="BN1033" s="102">
        <f t="shared" si="2008"/>
        <v>0</v>
      </c>
      <c r="BO1033" s="167">
        <f t="shared" si="2009"/>
        <v>0</v>
      </c>
      <c r="BP1033" s="167"/>
      <c r="BQ1033" s="167"/>
      <c r="BR1033" s="167">
        <f t="shared" si="1990"/>
        <v>0</v>
      </c>
      <c r="BS1033" s="167">
        <f t="shared" si="1991"/>
        <v>0</v>
      </c>
      <c r="BT1033" s="102"/>
      <c r="BU1033" s="102">
        <v>0</v>
      </c>
      <c r="BV1033" s="167">
        <f t="shared" ref="BV1033" si="2029">BV1036+BV1039</f>
        <v>0</v>
      </c>
      <c r="BW1033" s="167"/>
      <c r="BX1033" s="167"/>
      <c r="BY1033" s="167">
        <f t="shared" ref="BY1033:BZ1033" si="2030">BY1036+BY1039</f>
        <v>0</v>
      </c>
      <c r="BZ1033" s="167">
        <f t="shared" si="2030"/>
        <v>105102</v>
      </c>
      <c r="CE1033" s="695" t="e">
        <f t="shared" si="1958"/>
        <v>#DIV/0!</v>
      </c>
    </row>
    <row r="1034" spans="2:83" s="76" customFormat="1" ht="172.5" hidden="1" customHeight="1" x14ac:dyDescent="0.25">
      <c r="B1034" s="156" t="s">
        <v>34</v>
      </c>
      <c r="C1034" s="157" t="s">
        <v>211</v>
      </c>
      <c r="D1034" s="275">
        <f t="shared" ref="D1034:D1039" si="2031">E1034</f>
        <v>0</v>
      </c>
      <c r="E1034" s="491">
        <f>E1035+E1036</f>
        <v>0</v>
      </c>
      <c r="F1034" s="504"/>
      <c r="G1034" s="491"/>
      <c r="H1034" s="158"/>
      <c r="I1034" s="491">
        <f>I1035+I1036</f>
        <v>0</v>
      </c>
      <c r="J1034" s="275">
        <f>J1035+J1036</f>
        <v>0</v>
      </c>
      <c r="K1034" s="575">
        <f t="shared" ref="K1034:K1042" si="2032">M1034</f>
        <v>0</v>
      </c>
      <c r="L1034" s="683"/>
      <c r="M1034" s="166">
        <f>M1035+M1036</f>
        <v>0</v>
      </c>
      <c r="N1034" s="683"/>
      <c r="O1034" s="519"/>
      <c r="P1034" s="683"/>
      <c r="Q1034" s="435"/>
      <c r="R1034" s="683"/>
      <c r="S1034" s="158"/>
      <c r="T1034" s="35"/>
      <c r="U1034" s="435">
        <f>U1035+U1036</f>
        <v>0</v>
      </c>
      <c r="V1034" s="154">
        <f t="shared" si="1998"/>
        <v>0</v>
      </c>
      <c r="W1034" s="470"/>
      <c r="X1034" s="470"/>
      <c r="Y1034" s="470"/>
      <c r="Z1034" s="470">
        <f t="shared" si="1999"/>
        <v>0</v>
      </c>
      <c r="AA1034" s="320">
        <f t="shared" si="1986"/>
        <v>0</v>
      </c>
      <c r="AB1034" s="158">
        <f t="shared" si="1987"/>
        <v>0</v>
      </c>
      <c r="AC1034" s="320">
        <f t="shared" si="1987"/>
        <v>0</v>
      </c>
      <c r="AD1034" s="683"/>
      <c r="AE1034" s="866">
        <f t="shared" ref="AE1034:AE1039" si="2033">AG1034</f>
        <v>0</v>
      </c>
      <c r="AF1034" s="263"/>
      <c r="AG1034" s="166">
        <f>AG1035+AG1036</f>
        <v>0</v>
      </c>
      <c r="AH1034" s="166"/>
      <c r="AI1034" s="166"/>
      <c r="AJ1034" s="166"/>
      <c r="AK1034" s="166"/>
      <c r="AL1034" s="166"/>
      <c r="AM1034" s="252"/>
      <c r="AN1034" s="172"/>
      <c r="AO1034" s="166">
        <f>AO1035+AO1036</f>
        <v>0</v>
      </c>
      <c r="AP1034" s="307">
        <f t="shared" si="2001"/>
        <v>0</v>
      </c>
      <c r="AQ1034" s="683"/>
      <c r="AR1034" s="575">
        <f t="shared" ref="AR1034:AR1042" si="2034">AT1034</f>
        <v>0</v>
      </c>
      <c r="AS1034" s="683"/>
      <c r="AT1034" s="166">
        <f>AT1035+AT1036</f>
        <v>0</v>
      </c>
      <c r="AU1034" s="166"/>
      <c r="AV1034" s="166"/>
      <c r="AW1034" s="166"/>
      <c r="AX1034" s="166"/>
      <c r="AY1034" s="166"/>
      <c r="AZ1034" s="252"/>
      <c r="BA1034" s="172"/>
      <c r="BB1034" s="166">
        <f>BB1035+BB1036</f>
        <v>0</v>
      </c>
      <c r="BC1034" s="252">
        <f t="shared" si="2004"/>
        <v>0</v>
      </c>
      <c r="BD1034" s="166">
        <f t="shared" si="2005"/>
        <v>0</v>
      </c>
      <c r="BE1034" s="444">
        <f t="shared" ref="BE1034:BE1042" si="2035">BF1034</f>
        <v>0</v>
      </c>
      <c r="BF1034" s="166">
        <f>BF1035+BF1036</f>
        <v>0</v>
      </c>
      <c r="BG1034" s="166"/>
      <c r="BH1034" s="252"/>
      <c r="BI1034" s="166">
        <f>BI1035+BI1036</f>
        <v>0</v>
      </c>
      <c r="BJ1034" s="329">
        <f t="shared" si="2007"/>
        <v>0</v>
      </c>
      <c r="BK1034" s="166"/>
      <c r="BL1034" s="252"/>
      <c r="BM1034" s="166"/>
      <c r="BN1034" s="329">
        <f t="shared" si="2008"/>
        <v>0</v>
      </c>
      <c r="BO1034" s="166">
        <f t="shared" si="2009"/>
        <v>0</v>
      </c>
      <c r="BP1034" s="166"/>
      <c r="BQ1034" s="166"/>
      <c r="BR1034" s="252">
        <f t="shared" si="1990"/>
        <v>0</v>
      </c>
      <c r="BS1034" s="166">
        <f t="shared" si="1991"/>
        <v>0</v>
      </c>
      <c r="BT1034" s="435"/>
      <c r="BU1034" s="575">
        <f t="shared" ref="BU1034:BU1042" si="2036">BV1034</f>
        <v>0</v>
      </c>
      <c r="BV1034" s="166">
        <f>BV1035+BV1036</f>
        <v>0</v>
      </c>
      <c r="BW1034" s="166"/>
      <c r="BX1034" s="166"/>
      <c r="BY1034" s="252"/>
      <c r="BZ1034" s="166">
        <f>BZ1035+BZ1036</f>
        <v>50449</v>
      </c>
      <c r="CE1034" s="695" t="e">
        <f t="shared" si="1958"/>
        <v>#DIV/0!</v>
      </c>
    </row>
    <row r="1035" spans="2:83" s="50" customFormat="1" ht="45.75" hidden="1" customHeight="1" x14ac:dyDescent="0.25">
      <c r="B1035" s="134"/>
      <c r="C1035" s="113" t="s">
        <v>31</v>
      </c>
      <c r="D1035" s="106">
        <f t="shared" si="2031"/>
        <v>0</v>
      </c>
      <c r="E1035" s="106">
        <v>0</v>
      </c>
      <c r="F1035" s="106"/>
      <c r="G1035" s="106"/>
      <c r="H1035" s="106">
        <f>H978+H982+H986+H1022+H1026</f>
        <v>0</v>
      </c>
      <c r="I1035" s="106"/>
      <c r="J1035" s="106">
        <v>0</v>
      </c>
      <c r="K1035" s="106">
        <f t="shared" si="2032"/>
        <v>0</v>
      </c>
      <c r="L1035" s="106"/>
      <c r="M1035" s="109">
        <v>0</v>
      </c>
      <c r="N1035" s="106"/>
      <c r="O1035" s="106"/>
      <c r="P1035" s="106"/>
      <c r="Q1035" s="106"/>
      <c r="R1035" s="106"/>
      <c r="S1035" s="106">
        <f>S978+S982+S986+S1022+S1026</f>
        <v>0</v>
      </c>
      <c r="T1035" s="106"/>
      <c r="U1035" s="106"/>
      <c r="V1035" s="154">
        <f t="shared" si="1998"/>
        <v>0</v>
      </c>
      <c r="W1035" s="106"/>
      <c r="X1035" s="106"/>
      <c r="Y1035" s="106"/>
      <c r="Z1035" s="106">
        <f t="shared" si="1999"/>
        <v>0</v>
      </c>
      <c r="AA1035" s="106">
        <f t="shared" si="1986"/>
        <v>0</v>
      </c>
      <c r="AB1035" s="106">
        <f t="shared" si="1987"/>
        <v>0</v>
      </c>
      <c r="AC1035" s="106">
        <f t="shared" si="1987"/>
        <v>0</v>
      </c>
      <c r="AD1035" s="106"/>
      <c r="AE1035" s="979">
        <f t="shared" si="2033"/>
        <v>0</v>
      </c>
      <c r="AF1035" s="497"/>
      <c r="AG1035" s="109">
        <v>0</v>
      </c>
      <c r="AH1035" s="109"/>
      <c r="AI1035" s="109"/>
      <c r="AJ1035" s="109"/>
      <c r="AK1035" s="109"/>
      <c r="AL1035" s="109"/>
      <c r="AM1035" s="109">
        <f>AM978+AM982+AM986+AM1022+AM1026</f>
        <v>0</v>
      </c>
      <c r="AN1035" s="109"/>
      <c r="AO1035" s="109">
        <f>AO978+AO982+AO986+AO1022+AO1026</f>
        <v>0</v>
      </c>
      <c r="AP1035" s="106">
        <f t="shared" si="2001"/>
        <v>0</v>
      </c>
      <c r="AQ1035" s="106"/>
      <c r="AR1035" s="106">
        <f t="shared" si="2034"/>
        <v>0</v>
      </c>
      <c r="AS1035" s="106"/>
      <c r="AT1035" s="109">
        <v>0</v>
      </c>
      <c r="AU1035" s="109"/>
      <c r="AV1035" s="109"/>
      <c r="AW1035" s="109"/>
      <c r="AX1035" s="109"/>
      <c r="AY1035" s="109"/>
      <c r="AZ1035" s="109">
        <f>AZ978+AZ982+AZ986+AZ1022+AZ1026</f>
        <v>0</v>
      </c>
      <c r="BA1035" s="109"/>
      <c r="BB1035" s="109">
        <f>BB978+BB982+BB986+BB1022+BB1026</f>
        <v>0</v>
      </c>
      <c r="BC1035" s="109">
        <f t="shared" si="2004"/>
        <v>0</v>
      </c>
      <c r="BD1035" s="109">
        <f t="shared" si="2005"/>
        <v>0</v>
      </c>
      <c r="BE1035" s="106">
        <f t="shared" si="2035"/>
        <v>0</v>
      </c>
      <c r="BF1035" s="109">
        <v>0</v>
      </c>
      <c r="BG1035" s="109"/>
      <c r="BH1035" s="109">
        <f>BH978+BH982+BH986+BH1022+BH1026</f>
        <v>0</v>
      </c>
      <c r="BI1035" s="109">
        <f>BI978+BI982+BI986+BI1022+BI1026</f>
        <v>0</v>
      </c>
      <c r="BJ1035" s="106">
        <f t="shared" si="2007"/>
        <v>0</v>
      </c>
      <c r="BK1035" s="109"/>
      <c r="BL1035" s="109"/>
      <c r="BM1035" s="109"/>
      <c r="BN1035" s="106">
        <f t="shared" si="2008"/>
        <v>0</v>
      </c>
      <c r="BO1035" s="109">
        <f t="shared" si="2009"/>
        <v>0</v>
      </c>
      <c r="BP1035" s="109"/>
      <c r="BQ1035" s="109"/>
      <c r="BR1035" s="109">
        <f t="shared" si="1990"/>
        <v>0</v>
      </c>
      <c r="BS1035" s="109">
        <f t="shared" si="1991"/>
        <v>0</v>
      </c>
      <c r="BT1035" s="106"/>
      <c r="BU1035" s="106">
        <f t="shared" si="2036"/>
        <v>0</v>
      </c>
      <c r="BV1035" s="109">
        <v>0</v>
      </c>
      <c r="BW1035" s="109"/>
      <c r="BX1035" s="109"/>
      <c r="BY1035" s="109">
        <f>BY978+BY982+BY986+BY1022+BY1026</f>
        <v>0</v>
      </c>
      <c r="BZ1035" s="109">
        <f>BZ978+BZ982+BZ986+BZ1022+BZ1026</f>
        <v>15415</v>
      </c>
      <c r="CE1035" s="695" t="e">
        <f t="shared" si="1958"/>
        <v>#DIV/0!</v>
      </c>
    </row>
    <row r="1036" spans="2:83" s="23" customFormat="1" ht="46.5" hidden="1" customHeight="1" x14ac:dyDescent="0.25">
      <c r="B1036" s="135"/>
      <c r="C1036" s="112" t="s">
        <v>32</v>
      </c>
      <c r="D1036" s="102">
        <f t="shared" si="2031"/>
        <v>0</v>
      </c>
      <c r="E1036" s="102">
        <v>0</v>
      </c>
      <c r="F1036" s="102"/>
      <c r="G1036" s="102"/>
      <c r="H1036" s="102">
        <f>H981+H985+H1021</f>
        <v>0</v>
      </c>
      <c r="I1036" s="102"/>
      <c r="J1036" s="102">
        <v>0</v>
      </c>
      <c r="K1036" s="114">
        <f t="shared" si="2032"/>
        <v>0</v>
      </c>
      <c r="L1036" s="114"/>
      <c r="M1036" s="167">
        <v>0</v>
      </c>
      <c r="N1036" s="114"/>
      <c r="O1036" s="102"/>
      <c r="P1036" s="114"/>
      <c r="Q1036" s="102"/>
      <c r="R1036" s="114"/>
      <c r="S1036" s="102">
        <f>S981+S985+S1021</f>
        <v>0</v>
      </c>
      <c r="T1036" s="114"/>
      <c r="U1036" s="102"/>
      <c r="V1036" s="154">
        <f t="shared" si="1998"/>
        <v>0</v>
      </c>
      <c r="W1036" s="102"/>
      <c r="X1036" s="102"/>
      <c r="Y1036" s="102"/>
      <c r="Z1036" s="102">
        <f t="shared" si="1999"/>
        <v>0</v>
      </c>
      <c r="AA1036" s="102">
        <f t="shared" si="1986"/>
        <v>0</v>
      </c>
      <c r="AB1036" s="102">
        <f t="shared" si="1987"/>
        <v>0</v>
      </c>
      <c r="AC1036" s="102">
        <f t="shared" si="1987"/>
        <v>0</v>
      </c>
      <c r="AD1036" s="114"/>
      <c r="AE1036" s="903">
        <f t="shared" si="2033"/>
        <v>0</v>
      </c>
      <c r="AF1036" s="495"/>
      <c r="AG1036" s="167">
        <v>0</v>
      </c>
      <c r="AH1036" s="685"/>
      <c r="AI1036" s="167"/>
      <c r="AJ1036" s="685"/>
      <c r="AK1036" s="167"/>
      <c r="AL1036" s="685"/>
      <c r="AM1036" s="167">
        <f>AM981+AM985+AM1021</f>
        <v>0</v>
      </c>
      <c r="AN1036" s="685"/>
      <c r="AO1036" s="167">
        <f>AO981+AO985+AO1021</f>
        <v>0</v>
      </c>
      <c r="AP1036" s="102">
        <f t="shared" si="2001"/>
        <v>0</v>
      </c>
      <c r="AQ1036" s="114"/>
      <c r="AR1036" s="102">
        <f t="shared" si="2034"/>
        <v>0</v>
      </c>
      <c r="AS1036" s="114"/>
      <c r="AT1036" s="167">
        <v>0</v>
      </c>
      <c r="AU1036" s="685"/>
      <c r="AV1036" s="167"/>
      <c r="AW1036" s="685"/>
      <c r="AX1036" s="167"/>
      <c r="AY1036" s="685"/>
      <c r="AZ1036" s="167">
        <f>AZ981+AZ985+AZ1021</f>
        <v>0</v>
      </c>
      <c r="BA1036" s="685"/>
      <c r="BB1036" s="167">
        <f>BB981+BB985+BB1021</f>
        <v>0</v>
      </c>
      <c r="BC1036" s="167">
        <f t="shared" si="2004"/>
        <v>0</v>
      </c>
      <c r="BD1036" s="167">
        <f t="shared" si="2005"/>
        <v>0</v>
      </c>
      <c r="BE1036" s="102">
        <f t="shared" si="2035"/>
        <v>0</v>
      </c>
      <c r="BF1036" s="167">
        <v>0</v>
      </c>
      <c r="BG1036" s="167"/>
      <c r="BH1036" s="167">
        <f>BH981+BH985+BH1021</f>
        <v>0</v>
      </c>
      <c r="BI1036" s="167">
        <f>BI981+BI985+BI1021</f>
        <v>0</v>
      </c>
      <c r="BJ1036" s="102">
        <f t="shared" si="2007"/>
        <v>0</v>
      </c>
      <c r="BK1036" s="167"/>
      <c r="BL1036" s="167"/>
      <c r="BM1036" s="167"/>
      <c r="BN1036" s="102">
        <f t="shared" si="2008"/>
        <v>0</v>
      </c>
      <c r="BO1036" s="167">
        <f t="shared" si="2009"/>
        <v>0</v>
      </c>
      <c r="BP1036" s="167"/>
      <c r="BQ1036" s="167"/>
      <c r="BR1036" s="167">
        <f t="shared" si="1990"/>
        <v>0</v>
      </c>
      <c r="BS1036" s="167">
        <f t="shared" si="1991"/>
        <v>0</v>
      </c>
      <c r="BT1036" s="102"/>
      <c r="BU1036" s="102">
        <f t="shared" si="2036"/>
        <v>0</v>
      </c>
      <c r="BV1036" s="167">
        <v>0</v>
      </c>
      <c r="BW1036" s="167"/>
      <c r="BX1036" s="167"/>
      <c r="BY1036" s="167">
        <f>BY981+BY985+BY1021</f>
        <v>0</v>
      </c>
      <c r="BZ1036" s="167">
        <f>BZ981+BZ985+BZ1021</f>
        <v>35034</v>
      </c>
      <c r="CE1036" s="695" t="e">
        <f t="shared" si="1958"/>
        <v>#DIV/0!</v>
      </c>
    </row>
    <row r="1037" spans="2:83" s="74" customFormat="1" ht="99" hidden="1" customHeight="1" x14ac:dyDescent="0.25">
      <c r="B1037" s="156">
        <v>2</v>
      </c>
      <c r="C1037" s="157" t="s">
        <v>298</v>
      </c>
      <c r="D1037" s="326">
        <f t="shared" si="2031"/>
        <v>0</v>
      </c>
      <c r="E1037" s="166">
        <f>E1038+E1039</f>
        <v>0</v>
      </c>
      <c r="F1037" s="166"/>
      <c r="G1037" s="166"/>
      <c r="H1037" s="250"/>
      <c r="I1037" s="166">
        <f>I1038+I1039</f>
        <v>0</v>
      </c>
      <c r="J1037" s="166">
        <f>J1038+J1039</f>
        <v>0</v>
      </c>
      <c r="K1037" s="575">
        <f t="shared" si="2032"/>
        <v>0</v>
      </c>
      <c r="L1037" s="683"/>
      <c r="M1037" s="166">
        <f>M1038+M1039</f>
        <v>0</v>
      </c>
      <c r="N1037" s="166"/>
      <c r="O1037" s="166"/>
      <c r="P1037" s="166"/>
      <c r="Q1037" s="166"/>
      <c r="R1037" s="166"/>
      <c r="S1037" s="250"/>
      <c r="T1037" s="171"/>
      <c r="U1037" s="166">
        <f>U1038+U1039</f>
        <v>0</v>
      </c>
      <c r="V1037" s="154">
        <f t="shared" si="1998"/>
        <v>0</v>
      </c>
      <c r="W1037" s="166"/>
      <c r="X1037" s="166"/>
      <c r="Y1037" s="166"/>
      <c r="Z1037" s="470">
        <f t="shared" ref="Z1037:Z1042" si="2037">AA1037+AB1037+AC1037</f>
        <v>0</v>
      </c>
      <c r="AA1037" s="326"/>
      <c r="AB1037" s="326"/>
      <c r="AC1037" s="326">
        <f>AC1038+AC1039</f>
        <v>0</v>
      </c>
      <c r="AD1037" s="683"/>
      <c r="AE1037" s="866">
        <f t="shared" si="2033"/>
        <v>0</v>
      </c>
      <c r="AF1037" s="263"/>
      <c r="AG1037" s="166">
        <f>AG1038+AG1039</f>
        <v>0</v>
      </c>
      <c r="AH1037" s="166"/>
      <c r="AI1037" s="166"/>
      <c r="AJ1037" s="166"/>
      <c r="AK1037" s="166"/>
      <c r="AL1037" s="166"/>
      <c r="AM1037" s="250"/>
      <c r="AN1037" s="171"/>
      <c r="AO1037" s="166">
        <f>AO1038+AO1039</f>
        <v>0</v>
      </c>
      <c r="AP1037" s="166"/>
      <c r="AQ1037" s="166"/>
      <c r="AR1037" s="575">
        <f t="shared" si="2034"/>
        <v>0</v>
      </c>
      <c r="AS1037" s="683"/>
      <c r="AT1037" s="166">
        <f>AT1038+AT1039</f>
        <v>0</v>
      </c>
      <c r="AU1037" s="166"/>
      <c r="AV1037" s="166"/>
      <c r="AW1037" s="166"/>
      <c r="AX1037" s="166"/>
      <c r="AY1037" s="166"/>
      <c r="AZ1037" s="250"/>
      <c r="BA1037" s="171"/>
      <c r="BB1037" s="166">
        <f>BB1038+BB1039</f>
        <v>0</v>
      </c>
      <c r="BC1037" s="166"/>
      <c r="BD1037" s="166"/>
      <c r="BE1037" s="444">
        <f t="shared" si="2035"/>
        <v>0</v>
      </c>
      <c r="BF1037" s="166">
        <f>BF1038+BF1039</f>
        <v>0</v>
      </c>
      <c r="BG1037" s="166"/>
      <c r="BH1037" s="250"/>
      <c r="BI1037" s="166">
        <f>BI1038+BI1039</f>
        <v>0</v>
      </c>
      <c r="BJ1037" s="166"/>
      <c r="BK1037" s="166"/>
      <c r="BL1037" s="166"/>
      <c r="BM1037" s="166"/>
      <c r="BN1037" s="154">
        <f t="shared" si="2008"/>
        <v>0</v>
      </c>
      <c r="BO1037" s="166"/>
      <c r="BP1037" s="166"/>
      <c r="BQ1037" s="166"/>
      <c r="BR1037" s="166"/>
      <c r="BS1037" s="166"/>
      <c r="BT1037" s="166"/>
      <c r="BU1037" s="575">
        <f t="shared" si="2036"/>
        <v>0</v>
      </c>
      <c r="BV1037" s="166">
        <f>BV1038+BV1039</f>
        <v>0</v>
      </c>
      <c r="BW1037" s="166"/>
      <c r="BX1037" s="166"/>
      <c r="BY1037" s="250"/>
      <c r="BZ1037" s="166">
        <f>BZ1038+BZ1039</f>
        <v>85483</v>
      </c>
      <c r="CE1037" s="695" t="e">
        <f t="shared" si="1958"/>
        <v>#DIV/0!</v>
      </c>
    </row>
    <row r="1038" spans="2:83" s="50" customFormat="1" ht="45.75" hidden="1" customHeight="1" x14ac:dyDescent="0.25">
      <c r="B1038" s="134"/>
      <c r="C1038" s="113" t="s">
        <v>31</v>
      </c>
      <c r="D1038" s="106">
        <f t="shared" si="2031"/>
        <v>0</v>
      </c>
      <c r="E1038" s="106">
        <v>0</v>
      </c>
      <c r="F1038" s="106"/>
      <c r="G1038" s="106"/>
      <c r="H1038" s="106">
        <f>H981+H985+H1022+H1025+H1029</f>
        <v>0</v>
      </c>
      <c r="I1038" s="106"/>
      <c r="J1038" s="106">
        <v>0</v>
      </c>
      <c r="K1038" s="106">
        <f t="shared" si="2032"/>
        <v>0</v>
      </c>
      <c r="L1038" s="106"/>
      <c r="M1038" s="109">
        <v>0</v>
      </c>
      <c r="N1038" s="106"/>
      <c r="O1038" s="106"/>
      <c r="P1038" s="106"/>
      <c r="Q1038" s="106"/>
      <c r="R1038" s="106"/>
      <c r="S1038" s="106">
        <f>S981+S985+S1022+S1025+S1029</f>
        <v>0</v>
      </c>
      <c r="T1038" s="106"/>
      <c r="U1038" s="106"/>
      <c r="V1038" s="154">
        <f t="shared" si="1998"/>
        <v>0</v>
      </c>
      <c r="W1038" s="106"/>
      <c r="X1038" s="106"/>
      <c r="Y1038" s="106"/>
      <c r="Z1038" s="106">
        <f t="shared" si="2037"/>
        <v>0</v>
      </c>
      <c r="AA1038" s="106"/>
      <c r="AB1038" s="106"/>
      <c r="AC1038" s="106"/>
      <c r="AD1038" s="106"/>
      <c r="AE1038" s="979">
        <f t="shared" si="2033"/>
        <v>0</v>
      </c>
      <c r="AF1038" s="497"/>
      <c r="AG1038" s="109">
        <v>0</v>
      </c>
      <c r="AH1038" s="109"/>
      <c r="AI1038" s="109"/>
      <c r="AJ1038" s="109"/>
      <c r="AK1038" s="109"/>
      <c r="AL1038" s="109"/>
      <c r="AM1038" s="109">
        <f>AM981+AM985+AM1022+AM1025+AM1029</f>
        <v>0</v>
      </c>
      <c r="AN1038" s="109"/>
      <c r="AO1038" s="109">
        <f>AO981+AO985+AO1022+AO1025+AO1029</f>
        <v>0</v>
      </c>
      <c r="AP1038" s="106"/>
      <c r="AQ1038" s="106"/>
      <c r="AR1038" s="106">
        <f t="shared" si="2034"/>
        <v>0</v>
      </c>
      <c r="AS1038" s="106"/>
      <c r="AT1038" s="109">
        <v>0</v>
      </c>
      <c r="AU1038" s="109"/>
      <c r="AV1038" s="109"/>
      <c r="AW1038" s="109"/>
      <c r="AX1038" s="109"/>
      <c r="AY1038" s="109"/>
      <c r="AZ1038" s="109">
        <f>AZ981+AZ985+AZ1022+AZ1025+AZ1029</f>
        <v>0</v>
      </c>
      <c r="BA1038" s="109"/>
      <c r="BB1038" s="109">
        <f>BB981+BB985+BB1022+BB1025+BB1029</f>
        <v>0</v>
      </c>
      <c r="BC1038" s="109"/>
      <c r="BD1038" s="109"/>
      <c r="BE1038" s="106">
        <f t="shared" si="2035"/>
        <v>0</v>
      </c>
      <c r="BF1038" s="109">
        <v>0</v>
      </c>
      <c r="BG1038" s="109"/>
      <c r="BH1038" s="109">
        <f>BH981+BH985+BH1022+BH1025+BH1029</f>
        <v>0</v>
      </c>
      <c r="BI1038" s="109">
        <f>BI981+BI985+BI1022+BI1025+BI1029</f>
        <v>0</v>
      </c>
      <c r="BJ1038" s="106"/>
      <c r="BK1038" s="109"/>
      <c r="BL1038" s="109"/>
      <c r="BM1038" s="109"/>
      <c r="BN1038" s="106">
        <f t="shared" si="2008"/>
        <v>0</v>
      </c>
      <c r="BO1038" s="109"/>
      <c r="BP1038" s="109"/>
      <c r="BQ1038" s="109"/>
      <c r="BR1038" s="109"/>
      <c r="BS1038" s="109"/>
      <c r="BT1038" s="106"/>
      <c r="BU1038" s="106">
        <f t="shared" si="2036"/>
        <v>0</v>
      </c>
      <c r="BV1038" s="109">
        <v>0</v>
      </c>
      <c r="BW1038" s="109"/>
      <c r="BX1038" s="109"/>
      <c r="BY1038" s="109">
        <f>BY981+BY985+BY1022+BY1025+BY1029</f>
        <v>0</v>
      </c>
      <c r="BZ1038" s="109">
        <f>BZ981+BZ985+BZ1022+BZ1025+BZ1029</f>
        <v>15415</v>
      </c>
      <c r="CE1038" s="695" t="e">
        <f t="shared" si="1958"/>
        <v>#DIV/0!</v>
      </c>
    </row>
    <row r="1039" spans="2:83" s="23" customFormat="1" ht="46.5" hidden="1" customHeight="1" x14ac:dyDescent="0.25">
      <c r="B1039" s="135"/>
      <c r="C1039" s="112" t="s">
        <v>32</v>
      </c>
      <c r="D1039" s="102">
        <f t="shared" si="2031"/>
        <v>0</v>
      </c>
      <c r="E1039" s="102">
        <v>0</v>
      </c>
      <c r="F1039" s="102"/>
      <c r="G1039" s="102"/>
      <c r="H1039" s="102"/>
      <c r="I1039" s="102"/>
      <c r="J1039" s="102">
        <v>0</v>
      </c>
      <c r="K1039" s="114">
        <f t="shared" si="2032"/>
        <v>0</v>
      </c>
      <c r="L1039" s="114"/>
      <c r="M1039" s="167">
        <v>0</v>
      </c>
      <c r="N1039" s="114"/>
      <c r="O1039" s="102"/>
      <c r="P1039" s="114"/>
      <c r="Q1039" s="102"/>
      <c r="R1039" s="114"/>
      <c r="S1039" s="102"/>
      <c r="T1039" s="114"/>
      <c r="U1039" s="102"/>
      <c r="V1039" s="154">
        <f t="shared" si="1998"/>
        <v>0</v>
      </c>
      <c r="W1039" s="102"/>
      <c r="X1039" s="102"/>
      <c r="Y1039" s="102"/>
      <c r="Z1039" s="106">
        <f t="shared" si="2037"/>
        <v>0</v>
      </c>
      <c r="AA1039" s="102"/>
      <c r="AB1039" s="102"/>
      <c r="AC1039" s="102">
        <v>0</v>
      </c>
      <c r="AD1039" s="114"/>
      <c r="AE1039" s="903">
        <f t="shared" si="2033"/>
        <v>0</v>
      </c>
      <c r="AF1039" s="495"/>
      <c r="AG1039" s="167">
        <v>0</v>
      </c>
      <c r="AH1039" s="685"/>
      <c r="AI1039" s="167"/>
      <c r="AJ1039" s="685"/>
      <c r="AK1039" s="167"/>
      <c r="AL1039" s="685"/>
      <c r="AM1039" s="167">
        <f>AM984+AM1021+AM1024</f>
        <v>0</v>
      </c>
      <c r="AN1039" s="685"/>
      <c r="AO1039" s="167">
        <f>AO984+AO1021+AO1024</f>
        <v>0</v>
      </c>
      <c r="AP1039" s="102"/>
      <c r="AQ1039" s="114"/>
      <c r="AR1039" s="102">
        <f t="shared" si="2034"/>
        <v>0</v>
      </c>
      <c r="AS1039" s="114"/>
      <c r="AT1039" s="167">
        <v>0</v>
      </c>
      <c r="AU1039" s="685"/>
      <c r="AV1039" s="167"/>
      <c r="AW1039" s="685"/>
      <c r="AX1039" s="167"/>
      <c r="AY1039" s="685"/>
      <c r="AZ1039" s="167">
        <f>AZ984+AZ1021+AZ1024</f>
        <v>0</v>
      </c>
      <c r="BA1039" s="685"/>
      <c r="BB1039" s="167">
        <f>BB984+BB1021+BB1024</f>
        <v>0</v>
      </c>
      <c r="BC1039" s="167"/>
      <c r="BD1039" s="167"/>
      <c r="BE1039" s="102">
        <f t="shared" si="2035"/>
        <v>0</v>
      </c>
      <c r="BF1039" s="167">
        <v>0</v>
      </c>
      <c r="BG1039" s="167"/>
      <c r="BH1039" s="167">
        <f>BH984+BH1021+BH1024</f>
        <v>0</v>
      </c>
      <c r="BI1039" s="167">
        <f>BI984+BI1021+BI1024</f>
        <v>0</v>
      </c>
      <c r="BJ1039" s="102"/>
      <c r="BK1039" s="167"/>
      <c r="BL1039" s="167"/>
      <c r="BM1039" s="167"/>
      <c r="BN1039" s="102">
        <f t="shared" si="2008"/>
        <v>0</v>
      </c>
      <c r="BO1039" s="167"/>
      <c r="BP1039" s="167"/>
      <c r="BQ1039" s="167"/>
      <c r="BR1039" s="167"/>
      <c r="BS1039" s="167"/>
      <c r="BT1039" s="102"/>
      <c r="BU1039" s="102">
        <f t="shared" si="2036"/>
        <v>0</v>
      </c>
      <c r="BV1039" s="167">
        <v>0</v>
      </c>
      <c r="BW1039" s="167"/>
      <c r="BX1039" s="167"/>
      <c r="BY1039" s="167">
        <f>BY984+BY1021+BY1024</f>
        <v>0</v>
      </c>
      <c r="BZ1039" s="167">
        <f>BZ984+BZ1021+BZ1024</f>
        <v>70068</v>
      </c>
      <c r="CE1039" s="695" t="e">
        <f t="shared" si="1958"/>
        <v>#DIV/0!</v>
      </c>
    </row>
    <row r="1040" spans="2:83" s="74" customFormat="1" ht="99" hidden="1" customHeight="1" x14ac:dyDescent="0.25">
      <c r="B1040" s="156" t="s">
        <v>7</v>
      </c>
      <c r="C1040" s="157" t="s">
        <v>299</v>
      </c>
      <c r="D1040" s="326">
        <f t="shared" ref="D1040:D1042" si="2038">E1040</f>
        <v>0</v>
      </c>
      <c r="E1040" s="166">
        <f>E1041+E1042</f>
        <v>0</v>
      </c>
      <c r="F1040" s="166"/>
      <c r="G1040" s="166"/>
      <c r="H1040" s="250"/>
      <c r="I1040" s="166">
        <f>I1041+I1042</f>
        <v>0</v>
      </c>
      <c r="J1040" s="166">
        <f>J1041+J1042</f>
        <v>0</v>
      </c>
      <c r="K1040" s="575">
        <f t="shared" si="2032"/>
        <v>0</v>
      </c>
      <c r="L1040" s="683"/>
      <c r="M1040" s="166">
        <f>M1041+M1042</f>
        <v>0</v>
      </c>
      <c r="N1040" s="166"/>
      <c r="O1040" s="166"/>
      <c r="P1040" s="166"/>
      <c r="Q1040" s="166"/>
      <c r="R1040" s="166"/>
      <c r="S1040" s="250"/>
      <c r="T1040" s="171"/>
      <c r="U1040" s="166">
        <f>U1041+U1042</f>
        <v>0</v>
      </c>
      <c r="V1040" s="154">
        <f t="shared" ref="V1040:V1042" si="2039">W1040+X1040+Y1040</f>
        <v>0</v>
      </c>
      <c r="W1040" s="166"/>
      <c r="X1040" s="166"/>
      <c r="Y1040" s="166"/>
      <c r="Z1040" s="470">
        <f t="shared" si="2037"/>
        <v>0</v>
      </c>
      <c r="AA1040" s="326"/>
      <c r="AB1040" s="326"/>
      <c r="AC1040" s="326">
        <f>AC1041+AC1042</f>
        <v>0</v>
      </c>
      <c r="AD1040" s="683"/>
      <c r="AE1040" s="866">
        <f t="shared" ref="AE1040:AE1042" si="2040">AG1040</f>
        <v>0</v>
      </c>
      <c r="AF1040" s="263"/>
      <c r="AG1040" s="166">
        <f>AG1041+AG1042</f>
        <v>0</v>
      </c>
      <c r="AH1040" s="166"/>
      <c r="AI1040" s="166"/>
      <c r="AJ1040" s="166"/>
      <c r="AK1040" s="166"/>
      <c r="AL1040" s="166"/>
      <c r="AM1040" s="250"/>
      <c r="AN1040" s="171"/>
      <c r="AO1040" s="166">
        <f>AO1041+AO1042</f>
        <v>0</v>
      </c>
      <c r="AP1040" s="166"/>
      <c r="AQ1040" s="166"/>
      <c r="AR1040" s="575">
        <f t="shared" si="2034"/>
        <v>0</v>
      </c>
      <c r="AS1040" s="683"/>
      <c r="AT1040" s="166">
        <f>AT1041+AT1042</f>
        <v>0</v>
      </c>
      <c r="AU1040" s="166"/>
      <c r="AV1040" s="166"/>
      <c r="AW1040" s="166"/>
      <c r="AX1040" s="166"/>
      <c r="AY1040" s="166"/>
      <c r="AZ1040" s="250"/>
      <c r="BA1040" s="171"/>
      <c r="BB1040" s="166">
        <f>BB1041+BB1042</f>
        <v>0</v>
      </c>
      <c r="BC1040" s="166"/>
      <c r="BD1040" s="166"/>
      <c r="BE1040" s="444">
        <f t="shared" si="2035"/>
        <v>0</v>
      </c>
      <c r="BF1040" s="166">
        <f>BF1041+BF1042</f>
        <v>0</v>
      </c>
      <c r="BG1040" s="166"/>
      <c r="BH1040" s="250"/>
      <c r="BI1040" s="166">
        <f>BI1041+BI1042</f>
        <v>0</v>
      </c>
      <c r="BJ1040" s="166"/>
      <c r="BK1040" s="166"/>
      <c r="BL1040" s="166"/>
      <c r="BM1040" s="166"/>
      <c r="BN1040" s="154">
        <f t="shared" si="2008"/>
        <v>0</v>
      </c>
      <c r="BO1040" s="166"/>
      <c r="BP1040" s="166"/>
      <c r="BQ1040" s="166"/>
      <c r="BR1040" s="166"/>
      <c r="BS1040" s="166"/>
      <c r="BT1040" s="166"/>
      <c r="BU1040" s="575">
        <f t="shared" si="2036"/>
        <v>0</v>
      </c>
      <c r="BV1040" s="166">
        <f>BV1041+BV1042</f>
        <v>0</v>
      </c>
      <c r="BW1040" s="166"/>
      <c r="BX1040" s="166"/>
      <c r="BY1040" s="250"/>
      <c r="BZ1040" s="166">
        <f>BZ1041+BZ1042</f>
        <v>100898</v>
      </c>
      <c r="CE1040" s="695" t="e">
        <f t="shared" si="1958"/>
        <v>#DIV/0!</v>
      </c>
    </row>
    <row r="1041" spans="2:83" s="50" customFormat="1" ht="45.75" hidden="1" customHeight="1" x14ac:dyDescent="0.25">
      <c r="B1041" s="134"/>
      <c r="C1041" s="113" t="s">
        <v>31</v>
      </c>
      <c r="D1041" s="106">
        <f t="shared" si="2038"/>
        <v>0</v>
      </c>
      <c r="E1041" s="106">
        <v>0</v>
      </c>
      <c r="F1041" s="106"/>
      <c r="G1041" s="106"/>
      <c r="H1041" s="106">
        <f>H984+H1021+H1025+H1028+H1032</f>
        <v>0</v>
      </c>
      <c r="I1041" s="106"/>
      <c r="J1041" s="106">
        <v>0</v>
      </c>
      <c r="K1041" s="106">
        <f t="shared" si="2032"/>
        <v>0</v>
      </c>
      <c r="L1041" s="106"/>
      <c r="M1041" s="109">
        <v>0</v>
      </c>
      <c r="N1041" s="106"/>
      <c r="O1041" s="106"/>
      <c r="P1041" s="106"/>
      <c r="Q1041" s="106"/>
      <c r="R1041" s="106"/>
      <c r="S1041" s="106">
        <f>S984+S1021+S1025+S1028+S1032</f>
        <v>0</v>
      </c>
      <c r="T1041" s="106"/>
      <c r="U1041" s="106"/>
      <c r="V1041" s="154">
        <f t="shared" si="2039"/>
        <v>0</v>
      </c>
      <c r="W1041" s="106"/>
      <c r="X1041" s="106"/>
      <c r="Y1041" s="106"/>
      <c r="Z1041" s="106">
        <f t="shared" si="2037"/>
        <v>0</v>
      </c>
      <c r="AA1041" s="106"/>
      <c r="AB1041" s="106"/>
      <c r="AC1041" s="106"/>
      <c r="AD1041" s="106"/>
      <c r="AE1041" s="979">
        <f t="shared" si="2040"/>
        <v>0</v>
      </c>
      <c r="AF1041" s="497"/>
      <c r="AG1041" s="109">
        <v>0</v>
      </c>
      <c r="AH1041" s="109"/>
      <c r="AI1041" s="109"/>
      <c r="AJ1041" s="109"/>
      <c r="AK1041" s="109"/>
      <c r="AL1041" s="109"/>
      <c r="AM1041" s="109">
        <f>AM984+AM1021+AM1025+AM1028+AM1032</f>
        <v>0</v>
      </c>
      <c r="AN1041" s="109"/>
      <c r="AO1041" s="109">
        <f>AO984+AO1021+AO1025+AO1028+AO1032</f>
        <v>0</v>
      </c>
      <c r="AP1041" s="106"/>
      <c r="AQ1041" s="106"/>
      <c r="AR1041" s="106">
        <f t="shared" si="2034"/>
        <v>0</v>
      </c>
      <c r="AS1041" s="106"/>
      <c r="AT1041" s="109">
        <v>0</v>
      </c>
      <c r="AU1041" s="109"/>
      <c r="AV1041" s="109"/>
      <c r="AW1041" s="109"/>
      <c r="AX1041" s="109"/>
      <c r="AY1041" s="109"/>
      <c r="AZ1041" s="109">
        <f>AZ984+AZ1021+AZ1025+AZ1028+AZ1032</f>
        <v>0</v>
      </c>
      <c r="BA1041" s="109"/>
      <c r="BB1041" s="109">
        <f>BB984+BB1021+BB1025+BB1028+BB1032</f>
        <v>0</v>
      </c>
      <c r="BC1041" s="109"/>
      <c r="BD1041" s="109"/>
      <c r="BE1041" s="106">
        <f t="shared" si="2035"/>
        <v>0</v>
      </c>
      <c r="BF1041" s="109">
        <v>0</v>
      </c>
      <c r="BG1041" s="109"/>
      <c r="BH1041" s="109">
        <f>BH984+BH1021+BH1025+BH1028+BH1032</f>
        <v>0</v>
      </c>
      <c r="BI1041" s="109">
        <f>BI984+BI1021+BI1025+BI1028+BI1032</f>
        <v>0</v>
      </c>
      <c r="BJ1041" s="106"/>
      <c r="BK1041" s="109"/>
      <c r="BL1041" s="109"/>
      <c r="BM1041" s="109"/>
      <c r="BN1041" s="106">
        <f t="shared" si="2008"/>
        <v>0</v>
      </c>
      <c r="BO1041" s="109"/>
      <c r="BP1041" s="109"/>
      <c r="BQ1041" s="109"/>
      <c r="BR1041" s="109"/>
      <c r="BS1041" s="109"/>
      <c r="BT1041" s="106"/>
      <c r="BU1041" s="106">
        <f t="shared" si="2036"/>
        <v>0</v>
      </c>
      <c r="BV1041" s="109">
        <v>0</v>
      </c>
      <c r="BW1041" s="109"/>
      <c r="BX1041" s="109"/>
      <c r="BY1041" s="109">
        <f>BY984+BY1021+BY1025+BY1028+BY1032</f>
        <v>0</v>
      </c>
      <c r="BZ1041" s="109">
        <f>BZ984+BZ1021+BZ1025+BZ1028+BZ1032</f>
        <v>65864</v>
      </c>
      <c r="CE1041" s="695" t="e">
        <f t="shared" si="1958"/>
        <v>#DIV/0!</v>
      </c>
    </row>
    <row r="1042" spans="2:83" s="23" customFormat="1" ht="46.5" hidden="1" customHeight="1" x14ac:dyDescent="0.25">
      <c r="B1042" s="135"/>
      <c r="C1042" s="112" t="s">
        <v>32</v>
      </c>
      <c r="D1042" s="102">
        <f t="shared" si="2038"/>
        <v>0</v>
      </c>
      <c r="E1042" s="102">
        <v>0</v>
      </c>
      <c r="F1042" s="102"/>
      <c r="G1042" s="102"/>
      <c r="H1042" s="102"/>
      <c r="I1042" s="102"/>
      <c r="J1042" s="102">
        <v>0</v>
      </c>
      <c r="K1042" s="114">
        <f t="shared" si="2032"/>
        <v>0</v>
      </c>
      <c r="L1042" s="114"/>
      <c r="M1042" s="167">
        <v>0</v>
      </c>
      <c r="N1042" s="114"/>
      <c r="O1042" s="102"/>
      <c r="P1042" s="114"/>
      <c r="Q1042" s="102"/>
      <c r="R1042" s="114"/>
      <c r="S1042" s="102"/>
      <c r="T1042" s="114"/>
      <c r="U1042" s="102"/>
      <c r="V1042" s="154">
        <f t="shared" si="2039"/>
        <v>0</v>
      </c>
      <c r="W1042" s="102"/>
      <c r="X1042" s="102"/>
      <c r="Y1042" s="102"/>
      <c r="Z1042" s="106">
        <f t="shared" si="2037"/>
        <v>0</v>
      </c>
      <c r="AA1042" s="102"/>
      <c r="AB1042" s="102"/>
      <c r="AC1042" s="102"/>
      <c r="AD1042" s="114"/>
      <c r="AE1042" s="903">
        <f t="shared" si="2040"/>
        <v>0</v>
      </c>
      <c r="AF1042" s="495"/>
      <c r="AG1042" s="167">
        <v>0</v>
      </c>
      <c r="AH1042" s="685"/>
      <c r="AI1042" s="167"/>
      <c r="AJ1042" s="685"/>
      <c r="AK1042" s="167"/>
      <c r="AL1042" s="685"/>
      <c r="AM1042" s="167">
        <f>AM987+AM1024+AM1027</f>
        <v>0</v>
      </c>
      <c r="AN1042" s="685"/>
      <c r="AO1042" s="167">
        <f>AO987+AO1024+AO1027</f>
        <v>0</v>
      </c>
      <c r="AP1042" s="102"/>
      <c r="AQ1042" s="114"/>
      <c r="AR1042" s="102">
        <f t="shared" si="2034"/>
        <v>0</v>
      </c>
      <c r="AS1042" s="114"/>
      <c r="AT1042" s="167">
        <v>0</v>
      </c>
      <c r="AU1042" s="685"/>
      <c r="AV1042" s="167"/>
      <c r="AW1042" s="685"/>
      <c r="AX1042" s="167"/>
      <c r="AY1042" s="685"/>
      <c r="AZ1042" s="167">
        <f>AZ987+AZ1024+AZ1027</f>
        <v>0</v>
      </c>
      <c r="BA1042" s="685"/>
      <c r="BB1042" s="167">
        <f>BB987+BB1024+BB1027</f>
        <v>0</v>
      </c>
      <c r="BC1042" s="167"/>
      <c r="BD1042" s="167"/>
      <c r="BE1042" s="102">
        <f t="shared" si="2035"/>
        <v>0</v>
      </c>
      <c r="BF1042" s="167">
        <v>0</v>
      </c>
      <c r="BG1042" s="167"/>
      <c r="BH1042" s="167">
        <f>BH987+BH1024+BH1027</f>
        <v>0</v>
      </c>
      <c r="BI1042" s="167">
        <f>BI987+BI1024+BI1027</f>
        <v>0</v>
      </c>
      <c r="BJ1042" s="102"/>
      <c r="BK1042" s="167"/>
      <c r="BL1042" s="167"/>
      <c r="BM1042" s="167"/>
      <c r="BN1042" s="102">
        <f t="shared" si="2008"/>
        <v>0</v>
      </c>
      <c r="BO1042" s="167"/>
      <c r="BP1042" s="167"/>
      <c r="BQ1042" s="167"/>
      <c r="BR1042" s="167"/>
      <c r="BS1042" s="167"/>
      <c r="BT1042" s="102"/>
      <c r="BU1042" s="102">
        <f t="shared" si="2036"/>
        <v>0</v>
      </c>
      <c r="BV1042" s="167">
        <v>0</v>
      </c>
      <c r="BW1042" s="167"/>
      <c r="BX1042" s="167"/>
      <c r="BY1042" s="167">
        <f>BY987+BY1024+BY1027</f>
        <v>0</v>
      </c>
      <c r="BZ1042" s="167">
        <f>BZ987+BZ1024+BZ1027</f>
        <v>35034</v>
      </c>
      <c r="CE1042" s="695" t="e">
        <f t="shared" si="1958"/>
        <v>#DIV/0!</v>
      </c>
    </row>
    <row r="1043" spans="2:83" s="76" customFormat="1" ht="86.25" hidden="1" customHeight="1" x14ac:dyDescent="0.25">
      <c r="B1043" s="159"/>
      <c r="C1043" s="160"/>
      <c r="D1043" s="161"/>
      <c r="E1043" s="62"/>
      <c r="F1043" s="62"/>
      <c r="G1043" s="62"/>
      <c r="H1043" s="62"/>
      <c r="I1043" s="62"/>
      <c r="J1043" s="161"/>
      <c r="K1043" s="593"/>
      <c r="L1043" s="593"/>
      <c r="M1043" s="861"/>
      <c r="N1043" s="41"/>
      <c r="O1043" s="62"/>
      <c r="P1043" s="41"/>
      <c r="Q1043" s="62"/>
      <c r="R1043" s="41"/>
      <c r="S1043" s="62"/>
      <c r="T1043" s="41"/>
      <c r="U1043" s="62"/>
      <c r="V1043" s="154">
        <f t="shared" si="1998"/>
        <v>0</v>
      </c>
      <c r="W1043" s="161"/>
      <c r="X1043" s="161"/>
      <c r="Y1043" s="161"/>
      <c r="Z1043" s="161"/>
      <c r="AA1043" s="161"/>
      <c r="AB1043" s="161"/>
      <c r="AC1043" s="161"/>
      <c r="AD1043" s="593"/>
      <c r="AE1043" s="980"/>
      <c r="AF1043" s="722"/>
      <c r="AG1043" s="861"/>
      <c r="AH1043" s="41"/>
      <c r="AI1043" s="62"/>
      <c r="AJ1043" s="41"/>
      <c r="AK1043" s="62"/>
      <c r="AL1043" s="41"/>
      <c r="AM1043" s="62"/>
      <c r="AN1043" s="41"/>
      <c r="AO1043" s="62"/>
      <c r="AP1043" s="161"/>
      <c r="AQ1043" s="593"/>
      <c r="AR1043" s="161"/>
      <c r="AS1043" s="593"/>
      <c r="AT1043" s="861"/>
      <c r="AU1043" s="41"/>
      <c r="AV1043" s="62"/>
      <c r="AW1043" s="41"/>
      <c r="AX1043" s="861"/>
      <c r="AY1043" s="41"/>
      <c r="AZ1043" s="62"/>
      <c r="BA1043" s="41"/>
      <c r="BB1043" s="62"/>
      <c r="BC1043" s="161"/>
      <c r="BD1043" s="161"/>
      <c r="BE1043" s="161"/>
      <c r="BF1043" s="62"/>
      <c r="BG1043" s="62"/>
      <c r="BH1043" s="62"/>
      <c r="BI1043" s="62"/>
      <c r="BJ1043" s="161"/>
      <c r="BK1043" s="161"/>
      <c r="BL1043" s="161"/>
      <c r="BM1043" s="161"/>
      <c r="BN1043" s="154">
        <f t="shared" si="2008"/>
        <v>0</v>
      </c>
      <c r="BO1043" s="161"/>
      <c r="BP1043" s="161"/>
      <c r="BQ1043" s="161"/>
      <c r="BR1043" s="161"/>
      <c r="BS1043" s="161"/>
      <c r="BT1043" s="161"/>
      <c r="BU1043" s="161"/>
      <c r="BV1043" s="62"/>
      <c r="BW1043" s="62"/>
      <c r="BX1043" s="62"/>
      <c r="BY1043" s="62"/>
      <c r="BZ1043" s="62"/>
      <c r="CE1043" s="695" t="e">
        <f t="shared" si="1958"/>
        <v>#DIV/0!</v>
      </c>
    </row>
    <row r="1044" spans="2:83" s="76" customFormat="1" ht="59.25" hidden="1" customHeight="1" x14ac:dyDescent="0.25">
      <c r="B1044" s="1082" t="s">
        <v>189</v>
      </c>
      <c r="C1044" s="1083"/>
      <c r="D1044" s="1083"/>
      <c r="E1044" s="1083"/>
      <c r="F1044" s="1083"/>
      <c r="G1044" s="1083"/>
      <c r="H1044" s="1083"/>
      <c r="I1044" s="1083"/>
      <c r="J1044" s="1083"/>
      <c r="K1044" s="1083"/>
      <c r="L1044" s="1083"/>
      <c r="M1044" s="1083"/>
      <c r="N1044" s="1083"/>
      <c r="O1044" s="1083"/>
      <c r="P1044" s="1083"/>
      <c r="Q1044" s="1083"/>
      <c r="R1044" s="1083"/>
      <c r="S1044" s="1083"/>
      <c r="T1044" s="1083"/>
      <c r="U1044" s="1083"/>
      <c r="V1044" s="1083"/>
      <c r="W1044" s="1083"/>
      <c r="X1044" s="1083"/>
      <c r="Y1044" s="1083"/>
      <c r="Z1044" s="1083"/>
      <c r="AA1044" s="1083"/>
      <c r="AB1044" s="1083"/>
      <c r="AC1044" s="1083"/>
      <c r="AD1044" s="1083"/>
      <c r="AE1044" s="1083"/>
      <c r="AF1044" s="1083"/>
      <c r="AG1044" s="1083"/>
      <c r="AH1044" s="1083"/>
      <c r="AI1044" s="1083"/>
      <c r="AJ1044" s="1083"/>
      <c r="AK1044" s="1083"/>
      <c r="AL1044" s="1083"/>
      <c r="AM1044" s="1083"/>
      <c r="AN1044" s="1083"/>
      <c r="AO1044" s="1083"/>
      <c r="AP1044" s="1083"/>
      <c r="AQ1044" s="1083"/>
      <c r="AR1044" s="1083"/>
      <c r="AS1044" s="1083"/>
      <c r="AT1044" s="1083"/>
      <c r="AU1044" s="1083"/>
      <c r="AV1044" s="1083"/>
      <c r="AW1044" s="1083"/>
      <c r="AX1044" s="1083"/>
      <c r="AY1044" s="1083"/>
      <c r="AZ1044" s="1083"/>
      <c r="BA1044" s="1083"/>
      <c r="BB1044" s="1083"/>
      <c r="BC1044" s="1083"/>
      <c r="BD1044" s="1083"/>
      <c r="BE1044" s="1083"/>
      <c r="BF1044" s="1083"/>
      <c r="BG1044" s="1083"/>
      <c r="BH1044" s="1083"/>
      <c r="BI1044" s="1083"/>
      <c r="BJ1044" s="1083"/>
      <c r="BK1044" s="1083"/>
      <c r="BL1044" s="1083"/>
      <c r="BM1044" s="1083"/>
      <c r="BN1044" s="1083"/>
      <c r="BO1044" s="1083"/>
      <c r="BP1044" s="1083"/>
      <c r="BQ1044" s="1083"/>
      <c r="BR1044" s="1083"/>
      <c r="BS1044" s="1083"/>
      <c r="BT1044" s="75"/>
      <c r="BU1044" s="75"/>
      <c r="CE1044" s="695" t="e">
        <f t="shared" si="1958"/>
        <v>#DIV/0!</v>
      </c>
    </row>
    <row r="1045" spans="2:83" s="384" customFormat="1" ht="86.25" customHeight="1" x14ac:dyDescent="0.25">
      <c r="B1045" s="809" t="s">
        <v>34</v>
      </c>
      <c r="C1045" s="412" t="s">
        <v>343</v>
      </c>
      <c r="D1045" s="891">
        <f>E1045+G1045+H1045+I1045</f>
        <v>10965.274509999999</v>
      </c>
      <c r="E1045" s="892"/>
      <c r="F1045" s="892"/>
      <c r="G1045" s="892"/>
      <c r="H1045" s="892"/>
      <c r="I1045" s="891">
        <f>I1046</f>
        <v>10965.274509999999</v>
      </c>
      <c r="J1045" s="891">
        <f>J1052</f>
        <v>-10965.274509999999</v>
      </c>
      <c r="K1045" s="891">
        <f>M1045+Q1045+S1045+U1045</f>
        <v>0</v>
      </c>
      <c r="L1045" s="762">
        <f t="shared" ref="L1045:L1061" si="2041">K1045/D1045</f>
        <v>0</v>
      </c>
      <c r="M1045" s="891"/>
      <c r="N1045" s="696"/>
      <c r="O1045" s="767"/>
      <c r="P1045" s="696"/>
      <c r="Q1045" s="767"/>
      <c r="R1045" s="696"/>
      <c r="S1045" s="767"/>
      <c r="T1045" s="696"/>
      <c r="U1045" s="767">
        <f>U1046</f>
        <v>0</v>
      </c>
      <c r="V1045" s="767">
        <f>Y1045</f>
        <v>44067.859559999997</v>
      </c>
      <c r="W1045" s="767"/>
      <c r="X1045" s="767"/>
      <c r="Y1045" s="767">
        <f>Y1054</f>
        <v>44067.859559999997</v>
      </c>
      <c r="Z1045" s="767">
        <f>AC1045</f>
        <v>48344.334069999997</v>
      </c>
      <c r="AA1045" s="767"/>
      <c r="AB1045" s="767"/>
      <c r="AC1045" s="767">
        <f>AC1054</f>
        <v>48344.334069999997</v>
      </c>
      <c r="AD1045" s="762">
        <f>U1045/D1045</f>
        <v>0</v>
      </c>
      <c r="AE1045" s="891">
        <f>AG1045+AK1045+AM1045+AO1045</f>
        <v>0</v>
      </c>
      <c r="AF1045" s="762">
        <f t="shared" ref="AF1045:AF1061" si="2042">AE1045/D1045</f>
        <v>0</v>
      </c>
      <c r="AG1045" s="891"/>
      <c r="AH1045" s="696"/>
      <c r="AI1045" s="767"/>
      <c r="AJ1045" s="696"/>
      <c r="AK1045" s="767"/>
      <c r="AL1045" s="696"/>
      <c r="AM1045" s="767"/>
      <c r="AN1045" s="696"/>
      <c r="AO1045" s="767">
        <f>AO1046</f>
        <v>0</v>
      </c>
      <c r="AP1045" s="767">
        <f>AX1045</f>
        <v>0</v>
      </c>
      <c r="AQ1045" s="762">
        <f>AO1045/D1045</f>
        <v>0</v>
      </c>
      <c r="AR1045" s="891">
        <f>AT1045+AX1045+AZ1045+BB1045</f>
        <v>10965.274509999999</v>
      </c>
      <c r="AS1045" s="762">
        <f t="shared" ref="AS1045:AS1061" si="2043">AR1045/D1045</f>
        <v>1</v>
      </c>
      <c r="AT1045" s="891"/>
      <c r="AU1045" s="762"/>
      <c r="AV1045" s="767"/>
      <c r="AW1045" s="762"/>
      <c r="AX1045" s="891"/>
      <c r="AY1045" s="696"/>
      <c r="AZ1045" s="767"/>
      <c r="BA1045" s="696"/>
      <c r="BB1045" s="767">
        <f>BB1046</f>
        <v>10965.274509999999</v>
      </c>
      <c r="BC1045" s="767"/>
      <c r="BD1045" s="767">
        <f>BD1047</f>
        <v>16888.287369999998</v>
      </c>
      <c r="BE1045" s="767">
        <f>BF1045+BG1045+BH1045+BI1045</f>
        <v>0</v>
      </c>
      <c r="BF1045" s="767"/>
      <c r="BG1045" s="767"/>
      <c r="BH1045" s="767"/>
      <c r="BI1045" s="767">
        <f>BI1046</f>
        <v>0</v>
      </c>
      <c r="BJ1045" s="767">
        <f>BM1045</f>
        <v>0</v>
      </c>
      <c r="BK1045" s="767"/>
      <c r="BL1045" s="767"/>
      <c r="BM1045" s="767">
        <f>BM1047</f>
        <v>0</v>
      </c>
      <c r="BN1045" s="767">
        <f>BS1045</f>
        <v>0</v>
      </c>
      <c r="BO1045" s="767"/>
      <c r="BP1045" s="767"/>
      <c r="BQ1045" s="767"/>
      <c r="BR1045" s="767"/>
      <c r="BS1045" s="767">
        <f>BS1047</f>
        <v>0</v>
      </c>
      <c r="BT1045" s="767"/>
      <c r="BU1045" s="767">
        <f>BV1045+BX1045+BY1045+BZ1045</f>
        <v>0</v>
      </c>
      <c r="BV1045" s="802"/>
      <c r="BW1045" s="802"/>
      <c r="BX1045" s="802"/>
      <c r="BY1045" s="802"/>
      <c r="BZ1045" s="378">
        <f>BZ1046</f>
        <v>0</v>
      </c>
      <c r="CE1045" s="808">
        <f t="shared" si="1958"/>
        <v>1</v>
      </c>
    </row>
    <row r="1046" spans="2:83" s="402" customFormat="1" ht="86.25" hidden="1" customHeight="1" x14ac:dyDescent="0.25">
      <c r="B1046" s="403" t="s">
        <v>34</v>
      </c>
      <c r="C1046" s="404" t="s">
        <v>355</v>
      </c>
      <c r="D1046" s="375">
        <f>E1046+G1046+H1046+I1046</f>
        <v>10965.274509999999</v>
      </c>
      <c r="E1046" s="893"/>
      <c r="F1046" s="893"/>
      <c r="G1046" s="893"/>
      <c r="H1046" s="893"/>
      <c r="I1046" s="375">
        <f>I1047</f>
        <v>10965.274509999999</v>
      </c>
      <c r="J1046" s="375"/>
      <c r="K1046" s="166">
        <f>M1046+Q1046+S1046+U1046</f>
        <v>0</v>
      </c>
      <c r="L1046" s="695">
        <f t="shared" si="2041"/>
        <v>0</v>
      </c>
      <c r="M1046" s="893"/>
      <c r="N1046" s="705"/>
      <c r="O1046" s="406"/>
      <c r="P1046" s="705"/>
      <c r="Q1046" s="406"/>
      <c r="R1046" s="705"/>
      <c r="S1046" s="406"/>
      <c r="T1046" s="705"/>
      <c r="U1046" s="376">
        <f>U1047</f>
        <v>0</v>
      </c>
      <c r="V1046" s="376"/>
      <c r="W1046" s="376"/>
      <c r="X1046" s="376"/>
      <c r="Y1046" s="376"/>
      <c r="Z1046" s="376"/>
      <c r="AA1046" s="376"/>
      <c r="AB1046" s="376"/>
      <c r="AC1046" s="376"/>
      <c r="AD1046" s="695">
        <f t="shared" ref="AD1046:AD1061" si="2044">U1046/D1046</f>
        <v>0</v>
      </c>
      <c r="AE1046" s="375">
        <f>AG1046+AK1046+AM1046+AO1046</f>
        <v>0</v>
      </c>
      <c r="AF1046" s="695">
        <f t="shared" si="2042"/>
        <v>0</v>
      </c>
      <c r="AG1046" s="893"/>
      <c r="AH1046" s="705"/>
      <c r="AI1046" s="406"/>
      <c r="AJ1046" s="705"/>
      <c r="AK1046" s="406"/>
      <c r="AL1046" s="705"/>
      <c r="AM1046" s="406"/>
      <c r="AN1046" s="705"/>
      <c r="AO1046" s="376">
        <f>AO1047</f>
        <v>0</v>
      </c>
      <c r="AP1046" s="376"/>
      <c r="AQ1046" s="695">
        <f t="shared" ref="AQ1046:AQ1061" si="2045">AO1046/D1046</f>
        <v>0</v>
      </c>
      <c r="AR1046" s="168">
        <f>AT1046+AX1046+AZ1046+BB1046</f>
        <v>10965.274509999999</v>
      </c>
      <c r="AS1046" s="695">
        <f t="shared" si="2043"/>
        <v>1</v>
      </c>
      <c r="AT1046" s="893"/>
      <c r="AU1046" s="695"/>
      <c r="AV1046" s="406"/>
      <c r="AW1046" s="695"/>
      <c r="AX1046" s="893"/>
      <c r="AY1046" s="705"/>
      <c r="AZ1046" s="406"/>
      <c r="BA1046" s="705"/>
      <c r="BB1046" s="376">
        <f>BB1047</f>
        <v>10965.274509999999</v>
      </c>
      <c r="BC1046" s="371"/>
      <c r="BD1046" s="421"/>
      <c r="BE1046" s="447">
        <f>BF1046+BG1046+BH1046+BI1046</f>
        <v>0</v>
      </c>
      <c r="BF1046" s="406"/>
      <c r="BG1046" s="406"/>
      <c r="BH1046" s="406"/>
      <c r="BI1046" s="376">
        <f>BI1047</f>
        <v>0</v>
      </c>
      <c r="BJ1046" s="376"/>
      <c r="BK1046" s="376"/>
      <c r="BL1046" s="376"/>
      <c r="BM1046" s="376"/>
      <c r="BN1046" s="376"/>
      <c r="BO1046" s="405"/>
      <c r="BP1046" s="405"/>
      <c r="BQ1046" s="405"/>
      <c r="BR1046" s="405"/>
      <c r="BS1046" s="407"/>
      <c r="BT1046" s="376"/>
      <c r="BU1046" s="376">
        <f>BV1046+BX1046+BY1046+BZ1046</f>
        <v>0</v>
      </c>
      <c r="BV1046" s="406"/>
      <c r="BW1046" s="406"/>
      <c r="BX1046" s="406"/>
      <c r="BY1046" s="406"/>
      <c r="BZ1046" s="376">
        <f>BZ1047</f>
        <v>0</v>
      </c>
      <c r="CE1046" s="695">
        <f t="shared" si="1958"/>
        <v>1</v>
      </c>
    </row>
    <row r="1047" spans="2:83" s="322" customFormat="1" ht="86.25" hidden="1" customHeight="1" x14ac:dyDescent="0.25">
      <c r="B1047" s="159"/>
      <c r="C1047" s="113" t="s">
        <v>31</v>
      </c>
      <c r="D1047" s="109">
        <f>I1047</f>
        <v>10965.274509999999</v>
      </c>
      <c r="E1047" s="109"/>
      <c r="F1047" s="109"/>
      <c r="G1047" s="109"/>
      <c r="H1047" s="109"/>
      <c r="I1047" s="109">
        <f>I1054</f>
        <v>10965.274509999999</v>
      </c>
      <c r="J1047" s="109"/>
      <c r="K1047" s="109">
        <f>U1047</f>
        <v>0</v>
      </c>
      <c r="L1047" s="695">
        <f t="shared" si="2041"/>
        <v>0</v>
      </c>
      <c r="M1047" s="109"/>
      <c r="N1047" s="106"/>
      <c r="O1047" s="106"/>
      <c r="P1047" s="106"/>
      <c r="Q1047" s="106"/>
      <c r="R1047" s="106"/>
      <c r="S1047" s="106"/>
      <c r="T1047" s="106"/>
      <c r="U1047" s="106">
        <f>U1054</f>
        <v>0</v>
      </c>
      <c r="V1047" s="106">
        <f>Y1047</f>
        <v>44067.859559999997</v>
      </c>
      <c r="W1047" s="106"/>
      <c r="X1047" s="106"/>
      <c r="Y1047" s="106">
        <f>Y1056</f>
        <v>44067.859559999997</v>
      </c>
      <c r="Z1047" s="106">
        <f>AC1047</f>
        <v>48344.334069999997</v>
      </c>
      <c r="AA1047" s="106"/>
      <c r="AB1047" s="106"/>
      <c r="AC1047" s="106">
        <f>AC1056</f>
        <v>48344.334069999997</v>
      </c>
      <c r="AD1047" s="695">
        <f t="shared" si="2044"/>
        <v>0</v>
      </c>
      <c r="AE1047" s="109">
        <f>AO1047</f>
        <v>0</v>
      </c>
      <c r="AF1047" s="695">
        <f t="shared" si="2042"/>
        <v>0</v>
      </c>
      <c r="AG1047" s="861"/>
      <c r="AH1047" s="41"/>
      <c r="AI1047" s="62"/>
      <c r="AJ1047" s="41"/>
      <c r="AK1047" s="62"/>
      <c r="AL1047" s="41"/>
      <c r="AM1047" s="62"/>
      <c r="AN1047" s="41"/>
      <c r="AO1047" s="106">
        <f>AO1054</f>
        <v>0</v>
      </c>
      <c r="AP1047" s="106">
        <f>AX1047</f>
        <v>0</v>
      </c>
      <c r="AQ1047" s="695">
        <f t="shared" si="2045"/>
        <v>0</v>
      </c>
      <c r="AR1047" s="109">
        <f>BB1047</f>
        <v>10965.274509999999</v>
      </c>
      <c r="AS1047" s="695">
        <f t="shared" si="2043"/>
        <v>1</v>
      </c>
      <c r="AT1047" s="861"/>
      <c r="AU1047" s="695"/>
      <c r="AV1047" s="62"/>
      <c r="AW1047" s="695"/>
      <c r="AX1047" s="861"/>
      <c r="AY1047" s="41"/>
      <c r="AZ1047" s="62"/>
      <c r="BA1047" s="41"/>
      <c r="BB1047" s="106">
        <f>BB1054</f>
        <v>10965.274509999999</v>
      </c>
      <c r="BC1047" s="62"/>
      <c r="BD1047" s="106">
        <f>BD1054</f>
        <v>16888.287369999998</v>
      </c>
      <c r="BE1047" s="106">
        <f>BI1047</f>
        <v>0</v>
      </c>
      <c r="BF1047" s="62"/>
      <c r="BG1047" s="62"/>
      <c r="BH1047" s="62"/>
      <c r="BI1047" s="106">
        <f>BI1054</f>
        <v>0</v>
      </c>
      <c r="BJ1047" s="106">
        <f>BM1047</f>
        <v>0</v>
      </c>
      <c r="BK1047" s="161"/>
      <c r="BL1047" s="161"/>
      <c r="BM1047" s="106">
        <f>BM1054</f>
        <v>0</v>
      </c>
      <c r="BN1047" s="106">
        <f>BS1047</f>
        <v>0</v>
      </c>
      <c r="BO1047" s="161"/>
      <c r="BP1047" s="161"/>
      <c r="BQ1047" s="161"/>
      <c r="BR1047" s="161"/>
      <c r="BS1047" s="106">
        <f>BS1054</f>
        <v>0</v>
      </c>
      <c r="BT1047" s="106"/>
      <c r="BU1047" s="106">
        <f>BZ1047</f>
        <v>0</v>
      </c>
      <c r="BV1047" s="62"/>
      <c r="BW1047" s="62"/>
      <c r="BX1047" s="62"/>
      <c r="BY1047" s="62"/>
      <c r="BZ1047" s="106">
        <f>BZ1054</f>
        <v>0</v>
      </c>
      <c r="CE1047" s="695">
        <f t="shared" si="1958"/>
        <v>1</v>
      </c>
    </row>
    <row r="1048" spans="2:83" s="76" customFormat="1" ht="127.5" hidden="1" customHeight="1" x14ac:dyDescent="0.25">
      <c r="B1048" s="159" t="s">
        <v>34</v>
      </c>
      <c r="C1048" s="157" t="s">
        <v>307</v>
      </c>
      <c r="D1048" s="861"/>
      <c r="E1048" s="861"/>
      <c r="F1048" s="861"/>
      <c r="G1048" s="861"/>
      <c r="H1048" s="861"/>
      <c r="I1048" s="861"/>
      <c r="J1048" s="861"/>
      <c r="K1048" s="258"/>
      <c r="L1048" s="695" t="e">
        <f t="shared" si="2041"/>
        <v>#DIV/0!</v>
      </c>
      <c r="M1048" s="861"/>
      <c r="N1048" s="41"/>
      <c r="O1048" s="62"/>
      <c r="P1048" s="41"/>
      <c r="Q1048" s="62"/>
      <c r="R1048" s="41"/>
      <c r="S1048" s="62"/>
      <c r="T1048" s="41"/>
      <c r="U1048" s="62"/>
      <c r="V1048" s="154"/>
      <c r="W1048" s="62"/>
      <c r="X1048" s="62"/>
      <c r="Y1048" s="62"/>
      <c r="Z1048" s="62"/>
      <c r="AA1048" s="62"/>
      <c r="AB1048" s="62"/>
      <c r="AC1048" s="62"/>
      <c r="AD1048" s="695" t="e">
        <f t="shared" si="2044"/>
        <v>#DIV/0!</v>
      </c>
      <c r="AE1048" s="861"/>
      <c r="AF1048" s="695" t="e">
        <f t="shared" si="2042"/>
        <v>#DIV/0!</v>
      </c>
      <c r="AG1048" s="861"/>
      <c r="AH1048" s="41"/>
      <c r="AI1048" s="62"/>
      <c r="AJ1048" s="41"/>
      <c r="AK1048" s="62"/>
      <c r="AL1048" s="41"/>
      <c r="AM1048" s="62"/>
      <c r="AN1048" s="41"/>
      <c r="AO1048" s="62"/>
      <c r="AP1048" s="62"/>
      <c r="AQ1048" s="695" t="e">
        <f t="shared" si="2045"/>
        <v>#DIV/0!</v>
      </c>
      <c r="AR1048" s="861"/>
      <c r="AS1048" s="695" t="e">
        <f t="shared" si="2043"/>
        <v>#DIV/0!</v>
      </c>
      <c r="AT1048" s="861"/>
      <c r="AU1048" s="695"/>
      <c r="AV1048" s="62"/>
      <c r="AW1048" s="695"/>
      <c r="AX1048" s="861"/>
      <c r="AY1048" s="41"/>
      <c r="AZ1048" s="62"/>
      <c r="BA1048" s="41"/>
      <c r="BB1048" s="62"/>
      <c r="BC1048" s="62"/>
      <c r="BD1048" s="62"/>
      <c r="BE1048" s="62"/>
      <c r="BF1048" s="62"/>
      <c r="BG1048" s="62"/>
      <c r="BH1048" s="62"/>
      <c r="BI1048" s="62"/>
      <c r="BJ1048" s="161"/>
      <c r="BK1048" s="161"/>
      <c r="BL1048" s="161"/>
      <c r="BM1048" s="161"/>
      <c r="BN1048" s="154"/>
      <c r="BO1048" s="161"/>
      <c r="BP1048" s="161"/>
      <c r="BQ1048" s="161"/>
      <c r="BR1048" s="161"/>
      <c r="BS1048" s="161"/>
      <c r="BT1048" s="62"/>
      <c r="BU1048" s="62"/>
      <c r="BV1048" s="62"/>
      <c r="BW1048" s="62"/>
      <c r="BX1048" s="62"/>
      <c r="BY1048" s="62"/>
      <c r="BZ1048" s="62"/>
      <c r="CE1048" s="695" t="e">
        <f t="shared" si="1958"/>
        <v>#DIV/0!</v>
      </c>
    </row>
    <row r="1049" spans="2:83" s="76" customFormat="1" ht="55.5" hidden="1" customHeight="1" x14ac:dyDescent="0.25">
      <c r="B1049" s="159"/>
      <c r="C1049" s="113" t="s">
        <v>31</v>
      </c>
      <c r="D1049" s="861"/>
      <c r="E1049" s="861"/>
      <c r="F1049" s="861"/>
      <c r="G1049" s="861"/>
      <c r="H1049" s="861"/>
      <c r="I1049" s="861"/>
      <c r="J1049" s="861"/>
      <c r="K1049" s="258"/>
      <c r="L1049" s="695" t="e">
        <f t="shared" si="2041"/>
        <v>#DIV/0!</v>
      </c>
      <c r="M1049" s="861"/>
      <c r="N1049" s="41"/>
      <c r="O1049" s="62"/>
      <c r="P1049" s="41"/>
      <c r="Q1049" s="62"/>
      <c r="R1049" s="41"/>
      <c r="S1049" s="62"/>
      <c r="T1049" s="41"/>
      <c r="U1049" s="62"/>
      <c r="V1049" s="154"/>
      <c r="W1049" s="62"/>
      <c r="X1049" s="62"/>
      <c r="Y1049" s="62"/>
      <c r="Z1049" s="62"/>
      <c r="AA1049" s="62"/>
      <c r="AB1049" s="62"/>
      <c r="AC1049" s="62"/>
      <c r="AD1049" s="695" t="e">
        <f t="shared" si="2044"/>
        <v>#DIV/0!</v>
      </c>
      <c r="AE1049" s="861"/>
      <c r="AF1049" s="695" t="e">
        <f t="shared" si="2042"/>
        <v>#DIV/0!</v>
      </c>
      <c r="AG1049" s="861"/>
      <c r="AH1049" s="41"/>
      <c r="AI1049" s="62"/>
      <c r="AJ1049" s="41"/>
      <c r="AK1049" s="62"/>
      <c r="AL1049" s="41"/>
      <c r="AM1049" s="62"/>
      <c r="AN1049" s="41"/>
      <c r="AO1049" s="62"/>
      <c r="AP1049" s="62"/>
      <c r="AQ1049" s="695" t="e">
        <f t="shared" si="2045"/>
        <v>#DIV/0!</v>
      </c>
      <c r="AR1049" s="861"/>
      <c r="AS1049" s="695" t="e">
        <f t="shared" si="2043"/>
        <v>#DIV/0!</v>
      </c>
      <c r="AT1049" s="861"/>
      <c r="AU1049" s="695"/>
      <c r="AV1049" s="62"/>
      <c r="AW1049" s="695"/>
      <c r="AX1049" s="861"/>
      <c r="AY1049" s="41"/>
      <c r="AZ1049" s="62"/>
      <c r="BA1049" s="41"/>
      <c r="BB1049" s="62"/>
      <c r="BC1049" s="62"/>
      <c r="BD1049" s="62"/>
      <c r="BE1049" s="62"/>
      <c r="BF1049" s="62"/>
      <c r="BG1049" s="62"/>
      <c r="BH1049" s="62"/>
      <c r="BI1049" s="62"/>
      <c r="BJ1049" s="161"/>
      <c r="BK1049" s="161"/>
      <c r="BL1049" s="161"/>
      <c r="BM1049" s="161"/>
      <c r="BN1049" s="154"/>
      <c r="BO1049" s="161"/>
      <c r="BP1049" s="161"/>
      <c r="BQ1049" s="161"/>
      <c r="BR1049" s="161"/>
      <c r="BS1049" s="161"/>
      <c r="BT1049" s="62"/>
      <c r="BU1049" s="62"/>
      <c r="BV1049" s="62"/>
      <c r="BW1049" s="62"/>
      <c r="BX1049" s="62"/>
      <c r="BY1049" s="62"/>
      <c r="BZ1049" s="62"/>
      <c r="CE1049" s="695" t="e">
        <f t="shared" si="1958"/>
        <v>#DIV/0!</v>
      </c>
    </row>
    <row r="1050" spans="2:83" s="76" customFormat="1" ht="195.75" hidden="1" customHeight="1" x14ac:dyDescent="0.25">
      <c r="B1050" s="159" t="s">
        <v>63</v>
      </c>
      <c r="C1050" s="157" t="s">
        <v>211</v>
      </c>
      <c r="D1050" s="861"/>
      <c r="E1050" s="861"/>
      <c r="F1050" s="861"/>
      <c r="G1050" s="861"/>
      <c r="H1050" s="861"/>
      <c r="I1050" s="861"/>
      <c r="J1050" s="861"/>
      <c r="K1050" s="258"/>
      <c r="L1050" s="695" t="e">
        <f t="shared" si="2041"/>
        <v>#DIV/0!</v>
      </c>
      <c r="M1050" s="861"/>
      <c r="N1050" s="41"/>
      <c r="O1050" s="62"/>
      <c r="P1050" s="41"/>
      <c r="Q1050" s="62"/>
      <c r="R1050" s="41"/>
      <c r="S1050" s="62"/>
      <c r="T1050" s="41"/>
      <c r="U1050" s="62"/>
      <c r="V1050" s="154"/>
      <c r="W1050" s="62"/>
      <c r="X1050" s="62"/>
      <c r="Y1050" s="62"/>
      <c r="Z1050" s="62"/>
      <c r="AA1050" s="62"/>
      <c r="AB1050" s="62"/>
      <c r="AC1050" s="62"/>
      <c r="AD1050" s="695" t="e">
        <f t="shared" si="2044"/>
        <v>#DIV/0!</v>
      </c>
      <c r="AE1050" s="861"/>
      <c r="AF1050" s="695" t="e">
        <f t="shared" si="2042"/>
        <v>#DIV/0!</v>
      </c>
      <c r="AG1050" s="861"/>
      <c r="AH1050" s="41"/>
      <c r="AI1050" s="62"/>
      <c r="AJ1050" s="41"/>
      <c r="AK1050" s="62"/>
      <c r="AL1050" s="41"/>
      <c r="AM1050" s="62"/>
      <c r="AN1050" s="41"/>
      <c r="AO1050" s="62"/>
      <c r="AP1050" s="62"/>
      <c r="AQ1050" s="695" t="e">
        <f t="shared" si="2045"/>
        <v>#DIV/0!</v>
      </c>
      <c r="AR1050" s="861"/>
      <c r="AS1050" s="695" t="e">
        <f t="shared" si="2043"/>
        <v>#DIV/0!</v>
      </c>
      <c r="AT1050" s="861"/>
      <c r="AU1050" s="695"/>
      <c r="AV1050" s="62"/>
      <c r="AW1050" s="695"/>
      <c r="AX1050" s="861"/>
      <c r="AY1050" s="41"/>
      <c r="AZ1050" s="62"/>
      <c r="BA1050" s="41"/>
      <c r="BB1050" s="62"/>
      <c r="BC1050" s="62"/>
      <c r="BD1050" s="62"/>
      <c r="BE1050" s="62"/>
      <c r="BF1050" s="62"/>
      <c r="BG1050" s="62"/>
      <c r="BH1050" s="62"/>
      <c r="BI1050" s="62"/>
      <c r="BJ1050" s="161"/>
      <c r="BK1050" s="161"/>
      <c r="BL1050" s="161"/>
      <c r="BM1050" s="161"/>
      <c r="BN1050" s="154"/>
      <c r="BO1050" s="161"/>
      <c r="BP1050" s="161"/>
      <c r="BQ1050" s="161"/>
      <c r="BR1050" s="161"/>
      <c r="BS1050" s="161"/>
      <c r="BT1050" s="62"/>
      <c r="BU1050" s="62"/>
      <c r="BV1050" s="62"/>
      <c r="BW1050" s="62"/>
      <c r="BX1050" s="62"/>
      <c r="BY1050" s="62"/>
      <c r="BZ1050" s="62"/>
      <c r="CE1050" s="695" t="e">
        <f t="shared" si="1958"/>
        <v>#DIV/0!</v>
      </c>
    </row>
    <row r="1051" spans="2:83" s="76" customFormat="1" ht="55.5" hidden="1" customHeight="1" x14ac:dyDescent="0.25">
      <c r="B1051" s="159"/>
      <c r="C1051" s="113" t="s">
        <v>31</v>
      </c>
      <c r="D1051" s="861"/>
      <c r="E1051" s="861"/>
      <c r="F1051" s="861"/>
      <c r="G1051" s="861"/>
      <c r="H1051" s="861"/>
      <c r="I1051" s="861"/>
      <c r="J1051" s="861"/>
      <c r="K1051" s="258"/>
      <c r="L1051" s="695" t="e">
        <f t="shared" si="2041"/>
        <v>#DIV/0!</v>
      </c>
      <c r="M1051" s="861"/>
      <c r="N1051" s="41"/>
      <c r="O1051" s="62"/>
      <c r="P1051" s="41"/>
      <c r="Q1051" s="62"/>
      <c r="R1051" s="41"/>
      <c r="S1051" s="62"/>
      <c r="T1051" s="41"/>
      <c r="U1051" s="62"/>
      <c r="V1051" s="154"/>
      <c r="W1051" s="62"/>
      <c r="X1051" s="62"/>
      <c r="Y1051" s="62"/>
      <c r="Z1051" s="62"/>
      <c r="AA1051" s="62"/>
      <c r="AB1051" s="62"/>
      <c r="AC1051" s="62"/>
      <c r="AD1051" s="695" t="e">
        <f t="shared" si="2044"/>
        <v>#DIV/0!</v>
      </c>
      <c r="AE1051" s="861"/>
      <c r="AF1051" s="695" t="e">
        <f t="shared" si="2042"/>
        <v>#DIV/0!</v>
      </c>
      <c r="AG1051" s="861"/>
      <c r="AH1051" s="41"/>
      <c r="AI1051" s="62"/>
      <c r="AJ1051" s="41"/>
      <c r="AK1051" s="62"/>
      <c r="AL1051" s="41"/>
      <c r="AM1051" s="62"/>
      <c r="AN1051" s="41"/>
      <c r="AO1051" s="62"/>
      <c r="AP1051" s="62"/>
      <c r="AQ1051" s="695" t="e">
        <f t="shared" si="2045"/>
        <v>#DIV/0!</v>
      </c>
      <c r="AR1051" s="861"/>
      <c r="AS1051" s="695" t="e">
        <f t="shared" si="2043"/>
        <v>#DIV/0!</v>
      </c>
      <c r="AT1051" s="861"/>
      <c r="AU1051" s="695"/>
      <c r="AV1051" s="62"/>
      <c r="AW1051" s="695"/>
      <c r="AX1051" s="861"/>
      <c r="AY1051" s="41"/>
      <c r="AZ1051" s="62"/>
      <c r="BA1051" s="41"/>
      <c r="BB1051" s="62"/>
      <c r="BC1051" s="62"/>
      <c r="BD1051" s="62"/>
      <c r="BE1051" s="62"/>
      <c r="BF1051" s="62"/>
      <c r="BG1051" s="62"/>
      <c r="BH1051" s="62"/>
      <c r="BI1051" s="62"/>
      <c r="BJ1051" s="161"/>
      <c r="BK1051" s="161"/>
      <c r="BL1051" s="161"/>
      <c r="BM1051" s="161"/>
      <c r="BN1051" s="154"/>
      <c r="BO1051" s="161"/>
      <c r="BP1051" s="161"/>
      <c r="BQ1051" s="161"/>
      <c r="BR1051" s="161"/>
      <c r="BS1051" s="161"/>
      <c r="BT1051" s="62"/>
      <c r="BU1051" s="62"/>
      <c r="BV1051" s="62"/>
      <c r="BW1051" s="62"/>
      <c r="BX1051" s="62"/>
      <c r="BY1051" s="62"/>
      <c r="BZ1051" s="62"/>
      <c r="CE1051" s="695" t="e">
        <f t="shared" si="1958"/>
        <v>#DIV/0!</v>
      </c>
    </row>
    <row r="1052" spans="2:83" s="402" customFormat="1" ht="86.25" customHeight="1" x14ac:dyDescent="0.25">
      <c r="B1052" s="403" t="s">
        <v>34</v>
      </c>
      <c r="C1052" s="424" t="s">
        <v>399</v>
      </c>
      <c r="D1052" s="375">
        <f t="shared" ref="D1052:D1058" si="2046">I1052</f>
        <v>10965.274509999999</v>
      </c>
      <c r="E1052" s="893"/>
      <c r="F1052" s="893"/>
      <c r="G1052" s="893"/>
      <c r="H1052" s="893"/>
      <c r="I1052" s="375">
        <f>I1054</f>
        <v>10965.274509999999</v>
      </c>
      <c r="J1052" s="375">
        <f>K1052-I1052</f>
        <v>-10965.274509999999</v>
      </c>
      <c r="K1052" s="375">
        <f>U1052</f>
        <v>0</v>
      </c>
      <c r="L1052" s="736">
        <f t="shared" si="2041"/>
        <v>0</v>
      </c>
      <c r="M1052" s="375"/>
      <c r="N1052" s="421"/>
      <c r="O1052" s="376"/>
      <c r="P1052" s="421"/>
      <c r="Q1052" s="376"/>
      <c r="R1052" s="421"/>
      <c r="S1052" s="376"/>
      <c r="T1052" s="421"/>
      <c r="U1052" s="376"/>
      <c r="V1052" s="376"/>
      <c r="W1052" s="376"/>
      <c r="X1052" s="376"/>
      <c r="Y1052" s="376"/>
      <c r="Z1052" s="376"/>
      <c r="AA1052" s="376"/>
      <c r="AB1052" s="376"/>
      <c r="AC1052" s="376"/>
      <c r="AD1052" s="736">
        <f t="shared" si="2044"/>
        <v>0</v>
      </c>
      <c r="AE1052" s="375">
        <f>AO1052</f>
        <v>0</v>
      </c>
      <c r="AF1052" s="736">
        <f t="shared" si="2042"/>
        <v>0</v>
      </c>
      <c r="AG1052" s="375"/>
      <c r="AH1052" s="421"/>
      <c r="AI1052" s="376"/>
      <c r="AJ1052" s="421"/>
      <c r="AK1052" s="376"/>
      <c r="AL1052" s="421"/>
      <c r="AM1052" s="376"/>
      <c r="AN1052" s="421"/>
      <c r="AO1052" s="376">
        <f>AO1053</f>
        <v>0</v>
      </c>
      <c r="AP1052" s="376"/>
      <c r="AQ1052" s="736">
        <f t="shared" si="2045"/>
        <v>0</v>
      </c>
      <c r="AR1052" s="375">
        <f>BB1052</f>
        <v>4276.47451</v>
      </c>
      <c r="AS1052" s="736">
        <f t="shared" si="2043"/>
        <v>0.39000159148774471</v>
      </c>
      <c r="AT1052" s="375"/>
      <c r="AU1052" s="736"/>
      <c r="AV1052" s="376"/>
      <c r="AW1052" s="736"/>
      <c r="AX1052" s="375"/>
      <c r="AY1052" s="421"/>
      <c r="AZ1052" s="376"/>
      <c r="BA1052" s="421"/>
      <c r="BB1052" s="376">
        <f>BB1053</f>
        <v>4276.47451</v>
      </c>
      <c r="BC1052" s="376"/>
      <c r="BD1052" s="376"/>
      <c r="BE1052" s="376"/>
      <c r="BF1052" s="376"/>
      <c r="BG1052" s="376"/>
      <c r="BH1052" s="376"/>
      <c r="BI1052" s="376"/>
      <c r="BJ1052" s="376"/>
      <c r="BK1052" s="376"/>
      <c r="BL1052" s="376"/>
      <c r="BM1052" s="376"/>
      <c r="BN1052" s="376"/>
      <c r="BO1052" s="376"/>
      <c r="BP1052" s="376"/>
      <c r="BQ1052" s="376"/>
      <c r="BR1052" s="376"/>
      <c r="BS1052" s="376"/>
      <c r="BT1052" s="376"/>
      <c r="BU1052" s="376"/>
      <c r="BV1052" s="406"/>
      <c r="BW1052" s="406"/>
      <c r="BX1052" s="406"/>
      <c r="BY1052" s="406"/>
      <c r="BZ1052" s="376"/>
      <c r="CE1052" s="736">
        <f t="shared" si="1958"/>
        <v>0.39000159148774471</v>
      </c>
    </row>
    <row r="1053" spans="2:83" s="322" customFormat="1" ht="63" hidden="1" customHeight="1" x14ac:dyDescent="0.25">
      <c r="B1053" s="159"/>
      <c r="C1053" s="113" t="s">
        <v>31</v>
      </c>
      <c r="D1053" s="109">
        <f t="shared" si="2046"/>
        <v>4276.47451</v>
      </c>
      <c r="E1053" s="109"/>
      <c r="F1053" s="109"/>
      <c r="G1053" s="109"/>
      <c r="H1053" s="109"/>
      <c r="I1053" s="109">
        <f>I1056</f>
        <v>4276.47451</v>
      </c>
      <c r="J1053" s="109">
        <f>K1053-I1053</f>
        <v>-4276.47451</v>
      </c>
      <c r="K1053" s="109">
        <f>U1053</f>
        <v>0</v>
      </c>
      <c r="L1053" s="695">
        <f t="shared" si="2041"/>
        <v>0</v>
      </c>
      <c r="M1053" s="109"/>
      <c r="N1053" s="106"/>
      <c r="O1053" s="106"/>
      <c r="P1053" s="106"/>
      <c r="Q1053" s="106"/>
      <c r="R1053" s="106"/>
      <c r="S1053" s="106"/>
      <c r="T1053" s="106"/>
      <c r="U1053" s="106">
        <f>U1056</f>
        <v>0</v>
      </c>
      <c r="V1053" s="106">
        <f>Y1053</f>
        <v>0</v>
      </c>
      <c r="W1053" s="106"/>
      <c r="X1053" s="106"/>
      <c r="Y1053" s="106">
        <f>Y1112</f>
        <v>0</v>
      </c>
      <c r="Z1053" s="106">
        <f>AC1053</f>
        <v>0</v>
      </c>
      <c r="AA1053" s="106"/>
      <c r="AB1053" s="106"/>
      <c r="AC1053" s="106">
        <f>AC1112</f>
        <v>0</v>
      </c>
      <c r="AD1053" s="695">
        <f t="shared" si="2044"/>
        <v>0</v>
      </c>
      <c r="AE1053" s="109">
        <f>AO1053</f>
        <v>0</v>
      </c>
      <c r="AF1053" s="695">
        <f t="shared" si="2042"/>
        <v>0</v>
      </c>
      <c r="AG1053" s="109"/>
      <c r="AH1053" s="106"/>
      <c r="AI1053" s="106"/>
      <c r="AJ1053" s="106"/>
      <c r="AK1053" s="106"/>
      <c r="AL1053" s="106"/>
      <c r="AM1053" s="106"/>
      <c r="AN1053" s="106"/>
      <c r="AO1053" s="106">
        <f>AO1056</f>
        <v>0</v>
      </c>
      <c r="AP1053" s="106">
        <f>AX1053</f>
        <v>0</v>
      </c>
      <c r="AQ1053" s="695">
        <f t="shared" si="2045"/>
        <v>0</v>
      </c>
      <c r="AR1053" s="109">
        <f>BB1053</f>
        <v>4276.47451</v>
      </c>
      <c r="AS1053" s="695">
        <f t="shared" si="2043"/>
        <v>1</v>
      </c>
      <c r="AT1053" s="109"/>
      <c r="AU1053" s="695"/>
      <c r="AV1053" s="106"/>
      <c r="AW1053" s="695"/>
      <c r="AX1053" s="109"/>
      <c r="AY1053" s="106"/>
      <c r="AZ1053" s="106"/>
      <c r="BA1053" s="106"/>
      <c r="BB1053" s="106">
        <f>BB1056</f>
        <v>4276.47451</v>
      </c>
      <c r="BC1053" s="62"/>
      <c r="BD1053" s="106">
        <f>BD1111</f>
        <v>0</v>
      </c>
      <c r="BE1053" s="106">
        <f>BI1053</f>
        <v>0</v>
      </c>
      <c r="BF1053" s="62"/>
      <c r="BG1053" s="62"/>
      <c r="BH1053" s="62"/>
      <c r="BI1053" s="106">
        <f>BI1111</f>
        <v>0</v>
      </c>
      <c r="BJ1053" s="106">
        <f>BM1053</f>
        <v>0</v>
      </c>
      <c r="BK1053" s="161"/>
      <c r="BL1053" s="161"/>
      <c r="BM1053" s="106">
        <f>BM1111</f>
        <v>0</v>
      </c>
      <c r="BN1053" s="106">
        <f>BS1053</f>
        <v>0</v>
      </c>
      <c r="BO1053" s="161"/>
      <c r="BP1053" s="161"/>
      <c r="BQ1053" s="161"/>
      <c r="BR1053" s="161"/>
      <c r="BS1053" s="106">
        <f>BS1111</f>
        <v>0</v>
      </c>
      <c r="BT1053" s="106"/>
      <c r="BU1053" s="106">
        <f>BZ1053</f>
        <v>0</v>
      </c>
      <c r="BV1053" s="62"/>
      <c r="BW1053" s="62"/>
      <c r="BX1053" s="62"/>
      <c r="BY1053" s="62"/>
      <c r="BZ1053" s="106">
        <f>BZ1111</f>
        <v>0</v>
      </c>
      <c r="CE1053" s="695">
        <f t="shared" si="1958"/>
        <v>1</v>
      </c>
    </row>
    <row r="1054" spans="2:83" s="76" customFormat="1" ht="95.25" customHeight="1" x14ac:dyDescent="0.25">
      <c r="B1054" s="156" t="s">
        <v>34</v>
      </c>
      <c r="C1054" s="453" t="s">
        <v>457</v>
      </c>
      <c r="D1054" s="166">
        <f t="shared" si="2046"/>
        <v>10965.274509999999</v>
      </c>
      <c r="E1054" s="166"/>
      <c r="F1054" s="166"/>
      <c r="G1054" s="166"/>
      <c r="H1054" s="166"/>
      <c r="I1054" s="166">
        <f>I1055+I1056</f>
        <v>10965.274509999999</v>
      </c>
      <c r="J1054" s="166"/>
      <c r="K1054" s="166">
        <f>U1054</f>
        <v>0</v>
      </c>
      <c r="L1054" s="695">
        <f t="shared" si="2041"/>
        <v>0</v>
      </c>
      <c r="M1054" s="166"/>
      <c r="N1054" s="683"/>
      <c r="O1054" s="519"/>
      <c r="P1054" s="683"/>
      <c r="Q1054" s="435"/>
      <c r="R1054" s="683"/>
      <c r="S1054" s="435"/>
      <c r="T1054" s="683"/>
      <c r="U1054" s="491"/>
      <c r="V1054" s="389">
        <f>Y1054</f>
        <v>44067.859559999997</v>
      </c>
      <c r="W1054" s="470"/>
      <c r="X1054" s="470"/>
      <c r="Y1054" s="470">
        <f>Y1056</f>
        <v>44067.859559999997</v>
      </c>
      <c r="Z1054" s="470">
        <f>AC1054</f>
        <v>48344.334069999997</v>
      </c>
      <c r="AA1054" s="389"/>
      <c r="AB1054" s="389"/>
      <c r="AC1054" s="389">
        <f>AC1056</f>
        <v>48344.334069999997</v>
      </c>
      <c r="AD1054" s="695">
        <f t="shared" si="2044"/>
        <v>0</v>
      </c>
      <c r="AE1054" s="166">
        <f>AO1054</f>
        <v>0</v>
      </c>
      <c r="AF1054" s="695">
        <f t="shared" si="2042"/>
        <v>0</v>
      </c>
      <c r="AG1054" s="166"/>
      <c r="AH1054" s="683"/>
      <c r="AI1054" s="519"/>
      <c r="AJ1054" s="683"/>
      <c r="AK1054" s="491"/>
      <c r="AL1054" s="683"/>
      <c r="AM1054" s="491"/>
      <c r="AN1054" s="683"/>
      <c r="AO1054" s="491">
        <f>AO1056</f>
        <v>0</v>
      </c>
      <c r="AP1054" s="389">
        <f>AX1054</f>
        <v>0</v>
      </c>
      <c r="AQ1054" s="695">
        <f t="shared" si="2045"/>
        <v>0</v>
      </c>
      <c r="AR1054" s="166">
        <f>BB1054</f>
        <v>10965.274509999999</v>
      </c>
      <c r="AS1054" s="695">
        <f t="shared" si="2043"/>
        <v>1</v>
      </c>
      <c r="AT1054" s="166"/>
      <c r="AU1054" s="695"/>
      <c r="AV1054" s="519"/>
      <c r="AW1054" s="695"/>
      <c r="AX1054" s="166"/>
      <c r="AY1054" s="683"/>
      <c r="AZ1054" s="479"/>
      <c r="BA1054" s="683"/>
      <c r="BB1054" s="479">
        <f>BB1055+BB1056</f>
        <v>10965.274509999999</v>
      </c>
      <c r="BC1054" s="130"/>
      <c r="BD1054" s="389">
        <f>BD1056</f>
        <v>16888.287369999998</v>
      </c>
      <c r="BE1054" s="444">
        <f>BI1054</f>
        <v>0</v>
      </c>
      <c r="BF1054" s="389"/>
      <c r="BG1054" s="389"/>
      <c r="BH1054" s="389"/>
      <c r="BI1054" s="389">
        <f>BI1056</f>
        <v>0</v>
      </c>
      <c r="BJ1054" s="329">
        <f>BM1054</f>
        <v>0</v>
      </c>
      <c r="BK1054" s="329"/>
      <c r="BL1054" s="329"/>
      <c r="BM1054" s="329">
        <f>BM1056</f>
        <v>0</v>
      </c>
      <c r="BN1054" s="329">
        <f>BS1054</f>
        <v>0</v>
      </c>
      <c r="BO1054" s="250"/>
      <c r="BP1054" s="250"/>
      <c r="BQ1054" s="250"/>
      <c r="BR1054" s="250"/>
      <c r="BS1054" s="166">
        <f>BS1056</f>
        <v>0</v>
      </c>
      <c r="BT1054" s="435"/>
      <c r="BU1054" s="608">
        <f>BZ1054</f>
        <v>0</v>
      </c>
      <c r="BV1054" s="435"/>
      <c r="BW1054" s="519"/>
      <c r="BX1054" s="435"/>
      <c r="BY1054" s="435"/>
      <c r="BZ1054" s="435">
        <f>BZ1056</f>
        <v>0</v>
      </c>
      <c r="CE1054" s="695">
        <f t="shared" si="1958"/>
        <v>1</v>
      </c>
    </row>
    <row r="1055" spans="2:83" s="74" customFormat="1" ht="64.5" customHeight="1" x14ac:dyDescent="0.25">
      <c r="B1055" s="1025"/>
      <c r="C1055" s="1020" t="s">
        <v>32</v>
      </c>
      <c r="D1055" s="176">
        <f>I1055</f>
        <v>6688.8</v>
      </c>
      <c r="E1055" s="176"/>
      <c r="F1055" s="176"/>
      <c r="G1055" s="176"/>
      <c r="H1055" s="176"/>
      <c r="I1055" s="176">
        <f>'[10]2026_2028'!$AK$935</f>
        <v>6688.8</v>
      </c>
      <c r="J1055" s="176"/>
      <c r="K1055" s="176"/>
      <c r="L1055" s="730"/>
      <c r="M1055" s="176"/>
      <c r="N1055" s="1020"/>
      <c r="O1055" s="1020"/>
      <c r="P1055" s="1020"/>
      <c r="Q1055" s="1020"/>
      <c r="R1055" s="1020"/>
      <c r="S1055" s="1020"/>
      <c r="T1055" s="1020"/>
      <c r="U1055" s="1020"/>
      <c r="V1055" s="1020"/>
      <c r="W1055" s="1020"/>
      <c r="X1055" s="1020"/>
      <c r="Y1055" s="1020"/>
      <c r="Z1055" s="1020"/>
      <c r="AA1055" s="1020"/>
      <c r="AB1055" s="1020"/>
      <c r="AC1055" s="1020"/>
      <c r="AD1055" s="730"/>
      <c r="AE1055" s="176"/>
      <c r="AF1055" s="730"/>
      <c r="AG1055" s="176"/>
      <c r="AH1055" s="1020"/>
      <c r="AI1055" s="1020"/>
      <c r="AJ1055" s="1020"/>
      <c r="AK1055" s="1020"/>
      <c r="AL1055" s="1020"/>
      <c r="AM1055" s="1020"/>
      <c r="AN1055" s="1020"/>
      <c r="AO1055" s="1020"/>
      <c r="AP1055" s="1020"/>
      <c r="AQ1055" s="730"/>
      <c r="AR1055" s="176">
        <f>BB1055</f>
        <v>6688.8</v>
      </c>
      <c r="AS1055" s="730">
        <f>AR1055/D1055</f>
        <v>1</v>
      </c>
      <c r="AT1055" s="176"/>
      <c r="AU1055" s="730"/>
      <c r="AV1055" s="1020"/>
      <c r="AW1055" s="730"/>
      <c r="AX1055" s="176"/>
      <c r="AY1055" s="1020"/>
      <c r="AZ1055" s="1020"/>
      <c r="BA1055" s="1020"/>
      <c r="BB1055" s="1020">
        <f>D1055</f>
        <v>6688.8</v>
      </c>
      <c r="BC1055" s="130"/>
      <c r="BD1055" s="1020"/>
      <c r="BE1055" s="1020"/>
      <c r="BF1055" s="1020"/>
      <c r="BG1055" s="1020"/>
      <c r="BH1055" s="1020"/>
      <c r="BI1055" s="1020"/>
      <c r="BJ1055" s="1020"/>
      <c r="BK1055" s="1020"/>
      <c r="BL1055" s="1020"/>
      <c r="BM1055" s="1020"/>
      <c r="BN1055" s="1020"/>
      <c r="BO1055" s="250"/>
      <c r="BP1055" s="250"/>
      <c r="BQ1055" s="250"/>
      <c r="BR1055" s="250"/>
      <c r="BS1055" s="176"/>
      <c r="BT1055" s="1020"/>
      <c r="BU1055" s="1020"/>
      <c r="BV1055" s="1020"/>
      <c r="BW1055" s="1020"/>
      <c r="BX1055" s="1020"/>
      <c r="BY1055" s="1020"/>
      <c r="BZ1055" s="1020"/>
      <c r="CE1055" s="730">
        <f t="shared" si="1958"/>
        <v>1</v>
      </c>
    </row>
    <row r="1056" spans="2:83" s="322" customFormat="1" ht="42" customHeight="1" x14ac:dyDescent="0.25">
      <c r="B1056" s="159"/>
      <c r="C1056" s="1019" t="s">
        <v>285</v>
      </c>
      <c r="D1056" s="166">
        <f t="shared" si="2046"/>
        <v>4276.47451</v>
      </c>
      <c r="E1056" s="166"/>
      <c r="F1056" s="166"/>
      <c r="G1056" s="166"/>
      <c r="H1056" s="166"/>
      <c r="I1056" s="166">
        <f>'[10]2026_2028'!$AK$976</f>
        <v>4276.47451</v>
      </c>
      <c r="J1056" s="861"/>
      <c r="K1056" s="166">
        <f>U1056</f>
        <v>0</v>
      </c>
      <c r="L1056" s="695">
        <f t="shared" si="2041"/>
        <v>0</v>
      </c>
      <c r="M1056" s="166"/>
      <c r="N1056" s="1019"/>
      <c r="O1056" s="1019"/>
      <c r="P1056" s="1019"/>
      <c r="Q1056" s="1019"/>
      <c r="R1056" s="1019"/>
      <c r="S1056" s="1019"/>
      <c r="T1056" s="1019"/>
      <c r="U1056" s="1019"/>
      <c r="V1056" s="1019">
        <f>Y1056</f>
        <v>44067.859559999997</v>
      </c>
      <c r="W1056" s="1019"/>
      <c r="X1056" s="1019"/>
      <c r="Y1056" s="1019">
        <f>AC1056-I1056</f>
        <v>44067.859559999997</v>
      </c>
      <c r="Z1056" s="1019">
        <f>AC1056</f>
        <v>48344.334069999997</v>
      </c>
      <c r="AA1056" s="1019"/>
      <c r="AB1056" s="1019"/>
      <c r="AC1056" s="1019">
        <f>48344.33407</f>
        <v>48344.334069999997</v>
      </c>
      <c r="AD1056" s="695">
        <f t="shared" si="2044"/>
        <v>0</v>
      </c>
      <c r="AE1056" s="166">
        <f>AO1056</f>
        <v>0</v>
      </c>
      <c r="AF1056" s="695">
        <f t="shared" si="2042"/>
        <v>0</v>
      </c>
      <c r="AG1056" s="166"/>
      <c r="AH1056" s="1019"/>
      <c r="AI1056" s="1019"/>
      <c r="AJ1056" s="1019"/>
      <c r="AK1056" s="1019"/>
      <c r="AL1056" s="1019"/>
      <c r="AM1056" s="1019"/>
      <c r="AN1056" s="1019"/>
      <c r="AO1056" s="1019">
        <f>U1056</f>
        <v>0</v>
      </c>
      <c r="AP1056" s="1019">
        <f>AX1056</f>
        <v>0</v>
      </c>
      <c r="AQ1056" s="695">
        <f t="shared" si="2045"/>
        <v>0</v>
      </c>
      <c r="AR1056" s="166">
        <f>BB1056</f>
        <v>4276.47451</v>
      </c>
      <c r="AS1056" s="695">
        <f t="shared" si="2043"/>
        <v>1</v>
      </c>
      <c r="AT1056" s="166"/>
      <c r="AU1056" s="695"/>
      <c r="AV1056" s="1019"/>
      <c r="AW1056" s="695"/>
      <c r="AX1056" s="166"/>
      <c r="AY1056" s="1019"/>
      <c r="AZ1056" s="1019"/>
      <c r="BA1056" s="1019"/>
      <c r="BB1056" s="1019">
        <f>D1056</f>
        <v>4276.47451</v>
      </c>
      <c r="BC1056" s="1019"/>
      <c r="BD1056" s="1019">
        <f>16888.28737</f>
        <v>16888.287369999998</v>
      </c>
      <c r="BE1056" s="1019">
        <f>BI1056</f>
        <v>0</v>
      </c>
      <c r="BF1056" s="1019"/>
      <c r="BG1056" s="1019"/>
      <c r="BH1056" s="1019"/>
      <c r="BI1056" s="1019">
        <v>0</v>
      </c>
      <c r="BJ1056" s="1019">
        <f>BM1056</f>
        <v>0</v>
      </c>
      <c r="BK1056" s="1019"/>
      <c r="BL1056" s="1019"/>
      <c r="BM1056" s="1019">
        <f>BS1056-BI1056</f>
        <v>0</v>
      </c>
      <c r="BN1056" s="1019">
        <f>BS1056</f>
        <v>0</v>
      </c>
      <c r="BO1056" s="1019"/>
      <c r="BP1056" s="1019"/>
      <c r="BQ1056" s="1019"/>
      <c r="BR1056" s="1019"/>
      <c r="BS1056" s="1019">
        <v>0</v>
      </c>
      <c r="BT1056" s="1019"/>
      <c r="BU1056" s="1019">
        <f>BZ1056</f>
        <v>0</v>
      </c>
      <c r="BV1056" s="1019"/>
      <c r="BW1056" s="1019"/>
      <c r="BX1056" s="1019"/>
      <c r="BY1056" s="1019"/>
      <c r="BZ1056" s="1019">
        <v>0</v>
      </c>
      <c r="CE1056" s="695">
        <f t="shared" si="1958"/>
        <v>1</v>
      </c>
    </row>
    <row r="1057" spans="2:83" s="76" customFormat="1" ht="186.75" hidden="1" customHeight="1" x14ac:dyDescent="0.25">
      <c r="B1057" s="156" t="s">
        <v>63</v>
      </c>
      <c r="C1057" s="157" t="s">
        <v>420</v>
      </c>
      <c r="D1057" s="166">
        <f t="shared" si="2046"/>
        <v>0</v>
      </c>
      <c r="E1057" s="166"/>
      <c r="F1057" s="166"/>
      <c r="G1057" s="166"/>
      <c r="H1057" s="166"/>
      <c r="I1057" s="109"/>
      <c r="J1057" s="166">
        <f>K1057-I1057</f>
        <v>0</v>
      </c>
      <c r="K1057" s="166">
        <f>K1058</f>
        <v>0</v>
      </c>
      <c r="L1057" s="695" t="e">
        <f t="shared" si="2041"/>
        <v>#DIV/0!</v>
      </c>
      <c r="M1057" s="166"/>
      <c r="N1057" s="683"/>
      <c r="O1057" s="519"/>
      <c r="P1057" s="683"/>
      <c r="Q1057" s="479"/>
      <c r="R1057" s="683"/>
      <c r="S1057" s="479"/>
      <c r="T1057" s="683"/>
      <c r="U1057" s="106"/>
      <c r="V1057" s="106"/>
      <c r="W1057" s="106"/>
      <c r="X1057" s="106"/>
      <c r="Y1057" s="106"/>
      <c r="Z1057" s="106"/>
      <c r="AA1057" s="106"/>
      <c r="AB1057" s="106"/>
      <c r="AC1057" s="106"/>
      <c r="AD1057" s="762" t="e">
        <f t="shared" si="2044"/>
        <v>#DIV/0!</v>
      </c>
      <c r="AE1057" s="109"/>
      <c r="AF1057" s="695" t="e">
        <f t="shared" si="2042"/>
        <v>#DIV/0!</v>
      </c>
      <c r="AG1057" s="109"/>
      <c r="AH1057" s="106"/>
      <c r="AI1057" s="106"/>
      <c r="AJ1057" s="106"/>
      <c r="AK1057" s="106"/>
      <c r="AL1057" s="106"/>
      <c r="AM1057" s="106"/>
      <c r="AN1057" s="106"/>
      <c r="AO1057" s="106"/>
      <c r="AP1057" s="106"/>
      <c r="AQ1057" s="695" t="e">
        <f t="shared" si="2045"/>
        <v>#DIV/0!</v>
      </c>
      <c r="AR1057" s="109"/>
      <c r="AS1057" s="695" t="e">
        <f t="shared" si="2043"/>
        <v>#DIV/0!</v>
      </c>
      <c r="AT1057" s="109"/>
      <c r="AU1057" s="695"/>
      <c r="AV1057" s="106"/>
      <c r="AW1057" s="695"/>
      <c r="AX1057" s="109"/>
      <c r="AY1057" s="106"/>
      <c r="AZ1057" s="106"/>
      <c r="BA1057" s="106"/>
      <c r="BB1057" s="106"/>
      <c r="BC1057" s="106"/>
      <c r="BD1057" s="106"/>
      <c r="BE1057" s="106"/>
      <c r="BF1057" s="106"/>
      <c r="BG1057" s="106"/>
      <c r="BH1057" s="106"/>
      <c r="BI1057" s="106"/>
      <c r="BJ1057" s="106"/>
      <c r="BK1057" s="106"/>
      <c r="BL1057" s="106"/>
      <c r="BM1057" s="106"/>
      <c r="BN1057" s="106"/>
      <c r="BO1057" s="106"/>
      <c r="BP1057" s="106"/>
      <c r="BQ1057" s="106"/>
      <c r="BR1057" s="106"/>
      <c r="BS1057" s="106"/>
      <c r="BT1057" s="106"/>
      <c r="BU1057" s="106"/>
      <c r="BV1057" s="106"/>
      <c r="BW1057" s="106"/>
      <c r="BX1057" s="106"/>
      <c r="BY1057" s="106"/>
      <c r="BZ1057" s="106"/>
      <c r="CE1057" s="695" t="e">
        <f t="shared" ref="CE1057:CE1124" si="2047">BB1057/I1057</f>
        <v>#DIV/0!</v>
      </c>
    </row>
    <row r="1058" spans="2:83" s="76" customFormat="1" ht="55.5" hidden="1" customHeight="1" x14ac:dyDescent="0.25">
      <c r="B1058" s="159"/>
      <c r="C1058" s="113" t="s">
        <v>31</v>
      </c>
      <c r="D1058" s="109">
        <f t="shared" si="2046"/>
        <v>0</v>
      </c>
      <c r="E1058" s="109"/>
      <c r="F1058" s="109"/>
      <c r="G1058" s="109"/>
      <c r="H1058" s="109"/>
      <c r="I1058" s="109"/>
      <c r="J1058" s="109">
        <f>K1058-D1058</f>
        <v>0</v>
      </c>
      <c r="K1058" s="109">
        <f>U1058</f>
        <v>0</v>
      </c>
      <c r="L1058" s="695" t="e">
        <f t="shared" si="2041"/>
        <v>#DIV/0!</v>
      </c>
      <c r="M1058" s="109"/>
      <c r="N1058" s="106"/>
      <c r="O1058" s="106"/>
      <c r="P1058" s="106"/>
      <c r="Q1058" s="106"/>
      <c r="R1058" s="106"/>
      <c r="S1058" s="106"/>
      <c r="T1058" s="106"/>
      <c r="U1058" s="106"/>
      <c r="V1058" s="106">
        <f>Y1058</f>
        <v>48344.334069999997</v>
      </c>
      <c r="W1058" s="106"/>
      <c r="X1058" s="106"/>
      <c r="Y1058" s="106">
        <f>AC1058-I1058</f>
        <v>48344.334069999997</v>
      </c>
      <c r="Z1058" s="106">
        <f>AC1058</f>
        <v>48344.334069999997</v>
      </c>
      <c r="AA1058" s="106"/>
      <c r="AB1058" s="106"/>
      <c r="AC1058" s="106">
        <f>48344.33407</f>
        <v>48344.334069999997</v>
      </c>
      <c r="AD1058" s="762" t="e">
        <f t="shared" si="2044"/>
        <v>#DIV/0!</v>
      </c>
      <c r="AE1058" s="109">
        <f>AO1058</f>
        <v>0</v>
      </c>
      <c r="AF1058" s="695" t="e">
        <f t="shared" si="2042"/>
        <v>#DIV/0!</v>
      </c>
      <c r="AG1058" s="109"/>
      <c r="AH1058" s="106"/>
      <c r="AI1058" s="106"/>
      <c r="AJ1058" s="106"/>
      <c r="AK1058" s="106"/>
      <c r="AL1058" s="106"/>
      <c r="AM1058" s="106"/>
      <c r="AN1058" s="106"/>
      <c r="AO1058" s="106"/>
      <c r="AP1058" s="106">
        <f>AX1058</f>
        <v>0</v>
      </c>
      <c r="AQ1058" s="695" t="e">
        <f t="shared" si="2045"/>
        <v>#DIV/0!</v>
      </c>
      <c r="AR1058" s="109">
        <f>BB1058</f>
        <v>0</v>
      </c>
      <c r="AS1058" s="695" t="e">
        <f t="shared" si="2043"/>
        <v>#DIV/0!</v>
      </c>
      <c r="AT1058" s="109"/>
      <c r="AU1058" s="695"/>
      <c r="AV1058" s="106"/>
      <c r="AW1058" s="695"/>
      <c r="AX1058" s="109"/>
      <c r="AY1058" s="106"/>
      <c r="AZ1058" s="106"/>
      <c r="BA1058" s="106"/>
      <c r="BB1058" s="106"/>
      <c r="BC1058" s="106"/>
      <c r="BD1058" s="106">
        <f>16888.28737</f>
        <v>16888.287369999998</v>
      </c>
      <c r="BE1058" s="106">
        <f>BI1058</f>
        <v>0</v>
      </c>
      <c r="BF1058" s="106"/>
      <c r="BG1058" s="106"/>
      <c r="BH1058" s="106"/>
      <c r="BI1058" s="106">
        <v>0</v>
      </c>
      <c r="BJ1058" s="106">
        <f>BM1058</f>
        <v>0</v>
      </c>
      <c r="BK1058" s="106"/>
      <c r="BL1058" s="106"/>
      <c r="BM1058" s="106">
        <f>BS1058-BI1058</f>
        <v>0</v>
      </c>
      <c r="BN1058" s="106">
        <f>BS1058</f>
        <v>0</v>
      </c>
      <c r="BO1058" s="106"/>
      <c r="BP1058" s="106"/>
      <c r="BQ1058" s="106"/>
      <c r="BR1058" s="106"/>
      <c r="BS1058" s="106">
        <v>0</v>
      </c>
      <c r="BT1058" s="106"/>
      <c r="BU1058" s="106">
        <f>BZ1058</f>
        <v>0</v>
      </c>
      <c r="BV1058" s="106"/>
      <c r="BW1058" s="106"/>
      <c r="BX1058" s="106"/>
      <c r="BY1058" s="106"/>
      <c r="BZ1058" s="106">
        <v>0</v>
      </c>
      <c r="CE1058" s="695" t="e">
        <f t="shared" si="2047"/>
        <v>#DIV/0!</v>
      </c>
    </row>
    <row r="1059" spans="2:83" s="385" customFormat="1" ht="130.5" customHeight="1" x14ac:dyDescent="0.25">
      <c r="B1059" s="765"/>
      <c r="C1059" s="766" t="s">
        <v>191</v>
      </c>
      <c r="D1059" s="891">
        <f>E1059+G1059+H1059+I1059</f>
        <v>10965.274509999999</v>
      </c>
      <c r="E1059" s="891">
        <f>E1061+E1062</f>
        <v>0</v>
      </c>
      <c r="F1059" s="891"/>
      <c r="G1059" s="891">
        <f t="shared" ref="G1059:H1059" si="2048">G1061+G1062</f>
        <v>0</v>
      </c>
      <c r="H1059" s="891">
        <f t="shared" si="2048"/>
        <v>0</v>
      </c>
      <c r="I1059" s="891">
        <f>I1045</f>
        <v>10965.274509999999</v>
      </c>
      <c r="J1059" s="891">
        <f>K1059-I1059</f>
        <v>-10965.274509999999</v>
      </c>
      <c r="K1059" s="891">
        <f>M1059+Q1059+S1059+U1059</f>
        <v>0</v>
      </c>
      <c r="L1059" s="762">
        <f t="shared" si="2041"/>
        <v>0</v>
      </c>
      <c r="M1059" s="891">
        <f>M1061+M1062</f>
        <v>0</v>
      </c>
      <c r="N1059" s="696"/>
      <c r="O1059" s="767"/>
      <c r="P1059" s="696"/>
      <c r="Q1059" s="767">
        <f t="shared" ref="Q1059:U1059" si="2049">Q1061+Q1062</f>
        <v>0</v>
      </c>
      <c r="R1059" s="696"/>
      <c r="S1059" s="767">
        <f t="shared" si="2049"/>
        <v>0</v>
      </c>
      <c r="T1059" s="696"/>
      <c r="U1059" s="767">
        <f t="shared" si="2049"/>
        <v>0</v>
      </c>
      <c r="V1059" s="767"/>
      <c r="W1059" s="767"/>
      <c r="X1059" s="767"/>
      <c r="Y1059" s="767"/>
      <c r="Z1059" s="767"/>
      <c r="AA1059" s="767"/>
      <c r="AB1059" s="767"/>
      <c r="AC1059" s="767"/>
      <c r="AD1059" s="762">
        <f t="shared" si="2044"/>
        <v>0</v>
      </c>
      <c r="AE1059" s="891">
        <f>AG1059+AK1059+AM1059+AO1059</f>
        <v>0</v>
      </c>
      <c r="AF1059" s="762">
        <f t="shared" si="2042"/>
        <v>0</v>
      </c>
      <c r="AG1059" s="891">
        <f>AG1061+AG1062</f>
        <v>0</v>
      </c>
      <c r="AH1059" s="696"/>
      <c r="AI1059" s="767"/>
      <c r="AJ1059" s="696"/>
      <c r="AK1059" s="767">
        <f t="shared" ref="AK1059" si="2050">AK1061+AK1062</f>
        <v>0</v>
      </c>
      <c r="AL1059" s="696"/>
      <c r="AM1059" s="767">
        <f t="shared" ref="AM1059" si="2051">AM1061+AM1062</f>
        <v>0</v>
      </c>
      <c r="AN1059" s="696"/>
      <c r="AO1059" s="767">
        <f t="shared" ref="AO1059" si="2052">AO1061+AO1062</f>
        <v>0</v>
      </c>
      <c r="AP1059" s="767"/>
      <c r="AQ1059" s="762">
        <f t="shared" si="2045"/>
        <v>0</v>
      </c>
      <c r="AR1059" s="891">
        <f>AT1059+AX1059+AZ1059+BB1059</f>
        <v>4276.47451</v>
      </c>
      <c r="AS1059" s="762">
        <f t="shared" si="2043"/>
        <v>0.39000159148774471</v>
      </c>
      <c r="AT1059" s="891">
        <f>AT1061+AT1062</f>
        <v>0</v>
      </c>
      <c r="AU1059" s="762"/>
      <c r="AV1059" s="767"/>
      <c r="AW1059" s="762"/>
      <c r="AX1059" s="891">
        <f t="shared" ref="AX1059:AZ1059" si="2053">AX1061+AX1062</f>
        <v>0</v>
      </c>
      <c r="AY1059" s="696"/>
      <c r="AZ1059" s="767">
        <f t="shared" si="2053"/>
        <v>0</v>
      </c>
      <c r="BA1059" s="696"/>
      <c r="BB1059" s="767">
        <f>BB1061</f>
        <v>4276.47451</v>
      </c>
      <c r="BC1059" s="767"/>
      <c r="BD1059" s="767"/>
      <c r="BE1059" s="767">
        <f>BF1059+BG1059+BH1059+BI1059</f>
        <v>0</v>
      </c>
      <c r="BF1059" s="767">
        <f>BF1061+BF1062</f>
        <v>0</v>
      </c>
      <c r="BG1059" s="767">
        <f t="shared" ref="BG1059" si="2054">BG1061+BG1062</f>
        <v>0</v>
      </c>
      <c r="BH1059" s="767">
        <f t="shared" ref="BH1059" si="2055">BH1061+BH1062</f>
        <v>0</v>
      </c>
      <c r="BI1059" s="767">
        <f t="shared" ref="BI1059" si="2056">BI1061+BI1062</f>
        <v>0</v>
      </c>
      <c r="BJ1059" s="767"/>
      <c r="BK1059" s="767"/>
      <c r="BL1059" s="767"/>
      <c r="BM1059" s="767"/>
      <c r="BN1059" s="767"/>
      <c r="BO1059" s="767"/>
      <c r="BP1059" s="767"/>
      <c r="BQ1059" s="767"/>
      <c r="BR1059" s="767"/>
      <c r="BS1059" s="767"/>
      <c r="BT1059" s="767"/>
      <c r="BU1059" s="767">
        <f>BV1059+BX1059+BY1059+BZ1059</f>
        <v>0</v>
      </c>
      <c r="BV1059" s="767">
        <f>BV1061+BV1062</f>
        <v>0</v>
      </c>
      <c r="BW1059" s="767"/>
      <c r="BX1059" s="767">
        <f t="shared" ref="BX1059:BY1059" si="2057">BX1061+BX1062</f>
        <v>0</v>
      </c>
      <c r="BY1059" s="767">
        <f t="shared" si="2057"/>
        <v>0</v>
      </c>
      <c r="BZ1059" s="767">
        <v>0</v>
      </c>
      <c r="CE1059" s="808">
        <f t="shared" si="2047"/>
        <v>0.39000159148774471</v>
      </c>
    </row>
    <row r="1060" spans="2:83" s="74" customFormat="1" ht="64.5" customHeight="1" x14ac:dyDescent="0.25">
      <c r="B1060" s="1025"/>
      <c r="C1060" s="1020" t="s">
        <v>32</v>
      </c>
      <c r="D1060" s="176">
        <f>I1060</f>
        <v>6688.8</v>
      </c>
      <c r="E1060" s="176"/>
      <c r="F1060" s="176"/>
      <c r="G1060" s="176"/>
      <c r="H1060" s="176"/>
      <c r="I1060" s="176">
        <f>I1055</f>
        <v>6688.8</v>
      </c>
      <c r="J1060" s="176"/>
      <c r="K1060" s="176"/>
      <c r="L1060" s="730"/>
      <c r="M1060" s="176"/>
      <c r="N1060" s="1020"/>
      <c r="O1060" s="1020"/>
      <c r="P1060" s="1020"/>
      <c r="Q1060" s="1020"/>
      <c r="R1060" s="1020"/>
      <c r="S1060" s="1020"/>
      <c r="T1060" s="1020"/>
      <c r="U1060" s="1020"/>
      <c r="V1060" s="1020"/>
      <c r="W1060" s="1020"/>
      <c r="X1060" s="1020"/>
      <c r="Y1060" s="1020"/>
      <c r="Z1060" s="1020"/>
      <c r="AA1060" s="1020"/>
      <c r="AB1060" s="1020"/>
      <c r="AC1060" s="1020"/>
      <c r="AD1060" s="730"/>
      <c r="AE1060" s="176"/>
      <c r="AF1060" s="730"/>
      <c r="AG1060" s="176"/>
      <c r="AH1060" s="1020"/>
      <c r="AI1060" s="1020"/>
      <c r="AJ1060" s="1020"/>
      <c r="AK1060" s="1020"/>
      <c r="AL1060" s="1020"/>
      <c r="AM1060" s="1020"/>
      <c r="AN1060" s="1020"/>
      <c r="AO1060" s="1020"/>
      <c r="AP1060" s="1020"/>
      <c r="AQ1060" s="730"/>
      <c r="AR1060" s="176">
        <f>BB1060</f>
        <v>6688.8</v>
      </c>
      <c r="AS1060" s="730">
        <f>AR1060/D1060</f>
        <v>1</v>
      </c>
      <c r="AT1060" s="176"/>
      <c r="AU1060" s="730"/>
      <c r="AV1060" s="1020"/>
      <c r="AW1060" s="730"/>
      <c r="AX1060" s="176"/>
      <c r="AY1060" s="1020"/>
      <c r="AZ1060" s="1020"/>
      <c r="BA1060" s="1020"/>
      <c r="BB1060" s="1020">
        <f>BB1055</f>
        <v>6688.8</v>
      </c>
      <c r="BC1060" s="130"/>
      <c r="BD1060" s="1020"/>
      <c r="BE1060" s="1020"/>
      <c r="BF1060" s="1020"/>
      <c r="BG1060" s="1020"/>
      <c r="BH1060" s="1020"/>
      <c r="BI1060" s="1020"/>
      <c r="BJ1060" s="1020"/>
      <c r="BK1060" s="1020"/>
      <c r="BL1060" s="1020"/>
      <c r="BM1060" s="1020"/>
      <c r="BN1060" s="1020"/>
      <c r="BO1060" s="250"/>
      <c r="BP1060" s="250"/>
      <c r="BQ1060" s="250"/>
      <c r="BR1060" s="250"/>
      <c r="BS1060" s="176"/>
      <c r="BT1060" s="1020"/>
      <c r="BU1060" s="1020"/>
      <c r="BV1060" s="1020"/>
      <c r="BW1060" s="1020"/>
      <c r="BX1060" s="1020"/>
      <c r="BY1060" s="1020"/>
      <c r="BZ1060" s="1020"/>
      <c r="CE1060" s="811">
        <f t="shared" si="2047"/>
        <v>1</v>
      </c>
    </row>
    <row r="1061" spans="2:83" s="322" customFormat="1" ht="42" customHeight="1" x14ac:dyDescent="0.25">
      <c r="B1061" s="159"/>
      <c r="C1061" s="1019" t="s">
        <v>31</v>
      </c>
      <c r="D1061" s="166">
        <f>E1061+G1061+H1061+I1061</f>
        <v>4276.47451</v>
      </c>
      <c r="E1061" s="166">
        <f>E1032+E1047</f>
        <v>0</v>
      </c>
      <c r="F1061" s="166"/>
      <c r="G1061" s="166">
        <f>G1032+G1047</f>
        <v>0</v>
      </c>
      <c r="H1061" s="166">
        <f>H1032+H1047</f>
        <v>0</v>
      </c>
      <c r="I1061" s="166">
        <f>I1056</f>
        <v>4276.47451</v>
      </c>
      <c r="J1061" s="861">
        <f>K1061-I1061</f>
        <v>-4276.47451</v>
      </c>
      <c r="K1061" s="166">
        <f>M1061+Q1061+S1061+U1061</f>
        <v>0</v>
      </c>
      <c r="L1061" s="695">
        <f t="shared" si="2041"/>
        <v>0</v>
      </c>
      <c r="M1061" s="166">
        <f>M1032+M1047</f>
        <v>0</v>
      </c>
      <c r="N1061" s="1019"/>
      <c r="O1061" s="1019"/>
      <c r="P1061" s="1019"/>
      <c r="Q1061" s="1019">
        <f>Q1032+Q1047</f>
        <v>0</v>
      </c>
      <c r="R1061" s="1019"/>
      <c r="S1061" s="1019">
        <f>S1032+S1047</f>
        <v>0</v>
      </c>
      <c r="T1061" s="1019"/>
      <c r="U1061" s="1019">
        <f>U1032+U1047</f>
        <v>0</v>
      </c>
      <c r="V1061" s="1019"/>
      <c r="W1061" s="1019"/>
      <c r="X1061" s="1019"/>
      <c r="Y1061" s="1019"/>
      <c r="Z1061" s="1019"/>
      <c r="AA1061" s="1019"/>
      <c r="AB1061" s="1019"/>
      <c r="AC1061" s="1019"/>
      <c r="AD1061" s="695">
        <f t="shared" si="2044"/>
        <v>0</v>
      </c>
      <c r="AE1061" s="166">
        <f>AG1061+AK1061+AM1061+AO1061</f>
        <v>0</v>
      </c>
      <c r="AF1061" s="695">
        <f t="shared" si="2042"/>
        <v>0</v>
      </c>
      <c r="AG1061" s="166">
        <f>AG1032+AG1047</f>
        <v>0</v>
      </c>
      <c r="AH1061" s="1019"/>
      <c r="AI1061" s="1019"/>
      <c r="AJ1061" s="1019"/>
      <c r="AK1061" s="1019">
        <f>AK1032+AK1047</f>
        <v>0</v>
      </c>
      <c r="AL1061" s="1019"/>
      <c r="AM1061" s="1019">
        <f>AM1032+AM1047</f>
        <v>0</v>
      </c>
      <c r="AN1061" s="1019"/>
      <c r="AO1061" s="1019">
        <f>AO1045</f>
        <v>0</v>
      </c>
      <c r="AP1061" s="1019"/>
      <c r="AQ1061" s="695">
        <f t="shared" si="2045"/>
        <v>0</v>
      </c>
      <c r="AR1061" s="166">
        <f>AT1061+AX1061+AZ1061+BB1061</f>
        <v>4276.47451</v>
      </c>
      <c r="AS1061" s="695">
        <f t="shared" si="2043"/>
        <v>1</v>
      </c>
      <c r="AT1061" s="166">
        <f>AT1032+AT1047</f>
        <v>0</v>
      </c>
      <c r="AU1061" s="695"/>
      <c r="AV1061" s="1019"/>
      <c r="AW1061" s="695"/>
      <c r="AX1061" s="166">
        <f>AX1032+AX1047</f>
        <v>0</v>
      </c>
      <c r="AY1061" s="1019"/>
      <c r="AZ1061" s="1019">
        <f>AZ1032+AZ1047</f>
        <v>0</v>
      </c>
      <c r="BA1061" s="1019"/>
      <c r="BB1061" s="1019">
        <f>BB1056</f>
        <v>4276.47451</v>
      </c>
      <c r="BC1061" s="1019"/>
      <c r="BD1061" s="1019"/>
      <c r="BE1061" s="1019">
        <f>BF1061+BG1061+BH1061+BI1061</f>
        <v>0</v>
      </c>
      <c r="BF1061" s="1019">
        <f>BF1032+BF1047</f>
        <v>0</v>
      </c>
      <c r="BG1061" s="1019">
        <f>BG1032+BG1047</f>
        <v>0</v>
      </c>
      <c r="BH1061" s="1019">
        <f>BH1032+BH1047</f>
        <v>0</v>
      </c>
      <c r="BI1061" s="1019">
        <f>BI1032+BI1047</f>
        <v>0</v>
      </c>
      <c r="BJ1061" s="1019"/>
      <c r="BK1061" s="1019"/>
      <c r="BL1061" s="1019"/>
      <c r="BM1061" s="1019"/>
      <c r="BN1061" s="1019"/>
      <c r="BO1061" s="1019"/>
      <c r="BP1061" s="1019"/>
      <c r="BQ1061" s="1019"/>
      <c r="BR1061" s="1019"/>
      <c r="BS1061" s="1019"/>
      <c r="BT1061" s="1019"/>
      <c r="BU1061" s="1019">
        <f>BV1061+BX1061+BY1061+BZ1061</f>
        <v>0</v>
      </c>
      <c r="BV1061" s="1019">
        <f>BV1032+BV1047</f>
        <v>0</v>
      </c>
      <c r="BW1061" s="1019"/>
      <c r="BX1061" s="1019">
        <f>BX1032+BX1047</f>
        <v>0</v>
      </c>
      <c r="BY1061" s="1019">
        <f>BY1032+BY1047</f>
        <v>0</v>
      </c>
      <c r="BZ1061" s="1019">
        <v>0</v>
      </c>
      <c r="CE1061" s="695">
        <f t="shared" si="2047"/>
        <v>1</v>
      </c>
    </row>
    <row r="1062" spans="2:83" s="74" customFormat="1" ht="55.5" hidden="1" customHeight="1" x14ac:dyDescent="0.25">
      <c r="B1062" s="464"/>
      <c r="C1062" s="251" t="s">
        <v>32</v>
      </c>
      <c r="D1062" s="443">
        <f>E1062+G1062+H1062+I1062</f>
        <v>0</v>
      </c>
      <c r="E1062" s="489">
        <f>E1033</f>
        <v>0</v>
      </c>
      <c r="F1062" s="505"/>
      <c r="G1062" s="489">
        <f>G1033</f>
        <v>0</v>
      </c>
      <c r="H1062" s="489">
        <f>H1033</f>
        <v>0</v>
      </c>
      <c r="I1062" s="489">
        <f>I1033</f>
        <v>0</v>
      </c>
      <c r="J1062" s="22">
        <v>0</v>
      </c>
      <c r="K1062" s="578">
        <f>M1062+Q1062+S1062+U1062</f>
        <v>0</v>
      </c>
      <c r="L1062" s="683"/>
      <c r="M1062" s="176">
        <f>M1033</f>
        <v>0</v>
      </c>
      <c r="N1062" s="683"/>
      <c r="O1062" s="517"/>
      <c r="P1062" s="683"/>
      <c r="Q1062" s="443">
        <f>Q1033</f>
        <v>0</v>
      </c>
      <c r="R1062" s="683"/>
      <c r="S1062" s="443">
        <f>S1033</f>
        <v>0</v>
      </c>
      <c r="T1062" s="683"/>
      <c r="U1062" s="489">
        <f>U1033</f>
        <v>0</v>
      </c>
      <c r="V1062" s="466"/>
      <c r="W1062" s="22"/>
      <c r="X1062" s="22"/>
      <c r="Y1062" s="22"/>
      <c r="Z1062" s="22"/>
      <c r="AA1062" s="22"/>
      <c r="AB1062" s="22"/>
      <c r="AC1062" s="22"/>
      <c r="AD1062" s="41"/>
      <c r="AE1062" s="176">
        <f>AG1062+AK1062+AM1062+AO1062</f>
        <v>0</v>
      </c>
      <c r="AF1062" s="683"/>
      <c r="AG1062" s="176">
        <f>AG1033</f>
        <v>0</v>
      </c>
      <c r="AH1062" s="683"/>
      <c r="AI1062" s="517"/>
      <c r="AJ1062" s="683"/>
      <c r="AK1062" s="489">
        <f>AK1033</f>
        <v>0</v>
      </c>
      <c r="AL1062" s="683"/>
      <c r="AM1062" s="489">
        <f>AM1033</f>
        <v>0</v>
      </c>
      <c r="AN1062" s="683"/>
      <c r="AO1062" s="489"/>
      <c r="AP1062" s="22"/>
      <c r="AQ1062" s="41"/>
      <c r="AR1062" s="578">
        <f>AT1062+AX1062+AZ1062+BB1062</f>
        <v>0</v>
      </c>
      <c r="AS1062" s="683"/>
      <c r="AT1062" s="176">
        <f>AT1033</f>
        <v>0</v>
      </c>
      <c r="AU1062" s="683"/>
      <c r="AV1062" s="517"/>
      <c r="AW1062" s="683"/>
      <c r="AX1062" s="176">
        <f>AX1033</f>
        <v>0</v>
      </c>
      <c r="AY1062" s="683"/>
      <c r="AZ1062" s="443">
        <f>AZ1033</f>
        <v>0</v>
      </c>
      <c r="BA1062" s="683"/>
      <c r="BB1062" s="443"/>
      <c r="BC1062" s="22"/>
      <c r="BD1062" s="22"/>
      <c r="BE1062" s="443">
        <f>BF1062+BG1062+BH1062+BI1062</f>
        <v>0</v>
      </c>
      <c r="BF1062" s="443">
        <f>BF1033</f>
        <v>0</v>
      </c>
      <c r="BG1062" s="443">
        <f>BG1033</f>
        <v>0</v>
      </c>
      <c r="BH1062" s="443">
        <f>BH1033</f>
        <v>0</v>
      </c>
      <c r="BI1062" s="443">
        <f>BI1033</f>
        <v>0</v>
      </c>
      <c r="BJ1062" s="465"/>
      <c r="BK1062" s="465"/>
      <c r="BL1062" s="465"/>
      <c r="BM1062" s="465"/>
      <c r="BN1062" s="466"/>
      <c r="BO1062" s="465"/>
      <c r="BP1062" s="465"/>
      <c r="BQ1062" s="465"/>
      <c r="BR1062" s="465"/>
      <c r="BS1062" s="465"/>
      <c r="BT1062" s="22"/>
      <c r="BU1062" s="578">
        <f>BV1062+BX1062+BY1062+BZ1062</f>
        <v>0</v>
      </c>
      <c r="BV1062" s="443">
        <f>BV1033</f>
        <v>0</v>
      </c>
      <c r="BW1062" s="517"/>
      <c r="BX1062" s="443">
        <f>BX1033</f>
        <v>0</v>
      </c>
      <c r="BY1062" s="443">
        <f>BY1033</f>
        <v>0</v>
      </c>
      <c r="BZ1062" s="443"/>
      <c r="CE1062" s="695" t="e">
        <f t="shared" si="2047"/>
        <v>#DIV/0!</v>
      </c>
    </row>
    <row r="1063" spans="2:83" s="76" customFormat="1" ht="55.5" hidden="1" customHeight="1" x14ac:dyDescent="0.25">
      <c r="B1063" s="159"/>
      <c r="C1063" s="113"/>
      <c r="D1063" s="161"/>
      <c r="E1063" s="62"/>
      <c r="F1063" s="62"/>
      <c r="G1063" s="62"/>
      <c r="H1063" s="62"/>
      <c r="I1063" s="62"/>
      <c r="J1063" s="161"/>
      <c r="K1063" s="593"/>
      <c r="L1063" s="593"/>
      <c r="M1063" s="861"/>
      <c r="N1063" s="41"/>
      <c r="O1063" s="62"/>
      <c r="P1063" s="41"/>
      <c r="Q1063" s="62"/>
      <c r="R1063" s="41"/>
      <c r="S1063" s="62"/>
      <c r="T1063" s="41"/>
      <c r="U1063" s="62"/>
      <c r="V1063" s="154"/>
      <c r="W1063" s="161"/>
      <c r="X1063" s="161"/>
      <c r="Y1063" s="161"/>
      <c r="Z1063" s="161"/>
      <c r="AA1063" s="161"/>
      <c r="AB1063" s="161"/>
      <c r="AC1063" s="161"/>
      <c r="AD1063" s="593"/>
      <c r="AE1063" s="980"/>
      <c r="AF1063" s="722"/>
      <c r="AG1063" s="861"/>
      <c r="AH1063" s="41"/>
      <c r="AI1063" s="62"/>
      <c r="AJ1063" s="41"/>
      <c r="AK1063" s="62"/>
      <c r="AL1063" s="41"/>
      <c r="AM1063" s="62"/>
      <c r="AN1063" s="41"/>
      <c r="AO1063" s="62"/>
      <c r="AP1063" s="161"/>
      <c r="AQ1063" s="593"/>
      <c r="AR1063" s="161"/>
      <c r="AS1063" s="593"/>
      <c r="AT1063" s="861"/>
      <c r="AU1063" s="41"/>
      <c r="AV1063" s="62"/>
      <c r="AW1063" s="41"/>
      <c r="AX1063" s="861"/>
      <c r="AY1063" s="41"/>
      <c r="AZ1063" s="62"/>
      <c r="BA1063" s="41"/>
      <c r="BB1063" s="62"/>
      <c r="BC1063" s="161"/>
      <c r="BD1063" s="161"/>
      <c r="BE1063" s="161"/>
      <c r="BF1063" s="62"/>
      <c r="BG1063" s="62"/>
      <c r="BH1063" s="62"/>
      <c r="BI1063" s="62"/>
      <c r="BJ1063" s="161"/>
      <c r="BK1063" s="161"/>
      <c r="BL1063" s="161"/>
      <c r="BM1063" s="161"/>
      <c r="BN1063" s="154"/>
      <c r="BO1063" s="161"/>
      <c r="BP1063" s="161"/>
      <c r="BQ1063" s="161"/>
      <c r="BR1063" s="161"/>
      <c r="BS1063" s="161"/>
      <c r="BT1063" s="161"/>
      <c r="BU1063" s="161"/>
      <c r="BV1063" s="62"/>
      <c r="BW1063" s="62"/>
      <c r="BX1063" s="62"/>
      <c r="BY1063" s="62"/>
      <c r="BZ1063" s="62"/>
      <c r="CE1063" s="695" t="e">
        <f t="shared" si="2047"/>
        <v>#DIV/0!</v>
      </c>
    </row>
    <row r="1064" spans="2:83" s="76" customFormat="1" ht="55.5" customHeight="1" x14ac:dyDescent="0.25">
      <c r="B1064" s="1082" t="s">
        <v>470</v>
      </c>
      <c r="C1064" s="1083"/>
      <c r="D1064" s="1083"/>
      <c r="E1064" s="1083"/>
      <c r="F1064" s="1083"/>
      <c r="G1064" s="1083"/>
      <c r="H1064" s="1083"/>
      <c r="I1064" s="1083"/>
      <c r="J1064" s="1083"/>
      <c r="K1064" s="1083"/>
      <c r="L1064" s="1083"/>
      <c r="M1064" s="1083"/>
      <c r="N1064" s="1083"/>
      <c r="O1064" s="1083"/>
      <c r="P1064" s="1083"/>
      <c r="Q1064" s="1083"/>
      <c r="R1064" s="1083"/>
      <c r="S1064" s="1083"/>
      <c r="T1064" s="1083"/>
      <c r="U1064" s="1083"/>
      <c r="V1064" s="1083"/>
      <c r="W1064" s="1083"/>
      <c r="X1064" s="1083"/>
      <c r="Y1064" s="1083"/>
      <c r="Z1064" s="1083"/>
      <c r="AA1064" s="1083"/>
      <c r="AB1064" s="1083"/>
      <c r="AC1064" s="1083"/>
      <c r="AD1064" s="1083"/>
      <c r="AE1064" s="1083"/>
      <c r="AF1064" s="1083"/>
      <c r="AG1064" s="1083"/>
      <c r="AH1064" s="1083"/>
      <c r="AI1064" s="1083"/>
      <c r="AJ1064" s="1083"/>
      <c r="AK1064" s="1083"/>
      <c r="AL1064" s="1083"/>
      <c r="AM1064" s="1083"/>
      <c r="AN1064" s="1083"/>
      <c r="AO1064" s="1083"/>
      <c r="AP1064" s="1083"/>
      <c r="AQ1064" s="1083"/>
      <c r="AR1064" s="1083"/>
      <c r="AS1064" s="1083"/>
      <c r="AT1064" s="1083"/>
      <c r="AU1064" s="1083"/>
      <c r="AV1064" s="1083"/>
      <c r="AW1064" s="1083"/>
      <c r="AX1064" s="1083"/>
      <c r="AY1064" s="1083"/>
      <c r="AZ1064" s="1083"/>
      <c r="BA1064" s="1083"/>
      <c r="BB1064" s="1083"/>
      <c r="BC1064" s="1083"/>
      <c r="BD1064" s="1083"/>
      <c r="BE1064" s="1083"/>
      <c r="BF1064" s="1083"/>
      <c r="BG1064" s="1083"/>
      <c r="BH1064" s="1083"/>
      <c r="BI1064" s="1083"/>
      <c r="BJ1064" s="1083"/>
      <c r="BK1064" s="1083"/>
      <c r="BL1064" s="1083"/>
      <c r="BM1064" s="1083"/>
      <c r="BN1064" s="1083"/>
      <c r="BO1064" s="1083"/>
      <c r="BP1064" s="1083"/>
      <c r="BQ1064" s="1083"/>
      <c r="BR1064" s="1083"/>
      <c r="BS1064" s="1083"/>
      <c r="BT1064" s="1083"/>
      <c r="BU1064" s="1083"/>
      <c r="BV1064" s="1083"/>
      <c r="BW1064" s="1083"/>
      <c r="BX1064" s="1083"/>
      <c r="BY1064" s="1083"/>
      <c r="BZ1064" s="1092"/>
      <c r="CE1064" s="695"/>
    </row>
    <row r="1065" spans="2:83" s="76" customFormat="1" ht="63" customHeight="1" x14ac:dyDescent="0.25">
      <c r="B1065" s="765" t="s">
        <v>34</v>
      </c>
      <c r="C1065" s="801" t="s">
        <v>471</v>
      </c>
      <c r="D1065" s="891">
        <f>E1065+G1065+H1065+I1065</f>
        <v>488000</v>
      </c>
      <c r="E1065" s="891">
        <f>E1066+E1067</f>
        <v>0</v>
      </c>
      <c r="F1065" s="892"/>
      <c r="G1065" s="891">
        <f t="shared" ref="G1065" si="2058">G1066+G1067</f>
        <v>488000</v>
      </c>
      <c r="H1065" s="892"/>
      <c r="I1065" s="891">
        <f>I1068</f>
        <v>0</v>
      </c>
      <c r="J1065" s="891">
        <f>J1066+J1067</f>
        <v>-488000</v>
      </c>
      <c r="K1065" s="891">
        <f>M1065+Q1065+S1065+U1065</f>
        <v>0</v>
      </c>
      <c r="L1065" s="762">
        <f t="shared" ref="L1065:L1109" si="2059">K1065/D1065</f>
        <v>0</v>
      </c>
      <c r="M1065" s="891">
        <f>M1066+M1067</f>
        <v>0</v>
      </c>
      <c r="N1065" s="762" t="e">
        <f>M1065/E1065</f>
        <v>#DIV/0!</v>
      </c>
      <c r="O1065" s="767"/>
      <c r="P1065" s="696"/>
      <c r="Q1065" s="767">
        <f t="shared" ref="Q1065" si="2060">Q1066+Q1067</f>
        <v>0</v>
      </c>
      <c r="R1065" s="762">
        <f>Q1065/G1065</f>
        <v>0</v>
      </c>
      <c r="S1065" s="803"/>
      <c r="T1065" s="804"/>
      <c r="U1065" s="803"/>
      <c r="V1065" s="805"/>
      <c r="W1065" s="806"/>
      <c r="X1065" s="806"/>
      <c r="Y1065" s="806"/>
      <c r="Z1065" s="806"/>
      <c r="AA1065" s="806"/>
      <c r="AB1065" s="806"/>
      <c r="AC1065" s="806"/>
      <c r="AD1065" s="807"/>
      <c r="AE1065" s="891">
        <f>AG1065+AK1065+AM1065+AO1065</f>
        <v>0</v>
      </c>
      <c r="AF1065" s="762">
        <f t="shared" ref="AF1065:AF1109" si="2061">AE1065/D1065</f>
        <v>0</v>
      </c>
      <c r="AG1065" s="891">
        <f>AG1066+AG1067</f>
        <v>0</v>
      </c>
      <c r="AH1065" s="762" t="e">
        <f t="shared" ref="AH1065:AH1109" si="2062">AG1065/E1065</f>
        <v>#DIV/0!</v>
      </c>
      <c r="AI1065" s="804"/>
      <c r="AJ1065" s="804"/>
      <c r="AK1065" s="891">
        <f t="shared" ref="AK1065" si="2063">AK1066+AK1067</f>
        <v>0</v>
      </c>
      <c r="AL1065" s="762">
        <f>AK1065/G1065</f>
        <v>0</v>
      </c>
      <c r="AM1065" s="803"/>
      <c r="AN1065" s="804"/>
      <c r="AO1065" s="803"/>
      <c r="AP1065" s="767">
        <f>AP1066+AP1067</f>
        <v>321520.21984000003</v>
      </c>
      <c r="AQ1065" s="696"/>
      <c r="AR1065" s="891">
        <f>AT1065+AX1065+AZ1065+BB1065</f>
        <v>321520.21984000003</v>
      </c>
      <c r="AS1065" s="762">
        <f t="shared" ref="AS1065:AS1109" si="2064">AR1065/D1065</f>
        <v>0.65885290950819675</v>
      </c>
      <c r="AT1065" s="891">
        <f>AT1066+AT1067</f>
        <v>0</v>
      </c>
      <c r="AU1065" s="762" t="e">
        <f t="shared" ref="AU1065:AU1109" si="2065">AT1065/E1065</f>
        <v>#DIV/0!</v>
      </c>
      <c r="AV1065" s="767">
        <f t="shared" ref="AV1065" si="2066">AV1066+AV1067</f>
        <v>0</v>
      </c>
      <c r="AW1065" s="762"/>
      <c r="AX1065" s="891">
        <f t="shared" ref="AX1065" si="2067">AX1066+AX1067</f>
        <v>321520.21984000003</v>
      </c>
      <c r="AY1065" s="736">
        <f>AX1065/G1065</f>
        <v>0.65885290950819675</v>
      </c>
      <c r="AZ1065" s="803"/>
      <c r="BA1065" s="804"/>
      <c r="BB1065" s="803"/>
      <c r="BC1065" s="806"/>
      <c r="BD1065" s="806"/>
      <c r="BE1065" s="806"/>
      <c r="BF1065" s="803"/>
      <c r="BG1065" s="803"/>
      <c r="BH1065" s="803"/>
      <c r="BI1065" s="803"/>
      <c r="BJ1065" s="806"/>
      <c r="BK1065" s="806"/>
      <c r="BL1065" s="806"/>
      <c r="BM1065" s="806"/>
      <c r="BN1065" s="767">
        <f t="shared" ref="BN1065:BN1070" si="2068">BO1065</f>
        <v>0</v>
      </c>
      <c r="BO1065" s="767">
        <f>BO1066+BO1067</f>
        <v>0</v>
      </c>
      <c r="BP1065" s="806"/>
      <c r="BQ1065" s="806"/>
      <c r="BR1065" s="806"/>
      <c r="BS1065" s="806"/>
      <c r="BT1065" s="767" t="e">
        <f>BT1066+BT1067</f>
        <v>#REF!</v>
      </c>
      <c r="BU1065" s="767" t="e">
        <f>BV1065+BX1065+BY1065+BZ1065</f>
        <v>#REF!</v>
      </c>
      <c r="BV1065" s="767">
        <f>BV1066+BV1067</f>
        <v>0</v>
      </c>
      <c r="BW1065" s="767">
        <f t="shared" ref="BW1065" si="2069">BW1066+BW1067</f>
        <v>0</v>
      </c>
      <c r="BX1065" s="767" t="e">
        <f t="shared" ref="BX1065" si="2070">BX1066+BX1067</f>
        <v>#REF!</v>
      </c>
      <c r="BY1065" s="767"/>
      <c r="BZ1065" s="767"/>
      <c r="CA1065" s="768"/>
      <c r="CB1065" s="768"/>
      <c r="CE1065" s="803"/>
    </row>
    <row r="1066" spans="2:83" s="42" customFormat="1" ht="55.5" customHeight="1" x14ac:dyDescent="0.25">
      <c r="B1066" s="655"/>
      <c r="C1066" s="249" t="s">
        <v>31</v>
      </c>
      <c r="D1066" s="166">
        <f>E1066+G1066</f>
        <v>258640</v>
      </c>
      <c r="E1066" s="166">
        <f>E1069</f>
        <v>0</v>
      </c>
      <c r="F1066" s="834"/>
      <c r="G1066" s="166">
        <f t="shared" ref="G1066" si="2071">G1069</f>
        <v>258640</v>
      </c>
      <c r="H1066" s="834"/>
      <c r="I1066" s="166"/>
      <c r="J1066" s="166">
        <f t="shared" ref="J1066:J1071" si="2072">K1066-D1066</f>
        <v>-258640</v>
      </c>
      <c r="K1066" s="166">
        <f>M1066+Q1066</f>
        <v>0</v>
      </c>
      <c r="L1066" s="695">
        <f t="shared" si="2059"/>
        <v>0</v>
      </c>
      <c r="M1066" s="166">
        <f>M1069</f>
        <v>0</v>
      </c>
      <c r="N1066" s="695" t="e">
        <f t="shared" ref="N1066:N1070" si="2073">M1066/E1066</f>
        <v>#DIV/0!</v>
      </c>
      <c r="O1066" s="648"/>
      <c r="P1066" s="683"/>
      <c r="Q1066" s="683">
        <f t="shared" ref="Q1066:Q1067" si="2074">Q1069</f>
        <v>0</v>
      </c>
      <c r="R1066" s="695">
        <f t="shared" ref="R1066:R1109" si="2075">Q1066/G1066</f>
        <v>0</v>
      </c>
      <c r="S1066" s="41"/>
      <c r="T1066" s="41"/>
      <c r="U1066" s="41"/>
      <c r="V1066" s="656"/>
      <c r="W1066" s="593"/>
      <c r="X1066" s="593"/>
      <c r="Y1066" s="593"/>
      <c r="Z1066" s="593"/>
      <c r="AA1066" s="593"/>
      <c r="AB1066" s="593"/>
      <c r="AC1066" s="593"/>
      <c r="AD1066" s="593"/>
      <c r="AE1066" s="166">
        <f>AG1066+AK1066</f>
        <v>0</v>
      </c>
      <c r="AF1066" s="695">
        <f t="shared" si="2061"/>
        <v>0</v>
      </c>
      <c r="AG1066" s="166">
        <f>AG1069</f>
        <v>0</v>
      </c>
      <c r="AH1066" s="695" t="e">
        <f t="shared" si="2062"/>
        <v>#DIV/0!</v>
      </c>
      <c r="AI1066" s="41"/>
      <c r="AJ1066" s="41"/>
      <c r="AK1066" s="166">
        <f t="shared" ref="AK1066:AK1067" si="2076">AK1069</f>
        <v>0</v>
      </c>
      <c r="AL1066" s="695">
        <f t="shared" ref="AL1066:AL1070" si="2077">AK1066/G1066</f>
        <v>0</v>
      </c>
      <c r="AM1066" s="41"/>
      <c r="AN1066" s="41"/>
      <c r="AO1066" s="41"/>
      <c r="AP1066" s="648">
        <f>AR1066-AE1066</f>
        <v>170405.71651</v>
      </c>
      <c r="AQ1066" s="683"/>
      <c r="AR1066" s="166">
        <f>AT1066+AX1066</f>
        <v>170405.71651</v>
      </c>
      <c r="AS1066" s="695">
        <f t="shared" si="2064"/>
        <v>0.6588529094880915</v>
      </c>
      <c r="AT1066" s="166">
        <f>AT1069</f>
        <v>0</v>
      </c>
      <c r="AU1066" s="695" t="e">
        <f t="shared" si="2065"/>
        <v>#DIV/0!</v>
      </c>
      <c r="AV1066" s="648">
        <f t="shared" ref="AV1066" si="2078">AV1069</f>
        <v>0</v>
      </c>
      <c r="AW1066" s="695"/>
      <c r="AX1066" s="166">
        <f t="shared" ref="AX1066:AX1067" si="2079">AX1069</f>
        <v>170405.71651</v>
      </c>
      <c r="AY1066" s="695">
        <f t="shared" ref="AY1066:AY1067" si="2080">AX1066/G1066</f>
        <v>0.6588529094880915</v>
      </c>
      <c r="AZ1066" s="41"/>
      <c r="BA1066" s="41"/>
      <c r="BB1066" s="41"/>
      <c r="BC1066" s="593"/>
      <c r="BD1066" s="593"/>
      <c r="BE1066" s="593"/>
      <c r="BF1066" s="41"/>
      <c r="BG1066" s="41"/>
      <c r="BH1066" s="41"/>
      <c r="BI1066" s="41"/>
      <c r="BJ1066" s="593"/>
      <c r="BK1066" s="593"/>
      <c r="BL1066" s="593"/>
      <c r="BM1066" s="593"/>
      <c r="BN1066" s="656">
        <f t="shared" si="2068"/>
        <v>0</v>
      </c>
      <c r="BO1066" s="674">
        <f>BO1069</f>
        <v>0</v>
      </c>
      <c r="BP1066" s="593"/>
      <c r="BQ1066" s="593"/>
      <c r="BR1066" s="593"/>
      <c r="BS1066" s="593"/>
      <c r="BT1066" s="648">
        <f>BU1066-BN1066</f>
        <v>0</v>
      </c>
      <c r="BU1066" s="648">
        <f>BV1066+BX1066</f>
        <v>0</v>
      </c>
      <c r="BV1066" s="648">
        <f>BV1069</f>
        <v>0</v>
      </c>
      <c r="BW1066" s="648">
        <f t="shared" ref="BW1066:BX1066" si="2081">BW1069</f>
        <v>0</v>
      </c>
      <c r="BX1066" s="648">
        <f t="shared" si="2081"/>
        <v>0</v>
      </c>
      <c r="BY1066" s="648"/>
      <c r="BZ1066" s="648"/>
      <c r="CE1066" s="695"/>
    </row>
    <row r="1067" spans="2:83" s="23" customFormat="1" ht="55.5" customHeight="1" x14ac:dyDescent="0.25">
      <c r="B1067" s="464"/>
      <c r="C1067" s="251" t="s">
        <v>32</v>
      </c>
      <c r="D1067" s="176">
        <f>E1067+G1067</f>
        <v>229360</v>
      </c>
      <c r="E1067" s="176">
        <f>E1070</f>
        <v>0</v>
      </c>
      <c r="F1067" s="167"/>
      <c r="G1067" s="176">
        <f t="shared" ref="G1067" si="2082">G1070</f>
        <v>229360</v>
      </c>
      <c r="H1067" s="167"/>
      <c r="I1067" s="176"/>
      <c r="J1067" s="176">
        <f t="shared" si="2072"/>
        <v>-229360</v>
      </c>
      <c r="K1067" s="176">
        <f>M1067+Q1067</f>
        <v>0</v>
      </c>
      <c r="L1067" s="695">
        <f t="shared" si="2059"/>
        <v>0</v>
      </c>
      <c r="M1067" s="176">
        <f>M1070</f>
        <v>0</v>
      </c>
      <c r="N1067" s="695" t="e">
        <f t="shared" si="2073"/>
        <v>#DIV/0!</v>
      </c>
      <c r="O1067" s="649"/>
      <c r="P1067" s="683"/>
      <c r="Q1067" s="684">
        <f t="shared" si="2074"/>
        <v>0</v>
      </c>
      <c r="R1067" s="695">
        <f t="shared" si="2075"/>
        <v>0</v>
      </c>
      <c r="S1067" s="22"/>
      <c r="T1067" s="41"/>
      <c r="U1067" s="22"/>
      <c r="V1067" s="466"/>
      <c r="W1067" s="465"/>
      <c r="X1067" s="465"/>
      <c r="Y1067" s="465"/>
      <c r="Z1067" s="465"/>
      <c r="AA1067" s="465"/>
      <c r="AB1067" s="465"/>
      <c r="AC1067" s="465"/>
      <c r="AD1067" s="593"/>
      <c r="AE1067" s="176">
        <f>AG1067+AK1067</f>
        <v>0</v>
      </c>
      <c r="AF1067" s="695">
        <f t="shared" si="2061"/>
        <v>0</v>
      </c>
      <c r="AG1067" s="176">
        <f>AG1070</f>
        <v>0</v>
      </c>
      <c r="AH1067" s="695" t="e">
        <f t="shared" si="2062"/>
        <v>#DIV/0!</v>
      </c>
      <c r="AI1067" s="22"/>
      <c r="AJ1067" s="41"/>
      <c r="AK1067" s="176">
        <f t="shared" si="2076"/>
        <v>0</v>
      </c>
      <c r="AL1067" s="695">
        <f t="shared" si="2077"/>
        <v>0</v>
      </c>
      <c r="AM1067" s="22"/>
      <c r="AN1067" s="41"/>
      <c r="AO1067" s="22"/>
      <c r="AP1067" s="649">
        <f>AR1067-AE1067</f>
        <v>151114.50333000001</v>
      </c>
      <c r="AQ1067" s="683"/>
      <c r="AR1067" s="176">
        <f>AT1067+AX1067</f>
        <v>151114.50333000001</v>
      </c>
      <c r="AS1067" s="695">
        <f t="shared" si="2064"/>
        <v>0.6588529095308685</v>
      </c>
      <c r="AT1067" s="176">
        <f>AT1070</f>
        <v>0</v>
      </c>
      <c r="AU1067" s="695" t="e">
        <f t="shared" si="2065"/>
        <v>#DIV/0!</v>
      </c>
      <c r="AV1067" s="649">
        <f t="shared" ref="AV1067" si="2083">AV1070</f>
        <v>0</v>
      </c>
      <c r="AW1067" s="695"/>
      <c r="AX1067" s="176">
        <f t="shared" si="2079"/>
        <v>151114.50333000001</v>
      </c>
      <c r="AY1067" s="695">
        <f t="shared" si="2080"/>
        <v>0.6588529095308685</v>
      </c>
      <c r="AZ1067" s="22"/>
      <c r="BA1067" s="41"/>
      <c r="BB1067" s="22"/>
      <c r="BC1067" s="465"/>
      <c r="BD1067" s="465"/>
      <c r="BE1067" s="465"/>
      <c r="BF1067" s="22"/>
      <c r="BG1067" s="22"/>
      <c r="BH1067" s="22"/>
      <c r="BI1067" s="22"/>
      <c r="BJ1067" s="465"/>
      <c r="BK1067" s="465"/>
      <c r="BL1067" s="465"/>
      <c r="BM1067" s="465"/>
      <c r="BN1067" s="466">
        <f t="shared" si="2068"/>
        <v>0</v>
      </c>
      <c r="BO1067" s="677">
        <f>BO1070</f>
        <v>0</v>
      </c>
      <c r="BP1067" s="465"/>
      <c r="BQ1067" s="465"/>
      <c r="BR1067" s="465"/>
      <c r="BS1067" s="465"/>
      <c r="BT1067" s="649" t="e">
        <f>BU1067-BN1067</f>
        <v>#REF!</v>
      </c>
      <c r="BU1067" s="649" t="e">
        <f>BV1067+BX1067</f>
        <v>#REF!</v>
      </c>
      <c r="BV1067" s="649">
        <f>BV1070</f>
        <v>0</v>
      </c>
      <c r="BW1067" s="649">
        <f t="shared" ref="BW1067:BX1067" si="2084">BW1070</f>
        <v>0</v>
      </c>
      <c r="BX1067" s="649" t="e">
        <f t="shared" si="2084"/>
        <v>#REF!</v>
      </c>
      <c r="BY1067" s="649"/>
      <c r="BZ1067" s="649"/>
      <c r="CE1067" s="695"/>
    </row>
    <row r="1068" spans="2:83" s="60" customFormat="1" ht="55.5" customHeight="1" x14ac:dyDescent="0.25">
      <c r="B1068" s="403" t="s">
        <v>36</v>
      </c>
      <c r="C1068" s="404" t="s">
        <v>472</v>
      </c>
      <c r="D1068" s="375">
        <f>E1068+G1068+H1068+I1068</f>
        <v>488000</v>
      </c>
      <c r="E1068" s="375">
        <f>E1069+E1070</f>
        <v>0</v>
      </c>
      <c r="F1068" s="375">
        <f t="shared" ref="F1068:G1068" si="2085">F1069+F1070</f>
        <v>0</v>
      </c>
      <c r="G1068" s="375">
        <f t="shared" si="2085"/>
        <v>488000</v>
      </c>
      <c r="H1068" s="893"/>
      <c r="I1068" s="375">
        <f>I1071</f>
        <v>0</v>
      </c>
      <c r="J1068" s="375">
        <f t="shared" si="2072"/>
        <v>-488000</v>
      </c>
      <c r="K1068" s="375">
        <f>M1068+Q1068+S1068+U1068</f>
        <v>0</v>
      </c>
      <c r="L1068" s="736">
        <f t="shared" si="2059"/>
        <v>0</v>
      </c>
      <c r="M1068" s="375">
        <f>M1069+M1070</f>
        <v>0</v>
      </c>
      <c r="N1068" s="736" t="e">
        <f t="shared" si="2073"/>
        <v>#DIV/0!</v>
      </c>
      <c r="O1068" s="376"/>
      <c r="P1068" s="421"/>
      <c r="Q1068" s="375">
        <f t="shared" ref="Q1068" si="2086">Q1069+Q1070</f>
        <v>0</v>
      </c>
      <c r="R1068" s="736">
        <f t="shared" si="2075"/>
        <v>0</v>
      </c>
      <c r="S1068" s="371"/>
      <c r="T1068" s="708"/>
      <c r="U1068" s="371"/>
      <c r="V1068" s="755"/>
      <c r="W1068" s="405"/>
      <c r="X1068" s="405"/>
      <c r="Y1068" s="405"/>
      <c r="Z1068" s="405"/>
      <c r="AA1068" s="405"/>
      <c r="AB1068" s="405"/>
      <c r="AC1068" s="405"/>
      <c r="AD1068" s="715"/>
      <c r="AE1068" s="375">
        <f>AG1068+AK1068+AM1068+AO1068</f>
        <v>0</v>
      </c>
      <c r="AF1068" s="736">
        <f t="shared" si="2061"/>
        <v>0</v>
      </c>
      <c r="AG1068" s="375">
        <f>AG1069+AG1070</f>
        <v>0</v>
      </c>
      <c r="AH1068" s="736" t="e">
        <f t="shared" si="2062"/>
        <v>#DIV/0!</v>
      </c>
      <c r="AI1068" s="371"/>
      <c r="AJ1068" s="708"/>
      <c r="AK1068" s="375">
        <f t="shared" ref="AK1068" si="2087">AK1069+AK1070</f>
        <v>0</v>
      </c>
      <c r="AL1068" s="736">
        <f t="shared" si="2077"/>
        <v>0</v>
      </c>
      <c r="AM1068" s="371"/>
      <c r="AN1068" s="708"/>
      <c r="AO1068" s="371"/>
      <c r="AP1068" s="376">
        <f>AR1068-AE1068</f>
        <v>321520.21984000003</v>
      </c>
      <c r="AQ1068" s="421"/>
      <c r="AR1068" s="375">
        <f>AT1068+AX1068+AZ1068+BB1068</f>
        <v>321520.21984000003</v>
      </c>
      <c r="AS1068" s="736">
        <f t="shared" si="2064"/>
        <v>0.65885290950819675</v>
      </c>
      <c r="AT1068" s="375">
        <f>AT1069+AT1070</f>
        <v>0</v>
      </c>
      <c r="AU1068" s="736" t="e">
        <f t="shared" si="2065"/>
        <v>#DIV/0!</v>
      </c>
      <c r="AV1068" s="376">
        <f t="shared" ref="AV1068" si="2088">AV1069+AV1070</f>
        <v>0</v>
      </c>
      <c r="AW1068" s="736"/>
      <c r="AX1068" s="375">
        <f t="shared" ref="AX1068" si="2089">AX1069+AX1070</f>
        <v>321520.21984000003</v>
      </c>
      <c r="AY1068" s="736">
        <f>AX1068/G1068</f>
        <v>0.65885290950819675</v>
      </c>
      <c r="AZ1068" s="371"/>
      <c r="BA1068" s="708"/>
      <c r="BB1068" s="371"/>
      <c r="BC1068" s="405"/>
      <c r="BD1068" s="405"/>
      <c r="BE1068" s="405"/>
      <c r="BF1068" s="371"/>
      <c r="BG1068" s="371"/>
      <c r="BH1068" s="371"/>
      <c r="BI1068" s="371"/>
      <c r="BJ1068" s="405"/>
      <c r="BK1068" s="405"/>
      <c r="BL1068" s="405"/>
      <c r="BM1068" s="405"/>
      <c r="BN1068" s="755">
        <f t="shared" si="2068"/>
        <v>0</v>
      </c>
      <c r="BO1068" s="376">
        <f>BO1069+BO1070</f>
        <v>0</v>
      </c>
      <c r="BP1068" s="405"/>
      <c r="BQ1068" s="405"/>
      <c r="BR1068" s="405"/>
      <c r="BS1068" s="405"/>
      <c r="BT1068" s="376" t="e">
        <f>BU1068-BN1068</f>
        <v>#REF!</v>
      </c>
      <c r="BU1068" s="376" t="e">
        <f>BV1068+BX1068+BY1068+BZ1068</f>
        <v>#REF!</v>
      </c>
      <c r="BV1068" s="376">
        <f>BV1069+BV1070</f>
        <v>0</v>
      </c>
      <c r="BW1068" s="376">
        <f t="shared" ref="BW1068" si="2090">BW1069+BW1070</f>
        <v>0</v>
      </c>
      <c r="BX1068" s="376" t="e">
        <f t="shared" ref="BX1068" si="2091">BX1069+BX1070</f>
        <v>#REF!</v>
      </c>
      <c r="BY1068" s="376"/>
      <c r="BZ1068" s="376"/>
      <c r="CE1068" s="371"/>
    </row>
    <row r="1069" spans="2:83" s="42" customFormat="1" ht="55.5" customHeight="1" x14ac:dyDescent="0.25">
      <c r="B1069" s="655"/>
      <c r="C1069" s="249" t="s">
        <v>31</v>
      </c>
      <c r="D1069" s="166">
        <f>E1069+G1069</f>
        <v>258640</v>
      </c>
      <c r="E1069" s="166">
        <f>E1072+E1075</f>
        <v>0</v>
      </c>
      <c r="F1069" s="834"/>
      <c r="G1069" s="166">
        <f>G1081+G1090+G1099</f>
        <v>258640</v>
      </c>
      <c r="H1069" s="834"/>
      <c r="I1069" s="166"/>
      <c r="J1069" s="166">
        <f t="shared" si="2072"/>
        <v>-258640</v>
      </c>
      <c r="K1069" s="166">
        <f>M1069+Q1069</f>
        <v>0</v>
      </c>
      <c r="L1069" s="695">
        <f t="shared" si="2059"/>
        <v>0</v>
      </c>
      <c r="M1069" s="166">
        <f>M1072+M1075</f>
        <v>0</v>
      </c>
      <c r="N1069" s="695" t="e">
        <f t="shared" si="2073"/>
        <v>#DIV/0!</v>
      </c>
      <c r="O1069" s="648"/>
      <c r="P1069" s="683"/>
      <c r="Q1069" s="166">
        <f>Q1081+Q1090+Q1099</f>
        <v>0</v>
      </c>
      <c r="R1069" s="695">
        <f t="shared" si="2075"/>
        <v>0</v>
      </c>
      <c r="S1069" s="41"/>
      <c r="T1069" s="41"/>
      <c r="U1069" s="41"/>
      <c r="V1069" s="656"/>
      <c r="W1069" s="593"/>
      <c r="X1069" s="593"/>
      <c r="Y1069" s="593"/>
      <c r="Z1069" s="593"/>
      <c r="AA1069" s="593"/>
      <c r="AB1069" s="593"/>
      <c r="AC1069" s="593"/>
      <c r="AD1069" s="593"/>
      <c r="AE1069" s="166">
        <f>AG1069+AK1069</f>
        <v>0</v>
      </c>
      <c r="AF1069" s="695">
        <f t="shared" si="2061"/>
        <v>0</v>
      </c>
      <c r="AG1069" s="166">
        <f>AG1072+AG1075</f>
        <v>0</v>
      </c>
      <c r="AH1069" s="695" t="e">
        <f t="shared" si="2062"/>
        <v>#DIV/0!</v>
      </c>
      <c r="AI1069" s="41"/>
      <c r="AJ1069" s="41"/>
      <c r="AK1069" s="166">
        <f>AK1081</f>
        <v>0</v>
      </c>
      <c r="AL1069" s="695">
        <f t="shared" si="2077"/>
        <v>0</v>
      </c>
      <c r="AM1069" s="41"/>
      <c r="AN1069" s="41"/>
      <c r="AO1069" s="41"/>
      <c r="AP1069" s="648">
        <f>AR1069-AE1069</f>
        <v>170405.71651</v>
      </c>
      <c r="AQ1069" s="683"/>
      <c r="AR1069" s="166">
        <f>AX1069</f>
        <v>170405.71651</v>
      </c>
      <c r="AS1069" s="695">
        <f t="shared" si="2064"/>
        <v>0.6588529094880915</v>
      </c>
      <c r="AT1069" s="166">
        <f>AT1072+AT1075</f>
        <v>0</v>
      </c>
      <c r="AU1069" s="695" t="e">
        <f t="shared" si="2065"/>
        <v>#DIV/0!</v>
      </c>
      <c r="AV1069" s="648">
        <f>AV1071+AV1074+AV1077+AV1080+AV1089+AV1098</f>
        <v>0</v>
      </c>
      <c r="AW1069" s="695"/>
      <c r="AX1069" s="166">
        <f>AX1081+AX1090+AX1099</f>
        <v>170405.71651</v>
      </c>
      <c r="AY1069" s="695">
        <f t="shared" ref="AY1069:AY1070" si="2092">AX1069/G1069</f>
        <v>0.6588529094880915</v>
      </c>
      <c r="AZ1069" s="41"/>
      <c r="BA1069" s="41"/>
      <c r="BB1069" s="41"/>
      <c r="BC1069" s="593"/>
      <c r="BD1069" s="593"/>
      <c r="BE1069" s="593"/>
      <c r="BF1069" s="41"/>
      <c r="BG1069" s="41"/>
      <c r="BH1069" s="41"/>
      <c r="BI1069" s="41"/>
      <c r="BJ1069" s="593"/>
      <c r="BK1069" s="593"/>
      <c r="BL1069" s="593"/>
      <c r="BM1069" s="593"/>
      <c r="BN1069" s="656">
        <f t="shared" si="2068"/>
        <v>0</v>
      </c>
      <c r="BO1069" s="674">
        <f>BO1078</f>
        <v>0</v>
      </c>
      <c r="BP1069" s="593"/>
      <c r="BQ1069" s="593"/>
      <c r="BR1069" s="593"/>
      <c r="BS1069" s="593"/>
      <c r="BT1069" s="648">
        <f>BU1069-BN1069</f>
        <v>0</v>
      </c>
      <c r="BU1069" s="648">
        <f>BV1069</f>
        <v>0</v>
      </c>
      <c r="BV1069" s="648">
        <f>BV1078</f>
        <v>0</v>
      </c>
      <c r="BW1069" s="648">
        <f>BW1071+BW1074+BW1077+BW1080+BW1089+BW1098</f>
        <v>0</v>
      </c>
      <c r="BX1069" s="648">
        <f>BX1087+BX1097+BX1105</f>
        <v>0</v>
      </c>
      <c r="BY1069" s="41"/>
      <c r="BZ1069" s="41"/>
      <c r="CE1069" s="695"/>
    </row>
    <row r="1070" spans="2:83" s="23" customFormat="1" ht="55.5" customHeight="1" x14ac:dyDescent="0.25">
      <c r="B1070" s="464"/>
      <c r="C1070" s="251" t="s">
        <v>32</v>
      </c>
      <c r="D1070" s="176">
        <f t="shared" ref="D1070:D1076" si="2093">E1070+G1070</f>
        <v>229360</v>
      </c>
      <c r="E1070" s="176">
        <f>E1073+E1076</f>
        <v>0</v>
      </c>
      <c r="F1070" s="167"/>
      <c r="G1070" s="176">
        <f>G1082+G1091+G1100</f>
        <v>229360</v>
      </c>
      <c r="H1070" s="167"/>
      <c r="I1070" s="176"/>
      <c r="J1070" s="176">
        <f t="shared" si="2072"/>
        <v>-229360</v>
      </c>
      <c r="K1070" s="176">
        <f>M1070+Q1070</f>
        <v>0</v>
      </c>
      <c r="L1070" s="695">
        <f t="shared" si="2059"/>
        <v>0</v>
      </c>
      <c r="M1070" s="176">
        <f>M1073+M1076</f>
        <v>0</v>
      </c>
      <c r="N1070" s="695" t="e">
        <f t="shared" si="2073"/>
        <v>#DIV/0!</v>
      </c>
      <c r="O1070" s="677"/>
      <c r="P1070" s="683"/>
      <c r="Q1070" s="176">
        <f>Q1082+Q1091+Q1100</f>
        <v>0</v>
      </c>
      <c r="R1070" s="695">
        <f t="shared" si="2075"/>
        <v>0</v>
      </c>
      <c r="S1070" s="22"/>
      <c r="T1070" s="41"/>
      <c r="U1070" s="22"/>
      <c r="V1070" s="466"/>
      <c r="W1070" s="465"/>
      <c r="X1070" s="465"/>
      <c r="Y1070" s="465"/>
      <c r="Z1070" s="465"/>
      <c r="AA1070" s="465"/>
      <c r="AB1070" s="465"/>
      <c r="AC1070" s="465"/>
      <c r="AD1070" s="593"/>
      <c r="AE1070" s="176">
        <f>AG1070+AK1070</f>
        <v>0</v>
      </c>
      <c r="AF1070" s="695">
        <f t="shared" si="2061"/>
        <v>0</v>
      </c>
      <c r="AG1070" s="176">
        <f>AG1073+AG1076</f>
        <v>0</v>
      </c>
      <c r="AH1070" s="695" t="e">
        <f t="shared" si="2062"/>
        <v>#DIV/0!</v>
      </c>
      <c r="AI1070" s="22"/>
      <c r="AJ1070" s="41"/>
      <c r="AK1070" s="176">
        <f>AK1082</f>
        <v>0</v>
      </c>
      <c r="AL1070" s="695">
        <f t="shared" si="2077"/>
        <v>0</v>
      </c>
      <c r="AM1070" s="22"/>
      <c r="AN1070" s="41"/>
      <c r="AO1070" s="22"/>
      <c r="AP1070" s="677">
        <f>AR1070-AE1070</f>
        <v>151114.50333000001</v>
      </c>
      <c r="AQ1070" s="683"/>
      <c r="AR1070" s="176">
        <f>AX1070</f>
        <v>151114.50333000001</v>
      </c>
      <c r="AS1070" s="695">
        <f t="shared" si="2064"/>
        <v>0.6588529095308685</v>
      </c>
      <c r="AT1070" s="176">
        <f>AT1073+AT1076</f>
        <v>0</v>
      </c>
      <c r="AU1070" s="695" t="e">
        <f t="shared" si="2065"/>
        <v>#DIV/0!</v>
      </c>
      <c r="AV1070" s="677">
        <f>AV1072+AV1075+AV1078+AV1087+AV1097+AV1105</f>
        <v>0</v>
      </c>
      <c r="AW1070" s="695"/>
      <c r="AX1070" s="176">
        <f>AX1082+AX1091+AX1100</f>
        <v>151114.50333000001</v>
      </c>
      <c r="AY1070" s="695">
        <f t="shared" si="2092"/>
        <v>0.6588529095308685</v>
      </c>
      <c r="AZ1070" s="22"/>
      <c r="BA1070" s="41"/>
      <c r="BB1070" s="22"/>
      <c r="BC1070" s="465"/>
      <c r="BD1070" s="465"/>
      <c r="BE1070" s="465"/>
      <c r="BF1070" s="22"/>
      <c r="BG1070" s="22"/>
      <c r="BH1070" s="22"/>
      <c r="BI1070" s="22"/>
      <c r="BJ1070" s="465"/>
      <c r="BK1070" s="465"/>
      <c r="BL1070" s="465"/>
      <c r="BM1070" s="465"/>
      <c r="BN1070" s="466">
        <f t="shared" si="2068"/>
        <v>0</v>
      </c>
      <c r="BO1070" s="677">
        <f>BO1079</f>
        <v>0</v>
      </c>
      <c r="BP1070" s="465"/>
      <c r="BQ1070" s="465"/>
      <c r="BR1070" s="465"/>
      <c r="BS1070" s="465"/>
      <c r="BT1070" s="677">
        <f>BU1070-BN1070</f>
        <v>0</v>
      </c>
      <c r="BU1070" s="677">
        <f>BV1070</f>
        <v>0</v>
      </c>
      <c r="BV1070" s="677">
        <f>BV1079</f>
        <v>0</v>
      </c>
      <c r="BW1070" s="677">
        <f>BW1072+BW1075+BW1078+BW1087+BW1097+BW1105</f>
        <v>0</v>
      </c>
      <c r="BX1070" s="677" t="e">
        <f>BX1088+#REF!+BX1106</f>
        <v>#REF!</v>
      </c>
      <c r="BY1070" s="22"/>
      <c r="BZ1070" s="22"/>
      <c r="CE1070" s="695"/>
    </row>
    <row r="1071" spans="2:83" s="322" customFormat="1" ht="189.75" hidden="1" customHeight="1" x14ac:dyDescent="0.25">
      <c r="B1071" s="655" t="s">
        <v>34</v>
      </c>
      <c r="C1071" s="113" t="s">
        <v>519</v>
      </c>
      <c r="D1071" s="166">
        <f t="shared" si="2093"/>
        <v>0</v>
      </c>
      <c r="E1071" s="166">
        <f>E1072+E1073</f>
        <v>0</v>
      </c>
      <c r="F1071" s="166"/>
      <c r="G1071" s="166"/>
      <c r="H1071" s="166"/>
      <c r="I1071" s="166"/>
      <c r="J1071" s="166">
        <f t="shared" si="2072"/>
        <v>0</v>
      </c>
      <c r="K1071" s="166">
        <f t="shared" ref="K1071:K1079" si="2094">M1071</f>
        <v>0</v>
      </c>
      <c r="L1071" s="695" t="e">
        <f t="shared" si="2059"/>
        <v>#DIV/0!</v>
      </c>
      <c r="M1071" s="166">
        <f>M1072+M1073</f>
        <v>0</v>
      </c>
      <c r="N1071" s="695" t="e">
        <f>M1071/E1071</f>
        <v>#DIV/0!</v>
      </c>
      <c r="O1071" s="62"/>
      <c r="P1071" s="41"/>
      <c r="Q1071" s="62"/>
      <c r="R1071" s="695" t="e">
        <f t="shared" si="2075"/>
        <v>#DIV/0!</v>
      </c>
      <c r="S1071" s="62"/>
      <c r="T1071" s="41"/>
      <c r="U1071" s="62"/>
      <c r="V1071" s="154"/>
      <c r="W1071" s="161"/>
      <c r="X1071" s="161"/>
      <c r="Y1071" s="161"/>
      <c r="Z1071" s="161"/>
      <c r="AA1071" s="161"/>
      <c r="AB1071" s="161"/>
      <c r="AC1071" s="161"/>
      <c r="AD1071" s="593"/>
      <c r="AE1071" s="166">
        <f>AG1071</f>
        <v>0</v>
      </c>
      <c r="AF1071" s="695" t="e">
        <f t="shared" si="2061"/>
        <v>#DIV/0!</v>
      </c>
      <c r="AG1071" s="166">
        <f>AG1072+AG1073</f>
        <v>0</v>
      </c>
      <c r="AH1071" s="695" t="e">
        <f t="shared" si="2062"/>
        <v>#DIV/0!</v>
      </c>
      <c r="AI1071" s="62"/>
      <c r="AJ1071" s="41"/>
      <c r="AK1071" s="62"/>
      <c r="AL1071" s="695"/>
      <c r="AM1071" s="62"/>
      <c r="AN1071" s="41"/>
      <c r="AO1071" s="62"/>
      <c r="AP1071" s="161"/>
      <c r="AQ1071" s="593"/>
      <c r="AR1071" s="166">
        <f>AT1071</f>
        <v>0</v>
      </c>
      <c r="AS1071" s="695" t="e">
        <f t="shared" si="2064"/>
        <v>#DIV/0!</v>
      </c>
      <c r="AT1071" s="166">
        <f>AT1072+AT1073</f>
        <v>0</v>
      </c>
      <c r="AU1071" s="695" t="e">
        <f t="shared" si="2065"/>
        <v>#DIV/0!</v>
      </c>
      <c r="AV1071" s="62"/>
      <c r="AW1071" s="695"/>
      <c r="AX1071" s="861"/>
      <c r="AY1071" s="695"/>
      <c r="AZ1071" s="62"/>
      <c r="BA1071" s="41"/>
      <c r="BB1071" s="62"/>
      <c r="BC1071" s="161"/>
      <c r="BD1071" s="161"/>
      <c r="BE1071" s="161"/>
      <c r="BF1071" s="62"/>
      <c r="BG1071" s="62"/>
      <c r="BH1071" s="62"/>
      <c r="BI1071" s="62"/>
      <c r="BJ1071" s="161"/>
      <c r="BK1071" s="161"/>
      <c r="BL1071" s="161"/>
      <c r="BM1071" s="161"/>
      <c r="BN1071" s="154"/>
      <c r="BO1071" s="161"/>
      <c r="BP1071" s="161"/>
      <c r="BQ1071" s="161"/>
      <c r="BR1071" s="161"/>
      <c r="BS1071" s="161"/>
      <c r="BT1071" s="161"/>
      <c r="BU1071" s="161"/>
      <c r="BV1071" s="62"/>
      <c r="BW1071" s="62"/>
      <c r="BX1071" s="62"/>
      <c r="BY1071" s="62"/>
      <c r="BZ1071" s="62"/>
      <c r="CE1071" s="695"/>
    </row>
    <row r="1072" spans="2:83" s="42" customFormat="1" ht="55.5" hidden="1" customHeight="1" x14ac:dyDescent="0.25">
      <c r="B1072" s="655"/>
      <c r="C1072" s="249" t="s">
        <v>31</v>
      </c>
      <c r="D1072" s="166">
        <f t="shared" si="2093"/>
        <v>0</v>
      </c>
      <c r="E1072" s="166"/>
      <c r="F1072" s="834"/>
      <c r="G1072" s="834"/>
      <c r="H1072" s="834"/>
      <c r="I1072" s="166"/>
      <c r="J1072" s="166">
        <f t="shared" ref="J1072:J1106" si="2095">K1072-D1072</f>
        <v>0</v>
      </c>
      <c r="K1072" s="166">
        <f t="shared" si="2094"/>
        <v>0</v>
      </c>
      <c r="L1072" s="695" t="e">
        <f t="shared" si="2059"/>
        <v>#DIV/0!</v>
      </c>
      <c r="M1072" s="166">
        <f>E1072</f>
        <v>0</v>
      </c>
      <c r="N1072" s="695" t="e">
        <f t="shared" ref="N1072:N1079" si="2096">M1072/E1072</f>
        <v>#DIV/0!</v>
      </c>
      <c r="O1072" s="653"/>
      <c r="P1072" s="683"/>
      <c r="Q1072" s="653"/>
      <c r="R1072" s="695" t="e">
        <f t="shared" si="2075"/>
        <v>#DIV/0!</v>
      </c>
      <c r="S1072" s="41"/>
      <c r="T1072" s="41"/>
      <c r="U1072" s="41"/>
      <c r="V1072" s="656"/>
      <c r="W1072" s="593"/>
      <c r="X1072" s="593"/>
      <c r="Y1072" s="593"/>
      <c r="Z1072" s="593"/>
      <c r="AA1072" s="593"/>
      <c r="AB1072" s="593"/>
      <c r="AC1072" s="593"/>
      <c r="AD1072" s="593"/>
      <c r="AE1072" s="166">
        <f>AG1072</f>
        <v>0</v>
      </c>
      <c r="AF1072" s="695" t="e">
        <f t="shared" si="2061"/>
        <v>#DIV/0!</v>
      </c>
      <c r="AG1072" s="166">
        <f>D1072</f>
        <v>0</v>
      </c>
      <c r="AH1072" s="695" t="e">
        <f t="shared" si="2062"/>
        <v>#DIV/0!</v>
      </c>
      <c r="AI1072" s="41"/>
      <c r="AJ1072" s="41"/>
      <c r="AK1072" s="41"/>
      <c r="AL1072" s="695"/>
      <c r="AM1072" s="41"/>
      <c r="AN1072" s="41"/>
      <c r="AO1072" s="41"/>
      <c r="AP1072" s="653"/>
      <c r="AQ1072" s="683"/>
      <c r="AR1072" s="166">
        <f t="shared" ref="AR1072:AR1106" si="2097">AT1072</f>
        <v>0</v>
      </c>
      <c r="AS1072" s="695" t="e">
        <f t="shared" si="2064"/>
        <v>#DIV/0!</v>
      </c>
      <c r="AT1072" s="166">
        <f>D1072</f>
        <v>0</v>
      </c>
      <c r="AU1072" s="695" t="e">
        <f t="shared" si="2065"/>
        <v>#DIV/0!</v>
      </c>
      <c r="AV1072" s="653"/>
      <c r="AW1072" s="695"/>
      <c r="AX1072" s="166"/>
      <c r="AY1072" s="695"/>
      <c r="AZ1072" s="41"/>
      <c r="BA1072" s="41"/>
      <c r="BB1072" s="41"/>
      <c r="BC1072" s="593"/>
      <c r="BD1072" s="593"/>
      <c r="BE1072" s="593"/>
      <c r="BF1072" s="41"/>
      <c r="BG1072" s="41"/>
      <c r="BH1072" s="41"/>
      <c r="BI1072" s="41"/>
      <c r="BJ1072" s="593"/>
      <c r="BK1072" s="593"/>
      <c r="BL1072" s="593"/>
      <c r="BM1072" s="593"/>
      <c r="BN1072" s="656"/>
      <c r="BO1072" s="593"/>
      <c r="BP1072" s="593"/>
      <c r="BQ1072" s="593"/>
      <c r="BR1072" s="593"/>
      <c r="BS1072" s="593"/>
      <c r="BT1072" s="653"/>
      <c r="BU1072" s="653"/>
      <c r="BV1072" s="653"/>
      <c r="BW1072" s="653"/>
      <c r="BX1072" s="653"/>
      <c r="BY1072" s="41"/>
      <c r="BZ1072" s="41"/>
      <c r="CE1072" s="695"/>
    </row>
    <row r="1073" spans="2:83" s="23" customFormat="1" ht="55.5" hidden="1" customHeight="1" x14ac:dyDescent="0.25">
      <c r="B1073" s="464"/>
      <c r="C1073" s="251" t="s">
        <v>32</v>
      </c>
      <c r="D1073" s="176">
        <f t="shared" si="2093"/>
        <v>0</v>
      </c>
      <c r="E1073" s="176"/>
      <c r="F1073" s="167"/>
      <c r="G1073" s="167"/>
      <c r="H1073" s="167"/>
      <c r="I1073" s="176"/>
      <c r="J1073" s="176">
        <f t="shared" si="2095"/>
        <v>0</v>
      </c>
      <c r="K1073" s="176">
        <f t="shared" si="2094"/>
        <v>0</v>
      </c>
      <c r="L1073" s="730" t="e">
        <f t="shared" si="2059"/>
        <v>#DIV/0!</v>
      </c>
      <c r="M1073" s="176">
        <f>E1073</f>
        <v>0</v>
      </c>
      <c r="N1073" s="730" t="e">
        <f t="shared" si="2096"/>
        <v>#DIV/0!</v>
      </c>
      <c r="O1073" s="989"/>
      <c r="P1073" s="989"/>
      <c r="Q1073" s="989"/>
      <c r="R1073" s="730" t="e">
        <f t="shared" si="2075"/>
        <v>#DIV/0!</v>
      </c>
      <c r="S1073" s="22"/>
      <c r="T1073" s="22"/>
      <c r="U1073" s="22"/>
      <c r="V1073" s="466"/>
      <c r="W1073" s="465"/>
      <c r="X1073" s="465"/>
      <c r="Y1073" s="465"/>
      <c r="Z1073" s="465"/>
      <c r="AA1073" s="465"/>
      <c r="AB1073" s="465"/>
      <c r="AC1073" s="465"/>
      <c r="AD1073" s="465"/>
      <c r="AE1073" s="176">
        <f>AG1073</f>
        <v>0</v>
      </c>
      <c r="AF1073" s="730" t="e">
        <f t="shared" si="2061"/>
        <v>#DIV/0!</v>
      </c>
      <c r="AG1073" s="176">
        <f>D1073</f>
        <v>0</v>
      </c>
      <c r="AH1073" s="730" t="e">
        <f t="shared" si="2062"/>
        <v>#DIV/0!</v>
      </c>
      <c r="AI1073" s="22"/>
      <c r="AJ1073" s="22"/>
      <c r="AK1073" s="22"/>
      <c r="AL1073" s="730"/>
      <c r="AM1073" s="22"/>
      <c r="AN1073" s="22"/>
      <c r="AO1073" s="22"/>
      <c r="AP1073" s="989"/>
      <c r="AQ1073" s="989"/>
      <c r="AR1073" s="176">
        <f t="shared" si="2097"/>
        <v>0</v>
      </c>
      <c r="AS1073" s="730" t="e">
        <f t="shared" si="2064"/>
        <v>#DIV/0!</v>
      </c>
      <c r="AT1073" s="176">
        <f>D1073</f>
        <v>0</v>
      </c>
      <c r="AU1073" s="730" t="e">
        <f t="shared" si="2065"/>
        <v>#DIV/0!</v>
      </c>
      <c r="AV1073" s="989"/>
      <c r="AW1073" s="730"/>
      <c r="AX1073" s="176"/>
      <c r="AY1073" s="730"/>
      <c r="AZ1073" s="22"/>
      <c r="BA1073" s="22"/>
      <c r="BB1073" s="22"/>
      <c r="BC1073" s="465"/>
      <c r="BD1073" s="465"/>
      <c r="BE1073" s="465"/>
      <c r="BF1073" s="22"/>
      <c r="BG1073" s="22"/>
      <c r="BH1073" s="22"/>
      <c r="BI1073" s="22"/>
      <c r="BJ1073" s="465"/>
      <c r="BK1073" s="465"/>
      <c r="BL1073" s="465"/>
      <c r="BM1073" s="465"/>
      <c r="BN1073" s="466"/>
      <c r="BO1073" s="465"/>
      <c r="BP1073" s="465"/>
      <c r="BQ1073" s="465"/>
      <c r="BR1073" s="465"/>
      <c r="BS1073" s="465"/>
      <c r="BT1073" s="989"/>
      <c r="BU1073" s="989"/>
      <c r="BV1073" s="989"/>
      <c r="BW1073" s="989"/>
      <c r="BX1073" s="989"/>
      <c r="BY1073" s="22"/>
      <c r="BZ1073" s="22"/>
      <c r="CE1073" s="730"/>
    </row>
    <row r="1074" spans="2:83" s="322" customFormat="1" ht="117" hidden="1" customHeight="1" x14ac:dyDescent="0.25">
      <c r="B1074" s="655" t="s">
        <v>63</v>
      </c>
      <c r="C1074" s="113" t="s">
        <v>513</v>
      </c>
      <c r="D1074" s="166">
        <f t="shared" si="2093"/>
        <v>0</v>
      </c>
      <c r="E1074" s="166">
        <f>E1075+E1076</f>
        <v>0</v>
      </c>
      <c r="F1074" s="861"/>
      <c r="G1074" s="861"/>
      <c r="H1074" s="861"/>
      <c r="I1074" s="861"/>
      <c r="J1074" s="166">
        <f t="shared" si="2095"/>
        <v>0</v>
      </c>
      <c r="K1074" s="166">
        <f t="shared" si="2094"/>
        <v>0</v>
      </c>
      <c r="L1074" s="695" t="e">
        <f t="shared" si="2059"/>
        <v>#DIV/0!</v>
      </c>
      <c r="M1074" s="166">
        <f>M1075+M1076</f>
        <v>0</v>
      </c>
      <c r="N1074" s="695" t="e">
        <f t="shared" si="2096"/>
        <v>#DIV/0!</v>
      </c>
      <c r="O1074" s="62"/>
      <c r="P1074" s="41"/>
      <c r="Q1074" s="62"/>
      <c r="R1074" s="695" t="e">
        <f t="shared" si="2075"/>
        <v>#DIV/0!</v>
      </c>
      <c r="S1074" s="62"/>
      <c r="T1074" s="41"/>
      <c r="U1074" s="62"/>
      <c r="V1074" s="154"/>
      <c r="W1074" s="161"/>
      <c r="X1074" s="161"/>
      <c r="Y1074" s="161"/>
      <c r="Z1074" s="161"/>
      <c r="AA1074" s="161"/>
      <c r="AB1074" s="161"/>
      <c r="AC1074" s="161"/>
      <c r="AD1074" s="593"/>
      <c r="AE1074" s="861"/>
      <c r="AF1074" s="695" t="e">
        <f t="shared" si="2061"/>
        <v>#DIV/0!</v>
      </c>
      <c r="AG1074" s="861"/>
      <c r="AH1074" s="762" t="e">
        <f t="shared" si="2062"/>
        <v>#DIV/0!</v>
      </c>
      <c r="AI1074" s="62"/>
      <c r="AJ1074" s="41"/>
      <c r="AK1074" s="62"/>
      <c r="AL1074" s="41"/>
      <c r="AM1074" s="62"/>
      <c r="AN1074" s="41"/>
      <c r="AO1074" s="62"/>
      <c r="AP1074" s="161"/>
      <c r="AQ1074" s="593"/>
      <c r="AR1074" s="166">
        <f t="shared" si="2097"/>
        <v>0</v>
      </c>
      <c r="AS1074" s="695" t="e">
        <f t="shared" si="2064"/>
        <v>#DIV/0!</v>
      </c>
      <c r="AT1074" s="166">
        <f>AT1075+AT1076</f>
        <v>0</v>
      </c>
      <c r="AU1074" s="695" t="e">
        <f t="shared" si="2065"/>
        <v>#DIV/0!</v>
      </c>
      <c r="AV1074" s="62"/>
      <c r="AW1074" s="695"/>
      <c r="AX1074" s="861"/>
      <c r="AY1074" s="695"/>
      <c r="AZ1074" s="62"/>
      <c r="BA1074" s="41"/>
      <c r="BB1074" s="62"/>
      <c r="BC1074" s="161"/>
      <c r="BD1074" s="161"/>
      <c r="BE1074" s="161"/>
      <c r="BF1074" s="62"/>
      <c r="BG1074" s="62"/>
      <c r="BH1074" s="62"/>
      <c r="BI1074" s="62"/>
      <c r="BJ1074" s="161"/>
      <c r="BK1074" s="161"/>
      <c r="BL1074" s="161"/>
      <c r="BM1074" s="161"/>
      <c r="BN1074" s="154"/>
      <c r="BO1074" s="161"/>
      <c r="BP1074" s="161"/>
      <c r="BQ1074" s="161"/>
      <c r="BR1074" s="161"/>
      <c r="BS1074" s="161"/>
      <c r="BT1074" s="161"/>
      <c r="BU1074" s="161"/>
      <c r="BV1074" s="62"/>
      <c r="BW1074" s="62"/>
      <c r="BX1074" s="62"/>
      <c r="BY1074" s="62"/>
      <c r="BZ1074" s="62"/>
      <c r="CE1074" s="695"/>
    </row>
    <row r="1075" spans="2:83" s="42" customFormat="1" ht="61.5" hidden="1" customHeight="1" x14ac:dyDescent="0.25">
      <c r="B1075" s="655"/>
      <c r="C1075" s="249" t="s">
        <v>31</v>
      </c>
      <c r="D1075" s="166">
        <f t="shared" si="2093"/>
        <v>0</v>
      </c>
      <c r="E1075" s="166"/>
      <c r="F1075" s="834"/>
      <c r="G1075" s="834"/>
      <c r="H1075" s="834"/>
      <c r="I1075" s="166"/>
      <c r="J1075" s="166">
        <f t="shared" si="2095"/>
        <v>0</v>
      </c>
      <c r="K1075" s="166">
        <f t="shared" si="2094"/>
        <v>0</v>
      </c>
      <c r="L1075" s="695" t="e">
        <f t="shared" si="2059"/>
        <v>#DIV/0!</v>
      </c>
      <c r="M1075" s="166"/>
      <c r="N1075" s="695" t="e">
        <f t="shared" si="2096"/>
        <v>#DIV/0!</v>
      </c>
      <c r="O1075" s="653"/>
      <c r="P1075" s="683"/>
      <c r="Q1075" s="653"/>
      <c r="R1075" s="695" t="e">
        <f t="shared" si="2075"/>
        <v>#DIV/0!</v>
      </c>
      <c r="S1075" s="41"/>
      <c r="T1075" s="41"/>
      <c r="U1075" s="41"/>
      <c r="V1075" s="656"/>
      <c r="W1075" s="593"/>
      <c r="X1075" s="593"/>
      <c r="Y1075" s="593"/>
      <c r="Z1075" s="593"/>
      <c r="AA1075" s="593"/>
      <c r="AB1075" s="593"/>
      <c r="AC1075" s="593"/>
      <c r="AD1075" s="593"/>
      <c r="AE1075" s="258"/>
      <c r="AF1075" s="695" t="e">
        <f t="shared" si="2061"/>
        <v>#DIV/0!</v>
      </c>
      <c r="AG1075" s="258"/>
      <c r="AH1075" s="762" t="e">
        <f t="shared" si="2062"/>
        <v>#DIV/0!</v>
      </c>
      <c r="AI1075" s="41"/>
      <c r="AJ1075" s="41"/>
      <c r="AK1075" s="41"/>
      <c r="AL1075" s="41"/>
      <c r="AM1075" s="41"/>
      <c r="AN1075" s="41"/>
      <c r="AO1075" s="41"/>
      <c r="AP1075" s="653"/>
      <c r="AQ1075" s="683"/>
      <c r="AR1075" s="166">
        <f t="shared" si="2097"/>
        <v>0</v>
      </c>
      <c r="AS1075" s="695" t="e">
        <f t="shared" si="2064"/>
        <v>#DIV/0!</v>
      </c>
      <c r="AT1075" s="166">
        <f>D1075</f>
        <v>0</v>
      </c>
      <c r="AU1075" s="695" t="e">
        <f t="shared" si="2065"/>
        <v>#DIV/0!</v>
      </c>
      <c r="AV1075" s="653"/>
      <c r="AW1075" s="695"/>
      <c r="AX1075" s="166"/>
      <c r="AY1075" s="695"/>
      <c r="AZ1075" s="41"/>
      <c r="BA1075" s="41"/>
      <c r="BB1075" s="41"/>
      <c r="BC1075" s="593"/>
      <c r="BD1075" s="593"/>
      <c r="BE1075" s="593"/>
      <c r="BF1075" s="41"/>
      <c r="BG1075" s="41"/>
      <c r="BH1075" s="41"/>
      <c r="BI1075" s="41"/>
      <c r="BJ1075" s="593"/>
      <c r="BK1075" s="593"/>
      <c r="BL1075" s="593"/>
      <c r="BM1075" s="593"/>
      <c r="BN1075" s="656"/>
      <c r="BO1075" s="593"/>
      <c r="BP1075" s="593"/>
      <c r="BQ1075" s="593"/>
      <c r="BR1075" s="593"/>
      <c r="BS1075" s="593"/>
      <c r="BT1075" s="653"/>
      <c r="BU1075" s="653"/>
      <c r="BV1075" s="653"/>
      <c r="BW1075" s="653"/>
      <c r="BX1075" s="653"/>
      <c r="BY1075" s="41"/>
      <c r="BZ1075" s="41"/>
      <c r="CE1075" s="695"/>
    </row>
    <row r="1076" spans="2:83" s="23" customFormat="1" ht="51.75" hidden="1" customHeight="1" x14ac:dyDescent="0.25">
      <c r="B1076" s="464"/>
      <c r="C1076" s="251" t="s">
        <v>32</v>
      </c>
      <c r="D1076" s="176">
        <f t="shared" si="2093"/>
        <v>0</v>
      </c>
      <c r="E1076" s="176"/>
      <c r="F1076" s="167"/>
      <c r="G1076" s="167"/>
      <c r="H1076" s="167"/>
      <c r="I1076" s="176"/>
      <c r="J1076" s="176">
        <f t="shared" si="2095"/>
        <v>0</v>
      </c>
      <c r="K1076" s="176">
        <f t="shared" si="2094"/>
        <v>0</v>
      </c>
      <c r="L1076" s="695" t="e">
        <f t="shared" si="2059"/>
        <v>#DIV/0!</v>
      </c>
      <c r="M1076" s="176"/>
      <c r="N1076" s="695" t="e">
        <f t="shared" si="2096"/>
        <v>#DIV/0!</v>
      </c>
      <c r="O1076" s="677"/>
      <c r="P1076" s="683"/>
      <c r="Q1076" s="677"/>
      <c r="R1076" s="695" t="e">
        <f t="shared" si="2075"/>
        <v>#DIV/0!</v>
      </c>
      <c r="S1076" s="22"/>
      <c r="T1076" s="41"/>
      <c r="U1076" s="22"/>
      <c r="V1076" s="466"/>
      <c r="W1076" s="465"/>
      <c r="X1076" s="465"/>
      <c r="Y1076" s="465"/>
      <c r="Z1076" s="465"/>
      <c r="AA1076" s="465"/>
      <c r="AB1076" s="465"/>
      <c r="AC1076" s="465"/>
      <c r="AD1076" s="593"/>
      <c r="AE1076" s="187"/>
      <c r="AF1076" s="695" t="e">
        <f t="shared" si="2061"/>
        <v>#DIV/0!</v>
      </c>
      <c r="AG1076" s="187"/>
      <c r="AH1076" s="762" t="e">
        <f t="shared" si="2062"/>
        <v>#DIV/0!</v>
      </c>
      <c r="AI1076" s="22"/>
      <c r="AJ1076" s="41"/>
      <c r="AK1076" s="22"/>
      <c r="AL1076" s="41"/>
      <c r="AM1076" s="22"/>
      <c r="AN1076" s="41"/>
      <c r="AO1076" s="22"/>
      <c r="AP1076" s="677"/>
      <c r="AQ1076" s="683"/>
      <c r="AR1076" s="176">
        <f t="shared" si="2097"/>
        <v>0</v>
      </c>
      <c r="AS1076" s="695" t="e">
        <f t="shared" si="2064"/>
        <v>#DIV/0!</v>
      </c>
      <c r="AT1076" s="176">
        <f>D1076</f>
        <v>0</v>
      </c>
      <c r="AU1076" s="695" t="e">
        <f t="shared" si="2065"/>
        <v>#DIV/0!</v>
      </c>
      <c r="AV1076" s="677"/>
      <c r="AW1076" s="695"/>
      <c r="AX1076" s="176"/>
      <c r="AY1076" s="695"/>
      <c r="AZ1076" s="22"/>
      <c r="BA1076" s="41"/>
      <c r="BB1076" s="22"/>
      <c r="BC1076" s="465"/>
      <c r="BD1076" s="465"/>
      <c r="BE1076" s="465"/>
      <c r="BF1076" s="22"/>
      <c r="BG1076" s="22"/>
      <c r="BH1076" s="22"/>
      <c r="BI1076" s="22"/>
      <c r="BJ1076" s="465"/>
      <c r="BK1076" s="465"/>
      <c r="BL1076" s="465"/>
      <c r="BM1076" s="465"/>
      <c r="BN1076" s="466"/>
      <c r="BO1076" s="465"/>
      <c r="BP1076" s="465"/>
      <c r="BQ1076" s="465"/>
      <c r="BR1076" s="465"/>
      <c r="BS1076" s="465"/>
      <c r="BT1076" s="677"/>
      <c r="BU1076" s="677"/>
      <c r="BV1076" s="677"/>
      <c r="BW1076" s="677"/>
      <c r="BX1076" s="677"/>
      <c r="BY1076" s="22"/>
      <c r="BZ1076" s="22"/>
      <c r="CE1076" s="695"/>
    </row>
    <row r="1077" spans="2:83" s="322" customFormat="1" ht="86.25" hidden="1" customHeight="1" x14ac:dyDescent="0.25">
      <c r="B1077" s="655" t="s">
        <v>7</v>
      </c>
      <c r="C1077" s="113" t="s">
        <v>514</v>
      </c>
      <c r="D1077" s="166">
        <f t="shared" ref="D1077" si="2098">I1077</f>
        <v>0</v>
      </c>
      <c r="E1077" s="861"/>
      <c r="F1077" s="861"/>
      <c r="G1077" s="861"/>
      <c r="H1077" s="861"/>
      <c r="I1077" s="861"/>
      <c r="J1077" s="166">
        <f t="shared" si="2095"/>
        <v>0</v>
      </c>
      <c r="K1077" s="166">
        <f t="shared" si="2094"/>
        <v>0</v>
      </c>
      <c r="L1077" s="695" t="e">
        <f t="shared" si="2059"/>
        <v>#DIV/0!</v>
      </c>
      <c r="M1077" s="166">
        <v>0</v>
      </c>
      <c r="N1077" s="695" t="e">
        <f t="shared" si="2096"/>
        <v>#DIV/0!</v>
      </c>
      <c r="O1077" s="62"/>
      <c r="P1077" s="41"/>
      <c r="Q1077" s="62"/>
      <c r="R1077" s="695" t="e">
        <f t="shared" si="2075"/>
        <v>#DIV/0!</v>
      </c>
      <c r="S1077" s="62"/>
      <c r="T1077" s="41"/>
      <c r="U1077" s="62"/>
      <c r="V1077" s="154"/>
      <c r="W1077" s="161"/>
      <c r="X1077" s="161"/>
      <c r="Y1077" s="161"/>
      <c r="Z1077" s="161"/>
      <c r="AA1077" s="161"/>
      <c r="AB1077" s="161"/>
      <c r="AC1077" s="161"/>
      <c r="AD1077" s="593"/>
      <c r="AE1077" s="861"/>
      <c r="AF1077" s="695" t="e">
        <f t="shared" si="2061"/>
        <v>#DIV/0!</v>
      </c>
      <c r="AG1077" s="861"/>
      <c r="AH1077" s="762" t="e">
        <f t="shared" si="2062"/>
        <v>#DIV/0!</v>
      </c>
      <c r="AI1077" s="62"/>
      <c r="AJ1077" s="41"/>
      <c r="AK1077" s="62"/>
      <c r="AL1077" s="41"/>
      <c r="AM1077" s="62"/>
      <c r="AN1077" s="41"/>
      <c r="AO1077" s="62"/>
      <c r="AP1077" s="161"/>
      <c r="AQ1077" s="593"/>
      <c r="AR1077" s="166">
        <f t="shared" si="2097"/>
        <v>0</v>
      </c>
      <c r="AS1077" s="695" t="e">
        <f t="shared" si="2064"/>
        <v>#DIV/0!</v>
      </c>
      <c r="AT1077" s="166">
        <f>AT1078+AT1079</f>
        <v>0</v>
      </c>
      <c r="AU1077" s="695"/>
      <c r="AV1077" s="62"/>
      <c r="AW1077" s="695"/>
      <c r="AX1077" s="861"/>
      <c r="AY1077" s="695"/>
      <c r="AZ1077" s="62"/>
      <c r="BA1077" s="41"/>
      <c r="BB1077" s="62"/>
      <c r="BC1077" s="161"/>
      <c r="BD1077" s="161"/>
      <c r="BE1077" s="161"/>
      <c r="BF1077" s="62"/>
      <c r="BG1077" s="62"/>
      <c r="BH1077" s="62"/>
      <c r="BI1077" s="62"/>
      <c r="BJ1077" s="161"/>
      <c r="BK1077" s="161"/>
      <c r="BL1077" s="161"/>
      <c r="BM1077" s="161"/>
      <c r="BN1077" s="674">
        <f>BO1077</f>
        <v>0</v>
      </c>
      <c r="BO1077" s="674">
        <f>BO1078+BO1079</f>
        <v>0</v>
      </c>
      <c r="BP1077" s="161"/>
      <c r="BQ1077" s="161"/>
      <c r="BR1077" s="161"/>
      <c r="BS1077" s="161"/>
      <c r="BT1077" s="680">
        <f>BU1077-BN1077</f>
        <v>0</v>
      </c>
      <c r="BU1077" s="653">
        <f>BV1077</f>
        <v>0</v>
      </c>
      <c r="BV1077" s="653">
        <f>BV1078+BV1079</f>
        <v>0</v>
      </c>
      <c r="BW1077" s="62"/>
      <c r="BX1077" s="62"/>
      <c r="BY1077" s="62"/>
      <c r="BZ1077" s="62"/>
      <c r="CE1077" s="695"/>
    </row>
    <row r="1078" spans="2:83" s="42" customFormat="1" ht="55.5" hidden="1" customHeight="1" x14ac:dyDescent="0.25">
      <c r="B1078" s="655"/>
      <c r="C1078" s="249" t="s">
        <v>31</v>
      </c>
      <c r="D1078" s="166"/>
      <c r="E1078" s="834"/>
      <c r="F1078" s="834"/>
      <c r="G1078" s="834"/>
      <c r="H1078" s="834"/>
      <c r="I1078" s="166"/>
      <c r="J1078" s="166">
        <f t="shared" si="2095"/>
        <v>0</v>
      </c>
      <c r="K1078" s="166">
        <f t="shared" si="2094"/>
        <v>0</v>
      </c>
      <c r="L1078" s="695" t="e">
        <f t="shared" si="2059"/>
        <v>#DIV/0!</v>
      </c>
      <c r="M1078" s="166">
        <v>0</v>
      </c>
      <c r="N1078" s="695" t="e">
        <f t="shared" si="2096"/>
        <v>#DIV/0!</v>
      </c>
      <c r="O1078" s="653"/>
      <c r="P1078" s="683"/>
      <c r="Q1078" s="653"/>
      <c r="R1078" s="695" t="e">
        <f t="shared" si="2075"/>
        <v>#DIV/0!</v>
      </c>
      <c r="S1078" s="41"/>
      <c r="T1078" s="41"/>
      <c r="U1078" s="41"/>
      <c r="V1078" s="656"/>
      <c r="W1078" s="593"/>
      <c r="X1078" s="593"/>
      <c r="Y1078" s="593"/>
      <c r="Z1078" s="593"/>
      <c r="AA1078" s="593"/>
      <c r="AB1078" s="593"/>
      <c r="AC1078" s="593"/>
      <c r="AD1078" s="593"/>
      <c r="AE1078" s="258"/>
      <c r="AF1078" s="695" t="e">
        <f t="shared" si="2061"/>
        <v>#DIV/0!</v>
      </c>
      <c r="AG1078" s="258"/>
      <c r="AH1078" s="762" t="e">
        <f t="shared" si="2062"/>
        <v>#DIV/0!</v>
      </c>
      <c r="AI1078" s="41"/>
      <c r="AJ1078" s="41"/>
      <c r="AK1078" s="41"/>
      <c r="AL1078" s="41"/>
      <c r="AM1078" s="41"/>
      <c r="AN1078" s="41"/>
      <c r="AO1078" s="41"/>
      <c r="AP1078" s="653"/>
      <c r="AQ1078" s="683"/>
      <c r="AR1078" s="166">
        <f t="shared" si="2097"/>
        <v>0</v>
      </c>
      <c r="AS1078" s="695" t="e">
        <f t="shared" si="2064"/>
        <v>#DIV/0!</v>
      </c>
      <c r="AT1078" s="166">
        <f>D1078</f>
        <v>0</v>
      </c>
      <c r="AU1078" s="695"/>
      <c r="AV1078" s="653"/>
      <c r="AW1078" s="695"/>
      <c r="AX1078" s="166"/>
      <c r="AY1078" s="695"/>
      <c r="AZ1078" s="41"/>
      <c r="BA1078" s="41"/>
      <c r="BB1078" s="41"/>
      <c r="BC1078" s="593"/>
      <c r="BD1078" s="593"/>
      <c r="BE1078" s="593"/>
      <c r="BF1078" s="41"/>
      <c r="BG1078" s="41"/>
      <c r="BH1078" s="41"/>
      <c r="BI1078" s="41"/>
      <c r="BJ1078" s="593"/>
      <c r="BK1078" s="593"/>
      <c r="BL1078" s="593"/>
      <c r="BM1078" s="593"/>
      <c r="BN1078" s="674"/>
      <c r="BO1078" s="674"/>
      <c r="BP1078" s="593"/>
      <c r="BQ1078" s="593"/>
      <c r="BR1078" s="593"/>
      <c r="BS1078" s="593"/>
      <c r="BT1078" s="680"/>
      <c r="BU1078" s="653"/>
      <c r="BV1078" s="653"/>
      <c r="BW1078" s="653"/>
      <c r="BX1078" s="653"/>
      <c r="BY1078" s="41"/>
      <c r="BZ1078" s="41"/>
      <c r="CE1078" s="695"/>
    </row>
    <row r="1079" spans="2:83" s="23" customFormat="1" ht="55.5" hidden="1" customHeight="1" x14ac:dyDescent="0.25">
      <c r="B1079" s="464"/>
      <c r="C1079" s="251" t="s">
        <v>32</v>
      </c>
      <c r="D1079" s="176"/>
      <c r="E1079" s="167"/>
      <c r="F1079" s="167"/>
      <c r="G1079" s="167"/>
      <c r="H1079" s="167"/>
      <c r="I1079" s="176"/>
      <c r="J1079" s="176">
        <f t="shared" si="2095"/>
        <v>0</v>
      </c>
      <c r="K1079" s="176">
        <f t="shared" si="2094"/>
        <v>0</v>
      </c>
      <c r="L1079" s="695" t="e">
        <f t="shared" si="2059"/>
        <v>#DIV/0!</v>
      </c>
      <c r="M1079" s="176">
        <v>0</v>
      </c>
      <c r="N1079" s="695" t="e">
        <f t="shared" si="2096"/>
        <v>#DIV/0!</v>
      </c>
      <c r="O1079" s="654"/>
      <c r="P1079" s="683"/>
      <c r="Q1079" s="654"/>
      <c r="R1079" s="695" t="e">
        <f t="shared" si="2075"/>
        <v>#DIV/0!</v>
      </c>
      <c r="S1079" s="22"/>
      <c r="T1079" s="41"/>
      <c r="U1079" s="22"/>
      <c r="V1079" s="466"/>
      <c r="W1079" s="465"/>
      <c r="X1079" s="465"/>
      <c r="Y1079" s="465"/>
      <c r="Z1079" s="465"/>
      <c r="AA1079" s="465"/>
      <c r="AB1079" s="465"/>
      <c r="AC1079" s="465"/>
      <c r="AD1079" s="593"/>
      <c r="AE1079" s="187"/>
      <c r="AF1079" s="695" t="e">
        <f t="shared" si="2061"/>
        <v>#DIV/0!</v>
      </c>
      <c r="AG1079" s="187"/>
      <c r="AH1079" s="762" t="e">
        <f t="shared" si="2062"/>
        <v>#DIV/0!</v>
      </c>
      <c r="AI1079" s="22"/>
      <c r="AJ1079" s="41"/>
      <c r="AK1079" s="22"/>
      <c r="AL1079" s="41"/>
      <c r="AM1079" s="22"/>
      <c r="AN1079" s="41"/>
      <c r="AO1079" s="22"/>
      <c r="AP1079" s="654"/>
      <c r="AQ1079" s="683"/>
      <c r="AR1079" s="176">
        <f t="shared" si="2097"/>
        <v>0</v>
      </c>
      <c r="AS1079" s="695" t="e">
        <f t="shared" si="2064"/>
        <v>#DIV/0!</v>
      </c>
      <c r="AT1079" s="176">
        <f>D1079</f>
        <v>0</v>
      </c>
      <c r="AU1079" s="695"/>
      <c r="AV1079" s="654"/>
      <c r="AW1079" s="695"/>
      <c r="AX1079" s="176"/>
      <c r="AY1079" s="695"/>
      <c r="AZ1079" s="22"/>
      <c r="BA1079" s="41"/>
      <c r="BB1079" s="22"/>
      <c r="BC1079" s="465"/>
      <c r="BD1079" s="465"/>
      <c r="BE1079" s="465"/>
      <c r="BF1079" s="22"/>
      <c r="BG1079" s="22"/>
      <c r="BH1079" s="22"/>
      <c r="BI1079" s="22"/>
      <c r="BJ1079" s="465"/>
      <c r="BK1079" s="465"/>
      <c r="BL1079" s="465"/>
      <c r="BM1079" s="465"/>
      <c r="BN1079" s="677"/>
      <c r="BO1079" s="677"/>
      <c r="BP1079" s="465"/>
      <c r="BQ1079" s="465"/>
      <c r="BR1079" s="465"/>
      <c r="BS1079" s="465"/>
      <c r="BT1079" s="681"/>
      <c r="BU1079" s="654"/>
      <c r="BV1079" s="654"/>
      <c r="BW1079" s="654"/>
      <c r="BX1079" s="654"/>
      <c r="BY1079" s="22"/>
      <c r="BZ1079" s="22"/>
      <c r="CE1079" s="695"/>
    </row>
    <row r="1080" spans="2:83" s="322" customFormat="1" ht="122.25" customHeight="1" x14ac:dyDescent="0.25">
      <c r="B1080" s="655" t="s">
        <v>34</v>
      </c>
      <c r="C1080" s="113" t="s">
        <v>515</v>
      </c>
      <c r="D1080" s="166">
        <f t="shared" ref="D1080:D1098" si="2099">G1080</f>
        <v>176000</v>
      </c>
      <c r="E1080" s="861"/>
      <c r="F1080" s="861"/>
      <c r="G1080" s="166">
        <f>G1081+G1082</f>
        <v>176000</v>
      </c>
      <c r="H1080" s="861"/>
      <c r="I1080" s="861"/>
      <c r="J1080" s="166">
        <f t="shared" si="2095"/>
        <v>-176000</v>
      </c>
      <c r="K1080" s="166">
        <f>Q1080</f>
        <v>0</v>
      </c>
      <c r="L1080" s="695">
        <f t="shared" si="2059"/>
        <v>0</v>
      </c>
      <c r="M1080" s="166">
        <v>0</v>
      </c>
      <c r="N1080" s="683"/>
      <c r="O1080" s="653">
        <v>0</v>
      </c>
      <c r="P1080" s="683"/>
      <c r="Q1080" s="166">
        <f>Q1081+Q1082</f>
        <v>0</v>
      </c>
      <c r="R1080" s="695">
        <f t="shared" si="2075"/>
        <v>0</v>
      </c>
      <c r="S1080" s="62"/>
      <c r="T1080" s="41"/>
      <c r="U1080" s="62"/>
      <c r="V1080" s="154"/>
      <c r="W1080" s="161"/>
      <c r="X1080" s="161"/>
      <c r="Y1080" s="161"/>
      <c r="Z1080" s="161"/>
      <c r="AA1080" s="161"/>
      <c r="AB1080" s="161"/>
      <c r="AC1080" s="161"/>
      <c r="AD1080" s="593"/>
      <c r="AE1080" s="166">
        <f t="shared" ref="AE1080:AE1106" si="2100">AK1080</f>
        <v>0</v>
      </c>
      <c r="AF1080" s="695">
        <f t="shared" si="2061"/>
        <v>0</v>
      </c>
      <c r="AG1080" s="861"/>
      <c r="AH1080" s="695"/>
      <c r="AI1080" s="62"/>
      <c r="AJ1080" s="41"/>
      <c r="AK1080" s="166">
        <f>AK1081+AK1082</f>
        <v>0</v>
      </c>
      <c r="AL1080" s="695">
        <f>AK1080/G1080</f>
        <v>0</v>
      </c>
      <c r="AM1080" s="62"/>
      <c r="AN1080" s="41"/>
      <c r="AO1080" s="62"/>
      <c r="AP1080" s="653">
        <f t="shared" ref="AP1080:AP1106" si="2101">AR1080-AE1080</f>
        <v>55156.409050000002</v>
      </c>
      <c r="AQ1080" s="683"/>
      <c r="AR1080" s="166">
        <f>AX1080</f>
        <v>55156.409050000002</v>
      </c>
      <c r="AS1080" s="695">
        <f t="shared" si="2064"/>
        <v>0.3133886877840909</v>
      </c>
      <c r="AT1080" s="166">
        <f>AT1081+AT1082</f>
        <v>0</v>
      </c>
      <c r="AU1080" s="695"/>
      <c r="AV1080" s="653">
        <v>0</v>
      </c>
      <c r="AW1080" s="695"/>
      <c r="AX1080" s="166">
        <f>AX1081+AX1082</f>
        <v>55156.409050000002</v>
      </c>
      <c r="AY1080" s="695">
        <f t="shared" ref="AY1080:AY1082" si="2102">AX1080/G1080</f>
        <v>0.3133886877840909</v>
      </c>
      <c r="AZ1080" s="62"/>
      <c r="BA1080" s="41"/>
      <c r="BB1080" s="62"/>
      <c r="BC1080" s="161"/>
      <c r="BD1080" s="161"/>
      <c r="BE1080" s="161"/>
      <c r="BF1080" s="62"/>
      <c r="BG1080" s="62"/>
      <c r="BH1080" s="62"/>
      <c r="BI1080" s="62"/>
      <c r="BJ1080" s="161"/>
      <c r="BK1080" s="161"/>
      <c r="BL1080" s="161"/>
      <c r="BM1080" s="161"/>
      <c r="BN1080" s="154"/>
      <c r="BO1080" s="161"/>
      <c r="BP1080" s="161"/>
      <c r="BQ1080" s="161"/>
      <c r="BR1080" s="161"/>
      <c r="BS1080" s="161"/>
      <c r="BT1080" s="161"/>
      <c r="BU1080" s="653"/>
      <c r="BV1080" s="653"/>
      <c r="BW1080" s="62"/>
      <c r="BX1080" s="62"/>
      <c r="BY1080" s="62"/>
      <c r="BZ1080" s="62"/>
      <c r="CE1080" s="695"/>
    </row>
    <row r="1081" spans="2:83" s="322" customFormat="1" ht="51.75" customHeight="1" x14ac:dyDescent="0.25">
      <c r="B1081" s="655"/>
      <c r="C1081" s="249" t="s">
        <v>31</v>
      </c>
      <c r="D1081" s="166">
        <f t="shared" si="2099"/>
        <v>93280</v>
      </c>
      <c r="E1081" s="861"/>
      <c r="F1081" s="861"/>
      <c r="G1081" s="166">
        <f>G1084+G1087</f>
        <v>93280</v>
      </c>
      <c r="H1081" s="861"/>
      <c r="I1081" s="861"/>
      <c r="J1081" s="166"/>
      <c r="K1081" s="166">
        <f t="shared" ref="K1081:K1106" si="2103">Q1081</f>
        <v>0</v>
      </c>
      <c r="L1081" s="695">
        <f t="shared" si="2059"/>
        <v>0</v>
      </c>
      <c r="M1081" s="166"/>
      <c r="N1081" s="683"/>
      <c r="O1081" s="683"/>
      <c r="P1081" s="683"/>
      <c r="Q1081" s="166">
        <f>Q1084+Q1087</f>
        <v>0</v>
      </c>
      <c r="R1081" s="695">
        <f t="shared" si="2075"/>
        <v>0</v>
      </c>
      <c r="S1081" s="62"/>
      <c r="T1081" s="41"/>
      <c r="U1081" s="62"/>
      <c r="V1081" s="154"/>
      <c r="W1081" s="161"/>
      <c r="X1081" s="161"/>
      <c r="Y1081" s="161"/>
      <c r="Z1081" s="161"/>
      <c r="AA1081" s="161"/>
      <c r="AB1081" s="161"/>
      <c r="AC1081" s="161"/>
      <c r="AD1081" s="593"/>
      <c r="AE1081" s="166">
        <f t="shared" si="2100"/>
        <v>0</v>
      </c>
      <c r="AF1081" s="695">
        <f t="shared" si="2061"/>
        <v>0</v>
      </c>
      <c r="AG1081" s="861"/>
      <c r="AH1081" s="695"/>
      <c r="AI1081" s="62"/>
      <c r="AJ1081" s="41"/>
      <c r="AK1081" s="166">
        <f>AK1084+AK1087</f>
        <v>0</v>
      </c>
      <c r="AL1081" s="695">
        <f t="shared" ref="AL1081:AL1089" si="2104">AK1081/G1081</f>
        <v>0</v>
      </c>
      <c r="AM1081" s="62"/>
      <c r="AN1081" s="41"/>
      <c r="AO1081" s="62"/>
      <c r="AP1081" s="683"/>
      <c r="AQ1081" s="683"/>
      <c r="AR1081" s="166">
        <f>AX1081</f>
        <v>29232.896789999999</v>
      </c>
      <c r="AS1081" s="695">
        <f t="shared" si="2064"/>
        <v>0.3133886877144082</v>
      </c>
      <c r="AT1081" s="166">
        <v>0</v>
      </c>
      <c r="AU1081" s="695"/>
      <c r="AV1081" s="683"/>
      <c r="AW1081" s="695"/>
      <c r="AX1081" s="166">
        <f>AX1084+AX1087</f>
        <v>29232.896789999999</v>
      </c>
      <c r="AY1081" s="695">
        <f t="shared" si="2102"/>
        <v>0.3133886877144082</v>
      </c>
      <c r="AZ1081" s="62"/>
      <c r="BA1081" s="41"/>
      <c r="BB1081" s="62"/>
      <c r="BC1081" s="161"/>
      <c r="BD1081" s="161"/>
      <c r="BE1081" s="161"/>
      <c r="BF1081" s="62"/>
      <c r="BG1081" s="62"/>
      <c r="BH1081" s="62"/>
      <c r="BI1081" s="62"/>
      <c r="BJ1081" s="161"/>
      <c r="BK1081" s="161"/>
      <c r="BL1081" s="161"/>
      <c r="BM1081" s="161"/>
      <c r="BN1081" s="154"/>
      <c r="BO1081" s="161"/>
      <c r="BP1081" s="161"/>
      <c r="BQ1081" s="161"/>
      <c r="BR1081" s="161"/>
      <c r="BS1081" s="161"/>
      <c r="BT1081" s="161"/>
      <c r="BU1081" s="683"/>
      <c r="BV1081" s="683"/>
      <c r="BW1081" s="62"/>
      <c r="BX1081" s="62"/>
      <c r="BY1081" s="62"/>
      <c r="BZ1081" s="62"/>
      <c r="CE1081" s="695"/>
    </row>
    <row r="1082" spans="2:83" s="23" customFormat="1" ht="55.5" customHeight="1" x14ac:dyDescent="0.25">
      <c r="B1082" s="464"/>
      <c r="C1082" s="251" t="s">
        <v>32</v>
      </c>
      <c r="D1082" s="176">
        <f t="shared" si="2099"/>
        <v>82720</v>
      </c>
      <c r="E1082" s="187"/>
      <c r="F1082" s="187"/>
      <c r="G1082" s="176">
        <f>G1085+G1088</f>
        <v>82720</v>
      </c>
      <c r="H1082" s="187"/>
      <c r="I1082" s="187"/>
      <c r="J1082" s="176"/>
      <c r="K1082" s="176">
        <f t="shared" si="2103"/>
        <v>0</v>
      </c>
      <c r="L1082" s="730">
        <f t="shared" si="2059"/>
        <v>0</v>
      </c>
      <c r="M1082" s="176"/>
      <c r="N1082" s="1008"/>
      <c r="O1082" s="1008"/>
      <c r="P1082" s="1008"/>
      <c r="Q1082" s="176">
        <f>Q1085+Q1088</f>
        <v>0</v>
      </c>
      <c r="R1082" s="730">
        <f t="shared" si="2075"/>
        <v>0</v>
      </c>
      <c r="S1082" s="22"/>
      <c r="T1082" s="22"/>
      <c r="U1082" s="22"/>
      <c r="V1082" s="466"/>
      <c r="W1082" s="465"/>
      <c r="X1082" s="465"/>
      <c r="Y1082" s="465"/>
      <c r="Z1082" s="465"/>
      <c r="AA1082" s="465"/>
      <c r="AB1082" s="465"/>
      <c r="AC1082" s="465"/>
      <c r="AD1082" s="465"/>
      <c r="AE1082" s="176">
        <f t="shared" si="2100"/>
        <v>0</v>
      </c>
      <c r="AF1082" s="730">
        <f t="shared" si="2061"/>
        <v>0</v>
      </c>
      <c r="AG1082" s="187"/>
      <c r="AH1082" s="730"/>
      <c r="AI1082" s="22"/>
      <c r="AJ1082" s="22"/>
      <c r="AK1082" s="176">
        <f>AK1085+AK1088</f>
        <v>0</v>
      </c>
      <c r="AL1082" s="695">
        <f t="shared" si="2104"/>
        <v>0</v>
      </c>
      <c r="AM1082" s="22"/>
      <c r="AN1082" s="22"/>
      <c r="AO1082" s="22"/>
      <c r="AP1082" s="1008"/>
      <c r="AQ1082" s="1008"/>
      <c r="AR1082" s="176">
        <f>AX1082</f>
        <v>25923.51226</v>
      </c>
      <c r="AS1082" s="730">
        <f t="shared" si="2064"/>
        <v>0.31338868786266921</v>
      </c>
      <c r="AT1082" s="176">
        <v>0</v>
      </c>
      <c r="AU1082" s="730"/>
      <c r="AV1082" s="1008"/>
      <c r="AW1082" s="730"/>
      <c r="AX1082" s="176">
        <f>AX1085+AX1088</f>
        <v>25923.51226</v>
      </c>
      <c r="AY1082" s="730">
        <f t="shared" si="2102"/>
        <v>0.31338868786266921</v>
      </c>
      <c r="AZ1082" s="22"/>
      <c r="BA1082" s="22"/>
      <c r="BB1082" s="22"/>
      <c r="BC1082" s="465"/>
      <c r="BD1082" s="465"/>
      <c r="BE1082" s="465"/>
      <c r="BF1082" s="22"/>
      <c r="BG1082" s="22"/>
      <c r="BH1082" s="22"/>
      <c r="BI1082" s="22"/>
      <c r="BJ1082" s="465"/>
      <c r="BK1082" s="465"/>
      <c r="BL1082" s="465"/>
      <c r="BM1082" s="465"/>
      <c r="BN1082" s="466"/>
      <c r="BO1082" s="465"/>
      <c r="BP1082" s="465"/>
      <c r="BQ1082" s="465"/>
      <c r="BR1082" s="465"/>
      <c r="BS1082" s="465"/>
      <c r="BT1082" s="465"/>
      <c r="BU1082" s="1008"/>
      <c r="BV1082" s="1008"/>
      <c r="BW1082" s="22"/>
      <c r="BX1082" s="22"/>
      <c r="BY1082" s="22"/>
      <c r="BZ1082" s="22"/>
      <c r="CE1082" s="730"/>
    </row>
    <row r="1083" spans="2:83" s="322" customFormat="1" ht="48" hidden="1" customHeight="1" x14ac:dyDescent="0.25">
      <c r="B1083" s="655"/>
      <c r="C1083" s="113" t="s">
        <v>254</v>
      </c>
      <c r="D1083" s="166">
        <f t="shared" si="2099"/>
        <v>23977.292949999999</v>
      </c>
      <c r="E1083" s="861"/>
      <c r="F1083" s="861"/>
      <c r="G1083" s="166">
        <f>23977.29295</f>
        <v>23977.292949999999</v>
      </c>
      <c r="H1083" s="861"/>
      <c r="I1083" s="861"/>
      <c r="J1083" s="166"/>
      <c r="K1083" s="166">
        <f t="shared" si="2103"/>
        <v>0</v>
      </c>
      <c r="L1083" s="695">
        <f t="shared" si="2059"/>
        <v>0</v>
      </c>
      <c r="M1083" s="166"/>
      <c r="N1083" s="683"/>
      <c r="O1083" s="683"/>
      <c r="P1083" s="683"/>
      <c r="Q1083" s="166">
        <v>0</v>
      </c>
      <c r="R1083" s="695">
        <f t="shared" si="2075"/>
        <v>0</v>
      </c>
      <c r="S1083" s="62"/>
      <c r="T1083" s="41"/>
      <c r="U1083" s="62"/>
      <c r="V1083" s="154"/>
      <c r="W1083" s="161"/>
      <c r="X1083" s="161"/>
      <c r="Y1083" s="161"/>
      <c r="Z1083" s="161"/>
      <c r="AA1083" s="161"/>
      <c r="AB1083" s="161"/>
      <c r="AC1083" s="161"/>
      <c r="AD1083" s="593"/>
      <c r="AE1083" s="166">
        <f t="shared" si="2100"/>
        <v>0</v>
      </c>
      <c r="AF1083" s="695">
        <f t="shared" si="2061"/>
        <v>0</v>
      </c>
      <c r="AG1083" s="861"/>
      <c r="AH1083" s="695"/>
      <c r="AI1083" s="62"/>
      <c r="AJ1083" s="41"/>
      <c r="AK1083" s="166"/>
      <c r="AL1083" s="695">
        <f t="shared" si="2104"/>
        <v>0</v>
      </c>
      <c r="AM1083" s="62"/>
      <c r="AN1083" s="41"/>
      <c r="AO1083" s="62"/>
      <c r="AP1083" s="683"/>
      <c r="AQ1083" s="683"/>
      <c r="AR1083" s="166">
        <f t="shared" si="2097"/>
        <v>0</v>
      </c>
      <c r="AS1083" s="695">
        <f t="shared" si="2064"/>
        <v>0</v>
      </c>
      <c r="AT1083" s="166"/>
      <c r="AU1083" s="695"/>
      <c r="AV1083" s="683"/>
      <c r="AW1083" s="695"/>
      <c r="AX1083" s="166">
        <f>AX1084+AX1085</f>
        <v>1107.94012</v>
      </c>
      <c r="AY1083" s="695">
        <f>AX1083/D1083</f>
        <v>4.6207890203051466E-2</v>
      </c>
      <c r="AZ1083" s="62"/>
      <c r="BA1083" s="41"/>
      <c r="BB1083" s="62"/>
      <c r="BC1083" s="161"/>
      <c r="BD1083" s="161"/>
      <c r="BE1083" s="161"/>
      <c r="BF1083" s="62"/>
      <c r="BG1083" s="62"/>
      <c r="BH1083" s="62"/>
      <c r="BI1083" s="62"/>
      <c r="BJ1083" s="161"/>
      <c r="BK1083" s="161"/>
      <c r="BL1083" s="161"/>
      <c r="BM1083" s="161"/>
      <c r="BN1083" s="154"/>
      <c r="BO1083" s="161"/>
      <c r="BP1083" s="161"/>
      <c r="BQ1083" s="161"/>
      <c r="BR1083" s="161"/>
      <c r="BS1083" s="161"/>
      <c r="BT1083" s="161"/>
      <c r="BU1083" s="683"/>
      <c r="BV1083" s="683"/>
      <c r="BW1083" s="62"/>
      <c r="BX1083" s="62"/>
      <c r="BY1083" s="62"/>
      <c r="BZ1083" s="62"/>
      <c r="CE1083" s="695"/>
    </row>
    <row r="1084" spans="2:83" s="322" customFormat="1" ht="44.25" hidden="1" customHeight="1" x14ac:dyDescent="0.25">
      <c r="B1084" s="655"/>
      <c r="C1084" s="249" t="s">
        <v>31</v>
      </c>
      <c r="D1084" s="166">
        <f t="shared" si="2099"/>
        <v>12707.965260000001</v>
      </c>
      <c r="E1084" s="861"/>
      <c r="F1084" s="861"/>
      <c r="G1084" s="166">
        <f>'[8]2 вариант'!$C$443</f>
        <v>12707.965260000001</v>
      </c>
      <c r="H1084" s="861"/>
      <c r="I1084" s="861"/>
      <c r="J1084" s="166"/>
      <c r="K1084" s="166">
        <f t="shared" si="2103"/>
        <v>0</v>
      </c>
      <c r="L1084" s="695">
        <f t="shared" si="2059"/>
        <v>0</v>
      </c>
      <c r="M1084" s="166"/>
      <c r="N1084" s="683"/>
      <c r="O1084" s="683"/>
      <c r="P1084" s="683"/>
      <c r="Q1084" s="166">
        <v>0</v>
      </c>
      <c r="R1084" s="695">
        <f t="shared" si="2075"/>
        <v>0</v>
      </c>
      <c r="S1084" s="62"/>
      <c r="T1084" s="41"/>
      <c r="U1084" s="62"/>
      <c r="V1084" s="154"/>
      <c r="W1084" s="161"/>
      <c r="X1084" s="161"/>
      <c r="Y1084" s="161"/>
      <c r="Z1084" s="161"/>
      <c r="AA1084" s="161"/>
      <c r="AB1084" s="161"/>
      <c r="AC1084" s="161"/>
      <c r="AD1084" s="593"/>
      <c r="AE1084" s="166">
        <f t="shared" si="2100"/>
        <v>0</v>
      </c>
      <c r="AF1084" s="695">
        <f t="shared" si="2061"/>
        <v>0</v>
      </c>
      <c r="AG1084" s="861"/>
      <c r="AH1084" s="695"/>
      <c r="AI1084" s="62"/>
      <c r="AJ1084" s="41"/>
      <c r="AK1084" s="166"/>
      <c r="AL1084" s="695">
        <f t="shared" si="2104"/>
        <v>0</v>
      </c>
      <c r="AM1084" s="62"/>
      <c r="AN1084" s="41"/>
      <c r="AO1084" s="62"/>
      <c r="AP1084" s="683"/>
      <c r="AQ1084" s="683"/>
      <c r="AR1084" s="166">
        <f t="shared" si="2097"/>
        <v>0</v>
      </c>
      <c r="AS1084" s="695">
        <f t="shared" si="2064"/>
        <v>0</v>
      </c>
      <c r="AT1084" s="166"/>
      <c r="AU1084" s="695"/>
      <c r="AV1084" s="683"/>
      <c r="AW1084" s="695"/>
      <c r="AX1084" s="166">
        <f>'[8]2 вариант'!$I$443</f>
        <v>587.20826</v>
      </c>
      <c r="AY1084" s="695">
        <f t="shared" ref="AY1084:AY1085" si="2105">AX1084/D1084</f>
        <v>4.6207889932491045E-2</v>
      </c>
      <c r="AZ1084" s="62"/>
      <c r="BA1084" s="41"/>
      <c r="BB1084" s="62"/>
      <c r="BC1084" s="161"/>
      <c r="BD1084" s="161"/>
      <c r="BE1084" s="161"/>
      <c r="BF1084" s="62"/>
      <c r="BG1084" s="62"/>
      <c r="BH1084" s="62"/>
      <c r="BI1084" s="62"/>
      <c r="BJ1084" s="161"/>
      <c r="BK1084" s="161"/>
      <c r="BL1084" s="161"/>
      <c r="BM1084" s="161"/>
      <c r="BN1084" s="154"/>
      <c r="BO1084" s="161"/>
      <c r="BP1084" s="161"/>
      <c r="BQ1084" s="161"/>
      <c r="BR1084" s="161"/>
      <c r="BS1084" s="161"/>
      <c r="BT1084" s="161"/>
      <c r="BU1084" s="683"/>
      <c r="BV1084" s="683"/>
      <c r="BW1084" s="62"/>
      <c r="BX1084" s="62"/>
      <c r="BY1084" s="62"/>
      <c r="BZ1084" s="62"/>
      <c r="CE1084" s="695"/>
    </row>
    <row r="1085" spans="2:83" s="23" customFormat="1" ht="47.25" hidden="1" customHeight="1" x14ac:dyDescent="0.25">
      <c r="B1085" s="464"/>
      <c r="C1085" s="251" t="s">
        <v>32</v>
      </c>
      <c r="D1085" s="176">
        <f t="shared" si="2099"/>
        <v>11269.32769</v>
      </c>
      <c r="E1085" s="187"/>
      <c r="F1085" s="187"/>
      <c r="G1085" s="176">
        <f>'[8]2 вариант'!$C$442</f>
        <v>11269.32769</v>
      </c>
      <c r="H1085" s="187"/>
      <c r="I1085" s="187"/>
      <c r="J1085" s="176"/>
      <c r="K1085" s="176">
        <f t="shared" si="2103"/>
        <v>0</v>
      </c>
      <c r="L1085" s="730">
        <f t="shared" si="2059"/>
        <v>0</v>
      </c>
      <c r="M1085" s="176"/>
      <c r="N1085" s="1008"/>
      <c r="O1085" s="1008"/>
      <c r="P1085" s="1008"/>
      <c r="Q1085" s="176">
        <v>0</v>
      </c>
      <c r="R1085" s="730">
        <f t="shared" si="2075"/>
        <v>0</v>
      </c>
      <c r="S1085" s="22"/>
      <c r="T1085" s="22"/>
      <c r="U1085" s="22"/>
      <c r="V1085" s="466"/>
      <c r="W1085" s="465"/>
      <c r="X1085" s="465"/>
      <c r="Y1085" s="465"/>
      <c r="Z1085" s="465"/>
      <c r="AA1085" s="465"/>
      <c r="AB1085" s="465"/>
      <c r="AC1085" s="465"/>
      <c r="AD1085" s="465"/>
      <c r="AE1085" s="176">
        <f t="shared" si="2100"/>
        <v>0</v>
      </c>
      <c r="AF1085" s="730">
        <f t="shared" si="2061"/>
        <v>0</v>
      </c>
      <c r="AG1085" s="187"/>
      <c r="AH1085" s="730"/>
      <c r="AI1085" s="22"/>
      <c r="AJ1085" s="22"/>
      <c r="AK1085" s="176"/>
      <c r="AL1085" s="695">
        <f t="shared" si="2104"/>
        <v>0</v>
      </c>
      <c r="AM1085" s="22"/>
      <c r="AN1085" s="22"/>
      <c r="AO1085" s="22"/>
      <c r="AP1085" s="1008"/>
      <c r="AQ1085" s="1008"/>
      <c r="AR1085" s="176">
        <f t="shared" si="2097"/>
        <v>0</v>
      </c>
      <c r="AS1085" s="730">
        <f t="shared" si="2064"/>
        <v>0</v>
      </c>
      <c r="AT1085" s="176"/>
      <c r="AU1085" s="730"/>
      <c r="AV1085" s="1008"/>
      <c r="AW1085" s="730"/>
      <c r="AX1085" s="176">
        <f>'[8]2 вариант'!$I$442</f>
        <v>520.73185999999998</v>
      </c>
      <c r="AY1085" s="730">
        <f t="shared" si="2105"/>
        <v>4.6207890508151508E-2</v>
      </c>
      <c r="AZ1085" s="22"/>
      <c r="BA1085" s="22"/>
      <c r="BB1085" s="22"/>
      <c r="BC1085" s="465"/>
      <c r="BD1085" s="465"/>
      <c r="BE1085" s="465"/>
      <c r="BF1085" s="22"/>
      <c r="BG1085" s="22"/>
      <c r="BH1085" s="22"/>
      <c r="BI1085" s="22"/>
      <c r="BJ1085" s="465"/>
      <c r="BK1085" s="465"/>
      <c r="BL1085" s="465"/>
      <c r="BM1085" s="465"/>
      <c r="BN1085" s="466"/>
      <c r="BO1085" s="465"/>
      <c r="BP1085" s="465"/>
      <c r="BQ1085" s="465"/>
      <c r="BR1085" s="465"/>
      <c r="BS1085" s="465"/>
      <c r="BT1085" s="465"/>
      <c r="BU1085" s="1008"/>
      <c r="BV1085" s="1008"/>
      <c r="BW1085" s="22"/>
      <c r="BX1085" s="22"/>
      <c r="BY1085" s="22"/>
      <c r="BZ1085" s="22"/>
      <c r="CE1085" s="730"/>
    </row>
    <row r="1086" spans="2:83" s="322" customFormat="1" ht="49.5" hidden="1" customHeight="1" x14ac:dyDescent="0.25">
      <c r="B1086" s="655"/>
      <c r="C1086" s="113" t="s">
        <v>106</v>
      </c>
      <c r="D1086" s="166">
        <f t="shared" si="2099"/>
        <v>152022.70705</v>
      </c>
      <c r="E1086" s="861"/>
      <c r="F1086" s="861"/>
      <c r="G1086" s="166">
        <v>152022.70705</v>
      </c>
      <c r="H1086" s="861"/>
      <c r="I1086" s="861"/>
      <c r="J1086" s="166"/>
      <c r="K1086" s="166">
        <f t="shared" si="2103"/>
        <v>0</v>
      </c>
      <c r="L1086" s="695">
        <f t="shared" si="2059"/>
        <v>0</v>
      </c>
      <c r="M1086" s="166"/>
      <c r="N1086" s="683"/>
      <c r="O1086" s="683"/>
      <c r="P1086" s="683"/>
      <c r="Q1086" s="166">
        <v>0</v>
      </c>
      <c r="R1086" s="695">
        <f t="shared" si="2075"/>
        <v>0</v>
      </c>
      <c r="S1086" s="62"/>
      <c r="T1086" s="41"/>
      <c r="U1086" s="62"/>
      <c r="V1086" s="154"/>
      <c r="W1086" s="161"/>
      <c r="X1086" s="161"/>
      <c r="Y1086" s="161"/>
      <c r="Z1086" s="161"/>
      <c r="AA1086" s="161"/>
      <c r="AB1086" s="161"/>
      <c r="AC1086" s="161"/>
      <c r="AD1086" s="593"/>
      <c r="AE1086" s="166">
        <f t="shared" si="2100"/>
        <v>0</v>
      </c>
      <c r="AF1086" s="695">
        <f t="shared" si="2061"/>
        <v>0</v>
      </c>
      <c r="AG1086" s="861"/>
      <c r="AH1086" s="695"/>
      <c r="AI1086" s="62"/>
      <c r="AJ1086" s="41"/>
      <c r="AK1086" s="166">
        <f>AK1087+AK1088</f>
        <v>0</v>
      </c>
      <c r="AL1086" s="695">
        <f t="shared" si="2104"/>
        <v>0</v>
      </c>
      <c r="AM1086" s="62"/>
      <c r="AN1086" s="41"/>
      <c r="AO1086" s="62"/>
      <c r="AP1086" s="683"/>
      <c r="AQ1086" s="683"/>
      <c r="AR1086" s="166">
        <f t="shared" si="2097"/>
        <v>0</v>
      </c>
      <c r="AS1086" s="695">
        <f t="shared" si="2064"/>
        <v>0</v>
      </c>
      <c r="AT1086" s="166"/>
      <c r="AU1086" s="695"/>
      <c r="AV1086" s="683"/>
      <c r="AW1086" s="695"/>
      <c r="AX1086" s="166">
        <f>AX1087+AX1088</f>
        <v>54048.468930000003</v>
      </c>
      <c r="AY1086" s="695">
        <f>AX1086/D1086</f>
        <v>0.35552892050674745</v>
      </c>
      <c r="AZ1086" s="62"/>
      <c r="BA1086" s="41"/>
      <c r="BB1086" s="62"/>
      <c r="BC1086" s="161"/>
      <c r="BD1086" s="161"/>
      <c r="BE1086" s="161"/>
      <c r="BF1086" s="62"/>
      <c r="BG1086" s="62"/>
      <c r="BH1086" s="62"/>
      <c r="BI1086" s="62"/>
      <c r="BJ1086" s="161"/>
      <c r="BK1086" s="161"/>
      <c r="BL1086" s="161"/>
      <c r="BM1086" s="161"/>
      <c r="BN1086" s="154"/>
      <c r="BO1086" s="161"/>
      <c r="BP1086" s="161"/>
      <c r="BQ1086" s="161"/>
      <c r="BR1086" s="161"/>
      <c r="BS1086" s="161"/>
      <c r="BT1086" s="161"/>
      <c r="BU1086" s="683"/>
      <c r="BV1086" s="683"/>
      <c r="BW1086" s="62"/>
      <c r="BX1086" s="62"/>
      <c r="BY1086" s="62"/>
      <c r="BZ1086" s="62"/>
      <c r="CE1086" s="695"/>
    </row>
    <row r="1087" spans="2:83" s="42" customFormat="1" ht="55.5" hidden="1" customHeight="1" x14ac:dyDescent="0.25">
      <c r="B1087" s="655"/>
      <c r="C1087" s="249" t="s">
        <v>31</v>
      </c>
      <c r="D1087" s="166">
        <f t="shared" si="2099"/>
        <v>80572.034740000003</v>
      </c>
      <c r="E1087" s="834"/>
      <c r="F1087" s="834"/>
      <c r="G1087" s="166">
        <f>'[8]2 вариант'!$C$440</f>
        <v>80572.034740000003</v>
      </c>
      <c r="H1087" s="834"/>
      <c r="I1087" s="166"/>
      <c r="J1087" s="166">
        <f t="shared" si="2095"/>
        <v>-80572.034740000003</v>
      </c>
      <c r="K1087" s="166">
        <f t="shared" si="2103"/>
        <v>0</v>
      </c>
      <c r="L1087" s="695">
        <f t="shared" si="2059"/>
        <v>0</v>
      </c>
      <c r="M1087" s="166"/>
      <c r="N1087" s="683"/>
      <c r="O1087" s="653"/>
      <c r="P1087" s="683"/>
      <c r="Q1087" s="166"/>
      <c r="R1087" s="695">
        <f t="shared" si="2075"/>
        <v>0</v>
      </c>
      <c r="S1087" s="41"/>
      <c r="T1087" s="41"/>
      <c r="U1087" s="41"/>
      <c r="V1087" s="656"/>
      <c r="W1087" s="593"/>
      <c r="X1087" s="593"/>
      <c r="Y1087" s="593"/>
      <c r="Z1087" s="593"/>
      <c r="AA1087" s="593"/>
      <c r="AB1087" s="593"/>
      <c r="AC1087" s="593"/>
      <c r="AD1087" s="593"/>
      <c r="AE1087" s="166">
        <f t="shared" si="2100"/>
        <v>0</v>
      </c>
      <c r="AF1087" s="695">
        <f t="shared" si="2061"/>
        <v>0</v>
      </c>
      <c r="AG1087" s="258"/>
      <c r="AH1087" s="695"/>
      <c r="AI1087" s="41"/>
      <c r="AJ1087" s="41"/>
      <c r="AK1087" s="166"/>
      <c r="AL1087" s="695">
        <f t="shared" si="2104"/>
        <v>0</v>
      </c>
      <c r="AM1087" s="41"/>
      <c r="AN1087" s="41"/>
      <c r="AO1087" s="41"/>
      <c r="AP1087" s="653">
        <f t="shared" si="2101"/>
        <v>0</v>
      </c>
      <c r="AQ1087" s="683"/>
      <c r="AR1087" s="166">
        <f t="shared" si="2097"/>
        <v>0</v>
      </c>
      <c r="AS1087" s="695">
        <f t="shared" si="2064"/>
        <v>0</v>
      </c>
      <c r="AT1087" s="166"/>
      <c r="AU1087" s="695"/>
      <c r="AV1087" s="653"/>
      <c r="AW1087" s="695"/>
      <c r="AX1087" s="166">
        <f>'[8]2 вариант'!$I$440</f>
        <v>28645.688529999999</v>
      </c>
      <c r="AY1087" s="695">
        <f t="shared" ref="AY1087:AY1088" si="2106">AX1087/D1087</f>
        <v>0.35552892045531082</v>
      </c>
      <c r="AZ1087" s="41"/>
      <c r="BA1087" s="41"/>
      <c r="BB1087" s="41"/>
      <c r="BC1087" s="593"/>
      <c r="BD1087" s="593"/>
      <c r="BE1087" s="593"/>
      <c r="BF1087" s="41"/>
      <c r="BG1087" s="41"/>
      <c r="BH1087" s="41"/>
      <c r="BI1087" s="41"/>
      <c r="BJ1087" s="593"/>
      <c r="BK1087" s="593"/>
      <c r="BL1087" s="593"/>
      <c r="BM1087" s="593"/>
      <c r="BN1087" s="656"/>
      <c r="BO1087" s="593"/>
      <c r="BP1087" s="593"/>
      <c r="BQ1087" s="593"/>
      <c r="BR1087" s="593"/>
      <c r="BS1087" s="593"/>
      <c r="BT1087" s="653"/>
      <c r="BU1087" s="653"/>
      <c r="BV1087" s="653"/>
      <c r="BW1087" s="653"/>
      <c r="BX1087" s="653"/>
      <c r="BY1087" s="41"/>
      <c r="BZ1087" s="41"/>
      <c r="CE1087" s="695"/>
    </row>
    <row r="1088" spans="2:83" s="23" customFormat="1" ht="55.5" hidden="1" customHeight="1" x14ac:dyDescent="0.25">
      <c r="B1088" s="464"/>
      <c r="C1088" s="251" t="s">
        <v>32</v>
      </c>
      <c r="D1088" s="176">
        <f t="shared" si="2099"/>
        <v>71450.672309999994</v>
      </c>
      <c r="E1088" s="167"/>
      <c r="F1088" s="167"/>
      <c r="G1088" s="176">
        <f>'[8]2 вариант'!$C$439</f>
        <v>71450.672309999994</v>
      </c>
      <c r="H1088" s="167"/>
      <c r="I1088" s="176"/>
      <c r="J1088" s="176">
        <f t="shared" si="2095"/>
        <v>-71450.672309999994</v>
      </c>
      <c r="K1088" s="176">
        <f t="shared" si="2103"/>
        <v>0</v>
      </c>
      <c r="L1088" s="695">
        <f t="shared" si="2059"/>
        <v>0</v>
      </c>
      <c r="M1088" s="176"/>
      <c r="N1088" s="683"/>
      <c r="O1088" s="654"/>
      <c r="P1088" s="683"/>
      <c r="Q1088" s="176"/>
      <c r="R1088" s="695">
        <f t="shared" si="2075"/>
        <v>0</v>
      </c>
      <c r="S1088" s="22"/>
      <c r="T1088" s="41"/>
      <c r="U1088" s="22"/>
      <c r="V1088" s="466"/>
      <c r="W1088" s="465"/>
      <c r="X1088" s="465"/>
      <c r="Y1088" s="465"/>
      <c r="Z1088" s="465"/>
      <c r="AA1088" s="465"/>
      <c r="AB1088" s="465"/>
      <c r="AC1088" s="465"/>
      <c r="AD1088" s="593"/>
      <c r="AE1088" s="176">
        <f t="shared" si="2100"/>
        <v>0</v>
      </c>
      <c r="AF1088" s="695">
        <f t="shared" si="2061"/>
        <v>0</v>
      </c>
      <c r="AG1088" s="187"/>
      <c r="AH1088" s="695"/>
      <c r="AI1088" s="22"/>
      <c r="AJ1088" s="41"/>
      <c r="AK1088" s="176"/>
      <c r="AL1088" s="695">
        <f t="shared" si="2104"/>
        <v>0</v>
      </c>
      <c r="AM1088" s="22"/>
      <c r="AN1088" s="41"/>
      <c r="AO1088" s="22"/>
      <c r="AP1088" s="654">
        <f t="shared" si="2101"/>
        <v>0</v>
      </c>
      <c r="AQ1088" s="683"/>
      <c r="AR1088" s="176">
        <f t="shared" si="2097"/>
        <v>0</v>
      </c>
      <c r="AS1088" s="695">
        <f t="shared" si="2064"/>
        <v>0</v>
      </c>
      <c r="AT1088" s="176"/>
      <c r="AU1088" s="695"/>
      <c r="AV1088" s="654"/>
      <c r="AW1088" s="695"/>
      <c r="AX1088" s="176">
        <f>'[8]2 вариант'!$I$439</f>
        <v>25402.7804</v>
      </c>
      <c r="AY1088" s="695">
        <f t="shared" si="2106"/>
        <v>0.35552892056475038</v>
      </c>
      <c r="AZ1088" s="22"/>
      <c r="BA1088" s="41"/>
      <c r="BB1088" s="22"/>
      <c r="BC1088" s="465"/>
      <c r="BD1088" s="465"/>
      <c r="BE1088" s="465"/>
      <c r="BF1088" s="22"/>
      <c r="BG1088" s="22"/>
      <c r="BH1088" s="22"/>
      <c r="BI1088" s="22"/>
      <c r="BJ1088" s="465"/>
      <c r="BK1088" s="465"/>
      <c r="BL1088" s="465"/>
      <c r="BM1088" s="465"/>
      <c r="BN1088" s="466"/>
      <c r="BO1088" s="465"/>
      <c r="BP1088" s="465"/>
      <c r="BQ1088" s="465"/>
      <c r="BR1088" s="465"/>
      <c r="BS1088" s="465"/>
      <c r="BT1088" s="654"/>
      <c r="BU1088" s="654"/>
      <c r="BV1088" s="654"/>
      <c r="BW1088" s="654"/>
      <c r="BX1088" s="654"/>
      <c r="BY1088" s="22"/>
      <c r="BZ1088" s="22"/>
      <c r="CE1088" s="695"/>
    </row>
    <row r="1089" spans="2:83" s="322" customFormat="1" ht="208.5" customHeight="1" x14ac:dyDescent="0.25">
      <c r="B1089" s="655" t="s">
        <v>63</v>
      </c>
      <c r="C1089" s="113" t="s">
        <v>521</v>
      </c>
      <c r="D1089" s="166">
        <f t="shared" si="2099"/>
        <v>224000</v>
      </c>
      <c r="E1089" s="861"/>
      <c r="F1089" s="861"/>
      <c r="G1089" s="166">
        <f>G1092+G1095</f>
        <v>224000</v>
      </c>
      <c r="H1089" s="861"/>
      <c r="I1089" s="861"/>
      <c r="J1089" s="166">
        <f t="shared" si="2095"/>
        <v>-224000</v>
      </c>
      <c r="K1089" s="166">
        <f t="shared" si="2103"/>
        <v>0</v>
      </c>
      <c r="L1089" s="695">
        <f t="shared" si="2059"/>
        <v>0</v>
      </c>
      <c r="M1089" s="166"/>
      <c r="N1089" s="683"/>
      <c r="O1089" s="62"/>
      <c r="P1089" s="41"/>
      <c r="Q1089" s="166">
        <f>Q1092+Q1095</f>
        <v>0</v>
      </c>
      <c r="R1089" s="695">
        <f t="shared" si="2075"/>
        <v>0</v>
      </c>
      <c r="S1089" s="62"/>
      <c r="T1089" s="41"/>
      <c r="U1089" s="62"/>
      <c r="V1089" s="154"/>
      <c r="W1089" s="161"/>
      <c r="X1089" s="161"/>
      <c r="Y1089" s="161"/>
      <c r="Z1089" s="161"/>
      <c r="AA1089" s="161"/>
      <c r="AB1089" s="161"/>
      <c r="AC1089" s="161"/>
      <c r="AD1089" s="593"/>
      <c r="AE1089" s="166">
        <f t="shared" si="2100"/>
        <v>0</v>
      </c>
      <c r="AF1089" s="695">
        <f t="shared" si="2061"/>
        <v>0</v>
      </c>
      <c r="AG1089" s="861"/>
      <c r="AH1089" s="695"/>
      <c r="AI1089" s="62"/>
      <c r="AJ1089" s="41"/>
      <c r="AK1089" s="166">
        <f>AK1092+AK1095</f>
        <v>0</v>
      </c>
      <c r="AL1089" s="695">
        <f t="shared" si="2104"/>
        <v>0</v>
      </c>
      <c r="AM1089" s="62"/>
      <c r="AN1089" s="41"/>
      <c r="AO1089" s="62"/>
      <c r="AP1089" s="653">
        <f t="shared" si="2101"/>
        <v>190920.57551</v>
      </c>
      <c r="AQ1089" s="683"/>
      <c r="AR1089" s="166">
        <f>AX1089</f>
        <v>190920.57551</v>
      </c>
      <c r="AS1089" s="695">
        <f t="shared" si="2064"/>
        <v>0.85232399781250001</v>
      </c>
      <c r="AT1089" s="166"/>
      <c r="AU1089" s="695"/>
      <c r="AV1089" s="62"/>
      <c r="AW1089" s="695"/>
      <c r="AX1089" s="166">
        <f>AX1090+AX1091</f>
        <v>190920.57551</v>
      </c>
      <c r="AY1089" s="695">
        <f t="shared" ref="AY1089:AY1097" si="2107">AX1089/G1089</f>
        <v>0.85232399781250001</v>
      </c>
      <c r="AZ1089" s="62"/>
      <c r="BA1089" s="41"/>
      <c r="BB1089" s="62"/>
      <c r="BC1089" s="161"/>
      <c r="BD1089" s="161"/>
      <c r="BE1089" s="161"/>
      <c r="BF1089" s="62"/>
      <c r="BG1089" s="62"/>
      <c r="BH1089" s="62"/>
      <c r="BI1089" s="62"/>
      <c r="BJ1089" s="161"/>
      <c r="BK1089" s="161"/>
      <c r="BL1089" s="161"/>
      <c r="BM1089" s="161"/>
      <c r="BN1089" s="154"/>
      <c r="BO1089" s="161"/>
      <c r="BP1089" s="161"/>
      <c r="BQ1089" s="161"/>
      <c r="BR1089" s="161"/>
      <c r="BS1089" s="161"/>
      <c r="BT1089" s="161"/>
      <c r="BU1089" s="161"/>
      <c r="BV1089" s="62"/>
      <c r="BW1089" s="62"/>
      <c r="BX1089" s="62"/>
      <c r="BY1089" s="62"/>
      <c r="BZ1089" s="62"/>
      <c r="CE1089" s="695"/>
    </row>
    <row r="1090" spans="2:83" s="322" customFormat="1" ht="47.25" customHeight="1" x14ac:dyDescent="0.25">
      <c r="B1090" s="655"/>
      <c r="C1090" s="249" t="s">
        <v>31</v>
      </c>
      <c r="D1090" s="166">
        <f>G1090</f>
        <v>118720</v>
      </c>
      <c r="E1090" s="861"/>
      <c r="F1090" s="861"/>
      <c r="G1090" s="166">
        <f>G1093+G1096</f>
        <v>118720</v>
      </c>
      <c r="H1090" s="861"/>
      <c r="I1090" s="861"/>
      <c r="J1090" s="166"/>
      <c r="K1090" s="166">
        <f>Q1090</f>
        <v>0</v>
      </c>
      <c r="L1090" s="695">
        <f t="shared" si="2059"/>
        <v>0</v>
      </c>
      <c r="M1090" s="166"/>
      <c r="N1090" s="913"/>
      <c r="O1090" s="62"/>
      <c r="P1090" s="41"/>
      <c r="Q1090" s="166">
        <f>Q1093+Q1096</f>
        <v>0</v>
      </c>
      <c r="R1090" s="695">
        <f t="shared" si="2075"/>
        <v>0</v>
      </c>
      <c r="S1090" s="62"/>
      <c r="T1090" s="41"/>
      <c r="U1090" s="62"/>
      <c r="V1090" s="154"/>
      <c r="W1090" s="161"/>
      <c r="X1090" s="161"/>
      <c r="Y1090" s="161"/>
      <c r="Z1090" s="161"/>
      <c r="AA1090" s="161"/>
      <c r="AB1090" s="161"/>
      <c r="AC1090" s="161"/>
      <c r="AD1090" s="593"/>
      <c r="AE1090" s="166"/>
      <c r="AF1090" s="695"/>
      <c r="AG1090" s="861"/>
      <c r="AH1090" s="695"/>
      <c r="AI1090" s="62"/>
      <c r="AJ1090" s="41"/>
      <c r="AK1090" s="166">
        <f>AK1093+AK1096</f>
        <v>0</v>
      </c>
      <c r="AL1090" s="913"/>
      <c r="AM1090" s="62"/>
      <c r="AN1090" s="41"/>
      <c r="AO1090" s="62"/>
      <c r="AP1090" s="913"/>
      <c r="AQ1090" s="913"/>
      <c r="AR1090" s="166">
        <f>AX1090</f>
        <v>101187.90502000001</v>
      </c>
      <c r="AS1090" s="695">
        <f t="shared" si="2064"/>
        <v>0.85232399780997314</v>
      </c>
      <c r="AT1090" s="166"/>
      <c r="AU1090" s="695"/>
      <c r="AV1090" s="62"/>
      <c r="AW1090" s="695"/>
      <c r="AX1090" s="166">
        <f>AX1093+AX1096</f>
        <v>101187.90502000001</v>
      </c>
      <c r="AY1090" s="695">
        <f t="shared" si="2107"/>
        <v>0.85232399780997314</v>
      </c>
      <c r="AZ1090" s="62"/>
      <c r="BA1090" s="41"/>
      <c r="BB1090" s="62"/>
      <c r="BC1090" s="161"/>
      <c r="BD1090" s="161"/>
      <c r="BE1090" s="161"/>
      <c r="BF1090" s="62"/>
      <c r="BG1090" s="62"/>
      <c r="BH1090" s="62"/>
      <c r="BI1090" s="62"/>
      <c r="BJ1090" s="161"/>
      <c r="BK1090" s="161"/>
      <c r="BL1090" s="161"/>
      <c r="BM1090" s="161"/>
      <c r="BN1090" s="154"/>
      <c r="BO1090" s="161"/>
      <c r="BP1090" s="161"/>
      <c r="BQ1090" s="161"/>
      <c r="BR1090" s="161"/>
      <c r="BS1090" s="161"/>
      <c r="BT1090" s="161"/>
      <c r="BU1090" s="161"/>
      <c r="BV1090" s="62"/>
      <c r="BW1090" s="62"/>
      <c r="BX1090" s="62"/>
      <c r="BY1090" s="62"/>
      <c r="BZ1090" s="62"/>
      <c r="CE1090" s="695"/>
    </row>
    <row r="1091" spans="2:83" s="23" customFormat="1" ht="42" customHeight="1" x14ac:dyDescent="0.25">
      <c r="B1091" s="464"/>
      <c r="C1091" s="251" t="s">
        <v>32</v>
      </c>
      <c r="D1091" s="176">
        <f>G1091</f>
        <v>105280</v>
      </c>
      <c r="E1091" s="187"/>
      <c r="F1091" s="187"/>
      <c r="G1091" s="176">
        <f>G1094+G1097</f>
        <v>105280</v>
      </c>
      <c r="H1091" s="187"/>
      <c r="I1091" s="187"/>
      <c r="J1091" s="176"/>
      <c r="K1091" s="176">
        <f>Q1091</f>
        <v>0</v>
      </c>
      <c r="L1091" s="695">
        <f t="shared" si="2059"/>
        <v>0</v>
      </c>
      <c r="M1091" s="176"/>
      <c r="N1091" s="914"/>
      <c r="O1091" s="22"/>
      <c r="P1091" s="22"/>
      <c r="Q1091" s="176">
        <f>Q1094+Q1097</f>
        <v>0</v>
      </c>
      <c r="R1091" s="695">
        <f t="shared" si="2075"/>
        <v>0</v>
      </c>
      <c r="S1091" s="22"/>
      <c r="T1091" s="22"/>
      <c r="U1091" s="22"/>
      <c r="V1091" s="466"/>
      <c r="W1091" s="465"/>
      <c r="X1091" s="465"/>
      <c r="Y1091" s="465"/>
      <c r="Z1091" s="465"/>
      <c r="AA1091" s="465"/>
      <c r="AB1091" s="465"/>
      <c r="AC1091" s="465"/>
      <c r="AD1091" s="465"/>
      <c r="AE1091" s="176"/>
      <c r="AF1091" s="730"/>
      <c r="AG1091" s="187"/>
      <c r="AH1091" s="730"/>
      <c r="AI1091" s="22"/>
      <c r="AJ1091" s="22"/>
      <c r="AK1091" s="176">
        <f>AK1094+AK1097</f>
        <v>0</v>
      </c>
      <c r="AL1091" s="914"/>
      <c r="AM1091" s="22"/>
      <c r="AN1091" s="22"/>
      <c r="AO1091" s="22"/>
      <c r="AP1091" s="914"/>
      <c r="AQ1091" s="914"/>
      <c r="AR1091" s="176">
        <f>AX1091</f>
        <v>89732.670490000004</v>
      </c>
      <c r="AS1091" s="730">
        <f t="shared" si="2064"/>
        <v>0.85232399781534962</v>
      </c>
      <c r="AT1091" s="176"/>
      <c r="AU1091" s="730"/>
      <c r="AV1091" s="22"/>
      <c r="AW1091" s="730"/>
      <c r="AX1091" s="176">
        <f>AX1094+AX1097</f>
        <v>89732.670490000004</v>
      </c>
      <c r="AY1091" s="695">
        <f t="shared" si="2107"/>
        <v>0.85232399781534962</v>
      </c>
      <c r="AZ1091" s="22"/>
      <c r="BA1091" s="22"/>
      <c r="BB1091" s="22"/>
      <c r="BC1091" s="465"/>
      <c r="BD1091" s="465"/>
      <c r="BE1091" s="465"/>
      <c r="BF1091" s="22"/>
      <c r="BG1091" s="22"/>
      <c r="BH1091" s="22"/>
      <c r="BI1091" s="22"/>
      <c r="BJ1091" s="465"/>
      <c r="BK1091" s="465"/>
      <c r="BL1091" s="465"/>
      <c r="BM1091" s="465"/>
      <c r="BN1091" s="466"/>
      <c r="BO1091" s="465"/>
      <c r="BP1091" s="465"/>
      <c r="BQ1091" s="465"/>
      <c r="BR1091" s="465"/>
      <c r="BS1091" s="465"/>
      <c r="BT1091" s="465"/>
      <c r="BU1091" s="465"/>
      <c r="BV1091" s="22"/>
      <c r="BW1091" s="22"/>
      <c r="BX1091" s="22"/>
      <c r="BY1091" s="22"/>
      <c r="BZ1091" s="22"/>
      <c r="CE1091" s="730"/>
    </row>
    <row r="1092" spans="2:83" s="42" customFormat="1" ht="36" hidden="1" customHeight="1" x14ac:dyDescent="0.25">
      <c r="B1092" s="655"/>
      <c r="C1092" s="113" t="s">
        <v>254</v>
      </c>
      <c r="D1092" s="166">
        <f>G1092</f>
        <v>29705.47424</v>
      </c>
      <c r="E1092" s="258"/>
      <c r="F1092" s="258"/>
      <c r="G1092" s="166">
        <v>29705.47424</v>
      </c>
      <c r="H1092" s="258"/>
      <c r="I1092" s="258"/>
      <c r="J1092" s="166"/>
      <c r="K1092" s="166">
        <f t="shared" si="2103"/>
        <v>0</v>
      </c>
      <c r="L1092" s="695">
        <f t="shared" si="2059"/>
        <v>0</v>
      </c>
      <c r="M1092" s="166"/>
      <c r="N1092" s="1007"/>
      <c r="O1092" s="41"/>
      <c r="P1092" s="41"/>
      <c r="Q1092" s="166">
        <f>Q1093+Q1094</f>
        <v>0</v>
      </c>
      <c r="R1092" s="695">
        <f t="shared" si="2075"/>
        <v>0</v>
      </c>
      <c r="S1092" s="41"/>
      <c r="T1092" s="41"/>
      <c r="U1092" s="41"/>
      <c r="V1092" s="656"/>
      <c r="W1092" s="593"/>
      <c r="X1092" s="593"/>
      <c r="Y1092" s="593"/>
      <c r="Z1092" s="593"/>
      <c r="AA1092" s="593"/>
      <c r="AB1092" s="593"/>
      <c r="AC1092" s="593"/>
      <c r="AD1092" s="593"/>
      <c r="AE1092" s="166"/>
      <c r="AF1092" s="695"/>
      <c r="AG1092" s="258"/>
      <c r="AH1092" s="695"/>
      <c r="AI1092" s="41"/>
      <c r="AJ1092" s="41"/>
      <c r="AK1092" s="166">
        <f>AK1093+AK1094</f>
        <v>0</v>
      </c>
      <c r="AL1092" s="1007"/>
      <c r="AM1092" s="41"/>
      <c r="AN1092" s="41"/>
      <c r="AO1092" s="41"/>
      <c r="AP1092" s="1007"/>
      <c r="AQ1092" s="1007"/>
      <c r="AR1092" s="166">
        <f t="shared" ref="AR1092:AR1097" si="2108">AX1092</f>
        <v>0</v>
      </c>
      <c r="AS1092" s="695">
        <f t="shared" si="2064"/>
        <v>0</v>
      </c>
      <c r="AT1092" s="166"/>
      <c r="AU1092" s="695"/>
      <c r="AV1092" s="41"/>
      <c r="AW1092" s="695"/>
      <c r="AX1092" s="166">
        <f>AX1093+AX1094</f>
        <v>0</v>
      </c>
      <c r="AY1092" s="695">
        <f t="shared" si="2107"/>
        <v>0</v>
      </c>
      <c r="AZ1092" s="41"/>
      <c r="BA1092" s="41"/>
      <c r="BB1092" s="41"/>
      <c r="BC1092" s="593"/>
      <c r="BD1092" s="593"/>
      <c r="BE1092" s="593"/>
      <c r="BF1092" s="41"/>
      <c r="BG1092" s="41"/>
      <c r="BH1092" s="41"/>
      <c r="BI1092" s="41"/>
      <c r="BJ1092" s="593"/>
      <c r="BK1092" s="593"/>
      <c r="BL1092" s="593"/>
      <c r="BM1092" s="593"/>
      <c r="BN1092" s="656"/>
      <c r="BO1092" s="593"/>
      <c r="BP1092" s="593"/>
      <c r="BQ1092" s="593"/>
      <c r="BR1092" s="593"/>
      <c r="BS1092" s="593"/>
      <c r="BT1092" s="593"/>
      <c r="BU1092" s="593"/>
      <c r="BV1092" s="41"/>
      <c r="BW1092" s="41"/>
      <c r="BX1092" s="41"/>
      <c r="BY1092" s="41"/>
      <c r="BZ1092" s="41"/>
      <c r="CE1092" s="695"/>
    </row>
    <row r="1093" spans="2:83" s="42" customFormat="1" ht="51.75" hidden="1" customHeight="1" x14ac:dyDescent="0.25">
      <c r="B1093" s="655"/>
      <c r="C1093" s="249" t="s">
        <v>31</v>
      </c>
      <c r="D1093" s="166">
        <f t="shared" ref="D1093:D1097" si="2109">G1093</f>
        <v>15743.90135</v>
      </c>
      <c r="E1093" s="258"/>
      <c r="F1093" s="258"/>
      <c r="G1093" s="166">
        <f>'[8]2 вариант'!$C$450</f>
        <v>15743.90135</v>
      </c>
      <c r="H1093" s="258"/>
      <c r="I1093" s="258"/>
      <c r="J1093" s="166"/>
      <c r="K1093" s="166">
        <f t="shared" si="2103"/>
        <v>0</v>
      </c>
      <c r="L1093" s="695">
        <f t="shared" si="2059"/>
        <v>0</v>
      </c>
      <c r="M1093" s="166"/>
      <c r="N1093" s="1007"/>
      <c r="O1093" s="41"/>
      <c r="P1093" s="41"/>
      <c r="Q1093" s="166">
        <v>0</v>
      </c>
      <c r="R1093" s="695">
        <f t="shared" si="2075"/>
        <v>0</v>
      </c>
      <c r="S1093" s="41"/>
      <c r="T1093" s="41"/>
      <c r="U1093" s="41"/>
      <c r="V1093" s="656"/>
      <c r="W1093" s="593"/>
      <c r="X1093" s="593"/>
      <c r="Y1093" s="593"/>
      <c r="Z1093" s="593"/>
      <c r="AA1093" s="593"/>
      <c r="AB1093" s="593"/>
      <c r="AC1093" s="593"/>
      <c r="AD1093" s="593"/>
      <c r="AE1093" s="166"/>
      <c r="AF1093" s="695"/>
      <c r="AG1093" s="258"/>
      <c r="AH1093" s="695"/>
      <c r="AI1093" s="41"/>
      <c r="AJ1093" s="41"/>
      <c r="AK1093" s="166"/>
      <c r="AL1093" s="1007"/>
      <c r="AM1093" s="41"/>
      <c r="AN1093" s="41"/>
      <c r="AO1093" s="41"/>
      <c r="AP1093" s="1007"/>
      <c r="AQ1093" s="1007"/>
      <c r="AR1093" s="166">
        <f t="shared" si="2108"/>
        <v>0</v>
      </c>
      <c r="AS1093" s="695">
        <f t="shared" si="2064"/>
        <v>0</v>
      </c>
      <c r="AT1093" s="166"/>
      <c r="AU1093" s="695"/>
      <c r="AV1093" s="41"/>
      <c r="AW1093" s="695"/>
      <c r="AX1093" s="166">
        <v>0</v>
      </c>
      <c r="AY1093" s="695">
        <f t="shared" si="2107"/>
        <v>0</v>
      </c>
      <c r="AZ1093" s="41"/>
      <c r="BA1093" s="41"/>
      <c r="BB1093" s="41"/>
      <c r="BC1093" s="593"/>
      <c r="BD1093" s="593"/>
      <c r="BE1093" s="593"/>
      <c r="BF1093" s="41"/>
      <c r="BG1093" s="41"/>
      <c r="BH1093" s="41"/>
      <c r="BI1093" s="41"/>
      <c r="BJ1093" s="593"/>
      <c r="BK1093" s="593"/>
      <c r="BL1093" s="593"/>
      <c r="BM1093" s="593"/>
      <c r="BN1093" s="656"/>
      <c r="BO1093" s="593"/>
      <c r="BP1093" s="593"/>
      <c r="BQ1093" s="593"/>
      <c r="BR1093" s="593"/>
      <c r="BS1093" s="593"/>
      <c r="BT1093" s="593"/>
      <c r="BU1093" s="593"/>
      <c r="BV1093" s="41"/>
      <c r="BW1093" s="41"/>
      <c r="BX1093" s="41"/>
      <c r="BY1093" s="41"/>
      <c r="BZ1093" s="41"/>
      <c r="CE1093" s="695"/>
    </row>
    <row r="1094" spans="2:83" s="23" customFormat="1" ht="55.5" hidden="1" customHeight="1" x14ac:dyDescent="0.25">
      <c r="B1094" s="464"/>
      <c r="C1094" s="251" t="s">
        <v>32</v>
      </c>
      <c r="D1094" s="176">
        <f t="shared" si="2109"/>
        <v>13961.572889999999</v>
      </c>
      <c r="E1094" s="187"/>
      <c r="F1094" s="187"/>
      <c r="G1094" s="176">
        <f>'[8]2 вариант'!$C$449</f>
        <v>13961.572889999999</v>
      </c>
      <c r="H1094" s="187"/>
      <c r="I1094" s="187"/>
      <c r="J1094" s="176"/>
      <c r="K1094" s="176">
        <f t="shared" si="2103"/>
        <v>0</v>
      </c>
      <c r="L1094" s="695">
        <f t="shared" si="2059"/>
        <v>0</v>
      </c>
      <c r="M1094" s="176"/>
      <c r="N1094" s="684"/>
      <c r="O1094" s="22"/>
      <c r="P1094" s="22"/>
      <c r="Q1094" s="176">
        <v>0</v>
      </c>
      <c r="R1094" s="695">
        <f t="shared" si="2075"/>
        <v>0</v>
      </c>
      <c r="S1094" s="22"/>
      <c r="T1094" s="22"/>
      <c r="U1094" s="22"/>
      <c r="V1094" s="466"/>
      <c r="W1094" s="465"/>
      <c r="X1094" s="465"/>
      <c r="Y1094" s="465"/>
      <c r="Z1094" s="465"/>
      <c r="AA1094" s="465"/>
      <c r="AB1094" s="465"/>
      <c r="AC1094" s="465"/>
      <c r="AD1094" s="465"/>
      <c r="AE1094" s="176"/>
      <c r="AF1094" s="730"/>
      <c r="AG1094" s="187"/>
      <c r="AH1094" s="730"/>
      <c r="AI1094" s="22"/>
      <c r="AJ1094" s="22"/>
      <c r="AK1094" s="176"/>
      <c r="AL1094" s="684"/>
      <c r="AM1094" s="22"/>
      <c r="AN1094" s="22"/>
      <c r="AO1094" s="22"/>
      <c r="AP1094" s="684"/>
      <c r="AQ1094" s="684"/>
      <c r="AR1094" s="176">
        <f t="shared" si="2108"/>
        <v>0</v>
      </c>
      <c r="AS1094" s="730">
        <f t="shared" si="2064"/>
        <v>0</v>
      </c>
      <c r="AT1094" s="176"/>
      <c r="AU1094" s="730"/>
      <c r="AV1094" s="22"/>
      <c r="AW1094" s="730"/>
      <c r="AX1094" s="176">
        <v>0</v>
      </c>
      <c r="AY1094" s="695">
        <f t="shared" si="2107"/>
        <v>0</v>
      </c>
      <c r="AZ1094" s="22"/>
      <c r="BA1094" s="22"/>
      <c r="BB1094" s="22"/>
      <c r="BC1094" s="465"/>
      <c r="BD1094" s="465"/>
      <c r="BE1094" s="465"/>
      <c r="BF1094" s="22"/>
      <c r="BG1094" s="22"/>
      <c r="BH1094" s="22"/>
      <c r="BI1094" s="22"/>
      <c r="BJ1094" s="465"/>
      <c r="BK1094" s="465"/>
      <c r="BL1094" s="465"/>
      <c r="BM1094" s="465"/>
      <c r="BN1094" s="466"/>
      <c r="BO1094" s="465"/>
      <c r="BP1094" s="465"/>
      <c r="BQ1094" s="465"/>
      <c r="BR1094" s="465"/>
      <c r="BS1094" s="465"/>
      <c r="BT1094" s="465"/>
      <c r="BU1094" s="465"/>
      <c r="BV1094" s="22"/>
      <c r="BW1094" s="22"/>
      <c r="BX1094" s="22"/>
      <c r="BY1094" s="22"/>
      <c r="BZ1094" s="22"/>
      <c r="CE1094" s="730"/>
    </row>
    <row r="1095" spans="2:83" s="42" customFormat="1" ht="44.25" hidden="1" customHeight="1" x14ac:dyDescent="0.25">
      <c r="B1095" s="655"/>
      <c r="C1095" s="113" t="s">
        <v>106</v>
      </c>
      <c r="D1095" s="166">
        <f t="shared" si="2109"/>
        <v>194294.52575999999</v>
      </c>
      <c r="E1095" s="258"/>
      <c r="F1095" s="258"/>
      <c r="G1095" s="166">
        <v>194294.52575999999</v>
      </c>
      <c r="H1095" s="258"/>
      <c r="I1095" s="258"/>
      <c r="J1095" s="166"/>
      <c r="K1095" s="166">
        <f t="shared" si="2103"/>
        <v>0</v>
      </c>
      <c r="L1095" s="695">
        <f t="shared" si="2059"/>
        <v>0</v>
      </c>
      <c r="M1095" s="166"/>
      <c r="N1095" s="1007"/>
      <c r="O1095" s="41"/>
      <c r="P1095" s="41"/>
      <c r="Q1095" s="166">
        <f>Q1096+Q1097</f>
        <v>0</v>
      </c>
      <c r="R1095" s="695">
        <f t="shared" si="2075"/>
        <v>0</v>
      </c>
      <c r="S1095" s="41"/>
      <c r="T1095" s="41"/>
      <c r="U1095" s="41"/>
      <c r="V1095" s="656"/>
      <c r="W1095" s="593"/>
      <c r="X1095" s="593"/>
      <c r="Y1095" s="593"/>
      <c r="Z1095" s="593"/>
      <c r="AA1095" s="593"/>
      <c r="AB1095" s="593"/>
      <c r="AC1095" s="593"/>
      <c r="AD1095" s="593"/>
      <c r="AE1095" s="166"/>
      <c r="AF1095" s="695"/>
      <c r="AG1095" s="258"/>
      <c r="AH1095" s="695"/>
      <c r="AI1095" s="41"/>
      <c r="AJ1095" s="41"/>
      <c r="AK1095" s="166">
        <f>AK1096+AK1097</f>
        <v>0</v>
      </c>
      <c r="AL1095" s="1007"/>
      <c r="AM1095" s="41"/>
      <c r="AN1095" s="41"/>
      <c r="AO1095" s="41"/>
      <c r="AP1095" s="1007"/>
      <c r="AQ1095" s="1007"/>
      <c r="AR1095" s="166">
        <f t="shared" si="2108"/>
        <v>190920.57551</v>
      </c>
      <c r="AS1095" s="695">
        <f t="shared" si="2064"/>
        <v>0.98263486715952242</v>
      </c>
      <c r="AT1095" s="166"/>
      <c r="AU1095" s="695"/>
      <c r="AV1095" s="41"/>
      <c r="AW1095" s="695"/>
      <c r="AX1095" s="166">
        <f>AX1096+AX1097</f>
        <v>190920.57551</v>
      </c>
      <c r="AY1095" s="695">
        <f t="shared" si="2107"/>
        <v>0.98263486715952242</v>
      </c>
      <c r="AZ1095" s="41"/>
      <c r="BA1095" s="41"/>
      <c r="BB1095" s="41"/>
      <c r="BC1095" s="593"/>
      <c r="BD1095" s="593"/>
      <c r="BE1095" s="593"/>
      <c r="BF1095" s="41"/>
      <c r="BG1095" s="41"/>
      <c r="BH1095" s="41"/>
      <c r="BI1095" s="41"/>
      <c r="BJ1095" s="593"/>
      <c r="BK1095" s="593"/>
      <c r="BL1095" s="593"/>
      <c r="BM1095" s="593"/>
      <c r="BN1095" s="656"/>
      <c r="BO1095" s="593"/>
      <c r="BP1095" s="593"/>
      <c r="BQ1095" s="593"/>
      <c r="BR1095" s="593"/>
      <c r="BS1095" s="593"/>
      <c r="BT1095" s="593"/>
      <c r="BU1095" s="593"/>
      <c r="BV1095" s="41"/>
      <c r="BW1095" s="41"/>
      <c r="BX1095" s="41"/>
      <c r="BY1095" s="41"/>
      <c r="BZ1095" s="41"/>
      <c r="CE1095" s="695"/>
    </row>
    <row r="1096" spans="2:83" s="42" customFormat="1" ht="62.25" hidden="1" customHeight="1" x14ac:dyDescent="0.25">
      <c r="B1096" s="655"/>
      <c r="C1096" s="249" t="s">
        <v>31</v>
      </c>
      <c r="D1096" s="166">
        <f t="shared" si="2109"/>
        <v>102976.09865</v>
      </c>
      <c r="E1096" s="258"/>
      <c r="F1096" s="258"/>
      <c r="G1096" s="166">
        <f>'[8]2 вариант'!$C$447</f>
        <v>102976.09865</v>
      </c>
      <c r="H1096" s="258"/>
      <c r="I1096" s="258"/>
      <c r="J1096" s="166"/>
      <c r="K1096" s="166">
        <f t="shared" si="2103"/>
        <v>0</v>
      </c>
      <c r="L1096" s="695">
        <f t="shared" si="2059"/>
        <v>0</v>
      </c>
      <c r="M1096" s="166"/>
      <c r="N1096" s="1007"/>
      <c r="O1096" s="41"/>
      <c r="P1096" s="41"/>
      <c r="Q1096" s="166">
        <v>0</v>
      </c>
      <c r="R1096" s="695">
        <f t="shared" si="2075"/>
        <v>0</v>
      </c>
      <c r="S1096" s="41"/>
      <c r="T1096" s="41"/>
      <c r="U1096" s="41"/>
      <c r="V1096" s="656"/>
      <c r="W1096" s="593"/>
      <c r="X1096" s="593"/>
      <c r="Y1096" s="593"/>
      <c r="Z1096" s="593"/>
      <c r="AA1096" s="593"/>
      <c r="AB1096" s="593"/>
      <c r="AC1096" s="593"/>
      <c r="AD1096" s="593"/>
      <c r="AE1096" s="166"/>
      <c r="AF1096" s="695"/>
      <c r="AG1096" s="258"/>
      <c r="AH1096" s="695"/>
      <c r="AI1096" s="41"/>
      <c r="AJ1096" s="41"/>
      <c r="AK1096" s="166"/>
      <c r="AL1096" s="1007"/>
      <c r="AM1096" s="41"/>
      <c r="AN1096" s="41"/>
      <c r="AO1096" s="41"/>
      <c r="AP1096" s="1007"/>
      <c r="AQ1096" s="1007"/>
      <c r="AR1096" s="166">
        <f t="shared" si="2108"/>
        <v>101187.90502000001</v>
      </c>
      <c r="AS1096" s="695">
        <f t="shared" si="2064"/>
        <v>0.98263486718332771</v>
      </c>
      <c r="AT1096" s="166"/>
      <c r="AU1096" s="695"/>
      <c r="AV1096" s="41"/>
      <c r="AW1096" s="695"/>
      <c r="AX1096" s="166">
        <f>'[8]2 вариант'!$I$447</f>
        <v>101187.90502000001</v>
      </c>
      <c r="AY1096" s="695">
        <f t="shared" si="2107"/>
        <v>0.98263486718332771</v>
      </c>
      <c r="AZ1096" s="41"/>
      <c r="BA1096" s="41"/>
      <c r="BB1096" s="41"/>
      <c r="BC1096" s="593"/>
      <c r="BD1096" s="593"/>
      <c r="BE1096" s="593"/>
      <c r="BF1096" s="41"/>
      <c r="BG1096" s="41"/>
      <c r="BH1096" s="41"/>
      <c r="BI1096" s="41"/>
      <c r="BJ1096" s="593"/>
      <c r="BK1096" s="593"/>
      <c r="BL1096" s="593"/>
      <c r="BM1096" s="593"/>
      <c r="BN1096" s="656"/>
      <c r="BO1096" s="593"/>
      <c r="BP1096" s="593"/>
      <c r="BQ1096" s="593"/>
      <c r="BR1096" s="593"/>
      <c r="BS1096" s="593"/>
      <c r="BT1096" s="593"/>
      <c r="BU1096" s="593"/>
      <c r="BV1096" s="41"/>
      <c r="BW1096" s="41"/>
      <c r="BX1096" s="41"/>
      <c r="BY1096" s="41"/>
      <c r="BZ1096" s="41"/>
      <c r="CE1096" s="695"/>
    </row>
    <row r="1097" spans="2:83" s="23" customFormat="1" ht="55.5" hidden="1" customHeight="1" x14ac:dyDescent="0.25">
      <c r="B1097" s="464"/>
      <c r="C1097" s="251" t="s">
        <v>32</v>
      </c>
      <c r="D1097" s="176">
        <f t="shared" si="2109"/>
        <v>91318.427110000004</v>
      </c>
      <c r="E1097" s="167"/>
      <c r="F1097" s="167"/>
      <c r="G1097" s="176">
        <f>'[8]2 вариант'!$C$446</f>
        <v>91318.427110000004</v>
      </c>
      <c r="H1097" s="167"/>
      <c r="I1097" s="176"/>
      <c r="J1097" s="176">
        <f t="shared" si="2095"/>
        <v>-91318.427110000004</v>
      </c>
      <c r="K1097" s="176">
        <f t="shared" si="2103"/>
        <v>0</v>
      </c>
      <c r="L1097" s="695">
        <f t="shared" si="2059"/>
        <v>0</v>
      </c>
      <c r="M1097" s="176"/>
      <c r="N1097" s="684"/>
      <c r="O1097" s="684"/>
      <c r="P1097" s="684"/>
      <c r="Q1097" s="176">
        <v>0</v>
      </c>
      <c r="R1097" s="695">
        <f t="shared" si="2075"/>
        <v>0</v>
      </c>
      <c r="S1097" s="22"/>
      <c r="T1097" s="22"/>
      <c r="U1097" s="22"/>
      <c r="V1097" s="466"/>
      <c r="W1097" s="465"/>
      <c r="X1097" s="465"/>
      <c r="Y1097" s="465"/>
      <c r="Z1097" s="465"/>
      <c r="AA1097" s="465"/>
      <c r="AB1097" s="465"/>
      <c r="AC1097" s="465"/>
      <c r="AD1097" s="465"/>
      <c r="AE1097" s="176">
        <f t="shared" si="2100"/>
        <v>0</v>
      </c>
      <c r="AF1097" s="730">
        <f t="shared" si="2061"/>
        <v>0</v>
      </c>
      <c r="AG1097" s="187"/>
      <c r="AH1097" s="730"/>
      <c r="AI1097" s="22"/>
      <c r="AJ1097" s="22"/>
      <c r="AK1097" s="176"/>
      <c r="AL1097" s="684"/>
      <c r="AM1097" s="22"/>
      <c r="AN1097" s="22"/>
      <c r="AO1097" s="22"/>
      <c r="AP1097" s="684">
        <f t="shared" si="2101"/>
        <v>89732.670490000004</v>
      </c>
      <c r="AQ1097" s="684"/>
      <c r="AR1097" s="176">
        <f t="shared" si="2108"/>
        <v>89732.670490000004</v>
      </c>
      <c r="AS1097" s="730">
        <f t="shared" si="2064"/>
        <v>0.98263486713267811</v>
      </c>
      <c r="AT1097" s="176"/>
      <c r="AU1097" s="730"/>
      <c r="AV1097" s="684"/>
      <c r="AW1097" s="730"/>
      <c r="AX1097" s="176">
        <f>'[8]2 вариант'!$I$446</f>
        <v>89732.670490000004</v>
      </c>
      <c r="AY1097" s="695">
        <f t="shared" si="2107"/>
        <v>0.98263486713267811</v>
      </c>
      <c r="AZ1097" s="22"/>
      <c r="BA1097" s="22"/>
      <c r="BB1097" s="22"/>
      <c r="BC1097" s="465"/>
      <c r="BD1097" s="465"/>
      <c r="BE1097" s="465"/>
      <c r="BF1097" s="22"/>
      <c r="BG1097" s="22"/>
      <c r="BH1097" s="22"/>
      <c r="BI1097" s="22"/>
      <c r="BJ1097" s="465"/>
      <c r="BK1097" s="465"/>
      <c r="BL1097" s="465"/>
      <c r="BM1097" s="465"/>
      <c r="BN1097" s="466"/>
      <c r="BO1097" s="465"/>
      <c r="BP1097" s="465"/>
      <c r="BQ1097" s="465"/>
      <c r="BR1097" s="465"/>
      <c r="BS1097" s="465"/>
      <c r="BT1097" s="684"/>
      <c r="BU1097" s="684"/>
      <c r="BV1097" s="684"/>
      <c r="BW1097" s="684"/>
      <c r="BX1097" s="684"/>
      <c r="BY1097" s="22"/>
      <c r="BZ1097" s="22"/>
      <c r="CE1097" s="730"/>
    </row>
    <row r="1098" spans="2:83" s="322" customFormat="1" ht="192.75" customHeight="1" x14ac:dyDescent="0.25">
      <c r="B1098" s="655" t="s">
        <v>7</v>
      </c>
      <c r="C1098" s="113" t="s">
        <v>520</v>
      </c>
      <c r="D1098" s="166">
        <f t="shared" si="2099"/>
        <v>88000</v>
      </c>
      <c r="E1098" s="240"/>
      <c r="F1098" s="240"/>
      <c r="G1098" s="166">
        <f>G1101+G1104</f>
        <v>88000</v>
      </c>
      <c r="H1098" s="240"/>
      <c r="I1098" s="168"/>
      <c r="J1098" s="166">
        <f t="shared" si="2095"/>
        <v>-88000</v>
      </c>
      <c r="K1098" s="166">
        <f t="shared" si="2103"/>
        <v>0</v>
      </c>
      <c r="L1098" s="695">
        <f t="shared" si="2059"/>
        <v>0</v>
      </c>
      <c r="M1098" s="166">
        <f>M1105+M1106</f>
        <v>0</v>
      </c>
      <c r="N1098" s="683"/>
      <c r="O1098" s="62"/>
      <c r="P1098" s="41"/>
      <c r="Q1098" s="166">
        <f>Q1101+Q1104</f>
        <v>0</v>
      </c>
      <c r="R1098" s="695">
        <f t="shared" si="2075"/>
        <v>0</v>
      </c>
      <c r="S1098" s="62"/>
      <c r="T1098" s="41"/>
      <c r="U1098" s="62"/>
      <c r="V1098" s="462"/>
      <c r="W1098" s="161"/>
      <c r="X1098" s="161"/>
      <c r="Y1098" s="161"/>
      <c r="Z1098" s="161"/>
      <c r="AA1098" s="161"/>
      <c r="AB1098" s="161"/>
      <c r="AC1098" s="161"/>
      <c r="AD1098" s="593"/>
      <c r="AE1098" s="166">
        <f t="shared" si="2100"/>
        <v>0</v>
      </c>
      <c r="AF1098" s="695">
        <f t="shared" si="2061"/>
        <v>0</v>
      </c>
      <c r="AG1098" s="861"/>
      <c r="AH1098" s="695"/>
      <c r="AI1098" s="62"/>
      <c r="AJ1098" s="41"/>
      <c r="AK1098" s="166">
        <f>AK1101+AK1104</f>
        <v>0</v>
      </c>
      <c r="AL1098" s="695">
        <f>AK1098/D1098</f>
        <v>0</v>
      </c>
      <c r="AM1098" s="62"/>
      <c r="AN1098" s="41"/>
      <c r="AO1098" s="62"/>
      <c r="AP1098" s="653">
        <f t="shared" si="2101"/>
        <v>75443.235279999994</v>
      </c>
      <c r="AQ1098" s="683"/>
      <c r="AR1098" s="166">
        <f>AX1098</f>
        <v>75443.235279999994</v>
      </c>
      <c r="AS1098" s="695">
        <f t="shared" si="2064"/>
        <v>0.85730949181818172</v>
      </c>
      <c r="AT1098" s="166"/>
      <c r="AU1098" s="695"/>
      <c r="AV1098" s="62"/>
      <c r="AW1098" s="695"/>
      <c r="AX1098" s="166">
        <f>AX1101+AX1104</f>
        <v>75443.235279999994</v>
      </c>
      <c r="AY1098" s="695">
        <f>AX1098/D1098</f>
        <v>0.85730949181818172</v>
      </c>
      <c r="AZ1098" s="62"/>
      <c r="BA1098" s="41"/>
      <c r="BB1098" s="62"/>
      <c r="BC1098" s="161"/>
      <c r="BD1098" s="161"/>
      <c r="BE1098" s="161"/>
      <c r="BF1098" s="62"/>
      <c r="BG1098" s="62"/>
      <c r="BH1098" s="62"/>
      <c r="BI1098" s="62"/>
      <c r="BJ1098" s="161"/>
      <c r="BK1098" s="161"/>
      <c r="BL1098" s="161"/>
      <c r="BM1098" s="161"/>
      <c r="BN1098" s="462"/>
      <c r="BO1098" s="161"/>
      <c r="BP1098" s="161"/>
      <c r="BQ1098" s="161"/>
      <c r="BR1098" s="161"/>
      <c r="BS1098" s="161"/>
      <c r="BT1098" s="161"/>
      <c r="BU1098" s="161"/>
      <c r="BV1098" s="62"/>
      <c r="BW1098" s="62"/>
      <c r="BX1098" s="62"/>
      <c r="BY1098" s="62"/>
      <c r="BZ1098" s="62"/>
      <c r="CE1098" s="695"/>
    </row>
    <row r="1099" spans="2:83" s="322" customFormat="1" ht="52.5" customHeight="1" x14ac:dyDescent="0.25">
      <c r="B1099" s="655"/>
      <c r="C1099" s="249" t="s">
        <v>31</v>
      </c>
      <c r="D1099" s="166">
        <f t="shared" ref="D1099:D1104" si="2110">G1099</f>
        <v>46640</v>
      </c>
      <c r="E1099" s="240"/>
      <c r="F1099" s="240"/>
      <c r="G1099" s="166">
        <f>G1102+G1105</f>
        <v>46640</v>
      </c>
      <c r="H1099" s="240"/>
      <c r="I1099" s="168"/>
      <c r="J1099" s="166"/>
      <c r="K1099" s="166">
        <f>Q1099</f>
        <v>0</v>
      </c>
      <c r="L1099" s="695">
        <f t="shared" si="2059"/>
        <v>0</v>
      </c>
      <c r="M1099" s="166"/>
      <c r="N1099" s="913"/>
      <c r="O1099" s="62"/>
      <c r="P1099" s="41"/>
      <c r="Q1099" s="166">
        <f>Q1102+Q1105</f>
        <v>0</v>
      </c>
      <c r="R1099" s="695">
        <f t="shared" si="2075"/>
        <v>0</v>
      </c>
      <c r="S1099" s="62"/>
      <c r="T1099" s="41"/>
      <c r="U1099" s="62"/>
      <c r="V1099" s="462"/>
      <c r="W1099" s="161"/>
      <c r="X1099" s="161"/>
      <c r="Y1099" s="161"/>
      <c r="Z1099" s="161"/>
      <c r="AA1099" s="161"/>
      <c r="AB1099" s="161"/>
      <c r="AC1099" s="161"/>
      <c r="AD1099" s="593"/>
      <c r="AE1099" s="166">
        <f t="shared" si="2100"/>
        <v>0</v>
      </c>
      <c r="AF1099" s="695">
        <f t="shared" si="2061"/>
        <v>0</v>
      </c>
      <c r="AG1099" s="861"/>
      <c r="AH1099" s="695"/>
      <c r="AI1099" s="62"/>
      <c r="AJ1099" s="41"/>
      <c r="AK1099" s="166">
        <f>AK1102+AK1105</f>
        <v>0</v>
      </c>
      <c r="AL1099" s="695">
        <f t="shared" ref="AL1099:AL1106" si="2111">AK1099/D1099</f>
        <v>0</v>
      </c>
      <c r="AM1099" s="62"/>
      <c r="AN1099" s="41"/>
      <c r="AO1099" s="62"/>
      <c r="AP1099" s="913"/>
      <c r="AQ1099" s="913"/>
      <c r="AR1099" s="166">
        <f>AX1099</f>
        <v>39984.914700000001</v>
      </c>
      <c r="AS1099" s="695">
        <f t="shared" si="2064"/>
        <v>0.85730949185248717</v>
      </c>
      <c r="AT1099" s="166"/>
      <c r="AU1099" s="695"/>
      <c r="AV1099" s="62"/>
      <c r="AW1099" s="695"/>
      <c r="AX1099" s="166">
        <f>AX1102+AX1105</f>
        <v>39984.914700000001</v>
      </c>
      <c r="AY1099" s="695">
        <f t="shared" ref="AY1099:AY1106" si="2112">AX1099/D1099</f>
        <v>0.85730949185248717</v>
      </c>
      <c r="AZ1099" s="62"/>
      <c r="BA1099" s="41"/>
      <c r="BB1099" s="62"/>
      <c r="BC1099" s="161"/>
      <c r="BD1099" s="161"/>
      <c r="BE1099" s="161"/>
      <c r="BF1099" s="62"/>
      <c r="BG1099" s="62"/>
      <c r="BH1099" s="62"/>
      <c r="BI1099" s="62"/>
      <c r="BJ1099" s="161"/>
      <c r="BK1099" s="161"/>
      <c r="BL1099" s="161"/>
      <c r="BM1099" s="161"/>
      <c r="BN1099" s="462"/>
      <c r="BO1099" s="161"/>
      <c r="BP1099" s="161"/>
      <c r="BQ1099" s="161"/>
      <c r="BR1099" s="161"/>
      <c r="BS1099" s="161"/>
      <c r="BT1099" s="161"/>
      <c r="BU1099" s="161"/>
      <c r="BV1099" s="62"/>
      <c r="BW1099" s="62"/>
      <c r="BX1099" s="62"/>
      <c r="BY1099" s="62"/>
      <c r="BZ1099" s="62"/>
      <c r="CE1099" s="695"/>
    </row>
    <row r="1100" spans="2:83" s="23" customFormat="1" ht="43.5" customHeight="1" x14ac:dyDescent="0.25">
      <c r="B1100" s="464"/>
      <c r="C1100" s="251" t="s">
        <v>32</v>
      </c>
      <c r="D1100" s="176">
        <f t="shared" si="2110"/>
        <v>41360</v>
      </c>
      <c r="E1100" s="167"/>
      <c r="F1100" s="167"/>
      <c r="G1100" s="176">
        <f>G1103+G1106</f>
        <v>41360</v>
      </c>
      <c r="H1100" s="167"/>
      <c r="I1100" s="176"/>
      <c r="J1100" s="176"/>
      <c r="K1100" s="176">
        <f>Q1100</f>
        <v>0</v>
      </c>
      <c r="L1100" s="730">
        <f t="shared" si="2059"/>
        <v>0</v>
      </c>
      <c r="M1100" s="176"/>
      <c r="N1100" s="1008"/>
      <c r="O1100" s="22"/>
      <c r="P1100" s="22"/>
      <c r="Q1100" s="176">
        <f>Q1103+Q1106</f>
        <v>0</v>
      </c>
      <c r="R1100" s="730">
        <f t="shared" si="2075"/>
        <v>0</v>
      </c>
      <c r="S1100" s="22"/>
      <c r="T1100" s="22"/>
      <c r="U1100" s="22"/>
      <c r="V1100" s="918"/>
      <c r="W1100" s="465"/>
      <c r="X1100" s="465"/>
      <c r="Y1100" s="465"/>
      <c r="Z1100" s="465"/>
      <c r="AA1100" s="465"/>
      <c r="AB1100" s="465"/>
      <c r="AC1100" s="465"/>
      <c r="AD1100" s="465"/>
      <c r="AE1100" s="176">
        <f t="shared" si="2100"/>
        <v>0</v>
      </c>
      <c r="AF1100" s="730">
        <f t="shared" si="2061"/>
        <v>0</v>
      </c>
      <c r="AG1100" s="187"/>
      <c r="AH1100" s="730"/>
      <c r="AI1100" s="22"/>
      <c r="AJ1100" s="22"/>
      <c r="AK1100" s="176">
        <f>AK1103+AK1106</f>
        <v>0</v>
      </c>
      <c r="AL1100" s="730">
        <f t="shared" si="2111"/>
        <v>0</v>
      </c>
      <c r="AM1100" s="22"/>
      <c r="AN1100" s="22"/>
      <c r="AO1100" s="22"/>
      <c r="AP1100" s="1008"/>
      <c r="AQ1100" s="1008"/>
      <c r="AR1100" s="176">
        <f>AX1100</f>
        <v>35458.32058</v>
      </c>
      <c r="AS1100" s="730">
        <f t="shared" si="2064"/>
        <v>0.85730949177949711</v>
      </c>
      <c r="AT1100" s="176"/>
      <c r="AU1100" s="730"/>
      <c r="AV1100" s="22"/>
      <c r="AW1100" s="730"/>
      <c r="AX1100" s="176">
        <f>AX1103+AX1106</f>
        <v>35458.32058</v>
      </c>
      <c r="AY1100" s="730">
        <f t="shared" si="2112"/>
        <v>0.85730949177949711</v>
      </c>
      <c r="AZ1100" s="22"/>
      <c r="BA1100" s="22"/>
      <c r="BB1100" s="22"/>
      <c r="BC1100" s="465"/>
      <c r="BD1100" s="465"/>
      <c r="BE1100" s="465"/>
      <c r="BF1100" s="22"/>
      <c r="BG1100" s="22"/>
      <c r="BH1100" s="22"/>
      <c r="BI1100" s="22"/>
      <c r="BJ1100" s="465"/>
      <c r="BK1100" s="465"/>
      <c r="BL1100" s="465"/>
      <c r="BM1100" s="465"/>
      <c r="BN1100" s="918"/>
      <c r="BO1100" s="465"/>
      <c r="BP1100" s="465"/>
      <c r="BQ1100" s="465"/>
      <c r="BR1100" s="465"/>
      <c r="BS1100" s="465"/>
      <c r="BT1100" s="465"/>
      <c r="BU1100" s="465"/>
      <c r="BV1100" s="22"/>
      <c r="BW1100" s="22"/>
      <c r="BX1100" s="22"/>
      <c r="BY1100" s="22"/>
      <c r="BZ1100" s="22"/>
      <c r="CE1100" s="730"/>
    </row>
    <row r="1101" spans="2:83" s="322" customFormat="1" ht="54" hidden="1" customHeight="1" x14ac:dyDescent="0.25">
      <c r="B1101" s="655"/>
      <c r="C1101" s="113" t="s">
        <v>254</v>
      </c>
      <c r="D1101" s="166">
        <f t="shared" si="2110"/>
        <v>12556.764719999999</v>
      </c>
      <c r="E1101" s="240"/>
      <c r="F1101" s="240"/>
      <c r="G1101" s="166">
        <v>12556.764719999999</v>
      </c>
      <c r="H1101" s="240"/>
      <c r="I1101" s="168"/>
      <c r="J1101" s="166"/>
      <c r="K1101" s="166">
        <f>Q1101</f>
        <v>0</v>
      </c>
      <c r="L1101" s="695">
        <f t="shared" si="2059"/>
        <v>0</v>
      </c>
      <c r="M1101" s="166"/>
      <c r="N1101" s="913"/>
      <c r="O1101" s="62"/>
      <c r="P1101" s="41"/>
      <c r="Q1101" s="166">
        <v>0</v>
      </c>
      <c r="R1101" s="695">
        <f t="shared" si="2075"/>
        <v>0</v>
      </c>
      <c r="S1101" s="62"/>
      <c r="T1101" s="41"/>
      <c r="U1101" s="62"/>
      <c r="V1101" s="462"/>
      <c r="W1101" s="161"/>
      <c r="X1101" s="161"/>
      <c r="Y1101" s="161"/>
      <c r="Z1101" s="161"/>
      <c r="AA1101" s="161"/>
      <c r="AB1101" s="161"/>
      <c r="AC1101" s="161"/>
      <c r="AD1101" s="593"/>
      <c r="AE1101" s="166">
        <f t="shared" si="2100"/>
        <v>0</v>
      </c>
      <c r="AF1101" s="695">
        <f t="shared" si="2061"/>
        <v>0</v>
      </c>
      <c r="AG1101" s="861"/>
      <c r="AH1101" s="695"/>
      <c r="AI1101" s="62"/>
      <c r="AJ1101" s="41"/>
      <c r="AK1101" s="166">
        <f>AK1102+AK1103</f>
        <v>0</v>
      </c>
      <c r="AL1101" s="695">
        <f t="shared" si="2111"/>
        <v>0</v>
      </c>
      <c r="AM1101" s="62"/>
      <c r="AN1101" s="41"/>
      <c r="AO1101" s="62"/>
      <c r="AP1101" s="913"/>
      <c r="AQ1101" s="913"/>
      <c r="AR1101" s="166">
        <f>AX1101</f>
        <v>0</v>
      </c>
      <c r="AS1101" s="695">
        <f t="shared" si="2064"/>
        <v>0</v>
      </c>
      <c r="AT1101" s="166"/>
      <c r="AU1101" s="695"/>
      <c r="AV1101" s="62"/>
      <c r="AW1101" s="695"/>
      <c r="AX1101" s="166">
        <f>AX1102+AX1103</f>
        <v>0</v>
      </c>
      <c r="AY1101" s="695">
        <f t="shared" si="2112"/>
        <v>0</v>
      </c>
      <c r="AZ1101" s="62"/>
      <c r="BA1101" s="41"/>
      <c r="BB1101" s="62"/>
      <c r="BC1101" s="161"/>
      <c r="BD1101" s="161"/>
      <c r="BE1101" s="161"/>
      <c r="BF1101" s="62"/>
      <c r="BG1101" s="62"/>
      <c r="BH1101" s="62"/>
      <c r="BI1101" s="62"/>
      <c r="BJ1101" s="161"/>
      <c r="BK1101" s="161"/>
      <c r="BL1101" s="161"/>
      <c r="BM1101" s="161"/>
      <c r="BN1101" s="462"/>
      <c r="BO1101" s="161"/>
      <c r="BP1101" s="161"/>
      <c r="BQ1101" s="161"/>
      <c r="BR1101" s="161"/>
      <c r="BS1101" s="161"/>
      <c r="BT1101" s="161"/>
      <c r="BU1101" s="161"/>
      <c r="BV1101" s="62"/>
      <c r="BW1101" s="62"/>
      <c r="BX1101" s="62"/>
      <c r="BY1101" s="62"/>
      <c r="BZ1101" s="62"/>
      <c r="CE1101" s="695"/>
    </row>
    <row r="1102" spans="2:83" s="322" customFormat="1" ht="44.25" hidden="1" customHeight="1" x14ac:dyDescent="0.25">
      <c r="B1102" s="655"/>
      <c r="C1102" s="249" t="s">
        <v>31</v>
      </c>
      <c r="D1102" s="166">
        <f>'[8]2 вариант'!$C$457</f>
        <v>6655.0852999999997</v>
      </c>
      <c r="E1102" s="240"/>
      <c r="F1102" s="240"/>
      <c r="G1102" s="166">
        <f>'[7]2 вариант'!$C$457</f>
        <v>6655.0852999999997</v>
      </c>
      <c r="H1102" s="240"/>
      <c r="I1102" s="168"/>
      <c r="J1102" s="166"/>
      <c r="K1102" s="166">
        <f>Q1102</f>
        <v>0</v>
      </c>
      <c r="L1102" s="695">
        <f t="shared" si="2059"/>
        <v>0</v>
      </c>
      <c r="M1102" s="166"/>
      <c r="N1102" s="913"/>
      <c r="O1102" s="62"/>
      <c r="P1102" s="41"/>
      <c r="Q1102" s="166">
        <v>0</v>
      </c>
      <c r="R1102" s="695">
        <f t="shared" si="2075"/>
        <v>0</v>
      </c>
      <c r="S1102" s="62"/>
      <c r="T1102" s="41"/>
      <c r="U1102" s="62"/>
      <c r="V1102" s="462"/>
      <c r="W1102" s="161"/>
      <c r="X1102" s="161"/>
      <c r="Y1102" s="161"/>
      <c r="Z1102" s="161"/>
      <c r="AA1102" s="161"/>
      <c r="AB1102" s="161"/>
      <c r="AC1102" s="161"/>
      <c r="AD1102" s="593"/>
      <c r="AE1102" s="166">
        <f t="shared" si="2100"/>
        <v>0</v>
      </c>
      <c r="AF1102" s="695">
        <f t="shared" si="2061"/>
        <v>0</v>
      </c>
      <c r="AG1102" s="861"/>
      <c r="AH1102" s="695"/>
      <c r="AI1102" s="62"/>
      <c r="AJ1102" s="41"/>
      <c r="AK1102" s="166">
        <v>0</v>
      </c>
      <c r="AL1102" s="695">
        <f t="shared" si="2111"/>
        <v>0</v>
      </c>
      <c r="AM1102" s="62"/>
      <c r="AN1102" s="41"/>
      <c r="AO1102" s="62"/>
      <c r="AP1102" s="913"/>
      <c r="AQ1102" s="913"/>
      <c r="AR1102" s="166">
        <f t="shared" ref="AR1102:AR1104" si="2113">AX1102</f>
        <v>0</v>
      </c>
      <c r="AS1102" s="695">
        <f t="shared" si="2064"/>
        <v>0</v>
      </c>
      <c r="AT1102" s="166"/>
      <c r="AU1102" s="695"/>
      <c r="AV1102" s="62"/>
      <c r="AW1102" s="695"/>
      <c r="AX1102" s="166">
        <v>0</v>
      </c>
      <c r="AY1102" s="695">
        <f t="shared" si="2112"/>
        <v>0</v>
      </c>
      <c r="AZ1102" s="62"/>
      <c r="BA1102" s="41"/>
      <c r="BB1102" s="62"/>
      <c r="BC1102" s="161"/>
      <c r="BD1102" s="161"/>
      <c r="BE1102" s="161"/>
      <c r="BF1102" s="62"/>
      <c r="BG1102" s="62"/>
      <c r="BH1102" s="62"/>
      <c r="BI1102" s="62"/>
      <c r="BJ1102" s="161"/>
      <c r="BK1102" s="161"/>
      <c r="BL1102" s="161"/>
      <c r="BM1102" s="161"/>
      <c r="BN1102" s="462"/>
      <c r="BO1102" s="161"/>
      <c r="BP1102" s="161"/>
      <c r="BQ1102" s="161"/>
      <c r="BR1102" s="161"/>
      <c r="BS1102" s="161"/>
      <c r="BT1102" s="161"/>
      <c r="BU1102" s="161"/>
      <c r="BV1102" s="62"/>
      <c r="BW1102" s="62"/>
      <c r="BX1102" s="62"/>
      <c r="BY1102" s="62"/>
      <c r="BZ1102" s="62"/>
      <c r="CE1102" s="695"/>
    </row>
    <row r="1103" spans="2:83" s="23" customFormat="1" ht="52.5" hidden="1" customHeight="1" x14ac:dyDescent="0.25">
      <c r="B1103" s="464"/>
      <c r="C1103" s="251" t="s">
        <v>32</v>
      </c>
      <c r="D1103" s="176">
        <f>'[8]2 вариант'!$C$456</f>
        <v>5901.6794200000004</v>
      </c>
      <c r="E1103" s="167"/>
      <c r="F1103" s="167"/>
      <c r="G1103" s="176">
        <f>'[7]2 вариант'!$C$456</f>
        <v>5901.6794200000004</v>
      </c>
      <c r="H1103" s="167"/>
      <c r="I1103" s="176"/>
      <c r="J1103" s="176"/>
      <c r="K1103" s="176">
        <f>Q1103</f>
        <v>0</v>
      </c>
      <c r="L1103" s="730">
        <f t="shared" si="2059"/>
        <v>0</v>
      </c>
      <c r="M1103" s="176"/>
      <c r="N1103" s="1008"/>
      <c r="O1103" s="22"/>
      <c r="P1103" s="22"/>
      <c r="Q1103" s="176">
        <v>0</v>
      </c>
      <c r="R1103" s="730">
        <f t="shared" si="2075"/>
        <v>0</v>
      </c>
      <c r="S1103" s="22"/>
      <c r="T1103" s="22"/>
      <c r="U1103" s="22"/>
      <c r="V1103" s="918"/>
      <c r="W1103" s="465"/>
      <c r="X1103" s="465"/>
      <c r="Y1103" s="465"/>
      <c r="Z1103" s="465"/>
      <c r="AA1103" s="465"/>
      <c r="AB1103" s="465"/>
      <c r="AC1103" s="465"/>
      <c r="AD1103" s="465"/>
      <c r="AE1103" s="176">
        <f t="shared" si="2100"/>
        <v>0</v>
      </c>
      <c r="AF1103" s="730">
        <f t="shared" si="2061"/>
        <v>0</v>
      </c>
      <c r="AG1103" s="187"/>
      <c r="AH1103" s="730"/>
      <c r="AI1103" s="22"/>
      <c r="AJ1103" s="22"/>
      <c r="AK1103" s="176">
        <v>0</v>
      </c>
      <c r="AL1103" s="730">
        <f t="shared" si="2111"/>
        <v>0</v>
      </c>
      <c r="AM1103" s="22"/>
      <c r="AN1103" s="22"/>
      <c r="AO1103" s="22"/>
      <c r="AP1103" s="1008"/>
      <c r="AQ1103" s="1008"/>
      <c r="AR1103" s="176">
        <f t="shared" si="2113"/>
        <v>0</v>
      </c>
      <c r="AS1103" s="730">
        <f t="shared" si="2064"/>
        <v>0</v>
      </c>
      <c r="AT1103" s="176"/>
      <c r="AU1103" s="730"/>
      <c r="AV1103" s="22"/>
      <c r="AW1103" s="730"/>
      <c r="AX1103" s="176">
        <v>0</v>
      </c>
      <c r="AY1103" s="730">
        <f t="shared" si="2112"/>
        <v>0</v>
      </c>
      <c r="AZ1103" s="22"/>
      <c r="BA1103" s="22"/>
      <c r="BB1103" s="22"/>
      <c r="BC1103" s="465"/>
      <c r="BD1103" s="465"/>
      <c r="BE1103" s="465"/>
      <c r="BF1103" s="22"/>
      <c r="BG1103" s="22"/>
      <c r="BH1103" s="22"/>
      <c r="BI1103" s="22"/>
      <c r="BJ1103" s="465"/>
      <c r="BK1103" s="465"/>
      <c r="BL1103" s="465"/>
      <c r="BM1103" s="465"/>
      <c r="BN1103" s="918"/>
      <c r="BO1103" s="465"/>
      <c r="BP1103" s="465"/>
      <c r="BQ1103" s="465"/>
      <c r="BR1103" s="465"/>
      <c r="BS1103" s="465"/>
      <c r="BT1103" s="465"/>
      <c r="BU1103" s="465"/>
      <c r="BV1103" s="22"/>
      <c r="BW1103" s="22"/>
      <c r="BX1103" s="22"/>
      <c r="BY1103" s="22"/>
      <c r="BZ1103" s="22"/>
      <c r="CE1103" s="730"/>
    </row>
    <row r="1104" spans="2:83" s="322" customFormat="1" ht="39.75" hidden="1" customHeight="1" x14ac:dyDescent="0.25">
      <c r="B1104" s="655"/>
      <c r="C1104" s="113" t="s">
        <v>106</v>
      </c>
      <c r="D1104" s="166">
        <f t="shared" si="2110"/>
        <v>75443.235279999994</v>
      </c>
      <c r="E1104" s="240"/>
      <c r="F1104" s="240"/>
      <c r="G1104" s="166">
        <v>75443.235279999994</v>
      </c>
      <c r="H1104" s="240"/>
      <c r="I1104" s="168"/>
      <c r="J1104" s="166"/>
      <c r="K1104" s="166">
        <f t="shared" si="2103"/>
        <v>0</v>
      </c>
      <c r="L1104" s="695">
        <f t="shared" si="2059"/>
        <v>0</v>
      </c>
      <c r="M1104" s="166"/>
      <c r="N1104" s="683"/>
      <c r="O1104" s="62"/>
      <c r="P1104" s="41"/>
      <c r="Q1104" s="166">
        <f>Q1105+Q1106</f>
        <v>0</v>
      </c>
      <c r="R1104" s="695">
        <f t="shared" si="2075"/>
        <v>0</v>
      </c>
      <c r="S1104" s="62"/>
      <c r="T1104" s="41"/>
      <c r="U1104" s="62"/>
      <c r="V1104" s="462"/>
      <c r="W1104" s="161"/>
      <c r="X1104" s="161"/>
      <c r="Y1104" s="161"/>
      <c r="Z1104" s="161"/>
      <c r="AA1104" s="161"/>
      <c r="AB1104" s="161"/>
      <c r="AC1104" s="161"/>
      <c r="AD1104" s="593"/>
      <c r="AE1104" s="166">
        <f t="shared" si="2100"/>
        <v>0</v>
      </c>
      <c r="AF1104" s="695">
        <f t="shared" si="2061"/>
        <v>0</v>
      </c>
      <c r="AG1104" s="861"/>
      <c r="AH1104" s="695"/>
      <c r="AI1104" s="62"/>
      <c r="AJ1104" s="41"/>
      <c r="AK1104" s="166">
        <f>AK1105+AK1106</f>
        <v>0</v>
      </c>
      <c r="AL1104" s="695">
        <f t="shared" si="2111"/>
        <v>0</v>
      </c>
      <c r="AM1104" s="62"/>
      <c r="AN1104" s="41"/>
      <c r="AO1104" s="62"/>
      <c r="AP1104" s="683"/>
      <c r="AQ1104" s="683"/>
      <c r="AR1104" s="166">
        <f t="shared" si="2113"/>
        <v>75443.235279999994</v>
      </c>
      <c r="AS1104" s="695">
        <f t="shared" si="2064"/>
        <v>1</v>
      </c>
      <c r="AT1104" s="166"/>
      <c r="AU1104" s="695"/>
      <c r="AV1104" s="62"/>
      <c r="AW1104" s="695"/>
      <c r="AX1104" s="166">
        <f>AX1105+AX1106</f>
        <v>75443.235279999994</v>
      </c>
      <c r="AY1104" s="695">
        <f t="shared" si="2112"/>
        <v>1</v>
      </c>
      <c r="AZ1104" s="62"/>
      <c r="BA1104" s="41"/>
      <c r="BB1104" s="62"/>
      <c r="BC1104" s="161"/>
      <c r="BD1104" s="161"/>
      <c r="BE1104" s="161"/>
      <c r="BF1104" s="62"/>
      <c r="BG1104" s="62"/>
      <c r="BH1104" s="62"/>
      <c r="BI1104" s="62"/>
      <c r="BJ1104" s="161"/>
      <c r="BK1104" s="161"/>
      <c r="BL1104" s="161"/>
      <c r="BM1104" s="161"/>
      <c r="BN1104" s="462"/>
      <c r="BO1104" s="161"/>
      <c r="BP1104" s="161"/>
      <c r="BQ1104" s="161"/>
      <c r="BR1104" s="161"/>
      <c r="BS1104" s="161"/>
      <c r="BT1104" s="161"/>
      <c r="BU1104" s="161"/>
      <c r="BV1104" s="62"/>
      <c r="BW1104" s="62"/>
      <c r="BX1104" s="62"/>
      <c r="BY1104" s="62"/>
      <c r="BZ1104" s="62"/>
      <c r="CE1104" s="695"/>
    </row>
    <row r="1105" spans="2:83" s="42" customFormat="1" ht="55.5" hidden="1" customHeight="1" x14ac:dyDescent="0.25">
      <c r="B1105" s="655"/>
      <c r="C1105" s="249" t="s">
        <v>31</v>
      </c>
      <c r="D1105" s="166">
        <f>'[8]2 вариант'!$C$454</f>
        <v>39984.914700000001</v>
      </c>
      <c r="E1105" s="834"/>
      <c r="F1105" s="834"/>
      <c r="G1105" s="166">
        <f>'[7]2 вариант'!$C$454</f>
        <v>39984.914700000001</v>
      </c>
      <c r="H1105" s="834"/>
      <c r="I1105" s="166"/>
      <c r="J1105" s="166">
        <f t="shared" si="2095"/>
        <v>-39984.914700000001</v>
      </c>
      <c r="K1105" s="166">
        <f t="shared" si="2103"/>
        <v>0</v>
      </c>
      <c r="L1105" s="695">
        <f t="shared" si="2059"/>
        <v>0</v>
      </c>
      <c r="M1105" s="166"/>
      <c r="N1105" s="683"/>
      <c r="O1105" s="653"/>
      <c r="P1105" s="683"/>
      <c r="Q1105" s="166">
        <v>0</v>
      </c>
      <c r="R1105" s="695">
        <f t="shared" si="2075"/>
        <v>0</v>
      </c>
      <c r="S1105" s="41"/>
      <c r="T1105" s="41"/>
      <c r="U1105" s="41"/>
      <c r="V1105" s="656"/>
      <c r="W1105" s="593"/>
      <c r="X1105" s="593"/>
      <c r="Y1105" s="593"/>
      <c r="Z1105" s="593"/>
      <c r="AA1105" s="593"/>
      <c r="AB1105" s="593"/>
      <c r="AC1105" s="593"/>
      <c r="AD1105" s="593"/>
      <c r="AE1105" s="166">
        <f t="shared" si="2100"/>
        <v>0</v>
      </c>
      <c r="AF1105" s="695">
        <f t="shared" si="2061"/>
        <v>0</v>
      </c>
      <c r="AG1105" s="258"/>
      <c r="AH1105" s="695"/>
      <c r="AI1105" s="41"/>
      <c r="AJ1105" s="41"/>
      <c r="AK1105" s="166">
        <v>0</v>
      </c>
      <c r="AL1105" s="695">
        <f t="shared" si="2111"/>
        <v>0</v>
      </c>
      <c r="AM1105" s="41"/>
      <c r="AN1105" s="41"/>
      <c r="AO1105" s="41"/>
      <c r="AP1105" s="653">
        <f t="shared" si="2101"/>
        <v>0</v>
      </c>
      <c r="AQ1105" s="683"/>
      <c r="AR1105" s="166">
        <f t="shared" si="2097"/>
        <v>0</v>
      </c>
      <c r="AS1105" s="695">
        <f t="shared" si="2064"/>
        <v>0</v>
      </c>
      <c r="AT1105" s="166"/>
      <c r="AU1105" s="695"/>
      <c r="AV1105" s="653"/>
      <c r="AW1105" s="695"/>
      <c r="AX1105" s="166">
        <f>'[8]2 вариант'!$I$454</f>
        <v>39984.914700000001</v>
      </c>
      <c r="AY1105" s="695">
        <f t="shared" si="2112"/>
        <v>1</v>
      </c>
      <c r="AZ1105" s="41"/>
      <c r="BA1105" s="41"/>
      <c r="BB1105" s="41"/>
      <c r="BC1105" s="593"/>
      <c r="BD1105" s="593"/>
      <c r="BE1105" s="593"/>
      <c r="BF1105" s="41"/>
      <c r="BG1105" s="41"/>
      <c r="BH1105" s="41"/>
      <c r="BI1105" s="41"/>
      <c r="BJ1105" s="593"/>
      <c r="BK1105" s="593"/>
      <c r="BL1105" s="593"/>
      <c r="BM1105" s="593"/>
      <c r="BN1105" s="656"/>
      <c r="BO1105" s="593"/>
      <c r="BP1105" s="593"/>
      <c r="BQ1105" s="593"/>
      <c r="BR1105" s="593"/>
      <c r="BS1105" s="593"/>
      <c r="BT1105" s="653"/>
      <c r="BU1105" s="653"/>
      <c r="BV1105" s="653"/>
      <c r="BW1105" s="653"/>
      <c r="BX1105" s="653"/>
      <c r="BY1105" s="41"/>
      <c r="BZ1105" s="41"/>
      <c r="CE1105" s="695"/>
    </row>
    <row r="1106" spans="2:83" s="23" customFormat="1" ht="55.5" hidden="1" customHeight="1" x14ac:dyDescent="0.25">
      <c r="B1106" s="464"/>
      <c r="C1106" s="251" t="s">
        <v>32</v>
      </c>
      <c r="D1106" s="176">
        <f>'[8]2 вариант'!$C$453</f>
        <v>35458.32058</v>
      </c>
      <c r="E1106" s="167"/>
      <c r="F1106" s="167"/>
      <c r="G1106" s="176">
        <f>'[7]2 вариант'!$C$453</f>
        <v>35458.32058</v>
      </c>
      <c r="H1106" s="167"/>
      <c r="I1106" s="176"/>
      <c r="J1106" s="176">
        <f t="shared" si="2095"/>
        <v>-35458.32058</v>
      </c>
      <c r="K1106" s="176">
        <f t="shared" si="2103"/>
        <v>0</v>
      </c>
      <c r="L1106" s="730">
        <f t="shared" si="2059"/>
        <v>0</v>
      </c>
      <c r="M1106" s="176"/>
      <c r="N1106" s="1008"/>
      <c r="O1106" s="1008"/>
      <c r="P1106" s="1008"/>
      <c r="Q1106" s="176">
        <v>0</v>
      </c>
      <c r="R1106" s="730">
        <f t="shared" si="2075"/>
        <v>0</v>
      </c>
      <c r="S1106" s="22"/>
      <c r="T1106" s="22"/>
      <c r="U1106" s="22"/>
      <c r="V1106" s="466"/>
      <c r="W1106" s="465"/>
      <c r="X1106" s="465"/>
      <c r="Y1106" s="465"/>
      <c r="Z1106" s="465"/>
      <c r="AA1106" s="465"/>
      <c r="AB1106" s="465"/>
      <c r="AC1106" s="465"/>
      <c r="AD1106" s="465"/>
      <c r="AE1106" s="176">
        <f t="shared" si="2100"/>
        <v>0</v>
      </c>
      <c r="AF1106" s="730">
        <f t="shared" si="2061"/>
        <v>0</v>
      </c>
      <c r="AG1106" s="187"/>
      <c r="AH1106" s="730"/>
      <c r="AI1106" s="22"/>
      <c r="AJ1106" s="22"/>
      <c r="AK1106" s="176">
        <v>0</v>
      </c>
      <c r="AL1106" s="730">
        <f t="shared" si="2111"/>
        <v>0</v>
      </c>
      <c r="AM1106" s="22"/>
      <c r="AN1106" s="22"/>
      <c r="AO1106" s="22"/>
      <c r="AP1106" s="1008">
        <f t="shared" si="2101"/>
        <v>0</v>
      </c>
      <c r="AQ1106" s="1008"/>
      <c r="AR1106" s="176">
        <f t="shared" si="2097"/>
        <v>0</v>
      </c>
      <c r="AS1106" s="730">
        <f t="shared" si="2064"/>
        <v>0</v>
      </c>
      <c r="AT1106" s="176"/>
      <c r="AU1106" s="730"/>
      <c r="AV1106" s="1008"/>
      <c r="AW1106" s="730"/>
      <c r="AX1106" s="176">
        <f>'[8]2 вариант'!$I$453</f>
        <v>35458.32058</v>
      </c>
      <c r="AY1106" s="730">
        <f t="shared" si="2112"/>
        <v>1</v>
      </c>
      <c r="AZ1106" s="22"/>
      <c r="BA1106" s="22"/>
      <c r="BB1106" s="22"/>
      <c r="BC1106" s="465"/>
      <c r="BD1106" s="465"/>
      <c r="BE1106" s="465"/>
      <c r="BF1106" s="22"/>
      <c r="BG1106" s="22"/>
      <c r="BH1106" s="22"/>
      <c r="BI1106" s="22"/>
      <c r="BJ1106" s="465"/>
      <c r="BK1106" s="465"/>
      <c r="BL1106" s="465"/>
      <c r="BM1106" s="465"/>
      <c r="BN1106" s="466"/>
      <c r="BO1106" s="465"/>
      <c r="BP1106" s="465"/>
      <c r="BQ1106" s="465"/>
      <c r="BR1106" s="465"/>
      <c r="BS1106" s="465"/>
      <c r="BT1106" s="1008"/>
      <c r="BU1106" s="1008"/>
      <c r="BV1106" s="1008"/>
      <c r="BW1106" s="1008"/>
      <c r="BX1106" s="1008"/>
      <c r="BY1106" s="22"/>
      <c r="BZ1106" s="22"/>
      <c r="CE1106" s="730"/>
    </row>
    <row r="1107" spans="2:83" s="385" customFormat="1" ht="85.5" customHeight="1" x14ac:dyDescent="0.25">
      <c r="B1107" s="765"/>
      <c r="C1107" s="766" t="s">
        <v>473</v>
      </c>
      <c r="D1107" s="891">
        <f>E1107+G1107+H1107+I1107</f>
        <v>488000</v>
      </c>
      <c r="E1107" s="891">
        <f>E1108+E1109</f>
        <v>0</v>
      </c>
      <c r="F1107" s="891"/>
      <c r="G1107" s="891">
        <f t="shared" ref="G1107" si="2114">G1108+G1109</f>
        <v>488000</v>
      </c>
      <c r="H1107" s="891"/>
      <c r="I1107" s="891"/>
      <c r="J1107" s="891">
        <v>0</v>
      </c>
      <c r="K1107" s="891">
        <f>M1107+Q1107+S1107+U1107</f>
        <v>0</v>
      </c>
      <c r="L1107" s="762">
        <f t="shared" si="2059"/>
        <v>0</v>
      </c>
      <c r="M1107" s="891">
        <f>M1108+M1109</f>
        <v>0</v>
      </c>
      <c r="N1107" s="762" t="e">
        <f>M1107/E1107</f>
        <v>#DIV/0!</v>
      </c>
      <c r="O1107" s="767"/>
      <c r="P1107" s="696"/>
      <c r="Q1107" s="891">
        <f t="shared" ref="Q1107" si="2115">Q1108+Q1109</f>
        <v>0</v>
      </c>
      <c r="R1107" s="762">
        <f t="shared" si="2075"/>
        <v>0</v>
      </c>
      <c r="S1107" s="767">
        <f t="shared" ref="S1107:U1107" si="2116">S1108+S1109</f>
        <v>0</v>
      </c>
      <c r="T1107" s="696"/>
      <c r="U1107" s="767">
        <f t="shared" si="2116"/>
        <v>0</v>
      </c>
      <c r="V1107" s="767"/>
      <c r="W1107" s="767"/>
      <c r="X1107" s="767"/>
      <c r="Y1107" s="767"/>
      <c r="Z1107" s="767"/>
      <c r="AA1107" s="767"/>
      <c r="AB1107" s="767"/>
      <c r="AC1107" s="767"/>
      <c r="AD1107" s="696"/>
      <c r="AE1107" s="891">
        <f>AG1107+AK1107+AM1107+AO1107</f>
        <v>0</v>
      </c>
      <c r="AF1107" s="762">
        <f t="shared" si="2061"/>
        <v>0</v>
      </c>
      <c r="AG1107" s="891">
        <f>AG1108+AG1109</f>
        <v>0</v>
      </c>
      <c r="AH1107" s="762" t="e">
        <f t="shared" si="2062"/>
        <v>#DIV/0!</v>
      </c>
      <c r="AI1107" s="767"/>
      <c r="AJ1107" s="696"/>
      <c r="AK1107" s="767">
        <f t="shared" ref="AK1107" si="2117">AK1108+AK1109</f>
        <v>0</v>
      </c>
      <c r="AL1107" s="762">
        <f>AK1107/G1107</f>
        <v>0</v>
      </c>
      <c r="AM1107" s="767">
        <f t="shared" ref="AM1107:AO1107" si="2118">AM1108+AM1109</f>
        <v>0</v>
      </c>
      <c r="AN1107" s="696"/>
      <c r="AO1107" s="767">
        <f t="shared" si="2118"/>
        <v>0</v>
      </c>
      <c r="AP1107" s="767">
        <f>AR1107-AE1107</f>
        <v>321520.21984000003</v>
      </c>
      <c r="AQ1107" s="696"/>
      <c r="AR1107" s="891">
        <f>AT1107+AX1107+AZ1107+BB1107</f>
        <v>321520.21984000003</v>
      </c>
      <c r="AS1107" s="762">
        <f t="shared" si="2064"/>
        <v>0.65885290950819675</v>
      </c>
      <c r="AT1107" s="891">
        <f>AT1108+AT1109</f>
        <v>0</v>
      </c>
      <c r="AU1107" s="762" t="e">
        <f t="shared" si="2065"/>
        <v>#DIV/0!</v>
      </c>
      <c r="AV1107" s="767"/>
      <c r="AW1107" s="762"/>
      <c r="AX1107" s="891">
        <f t="shared" ref="AX1107" si="2119">AX1108+AX1109</f>
        <v>321520.21984000003</v>
      </c>
      <c r="AY1107" s="762">
        <f t="shared" ref="AY1107:AY1109" si="2120">AX1107/G1107</f>
        <v>0.65885290950819675</v>
      </c>
      <c r="AZ1107" s="767"/>
      <c r="BA1107" s="696"/>
      <c r="BB1107" s="767"/>
      <c r="BC1107" s="767"/>
      <c r="BD1107" s="767"/>
      <c r="BE1107" s="767"/>
      <c r="BF1107" s="767"/>
      <c r="BG1107" s="767"/>
      <c r="BH1107" s="767"/>
      <c r="BI1107" s="767"/>
      <c r="BJ1107" s="767"/>
      <c r="BK1107" s="767"/>
      <c r="BL1107" s="767"/>
      <c r="BM1107" s="767"/>
      <c r="BN1107" s="767"/>
      <c r="BO1107" s="767"/>
      <c r="BP1107" s="767"/>
      <c r="BQ1107" s="767"/>
      <c r="BR1107" s="767"/>
      <c r="BS1107" s="767"/>
      <c r="BT1107" s="767"/>
      <c r="BU1107" s="767"/>
      <c r="BV1107" s="767"/>
      <c r="BW1107" s="767"/>
      <c r="BX1107" s="767"/>
      <c r="BY1107" s="767"/>
      <c r="BZ1107" s="767"/>
      <c r="CA1107" s="768"/>
      <c r="CB1107" s="768"/>
      <c r="CC1107" s="768"/>
      <c r="CD1107" s="768"/>
      <c r="CE1107" s="762"/>
    </row>
    <row r="1108" spans="2:83" s="76" customFormat="1" ht="55.5" customHeight="1" x14ac:dyDescent="0.25">
      <c r="B1108" s="159"/>
      <c r="C1108" s="249" t="s">
        <v>31</v>
      </c>
      <c r="D1108" s="166">
        <f>E1108+G1108+H1108+I1108</f>
        <v>258640</v>
      </c>
      <c r="E1108" s="166">
        <f>E1049+E1066</f>
        <v>0</v>
      </c>
      <c r="F1108" s="166"/>
      <c r="G1108" s="166">
        <f>G1066</f>
        <v>258640</v>
      </c>
      <c r="H1108" s="166"/>
      <c r="I1108" s="166"/>
      <c r="J1108" s="166">
        <f>K1108-D1108</f>
        <v>-258640</v>
      </c>
      <c r="K1108" s="166">
        <f>M1108+Q1108+S1108+U1108</f>
        <v>0</v>
      </c>
      <c r="L1108" s="695">
        <f t="shared" si="2059"/>
        <v>0</v>
      </c>
      <c r="M1108" s="166">
        <f>M1066</f>
        <v>0</v>
      </c>
      <c r="N1108" s="695" t="e">
        <f t="shared" ref="N1108:N1109" si="2121">M1108/E1108</f>
        <v>#DIV/0!</v>
      </c>
      <c r="O1108" s="648"/>
      <c r="P1108" s="683"/>
      <c r="Q1108" s="166">
        <f>Q1066</f>
        <v>0</v>
      </c>
      <c r="R1108" s="695">
        <f t="shared" si="2075"/>
        <v>0</v>
      </c>
      <c r="S1108" s="648">
        <f>S1049+S1066</f>
        <v>0</v>
      </c>
      <c r="T1108" s="683"/>
      <c r="U1108" s="648">
        <f>U1049+U1066</f>
        <v>0</v>
      </c>
      <c r="V1108" s="106"/>
      <c r="W1108" s="106"/>
      <c r="X1108" s="106"/>
      <c r="Y1108" s="106"/>
      <c r="Z1108" s="106"/>
      <c r="AA1108" s="106"/>
      <c r="AB1108" s="106"/>
      <c r="AC1108" s="106"/>
      <c r="AD1108" s="106"/>
      <c r="AE1108" s="166">
        <f>AG1108+AK1108+AM1108+AO1108</f>
        <v>0</v>
      </c>
      <c r="AF1108" s="695">
        <f t="shared" si="2061"/>
        <v>0</v>
      </c>
      <c r="AG1108" s="166">
        <f>AG1049+AG1066</f>
        <v>0</v>
      </c>
      <c r="AH1108" s="695" t="e">
        <f t="shared" si="2062"/>
        <v>#DIV/0!</v>
      </c>
      <c r="AI1108" s="648"/>
      <c r="AJ1108" s="683"/>
      <c r="AK1108" s="674">
        <f>AK1066</f>
        <v>0</v>
      </c>
      <c r="AL1108" s="695">
        <f t="shared" ref="AL1108:AL1109" si="2122">AK1108/G1108</f>
        <v>0</v>
      </c>
      <c r="AM1108" s="648">
        <f>AM1049+AM1066</f>
        <v>0</v>
      </c>
      <c r="AN1108" s="683"/>
      <c r="AO1108" s="648">
        <f>AO1064</f>
        <v>0</v>
      </c>
      <c r="AP1108" s="648">
        <f>AR1108-AE1108</f>
        <v>170405.71651</v>
      </c>
      <c r="AQ1108" s="683"/>
      <c r="AR1108" s="166">
        <f>AT1108+AX1108+AZ1108+BB1108</f>
        <v>170405.71651</v>
      </c>
      <c r="AS1108" s="695">
        <f t="shared" si="2064"/>
        <v>0.6588529094880915</v>
      </c>
      <c r="AT1108" s="166">
        <f>AT1066</f>
        <v>0</v>
      </c>
      <c r="AU1108" s="695" t="e">
        <f t="shared" si="2065"/>
        <v>#DIV/0!</v>
      </c>
      <c r="AV1108" s="648"/>
      <c r="AW1108" s="695"/>
      <c r="AX1108" s="166">
        <f>AX1066</f>
        <v>170405.71651</v>
      </c>
      <c r="AY1108" s="695">
        <f t="shared" si="2120"/>
        <v>0.6588529094880915</v>
      </c>
      <c r="AZ1108" s="648"/>
      <c r="BA1108" s="683"/>
      <c r="BB1108" s="648"/>
      <c r="BC1108" s="106"/>
      <c r="BD1108" s="106"/>
      <c r="BE1108" s="648"/>
      <c r="BF1108" s="648"/>
      <c r="BG1108" s="648"/>
      <c r="BH1108" s="648"/>
      <c r="BI1108" s="648"/>
      <c r="BJ1108" s="106"/>
      <c r="BK1108" s="106"/>
      <c r="BL1108" s="106"/>
      <c r="BM1108" s="106"/>
      <c r="BN1108" s="648"/>
      <c r="BO1108" s="674"/>
      <c r="BP1108" s="106"/>
      <c r="BQ1108" s="106"/>
      <c r="BR1108" s="106"/>
      <c r="BS1108" s="106"/>
      <c r="BT1108" s="648"/>
      <c r="BU1108" s="648"/>
      <c r="BV1108" s="648"/>
      <c r="BW1108" s="648"/>
      <c r="BX1108" s="648"/>
      <c r="BY1108" s="648"/>
      <c r="BZ1108" s="648"/>
      <c r="CE1108" s="695"/>
    </row>
    <row r="1109" spans="2:83" s="74" customFormat="1" ht="55.5" customHeight="1" x14ac:dyDescent="0.25">
      <c r="B1109" s="464"/>
      <c r="C1109" s="251" t="s">
        <v>32</v>
      </c>
      <c r="D1109" s="176">
        <f>E1109+G1109+H1109+I1109</f>
        <v>229360</v>
      </c>
      <c r="E1109" s="176">
        <f>E1067</f>
        <v>0</v>
      </c>
      <c r="F1109" s="176"/>
      <c r="G1109" s="176">
        <f>G1067</f>
        <v>229360</v>
      </c>
      <c r="H1109" s="176"/>
      <c r="I1109" s="176"/>
      <c r="J1109" s="187">
        <f>K1109-D1109</f>
        <v>-229360</v>
      </c>
      <c r="K1109" s="176">
        <f>M1109+Q1109+S1109+U1109</f>
        <v>0</v>
      </c>
      <c r="L1109" s="695">
        <f t="shared" si="2059"/>
        <v>0</v>
      </c>
      <c r="M1109" s="176">
        <f>M1067</f>
        <v>0</v>
      </c>
      <c r="N1109" s="695" t="e">
        <f t="shared" si="2121"/>
        <v>#DIV/0!</v>
      </c>
      <c r="O1109" s="649"/>
      <c r="P1109" s="683"/>
      <c r="Q1109" s="176">
        <f>Q1067</f>
        <v>0</v>
      </c>
      <c r="R1109" s="695">
        <f t="shared" si="2075"/>
        <v>0</v>
      </c>
      <c r="S1109" s="649">
        <f>S1050</f>
        <v>0</v>
      </c>
      <c r="T1109" s="683"/>
      <c r="U1109" s="649">
        <f>U1050</f>
        <v>0</v>
      </c>
      <c r="V1109" s="466"/>
      <c r="W1109" s="22"/>
      <c r="X1109" s="22"/>
      <c r="Y1109" s="22"/>
      <c r="Z1109" s="22"/>
      <c r="AA1109" s="22"/>
      <c r="AB1109" s="22"/>
      <c r="AC1109" s="22"/>
      <c r="AD1109" s="41"/>
      <c r="AE1109" s="176">
        <f>AG1109+AK1109+AM1109+AO1109</f>
        <v>0</v>
      </c>
      <c r="AF1109" s="730">
        <f t="shared" si="2061"/>
        <v>0</v>
      </c>
      <c r="AG1109" s="166">
        <f>AG1050+AG1067</f>
        <v>0</v>
      </c>
      <c r="AH1109" s="695" t="e">
        <f t="shared" si="2062"/>
        <v>#DIV/0!</v>
      </c>
      <c r="AI1109" s="649"/>
      <c r="AJ1109" s="683"/>
      <c r="AK1109" s="677">
        <f>AK1067</f>
        <v>0</v>
      </c>
      <c r="AL1109" s="730">
        <f t="shared" si="2122"/>
        <v>0</v>
      </c>
      <c r="AM1109" s="649">
        <f>AM1050</f>
        <v>0</v>
      </c>
      <c r="AN1109" s="683"/>
      <c r="AO1109" s="649"/>
      <c r="AP1109" s="649">
        <f>AR1109-AE1109</f>
        <v>151114.50333000001</v>
      </c>
      <c r="AQ1109" s="683"/>
      <c r="AR1109" s="176">
        <f>AT1109+AX1109+AZ1109+BB1109</f>
        <v>151114.50333000001</v>
      </c>
      <c r="AS1109" s="695">
        <f t="shared" si="2064"/>
        <v>0.6588529095308685</v>
      </c>
      <c r="AT1109" s="176">
        <f>AT1067</f>
        <v>0</v>
      </c>
      <c r="AU1109" s="695" t="e">
        <f t="shared" si="2065"/>
        <v>#DIV/0!</v>
      </c>
      <c r="AV1109" s="649"/>
      <c r="AW1109" s="695"/>
      <c r="AX1109" s="176">
        <f>AX1067</f>
        <v>151114.50333000001</v>
      </c>
      <c r="AY1109" s="695">
        <f t="shared" si="2120"/>
        <v>0.6588529095308685</v>
      </c>
      <c r="AZ1109" s="649"/>
      <c r="BA1109" s="683"/>
      <c r="BB1109" s="649"/>
      <c r="BC1109" s="22"/>
      <c r="BD1109" s="22"/>
      <c r="BE1109" s="649"/>
      <c r="BF1109" s="649"/>
      <c r="BG1109" s="649"/>
      <c r="BH1109" s="649"/>
      <c r="BI1109" s="649"/>
      <c r="BJ1109" s="465"/>
      <c r="BK1109" s="465"/>
      <c r="BL1109" s="465"/>
      <c r="BM1109" s="465"/>
      <c r="BN1109" s="649"/>
      <c r="BO1109" s="677"/>
      <c r="BP1109" s="465"/>
      <c r="BQ1109" s="465"/>
      <c r="BR1109" s="465"/>
      <c r="BS1109" s="465"/>
      <c r="BT1109" s="649"/>
      <c r="BU1109" s="649"/>
      <c r="BV1109" s="649"/>
      <c r="BW1109" s="649"/>
      <c r="BX1109" s="649"/>
      <c r="BY1109" s="649"/>
      <c r="BZ1109" s="649"/>
      <c r="CE1109" s="695"/>
    </row>
    <row r="1110" spans="2:83" s="76" customFormat="1" ht="55.5" hidden="1" customHeight="1" x14ac:dyDescent="0.25">
      <c r="B1110" s="159"/>
      <c r="C1110" s="113"/>
      <c r="D1110" s="648"/>
      <c r="E1110" s="648"/>
      <c r="F1110" s="648"/>
      <c r="G1110" s="648"/>
      <c r="H1110" s="648"/>
      <c r="I1110" s="648"/>
      <c r="J1110" s="648"/>
      <c r="K1110" s="648"/>
      <c r="L1110" s="683"/>
      <c r="M1110" s="861"/>
      <c r="N1110" s="41"/>
      <c r="O1110" s="62"/>
      <c r="P1110" s="41"/>
      <c r="Q1110" s="62"/>
      <c r="R1110" s="41"/>
      <c r="S1110" s="62"/>
      <c r="T1110" s="41"/>
      <c r="U1110" s="62"/>
      <c r="V1110" s="154"/>
      <c r="W1110" s="161"/>
      <c r="X1110" s="161"/>
      <c r="Y1110" s="161"/>
      <c r="Z1110" s="161"/>
      <c r="AA1110" s="161"/>
      <c r="AB1110" s="161"/>
      <c r="AC1110" s="161"/>
      <c r="AD1110" s="593"/>
      <c r="AE1110" s="861"/>
      <c r="AF1110" s="593"/>
      <c r="AG1110" s="861"/>
      <c r="AH1110" s="41"/>
      <c r="AI1110" s="62"/>
      <c r="AJ1110" s="41"/>
      <c r="AK1110" s="62"/>
      <c r="AL1110" s="41"/>
      <c r="AM1110" s="62"/>
      <c r="AN1110" s="41"/>
      <c r="AO1110" s="62"/>
      <c r="AP1110" s="161"/>
      <c r="AQ1110" s="593"/>
      <c r="AR1110" s="161"/>
      <c r="AS1110" s="593"/>
      <c r="AT1110" s="861"/>
      <c r="AU1110" s="41"/>
      <c r="AV1110" s="62"/>
      <c r="AW1110" s="41"/>
      <c r="AX1110" s="861"/>
      <c r="AY1110" s="41"/>
      <c r="AZ1110" s="62"/>
      <c r="BA1110" s="41"/>
      <c r="BB1110" s="62"/>
      <c r="BC1110" s="161"/>
      <c r="BD1110" s="161"/>
      <c r="BE1110" s="161"/>
      <c r="BF1110" s="62"/>
      <c r="BG1110" s="62"/>
      <c r="BH1110" s="62"/>
      <c r="BI1110" s="62"/>
      <c r="BJ1110" s="161"/>
      <c r="BK1110" s="161"/>
      <c r="BL1110" s="161"/>
      <c r="BM1110" s="161"/>
      <c r="BN1110" s="154"/>
      <c r="BO1110" s="161"/>
      <c r="BP1110" s="161"/>
      <c r="BQ1110" s="161"/>
      <c r="BR1110" s="161"/>
      <c r="BS1110" s="161"/>
      <c r="BT1110" s="161"/>
      <c r="BU1110" s="161"/>
      <c r="BV1110" s="62"/>
      <c r="BW1110" s="62"/>
      <c r="BX1110" s="62"/>
      <c r="BY1110" s="62"/>
      <c r="BZ1110" s="62"/>
      <c r="CE1110" s="695"/>
    </row>
    <row r="1111" spans="2:83" s="25" customFormat="1" ht="36" customHeight="1" x14ac:dyDescent="0.25">
      <c r="B1111" s="1095" t="s">
        <v>232</v>
      </c>
      <c r="C1111" s="1096"/>
      <c r="D1111" s="1096"/>
      <c r="E1111" s="1096"/>
      <c r="F1111" s="1096"/>
      <c r="G1111" s="1096"/>
      <c r="H1111" s="1096"/>
      <c r="I1111" s="1096"/>
      <c r="J1111" s="1096"/>
      <c r="K1111" s="1096"/>
      <c r="L1111" s="1096"/>
      <c r="M1111" s="1096"/>
      <c r="N1111" s="1096"/>
      <c r="O1111" s="1096"/>
      <c r="P1111" s="1096"/>
      <c r="Q1111" s="1096"/>
      <c r="R1111" s="1096"/>
      <c r="S1111" s="1096"/>
      <c r="T1111" s="1096"/>
      <c r="U1111" s="1096"/>
      <c r="V1111" s="1096"/>
      <c r="W1111" s="1096"/>
      <c r="X1111" s="1096"/>
      <c r="Y1111" s="1096"/>
      <c r="Z1111" s="1096"/>
      <c r="AA1111" s="1096"/>
      <c r="AB1111" s="1096"/>
      <c r="AC1111" s="1096"/>
      <c r="AD1111" s="1096"/>
      <c r="AE1111" s="1096"/>
      <c r="AF1111" s="1096"/>
      <c r="AG1111" s="1096"/>
      <c r="AH1111" s="1096"/>
      <c r="AI1111" s="1096"/>
      <c r="AJ1111" s="1096"/>
      <c r="AK1111" s="1096"/>
      <c r="AL1111" s="1096"/>
      <c r="AM1111" s="1096"/>
      <c r="AN1111" s="1096"/>
      <c r="AO1111" s="1096"/>
      <c r="AP1111" s="1096"/>
      <c r="AQ1111" s="1096"/>
      <c r="AR1111" s="1096"/>
      <c r="AS1111" s="1096"/>
      <c r="AT1111" s="1096"/>
      <c r="AU1111" s="1096"/>
      <c r="AV1111" s="1096"/>
      <c r="AW1111" s="1096"/>
      <c r="AX1111" s="1096"/>
      <c r="AY1111" s="1096"/>
      <c r="AZ1111" s="1096"/>
      <c r="BA1111" s="1096"/>
      <c r="BB1111" s="1096"/>
      <c r="BC1111" s="1096"/>
      <c r="BD1111" s="1096"/>
      <c r="BE1111" s="1096"/>
      <c r="BF1111" s="1096"/>
      <c r="BG1111" s="1096"/>
      <c r="BH1111" s="1096"/>
      <c r="BI1111" s="1096"/>
      <c r="BJ1111" s="1096"/>
      <c r="BK1111" s="1096"/>
      <c r="BL1111" s="1096"/>
      <c r="BM1111" s="1096"/>
      <c r="BN1111" s="1096"/>
      <c r="BO1111" s="1096"/>
      <c r="BP1111" s="1096"/>
      <c r="BQ1111" s="1096"/>
      <c r="BR1111" s="1096"/>
      <c r="BS1111" s="1096"/>
      <c r="BT1111" s="1096"/>
      <c r="BU1111" s="1096"/>
      <c r="BV1111" s="1096"/>
      <c r="BW1111" s="1096"/>
      <c r="BX1111" s="1096"/>
      <c r="BY1111" s="1096"/>
      <c r="BZ1111" s="1097"/>
      <c r="CE1111" s="695"/>
    </row>
    <row r="1112" spans="2:83" s="402" customFormat="1" ht="66" customHeight="1" x14ac:dyDescent="0.25">
      <c r="B1112" s="769" t="s">
        <v>34</v>
      </c>
      <c r="C1112" s="770" t="s">
        <v>192</v>
      </c>
      <c r="D1112" s="894">
        <f>E1112+F1112+G1112+H1112+I1112</f>
        <v>19793.5</v>
      </c>
      <c r="E1112" s="894">
        <v>10000</v>
      </c>
      <c r="F1112" s="894">
        <v>5000</v>
      </c>
      <c r="G1112" s="894">
        <v>3000</v>
      </c>
      <c r="H1112" s="895"/>
      <c r="I1112" s="894">
        <v>1793.5</v>
      </c>
      <c r="J1112" s="894">
        <f>M1112-E1112</f>
        <v>0</v>
      </c>
      <c r="K1112" s="894">
        <f>M1112+O1112+Q1112+S1112</f>
        <v>15000</v>
      </c>
      <c r="L1112" s="763">
        <f t="shared" ref="L1112:L1131" si="2123">K1112/D1112</f>
        <v>0.75782453835855201</v>
      </c>
      <c r="M1112" s="894">
        <f>E1112</f>
        <v>10000</v>
      </c>
      <c r="N1112" s="773">
        <f>M1112/E1112</f>
        <v>1</v>
      </c>
      <c r="O1112" s="771">
        <f>F1112</f>
        <v>5000</v>
      </c>
      <c r="P1112" s="773">
        <f>O1112/F1112</f>
        <v>1</v>
      </c>
      <c r="Q1112" s="771">
        <v>0</v>
      </c>
      <c r="R1112" s="773">
        <f>Q1112/G1112</f>
        <v>0</v>
      </c>
      <c r="S1112" s="771"/>
      <c r="T1112" s="774"/>
      <c r="U1112" s="771">
        <v>123.742</v>
      </c>
      <c r="V1112" s="771">
        <f>W1112+X1112+Y1112</f>
        <v>0</v>
      </c>
      <c r="W1112" s="771"/>
      <c r="X1112" s="771"/>
      <c r="Y1112" s="771"/>
      <c r="Z1112" s="771">
        <f>AA1112+AB1112+AC1112</f>
        <v>10000</v>
      </c>
      <c r="AA1112" s="771">
        <f>E1112</f>
        <v>10000</v>
      </c>
      <c r="AB1112" s="771"/>
      <c r="AC1112" s="771"/>
      <c r="AD1112" s="773">
        <f>U1112/I1112</f>
        <v>6.8994703094507948E-2</v>
      </c>
      <c r="AE1112" s="894">
        <f>AG1112+AI1112+AK1112+AM1112+AO1112</f>
        <v>2745.1113700000005</v>
      </c>
      <c r="AF1112" s="763">
        <f t="shared" ref="AF1112:AF1131" si="2124">AE1112/D1112</f>
        <v>0.13868751711420418</v>
      </c>
      <c r="AG1112" s="894">
        <f>'[6]1 квартал'!$H$909</f>
        <v>195.29376999999999</v>
      </c>
      <c r="AH1112" s="763">
        <f t="shared" ref="AH1112:AH1130" si="2125">AG1112/E1112</f>
        <v>1.9529377000000001E-2</v>
      </c>
      <c r="AI1112" s="771">
        <v>2426.0756000000001</v>
      </c>
      <c r="AJ1112" s="763">
        <f>AI1112/F1112</f>
        <v>0.48521512</v>
      </c>
      <c r="AK1112" s="771">
        <f>Q1112</f>
        <v>0</v>
      </c>
      <c r="AL1112" s="773">
        <f>AK1112/G1112</f>
        <v>0</v>
      </c>
      <c r="AM1112" s="771"/>
      <c r="AN1112" s="774"/>
      <c r="AO1112" s="771">
        <f>BB1112</f>
        <v>123.742</v>
      </c>
      <c r="AP1112" s="771">
        <v>0</v>
      </c>
      <c r="AQ1112" s="773">
        <f>AO1112/I1112</f>
        <v>6.8994703094507948E-2</v>
      </c>
      <c r="AR1112" s="894">
        <f>AT1112+AV1112+AX1112+AZ1112+BB1112</f>
        <v>15123.742</v>
      </c>
      <c r="AS1112" s="763">
        <f t="shared" ref="AS1112:AS1131" si="2126">AR1112/D1112</f>
        <v>0.764076186626923</v>
      </c>
      <c r="AT1112" s="771">
        <v>10000</v>
      </c>
      <c r="AU1112" s="763">
        <f t="shared" ref="AU1112:AU1131" si="2127">AT1112/E1112</f>
        <v>1</v>
      </c>
      <c r="AV1112" s="771">
        <f>F1112</f>
        <v>5000</v>
      </c>
      <c r="AW1112" s="763">
        <f t="shared" ref="AW1112:AW1124" si="2128">AV1112/F1112</f>
        <v>1</v>
      </c>
      <c r="AX1112" s="894">
        <f>AK1112</f>
        <v>0</v>
      </c>
      <c r="AY1112" s="763">
        <f t="shared" ref="AY1112:AY1124" si="2129">AX1112/G1112</f>
        <v>0</v>
      </c>
      <c r="AZ1112" s="771"/>
      <c r="BA1112" s="774"/>
      <c r="BB1112" s="771">
        <f>U1112</f>
        <v>123.742</v>
      </c>
      <c r="BC1112" s="771">
        <f>AM1112</f>
        <v>0</v>
      </c>
      <c r="BD1112" s="771">
        <f>AO1112</f>
        <v>123.742</v>
      </c>
      <c r="BE1112" s="771">
        <f>BF1112+BG1112+BH1112+BI1112</f>
        <v>19793.5</v>
      </c>
      <c r="BF1112" s="771">
        <f>19850-56.5</f>
        <v>19793.5</v>
      </c>
      <c r="BG1112" s="771"/>
      <c r="BH1112" s="771"/>
      <c r="BI1112" s="771"/>
      <c r="BJ1112" s="771">
        <f>BK1112+BL1112+BM1112</f>
        <v>0</v>
      </c>
      <c r="BK1112" s="771"/>
      <c r="BL1112" s="771"/>
      <c r="BM1112" s="771"/>
      <c r="BN1112" s="771">
        <f>BO1112+BP1112+BQ1112+BR1112+BS1112</f>
        <v>19793.5</v>
      </c>
      <c r="BO1112" s="771">
        <v>7500</v>
      </c>
      <c r="BP1112" s="771">
        <v>7500</v>
      </c>
      <c r="BQ1112" s="771">
        <v>3000</v>
      </c>
      <c r="BR1112" s="771">
        <f t="shared" ref="BR1112" si="2130">BH1112</f>
        <v>0</v>
      </c>
      <c r="BS1112" s="771">
        <f>19793.5-3000-15000</f>
        <v>1793.5</v>
      </c>
      <c r="BT1112" s="771">
        <v>0</v>
      </c>
      <c r="BU1112" s="771">
        <f>BV1112+BW1112+BX1112+BY1112+BZ1112</f>
        <v>19793.5</v>
      </c>
      <c r="BV1112" s="771">
        <v>7500</v>
      </c>
      <c r="BW1112" s="771">
        <v>7500</v>
      </c>
      <c r="BX1112" s="771">
        <v>3000</v>
      </c>
      <c r="BY1112" s="771">
        <v>0</v>
      </c>
      <c r="BZ1112" s="771">
        <f>19793.5-3000-15000</f>
        <v>1793.5</v>
      </c>
      <c r="CA1112" s="775"/>
      <c r="CB1112" s="775"/>
      <c r="CC1112" s="775"/>
      <c r="CD1112" s="775"/>
      <c r="CE1112" s="763">
        <f t="shared" si="2047"/>
        <v>6.8994703094507948E-2</v>
      </c>
    </row>
    <row r="1113" spans="2:83" s="25" customFormat="1" ht="18" hidden="1" customHeight="1" x14ac:dyDescent="0.25">
      <c r="B1113" s="776" t="s">
        <v>16</v>
      </c>
      <c r="C1113" s="777" t="s">
        <v>160</v>
      </c>
      <c r="D1113" s="896"/>
      <c r="E1113" s="896"/>
      <c r="F1113" s="894"/>
      <c r="G1113" s="896"/>
      <c r="H1113" s="896"/>
      <c r="I1113" s="896"/>
      <c r="J1113" s="896"/>
      <c r="K1113" s="896"/>
      <c r="L1113" s="763" t="e">
        <f t="shared" si="2123"/>
        <v>#DIV/0!</v>
      </c>
      <c r="M1113" s="896"/>
      <c r="N1113" s="773" t="e">
        <f t="shared" ref="N1113:N1130" si="2131">M1113/E1113</f>
        <v>#DIV/0!</v>
      </c>
      <c r="O1113" s="771"/>
      <c r="P1113" s="774"/>
      <c r="Q1113" s="771"/>
      <c r="R1113" s="774"/>
      <c r="S1113" s="771"/>
      <c r="T1113" s="774"/>
      <c r="U1113" s="771"/>
      <c r="V1113" s="771"/>
      <c r="W1113" s="771"/>
      <c r="X1113" s="771"/>
      <c r="Y1113" s="771"/>
      <c r="Z1113" s="771"/>
      <c r="AA1113" s="771"/>
      <c r="AB1113" s="771"/>
      <c r="AC1113" s="771"/>
      <c r="AD1113" s="774"/>
      <c r="AE1113" s="896"/>
      <c r="AF1113" s="763" t="e">
        <f t="shared" si="2124"/>
        <v>#DIV/0!</v>
      </c>
      <c r="AG1113" s="896"/>
      <c r="AH1113" s="763" t="e">
        <f t="shared" si="2125"/>
        <v>#DIV/0!</v>
      </c>
      <c r="AI1113" s="778"/>
      <c r="AJ1113" s="778"/>
      <c r="AK1113" s="771"/>
      <c r="AL1113" s="774"/>
      <c r="AM1113" s="771"/>
      <c r="AN1113" s="774"/>
      <c r="AO1113" s="771"/>
      <c r="AP1113" s="771"/>
      <c r="AQ1113" s="774"/>
      <c r="AR1113" s="896"/>
      <c r="AS1113" s="763" t="e">
        <f t="shared" si="2126"/>
        <v>#DIV/0!</v>
      </c>
      <c r="AT1113" s="894"/>
      <c r="AU1113" s="763" t="e">
        <f t="shared" si="2127"/>
        <v>#DIV/0!</v>
      </c>
      <c r="AV1113" s="771"/>
      <c r="AW1113" s="763" t="e">
        <f t="shared" si="2128"/>
        <v>#DIV/0!</v>
      </c>
      <c r="AX1113" s="894"/>
      <c r="AY1113" s="763" t="e">
        <f t="shared" si="2129"/>
        <v>#DIV/0!</v>
      </c>
      <c r="AZ1113" s="771"/>
      <c r="BA1113" s="774"/>
      <c r="BB1113" s="771"/>
      <c r="BC1113" s="771"/>
      <c r="BD1113" s="771"/>
      <c r="BE1113" s="771"/>
      <c r="BF1113" s="771"/>
      <c r="BG1113" s="771"/>
      <c r="BH1113" s="771"/>
      <c r="BI1113" s="771"/>
      <c r="BJ1113" s="771"/>
      <c r="BK1113" s="771"/>
      <c r="BL1113" s="771"/>
      <c r="BM1113" s="771"/>
      <c r="BN1113" s="771"/>
      <c r="BO1113" s="771"/>
      <c r="BP1113" s="771"/>
      <c r="BQ1113" s="771"/>
      <c r="BR1113" s="771"/>
      <c r="BS1113" s="771"/>
      <c r="BT1113" s="771"/>
      <c r="BU1113" s="771"/>
      <c r="BV1113" s="778"/>
      <c r="BW1113" s="778"/>
      <c r="BX1113" s="778"/>
      <c r="BY1113" s="778"/>
      <c r="BZ1113" s="778"/>
      <c r="CA1113" s="779"/>
      <c r="CB1113" s="779"/>
      <c r="CC1113" s="779"/>
      <c r="CD1113" s="779"/>
      <c r="CE1113" s="763" t="e">
        <f t="shared" si="2047"/>
        <v>#DIV/0!</v>
      </c>
    </row>
    <row r="1114" spans="2:83" s="25" customFormat="1" ht="21" hidden="1" customHeight="1" x14ac:dyDescent="0.25">
      <c r="B1114" s="776" t="s">
        <v>17</v>
      </c>
      <c r="C1114" s="777" t="s">
        <v>161</v>
      </c>
      <c r="D1114" s="896"/>
      <c r="E1114" s="896"/>
      <c r="F1114" s="894"/>
      <c r="G1114" s="896"/>
      <c r="H1114" s="896"/>
      <c r="I1114" s="896"/>
      <c r="J1114" s="896"/>
      <c r="K1114" s="896"/>
      <c r="L1114" s="763" t="e">
        <f t="shared" si="2123"/>
        <v>#DIV/0!</v>
      </c>
      <c r="M1114" s="896"/>
      <c r="N1114" s="773" t="e">
        <f t="shared" si="2131"/>
        <v>#DIV/0!</v>
      </c>
      <c r="O1114" s="771"/>
      <c r="P1114" s="774"/>
      <c r="Q1114" s="771"/>
      <c r="R1114" s="774"/>
      <c r="S1114" s="771"/>
      <c r="T1114" s="774"/>
      <c r="U1114" s="771"/>
      <c r="V1114" s="771"/>
      <c r="W1114" s="771"/>
      <c r="X1114" s="771"/>
      <c r="Y1114" s="771"/>
      <c r="Z1114" s="771"/>
      <c r="AA1114" s="771"/>
      <c r="AB1114" s="771"/>
      <c r="AC1114" s="771"/>
      <c r="AD1114" s="774"/>
      <c r="AE1114" s="896"/>
      <c r="AF1114" s="763" t="e">
        <f t="shared" si="2124"/>
        <v>#DIV/0!</v>
      </c>
      <c r="AG1114" s="896"/>
      <c r="AH1114" s="763" t="e">
        <f t="shared" si="2125"/>
        <v>#DIV/0!</v>
      </c>
      <c r="AI1114" s="778"/>
      <c r="AJ1114" s="778"/>
      <c r="AK1114" s="771"/>
      <c r="AL1114" s="774"/>
      <c r="AM1114" s="771"/>
      <c r="AN1114" s="774"/>
      <c r="AO1114" s="771"/>
      <c r="AP1114" s="771"/>
      <c r="AQ1114" s="774"/>
      <c r="AR1114" s="896"/>
      <c r="AS1114" s="763" t="e">
        <f t="shared" si="2126"/>
        <v>#DIV/0!</v>
      </c>
      <c r="AT1114" s="894"/>
      <c r="AU1114" s="763" t="e">
        <f t="shared" si="2127"/>
        <v>#DIV/0!</v>
      </c>
      <c r="AV1114" s="771"/>
      <c r="AW1114" s="763" t="e">
        <f t="shared" si="2128"/>
        <v>#DIV/0!</v>
      </c>
      <c r="AX1114" s="894"/>
      <c r="AY1114" s="763" t="e">
        <f t="shared" si="2129"/>
        <v>#DIV/0!</v>
      </c>
      <c r="AZ1114" s="771"/>
      <c r="BA1114" s="774"/>
      <c r="BB1114" s="771"/>
      <c r="BC1114" s="771"/>
      <c r="BD1114" s="771"/>
      <c r="BE1114" s="771"/>
      <c r="BF1114" s="771"/>
      <c r="BG1114" s="771"/>
      <c r="BH1114" s="771"/>
      <c r="BI1114" s="771"/>
      <c r="BJ1114" s="771"/>
      <c r="BK1114" s="771"/>
      <c r="BL1114" s="771"/>
      <c r="BM1114" s="771"/>
      <c r="BN1114" s="771"/>
      <c r="BO1114" s="771"/>
      <c r="BP1114" s="771"/>
      <c r="BQ1114" s="771"/>
      <c r="BR1114" s="771"/>
      <c r="BS1114" s="771"/>
      <c r="BT1114" s="771"/>
      <c r="BU1114" s="771"/>
      <c r="BV1114" s="778"/>
      <c r="BW1114" s="778"/>
      <c r="BX1114" s="778"/>
      <c r="BY1114" s="778"/>
      <c r="BZ1114" s="778"/>
      <c r="CA1114" s="779"/>
      <c r="CB1114" s="779"/>
      <c r="CC1114" s="779"/>
      <c r="CD1114" s="779"/>
      <c r="CE1114" s="763" t="e">
        <f t="shared" si="2047"/>
        <v>#DIV/0!</v>
      </c>
    </row>
    <row r="1115" spans="2:83" s="25" customFormat="1" ht="92.25" hidden="1" customHeight="1" x14ac:dyDescent="0.25">
      <c r="B1115" s="780" t="s">
        <v>13</v>
      </c>
      <c r="C1115" s="781" t="s">
        <v>162</v>
      </c>
      <c r="D1115" s="896"/>
      <c r="E1115" s="896"/>
      <c r="F1115" s="894"/>
      <c r="G1115" s="896"/>
      <c r="H1115" s="896"/>
      <c r="I1115" s="896"/>
      <c r="J1115" s="896"/>
      <c r="K1115" s="896"/>
      <c r="L1115" s="763" t="e">
        <f t="shared" si="2123"/>
        <v>#DIV/0!</v>
      </c>
      <c r="M1115" s="896"/>
      <c r="N1115" s="773" t="e">
        <f t="shared" si="2131"/>
        <v>#DIV/0!</v>
      </c>
      <c r="O1115" s="771"/>
      <c r="P1115" s="774"/>
      <c r="Q1115" s="771"/>
      <c r="R1115" s="774"/>
      <c r="S1115" s="771"/>
      <c r="T1115" s="774"/>
      <c r="U1115" s="771"/>
      <c r="V1115" s="771"/>
      <c r="W1115" s="771"/>
      <c r="X1115" s="771"/>
      <c r="Y1115" s="771"/>
      <c r="Z1115" s="771"/>
      <c r="AA1115" s="771"/>
      <c r="AB1115" s="771"/>
      <c r="AC1115" s="771"/>
      <c r="AD1115" s="774"/>
      <c r="AE1115" s="896"/>
      <c r="AF1115" s="763" t="e">
        <f t="shared" si="2124"/>
        <v>#DIV/0!</v>
      </c>
      <c r="AG1115" s="896"/>
      <c r="AH1115" s="763" t="e">
        <f t="shared" si="2125"/>
        <v>#DIV/0!</v>
      </c>
      <c r="AI1115" s="778"/>
      <c r="AJ1115" s="778"/>
      <c r="AK1115" s="771"/>
      <c r="AL1115" s="774"/>
      <c r="AM1115" s="771"/>
      <c r="AN1115" s="774"/>
      <c r="AO1115" s="771"/>
      <c r="AP1115" s="771"/>
      <c r="AQ1115" s="774"/>
      <c r="AR1115" s="896"/>
      <c r="AS1115" s="763" t="e">
        <f t="shared" si="2126"/>
        <v>#DIV/0!</v>
      </c>
      <c r="AT1115" s="894"/>
      <c r="AU1115" s="763" t="e">
        <f t="shared" si="2127"/>
        <v>#DIV/0!</v>
      </c>
      <c r="AV1115" s="771"/>
      <c r="AW1115" s="763" t="e">
        <f t="shared" si="2128"/>
        <v>#DIV/0!</v>
      </c>
      <c r="AX1115" s="894"/>
      <c r="AY1115" s="763" t="e">
        <f t="shared" si="2129"/>
        <v>#DIV/0!</v>
      </c>
      <c r="AZ1115" s="771"/>
      <c r="BA1115" s="774"/>
      <c r="BB1115" s="771"/>
      <c r="BC1115" s="771"/>
      <c r="BD1115" s="771"/>
      <c r="BE1115" s="771"/>
      <c r="BF1115" s="771"/>
      <c r="BG1115" s="771"/>
      <c r="BH1115" s="771"/>
      <c r="BI1115" s="771"/>
      <c r="BJ1115" s="771"/>
      <c r="BK1115" s="771"/>
      <c r="BL1115" s="771"/>
      <c r="BM1115" s="771"/>
      <c r="BN1115" s="771"/>
      <c r="BO1115" s="771"/>
      <c r="BP1115" s="771"/>
      <c r="BQ1115" s="771"/>
      <c r="BR1115" s="771"/>
      <c r="BS1115" s="771"/>
      <c r="BT1115" s="771"/>
      <c r="BU1115" s="771"/>
      <c r="BV1115" s="778"/>
      <c r="BW1115" s="778"/>
      <c r="BX1115" s="778"/>
      <c r="BY1115" s="778"/>
      <c r="BZ1115" s="778"/>
      <c r="CA1115" s="779"/>
      <c r="CB1115" s="779"/>
      <c r="CC1115" s="779"/>
      <c r="CD1115" s="779"/>
      <c r="CE1115" s="763" t="e">
        <f t="shared" si="2047"/>
        <v>#DIV/0!</v>
      </c>
    </row>
    <row r="1116" spans="2:83" s="30" customFormat="1" ht="45.75" hidden="1" customHeight="1" x14ac:dyDescent="0.2">
      <c r="B1116" s="1078" t="s">
        <v>25</v>
      </c>
      <c r="C1116" s="1078"/>
      <c r="D1116" s="897" t="e">
        <f>D882+#REF!+D909+D1112+D1115</f>
        <v>#REF!</v>
      </c>
      <c r="E1116" s="897" t="e">
        <f>E882+#REF!+E909+E1112+E1115</f>
        <v>#REF!</v>
      </c>
      <c r="F1116" s="894"/>
      <c r="G1116" s="897"/>
      <c r="H1116" s="897" t="e">
        <f>H882+#REF!+H909+H1112+H1115</f>
        <v>#REF!</v>
      </c>
      <c r="I1116" s="897" t="e">
        <f>I882+#REF!+I909+I1112+I1115</f>
        <v>#REF!</v>
      </c>
      <c r="J1116" s="897" t="e">
        <f>J882+#REF!+J909+J1112+J1115</f>
        <v>#REF!</v>
      </c>
      <c r="K1116" s="897" t="e">
        <f>K882+#REF!+K909+K1112+K1115</f>
        <v>#REF!</v>
      </c>
      <c r="L1116" s="763" t="e">
        <f t="shared" si="2123"/>
        <v>#REF!</v>
      </c>
      <c r="M1116" s="897" t="e">
        <f>M882+#REF!+M909+M1112+M1115</f>
        <v>#REF!</v>
      </c>
      <c r="N1116" s="773" t="e">
        <f t="shared" si="2131"/>
        <v>#REF!</v>
      </c>
      <c r="O1116" s="771"/>
      <c r="P1116" s="774"/>
      <c r="Q1116" s="771"/>
      <c r="R1116" s="774"/>
      <c r="S1116" s="771" t="e">
        <f>S882+#REF!+S909+S1112+S1115</f>
        <v>#REF!</v>
      </c>
      <c r="T1116" s="774"/>
      <c r="U1116" s="771" t="e">
        <f>U882+#REF!+U909+U1112+U1115</f>
        <v>#REF!</v>
      </c>
      <c r="V1116" s="771"/>
      <c r="W1116" s="771"/>
      <c r="X1116" s="771"/>
      <c r="Y1116" s="771"/>
      <c r="Z1116" s="771"/>
      <c r="AA1116" s="771"/>
      <c r="AB1116" s="771"/>
      <c r="AC1116" s="771"/>
      <c r="AD1116" s="774"/>
      <c r="AE1116" s="897" t="e">
        <f>AE882+#REF!+AE909+AE1112+AE1115</f>
        <v>#REF!</v>
      </c>
      <c r="AF1116" s="763" t="e">
        <f t="shared" si="2124"/>
        <v>#REF!</v>
      </c>
      <c r="AG1116" s="897" t="e">
        <f>AG882+#REF!+AG909+AG1112+AG1115</f>
        <v>#REF!</v>
      </c>
      <c r="AH1116" s="763" t="e">
        <f t="shared" si="2125"/>
        <v>#REF!</v>
      </c>
      <c r="AI1116" s="782"/>
      <c r="AJ1116" s="782"/>
      <c r="AK1116" s="771"/>
      <c r="AL1116" s="774"/>
      <c r="AM1116" s="771" t="e">
        <f>AM882+#REF!+AM909+AM1112+AM1115</f>
        <v>#REF!</v>
      </c>
      <c r="AN1116" s="774"/>
      <c r="AO1116" s="771" t="e">
        <f>AO882+#REF!+AO909+AO1112+AO1115</f>
        <v>#REF!</v>
      </c>
      <c r="AP1116" s="771"/>
      <c r="AQ1116" s="774"/>
      <c r="AR1116" s="897" t="e">
        <f>AR882+#REF!+AR909+AR1112+AR1115</f>
        <v>#REF!</v>
      </c>
      <c r="AS1116" s="763" t="e">
        <f t="shared" si="2126"/>
        <v>#REF!</v>
      </c>
      <c r="AT1116" s="894" t="e">
        <f>AT882+#REF!+AT909+AT1112+AT1115</f>
        <v>#REF!</v>
      </c>
      <c r="AU1116" s="763" t="e">
        <f t="shared" si="2127"/>
        <v>#REF!</v>
      </c>
      <c r="AV1116" s="771"/>
      <c r="AW1116" s="763" t="e">
        <f t="shared" si="2128"/>
        <v>#DIV/0!</v>
      </c>
      <c r="AX1116" s="894"/>
      <c r="AY1116" s="763" t="e">
        <f t="shared" si="2129"/>
        <v>#DIV/0!</v>
      </c>
      <c r="AZ1116" s="771" t="e">
        <f>AZ882+#REF!+AZ909+AZ1112+AZ1115</f>
        <v>#REF!</v>
      </c>
      <c r="BA1116" s="774"/>
      <c r="BB1116" s="771" t="e">
        <f>BB882+#REF!+BB909+BB1112+BB1115</f>
        <v>#REF!</v>
      </c>
      <c r="BC1116" s="771"/>
      <c r="BD1116" s="771"/>
      <c r="BE1116" s="771" t="e">
        <f>BE882+#REF!+BE909+BE1112+BE1115</f>
        <v>#REF!</v>
      </c>
      <c r="BF1116" s="771" t="e">
        <f>BF882+#REF!+BF909+BF1112+BF1115</f>
        <v>#REF!</v>
      </c>
      <c r="BG1116" s="771"/>
      <c r="BH1116" s="771" t="e">
        <f>BH882+#REF!+BH909+BH1112+BH1115</f>
        <v>#REF!</v>
      </c>
      <c r="BI1116" s="771" t="e">
        <f>BI882+#REF!+BI909+BI1112+BI1115</f>
        <v>#REF!</v>
      </c>
      <c r="BJ1116" s="771"/>
      <c r="BK1116" s="771"/>
      <c r="BL1116" s="771"/>
      <c r="BM1116" s="771"/>
      <c r="BN1116" s="771"/>
      <c r="BO1116" s="771"/>
      <c r="BP1116" s="771"/>
      <c r="BQ1116" s="771"/>
      <c r="BR1116" s="771"/>
      <c r="BS1116" s="771"/>
      <c r="BT1116" s="771"/>
      <c r="BU1116" s="771" t="e">
        <f>BU882+#REF!+BU909+BU1112+BU1115</f>
        <v>#REF!</v>
      </c>
      <c r="BV1116" s="782" t="e">
        <f>BV882+#REF!+BV909+BV1112+BV1115</f>
        <v>#REF!</v>
      </c>
      <c r="BW1116" s="782"/>
      <c r="BX1116" s="782"/>
      <c r="BY1116" s="782" t="e">
        <f>BY882+#REF!+BY909+BY1112+BY1115</f>
        <v>#REF!</v>
      </c>
      <c r="BZ1116" s="782" t="e">
        <f>BZ882+#REF!+BZ909+BZ1112+BZ1115</f>
        <v>#REF!</v>
      </c>
      <c r="CA1116" s="783"/>
      <c r="CB1116" s="783"/>
      <c r="CC1116" s="783"/>
      <c r="CD1116" s="783"/>
      <c r="CE1116" s="763" t="e">
        <f t="shared" si="2047"/>
        <v>#REF!</v>
      </c>
    </row>
    <row r="1117" spans="2:83" s="30" customFormat="1" ht="10.5" hidden="1" customHeight="1" x14ac:dyDescent="0.25">
      <c r="B1117" s="784"/>
      <c r="C1117" s="785"/>
      <c r="D1117" s="898"/>
      <c r="E1117" s="898"/>
      <c r="F1117" s="894"/>
      <c r="G1117" s="898"/>
      <c r="H1117" s="898"/>
      <c r="I1117" s="898"/>
      <c r="J1117" s="898"/>
      <c r="K1117" s="898"/>
      <c r="L1117" s="763" t="e">
        <f t="shared" si="2123"/>
        <v>#DIV/0!</v>
      </c>
      <c r="M1117" s="898"/>
      <c r="N1117" s="773" t="e">
        <f t="shared" si="2131"/>
        <v>#DIV/0!</v>
      </c>
      <c r="O1117" s="771"/>
      <c r="P1117" s="774"/>
      <c r="Q1117" s="771"/>
      <c r="R1117" s="774"/>
      <c r="S1117" s="771"/>
      <c r="T1117" s="774"/>
      <c r="U1117" s="771"/>
      <c r="V1117" s="771"/>
      <c r="W1117" s="771"/>
      <c r="X1117" s="771"/>
      <c r="Y1117" s="771"/>
      <c r="Z1117" s="771"/>
      <c r="AA1117" s="771"/>
      <c r="AB1117" s="771"/>
      <c r="AC1117" s="771"/>
      <c r="AD1117" s="774"/>
      <c r="AE1117" s="898"/>
      <c r="AF1117" s="763" t="e">
        <f t="shared" si="2124"/>
        <v>#DIV/0!</v>
      </c>
      <c r="AG1117" s="898"/>
      <c r="AH1117" s="763" t="e">
        <f t="shared" si="2125"/>
        <v>#DIV/0!</v>
      </c>
      <c r="AI1117" s="786"/>
      <c r="AJ1117" s="786"/>
      <c r="AK1117" s="771"/>
      <c r="AL1117" s="774"/>
      <c r="AM1117" s="771"/>
      <c r="AN1117" s="774"/>
      <c r="AO1117" s="771"/>
      <c r="AP1117" s="771"/>
      <c r="AQ1117" s="774"/>
      <c r="AR1117" s="898"/>
      <c r="AS1117" s="763" t="e">
        <f t="shared" si="2126"/>
        <v>#DIV/0!</v>
      </c>
      <c r="AT1117" s="894"/>
      <c r="AU1117" s="763" t="e">
        <f t="shared" si="2127"/>
        <v>#DIV/0!</v>
      </c>
      <c r="AV1117" s="771"/>
      <c r="AW1117" s="763" t="e">
        <f t="shared" si="2128"/>
        <v>#DIV/0!</v>
      </c>
      <c r="AX1117" s="894"/>
      <c r="AY1117" s="763" t="e">
        <f t="shared" si="2129"/>
        <v>#DIV/0!</v>
      </c>
      <c r="AZ1117" s="771"/>
      <c r="BA1117" s="774"/>
      <c r="BB1117" s="771"/>
      <c r="BC1117" s="771"/>
      <c r="BD1117" s="771"/>
      <c r="BE1117" s="771"/>
      <c r="BF1117" s="771"/>
      <c r="BG1117" s="771"/>
      <c r="BH1117" s="771"/>
      <c r="BI1117" s="771"/>
      <c r="BJ1117" s="771"/>
      <c r="BK1117" s="771"/>
      <c r="BL1117" s="771"/>
      <c r="BM1117" s="771"/>
      <c r="BN1117" s="771"/>
      <c r="BO1117" s="771"/>
      <c r="BP1117" s="771"/>
      <c r="BQ1117" s="771"/>
      <c r="BR1117" s="771"/>
      <c r="BS1117" s="771"/>
      <c r="BT1117" s="771"/>
      <c r="BU1117" s="771"/>
      <c r="BV1117" s="786"/>
      <c r="BW1117" s="786"/>
      <c r="BX1117" s="786"/>
      <c r="BY1117" s="786"/>
      <c r="BZ1117" s="786"/>
      <c r="CA1117" s="783"/>
      <c r="CB1117" s="783"/>
      <c r="CC1117" s="783"/>
      <c r="CD1117" s="783"/>
      <c r="CE1117" s="763" t="e">
        <f t="shared" si="2047"/>
        <v>#DIV/0!</v>
      </c>
    </row>
    <row r="1118" spans="2:83" s="30" customFormat="1" ht="27.75" hidden="1" customHeight="1" x14ac:dyDescent="0.2">
      <c r="B1118" s="1078" t="s">
        <v>163</v>
      </c>
      <c r="C1118" s="1078"/>
      <c r="D1118" s="897" t="e">
        <f>D882+#REF!</f>
        <v>#REF!</v>
      </c>
      <c r="E1118" s="897" t="e">
        <f>E882+#REF!</f>
        <v>#REF!</v>
      </c>
      <c r="F1118" s="894"/>
      <c r="G1118" s="897"/>
      <c r="H1118" s="897" t="e">
        <f>H882+#REF!</f>
        <v>#REF!</v>
      </c>
      <c r="I1118" s="897" t="e">
        <f>I882+#REF!</f>
        <v>#REF!</v>
      </c>
      <c r="J1118" s="897" t="e">
        <f>J882+#REF!</f>
        <v>#REF!</v>
      </c>
      <c r="K1118" s="897" t="e">
        <f>K882+#REF!</f>
        <v>#REF!</v>
      </c>
      <c r="L1118" s="763" t="e">
        <f t="shared" si="2123"/>
        <v>#REF!</v>
      </c>
      <c r="M1118" s="897" t="e">
        <f>M882+#REF!</f>
        <v>#REF!</v>
      </c>
      <c r="N1118" s="773" t="e">
        <f t="shared" si="2131"/>
        <v>#REF!</v>
      </c>
      <c r="O1118" s="771"/>
      <c r="P1118" s="774"/>
      <c r="Q1118" s="771"/>
      <c r="R1118" s="774"/>
      <c r="S1118" s="771" t="e">
        <f>S882+#REF!</f>
        <v>#REF!</v>
      </c>
      <c r="T1118" s="774"/>
      <c r="U1118" s="771" t="e">
        <f>U882+#REF!</f>
        <v>#REF!</v>
      </c>
      <c r="V1118" s="771"/>
      <c r="W1118" s="771"/>
      <c r="X1118" s="771"/>
      <c r="Y1118" s="771"/>
      <c r="Z1118" s="771"/>
      <c r="AA1118" s="771"/>
      <c r="AB1118" s="771"/>
      <c r="AC1118" s="771"/>
      <c r="AD1118" s="774"/>
      <c r="AE1118" s="897" t="e">
        <f>AE882+#REF!</f>
        <v>#REF!</v>
      </c>
      <c r="AF1118" s="763" t="e">
        <f t="shared" si="2124"/>
        <v>#REF!</v>
      </c>
      <c r="AG1118" s="897" t="e">
        <f>AG882+#REF!</f>
        <v>#REF!</v>
      </c>
      <c r="AH1118" s="763" t="e">
        <f t="shared" si="2125"/>
        <v>#REF!</v>
      </c>
      <c r="AI1118" s="782"/>
      <c r="AJ1118" s="782"/>
      <c r="AK1118" s="771"/>
      <c r="AL1118" s="774"/>
      <c r="AM1118" s="771" t="e">
        <f>AM882+#REF!</f>
        <v>#REF!</v>
      </c>
      <c r="AN1118" s="774"/>
      <c r="AO1118" s="771" t="e">
        <f>AO882+#REF!</f>
        <v>#REF!</v>
      </c>
      <c r="AP1118" s="771"/>
      <c r="AQ1118" s="774"/>
      <c r="AR1118" s="897" t="e">
        <f>AR882+#REF!</f>
        <v>#REF!</v>
      </c>
      <c r="AS1118" s="763" t="e">
        <f t="shared" si="2126"/>
        <v>#REF!</v>
      </c>
      <c r="AT1118" s="894" t="e">
        <f>AT882+#REF!</f>
        <v>#REF!</v>
      </c>
      <c r="AU1118" s="763" t="e">
        <f t="shared" si="2127"/>
        <v>#REF!</v>
      </c>
      <c r="AV1118" s="771"/>
      <c r="AW1118" s="763" t="e">
        <f t="shared" si="2128"/>
        <v>#DIV/0!</v>
      </c>
      <c r="AX1118" s="894"/>
      <c r="AY1118" s="763" t="e">
        <f t="shared" si="2129"/>
        <v>#DIV/0!</v>
      </c>
      <c r="AZ1118" s="771" t="e">
        <f>AZ882+#REF!</f>
        <v>#REF!</v>
      </c>
      <c r="BA1118" s="774"/>
      <c r="BB1118" s="771" t="e">
        <f>BB882+#REF!</f>
        <v>#REF!</v>
      </c>
      <c r="BC1118" s="771"/>
      <c r="BD1118" s="771"/>
      <c r="BE1118" s="771" t="e">
        <f>BE882+#REF!</f>
        <v>#REF!</v>
      </c>
      <c r="BF1118" s="771" t="e">
        <f>BF882+#REF!</f>
        <v>#REF!</v>
      </c>
      <c r="BG1118" s="771"/>
      <c r="BH1118" s="771" t="e">
        <f>BH882+#REF!</f>
        <v>#REF!</v>
      </c>
      <c r="BI1118" s="771" t="e">
        <f>BI882+#REF!</f>
        <v>#REF!</v>
      </c>
      <c r="BJ1118" s="771"/>
      <c r="BK1118" s="771"/>
      <c r="BL1118" s="771"/>
      <c r="BM1118" s="771"/>
      <c r="BN1118" s="771"/>
      <c r="BO1118" s="771"/>
      <c r="BP1118" s="771"/>
      <c r="BQ1118" s="771"/>
      <c r="BR1118" s="771"/>
      <c r="BS1118" s="771"/>
      <c r="BT1118" s="771"/>
      <c r="BU1118" s="771" t="e">
        <f>BU882+#REF!</f>
        <v>#REF!</v>
      </c>
      <c r="BV1118" s="782" t="e">
        <f>BV882+#REF!</f>
        <v>#REF!</v>
      </c>
      <c r="BW1118" s="782"/>
      <c r="BX1118" s="782"/>
      <c r="BY1118" s="782" t="e">
        <f>BY882+#REF!</f>
        <v>#REF!</v>
      </c>
      <c r="BZ1118" s="782" t="e">
        <f>BZ882+#REF!</f>
        <v>#REF!</v>
      </c>
      <c r="CA1118" s="783"/>
      <c r="CB1118" s="783"/>
      <c r="CC1118" s="783"/>
      <c r="CD1118" s="783"/>
      <c r="CE1118" s="763" t="e">
        <f t="shared" si="2047"/>
        <v>#REF!</v>
      </c>
    </row>
    <row r="1119" spans="2:83" s="30" customFormat="1" ht="29.25" hidden="1" customHeight="1" x14ac:dyDescent="0.2">
      <c r="B1119" s="1078" t="s">
        <v>164</v>
      </c>
      <c r="C1119" s="1078"/>
      <c r="D1119" s="897">
        <f>E1119+H1119+I1119</f>
        <v>0</v>
      </c>
      <c r="E1119" s="897">
        <v>0</v>
      </c>
      <c r="F1119" s="894"/>
      <c r="G1119" s="897"/>
      <c r="H1119" s="897">
        <v>0</v>
      </c>
      <c r="I1119" s="897">
        <v>0</v>
      </c>
      <c r="J1119" s="897">
        <f>K1119+M1119+Q1119</f>
        <v>0</v>
      </c>
      <c r="K1119" s="897">
        <f>M1119+S1119+U1119</f>
        <v>0</v>
      </c>
      <c r="L1119" s="763" t="e">
        <f t="shared" si="2123"/>
        <v>#DIV/0!</v>
      </c>
      <c r="M1119" s="897">
        <v>0</v>
      </c>
      <c r="N1119" s="773" t="e">
        <f t="shared" si="2131"/>
        <v>#DIV/0!</v>
      </c>
      <c r="O1119" s="771"/>
      <c r="P1119" s="774"/>
      <c r="Q1119" s="771"/>
      <c r="R1119" s="774"/>
      <c r="S1119" s="771">
        <v>0</v>
      </c>
      <c r="T1119" s="774"/>
      <c r="U1119" s="771">
        <v>0</v>
      </c>
      <c r="V1119" s="771"/>
      <c r="W1119" s="771"/>
      <c r="X1119" s="771"/>
      <c r="Y1119" s="771"/>
      <c r="Z1119" s="771"/>
      <c r="AA1119" s="771"/>
      <c r="AB1119" s="771"/>
      <c r="AC1119" s="771"/>
      <c r="AD1119" s="774"/>
      <c r="AE1119" s="897">
        <f>AG1119+AM1119+AO1119</f>
        <v>0</v>
      </c>
      <c r="AF1119" s="763" t="e">
        <f t="shared" si="2124"/>
        <v>#DIV/0!</v>
      </c>
      <c r="AG1119" s="897">
        <v>0</v>
      </c>
      <c r="AH1119" s="763" t="e">
        <f t="shared" si="2125"/>
        <v>#DIV/0!</v>
      </c>
      <c r="AI1119" s="782"/>
      <c r="AJ1119" s="782"/>
      <c r="AK1119" s="771"/>
      <c r="AL1119" s="774"/>
      <c r="AM1119" s="771">
        <v>0</v>
      </c>
      <c r="AN1119" s="774"/>
      <c r="AO1119" s="771">
        <v>0</v>
      </c>
      <c r="AP1119" s="771"/>
      <c r="AQ1119" s="774"/>
      <c r="AR1119" s="897">
        <f>AT1119+AZ1119+BB1119</f>
        <v>0</v>
      </c>
      <c r="AS1119" s="763" t="e">
        <f t="shared" si="2126"/>
        <v>#DIV/0!</v>
      </c>
      <c r="AT1119" s="894">
        <v>0</v>
      </c>
      <c r="AU1119" s="763" t="e">
        <f t="shared" si="2127"/>
        <v>#DIV/0!</v>
      </c>
      <c r="AV1119" s="771"/>
      <c r="AW1119" s="763" t="e">
        <f t="shared" si="2128"/>
        <v>#DIV/0!</v>
      </c>
      <c r="AX1119" s="894"/>
      <c r="AY1119" s="763" t="e">
        <f t="shared" si="2129"/>
        <v>#DIV/0!</v>
      </c>
      <c r="AZ1119" s="771">
        <v>0</v>
      </c>
      <c r="BA1119" s="774"/>
      <c r="BB1119" s="771">
        <v>0</v>
      </c>
      <c r="BC1119" s="771"/>
      <c r="BD1119" s="771"/>
      <c r="BE1119" s="771">
        <f>BF1119+BH1119+BI1119</f>
        <v>0</v>
      </c>
      <c r="BF1119" s="771">
        <v>0</v>
      </c>
      <c r="BG1119" s="771"/>
      <c r="BH1119" s="771">
        <v>0</v>
      </c>
      <c r="BI1119" s="771">
        <v>0</v>
      </c>
      <c r="BJ1119" s="771"/>
      <c r="BK1119" s="771"/>
      <c r="BL1119" s="771"/>
      <c r="BM1119" s="771"/>
      <c r="BN1119" s="771"/>
      <c r="BO1119" s="771"/>
      <c r="BP1119" s="771"/>
      <c r="BQ1119" s="771"/>
      <c r="BR1119" s="771"/>
      <c r="BS1119" s="771"/>
      <c r="BT1119" s="771"/>
      <c r="BU1119" s="771">
        <f>BV1119+BY1119+BZ1119</f>
        <v>0</v>
      </c>
      <c r="BV1119" s="782">
        <v>0</v>
      </c>
      <c r="BW1119" s="782"/>
      <c r="BX1119" s="782"/>
      <c r="BY1119" s="782">
        <v>0</v>
      </c>
      <c r="BZ1119" s="782">
        <v>0</v>
      </c>
      <c r="CA1119" s="783"/>
      <c r="CB1119" s="783"/>
      <c r="CC1119" s="783"/>
      <c r="CD1119" s="783"/>
      <c r="CE1119" s="763" t="e">
        <f t="shared" si="2047"/>
        <v>#DIV/0!</v>
      </c>
    </row>
    <row r="1120" spans="2:83" s="30" customFormat="1" ht="21" hidden="1" customHeight="1" x14ac:dyDescent="0.2">
      <c r="B1120" s="1078" t="s">
        <v>165</v>
      </c>
      <c r="C1120" s="1078"/>
      <c r="D1120" s="897" t="e">
        <f>E1120+I1120</f>
        <v>#REF!</v>
      </c>
      <c r="E1120" s="897" t="e">
        <f>E882+#REF!</f>
        <v>#REF!</v>
      </c>
      <c r="F1120" s="894"/>
      <c r="G1120" s="897"/>
      <c r="H1120" s="897" t="e">
        <f>H882+#REF!</f>
        <v>#REF!</v>
      </c>
      <c r="I1120" s="897" t="e">
        <f>I882+#REF!</f>
        <v>#REF!</v>
      </c>
      <c r="J1120" s="897" t="e">
        <f>K1120+Q1120</f>
        <v>#REF!</v>
      </c>
      <c r="K1120" s="897" t="e">
        <f>M1120+U1120</f>
        <v>#REF!</v>
      </c>
      <c r="L1120" s="763" t="e">
        <f t="shared" si="2123"/>
        <v>#REF!</v>
      </c>
      <c r="M1120" s="897" t="e">
        <f>M882+#REF!</f>
        <v>#REF!</v>
      </c>
      <c r="N1120" s="773" t="e">
        <f t="shared" si="2131"/>
        <v>#REF!</v>
      </c>
      <c r="O1120" s="771"/>
      <c r="P1120" s="774"/>
      <c r="Q1120" s="771"/>
      <c r="R1120" s="774"/>
      <c r="S1120" s="771" t="e">
        <f>S882+#REF!</f>
        <v>#REF!</v>
      </c>
      <c r="T1120" s="774"/>
      <c r="U1120" s="771" t="e">
        <f>U882+#REF!</f>
        <v>#REF!</v>
      </c>
      <c r="V1120" s="771"/>
      <c r="W1120" s="771"/>
      <c r="X1120" s="771"/>
      <c r="Y1120" s="771"/>
      <c r="Z1120" s="771"/>
      <c r="AA1120" s="771"/>
      <c r="AB1120" s="771"/>
      <c r="AC1120" s="771"/>
      <c r="AD1120" s="774"/>
      <c r="AE1120" s="897" t="e">
        <f>AG1120+AO1120</f>
        <v>#REF!</v>
      </c>
      <c r="AF1120" s="763" t="e">
        <f t="shared" si="2124"/>
        <v>#REF!</v>
      </c>
      <c r="AG1120" s="897" t="e">
        <f>AG882+#REF!</f>
        <v>#REF!</v>
      </c>
      <c r="AH1120" s="763" t="e">
        <f t="shared" si="2125"/>
        <v>#REF!</v>
      </c>
      <c r="AI1120" s="782"/>
      <c r="AJ1120" s="782"/>
      <c r="AK1120" s="771"/>
      <c r="AL1120" s="774"/>
      <c r="AM1120" s="771" t="e">
        <f>AM882+#REF!</f>
        <v>#REF!</v>
      </c>
      <c r="AN1120" s="774"/>
      <c r="AO1120" s="771" t="e">
        <f>AO882+#REF!</f>
        <v>#REF!</v>
      </c>
      <c r="AP1120" s="771"/>
      <c r="AQ1120" s="774"/>
      <c r="AR1120" s="897" t="e">
        <f>AT1120+BB1120</f>
        <v>#REF!</v>
      </c>
      <c r="AS1120" s="763" t="e">
        <f t="shared" si="2126"/>
        <v>#REF!</v>
      </c>
      <c r="AT1120" s="894" t="e">
        <f>AT882+#REF!</f>
        <v>#REF!</v>
      </c>
      <c r="AU1120" s="763" t="e">
        <f t="shared" si="2127"/>
        <v>#REF!</v>
      </c>
      <c r="AV1120" s="771"/>
      <c r="AW1120" s="763" t="e">
        <f t="shared" si="2128"/>
        <v>#DIV/0!</v>
      </c>
      <c r="AX1120" s="894"/>
      <c r="AY1120" s="763" t="e">
        <f t="shared" si="2129"/>
        <v>#DIV/0!</v>
      </c>
      <c r="AZ1120" s="771" t="e">
        <f>AZ882+#REF!</f>
        <v>#REF!</v>
      </c>
      <c r="BA1120" s="774"/>
      <c r="BB1120" s="771" t="e">
        <f>BB882+#REF!</f>
        <v>#REF!</v>
      </c>
      <c r="BC1120" s="771"/>
      <c r="BD1120" s="771"/>
      <c r="BE1120" s="771" t="e">
        <f>BF1120+BI1120</f>
        <v>#REF!</v>
      </c>
      <c r="BF1120" s="771" t="e">
        <f>BF882+#REF!</f>
        <v>#REF!</v>
      </c>
      <c r="BG1120" s="771"/>
      <c r="BH1120" s="771" t="e">
        <f>BH882+#REF!</f>
        <v>#REF!</v>
      </c>
      <c r="BI1120" s="771" t="e">
        <f>BI882+#REF!</f>
        <v>#REF!</v>
      </c>
      <c r="BJ1120" s="771"/>
      <c r="BK1120" s="771"/>
      <c r="BL1120" s="771"/>
      <c r="BM1120" s="771"/>
      <c r="BN1120" s="771"/>
      <c r="BO1120" s="771"/>
      <c r="BP1120" s="771"/>
      <c r="BQ1120" s="771"/>
      <c r="BR1120" s="771"/>
      <c r="BS1120" s="771"/>
      <c r="BT1120" s="771"/>
      <c r="BU1120" s="771" t="e">
        <f>BV1120+BZ1120</f>
        <v>#REF!</v>
      </c>
      <c r="BV1120" s="782" t="e">
        <f>BV882+#REF!</f>
        <v>#REF!</v>
      </c>
      <c r="BW1120" s="782"/>
      <c r="BX1120" s="782"/>
      <c r="BY1120" s="782" t="e">
        <f>BY882+#REF!</f>
        <v>#REF!</v>
      </c>
      <c r="BZ1120" s="782" t="e">
        <f>BZ882+#REF!</f>
        <v>#REF!</v>
      </c>
      <c r="CA1120" s="783"/>
      <c r="CB1120" s="783"/>
      <c r="CC1120" s="783"/>
      <c r="CD1120" s="783"/>
      <c r="CE1120" s="763" t="e">
        <f t="shared" si="2047"/>
        <v>#REF!</v>
      </c>
    </row>
    <row r="1121" spans="1:83" s="30" customFormat="1" ht="41.25" hidden="1" customHeight="1" x14ac:dyDescent="0.2">
      <c r="B1121" s="1078" t="s">
        <v>166</v>
      </c>
      <c r="C1121" s="1078"/>
      <c r="D1121" s="897">
        <f>D888+D892</f>
        <v>1962683.5289500002</v>
      </c>
      <c r="E1121" s="897">
        <f>E888</f>
        <v>0</v>
      </c>
      <c r="F1121" s="894"/>
      <c r="G1121" s="897"/>
      <c r="H1121" s="897">
        <f>H888</f>
        <v>0</v>
      </c>
      <c r="I1121" s="897">
        <f>I888+I892</f>
        <v>1962683.5289500002</v>
      </c>
      <c r="J1121" s="897">
        <f>J888+J892</f>
        <v>-1653683.5289500002</v>
      </c>
      <c r="K1121" s="897">
        <f>K888+K892</f>
        <v>109000</v>
      </c>
      <c r="L1121" s="763">
        <f t="shared" si="2123"/>
        <v>5.5536207642356387E-2</v>
      </c>
      <c r="M1121" s="897">
        <f>M888</f>
        <v>0</v>
      </c>
      <c r="N1121" s="773" t="e">
        <f t="shared" si="2131"/>
        <v>#DIV/0!</v>
      </c>
      <c r="O1121" s="771"/>
      <c r="P1121" s="774"/>
      <c r="Q1121" s="771"/>
      <c r="R1121" s="774"/>
      <c r="S1121" s="771">
        <f>S888</f>
        <v>0</v>
      </c>
      <c r="T1121" s="774"/>
      <c r="U1121" s="771">
        <f>U888+U892</f>
        <v>109000</v>
      </c>
      <c r="V1121" s="771"/>
      <c r="W1121" s="771"/>
      <c r="X1121" s="771"/>
      <c r="Y1121" s="771"/>
      <c r="Z1121" s="771"/>
      <c r="AA1121" s="771"/>
      <c r="AB1121" s="771"/>
      <c r="AC1121" s="771"/>
      <c r="AD1121" s="774"/>
      <c r="AE1121" s="897">
        <f>AE888+AE892</f>
        <v>109000</v>
      </c>
      <c r="AF1121" s="763">
        <f t="shared" si="2124"/>
        <v>5.5536207642356387E-2</v>
      </c>
      <c r="AG1121" s="897">
        <f>AG888</f>
        <v>0</v>
      </c>
      <c r="AH1121" s="763" t="e">
        <f t="shared" si="2125"/>
        <v>#DIV/0!</v>
      </c>
      <c r="AI1121" s="782"/>
      <c r="AJ1121" s="782"/>
      <c r="AK1121" s="771"/>
      <c r="AL1121" s="774"/>
      <c r="AM1121" s="771">
        <f>AM888</f>
        <v>0</v>
      </c>
      <c r="AN1121" s="774"/>
      <c r="AO1121" s="771">
        <f>AO888+AO892</f>
        <v>109000</v>
      </c>
      <c r="AP1121" s="771"/>
      <c r="AQ1121" s="774"/>
      <c r="AR1121" s="897">
        <f>AR888+AR892</f>
        <v>1611722.0971199998</v>
      </c>
      <c r="AS1121" s="763">
        <f t="shared" si="2126"/>
        <v>0.82118287199477424</v>
      </c>
      <c r="AT1121" s="894">
        <f>AT888</f>
        <v>0</v>
      </c>
      <c r="AU1121" s="763" t="e">
        <f t="shared" si="2127"/>
        <v>#DIV/0!</v>
      </c>
      <c r="AV1121" s="771"/>
      <c r="AW1121" s="763" t="e">
        <f t="shared" si="2128"/>
        <v>#DIV/0!</v>
      </c>
      <c r="AX1121" s="894"/>
      <c r="AY1121" s="763" t="e">
        <f t="shared" si="2129"/>
        <v>#DIV/0!</v>
      </c>
      <c r="AZ1121" s="771">
        <f>AZ888</f>
        <v>0</v>
      </c>
      <c r="BA1121" s="774"/>
      <c r="BB1121" s="771">
        <f>BB888+BB892</f>
        <v>1611722.0971199998</v>
      </c>
      <c r="BC1121" s="771"/>
      <c r="BD1121" s="771"/>
      <c r="BE1121" s="771">
        <f>BE888+BE892</f>
        <v>0</v>
      </c>
      <c r="BF1121" s="771">
        <f>BF888</f>
        <v>0</v>
      </c>
      <c r="BG1121" s="771"/>
      <c r="BH1121" s="771">
        <f>BH888</f>
        <v>0</v>
      </c>
      <c r="BI1121" s="771">
        <f>BI888+BI892</f>
        <v>0</v>
      </c>
      <c r="BJ1121" s="771"/>
      <c r="BK1121" s="771"/>
      <c r="BL1121" s="771"/>
      <c r="BM1121" s="771"/>
      <c r="BN1121" s="771"/>
      <c r="BO1121" s="771"/>
      <c r="BP1121" s="771"/>
      <c r="BQ1121" s="771"/>
      <c r="BR1121" s="771"/>
      <c r="BS1121" s="771"/>
      <c r="BT1121" s="771"/>
      <c r="BU1121" s="771">
        <f>BU888+BU892</f>
        <v>1033834.4051</v>
      </c>
      <c r="BV1121" s="782">
        <f>BV888</f>
        <v>0</v>
      </c>
      <c r="BW1121" s="782"/>
      <c r="BX1121" s="782"/>
      <c r="BY1121" s="782">
        <f>BY888</f>
        <v>0</v>
      </c>
      <c r="BZ1121" s="782">
        <f>BZ888+BZ892</f>
        <v>1103902.4051000001</v>
      </c>
      <c r="CA1121" s="783"/>
      <c r="CB1121" s="783"/>
      <c r="CC1121" s="783"/>
      <c r="CD1121" s="783"/>
      <c r="CE1121" s="763">
        <f t="shared" si="2047"/>
        <v>0.82118287199477424</v>
      </c>
    </row>
    <row r="1122" spans="1:83" s="6" customFormat="1" ht="9.75" hidden="1" customHeight="1" x14ac:dyDescent="0.25">
      <c r="B1122" s="787"/>
      <c r="C1122" s="788"/>
      <c r="D1122" s="790"/>
      <c r="E1122" s="790"/>
      <c r="F1122" s="894"/>
      <c r="G1122" s="790"/>
      <c r="H1122" s="790"/>
      <c r="I1122" s="790"/>
      <c r="J1122" s="790"/>
      <c r="K1122" s="790"/>
      <c r="L1122" s="763" t="e">
        <f t="shared" si="2123"/>
        <v>#DIV/0!</v>
      </c>
      <c r="M1122" s="790"/>
      <c r="N1122" s="773" t="e">
        <f t="shared" si="2131"/>
        <v>#DIV/0!</v>
      </c>
      <c r="O1122" s="771"/>
      <c r="P1122" s="774"/>
      <c r="Q1122" s="771"/>
      <c r="R1122" s="774"/>
      <c r="S1122" s="771"/>
      <c r="T1122" s="774"/>
      <c r="U1122" s="771"/>
      <c r="V1122" s="771"/>
      <c r="W1122" s="771"/>
      <c r="X1122" s="771"/>
      <c r="Y1122" s="771"/>
      <c r="Z1122" s="771"/>
      <c r="AA1122" s="771"/>
      <c r="AB1122" s="771"/>
      <c r="AC1122" s="771"/>
      <c r="AD1122" s="774"/>
      <c r="AE1122" s="790"/>
      <c r="AF1122" s="763" t="e">
        <f t="shared" si="2124"/>
        <v>#DIV/0!</v>
      </c>
      <c r="AG1122" s="790"/>
      <c r="AH1122" s="763" t="e">
        <f t="shared" si="2125"/>
        <v>#DIV/0!</v>
      </c>
      <c r="AI1122" s="789"/>
      <c r="AJ1122" s="789"/>
      <c r="AK1122" s="771"/>
      <c r="AL1122" s="774"/>
      <c r="AM1122" s="771"/>
      <c r="AN1122" s="774"/>
      <c r="AO1122" s="771"/>
      <c r="AP1122" s="771"/>
      <c r="AQ1122" s="774"/>
      <c r="AR1122" s="790"/>
      <c r="AS1122" s="763" t="e">
        <f t="shared" si="2126"/>
        <v>#DIV/0!</v>
      </c>
      <c r="AT1122" s="894"/>
      <c r="AU1122" s="763" t="e">
        <f t="shared" si="2127"/>
        <v>#DIV/0!</v>
      </c>
      <c r="AV1122" s="771"/>
      <c r="AW1122" s="763" t="e">
        <f t="shared" si="2128"/>
        <v>#DIV/0!</v>
      </c>
      <c r="AX1122" s="894"/>
      <c r="AY1122" s="763" t="e">
        <f t="shared" si="2129"/>
        <v>#DIV/0!</v>
      </c>
      <c r="AZ1122" s="771"/>
      <c r="BA1122" s="774"/>
      <c r="BB1122" s="771"/>
      <c r="BC1122" s="771"/>
      <c r="BD1122" s="771"/>
      <c r="BE1122" s="771"/>
      <c r="BF1122" s="771"/>
      <c r="BG1122" s="771"/>
      <c r="BH1122" s="771"/>
      <c r="BI1122" s="771"/>
      <c r="BJ1122" s="771"/>
      <c r="BK1122" s="771"/>
      <c r="BL1122" s="771"/>
      <c r="BM1122" s="771"/>
      <c r="BN1122" s="771"/>
      <c r="BO1122" s="771"/>
      <c r="BP1122" s="771"/>
      <c r="BQ1122" s="771"/>
      <c r="BR1122" s="771"/>
      <c r="BS1122" s="771"/>
      <c r="BT1122" s="771"/>
      <c r="BU1122" s="771"/>
      <c r="BV1122" s="790"/>
      <c r="BW1122" s="790"/>
      <c r="BX1122" s="790"/>
      <c r="BY1122" s="790"/>
      <c r="BZ1122" s="790"/>
      <c r="CA1122" s="791"/>
      <c r="CB1122" s="791"/>
      <c r="CC1122" s="791"/>
      <c r="CD1122" s="791"/>
      <c r="CE1122" s="763" t="e">
        <f t="shared" si="2047"/>
        <v>#DIV/0!</v>
      </c>
    </row>
    <row r="1123" spans="1:83" s="6" customFormat="1" ht="30.75" hidden="1" customHeight="1" x14ac:dyDescent="0.25">
      <c r="B1123" s="787"/>
      <c r="C1123" s="788"/>
      <c r="D1123" s="790"/>
      <c r="E1123" s="790"/>
      <c r="F1123" s="894"/>
      <c r="G1123" s="790"/>
      <c r="H1123" s="790"/>
      <c r="I1123" s="790"/>
      <c r="J1123" s="790"/>
      <c r="K1123" s="790"/>
      <c r="L1123" s="763" t="e">
        <f t="shared" si="2123"/>
        <v>#DIV/0!</v>
      </c>
      <c r="M1123" s="790"/>
      <c r="N1123" s="773" t="e">
        <f t="shared" si="2131"/>
        <v>#DIV/0!</v>
      </c>
      <c r="O1123" s="771"/>
      <c r="P1123" s="774"/>
      <c r="Q1123" s="771"/>
      <c r="R1123" s="774"/>
      <c r="S1123" s="771"/>
      <c r="T1123" s="774"/>
      <c r="U1123" s="771"/>
      <c r="V1123" s="771"/>
      <c r="W1123" s="771"/>
      <c r="X1123" s="771"/>
      <c r="Y1123" s="771"/>
      <c r="Z1123" s="771"/>
      <c r="AA1123" s="771"/>
      <c r="AB1123" s="771"/>
      <c r="AC1123" s="771"/>
      <c r="AD1123" s="774"/>
      <c r="AE1123" s="790"/>
      <c r="AF1123" s="763" t="e">
        <f t="shared" si="2124"/>
        <v>#DIV/0!</v>
      </c>
      <c r="AG1123" s="790"/>
      <c r="AH1123" s="763" t="e">
        <f t="shared" si="2125"/>
        <v>#DIV/0!</v>
      </c>
      <c r="AI1123" s="789"/>
      <c r="AJ1123" s="789"/>
      <c r="AK1123" s="771"/>
      <c r="AL1123" s="774"/>
      <c r="AM1123" s="771"/>
      <c r="AN1123" s="774"/>
      <c r="AO1123" s="771"/>
      <c r="AP1123" s="771"/>
      <c r="AQ1123" s="774"/>
      <c r="AR1123" s="790"/>
      <c r="AS1123" s="763" t="e">
        <f t="shared" si="2126"/>
        <v>#DIV/0!</v>
      </c>
      <c r="AT1123" s="894"/>
      <c r="AU1123" s="763" t="e">
        <f t="shared" si="2127"/>
        <v>#DIV/0!</v>
      </c>
      <c r="AV1123" s="771"/>
      <c r="AW1123" s="763" t="e">
        <f t="shared" si="2128"/>
        <v>#DIV/0!</v>
      </c>
      <c r="AX1123" s="894"/>
      <c r="AY1123" s="763" t="e">
        <f t="shared" si="2129"/>
        <v>#DIV/0!</v>
      </c>
      <c r="AZ1123" s="771"/>
      <c r="BA1123" s="774"/>
      <c r="BB1123" s="771"/>
      <c r="BC1123" s="771"/>
      <c r="BD1123" s="771"/>
      <c r="BE1123" s="771"/>
      <c r="BF1123" s="771"/>
      <c r="BG1123" s="771"/>
      <c r="BH1123" s="771"/>
      <c r="BI1123" s="771"/>
      <c r="BJ1123" s="771"/>
      <c r="BK1123" s="771"/>
      <c r="BL1123" s="771"/>
      <c r="BM1123" s="771"/>
      <c r="BN1123" s="771"/>
      <c r="BO1123" s="771"/>
      <c r="BP1123" s="771"/>
      <c r="BQ1123" s="771"/>
      <c r="BR1123" s="771"/>
      <c r="BS1123" s="771"/>
      <c r="BT1123" s="771"/>
      <c r="BU1123" s="771"/>
      <c r="BV1123" s="790"/>
      <c r="BW1123" s="790"/>
      <c r="BX1123" s="790"/>
      <c r="BY1123" s="790"/>
      <c r="BZ1123" s="790"/>
      <c r="CA1123" s="791"/>
      <c r="CB1123" s="791"/>
      <c r="CC1123" s="791"/>
      <c r="CD1123" s="791"/>
      <c r="CE1123" s="763" t="e">
        <f t="shared" si="2047"/>
        <v>#DIV/0!</v>
      </c>
    </row>
    <row r="1124" spans="1:83" s="259" customFormat="1" ht="111" hidden="1" customHeight="1" x14ac:dyDescent="0.25">
      <c r="B1124" s="792" t="s">
        <v>34</v>
      </c>
      <c r="C1124" s="793" t="s">
        <v>257</v>
      </c>
      <c r="D1124" s="795" t="e">
        <f>E1124</f>
        <v>#REF!</v>
      </c>
      <c r="E1124" s="795" t="e">
        <f>#REF!</f>
        <v>#REF!</v>
      </c>
      <c r="F1124" s="894"/>
      <c r="G1124" s="795"/>
      <c r="H1124" s="796"/>
      <c r="I1124" s="796"/>
      <c r="J1124" s="795" t="e">
        <f>K1124</f>
        <v>#REF!</v>
      </c>
      <c r="K1124" s="796" t="e">
        <f>M1124</f>
        <v>#REF!</v>
      </c>
      <c r="L1124" s="763" t="e">
        <f t="shared" si="2123"/>
        <v>#REF!</v>
      </c>
      <c r="M1124" s="795" t="e">
        <f>#REF!</f>
        <v>#REF!</v>
      </c>
      <c r="N1124" s="773" t="e">
        <f t="shared" si="2131"/>
        <v>#REF!</v>
      </c>
      <c r="O1124" s="771"/>
      <c r="P1124" s="774"/>
      <c r="Q1124" s="771"/>
      <c r="R1124" s="774"/>
      <c r="S1124" s="771"/>
      <c r="T1124" s="774"/>
      <c r="U1124" s="771"/>
      <c r="V1124" s="771"/>
      <c r="W1124" s="771"/>
      <c r="X1124" s="771"/>
      <c r="Y1124" s="771"/>
      <c r="Z1124" s="771"/>
      <c r="AA1124" s="771"/>
      <c r="AB1124" s="771"/>
      <c r="AC1124" s="771"/>
      <c r="AD1124" s="774"/>
      <c r="AE1124" s="796" t="e">
        <f>AG1124</f>
        <v>#REF!</v>
      </c>
      <c r="AF1124" s="763" t="e">
        <f t="shared" si="2124"/>
        <v>#REF!</v>
      </c>
      <c r="AG1124" s="796" t="e">
        <f>M1124</f>
        <v>#REF!</v>
      </c>
      <c r="AH1124" s="763" t="e">
        <f t="shared" si="2125"/>
        <v>#REF!</v>
      </c>
      <c r="AI1124" s="794"/>
      <c r="AJ1124" s="774"/>
      <c r="AK1124" s="771"/>
      <c r="AL1124" s="774"/>
      <c r="AM1124" s="771"/>
      <c r="AN1124" s="774"/>
      <c r="AO1124" s="771"/>
      <c r="AP1124" s="771"/>
      <c r="AQ1124" s="774"/>
      <c r="AR1124" s="796" t="e">
        <f>AT1124</f>
        <v>#REF!</v>
      </c>
      <c r="AS1124" s="763" t="e">
        <f t="shared" si="2126"/>
        <v>#REF!</v>
      </c>
      <c r="AT1124" s="894" t="e">
        <f>#REF!</f>
        <v>#REF!</v>
      </c>
      <c r="AU1124" s="763" t="e">
        <f t="shared" si="2127"/>
        <v>#REF!</v>
      </c>
      <c r="AV1124" s="771"/>
      <c r="AW1124" s="763" t="e">
        <f t="shared" si="2128"/>
        <v>#DIV/0!</v>
      </c>
      <c r="AX1124" s="894"/>
      <c r="AY1124" s="763" t="e">
        <f t="shared" si="2129"/>
        <v>#DIV/0!</v>
      </c>
      <c r="AZ1124" s="771"/>
      <c r="BA1124" s="774"/>
      <c r="BB1124" s="771"/>
      <c r="BC1124" s="771"/>
      <c r="BD1124" s="771"/>
      <c r="BE1124" s="771">
        <f>BF1124</f>
        <v>0</v>
      </c>
      <c r="BF1124" s="771">
        <f>X1124</f>
        <v>0</v>
      </c>
      <c r="BG1124" s="771"/>
      <c r="BH1124" s="771"/>
      <c r="BI1124" s="771"/>
      <c r="BJ1124" s="771"/>
      <c r="BK1124" s="771"/>
      <c r="BL1124" s="771"/>
      <c r="BM1124" s="771"/>
      <c r="BN1124" s="771"/>
      <c r="BO1124" s="771"/>
      <c r="BP1124" s="771"/>
      <c r="BQ1124" s="771"/>
      <c r="BR1124" s="771"/>
      <c r="BS1124" s="771"/>
      <c r="BT1124" s="771"/>
      <c r="BU1124" s="771">
        <f>BV1124</f>
        <v>0</v>
      </c>
      <c r="BV1124" s="795">
        <f>BH1124</f>
        <v>0</v>
      </c>
      <c r="BW1124" s="795"/>
      <c r="BX1124" s="795"/>
      <c r="BY1124" s="796"/>
      <c r="BZ1124" s="796"/>
      <c r="CA1124" s="797"/>
      <c r="CB1124" s="797"/>
      <c r="CC1124" s="797"/>
      <c r="CD1124" s="797"/>
      <c r="CE1124" s="763" t="e">
        <f t="shared" si="2047"/>
        <v>#DIV/0!</v>
      </c>
    </row>
    <row r="1125" spans="1:83" s="402" customFormat="1" ht="109.5" customHeight="1" x14ac:dyDescent="0.25">
      <c r="B1125" s="769" t="s">
        <v>63</v>
      </c>
      <c r="C1125" s="770" t="s">
        <v>561</v>
      </c>
      <c r="D1125" s="894">
        <f>E1125</f>
        <v>312354.2</v>
      </c>
      <c r="E1125" s="894">
        <f>E1126+E1127+E1130</f>
        <v>312354.2</v>
      </c>
      <c r="F1125" s="894"/>
      <c r="G1125" s="894"/>
      <c r="H1125" s="895"/>
      <c r="I1125" s="895"/>
      <c r="J1125" s="894">
        <f>J1126</f>
        <v>-81976.100000000006</v>
      </c>
      <c r="K1125" s="894">
        <f>M1125+O1125</f>
        <v>123276.1</v>
      </c>
      <c r="L1125" s="763">
        <f t="shared" si="2123"/>
        <v>0.39466765614164945</v>
      </c>
      <c r="M1125" s="894">
        <f>M1126+M1127+M1130</f>
        <v>123276.1</v>
      </c>
      <c r="N1125" s="773">
        <f t="shared" si="2131"/>
        <v>0.39466765614164945</v>
      </c>
      <c r="O1125" s="771">
        <f>O1126+O1128</f>
        <v>0</v>
      </c>
      <c r="P1125" s="774"/>
      <c r="Q1125" s="771"/>
      <c r="R1125" s="774"/>
      <c r="S1125" s="771"/>
      <c r="T1125" s="774"/>
      <c r="U1125" s="771"/>
      <c r="V1125" s="771"/>
      <c r="W1125" s="771"/>
      <c r="X1125" s="771"/>
      <c r="Y1125" s="771"/>
      <c r="Z1125" s="771"/>
      <c r="AA1125" s="771"/>
      <c r="AB1125" s="771"/>
      <c r="AC1125" s="771"/>
      <c r="AD1125" s="774"/>
      <c r="AE1125" s="894">
        <f>AG1125</f>
        <v>41430.221680000002</v>
      </c>
      <c r="AF1125" s="763">
        <f t="shared" si="2124"/>
        <v>0.13263859323806115</v>
      </c>
      <c r="AG1125" s="894">
        <f>AG1126+AG1127+AG1130</f>
        <v>41430.221680000002</v>
      </c>
      <c r="AH1125" s="763">
        <f t="shared" si="2125"/>
        <v>0.13263859323806115</v>
      </c>
      <c r="AI1125" s="771"/>
      <c r="AJ1125" s="774"/>
      <c r="AK1125" s="771"/>
      <c r="AL1125" s="774"/>
      <c r="AM1125" s="771"/>
      <c r="AN1125" s="774"/>
      <c r="AO1125" s="771"/>
      <c r="AP1125" s="771">
        <f>AP1126+AP1128</f>
        <v>203952.2</v>
      </c>
      <c r="AQ1125" s="774"/>
      <c r="AR1125" s="894">
        <f>AT1125+AV1125</f>
        <v>312354.2</v>
      </c>
      <c r="AS1125" s="763">
        <f t="shared" si="2126"/>
        <v>1</v>
      </c>
      <c r="AT1125" s="894">
        <f>AT1126+AT1127+AT1130</f>
        <v>312354.2</v>
      </c>
      <c r="AU1125" s="763">
        <f t="shared" si="2127"/>
        <v>1</v>
      </c>
      <c r="AV1125" s="771">
        <f>AV1126+AV1128</f>
        <v>0</v>
      </c>
      <c r="AW1125" s="763">
        <v>0</v>
      </c>
      <c r="AX1125" s="894"/>
      <c r="AY1125" s="763">
        <v>0</v>
      </c>
      <c r="AZ1125" s="771"/>
      <c r="BA1125" s="774"/>
      <c r="BB1125" s="771"/>
      <c r="BC1125" s="771"/>
      <c r="BD1125" s="771"/>
      <c r="BE1125" s="771">
        <v>0</v>
      </c>
      <c r="BF1125" s="771">
        <v>0</v>
      </c>
      <c r="BG1125" s="771"/>
      <c r="BH1125" s="771"/>
      <c r="BI1125" s="771"/>
      <c r="BJ1125" s="771"/>
      <c r="BK1125" s="771"/>
      <c r="BL1125" s="771"/>
      <c r="BM1125" s="771"/>
      <c r="BN1125" s="771">
        <v>0</v>
      </c>
      <c r="BO1125" s="771">
        <v>0</v>
      </c>
      <c r="BP1125" s="771"/>
      <c r="BQ1125" s="771"/>
      <c r="BR1125" s="771"/>
      <c r="BS1125" s="771"/>
      <c r="BT1125" s="771">
        <f>BT1126+BT1128</f>
        <v>203952.2</v>
      </c>
      <c r="BU1125" s="771">
        <f>BV1125+BW1125</f>
        <v>203952.2</v>
      </c>
      <c r="BV1125" s="771">
        <f>BV1126+BV1128</f>
        <v>203952.2</v>
      </c>
      <c r="BW1125" s="771">
        <f>BW1126+BW1128</f>
        <v>0</v>
      </c>
      <c r="BX1125" s="771"/>
      <c r="BY1125" s="772"/>
      <c r="BZ1125" s="772"/>
      <c r="CA1125" s="775"/>
      <c r="CB1125" s="775"/>
      <c r="CC1125" s="775"/>
      <c r="CD1125" s="775"/>
      <c r="CE1125" s="763"/>
    </row>
    <row r="1126" spans="1:83" s="37" customFormat="1" ht="41.25" hidden="1" customHeight="1" x14ac:dyDescent="0.25">
      <c r="B1126" s="228"/>
      <c r="C1126" s="121" t="s">
        <v>500</v>
      </c>
      <c r="D1126" s="171">
        <f t="shared" ref="D1126:D1130" si="2132">E1126+F1126</f>
        <v>203952.2</v>
      </c>
      <c r="E1126" s="171">
        <v>203952.2</v>
      </c>
      <c r="F1126" s="171"/>
      <c r="G1126" s="171"/>
      <c r="H1126" s="172"/>
      <c r="I1126" s="172"/>
      <c r="J1126" s="171">
        <f>K1126-D1126</f>
        <v>-81976.100000000006</v>
      </c>
      <c r="K1126" s="171">
        <f>M1126+O1126</f>
        <v>121976.1</v>
      </c>
      <c r="L1126" s="695">
        <f t="shared" si="2123"/>
        <v>0.59806219300404706</v>
      </c>
      <c r="M1126" s="171">
        <v>121976.1</v>
      </c>
      <c r="N1126" s="758">
        <f t="shared" si="2131"/>
        <v>0.59806219300404706</v>
      </c>
      <c r="O1126" s="171"/>
      <c r="P1126" s="171"/>
      <c r="Q1126" s="116"/>
      <c r="R1126" s="116"/>
      <c r="S1126" s="116"/>
      <c r="T1126" s="116"/>
      <c r="U1126" s="116"/>
      <c r="V1126" s="116"/>
      <c r="W1126" s="116"/>
      <c r="X1126" s="116"/>
      <c r="Y1126" s="116"/>
      <c r="Z1126" s="116"/>
      <c r="AA1126" s="116"/>
      <c r="AB1126" s="116"/>
      <c r="AC1126" s="116"/>
      <c r="AD1126" s="116"/>
      <c r="AE1126" s="171">
        <f>AG1126</f>
        <v>40805.82346</v>
      </c>
      <c r="AF1126" s="695">
        <f t="shared" si="2124"/>
        <v>0.20007542679117948</v>
      </c>
      <c r="AG1126" s="171">
        <f>'[6]1 квартал'!$H$911</f>
        <v>40805.82346</v>
      </c>
      <c r="AH1126" s="695">
        <f t="shared" si="2125"/>
        <v>0.20007542679117948</v>
      </c>
      <c r="AI1126" s="116"/>
      <c r="AJ1126" s="116"/>
      <c r="AK1126" s="116"/>
      <c r="AL1126" s="116"/>
      <c r="AM1126" s="116"/>
      <c r="AN1126" s="116"/>
      <c r="AO1126" s="116"/>
      <c r="AP1126" s="116">
        <f>AR1126</f>
        <v>203952.2</v>
      </c>
      <c r="AQ1126" s="116"/>
      <c r="AR1126" s="171">
        <f>AT1126+AV1126</f>
        <v>203952.2</v>
      </c>
      <c r="AS1126" s="695">
        <f t="shared" si="2126"/>
        <v>1</v>
      </c>
      <c r="AT1126" s="171">
        <f>D1126</f>
        <v>203952.2</v>
      </c>
      <c r="AU1126" s="695">
        <f t="shared" si="2127"/>
        <v>1</v>
      </c>
      <c r="AV1126" s="116"/>
      <c r="AW1126" s="695"/>
      <c r="AX1126" s="171"/>
      <c r="AY1126" s="695"/>
      <c r="AZ1126" s="116"/>
      <c r="BA1126" s="116"/>
      <c r="BB1126" s="116"/>
      <c r="BC1126" s="116"/>
      <c r="BD1126" s="116"/>
      <c r="BE1126" s="116"/>
      <c r="BF1126" s="116"/>
      <c r="BG1126" s="116"/>
      <c r="BH1126" s="116"/>
      <c r="BI1126" s="116"/>
      <c r="BJ1126" s="116"/>
      <c r="BK1126" s="116"/>
      <c r="BL1126" s="116"/>
      <c r="BM1126" s="116"/>
      <c r="BN1126" s="116"/>
      <c r="BO1126" s="116"/>
      <c r="BP1126" s="116"/>
      <c r="BQ1126" s="116"/>
      <c r="BR1126" s="116"/>
      <c r="BS1126" s="116"/>
      <c r="BT1126" s="116">
        <f>BU1126</f>
        <v>203952.2</v>
      </c>
      <c r="BU1126" s="116">
        <f>BV1126+BW1126</f>
        <v>203952.2</v>
      </c>
      <c r="BV1126" s="116">
        <f>AT1126</f>
        <v>203952.2</v>
      </c>
      <c r="BW1126" s="116">
        <f>AV1126</f>
        <v>0</v>
      </c>
      <c r="BX1126" s="116"/>
      <c r="BY1126" s="35"/>
      <c r="BZ1126" s="35"/>
      <c r="CE1126" s="695"/>
    </row>
    <row r="1127" spans="1:83" s="37" customFormat="1" ht="41.25" hidden="1" customHeight="1" x14ac:dyDescent="0.25">
      <c r="B1127" s="228"/>
      <c r="C1127" s="121" t="s">
        <v>501</v>
      </c>
      <c r="D1127" s="171">
        <f t="shared" si="2132"/>
        <v>102825.93908</v>
      </c>
      <c r="E1127" s="171">
        <f>312354.2-E1126-E1130</f>
        <v>102825.93908</v>
      </c>
      <c r="F1127" s="171"/>
      <c r="G1127" s="171"/>
      <c r="H1127" s="172"/>
      <c r="I1127" s="172"/>
      <c r="J1127" s="171"/>
      <c r="K1127" s="171">
        <f>M1127+O1127</f>
        <v>0</v>
      </c>
      <c r="L1127" s="695">
        <f t="shared" si="2123"/>
        <v>0</v>
      </c>
      <c r="M1127" s="171">
        <v>0</v>
      </c>
      <c r="N1127" s="758">
        <f t="shared" si="2131"/>
        <v>0</v>
      </c>
      <c r="O1127" s="171"/>
      <c r="P1127" s="171"/>
      <c r="Q1127" s="116"/>
      <c r="R1127" s="116"/>
      <c r="S1127" s="116"/>
      <c r="T1127" s="116"/>
      <c r="U1127" s="116"/>
      <c r="V1127" s="116"/>
      <c r="W1127" s="116"/>
      <c r="X1127" s="116"/>
      <c r="Y1127" s="116"/>
      <c r="Z1127" s="116"/>
      <c r="AA1127" s="116"/>
      <c r="AB1127" s="116"/>
      <c r="AC1127" s="116"/>
      <c r="AD1127" s="116"/>
      <c r="AE1127" s="171">
        <f>AG1127</f>
        <v>0</v>
      </c>
      <c r="AF1127" s="695">
        <f t="shared" si="2124"/>
        <v>0</v>
      </c>
      <c r="AG1127" s="171"/>
      <c r="AH1127" s="695">
        <f t="shared" si="2125"/>
        <v>0</v>
      </c>
      <c r="AI1127" s="116"/>
      <c r="AJ1127" s="116"/>
      <c r="AK1127" s="116"/>
      <c r="AL1127" s="116"/>
      <c r="AM1127" s="116"/>
      <c r="AN1127" s="116"/>
      <c r="AO1127" s="116"/>
      <c r="AP1127" s="116"/>
      <c r="AQ1127" s="116"/>
      <c r="AR1127" s="171">
        <f>AT1127+AV1127</f>
        <v>102825.93908</v>
      </c>
      <c r="AS1127" s="695">
        <f t="shared" si="2126"/>
        <v>1</v>
      </c>
      <c r="AT1127" s="171">
        <f t="shared" ref="AT1127:AT1130" si="2133">D1127</f>
        <v>102825.93908</v>
      </c>
      <c r="AU1127" s="695">
        <f t="shared" si="2127"/>
        <v>1</v>
      </c>
      <c r="AV1127" s="116"/>
      <c r="AW1127" s="695"/>
      <c r="AX1127" s="171"/>
      <c r="AY1127" s="695"/>
      <c r="AZ1127" s="116"/>
      <c r="BA1127" s="116"/>
      <c r="BB1127" s="116"/>
      <c r="BC1127" s="116"/>
      <c r="BD1127" s="116"/>
      <c r="BE1127" s="116"/>
      <c r="BF1127" s="116"/>
      <c r="BG1127" s="116"/>
      <c r="BH1127" s="116"/>
      <c r="BI1127" s="116"/>
      <c r="BJ1127" s="116"/>
      <c r="BK1127" s="116"/>
      <c r="BL1127" s="116"/>
      <c r="BM1127" s="116"/>
      <c r="BN1127" s="116"/>
      <c r="BO1127" s="116"/>
      <c r="BP1127" s="116"/>
      <c r="BQ1127" s="116"/>
      <c r="BR1127" s="116"/>
      <c r="BS1127" s="116"/>
      <c r="BT1127" s="116"/>
      <c r="BU1127" s="116"/>
      <c r="BV1127" s="116"/>
      <c r="BW1127" s="116"/>
      <c r="BX1127" s="116"/>
      <c r="BY1127" s="35"/>
      <c r="BZ1127" s="35"/>
      <c r="CE1127" s="695"/>
    </row>
    <row r="1128" spans="1:83" s="37" customFormat="1" ht="45" hidden="1" customHeight="1" x14ac:dyDescent="0.25">
      <c r="B1128" s="228"/>
      <c r="C1128" s="121"/>
      <c r="D1128" s="171">
        <f t="shared" si="2132"/>
        <v>0</v>
      </c>
      <c r="E1128" s="171"/>
      <c r="F1128" s="171"/>
      <c r="G1128" s="171"/>
      <c r="H1128" s="172"/>
      <c r="I1128" s="172"/>
      <c r="J1128" s="171"/>
      <c r="K1128" s="171">
        <f t="shared" ref="K1128:K1130" si="2134">M1128+O1128</f>
        <v>0</v>
      </c>
      <c r="L1128" s="695" t="e">
        <f t="shared" si="2123"/>
        <v>#DIV/0!</v>
      </c>
      <c r="M1128" s="171"/>
      <c r="N1128" s="758" t="e">
        <f t="shared" si="2131"/>
        <v>#DIV/0!</v>
      </c>
      <c r="O1128" s="116"/>
      <c r="P1128" s="116"/>
      <c r="Q1128" s="116"/>
      <c r="R1128" s="116"/>
      <c r="S1128" s="116"/>
      <c r="T1128" s="116"/>
      <c r="U1128" s="116"/>
      <c r="V1128" s="116"/>
      <c r="W1128" s="116"/>
      <c r="X1128" s="116"/>
      <c r="Y1128" s="116"/>
      <c r="Z1128" s="116"/>
      <c r="AA1128" s="116"/>
      <c r="AB1128" s="116"/>
      <c r="AC1128" s="116"/>
      <c r="AD1128" s="116"/>
      <c r="AE1128" s="171">
        <f t="shared" ref="AE1128:AE1130" si="2135">AG1128</f>
        <v>0</v>
      </c>
      <c r="AF1128" s="695" t="e">
        <f t="shared" si="2124"/>
        <v>#DIV/0!</v>
      </c>
      <c r="AG1128" s="171"/>
      <c r="AH1128" s="695" t="e">
        <f t="shared" si="2125"/>
        <v>#DIV/0!</v>
      </c>
      <c r="AI1128" s="116"/>
      <c r="AJ1128" s="116"/>
      <c r="AK1128" s="116"/>
      <c r="AL1128" s="116"/>
      <c r="AM1128" s="116"/>
      <c r="AN1128" s="116"/>
      <c r="AO1128" s="116"/>
      <c r="AP1128" s="116"/>
      <c r="AQ1128" s="116"/>
      <c r="AR1128" s="171">
        <f t="shared" ref="AR1128:AR1130" si="2136">AT1128+AV1128</f>
        <v>0</v>
      </c>
      <c r="AS1128" s="695" t="e">
        <f t="shared" si="2126"/>
        <v>#DIV/0!</v>
      </c>
      <c r="AT1128" s="171">
        <f t="shared" si="2133"/>
        <v>0</v>
      </c>
      <c r="AU1128" s="695" t="e">
        <f t="shared" si="2127"/>
        <v>#DIV/0!</v>
      </c>
      <c r="AV1128" s="116"/>
      <c r="AW1128" s="695"/>
      <c r="AX1128" s="171"/>
      <c r="AY1128" s="695"/>
      <c r="AZ1128" s="116"/>
      <c r="BA1128" s="116"/>
      <c r="BB1128" s="116"/>
      <c r="BC1128" s="116"/>
      <c r="BD1128" s="116"/>
      <c r="BE1128" s="116"/>
      <c r="BF1128" s="116"/>
      <c r="BG1128" s="116"/>
      <c r="BH1128" s="116"/>
      <c r="BI1128" s="116"/>
      <c r="BJ1128" s="116"/>
      <c r="BK1128" s="116"/>
      <c r="BL1128" s="116"/>
      <c r="BM1128" s="116"/>
      <c r="BN1128" s="116"/>
      <c r="BO1128" s="116"/>
      <c r="BP1128" s="116"/>
      <c r="BQ1128" s="116"/>
      <c r="BR1128" s="116"/>
      <c r="BS1128" s="116"/>
      <c r="BT1128" s="116"/>
      <c r="BU1128" s="116"/>
      <c r="BV1128" s="116"/>
      <c r="BW1128" s="116"/>
      <c r="BX1128" s="116"/>
      <c r="BY1128" s="35"/>
      <c r="BZ1128" s="35"/>
      <c r="CE1128" s="695"/>
    </row>
    <row r="1129" spans="1:83" s="402" customFormat="1" ht="34.5" hidden="1" customHeight="1" x14ac:dyDescent="0.25">
      <c r="B1129" s="745"/>
      <c r="C1129" s="746" t="s">
        <v>453</v>
      </c>
      <c r="D1129" s="171">
        <f t="shared" si="2132"/>
        <v>327354.2</v>
      </c>
      <c r="E1129" s="899">
        <f t="shared" ref="E1129:J1129" si="2137">E1112+E1125</f>
        <v>322354.2</v>
      </c>
      <c r="F1129" s="899">
        <f t="shared" si="2137"/>
        <v>5000</v>
      </c>
      <c r="G1129" s="899">
        <f t="shared" si="2137"/>
        <v>3000</v>
      </c>
      <c r="H1129" s="899">
        <f t="shared" si="2137"/>
        <v>0</v>
      </c>
      <c r="I1129" s="899">
        <f t="shared" si="2137"/>
        <v>1793.5</v>
      </c>
      <c r="J1129" s="899">
        <f t="shared" si="2137"/>
        <v>-81976.100000000006</v>
      </c>
      <c r="K1129" s="171">
        <f t="shared" si="2134"/>
        <v>138276.1</v>
      </c>
      <c r="L1129" s="695">
        <f t="shared" si="2123"/>
        <v>0.42240515014012348</v>
      </c>
      <c r="M1129" s="899">
        <f t="shared" ref="M1129" si="2138">M1112+M1125</f>
        <v>133276.1</v>
      </c>
      <c r="N1129" s="758">
        <f t="shared" si="2131"/>
        <v>0.41344614092200443</v>
      </c>
      <c r="O1129" s="747">
        <f>O1112+O1125</f>
        <v>5000</v>
      </c>
      <c r="P1129" s="749"/>
      <c r="Q1129" s="747">
        <f>Q1112+Q1125</f>
        <v>0</v>
      </c>
      <c r="R1129" s="749"/>
      <c r="S1129" s="747">
        <f>S1112+S1125</f>
        <v>0</v>
      </c>
      <c r="T1129" s="749"/>
      <c r="U1129" s="747">
        <f t="shared" ref="U1129:AC1129" si="2139">U1112+U1125</f>
        <v>123.742</v>
      </c>
      <c r="V1129" s="747">
        <f t="shared" si="2139"/>
        <v>0</v>
      </c>
      <c r="W1129" s="747">
        <f t="shared" si="2139"/>
        <v>0</v>
      </c>
      <c r="X1129" s="747">
        <f t="shared" si="2139"/>
        <v>0</v>
      </c>
      <c r="Y1129" s="747">
        <f t="shared" si="2139"/>
        <v>0</v>
      </c>
      <c r="Z1129" s="747">
        <f t="shared" si="2139"/>
        <v>10000</v>
      </c>
      <c r="AA1129" s="747">
        <f t="shared" si="2139"/>
        <v>10000</v>
      </c>
      <c r="AB1129" s="747">
        <f t="shared" si="2139"/>
        <v>0</v>
      </c>
      <c r="AC1129" s="747">
        <f t="shared" si="2139"/>
        <v>0</v>
      </c>
      <c r="AD1129" s="749"/>
      <c r="AE1129" s="171">
        <f t="shared" si="2135"/>
        <v>0</v>
      </c>
      <c r="AF1129" s="695">
        <f t="shared" si="2124"/>
        <v>0</v>
      </c>
      <c r="AG1129" s="171"/>
      <c r="AH1129" s="695">
        <f t="shared" si="2125"/>
        <v>0</v>
      </c>
      <c r="AI1129" s="747">
        <f>AI1112+AI1125</f>
        <v>2426.0756000000001</v>
      </c>
      <c r="AJ1129" s="749"/>
      <c r="AK1129" s="747">
        <f>AK1112+AK1125</f>
        <v>0</v>
      </c>
      <c r="AL1129" s="749"/>
      <c r="AM1129" s="747">
        <f>AM1112+AM1125</f>
        <v>0</v>
      </c>
      <c r="AN1129" s="749"/>
      <c r="AO1129" s="747">
        <f>AO1112+AO1125</f>
        <v>123.742</v>
      </c>
      <c r="AP1129" s="747">
        <f>AP1112+AP1125</f>
        <v>203952.2</v>
      </c>
      <c r="AQ1129" s="749"/>
      <c r="AR1129" s="171">
        <f t="shared" si="2136"/>
        <v>332354.2</v>
      </c>
      <c r="AS1129" s="695">
        <f t="shared" si="2126"/>
        <v>1.0152739754064557</v>
      </c>
      <c r="AT1129" s="171">
        <f t="shared" si="2133"/>
        <v>327354.2</v>
      </c>
      <c r="AU1129" s="695">
        <f t="shared" si="2127"/>
        <v>1.0155108883333923</v>
      </c>
      <c r="AV1129" s="747">
        <f>AV1112+AV1125</f>
        <v>5000</v>
      </c>
      <c r="AW1129" s="749"/>
      <c r="AX1129" s="899">
        <f>AX1112+AX1125</f>
        <v>0</v>
      </c>
      <c r="AY1129" s="749"/>
      <c r="AZ1129" s="747">
        <f>AZ1112+AZ1125</f>
        <v>0</v>
      </c>
      <c r="BA1129" s="749"/>
      <c r="BB1129" s="747">
        <f t="shared" ref="BB1129:BZ1129" si="2140">BB1112+BB1125</f>
        <v>123.742</v>
      </c>
      <c r="BC1129" s="747">
        <f t="shared" si="2140"/>
        <v>0</v>
      </c>
      <c r="BD1129" s="747">
        <f t="shared" si="2140"/>
        <v>123.742</v>
      </c>
      <c r="BE1129" s="747">
        <f t="shared" si="2140"/>
        <v>19793.5</v>
      </c>
      <c r="BF1129" s="747">
        <f t="shared" si="2140"/>
        <v>19793.5</v>
      </c>
      <c r="BG1129" s="747">
        <f t="shared" si="2140"/>
        <v>0</v>
      </c>
      <c r="BH1129" s="747">
        <f t="shared" si="2140"/>
        <v>0</v>
      </c>
      <c r="BI1129" s="747">
        <f t="shared" si="2140"/>
        <v>0</v>
      </c>
      <c r="BJ1129" s="747">
        <f t="shared" si="2140"/>
        <v>0</v>
      </c>
      <c r="BK1129" s="747">
        <f t="shared" si="2140"/>
        <v>0</v>
      </c>
      <c r="BL1129" s="747">
        <f t="shared" si="2140"/>
        <v>0</v>
      </c>
      <c r="BM1129" s="747">
        <f t="shared" si="2140"/>
        <v>0</v>
      </c>
      <c r="BN1129" s="747">
        <f t="shared" si="2140"/>
        <v>19793.5</v>
      </c>
      <c r="BO1129" s="747">
        <f t="shared" si="2140"/>
        <v>7500</v>
      </c>
      <c r="BP1129" s="747">
        <f t="shared" si="2140"/>
        <v>7500</v>
      </c>
      <c r="BQ1129" s="747">
        <f t="shared" si="2140"/>
        <v>3000</v>
      </c>
      <c r="BR1129" s="747">
        <f t="shared" si="2140"/>
        <v>0</v>
      </c>
      <c r="BS1129" s="747">
        <f t="shared" si="2140"/>
        <v>1793.5</v>
      </c>
      <c r="BT1129" s="747">
        <f t="shared" si="2140"/>
        <v>203952.2</v>
      </c>
      <c r="BU1129" s="748">
        <f t="shared" si="2140"/>
        <v>223745.7</v>
      </c>
      <c r="BV1129" s="747">
        <f t="shared" si="2140"/>
        <v>211452.2</v>
      </c>
      <c r="BW1129" s="747">
        <f t="shared" si="2140"/>
        <v>7500</v>
      </c>
      <c r="BX1129" s="747">
        <f t="shared" si="2140"/>
        <v>3000</v>
      </c>
      <c r="BY1129" s="747">
        <f t="shared" si="2140"/>
        <v>0</v>
      </c>
      <c r="BZ1129" s="747">
        <f t="shared" si="2140"/>
        <v>1793.5</v>
      </c>
      <c r="CE1129" s="750"/>
    </row>
    <row r="1130" spans="1:83" s="402" customFormat="1" ht="34.5" hidden="1" customHeight="1" x14ac:dyDescent="0.25">
      <c r="B1130" s="228"/>
      <c r="C1130" s="121" t="s">
        <v>541</v>
      </c>
      <c r="D1130" s="171">
        <f t="shared" si="2132"/>
        <v>5576.0609199999999</v>
      </c>
      <c r="E1130" s="171">
        <v>5576.0609199999999</v>
      </c>
      <c r="F1130" s="171"/>
      <c r="G1130" s="171"/>
      <c r="H1130" s="171"/>
      <c r="I1130" s="171"/>
      <c r="J1130" s="899"/>
      <c r="K1130" s="171">
        <f t="shared" si="2134"/>
        <v>1300</v>
      </c>
      <c r="L1130" s="695">
        <f t="shared" si="2123"/>
        <v>0.23313949016181121</v>
      </c>
      <c r="M1130" s="171">
        <v>1300</v>
      </c>
      <c r="N1130" s="758">
        <f t="shared" si="2131"/>
        <v>0.23313949016181121</v>
      </c>
      <c r="O1130" s="747"/>
      <c r="P1130" s="749"/>
      <c r="Q1130" s="747"/>
      <c r="R1130" s="749"/>
      <c r="S1130" s="747"/>
      <c r="T1130" s="749"/>
      <c r="U1130" s="747"/>
      <c r="V1130" s="747"/>
      <c r="W1130" s="747"/>
      <c r="X1130" s="747"/>
      <c r="Y1130" s="747"/>
      <c r="Z1130" s="747"/>
      <c r="AA1130" s="747"/>
      <c r="AB1130" s="747"/>
      <c r="AC1130" s="747"/>
      <c r="AD1130" s="749"/>
      <c r="AE1130" s="171">
        <f t="shared" si="2135"/>
        <v>624.39822000000004</v>
      </c>
      <c r="AF1130" s="695">
        <f t="shared" si="2124"/>
        <v>0.11197837128364804</v>
      </c>
      <c r="AG1130" s="171">
        <f>'[16]1 квартал'!$H$914</f>
        <v>624.39822000000004</v>
      </c>
      <c r="AH1130" s="695">
        <f t="shared" si="2125"/>
        <v>0.11197837128364804</v>
      </c>
      <c r="AI1130" s="368"/>
      <c r="AJ1130" s="697"/>
      <c r="AK1130" s="368"/>
      <c r="AL1130" s="697"/>
      <c r="AM1130" s="368"/>
      <c r="AN1130" s="697"/>
      <c r="AO1130" s="368"/>
      <c r="AP1130" s="368"/>
      <c r="AQ1130" s="697"/>
      <c r="AR1130" s="171">
        <f t="shared" si="2136"/>
        <v>5576.0609199999999</v>
      </c>
      <c r="AS1130" s="695">
        <f t="shared" si="2126"/>
        <v>1</v>
      </c>
      <c r="AT1130" s="171">
        <f t="shared" si="2133"/>
        <v>5576.0609199999999</v>
      </c>
      <c r="AU1130" s="695">
        <f t="shared" si="2127"/>
        <v>1</v>
      </c>
      <c r="AV1130" s="747"/>
      <c r="AW1130" s="749"/>
      <c r="AX1130" s="899"/>
      <c r="AY1130" s="749"/>
      <c r="AZ1130" s="747"/>
      <c r="BA1130" s="749"/>
      <c r="BB1130" s="747"/>
      <c r="BC1130" s="747"/>
      <c r="BD1130" s="747"/>
      <c r="BE1130" s="747"/>
      <c r="BF1130" s="747"/>
      <c r="BG1130" s="747"/>
      <c r="BH1130" s="747"/>
      <c r="BI1130" s="747"/>
      <c r="BJ1130" s="747"/>
      <c r="BK1130" s="747"/>
      <c r="BL1130" s="747"/>
      <c r="BM1130" s="747"/>
      <c r="BN1130" s="747"/>
      <c r="BO1130" s="747"/>
      <c r="BP1130" s="747"/>
      <c r="BQ1130" s="747"/>
      <c r="BR1130" s="747"/>
      <c r="BS1130" s="747"/>
      <c r="BT1130" s="747"/>
      <c r="BU1130" s="748"/>
      <c r="BV1130" s="747"/>
      <c r="BW1130" s="747"/>
      <c r="BX1130" s="747"/>
      <c r="BY1130" s="747"/>
      <c r="BZ1130" s="747"/>
      <c r="CE1130" s="750"/>
    </row>
    <row r="1131" spans="1:83" s="402" customFormat="1" ht="141" hidden="1" customHeight="1" x14ac:dyDescent="0.25">
      <c r="B1131" s="769" t="s">
        <v>7</v>
      </c>
      <c r="C1131" s="770" t="s">
        <v>499</v>
      </c>
      <c r="D1131" s="894">
        <f>E1131</f>
        <v>0</v>
      </c>
      <c r="E1131" s="894">
        <v>0</v>
      </c>
      <c r="F1131" s="894"/>
      <c r="G1131" s="894"/>
      <c r="H1131" s="894"/>
      <c r="I1131" s="894"/>
      <c r="J1131" s="894"/>
      <c r="K1131" s="894">
        <f>M1131</f>
        <v>0</v>
      </c>
      <c r="L1131" s="798" t="e">
        <f t="shared" si="2123"/>
        <v>#DIV/0!</v>
      </c>
      <c r="M1131" s="894">
        <f>E1131</f>
        <v>0</v>
      </c>
      <c r="N1131" s="799" t="e">
        <f>M1131/E1131</f>
        <v>#DIV/0!</v>
      </c>
      <c r="O1131" s="771"/>
      <c r="P1131" s="774"/>
      <c r="Q1131" s="771"/>
      <c r="R1131" s="774"/>
      <c r="S1131" s="771"/>
      <c r="T1131" s="774"/>
      <c r="U1131" s="771"/>
      <c r="V1131" s="771"/>
      <c r="W1131" s="771"/>
      <c r="X1131" s="771"/>
      <c r="Y1131" s="771"/>
      <c r="Z1131" s="771"/>
      <c r="AA1131" s="771"/>
      <c r="AB1131" s="771"/>
      <c r="AC1131" s="771"/>
      <c r="AD1131" s="774"/>
      <c r="AE1131" s="894">
        <f>AG1131</f>
        <v>0</v>
      </c>
      <c r="AF1131" s="763" t="e">
        <f t="shared" si="2124"/>
        <v>#DIV/0!</v>
      </c>
      <c r="AG1131" s="894">
        <f>D1131</f>
        <v>0</v>
      </c>
      <c r="AH1131" s="763">
        <v>0</v>
      </c>
      <c r="AI1131" s="771"/>
      <c r="AJ1131" s="774"/>
      <c r="AK1131" s="771"/>
      <c r="AL1131" s="774"/>
      <c r="AM1131" s="771"/>
      <c r="AN1131" s="774"/>
      <c r="AO1131" s="771"/>
      <c r="AP1131" s="771"/>
      <c r="AQ1131" s="774"/>
      <c r="AR1131" s="894">
        <f t="shared" ref="AR1131" si="2141">AT1131+AV1131</f>
        <v>0</v>
      </c>
      <c r="AS1131" s="763" t="e">
        <f t="shared" si="2126"/>
        <v>#DIV/0!</v>
      </c>
      <c r="AT1131" s="894">
        <f>E1131</f>
        <v>0</v>
      </c>
      <c r="AU1131" s="763" t="e">
        <f t="shared" si="2127"/>
        <v>#DIV/0!</v>
      </c>
      <c r="AV1131" s="771"/>
      <c r="AW1131" s="774"/>
      <c r="AX1131" s="894"/>
      <c r="AY1131" s="774"/>
      <c r="AZ1131" s="771"/>
      <c r="BA1131" s="774"/>
      <c r="BB1131" s="771"/>
      <c r="BC1131" s="771"/>
      <c r="BD1131" s="771"/>
      <c r="BE1131" s="771"/>
      <c r="BF1131" s="771"/>
      <c r="BG1131" s="771"/>
      <c r="BH1131" s="771"/>
      <c r="BI1131" s="771"/>
      <c r="BJ1131" s="771"/>
      <c r="BK1131" s="771"/>
      <c r="BL1131" s="771"/>
      <c r="BM1131" s="771"/>
      <c r="BN1131" s="771"/>
      <c r="BO1131" s="771"/>
      <c r="BP1131" s="771"/>
      <c r="BQ1131" s="771"/>
      <c r="BR1131" s="771"/>
      <c r="BS1131" s="771"/>
      <c r="BT1131" s="771"/>
      <c r="BU1131" s="771"/>
      <c r="BV1131" s="771"/>
      <c r="BW1131" s="771"/>
      <c r="BX1131" s="771"/>
      <c r="BY1131" s="771"/>
      <c r="BZ1131" s="771"/>
      <c r="CA1131" s="800"/>
      <c r="CB1131" s="800"/>
      <c r="CC1131" s="800"/>
      <c r="CD1131" s="800"/>
      <c r="CE1131" s="763"/>
    </row>
    <row r="1132" spans="1:83" s="25" customFormat="1" ht="34.5" customHeight="1" x14ac:dyDescent="0.25">
      <c r="B1132" s="1098" t="s">
        <v>233</v>
      </c>
      <c r="C1132" s="1099"/>
      <c r="D1132" s="1099"/>
      <c r="E1132" s="1099"/>
      <c r="F1132" s="1099"/>
      <c r="G1132" s="1099"/>
      <c r="H1132" s="1099"/>
      <c r="I1132" s="1099"/>
      <c r="J1132" s="1099"/>
      <c r="K1132" s="1099"/>
      <c r="L1132" s="1099"/>
      <c r="M1132" s="1099"/>
      <c r="N1132" s="1099"/>
      <c r="O1132" s="1099"/>
      <c r="P1132" s="1099"/>
      <c r="Q1132" s="1099"/>
      <c r="R1132" s="1099"/>
      <c r="S1132" s="1099"/>
      <c r="T1132" s="1099"/>
      <c r="U1132" s="1099"/>
      <c r="V1132" s="1099"/>
      <c r="W1132" s="1099"/>
      <c r="X1132" s="1099"/>
      <c r="Y1132" s="1099"/>
      <c r="Z1132" s="1099"/>
      <c r="AA1132" s="1099"/>
      <c r="AB1132" s="1099"/>
      <c r="AC1132" s="1099"/>
      <c r="AD1132" s="1099"/>
      <c r="AE1132" s="1099"/>
      <c r="AF1132" s="1099"/>
      <c r="AG1132" s="1099"/>
      <c r="AH1132" s="1099"/>
      <c r="AI1132" s="1099"/>
      <c r="AJ1132" s="1099"/>
      <c r="AK1132" s="1099"/>
      <c r="AL1132" s="1099"/>
      <c r="AM1132" s="1099"/>
      <c r="AN1132" s="1099"/>
      <c r="AO1132" s="1099"/>
      <c r="AP1132" s="1099"/>
      <c r="AQ1132" s="1099"/>
      <c r="AR1132" s="1099"/>
      <c r="AS1132" s="1099"/>
      <c r="AT1132" s="1099"/>
      <c r="AU1132" s="1099"/>
      <c r="AV1132" s="1099"/>
      <c r="AW1132" s="1099"/>
      <c r="AX1132" s="1099"/>
      <c r="AY1132" s="1099"/>
      <c r="AZ1132" s="1099"/>
      <c r="BA1132" s="1099"/>
      <c r="BB1132" s="1099"/>
      <c r="BC1132" s="1099"/>
      <c r="BD1132" s="1099"/>
      <c r="BE1132" s="1099"/>
      <c r="BF1132" s="1099"/>
      <c r="BG1132" s="1099"/>
      <c r="BH1132" s="1099"/>
      <c r="BI1132" s="1099"/>
      <c r="BJ1132" s="1099"/>
      <c r="BK1132" s="1099"/>
      <c r="BL1132" s="1099"/>
      <c r="BM1132" s="1099"/>
      <c r="BN1132" s="1099"/>
      <c r="BO1132" s="1099"/>
      <c r="BP1132" s="1099"/>
      <c r="BQ1132" s="1099"/>
      <c r="BR1132" s="1099"/>
      <c r="BS1132" s="1099"/>
      <c r="BT1132" s="1099"/>
      <c r="BU1132" s="1099"/>
      <c r="BV1132" s="1099"/>
      <c r="BW1132" s="1099"/>
      <c r="BX1132" s="1099"/>
      <c r="BY1132" s="1099"/>
      <c r="BZ1132" s="1099"/>
      <c r="CE1132" s="751"/>
    </row>
    <row r="1133" spans="1:83" s="25" customFormat="1" ht="42.75" customHeight="1" x14ac:dyDescent="0.25">
      <c r="A1133" s="1090" t="s">
        <v>186</v>
      </c>
      <c r="B1133" s="1091"/>
      <c r="C1133" s="1091"/>
      <c r="D1133" s="1091"/>
      <c r="E1133" s="1091"/>
      <c r="F1133" s="1091"/>
      <c r="G1133" s="1091"/>
      <c r="H1133" s="1091"/>
      <c r="I1133" s="1091"/>
      <c r="J1133" s="1091"/>
      <c r="K1133" s="1091"/>
      <c r="L1133" s="1091"/>
      <c r="M1133" s="1091"/>
      <c r="N1133" s="1091"/>
      <c r="O1133" s="1091"/>
      <c r="P1133" s="1091"/>
      <c r="Q1133" s="1091"/>
      <c r="R1133" s="1091"/>
      <c r="S1133" s="1091"/>
      <c r="T1133" s="1091"/>
      <c r="U1133" s="1091"/>
      <c r="V1133" s="1091"/>
      <c r="W1133" s="1091"/>
      <c r="X1133" s="1091"/>
      <c r="Y1133" s="1091"/>
      <c r="Z1133" s="1091"/>
      <c r="AA1133" s="1091"/>
      <c r="AB1133" s="1091"/>
      <c r="AC1133" s="1091"/>
      <c r="AD1133" s="1091"/>
      <c r="AE1133" s="1091"/>
      <c r="AF1133" s="1091"/>
      <c r="AG1133" s="1091"/>
      <c r="AH1133" s="1091"/>
      <c r="AI1133" s="1091"/>
      <c r="AJ1133" s="1091"/>
      <c r="AK1133" s="1091"/>
      <c r="AL1133" s="1091"/>
      <c r="AM1133" s="1091"/>
      <c r="AN1133" s="1091"/>
      <c r="AO1133" s="1091"/>
      <c r="AP1133" s="1091"/>
      <c r="AQ1133" s="1091"/>
      <c r="AR1133" s="1091"/>
      <c r="AS1133" s="1091"/>
      <c r="AT1133" s="1091"/>
      <c r="AU1133" s="1091"/>
      <c r="AV1133" s="1091"/>
      <c r="AW1133" s="1091"/>
      <c r="AX1133" s="1091"/>
      <c r="AY1133" s="1091"/>
      <c r="AZ1133" s="1091"/>
      <c r="BA1133" s="1091"/>
      <c r="BB1133" s="1091"/>
      <c r="BC1133" s="1091"/>
      <c r="BD1133" s="1091"/>
      <c r="BE1133" s="1091"/>
      <c r="BF1133" s="1091"/>
      <c r="BG1133" s="1091"/>
      <c r="BH1133" s="1091"/>
      <c r="BI1133" s="1091"/>
      <c r="BJ1133" s="1091"/>
      <c r="BK1133" s="1091"/>
      <c r="BL1133" s="1091"/>
      <c r="BM1133" s="1091"/>
      <c r="BN1133" s="1091"/>
      <c r="BO1133" s="1091"/>
      <c r="BP1133" s="1091"/>
      <c r="BQ1133" s="1091"/>
      <c r="BR1133" s="1091"/>
      <c r="BS1133" s="1091"/>
      <c r="BT1133" s="1091"/>
      <c r="BU1133" s="1091"/>
      <c r="BV1133" s="1091"/>
      <c r="BW1133" s="1091"/>
      <c r="BX1133" s="1091"/>
      <c r="BY1133" s="1091"/>
      <c r="BZ1133" s="1091"/>
      <c r="CE1133" s="695"/>
    </row>
    <row r="1134" spans="1:83" s="402" customFormat="1" ht="122.25" customHeight="1" x14ac:dyDescent="0.25">
      <c r="B1134" s="408" t="s">
        <v>34</v>
      </c>
      <c r="C1134" s="409" t="s">
        <v>452</v>
      </c>
      <c r="D1134" s="369">
        <f>E1134+G1134+H1134+I1134</f>
        <v>2000</v>
      </c>
      <c r="E1134" s="368">
        <v>0</v>
      </c>
      <c r="F1134" s="368">
        <v>0</v>
      </c>
      <c r="G1134" s="368">
        <v>800</v>
      </c>
      <c r="H1134" s="368">
        <v>400</v>
      </c>
      <c r="I1134" s="368">
        <v>800</v>
      </c>
      <c r="J1134" s="368">
        <f>K1134-D1134</f>
        <v>-1400</v>
      </c>
      <c r="K1134" s="369">
        <f>M1134+Q1134+S1134+U1134</f>
        <v>600</v>
      </c>
      <c r="L1134" s="736">
        <f t="shared" ref="L1134" si="2142">K1134/D1134</f>
        <v>0.3</v>
      </c>
      <c r="M1134" s="369">
        <v>0</v>
      </c>
      <c r="N1134" s="697"/>
      <c r="O1134" s="368">
        <v>0</v>
      </c>
      <c r="P1134" s="697"/>
      <c r="Q1134" s="368">
        <v>500</v>
      </c>
      <c r="R1134" s="697">
        <f>Q1134/G1134</f>
        <v>0.625</v>
      </c>
      <c r="S1134" s="368">
        <v>100</v>
      </c>
      <c r="T1134" s="697">
        <f>S1134/H1134</f>
        <v>0.25</v>
      </c>
      <c r="U1134" s="368">
        <v>0</v>
      </c>
      <c r="V1134" s="368">
        <f>W1134+X1134+Y1134</f>
        <v>0</v>
      </c>
      <c r="W1134" s="368"/>
      <c r="X1134" s="368"/>
      <c r="Y1134" s="368"/>
      <c r="Z1134" s="368">
        <f>AA1134+AB1134+AC1134</f>
        <v>400</v>
      </c>
      <c r="AA1134" s="368">
        <f>E1134</f>
        <v>0</v>
      </c>
      <c r="AB1134" s="368">
        <f>H1134</f>
        <v>400</v>
      </c>
      <c r="AC1134" s="368"/>
      <c r="AD1134" s="763">
        <f>U1134/K1134</f>
        <v>0</v>
      </c>
      <c r="AE1134" s="369">
        <f>AG1134+AK1134+AM1134+AO1134</f>
        <v>600</v>
      </c>
      <c r="AF1134" s="736">
        <f t="shared" ref="AF1134" si="2143">AE1134/D1134</f>
        <v>0.3</v>
      </c>
      <c r="AG1134" s="369">
        <v>0</v>
      </c>
      <c r="AH1134" s="368">
        <v>0</v>
      </c>
      <c r="AI1134" s="368"/>
      <c r="AJ1134" s="697"/>
      <c r="AK1134" s="368">
        <f>'[7]2 вариант'!$D$648</f>
        <v>500</v>
      </c>
      <c r="AL1134" s="697">
        <f>AK1134/G1134</f>
        <v>0.625</v>
      </c>
      <c r="AM1134" s="368">
        <f>'[9]2026'!$AM$1136</f>
        <v>100</v>
      </c>
      <c r="AN1134" s="697">
        <f>AM1134/H1134</f>
        <v>0.25</v>
      </c>
      <c r="AO1134" s="368">
        <f>U1134</f>
        <v>0</v>
      </c>
      <c r="AP1134" s="368"/>
      <c r="AQ1134" s="697">
        <f>AO1134/I1134</f>
        <v>0</v>
      </c>
      <c r="AR1134" s="369">
        <f>AT1134+AX1134+AZ1134+BB1134</f>
        <v>1400</v>
      </c>
      <c r="AS1134" s="736">
        <f t="shared" ref="AS1134" si="2144">AR1134/D1134</f>
        <v>0.7</v>
      </c>
      <c r="AT1134" s="894"/>
      <c r="AU1134" s="763"/>
      <c r="AV1134" s="771"/>
      <c r="AW1134" s="763"/>
      <c r="AX1134" s="894">
        <f>'[7]2 вариант'!$I$648</f>
        <v>500</v>
      </c>
      <c r="AY1134" s="763">
        <f t="shared" ref="AY1134" si="2145">AX1134/G1134</f>
        <v>0.625</v>
      </c>
      <c r="AZ1134" s="771">
        <f>'[9]2026'!$AZ$1136</f>
        <v>100</v>
      </c>
      <c r="BA1134" s="763">
        <f>AZ1134/H1134</f>
        <v>0.25</v>
      </c>
      <c r="BB1134" s="771">
        <f>I1134</f>
        <v>800</v>
      </c>
      <c r="BC1134" s="771">
        <f t="shared" ref="BC1134" si="2146">AM1134</f>
        <v>100</v>
      </c>
      <c r="BD1134" s="771">
        <f t="shared" ref="BD1134" si="2147">AO1134</f>
        <v>0</v>
      </c>
      <c r="BE1134" s="771">
        <f>BF1134+BG1134+BH1134+BI1134</f>
        <v>200</v>
      </c>
      <c r="BF1134" s="771">
        <f>56.5+43.5</f>
        <v>100</v>
      </c>
      <c r="BG1134" s="771">
        <v>0</v>
      </c>
      <c r="BH1134" s="771">
        <f>56.5+43.5</f>
        <v>100</v>
      </c>
      <c r="BI1134" s="771"/>
      <c r="BJ1134" s="771">
        <f>BK1134+BL1134+BM1134</f>
        <v>0</v>
      </c>
      <c r="BK1134" s="771"/>
      <c r="BL1134" s="771"/>
      <c r="BM1134" s="771"/>
      <c r="BN1134" s="771">
        <f>BO1134+BP1134+BQ1134+BR1134+BS1134</f>
        <v>700</v>
      </c>
      <c r="BO1134" s="771">
        <v>0</v>
      </c>
      <c r="BP1134" s="771"/>
      <c r="BQ1134" s="771">
        <v>300</v>
      </c>
      <c r="BR1134" s="771">
        <v>0</v>
      </c>
      <c r="BS1134" s="771">
        <v>400</v>
      </c>
      <c r="BT1134" s="771"/>
      <c r="BU1134" s="771">
        <f>BV1134+BX1134+BY1134+BZ1134</f>
        <v>700</v>
      </c>
      <c r="BV1134" s="771">
        <v>0</v>
      </c>
      <c r="BW1134" s="771"/>
      <c r="BX1134" s="771">
        <v>300</v>
      </c>
      <c r="BY1134" s="771">
        <v>0</v>
      </c>
      <c r="BZ1134" s="771">
        <v>400</v>
      </c>
      <c r="CE1134" s="736">
        <f>BB1134/I1134</f>
        <v>1</v>
      </c>
    </row>
    <row r="1135" spans="1:83" s="81" customFormat="1" ht="18.75" hidden="1" customHeight="1" x14ac:dyDescent="0.3">
      <c r="B1135" s="1080" t="s">
        <v>231</v>
      </c>
      <c r="C1135" s="1080"/>
      <c r="D1135" s="1080"/>
      <c r="E1135" s="1080"/>
      <c r="F1135" s="1080"/>
      <c r="G1135" s="1080"/>
      <c r="H1135" s="1080"/>
      <c r="I1135" s="1080"/>
      <c r="J1135" s="1080"/>
      <c r="K1135" s="1080"/>
      <c r="L1135" s="1080"/>
      <c r="M1135" s="1080"/>
      <c r="N1135" s="1080"/>
      <c r="O1135" s="1080"/>
      <c r="P1135" s="1080"/>
      <c r="Q1135" s="1080"/>
      <c r="R1135" s="1080"/>
      <c r="S1135" s="1080"/>
      <c r="T1135" s="1080"/>
      <c r="U1135" s="1080"/>
      <c r="V1135" s="1080"/>
      <c r="W1135" s="1080"/>
      <c r="X1135" s="1080"/>
      <c r="Y1135" s="1080"/>
      <c r="Z1135" s="1080"/>
      <c r="AA1135" s="1080"/>
      <c r="AB1135" s="1080"/>
      <c r="AC1135" s="1080"/>
      <c r="AD1135" s="1080"/>
      <c r="AE1135" s="1080"/>
      <c r="AF1135" s="1080"/>
      <c r="AG1135" s="1080"/>
      <c r="AH1135" s="1080"/>
      <c r="AI1135" s="1080"/>
      <c r="AJ1135" s="1080"/>
      <c r="AK1135" s="1080"/>
      <c r="AL1135" s="1080"/>
      <c r="AM1135" s="1080"/>
      <c r="AN1135" s="1080"/>
      <c r="AO1135" s="1080"/>
      <c r="AP1135" s="1080"/>
      <c r="AQ1135" s="1080"/>
      <c r="AR1135" s="1080"/>
      <c r="AS1135" s="1080"/>
      <c r="AT1135" s="1080"/>
      <c r="AU1135" s="1080"/>
      <c r="AV1135" s="1080"/>
      <c r="AW1135" s="1080"/>
      <c r="AX1135" s="1080"/>
      <c r="AY1135" s="1080"/>
      <c r="AZ1135" s="1080"/>
      <c r="BA1135" s="1080"/>
      <c r="BB1135" s="1080"/>
      <c r="BC1135" s="1080"/>
      <c r="BD1135" s="1080"/>
      <c r="BE1135" s="1080"/>
      <c r="BF1135" s="1080"/>
      <c r="BG1135" s="1080"/>
      <c r="BH1135" s="1080"/>
      <c r="BI1135" s="1080"/>
      <c r="BJ1135" s="1080"/>
      <c r="BK1135" s="1080"/>
      <c r="BL1135" s="1080"/>
      <c r="BM1135" s="1080"/>
      <c r="BN1135" s="1080"/>
      <c r="BO1135" s="1080"/>
      <c r="BP1135" s="1080"/>
      <c r="BQ1135" s="1080"/>
      <c r="BR1135" s="1080"/>
      <c r="BS1135" s="1080"/>
      <c r="BT1135" s="80"/>
      <c r="BU1135" s="80"/>
      <c r="CE1135" s="67"/>
    </row>
    <row r="1136" spans="1:83" s="81" customFormat="1" ht="18.75" hidden="1" customHeight="1" x14ac:dyDescent="0.3">
      <c r="B1136" s="1081"/>
      <c r="C1136" s="1081"/>
      <c r="D1136" s="1081"/>
      <c r="E1136" s="1081"/>
      <c r="F1136" s="1081"/>
      <c r="G1136" s="1081"/>
      <c r="H1136" s="1081"/>
      <c r="I1136" s="1081"/>
      <c r="J1136" s="1081"/>
      <c r="K1136" s="1081"/>
      <c r="L1136" s="1081"/>
      <c r="M1136" s="1081"/>
      <c r="N1136" s="1081"/>
      <c r="O1136" s="1081"/>
      <c r="P1136" s="1081"/>
      <c r="Q1136" s="1081"/>
      <c r="R1136" s="1081"/>
      <c r="S1136" s="1081"/>
      <c r="T1136" s="1081"/>
      <c r="U1136" s="1081"/>
      <c r="V1136" s="1081"/>
      <c r="W1136" s="1081"/>
      <c r="X1136" s="1081"/>
      <c r="Y1136" s="1081"/>
      <c r="Z1136" s="1081"/>
      <c r="AA1136" s="1081"/>
      <c r="AB1136" s="1081"/>
      <c r="AC1136" s="1081"/>
      <c r="AD1136" s="1081"/>
      <c r="AE1136" s="1081"/>
      <c r="AF1136" s="1081"/>
      <c r="AG1136" s="1081"/>
      <c r="AH1136" s="1081"/>
      <c r="AI1136" s="1081"/>
      <c r="AJ1136" s="1081"/>
      <c r="AK1136" s="1081"/>
      <c r="AL1136" s="1081"/>
      <c r="AM1136" s="1081"/>
      <c r="AN1136" s="1081"/>
      <c r="AO1136" s="1081"/>
      <c r="AP1136" s="1081"/>
      <c r="AQ1136" s="1081"/>
      <c r="AR1136" s="1081"/>
      <c r="AS1136" s="1081"/>
      <c r="AT1136" s="1081"/>
      <c r="AU1136" s="1081"/>
      <c r="AV1136" s="1081"/>
      <c r="AW1136" s="1081"/>
      <c r="AX1136" s="1081"/>
      <c r="AY1136" s="1081"/>
      <c r="AZ1136" s="1081"/>
      <c r="BA1136" s="1081"/>
      <c r="BB1136" s="1081"/>
      <c r="BC1136" s="1081"/>
      <c r="BD1136" s="1081"/>
      <c r="BE1136" s="1081"/>
      <c r="BF1136" s="1081"/>
      <c r="BG1136" s="1081"/>
      <c r="BH1136" s="1081"/>
      <c r="BI1136" s="1081"/>
      <c r="BJ1136" s="1081"/>
      <c r="BK1136" s="1081"/>
      <c r="BL1136" s="1081"/>
      <c r="BM1136" s="1081"/>
      <c r="BN1136" s="1081"/>
      <c r="BO1136" s="1081"/>
      <c r="BP1136" s="1081"/>
      <c r="BQ1136" s="1081"/>
      <c r="BR1136" s="1081"/>
      <c r="BS1136" s="1081"/>
      <c r="BT1136" s="80"/>
      <c r="BU1136" s="80"/>
      <c r="CE1136" s="67"/>
    </row>
    <row r="1137" spans="1:83" s="81" customFormat="1" ht="57.75" hidden="1" customHeight="1" x14ac:dyDescent="0.3">
      <c r="B1137" s="162" t="s">
        <v>34</v>
      </c>
      <c r="C1137" s="128" t="s">
        <v>230</v>
      </c>
      <c r="D1137" s="111" t="e">
        <f>E1137</f>
        <v>#REF!</v>
      </c>
      <c r="E1137" s="111" t="e">
        <f>#REF!</f>
        <v>#REF!</v>
      </c>
      <c r="F1137" s="111"/>
      <c r="G1137" s="111"/>
      <c r="H1137" s="43"/>
      <c r="I1137" s="43"/>
      <c r="J1137" s="111" t="e">
        <f>K1137</f>
        <v>#REF!</v>
      </c>
      <c r="K1137" s="114" t="e">
        <f>M1137</f>
        <v>#REF!</v>
      </c>
      <c r="L1137" s="114"/>
      <c r="M1137" s="240" t="e">
        <f>#REF!</f>
        <v>#REF!</v>
      </c>
      <c r="N1137" s="114"/>
      <c r="O1137" s="111"/>
      <c r="P1137" s="114"/>
      <c r="Q1137" s="111"/>
      <c r="R1137" s="114"/>
      <c r="S1137" s="43"/>
      <c r="T1137" s="41"/>
      <c r="U1137" s="43"/>
      <c r="V1137" s="163"/>
      <c r="W1137" s="163"/>
      <c r="X1137" s="163"/>
      <c r="Y1137" s="163"/>
      <c r="Z1137" s="163"/>
      <c r="AA1137" s="163"/>
      <c r="AB1137" s="163"/>
      <c r="AC1137" s="163"/>
      <c r="AD1137" s="593"/>
      <c r="AE1137" s="982" t="e">
        <f>AG1137</f>
        <v>#REF!</v>
      </c>
      <c r="AF1137" s="495"/>
      <c r="AG1137" s="240" t="e">
        <f>K1137</f>
        <v>#REF!</v>
      </c>
      <c r="AH1137" s="114"/>
      <c r="AI1137" s="111"/>
      <c r="AJ1137" s="114"/>
      <c r="AK1137" s="111"/>
      <c r="AL1137" s="114"/>
      <c r="AM1137" s="43"/>
      <c r="AN1137" s="41"/>
      <c r="AO1137" s="43"/>
      <c r="AP1137" s="163"/>
      <c r="AQ1137" s="593"/>
      <c r="AR1137" s="111" t="e">
        <f>AT1137</f>
        <v>#REF!</v>
      </c>
      <c r="AS1137" s="114"/>
      <c r="AT1137" s="240" t="e">
        <f>#REF!</f>
        <v>#REF!</v>
      </c>
      <c r="AU1137" s="114"/>
      <c r="AV1137" s="111"/>
      <c r="AW1137" s="114"/>
      <c r="AX1137" s="240"/>
      <c r="AY1137" s="114"/>
      <c r="AZ1137" s="43"/>
      <c r="BA1137" s="41"/>
      <c r="BB1137" s="43"/>
      <c r="BC1137" s="163"/>
      <c r="BD1137" s="163"/>
      <c r="BE1137" s="111">
        <f>BF1137</f>
        <v>0</v>
      </c>
      <c r="BF1137" s="111">
        <f>X1137</f>
        <v>0</v>
      </c>
      <c r="BG1137" s="111"/>
      <c r="BH1137" s="43"/>
      <c r="BI1137" s="43"/>
      <c r="BJ1137" s="163"/>
      <c r="BK1137" s="163"/>
      <c r="BL1137" s="163"/>
      <c r="BM1137" s="163"/>
      <c r="BN1137" s="163"/>
      <c r="BO1137" s="163"/>
      <c r="BP1137" s="163"/>
      <c r="BQ1137" s="163"/>
      <c r="BR1137" s="163"/>
      <c r="BS1137" s="163"/>
      <c r="BT1137" s="163"/>
      <c r="BU1137" s="111">
        <f>BV1137</f>
        <v>0</v>
      </c>
      <c r="BV1137" s="111">
        <f>BH1137</f>
        <v>0</v>
      </c>
      <c r="BW1137" s="111"/>
      <c r="BX1137" s="111"/>
      <c r="BY1137" s="43"/>
      <c r="BZ1137" s="43"/>
      <c r="CE1137" s="593"/>
    </row>
    <row r="1138" spans="1:83" s="25" customFormat="1" ht="44.25" hidden="1" customHeight="1" x14ac:dyDescent="0.3">
      <c r="B1138" s="1086" t="s">
        <v>313</v>
      </c>
      <c r="C1138" s="1086"/>
      <c r="D1138" s="1086"/>
      <c r="E1138" s="1086"/>
      <c r="F1138" s="1086"/>
      <c r="G1138" s="1086"/>
      <c r="H1138" s="1086"/>
      <c r="I1138" s="1086"/>
      <c r="J1138" s="1086"/>
      <c r="K1138" s="1086"/>
      <c r="L1138" s="1086"/>
      <c r="M1138" s="1086"/>
      <c r="N1138" s="1086"/>
      <c r="O1138" s="1086"/>
      <c r="P1138" s="1086"/>
      <c r="Q1138" s="1086"/>
      <c r="R1138" s="1086"/>
      <c r="S1138" s="1086"/>
      <c r="T1138" s="1086"/>
      <c r="U1138" s="1086"/>
      <c r="V1138" s="1086"/>
      <c r="W1138" s="1086"/>
      <c r="X1138" s="1086"/>
      <c r="Y1138" s="1086"/>
      <c r="Z1138" s="1086"/>
      <c r="AA1138" s="1086"/>
      <c r="AB1138" s="1086"/>
      <c r="AC1138" s="1086"/>
      <c r="AD1138" s="1086"/>
      <c r="AE1138" s="1086"/>
      <c r="AF1138" s="1086"/>
      <c r="AG1138" s="1086"/>
      <c r="AH1138" s="1086"/>
      <c r="AI1138" s="1086"/>
      <c r="AJ1138" s="1086"/>
      <c r="AK1138" s="1086"/>
      <c r="AL1138" s="1086"/>
      <c r="AM1138" s="1086"/>
      <c r="AN1138" s="1086"/>
      <c r="AO1138" s="1086"/>
      <c r="AP1138" s="1086"/>
      <c r="AQ1138" s="1086"/>
      <c r="AR1138" s="1086"/>
      <c r="AS1138" s="1086"/>
      <c r="AT1138" s="1086"/>
      <c r="AU1138" s="1086"/>
      <c r="AV1138" s="1086"/>
      <c r="AW1138" s="1086"/>
      <c r="AX1138" s="1086"/>
      <c r="AY1138" s="1086"/>
      <c r="AZ1138" s="1086"/>
      <c r="BA1138" s="1086"/>
      <c r="BB1138" s="1086"/>
      <c r="BC1138" s="1086"/>
      <c r="BD1138" s="1086"/>
      <c r="BE1138" s="1086"/>
      <c r="BF1138" s="1086"/>
      <c r="BG1138" s="1086"/>
      <c r="BH1138" s="1086"/>
      <c r="BI1138" s="1086"/>
      <c r="BJ1138" s="1086"/>
      <c r="BK1138" s="1086"/>
      <c r="BL1138" s="1086"/>
      <c r="BM1138" s="1086"/>
      <c r="BN1138" s="1086"/>
      <c r="BO1138" s="1086"/>
      <c r="BP1138" s="1086"/>
      <c r="BQ1138" s="1086"/>
      <c r="BR1138" s="1086"/>
      <c r="BS1138" s="1086"/>
      <c r="BT1138" s="72"/>
      <c r="BU1138" s="72"/>
      <c r="CE1138" s="37"/>
    </row>
    <row r="1139" spans="1:83" s="25" customFormat="1" ht="42.75" hidden="1" customHeight="1" x14ac:dyDescent="0.3">
      <c r="A1139" s="1084" t="s">
        <v>186</v>
      </c>
      <c r="B1139" s="1085"/>
      <c r="C1139" s="1085"/>
      <c r="D1139" s="1085"/>
      <c r="E1139" s="1085"/>
      <c r="F1139" s="1085"/>
      <c r="G1139" s="1085"/>
      <c r="H1139" s="1085"/>
      <c r="I1139" s="1085"/>
      <c r="J1139" s="1085"/>
      <c r="K1139" s="1085"/>
      <c r="L1139" s="1085"/>
      <c r="M1139" s="1085"/>
      <c r="N1139" s="1085"/>
      <c r="O1139" s="1085"/>
      <c r="P1139" s="1085"/>
      <c r="Q1139" s="1085"/>
      <c r="R1139" s="1085"/>
      <c r="S1139" s="1085"/>
      <c r="T1139" s="1085"/>
      <c r="U1139" s="1085"/>
      <c r="V1139" s="1085"/>
      <c r="W1139" s="1085"/>
      <c r="X1139" s="1085"/>
      <c r="Y1139" s="1085"/>
      <c r="Z1139" s="1085"/>
      <c r="AA1139" s="1085"/>
      <c r="AB1139" s="1085"/>
      <c r="AC1139" s="1085"/>
      <c r="AD1139" s="1085"/>
      <c r="AE1139" s="1085"/>
      <c r="AF1139" s="1085"/>
      <c r="AG1139" s="1085"/>
      <c r="AH1139" s="1085"/>
      <c r="AI1139" s="1085"/>
      <c r="AJ1139" s="1085"/>
      <c r="AK1139" s="1085"/>
      <c r="AL1139" s="1085"/>
      <c r="AM1139" s="1085"/>
      <c r="AN1139" s="1085"/>
      <c r="AO1139" s="1085"/>
      <c r="AP1139" s="1085"/>
      <c r="AQ1139" s="1085"/>
      <c r="AR1139" s="1085"/>
      <c r="AS1139" s="1085"/>
      <c r="AT1139" s="1085"/>
      <c r="AU1139" s="1085"/>
      <c r="AV1139" s="1085"/>
      <c r="AW1139" s="1085"/>
      <c r="AX1139" s="1085"/>
      <c r="AY1139" s="1085"/>
      <c r="AZ1139" s="1085"/>
      <c r="BA1139" s="1085"/>
      <c r="BB1139" s="1085"/>
      <c r="BC1139" s="1085"/>
      <c r="BD1139" s="1085"/>
      <c r="BE1139" s="1085"/>
      <c r="BF1139" s="1085"/>
      <c r="BG1139" s="1085"/>
      <c r="BH1139" s="1085"/>
      <c r="BI1139" s="1085"/>
      <c r="BJ1139" s="1085"/>
      <c r="BK1139" s="1085"/>
      <c r="BL1139" s="1085"/>
      <c r="BM1139" s="1085"/>
      <c r="BN1139" s="1085"/>
      <c r="BO1139" s="1085"/>
      <c r="BP1139" s="1085"/>
      <c r="BQ1139" s="1085"/>
      <c r="BR1139" s="1085"/>
      <c r="BS1139" s="1085"/>
      <c r="BT1139" s="72"/>
      <c r="BU1139" s="72"/>
      <c r="CE1139" s="37"/>
    </row>
    <row r="1140" spans="1:83" s="60" customFormat="1" ht="122.25" hidden="1" customHeight="1" x14ac:dyDescent="0.25">
      <c r="B1140" s="162" t="s">
        <v>34</v>
      </c>
      <c r="C1140" s="128" t="s">
        <v>312</v>
      </c>
      <c r="D1140" s="111">
        <f>E1140+H1140+I1140</f>
        <v>0</v>
      </c>
      <c r="E1140" s="111"/>
      <c r="F1140" s="111"/>
      <c r="G1140" s="111"/>
      <c r="H1140" s="111"/>
      <c r="I1140" s="43"/>
      <c r="J1140" s="111">
        <f>K1140</f>
        <v>0</v>
      </c>
      <c r="K1140" s="114">
        <f>M1140+S1140+U1140</f>
        <v>0</v>
      </c>
      <c r="L1140" s="114"/>
      <c r="M1140" s="240"/>
      <c r="N1140" s="114"/>
      <c r="O1140" s="111"/>
      <c r="P1140" s="114"/>
      <c r="Q1140" s="111"/>
      <c r="R1140" s="114"/>
      <c r="S1140" s="111"/>
      <c r="T1140" s="114"/>
      <c r="U1140" s="43"/>
      <c r="V1140" s="111">
        <f>W1140+X1140+Y1140</f>
        <v>0</v>
      </c>
      <c r="W1140" s="43"/>
      <c r="X1140" s="43"/>
      <c r="Y1140" s="43"/>
      <c r="Z1140" s="111">
        <f>AA1140+AB1140+AC1140</f>
        <v>0</v>
      </c>
      <c r="AA1140" s="111">
        <f>E1140</f>
        <v>0</v>
      </c>
      <c r="AB1140" s="111">
        <f>H1140</f>
        <v>0</v>
      </c>
      <c r="AC1140" s="43"/>
      <c r="AD1140" s="41"/>
      <c r="AE1140" s="982">
        <f>AG1140+AM1140+AO1140</f>
        <v>0</v>
      </c>
      <c r="AF1140" s="495"/>
      <c r="AG1140" s="240"/>
      <c r="AH1140" s="685"/>
      <c r="AI1140" s="240"/>
      <c r="AJ1140" s="685"/>
      <c r="AK1140" s="240"/>
      <c r="AL1140" s="685"/>
      <c r="AM1140" s="240"/>
      <c r="AN1140" s="685"/>
      <c r="AO1140" s="43"/>
      <c r="AP1140" s="111">
        <f>AR1140+AT1140+AX1140</f>
        <v>0</v>
      </c>
      <c r="AQ1140" s="114"/>
      <c r="AR1140" s="111">
        <f>AT1140+AZ1140+BB1140</f>
        <v>0</v>
      </c>
      <c r="AS1140" s="114"/>
      <c r="AT1140" s="240"/>
      <c r="AU1140" s="685"/>
      <c r="AV1140" s="240"/>
      <c r="AW1140" s="685"/>
      <c r="AX1140" s="240"/>
      <c r="AY1140" s="685"/>
      <c r="AZ1140" s="240"/>
      <c r="BA1140" s="685"/>
      <c r="BB1140" s="43"/>
      <c r="BC1140" s="240">
        <f t="shared" ref="BC1140" si="2148">AM1140</f>
        <v>0</v>
      </c>
      <c r="BD1140" s="43">
        <f t="shared" ref="BD1140" si="2149">AO1140</f>
        <v>0</v>
      </c>
      <c r="BE1140" s="111">
        <f>BF1140+BH1140+BI1140</f>
        <v>0</v>
      </c>
      <c r="BF1140" s="240"/>
      <c r="BG1140" s="240"/>
      <c r="BH1140" s="240"/>
      <c r="BI1140" s="43"/>
      <c r="BJ1140" s="111">
        <f>BK1140+BL1140+BM1140</f>
        <v>0</v>
      </c>
      <c r="BK1140" s="240"/>
      <c r="BL1140" s="240"/>
      <c r="BM1140" s="43"/>
      <c r="BN1140" s="111">
        <f>BO1140+BR1140+BS1140</f>
        <v>0</v>
      </c>
      <c r="BO1140" s="240">
        <f>BF1140</f>
        <v>0</v>
      </c>
      <c r="BP1140" s="240"/>
      <c r="BQ1140" s="240"/>
      <c r="BR1140" s="240">
        <f t="shared" ref="BR1140" si="2150">BH1140</f>
        <v>0</v>
      </c>
      <c r="BS1140" s="43">
        <f t="shared" ref="BS1140" si="2151">BI1140</f>
        <v>0</v>
      </c>
      <c r="BT1140" s="111"/>
      <c r="BU1140" s="111">
        <f>BV1140+BY1140+BZ1140</f>
        <v>0</v>
      </c>
      <c r="BV1140" s="240"/>
      <c r="BW1140" s="240"/>
      <c r="BX1140" s="240"/>
      <c r="BY1140" s="240"/>
      <c r="BZ1140" s="43"/>
      <c r="CE1140" s="114"/>
    </row>
    <row r="1141" spans="1:83" s="6" customFormat="1" ht="48.75" customHeight="1" x14ac:dyDescent="0.25">
      <c r="B1141" s="1089" t="s">
        <v>427</v>
      </c>
      <c r="C1141" s="1080"/>
      <c r="D1141" s="1080"/>
      <c r="E1141" s="1080"/>
      <c r="F1141" s="1080"/>
      <c r="G1141" s="1080"/>
      <c r="H1141" s="1080"/>
      <c r="I1141" s="1080"/>
      <c r="J1141" s="1080"/>
      <c r="K1141" s="1080"/>
      <c r="L1141" s="1080"/>
      <c r="M1141" s="1080"/>
      <c r="N1141" s="1080"/>
      <c r="O1141" s="1080"/>
      <c r="P1141" s="1080"/>
      <c r="Q1141" s="1080"/>
      <c r="R1141" s="1080"/>
      <c r="S1141" s="1080"/>
      <c r="T1141" s="1080"/>
      <c r="U1141" s="1080"/>
      <c r="V1141" s="1080"/>
      <c r="W1141" s="1080"/>
      <c r="X1141" s="1080"/>
      <c r="Y1141" s="1080"/>
      <c r="Z1141" s="1080"/>
      <c r="AA1141" s="1080"/>
      <c r="AB1141" s="1080"/>
      <c r="AC1141" s="1080"/>
      <c r="AD1141" s="1080"/>
      <c r="AE1141" s="1080"/>
      <c r="AF1141" s="1080"/>
      <c r="AG1141" s="1080"/>
      <c r="AH1141" s="1080"/>
      <c r="AI1141" s="1080"/>
      <c r="AJ1141" s="1080"/>
      <c r="AK1141" s="1080"/>
      <c r="AL1141" s="1080"/>
      <c r="AM1141" s="1080"/>
      <c r="AN1141" s="1080"/>
      <c r="AO1141" s="1080"/>
      <c r="AP1141" s="1080"/>
      <c r="AQ1141" s="1080"/>
      <c r="AR1141" s="1080"/>
      <c r="AS1141" s="1080"/>
      <c r="AT1141" s="1080"/>
      <c r="AU1141" s="1080"/>
      <c r="AV1141" s="1080"/>
      <c r="AW1141" s="1080"/>
      <c r="AX1141" s="1080"/>
      <c r="AY1141" s="1080"/>
      <c r="AZ1141" s="1080"/>
      <c r="BA1141" s="1080"/>
      <c r="BB1141" s="1080"/>
      <c r="BC1141" s="1080"/>
      <c r="BD1141" s="1080"/>
      <c r="BE1141" s="1080"/>
      <c r="BF1141" s="1080"/>
      <c r="BG1141" s="1080"/>
      <c r="BH1141" s="1080"/>
      <c r="BI1141" s="1080"/>
      <c r="BJ1141" s="1080"/>
      <c r="BK1141" s="1080"/>
      <c r="BL1141" s="1080"/>
      <c r="BM1141" s="1080"/>
      <c r="BN1141" s="1080"/>
      <c r="BO1141" s="1080"/>
      <c r="BP1141" s="1080"/>
      <c r="BQ1141" s="1080"/>
      <c r="BR1141" s="1080"/>
      <c r="BS1141" s="1080"/>
      <c r="BT1141" s="1080"/>
      <c r="BU1141" s="1080"/>
      <c r="BV1141" s="80"/>
      <c r="BW1141" s="80"/>
      <c r="BX1141" s="80"/>
      <c r="BY1141" s="80"/>
      <c r="BZ1141" s="80"/>
      <c r="CE1141" s="78"/>
    </row>
    <row r="1142" spans="1:83" s="402" customFormat="1" ht="181.5" customHeight="1" x14ac:dyDescent="0.25">
      <c r="B1142" s="408" t="s">
        <v>34</v>
      </c>
      <c r="C1142" s="409" t="s">
        <v>556</v>
      </c>
      <c r="D1142" s="369">
        <f>E1142+G1142+H1142+I1142</f>
        <v>51675.95</v>
      </c>
      <c r="E1142" s="368"/>
      <c r="F1142" s="368"/>
      <c r="G1142" s="368"/>
      <c r="H1142" s="368"/>
      <c r="I1142" s="368">
        <v>51675.95</v>
      </c>
      <c r="J1142" s="368">
        <f>K1142-I1142</f>
        <v>-51675.95</v>
      </c>
      <c r="K1142" s="369">
        <f>M1142+Q1142+S1142+U1142</f>
        <v>0</v>
      </c>
      <c r="L1142" s="736">
        <f>K1142/D1142</f>
        <v>0</v>
      </c>
      <c r="M1142" s="369"/>
      <c r="N1142" s="697"/>
      <c r="O1142" s="368"/>
      <c r="P1142" s="697"/>
      <c r="Q1142" s="368"/>
      <c r="R1142" s="697"/>
      <c r="S1142" s="368"/>
      <c r="T1142" s="697"/>
      <c r="U1142" s="368">
        <v>0</v>
      </c>
      <c r="V1142" s="368">
        <f>W1142+X1142+Y1142</f>
        <v>0</v>
      </c>
      <c r="W1142" s="368"/>
      <c r="X1142" s="368"/>
      <c r="Y1142" s="368"/>
      <c r="Z1142" s="368">
        <f>AA1142+AB1142+AC1142</f>
        <v>0</v>
      </c>
      <c r="AA1142" s="368">
        <f>E1142</f>
        <v>0</v>
      </c>
      <c r="AB1142" s="368">
        <f>H1142</f>
        <v>0</v>
      </c>
      <c r="AC1142" s="368"/>
      <c r="AD1142" s="763">
        <f>U1142/D1142</f>
        <v>0</v>
      </c>
      <c r="AE1142" s="369">
        <f>AG1142+AK1142+AM1142+AO1142</f>
        <v>0</v>
      </c>
      <c r="AF1142" s="736">
        <v>0</v>
      </c>
      <c r="AG1142" s="369">
        <v>0</v>
      </c>
      <c r="AH1142" s="368">
        <v>0</v>
      </c>
      <c r="AI1142" s="368"/>
      <c r="AJ1142" s="697"/>
      <c r="AK1142" s="368"/>
      <c r="AL1142" s="697"/>
      <c r="AM1142" s="368"/>
      <c r="AN1142" s="697"/>
      <c r="AO1142" s="368"/>
      <c r="AP1142" s="368"/>
      <c r="AQ1142" s="697"/>
      <c r="AR1142" s="369">
        <f>AT1142+AX1142+AZ1142+BB1142</f>
        <v>51675.95</v>
      </c>
      <c r="AS1142" s="736">
        <f>AR1142/D1142</f>
        <v>1</v>
      </c>
      <c r="AT1142" s="369"/>
      <c r="AU1142" s="697"/>
      <c r="AV1142" s="368"/>
      <c r="AW1142" s="697"/>
      <c r="AX1142" s="369"/>
      <c r="AY1142" s="697"/>
      <c r="AZ1142" s="368"/>
      <c r="BA1142" s="697"/>
      <c r="BB1142" s="368">
        <f>D1142</f>
        <v>51675.95</v>
      </c>
      <c r="BC1142" s="368">
        <f t="shared" ref="BC1142" si="2152">AM1142</f>
        <v>0</v>
      </c>
      <c r="BD1142" s="368">
        <f t="shared" ref="BD1142" si="2153">AO1142</f>
        <v>0</v>
      </c>
      <c r="BE1142" s="368">
        <f>BF1142+BG1142+BH1142+BI1142</f>
        <v>200</v>
      </c>
      <c r="BF1142" s="368">
        <f>56.5+43.5</f>
        <v>100</v>
      </c>
      <c r="BG1142" s="368">
        <v>0</v>
      </c>
      <c r="BH1142" s="368">
        <f>56.5+43.5</f>
        <v>100</v>
      </c>
      <c r="BI1142" s="368"/>
      <c r="BJ1142" s="368">
        <f>BK1142+BL1142+BM1142</f>
        <v>0</v>
      </c>
      <c r="BK1142" s="368"/>
      <c r="BL1142" s="368"/>
      <c r="BM1142" s="368"/>
      <c r="BN1142" s="368">
        <f>BO1142+BR1142+BS1142</f>
        <v>0</v>
      </c>
      <c r="BO1142" s="368"/>
      <c r="BP1142" s="368"/>
      <c r="BQ1142" s="368"/>
      <c r="BR1142" s="368"/>
      <c r="BS1142" s="368"/>
      <c r="BT1142" s="368"/>
      <c r="BU1142" s="111">
        <f>BV1142+BX1142+BY1142+BZ1142</f>
        <v>0</v>
      </c>
      <c r="BV1142" s="368"/>
      <c r="BW1142" s="368"/>
      <c r="BX1142" s="368"/>
      <c r="BY1142" s="368"/>
      <c r="BZ1142" s="371"/>
      <c r="CE1142" s="736">
        <f>BB1142/D1142</f>
        <v>1</v>
      </c>
    </row>
    <row r="1143" spans="1:83" s="402" customFormat="1" ht="181.5" customHeight="1" x14ac:dyDescent="0.25">
      <c r="B1143" s="408" t="s">
        <v>63</v>
      </c>
      <c r="C1143" s="409" t="s">
        <v>534</v>
      </c>
      <c r="D1143" s="369">
        <f>E1143+G1143+H1143+I1143</f>
        <v>106100</v>
      </c>
      <c r="E1143" s="368"/>
      <c r="F1143" s="368"/>
      <c r="G1143" s="368"/>
      <c r="H1143" s="368"/>
      <c r="I1143" s="368">
        <v>106100</v>
      </c>
      <c r="J1143" s="368">
        <f>K1143-I1143</f>
        <v>-106100</v>
      </c>
      <c r="K1143" s="369">
        <f>M1143+Q1143+S1143+U1143</f>
        <v>0</v>
      </c>
      <c r="L1143" s="736">
        <f>K1143/D1143</f>
        <v>0</v>
      </c>
      <c r="M1143" s="369"/>
      <c r="N1143" s="697"/>
      <c r="O1143" s="368"/>
      <c r="P1143" s="697"/>
      <c r="Q1143" s="368"/>
      <c r="R1143" s="697"/>
      <c r="S1143" s="368"/>
      <c r="T1143" s="697"/>
      <c r="U1143" s="368">
        <v>0</v>
      </c>
      <c r="V1143" s="368">
        <f>W1143+X1143+Y1143</f>
        <v>0</v>
      </c>
      <c r="W1143" s="368"/>
      <c r="X1143" s="368"/>
      <c r="Y1143" s="368"/>
      <c r="Z1143" s="368">
        <f>AA1143+AB1143+AC1143</f>
        <v>0</v>
      </c>
      <c r="AA1143" s="368">
        <f>E1143</f>
        <v>0</v>
      </c>
      <c r="AB1143" s="368">
        <f>H1143</f>
        <v>0</v>
      </c>
      <c r="AC1143" s="368"/>
      <c r="AD1143" s="763">
        <f>U1143/D1143</f>
        <v>0</v>
      </c>
      <c r="AE1143" s="369">
        <f>AG1143+AK1143+AM1143+AO1143</f>
        <v>0</v>
      </c>
      <c r="AF1143" s="736">
        <v>0</v>
      </c>
      <c r="AG1143" s="369">
        <v>0</v>
      </c>
      <c r="AH1143" s="368">
        <v>0</v>
      </c>
      <c r="AI1143" s="368"/>
      <c r="AJ1143" s="697"/>
      <c r="AK1143" s="368"/>
      <c r="AL1143" s="697"/>
      <c r="AM1143" s="368"/>
      <c r="AN1143" s="697"/>
      <c r="AO1143" s="368"/>
      <c r="AP1143" s="368"/>
      <c r="AQ1143" s="697"/>
      <c r="AR1143" s="369">
        <f>AT1143+AX1143+AZ1143+BB1143</f>
        <v>106100</v>
      </c>
      <c r="AS1143" s="736">
        <f>AR1143/D1143</f>
        <v>1</v>
      </c>
      <c r="AT1143" s="369"/>
      <c r="AU1143" s="697"/>
      <c r="AV1143" s="368"/>
      <c r="AW1143" s="697"/>
      <c r="AX1143" s="369"/>
      <c r="AY1143" s="697"/>
      <c r="AZ1143" s="368"/>
      <c r="BA1143" s="697"/>
      <c r="BB1143" s="368">
        <f t="shared" ref="BB1143:BB1144" si="2154">D1143</f>
        <v>106100</v>
      </c>
      <c r="BC1143" s="368">
        <f t="shared" ref="BC1143" si="2155">AM1143</f>
        <v>0</v>
      </c>
      <c r="BD1143" s="368">
        <f t="shared" ref="BD1143" si="2156">AO1143</f>
        <v>0</v>
      </c>
      <c r="BE1143" s="368">
        <f>BF1143+BG1143+BH1143+BI1143</f>
        <v>200</v>
      </c>
      <c r="BF1143" s="368">
        <f>56.5+43.5</f>
        <v>100</v>
      </c>
      <c r="BG1143" s="368">
        <v>0</v>
      </c>
      <c r="BH1143" s="368">
        <f>56.5+43.5</f>
        <v>100</v>
      </c>
      <c r="BI1143" s="368"/>
      <c r="BJ1143" s="368">
        <f>BK1143+BL1143+BM1143</f>
        <v>0</v>
      </c>
      <c r="BK1143" s="368"/>
      <c r="BL1143" s="368"/>
      <c r="BM1143" s="368"/>
      <c r="BN1143" s="368">
        <f>BO1143+BR1143+BS1143</f>
        <v>0</v>
      </c>
      <c r="BO1143" s="368"/>
      <c r="BP1143" s="368"/>
      <c r="BQ1143" s="368"/>
      <c r="BR1143" s="368"/>
      <c r="BS1143" s="368"/>
      <c r="BT1143" s="368"/>
      <c r="BU1143" s="111">
        <f>BV1143+BX1143+BY1143+BZ1143</f>
        <v>0</v>
      </c>
      <c r="BV1143" s="368"/>
      <c r="BW1143" s="368"/>
      <c r="BX1143" s="368"/>
      <c r="BY1143" s="368"/>
      <c r="BZ1143" s="371"/>
      <c r="CE1143" s="736">
        <f>BB1143/D1143</f>
        <v>1</v>
      </c>
    </row>
    <row r="1144" spans="1:83" s="402" customFormat="1" ht="224.25" customHeight="1" x14ac:dyDescent="0.25">
      <c r="B1144" s="408" t="s">
        <v>7</v>
      </c>
      <c r="C1144" s="409" t="s">
        <v>557</v>
      </c>
      <c r="D1144" s="369">
        <f>E1144+G1144+H1144+I1144</f>
        <v>14529</v>
      </c>
      <c r="E1144" s="368"/>
      <c r="F1144" s="368"/>
      <c r="G1144" s="368"/>
      <c r="H1144" s="368"/>
      <c r="I1144" s="368">
        <v>14529</v>
      </c>
      <c r="J1144" s="368">
        <f>K1144-I1144</f>
        <v>-14529</v>
      </c>
      <c r="K1144" s="369">
        <f>M1144+Q1144+S1144+U1144</f>
        <v>0</v>
      </c>
      <c r="L1144" s="736">
        <f>K1144/D1144</f>
        <v>0</v>
      </c>
      <c r="M1144" s="369"/>
      <c r="N1144" s="697"/>
      <c r="O1144" s="368"/>
      <c r="P1144" s="697"/>
      <c r="Q1144" s="368"/>
      <c r="R1144" s="697"/>
      <c r="S1144" s="368"/>
      <c r="T1144" s="697"/>
      <c r="U1144" s="368">
        <v>0</v>
      </c>
      <c r="V1144" s="368">
        <f>W1144+X1144+Y1144</f>
        <v>0</v>
      </c>
      <c r="W1144" s="368"/>
      <c r="X1144" s="368"/>
      <c r="Y1144" s="368"/>
      <c r="Z1144" s="368">
        <f>AA1144+AB1144+AC1144</f>
        <v>0</v>
      </c>
      <c r="AA1144" s="368">
        <f>E1144</f>
        <v>0</v>
      </c>
      <c r="AB1144" s="368">
        <f>H1144</f>
        <v>0</v>
      </c>
      <c r="AC1144" s="368"/>
      <c r="AD1144" s="763">
        <f>U1144/D1144</f>
        <v>0</v>
      </c>
      <c r="AE1144" s="369">
        <f>AG1144+AK1144+AM1144+AO1144</f>
        <v>0</v>
      </c>
      <c r="AF1144" s="736">
        <f>AE1144/D1144</f>
        <v>0</v>
      </c>
      <c r="AG1144" s="369">
        <v>0</v>
      </c>
      <c r="AH1144" s="368">
        <v>0</v>
      </c>
      <c r="AI1144" s="368"/>
      <c r="AJ1144" s="697"/>
      <c r="AK1144" s="368"/>
      <c r="AL1144" s="697"/>
      <c r="AM1144" s="368"/>
      <c r="AN1144" s="697"/>
      <c r="AO1144" s="368"/>
      <c r="AP1144" s="368"/>
      <c r="AQ1144" s="697"/>
      <c r="AR1144" s="369">
        <f>AT1144+AX1144+AZ1144+BB1144</f>
        <v>14529</v>
      </c>
      <c r="AS1144" s="736">
        <f>AR1144/D1144</f>
        <v>1</v>
      </c>
      <c r="AT1144" s="369"/>
      <c r="AU1144" s="697"/>
      <c r="AV1144" s="368"/>
      <c r="AW1144" s="697"/>
      <c r="AX1144" s="369"/>
      <c r="AY1144" s="697"/>
      <c r="AZ1144" s="368"/>
      <c r="BA1144" s="697"/>
      <c r="BB1144" s="368">
        <f t="shared" si="2154"/>
        <v>14529</v>
      </c>
      <c r="BC1144" s="368">
        <f t="shared" ref="BC1144" si="2157">AM1144</f>
        <v>0</v>
      </c>
      <c r="BD1144" s="368">
        <f t="shared" ref="BD1144" si="2158">AO1144</f>
        <v>0</v>
      </c>
      <c r="BE1144" s="368">
        <f>BF1144+BG1144+BH1144+BI1144</f>
        <v>200</v>
      </c>
      <c r="BF1144" s="368">
        <f>56.5+43.5</f>
        <v>100</v>
      </c>
      <c r="BG1144" s="368">
        <v>0</v>
      </c>
      <c r="BH1144" s="368">
        <f>56.5+43.5</f>
        <v>100</v>
      </c>
      <c r="BI1144" s="368"/>
      <c r="BJ1144" s="368">
        <f>BK1144+BL1144+BM1144</f>
        <v>0</v>
      </c>
      <c r="BK1144" s="368"/>
      <c r="BL1144" s="368"/>
      <c r="BM1144" s="368"/>
      <c r="BN1144" s="368">
        <f>BO1144+BR1144+BS1144</f>
        <v>0</v>
      </c>
      <c r="BO1144" s="368"/>
      <c r="BP1144" s="368"/>
      <c r="BQ1144" s="368"/>
      <c r="BR1144" s="368"/>
      <c r="BS1144" s="368"/>
      <c r="BT1144" s="368"/>
      <c r="BU1144" s="111">
        <f>BV1144+BX1144+BY1144+BZ1144</f>
        <v>0</v>
      </c>
      <c r="BV1144" s="368"/>
      <c r="BW1144" s="368"/>
      <c r="BX1144" s="368"/>
      <c r="BY1144" s="368"/>
      <c r="BZ1144" s="371"/>
      <c r="CE1144" s="736">
        <f>BB1144/D1144</f>
        <v>1</v>
      </c>
    </row>
    <row r="1145" spans="1:83" s="6" customFormat="1" ht="15" customHeight="1" x14ac:dyDescent="0.4">
      <c r="B1145" s="77"/>
      <c r="C1145" s="78"/>
      <c r="D1145" s="432"/>
      <c r="E1145" s="432"/>
      <c r="F1145" s="432"/>
      <c r="G1145" s="432"/>
      <c r="H1145" s="432"/>
      <c r="I1145" s="432"/>
      <c r="J1145" s="432"/>
      <c r="K1145" s="594"/>
      <c r="L1145" s="594"/>
      <c r="M1145" s="432"/>
      <c r="N1145" s="594"/>
      <c r="O1145" s="432"/>
      <c r="P1145" s="594"/>
      <c r="Q1145" s="432"/>
      <c r="R1145" s="594"/>
      <c r="S1145" s="432"/>
      <c r="T1145" s="594"/>
      <c r="U1145" s="432"/>
      <c r="V1145" s="432"/>
      <c r="W1145" s="432"/>
      <c r="X1145" s="432"/>
      <c r="Y1145" s="432"/>
      <c r="Z1145" s="432"/>
      <c r="AA1145" s="432"/>
      <c r="AB1145" s="432"/>
      <c r="AC1145" s="432"/>
      <c r="AD1145" s="594"/>
      <c r="AE1145" s="432"/>
      <c r="AF1145" s="594"/>
      <c r="AG1145" s="432"/>
      <c r="AH1145" s="594"/>
      <c r="AI1145" s="432"/>
      <c r="AJ1145" s="594"/>
      <c r="AK1145" s="432"/>
      <c r="AL1145" s="594"/>
      <c r="AM1145" s="432"/>
      <c r="AN1145" s="594"/>
      <c r="AO1145" s="432"/>
      <c r="AP1145" s="432"/>
      <c r="AQ1145" s="594"/>
      <c r="AR1145" s="432"/>
      <c r="AS1145" s="594"/>
      <c r="AT1145" s="432"/>
      <c r="AU1145" s="594"/>
      <c r="AV1145" s="432"/>
      <c r="AW1145" s="594"/>
      <c r="AX1145" s="432"/>
      <c r="AY1145" s="594"/>
      <c r="AZ1145" s="432"/>
      <c r="BA1145" s="594"/>
      <c r="BB1145" s="432"/>
      <c r="BC1145" s="432"/>
      <c r="BD1145" s="432"/>
      <c r="BE1145" s="432"/>
      <c r="BF1145" s="432"/>
      <c r="BG1145" s="80"/>
      <c r="BH1145" s="80"/>
      <c r="BI1145" s="80"/>
      <c r="BJ1145" s="80"/>
      <c r="BK1145" s="80"/>
      <c r="BL1145" s="80"/>
      <c r="BM1145" s="80"/>
      <c r="BN1145" s="80"/>
      <c r="BO1145" s="80"/>
      <c r="BP1145" s="80"/>
      <c r="BQ1145" s="80"/>
      <c r="BR1145" s="80"/>
      <c r="BS1145" s="80"/>
      <c r="BT1145" s="432"/>
      <c r="BU1145" s="432"/>
      <c r="BV1145" s="432"/>
      <c r="BW1145" s="432"/>
      <c r="BX1145" s="80"/>
      <c r="BY1145" s="80"/>
      <c r="BZ1145" s="80"/>
      <c r="CE1145" s="594"/>
    </row>
    <row r="1146" spans="1:83" s="6" customFormat="1" ht="36.75" customHeight="1" x14ac:dyDescent="0.4">
      <c r="B1146" s="77"/>
      <c r="C1146" s="78"/>
      <c r="D1146" s="433"/>
      <c r="E1146" s="433"/>
      <c r="F1146" s="433"/>
      <c r="G1146" s="432"/>
      <c r="H1146" s="432"/>
      <c r="I1146" s="432"/>
      <c r="J1146" s="432"/>
      <c r="K1146" s="595"/>
      <c r="L1146" s="595"/>
      <c r="M1146" s="433"/>
      <c r="N1146" s="595"/>
      <c r="O1146" s="433"/>
      <c r="P1146" s="595"/>
      <c r="Q1146" s="432"/>
      <c r="R1146" s="594"/>
      <c r="S1146" s="432"/>
      <c r="T1146" s="594"/>
      <c r="U1146" s="432"/>
      <c r="V1146" s="432"/>
      <c r="W1146" s="432"/>
      <c r="X1146" s="432"/>
      <c r="Y1146" s="432"/>
      <c r="Z1146" s="432"/>
      <c r="AA1146" s="432"/>
      <c r="AB1146" s="432"/>
      <c r="AC1146" s="432"/>
      <c r="AD1146" s="594"/>
      <c r="AE1146" s="433"/>
      <c r="AF1146" s="595"/>
      <c r="AG1146" s="433"/>
      <c r="AH1146" s="595"/>
      <c r="AI1146" s="433"/>
      <c r="AJ1146" s="595"/>
      <c r="AK1146" s="432"/>
      <c r="AL1146" s="594"/>
      <c r="AM1146" s="432"/>
      <c r="AN1146" s="594"/>
      <c r="AO1146" s="432"/>
      <c r="AP1146" s="432"/>
      <c r="AQ1146" s="594"/>
      <c r="AR1146" s="433"/>
      <c r="AS1146" s="595"/>
      <c r="AT1146" s="433"/>
      <c r="AU1146" s="595"/>
      <c r="AV1146" s="433"/>
      <c r="AW1146" s="595"/>
      <c r="AX1146" s="432"/>
      <c r="AY1146" s="594"/>
      <c r="AZ1146" s="432"/>
      <c r="BA1146" s="594"/>
      <c r="BB1146" s="432"/>
      <c r="BC1146" s="432"/>
      <c r="BD1146" s="432"/>
      <c r="BE1146" s="433"/>
      <c r="BF1146" s="433"/>
      <c r="BG1146" s="80"/>
      <c r="BH1146" s="80"/>
      <c r="BI1146" s="80"/>
      <c r="BJ1146" s="80"/>
      <c r="BK1146" s="80"/>
      <c r="BL1146" s="80"/>
      <c r="BM1146" s="80"/>
      <c r="BN1146" s="80"/>
      <c r="BO1146" s="80"/>
      <c r="BP1146" s="80"/>
      <c r="BQ1146" s="80"/>
      <c r="BR1146" s="80"/>
      <c r="BS1146" s="80"/>
      <c r="BT1146" s="432"/>
      <c r="BU1146" s="433"/>
      <c r="BV1146" s="433"/>
      <c r="BW1146" s="433"/>
      <c r="BX1146" s="80"/>
      <c r="BY1146" s="80"/>
      <c r="BZ1146" s="80"/>
      <c r="CE1146" s="594"/>
    </row>
    <row r="1147" spans="1:83" s="6" customFormat="1" ht="27" customHeight="1" x14ac:dyDescent="0.4">
      <c r="B1147" s="77"/>
      <c r="C1147" s="78"/>
      <c r="D1147" s="432"/>
      <c r="E1147" s="432"/>
      <c r="F1147" s="432"/>
      <c r="G1147" s="432"/>
      <c r="H1147" s="432"/>
      <c r="I1147" s="432"/>
      <c r="J1147" s="432"/>
      <c r="K1147" s="594"/>
      <c r="L1147" s="594"/>
      <c r="M1147" s="432"/>
      <c r="N1147" s="594"/>
      <c r="O1147" s="432"/>
      <c r="P1147" s="594"/>
      <c r="Q1147" s="432"/>
      <c r="R1147" s="594"/>
      <c r="S1147" s="432"/>
      <c r="T1147" s="594"/>
      <c r="U1147" s="432"/>
      <c r="V1147" s="432"/>
      <c r="W1147" s="432"/>
      <c r="X1147" s="432"/>
      <c r="Y1147" s="432"/>
      <c r="Z1147" s="432"/>
      <c r="AA1147" s="432"/>
      <c r="AB1147" s="432"/>
      <c r="AC1147" s="432"/>
      <c r="AD1147" s="594"/>
      <c r="AE1147" s="432"/>
      <c r="AF1147" s="594"/>
      <c r="AG1147" s="432"/>
      <c r="AH1147" s="594"/>
      <c r="AI1147" s="432"/>
      <c r="AJ1147" s="594"/>
      <c r="AK1147" s="432"/>
      <c r="AL1147" s="594"/>
      <c r="AM1147" s="432"/>
      <c r="AN1147" s="594"/>
      <c r="AO1147" s="432"/>
      <c r="AP1147" s="432"/>
      <c r="AQ1147" s="594"/>
      <c r="AR1147" s="432"/>
      <c r="AS1147" s="594"/>
      <c r="AT1147" s="432"/>
      <c r="AU1147" s="594"/>
      <c r="AV1147" s="432"/>
      <c r="AW1147" s="594"/>
      <c r="AX1147" s="432"/>
      <c r="AY1147" s="594"/>
      <c r="AZ1147" s="432"/>
      <c r="BA1147" s="594"/>
      <c r="BB1147" s="432"/>
      <c r="BC1147" s="432"/>
      <c r="BD1147" s="432"/>
      <c r="BE1147" s="432"/>
      <c r="BF1147" s="432"/>
      <c r="BG1147" s="80"/>
      <c r="BH1147" s="80"/>
      <c r="BI1147" s="80"/>
      <c r="BJ1147" s="80"/>
      <c r="BK1147" s="80"/>
      <c r="BL1147" s="80"/>
      <c r="BM1147" s="80"/>
      <c r="BN1147" s="80"/>
      <c r="BO1147" s="80"/>
      <c r="BP1147" s="80"/>
      <c r="BQ1147" s="80"/>
      <c r="BR1147" s="80"/>
      <c r="BS1147" s="80"/>
      <c r="BT1147" s="432"/>
      <c r="BU1147" s="432"/>
      <c r="BV1147" s="432"/>
      <c r="BW1147" s="432"/>
      <c r="BX1147" s="80"/>
      <c r="BY1147" s="80"/>
      <c r="BZ1147" s="80"/>
      <c r="CE1147" s="594"/>
    </row>
    <row r="1148" spans="1:83" s="6" customFormat="1" ht="15" customHeight="1" x14ac:dyDescent="0.25">
      <c r="B1148" s="77"/>
      <c r="C1148" s="78"/>
      <c r="D1148" s="80"/>
      <c r="E1148" s="80"/>
      <c r="F1148" s="80"/>
      <c r="G1148" s="80"/>
      <c r="H1148" s="80"/>
      <c r="I1148" s="80"/>
      <c r="J1148" s="80"/>
      <c r="K1148" s="5"/>
      <c r="L1148" s="5"/>
      <c r="M1148" s="80"/>
      <c r="N1148" s="5"/>
      <c r="O1148" s="80"/>
      <c r="P1148" s="5"/>
      <c r="Q1148" s="80"/>
      <c r="R1148" s="5"/>
      <c r="S1148" s="80"/>
      <c r="T1148" s="5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5"/>
      <c r="AE1148" s="80"/>
      <c r="AF1148" s="5"/>
      <c r="AG1148" s="80"/>
      <c r="AH1148" s="5"/>
      <c r="AI1148" s="80"/>
      <c r="AJ1148" s="5"/>
      <c r="AK1148" s="80"/>
      <c r="AL1148" s="5"/>
      <c r="AM1148" s="80"/>
      <c r="AN1148" s="5"/>
      <c r="AO1148" s="80"/>
      <c r="AP1148" s="80"/>
      <c r="AQ1148" s="5"/>
      <c r="AR1148" s="80"/>
      <c r="AS1148" s="5"/>
      <c r="AT1148" s="80"/>
      <c r="AU1148" s="5"/>
      <c r="AV1148" s="80"/>
      <c r="AW1148" s="5"/>
      <c r="AX1148" s="80"/>
      <c r="AY1148" s="5"/>
      <c r="AZ1148" s="80"/>
      <c r="BA1148" s="5"/>
      <c r="BB1148" s="80"/>
      <c r="BC1148" s="80"/>
      <c r="BD1148" s="80"/>
      <c r="BE1148" s="80"/>
      <c r="BF1148" s="80"/>
      <c r="BG1148" s="80"/>
      <c r="BH1148" s="80"/>
      <c r="BI1148" s="80"/>
      <c r="BJ1148" s="80"/>
      <c r="BK1148" s="80"/>
      <c r="BL1148" s="80"/>
      <c r="BM1148" s="80"/>
      <c r="BN1148" s="80"/>
      <c r="BO1148" s="80"/>
      <c r="BP1148" s="80"/>
      <c r="BQ1148" s="80"/>
      <c r="BR1148" s="80"/>
      <c r="BS1148" s="80"/>
      <c r="BT1148" s="80"/>
      <c r="BU1148" s="80"/>
      <c r="BV1148" s="80"/>
      <c r="BW1148" s="80"/>
      <c r="BX1148" s="80"/>
      <c r="BY1148" s="80"/>
      <c r="BZ1148" s="80"/>
      <c r="CE1148" s="5"/>
    </row>
    <row r="1149" spans="1:83" s="6" customFormat="1" ht="15" customHeight="1" x14ac:dyDescent="0.25">
      <c r="B1149" s="77"/>
      <c r="C1149" s="78"/>
      <c r="D1149" s="80"/>
      <c r="E1149" s="80"/>
      <c r="F1149" s="80"/>
      <c r="G1149" s="80"/>
      <c r="H1149" s="80"/>
      <c r="I1149" s="80"/>
      <c r="J1149" s="80"/>
      <c r="K1149" s="5"/>
      <c r="L1149" s="5"/>
      <c r="M1149" s="80"/>
      <c r="N1149" s="5"/>
      <c r="O1149" s="80"/>
      <c r="P1149" s="5"/>
      <c r="Q1149" s="80"/>
      <c r="R1149" s="5"/>
      <c r="S1149" s="80"/>
      <c r="T1149" s="5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5"/>
      <c r="AE1149" s="80"/>
      <c r="AF1149" s="5"/>
      <c r="AG1149" s="80"/>
      <c r="AH1149" s="5"/>
      <c r="AI1149" s="80"/>
      <c r="AJ1149" s="5"/>
      <c r="AK1149" s="80"/>
      <c r="AL1149" s="5"/>
      <c r="AM1149" s="80"/>
      <c r="AN1149" s="5"/>
      <c r="AO1149" s="80"/>
      <c r="AP1149" s="80"/>
      <c r="AQ1149" s="5"/>
      <c r="AR1149" s="80"/>
      <c r="AS1149" s="5"/>
      <c r="AT1149" s="80"/>
      <c r="AU1149" s="5"/>
      <c r="AV1149" s="80"/>
      <c r="AW1149" s="5"/>
      <c r="AX1149" s="80"/>
      <c r="AY1149" s="5"/>
      <c r="AZ1149" s="80"/>
      <c r="BA1149" s="5"/>
      <c r="BB1149" s="80"/>
      <c r="BC1149" s="80"/>
      <c r="BD1149" s="80"/>
      <c r="BE1149" s="80"/>
      <c r="BF1149" s="80"/>
      <c r="BG1149" s="80"/>
      <c r="BH1149" s="80"/>
      <c r="BI1149" s="80"/>
      <c r="BJ1149" s="80"/>
      <c r="BK1149" s="80"/>
      <c r="BL1149" s="80"/>
      <c r="BM1149" s="80"/>
      <c r="BN1149" s="80"/>
      <c r="BO1149" s="80"/>
      <c r="BP1149" s="80"/>
      <c r="BQ1149" s="80"/>
      <c r="BR1149" s="80"/>
      <c r="BS1149" s="80"/>
      <c r="BT1149" s="80"/>
      <c r="BU1149" s="80"/>
      <c r="BV1149" s="80"/>
      <c r="BW1149" s="80"/>
      <c r="BX1149" s="80"/>
      <c r="BY1149" s="80"/>
      <c r="BZ1149" s="80"/>
      <c r="CE1149" s="5"/>
    </row>
    <row r="1150" spans="1:83" s="82" customFormat="1" ht="46.5" customHeight="1" x14ac:dyDescent="0.2">
      <c r="B1150" s="1079"/>
      <c r="C1150" s="1079"/>
      <c r="D1150" s="189"/>
      <c r="E1150" s="189"/>
      <c r="F1150" s="189"/>
      <c r="K1150" s="596"/>
      <c r="L1150" s="596"/>
      <c r="M1150" s="961"/>
      <c r="N1150" s="596"/>
      <c r="O1150" s="189"/>
      <c r="P1150" s="596"/>
      <c r="R1150" s="709"/>
      <c r="T1150" s="709"/>
      <c r="AD1150" s="709"/>
      <c r="AE1150" s="961"/>
      <c r="AF1150" s="596"/>
      <c r="AG1150" s="961"/>
      <c r="AH1150" s="709"/>
      <c r="AJ1150" s="709"/>
      <c r="AL1150" s="709"/>
      <c r="AN1150" s="709"/>
      <c r="AQ1150" s="709"/>
      <c r="AR1150" s="189"/>
      <c r="AS1150" s="596"/>
      <c r="AT1150" s="961"/>
      <c r="AU1150" s="709"/>
      <c r="AW1150" s="709"/>
      <c r="AX1150" s="961"/>
      <c r="AY1150" s="709"/>
      <c r="BA1150" s="709"/>
      <c r="BE1150" s="189"/>
      <c r="BU1150" s="189"/>
      <c r="CE1150" s="709"/>
    </row>
    <row r="1151" spans="1:83" s="79" customFormat="1" ht="18.75" customHeight="1" x14ac:dyDescent="0.25">
      <c r="A1151" s="83"/>
      <c r="B1151" s="78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E1151" s="5"/>
    </row>
    <row r="1152" spans="1:83" s="6" customFormat="1" ht="18.75" customHeight="1" x14ac:dyDescent="0.25">
      <c r="A1152" s="84"/>
      <c r="B1152" s="85"/>
      <c r="C1152" s="79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E1152" s="5"/>
    </row>
    <row r="1153" spans="2:83" s="86" customFormat="1" ht="46.5" customHeight="1" x14ac:dyDescent="0.2">
      <c r="B1153" s="1088"/>
      <c r="C1153" s="1088"/>
      <c r="D1153" s="88"/>
      <c r="E1153" s="88"/>
      <c r="F1153" s="88"/>
      <c r="G1153" s="88"/>
      <c r="H1153" s="88"/>
      <c r="I1153" s="88"/>
      <c r="J1153" s="88"/>
      <c r="K1153" s="597"/>
      <c r="L1153" s="597"/>
      <c r="M1153" s="88"/>
      <c r="N1153" s="597"/>
      <c r="O1153" s="88"/>
      <c r="P1153" s="597"/>
      <c r="Q1153" s="88"/>
      <c r="R1153" s="597"/>
      <c r="S1153" s="88"/>
      <c r="T1153" s="597"/>
      <c r="U1153" s="88"/>
      <c r="V1153" s="88"/>
      <c r="W1153" s="88"/>
      <c r="X1153" s="88"/>
      <c r="Y1153" s="88"/>
      <c r="Z1153" s="88"/>
      <c r="AA1153" s="88"/>
      <c r="AB1153" s="88"/>
      <c r="AC1153" s="88"/>
      <c r="AD1153" s="597"/>
      <c r="AE1153" s="88"/>
      <c r="AF1153" s="597"/>
      <c r="AG1153" s="88"/>
      <c r="AH1153" s="597"/>
      <c r="AI1153" s="88"/>
      <c r="AJ1153" s="597"/>
      <c r="AK1153" s="88"/>
      <c r="AL1153" s="597"/>
      <c r="AM1153" s="88"/>
      <c r="AN1153" s="597"/>
      <c r="AO1153" s="88"/>
      <c r="AP1153" s="88"/>
      <c r="AQ1153" s="597"/>
      <c r="AR1153" s="88"/>
      <c r="AS1153" s="597"/>
      <c r="AT1153" s="88"/>
      <c r="AU1153" s="597"/>
      <c r="AV1153" s="88"/>
      <c r="AW1153" s="597"/>
      <c r="AX1153" s="88"/>
      <c r="AY1153" s="597"/>
      <c r="AZ1153" s="88"/>
      <c r="BA1153" s="597"/>
      <c r="BB1153" s="88"/>
      <c r="BC1153" s="88"/>
      <c r="BD1153" s="88"/>
      <c r="BE1153" s="88"/>
      <c r="BF1153" s="88"/>
      <c r="BG1153" s="88"/>
      <c r="BH1153" s="88"/>
      <c r="BI1153" s="88"/>
      <c r="BJ1153" s="88"/>
      <c r="BK1153" s="88"/>
      <c r="BL1153" s="88"/>
      <c r="BM1153" s="88"/>
      <c r="BN1153" s="88"/>
      <c r="BO1153" s="88"/>
      <c r="BP1153" s="88"/>
      <c r="BQ1153" s="88"/>
      <c r="BR1153" s="88"/>
      <c r="BS1153" s="88"/>
      <c r="BT1153" s="88"/>
      <c r="BU1153" s="88"/>
      <c r="BV1153" s="88"/>
      <c r="BW1153" s="88"/>
      <c r="BX1153" s="88"/>
      <c r="BY1153" s="88"/>
      <c r="BZ1153" s="88"/>
      <c r="CE1153" s="597"/>
    </row>
    <row r="1154" spans="2:83" ht="15" customHeight="1" x14ac:dyDescent="0.25">
      <c r="M1154" s="80"/>
      <c r="N1154" s="5"/>
      <c r="O1154" s="80"/>
      <c r="P1154" s="5"/>
      <c r="Q1154" s="80"/>
      <c r="R1154" s="5"/>
      <c r="S1154" s="80"/>
      <c r="T1154" s="5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5"/>
      <c r="AE1154" s="80"/>
      <c r="AF1154" s="5"/>
      <c r="AG1154" s="80"/>
      <c r="AH1154" s="5"/>
      <c r="AI1154" s="80"/>
      <c r="AJ1154" s="5"/>
      <c r="AK1154" s="80"/>
      <c r="AL1154" s="5"/>
      <c r="AM1154" s="80"/>
      <c r="AN1154" s="5"/>
      <c r="AO1154" s="80"/>
      <c r="AP1154" s="80"/>
      <c r="AQ1154" s="5"/>
    </row>
    <row r="1155" spans="2:83" ht="15" customHeight="1" x14ac:dyDescent="0.25">
      <c r="M1155" s="80"/>
      <c r="N1155" s="5"/>
      <c r="O1155" s="80"/>
      <c r="P1155" s="5"/>
      <c r="Q1155" s="80"/>
      <c r="R1155" s="5"/>
      <c r="S1155" s="80"/>
      <c r="T1155" s="5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5"/>
      <c r="AE1155" s="80"/>
      <c r="AF1155" s="5"/>
      <c r="AG1155" s="80"/>
      <c r="AH1155" s="5"/>
      <c r="AI1155" s="80"/>
      <c r="AJ1155" s="5"/>
      <c r="AK1155" s="80"/>
      <c r="AL1155" s="5"/>
      <c r="AM1155" s="80"/>
      <c r="AN1155" s="5"/>
      <c r="AO1155" s="80"/>
      <c r="AP1155" s="80"/>
      <c r="AQ1155" s="5"/>
    </row>
    <row r="1156" spans="2:83" ht="15" customHeight="1" x14ac:dyDescent="0.25">
      <c r="D1156" s="1"/>
      <c r="E1156" s="1"/>
      <c r="F1156" s="1"/>
      <c r="G1156" s="1"/>
      <c r="H1156" s="1"/>
      <c r="I1156" s="1"/>
      <c r="J1156" s="1"/>
      <c r="K1156" s="78"/>
      <c r="L1156" s="78"/>
      <c r="M1156" s="80"/>
      <c r="N1156" s="78"/>
      <c r="O1156" s="6"/>
      <c r="P1156" s="78"/>
      <c r="Q1156" s="6"/>
      <c r="R1156" s="78"/>
      <c r="S1156" s="6"/>
      <c r="T1156" s="78"/>
      <c r="U1156" s="6"/>
      <c r="V1156" s="6"/>
      <c r="W1156" s="6"/>
      <c r="X1156" s="6"/>
      <c r="Y1156" s="6"/>
      <c r="Z1156" s="6"/>
      <c r="AA1156" s="6"/>
      <c r="AB1156" s="6"/>
      <c r="AC1156" s="6"/>
      <c r="AD1156" s="78"/>
      <c r="AE1156" s="80"/>
      <c r="AF1156" s="78"/>
      <c r="AG1156" s="80"/>
      <c r="AH1156" s="78"/>
      <c r="AI1156" s="6"/>
      <c r="AJ1156" s="78"/>
      <c r="AK1156" s="6"/>
      <c r="AL1156" s="78"/>
      <c r="AM1156" s="6"/>
      <c r="AN1156" s="78"/>
      <c r="AO1156" s="6"/>
      <c r="AP1156" s="6"/>
      <c r="AQ1156" s="78"/>
      <c r="AR1156" s="6"/>
      <c r="AS1156" s="78"/>
      <c r="AU1156" s="78"/>
      <c r="AV1156" s="6"/>
      <c r="AW1156" s="78"/>
      <c r="AY1156" s="87"/>
      <c r="AZ1156" s="1"/>
      <c r="BA1156" s="87"/>
      <c r="BB1156" s="1"/>
      <c r="BC1156" s="1"/>
      <c r="BD1156" s="1"/>
      <c r="BE1156" s="6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6"/>
      <c r="BV1156" s="1"/>
      <c r="BW1156" s="1"/>
      <c r="BX1156" s="1"/>
      <c r="BY1156" s="1"/>
      <c r="BZ1156" s="1"/>
      <c r="CE1156" s="87"/>
    </row>
    <row r="1157" spans="2:83" s="6" customFormat="1" ht="15" customHeight="1" x14ac:dyDescent="0.25">
      <c r="B1157" s="77"/>
      <c r="C1157" s="78"/>
      <c r="K1157" s="78"/>
      <c r="L1157" s="78"/>
      <c r="M1157" s="80"/>
      <c r="N1157" s="78"/>
      <c r="P1157" s="78"/>
      <c r="R1157" s="78"/>
      <c r="T1157" s="78"/>
      <c r="AD1157" s="78"/>
      <c r="AE1157" s="80"/>
      <c r="AF1157" s="78"/>
      <c r="AG1157" s="80"/>
      <c r="AH1157" s="78"/>
      <c r="AJ1157" s="78"/>
      <c r="AL1157" s="78"/>
      <c r="AN1157" s="78"/>
      <c r="AQ1157" s="78"/>
      <c r="AS1157" s="78"/>
      <c r="AT1157" s="80"/>
      <c r="AU1157" s="78"/>
      <c r="AW1157" s="78"/>
      <c r="AX1157" s="80"/>
      <c r="AY1157" s="78"/>
      <c r="BA1157" s="78"/>
      <c r="CE1157" s="78"/>
    </row>
    <row r="1158" spans="2:83" s="6" customFormat="1" ht="15" customHeight="1" x14ac:dyDescent="0.25">
      <c r="B1158" s="77"/>
      <c r="C1158" s="78"/>
      <c r="K1158" s="78"/>
      <c r="L1158" s="78"/>
      <c r="M1158" s="80"/>
      <c r="N1158" s="78"/>
      <c r="P1158" s="78"/>
      <c r="R1158" s="78"/>
      <c r="T1158" s="78"/>
      <c r="AD1158" s="78"/>
      <c r="AE1158" s="80"/>
      <c r="AF1158" s="78"/>
      <c r="AG1158" s="80"/>
      <c r="AH1158" s="78"/>
      <c r="AJ1158" s="78"/>
      <c r="AL1158" s="78"/>
      <c r="AN1158" s="78"/>
      <c r="AQ1158" s="78"/>
      <c r="AS1158" s="78"/>
      <c r="AT1158" s="80"/>
      <c r="AU1158" s="78"/>
      <c r="AW1158" s="78"/>
      <c r="AX1158" s="80"/>
      <c r="AY1158" s="78"/>
      <c r="BA1158" s="78"/>
      <c r="CE1158" s="78"/>
    </row>
    <row r="1159" spans="2:83" s="6" customFormat="1" ht="15" customHeight="1" x14ac:dyDescent="0.25">
      <c r="B1159" s="77"/>
      <c r="C1159" s="78"/>
      <c r="K1159" s="78"/>
      <c r="L1159" s="78"/>
      <c r="M1159" s="80"/>
      <c r="N1159" s="78"/>
      <c r="P1159" s="78"/>
      <c r="R1159" s="78"/>
      <c r="T1159" s="78"/>
      <c r="AD1159" s="78"/>
      <c r="AE1159" s="80"/>
      <c r="AF1159" s="78"/>
      <c r="AG1159" s="80"/>
      <c r="AH1159" s="78"/>
      <c r="AJ1159" s="78"/>
      <c r="AL1159" s="78"/>
      <c r="AN1159" s="78"/>
      <c r="AQ1159" s="78"/>
      <c r="AS1159" s="78"/>
      <c r="AT1159" s="80"/>
      <c r="AU1159" s="78"/>
      <c r="AW1159" s="78"/>
      <c r="AX1159" s="80"/>
      <c r="AY1159" s="78"/>
      <c r="BA1159" s="78"/>
      <c r="CE1159" s="78"/>
    </row>
    <row r="1160" spans="2:83" s="6" customFormat="1" ht="15" customHeight="1" x14ac:dyDescent="0.25">
      <c r="B1160" s="77"/>
      <c r="C1160" s="78"/>
      <c r="K1160" s="78"/>
      <c r="L1160" s="78"/>
      <c r="M1160" s="80"/>
      <c r="N1160" s="78"/>
      <c r="P1160" s="78"/>
      <c r="R1160" s="78"/>
      <c r="T1160" s="78"/>
      <c r="AD1160" s="78"/>
      <c r="AE1160" s="80"/>
      <c r="AF1160" s="78"/>
      <c r="AG1160" s="80"/>
      <c r="AH1160" s="78"/>
      <c r="AJ1160" s="78"/>
      <c r="AL1160" s="78"/>
      <c r="AN1160" s="78"/>
      <c r="AQ1160" s="78"/>
      <c r="AS1160" s="78"/>
      <c r="AT1160" s="80"/>
      <c r="AU1160" s="78"/>
      <c r="AW1160" s="78"/>
      <c r="AX1160" s="80"/>
      <c r="AY1160" s="78"/>
      <c r="BA1160" s="78"/>
      <c r="CE1160" s="78"/>
    </row>
    <row r="1161" spans="2:83" s="6" customFormat="1" ht="15" customHeight="1" x14ac:dyDescent="0.25">
      <c r="B1161" s="77"/>
      <c r="C1161" s="78"/>
      <c r="K1161" s="78"/>
      <c r="L1161" s="78"/>
      <c r="M1161" s="80"/>
      <c r="N1161" s="78"/>
      <c r="P1161" s="78"/>
      <c r="R1161" s="78"/>
      <c r="T1161" s="78"/>
      <c r="AD1161" s="78"/>
      <c r="AE1161" s="80"/>
      <c r="AF1161" s="78"/>
      <c r="AG1161" s="80"/>
      <c r="AH1161" s="78"/>
      <c r="AJ1161" s="78"/>
      <c r="AL1161" s="78"/>
      <c r="AN1161" s="78"/>
      <c r="AQ1161" s="78"/>
      <c r="AS1161" s="78"/>
      <c r="AT1161" s="80"/>
      <c r="AU1161" s="78"/>
      <c r="AW1161" s="78"/>
      <c r="AX1161" s="80"/>
      <c r="AY1161" s="78"/>
      <c r="BA1161" s="78"/>
      <c r="CE1161" s="78"/>
    </row>
    <row r="1162" spans="2:83" s="6" customFormat="1" x14ac:dyDescent="0.25">
      <c r="B1162" s="1076"/>
      <c r="C1162" s="1077"/>
      <c r="K1162" s="78"/>
      <c r="L1162" s="78"/>
      <c r="M1162" s="80"/>
      <c r="N1162" s="78"/>
      <c r="P1162" s="78"/>
      <c r="R1162" s="78"/>
      <c r="T1162" s="78"/>
      <c r="AD1162" s="78"/>
      <c r="AE1162" s="80"/>
      <c r="AF1162" s="78"/>
      <c r="AG1162" s="80"/>
      <c r="AH1162" s="78"/>
      <c r="AJ1162" s="78"/>
      <c r="AL1162" s="78"/>
      <c r="AN1162" s="78"/>
      <c r="AQ1162" s="78"/>
      <c r="AS1162" s="78"/>
      <c r="AT1162" s="80"/>
      <c r="AU1162" s="78"/>
      <c r="AW1162" s="78"/>
      <c r="AX1162" s="80"/>
      <c r="AY1162" s="78"/>
      <c r="BA1162" s="78"/>
      <c r="CE1162" s="78"/>
    </row>
    <row r="1163" spans="2:83" s="6" customFormat="1" x14ac:dyDescent="0.25">
      <c r="B1163" s="77"/>
      <c r="C1163" s="78"/>
      <c r="D1163" s="80"/>
      <c r="E1163" s="80"/>
      <c r="F1163" s="80"/>
      <c r="G1163" s="80"/>
      <c r="H1163" s="80"/>
      <c r="I1163" s="80"/>
      <c r="J1163" s="80"/>
      <c r="K1163" s="5"/>
      <c r="L1163" s="5"/>
      <c r="M1163" s="80"/>
      <c r="N1163" s="5"/>
      <c r="O1163" s="80"/>
      <c r="P1163" s="5"/>
      <c r="Q1163" s="80"/>
      <c r="R1163" s="5"/>
      <c r="S1163" s="80"/>
      <c r="T1163" s="5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5"/>
      <c r="AE1163" s="80"/>
      <c r="AF1163" s="5"/>
      <c r="AG1163" s="80"/>
      <c r="AH1163" s="5"/>
      <c r="AI1163" s="80"/>
      <c r="AJ1163" s="5"/>
      <c r="AK1163" s="80"/>
      <c r="AL1163" s="5"/>
      <c r="AM1163" s="80"/>
      <c r="AN1163" s="5"/>
      <c r="AO1163" s="80"/>
      <c r="AP1163" s="80"/>
      <c r="AQ1163" s="5"/>
      <c r="AR1163" s="80"/>
      <c r="AS1163" s="5"/>
      <c r="AT1163" s="80"/>
      <c r="AU1163" s="5"/>
      <c r="AV1163" s="80"/>
      <c r="AW1163" s="5"/>
      <c r="AX1163" s="80"/>
      <c r="AY1163" s="5"/>
      <c r="AZ1163" s="80"/>
      <c r="BA1163" s="5"/>
      <c r="BB1163" s="80"/>
      <c r="BC1163" s="80"/>
      <c r="BD1163" s="80"/>
      <c r="BE1163" s="80"/>
      <c r="BF1163" s="80"/>
      <c r="BG1163" s="80"/>
      <c r="BH1163" s="80"/>
      <c r="BI1163" s="80"/>
      <c r="BJ1163" s="80"/>
      <c r="BK1163" s="80"/>
      <c r="BL1163" s="80"/>
      <c r="BM1163" s="80"/>
      <c r="BN1163" s="80"/>
      <c r="BO1163" s="80"/>
      <c r="BP1163" s="80"/>
      <c r="BQ1163" s="80"/>
      <c r="BR1163" s="80"/>
      <c r="BS1163" s="80"/>
      <c r="BT1163" s="80"/>
      <c r="BU1163" s="80"/>
      <c r="BV1163" s="80"/>
      <c r="BW1163" s="80"/>
      <c r="BX1163" s="80"/>
      <c r="BY1163" s="80"/>
      <c r="BZ1163" s="80"/>
      <c r="CE1163" s="5"/>
    </row>
    <row r="1164" spans="2:83" s="6" customFormat="1" x14ac:dyDescent="0.25">
      <c r="B1164" s="77"/>
      <c r="C1164" s="78"/>
      <c r="D1164" s="80"/>
      <c r="E1164" s="80"/>
      <c r="F1164" s="80"/>
      <c r="G1164" s="80"/>
      <c r="H1164" s="80"/>
      <c r="I1164" s="80"/>
      <c r="J1164" s="80"/>
      <c r="K1164" s="5"/>
      <c r="L1164" s="5"/>
      <c r="M1164" s="80"/>
      <c r="N1164" s="5"/>
      <c r="O1164" s="80"/>
      <c r="P1164" s="5"/>
      <c r="Q1164" s="80"/>
      <c r="R1164" s="5"/>
      <c r="S1164" s="80"/>
      <c r="T1164" s="5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5"/>
      <c r="AE1164" s="80"/>
      <c r="AF1164" s="5"/>
      <c r="AG1164" s="80"/>
      <c r="AH1164" s="5"/>
      <c r="AI1164" s="80"/>
      <c r="AJ1164" s="5"/>
      <c r="AK1164" s="80"/>
      <c r="AL1164" s="5"/>
      <c r="AM1164" s="80"/>
      <c r="AN1164" s="5"/>
      <c r="AO1164" s="80"/>
      <c r="AP1164" s="80"/>
      <c r="AQ1164" s="5"/>
      <c r="AR1164" s="80"/>
      <c r="AS1164" s="5"/>
      <c r="AT1164" s="80"/>
      <c r="AU1164" s="5"/>
      <c r="AV1164" s="80"/>
      <c r="AW1164" s="5"/>
      <c r="AX1164" s="80"/>
      <c r="AY1164" s="5"/>
      <c r="AZ1164" s="80"/>
      <c r="BA1164" s="5"/>
      <c r="BB1164" s="80"/>
      <c r="BC1164" s="80"/>
      <c r="BD1164" s="80"/>
      <c r="BE1164" s="80"/>
      <c r="BF1164" s="80"/>
      <c r="BG1164" s="80"/>
      <c r="BH1164" s="80"/>
      <c r="BI1164" s="80"/>
      <c r="BJ1164" s="80"/>
      <c r="BK1164" s="80"/>
      <c r="BL1164" s="80"/>
      <c r="BM1164" s="80"/>
      <c r="BN1164" s="80"/>
      <c r="BO1164" s="80"/>
      <c r="BP1164" s="80"/>
      <c r="BQ1164" s="80"/>
      <c r="BR1164" s="80"/>
      <c r="BS1164" s="80"/>
      <c r="BT1164" s="80"/>
      <c r="BU1164" s="80"/>
      <c r="BV1164" s="80"/>
      <c r="BW1164" s="80"/>
      <c r="BX1164" s="80"/>
      <c r="BY1164" s="80"/>
      <c r="BZ1164" s="80"/>
      <c r="CE1164" s="5"/>
    </row>
    <row r="1165" spans="2:83" s="6" customFormat="1" x14ac:dyDescent="0.25">
      <c r="B1165" s="77" t="s">
        <v>477</v>
      </c>
      <c r="C1165" s="657" t="s">
        <v>479</v>
      </c>
      <c r="D1165" s="658" t="s">
        <v>476</v>
      </c>
      <c r="E1165" s="658"/>
      <c r="F1165" s="658"/>
      <c r="G1165" s="658"/>
      <c r="H1165" s="658"/>
      <c r="I1165" s="658"/>
      <c r="J1165" s="658" t="s">
        <v>475</v>
      </c>
      <c r="K1165" s="5"/>
      <c r="L1165" s="5"/>
      <c r="M1165" s="80"/>
      <c r="N1165" s="5"/>
      <c r="O1165" s="80"/>
      <c r="P1165" s="5"/>
      <c r="Q1165" s="80"/>
      <c r="R1165" s="5"/>
      <c r="S1165" s="80"/>
      <c r="T1165" s="5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5"/>
      <c r="AE1165" s="80"/>
      <c r="AF1165" s="5"/>
      <c r="AG1165" s="80"/>
      <c r="AH1165" s="5"/>
      <c r="AI1165" s="80"/>
      <c r="AJ1165" s="5"/>
      <c r="AK1165" s="80"/>
      <c r="AL1165" s="5"/>
      <c r="AM1165" s="80"/>
      <c r="AN1165" s="5"/>
      <c r="AO1165" s="80"/>
      <c r="AP1165" s="80"/>
      <c r="AQ1165" s="5"/>
      <c r="AR1165" s="80"/>
      <c r="AS1165" s="5"/>
      <c r="AT1165" s="80"/>
      <c r="AU1165" s="5"/>
      <c r="AV1165" s="80"/>
      <c r="AW1165" s="5"/>
      <c r="AX1165" s="80"/>
      <c r="AY1165" s="5"/>
      <c r="AZ1165" s="80"/>
      <c r="BA1165" s="5"/>
      <c r="BB1165" s="80"/>
      <c r="BC1165" s="80"/>
      <c r="BD1165" s="80"/>
      <c r="BE1165" s="80"/>
      <c r="BF1165" s="80"/>
      <c r="BG1165" s="80"/>
      <c r="BH1165" s="80"/>
      <c r="BI1165" s="80"/>
      <c r="BJ1165" s="80"/>
      <c r="BK1165" s="80"/>
      <c r="BL1165" s="80"/>
      <c r="BM1165" s="80"/>
      <c r="BN1165" s="80"/>
      <c r="BO1165" s="80"/>
      <c r="BP1165" s="80"/>
      <c r="BQ1165" s="80"/>
      <c r="BR1165" s="80"/>
      <c r="BS1165" s="80"/>
      <c r="BT1165" s="80"/>
      <c r="BU1165" s="80"/>
      <c r="BV1165" s="80"/>
      <c r="BW1165" s="80"/>
      <c r="BX1165" s="80"/>
      <c r="BY1165" s="80"/>
      <c r="BZ1165" s="80"/>
      <c r="CE1165" s="5"/>
    </row>
    <row r="1166" spans="2:83" s="6" customFormat="1" ht="18.75" x14ac:dyDescent="0.3">
      <c r="B1166" s="651"/>
      <c r="C1166" s="659">
        <v>2025</v>
      </c>
      <c r="D1166" s="660">
        <v>0.65</v>
      </c>
      <c r="E1166" s="658"/>
      <c r="F1166" s="658"/>
      <c r="G1166" s="658"/>
      <c r="H1166" s="658"/>
      <c r="I1166" s="658"/>
      <c r="J1166" s="660">
        <f>D66/D64</f>
        <v>0.60999999998295151</v>
      </c>
      <c r="K1166" s="5"/>
      <c r="L1166" s="5"/>
      <c r="M1166" s="80"/>
      <c r="N1166" s="5"/>
      <c r="O1166" s="80"/>
      <c r="P1166" s="5"/>
      <c r="Q1166" s="80"/>
      <c r="R1166" s="5"/>
      <c r="S1166" s="80"/>
      <c r="T1166" s="5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5"/>
      <c r="AE1166" s="80"/>
      <c r="AF1166" s="5"/>
      <c r="AG1166" s="80"/>
      <c r="AH1166" s="5"/>
      <c r="AI1166" s="80"/>
      <c r="AJ1166" s="5"/>
      <c r="AK1166" s="80"/>
      <c r="AL1166" s="5"/>
      <c r="AM1166" s="80"/>
      <c r="AN1166" s="5"/>
      <c r="AO1166" s="80"/>
      <c r="AP1166" s="80"/>
      <c r="AQ1166" s="5"/>
      <c r="AR1166" s="80"/>
      <c r="AS1166" s="5"/>
      <c r="AT1166" s="80"/>
      <c r="AU1166" s="5"/>
      <c r="AV1166" s="80"/>
      <c r="AW1166" s="5"/>
      <c r="AX1166" s="80"/>
      <c r="AY1166" s="5"/>
      <c r="AZ1166" s="80"/>
      <c r="BA1166" s="5"/>
      <c r="BB1166" s="80"/>
      <c r="BC1166" s="80"/>
      <c r="BD1166" s="80"/>
      <c r="BE1166" s="80"/>
      <c r="BF1166" s="80"/>
      <c r="BG1166" s="80"/>
      <c r="BH1166" s="80"/>
      <c r="BI1166" s="80"/>
      <c r="BJ1166" s="80"/>
      <c r="BK1166" s="80"/>
      <c r="BL1166" s="80"/>
      <c r="BM1166" s="80"/>
      <c r="BN1166" s="80"/>
      <c r="BO1166" s="80"/>
      <c r="BP1166" s="80"/>
      <c r="BQ1166" s="80"/>
      <c r="BR1166" s="80"/>
      <c r="BS1166" s="80"/>
      <c r="BT1166" s="80"/>
      <c r="BU1166" s="80"/>
      <c r="BV1166" s="80"/>
      <c r="BW1166" s="80"/>
      <c r="BX1166" s="80"/>
      <c r="BY1166" s="80"/>
      <c r="BZ1166" s="80"/>
      <c r="CE1166" s="5"/>
    </row>
    <row r="1167" spans="2:83" s="6" customFormat="1" ht="18.75" x14ac:dyDescent="0.3">
      <c r="B1167" s="651"/>
      <c r="C1167" s="659">
        <v>2026</v>
      </c>
      <c r="D1167" s="660">
        <v>0.61</v>
      </c>
      <c r="E1167" s="658"/>
      <c r="F1167" s="658"/>
      <c r="G1167" s="658"/>
      <c r="H1167" s="658"/>
      <c r="I1167" s="658"/>
      <c r="J1167" s="660">
        <v>0.43</v>
      </c>
      <c r="K1167" s="5"/>
      <c r="L1167" s="5"/>
      <c r="M1167" s="80"/>
      <c r="N1167" s="5"/>
      <c r="O1167" s="80"/>
      <c r="P1167" s="5"/>
      <c r="Q1167" s="80"/>
      <c r="R1167" s="5"/>
      <c r="S1167" s="80"/>
      <c r="T1167" s="5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5"/>
      <c r="AE1167" s="80"/>
      <c r="AF1167" s="5"/>
      <c r="AG1167" s="80"/>
      <c r="AH1167" s="5"/>
      <c r="AI1167" s="80"/>
      <c r="AJ1167" s="5"/>
      <c r="AK1167" s="80"/>
      <c r="AL1167" s="5"/>
      <c r="AM1167" s="80"/>
      <c r="AN1167" s="5"/>
      <c r="AO1167" s="80"/>
      <c r="AP1167" s="80"/>
      <c r="AQ1167" s="5"/>
      <c r="AR1167" s="80"/>
      <c r="AS1167" s="5"/>
      <c r="AT1167" s="80"/>
      <c r="AU1167" s="5"/>
      <c r="AV1167" s="80"/>
      <c r="AW1167" s="5"/>
      <c r="AX1167" s="80"/>
      <c r="AY1167" s="5"/>
      <c r="AZ1167" s="80"/>
      <c r="BA1167" s="5"/>
      <c r="BB1167" s="80"/>
      <c r="BC1167" s="80"/>
      <c r="BD1167" s="80"/>
      <c r="BE1167" s="80"/>
      <c r="BF1167" s="80"/>
      <c r="BG1167" s="80"/>
      <c r="BH1167" s="80"/>
      <c r="BI1167" s="80"/>
      <c r="BJ1167" s="80"/>
      <c r="BK1167" s="80"/>
      <c r="BL1167" s="80"/>
      <c r="BM1167" s="80"/>
      <c r="BN1167" s="80"/>
      <c r="BO1167" s="80"/>
      <c r="BP1167" s="80"/>
      <c r="BQ1167" s="80"/>
      <c r="BR1167" s="80"/>
      <c r="BS1167" s="80"/>
      <c r="BT1167" s="80"/>
      <c r="BU1167" s="80"/>
      <c r="BV1167" s="80"/>
      <c r="BW1167" s="80"/>
      <c r="BX1167" s="80"/>
      <c r="BY1167" s="80"/>
      <c r="BZ1167" s="80"/>
      <c r="CE1167" s="5"/>
    </row>
    <row r="1168" spans="2:83" s="6" customFormat="1" ht="18.75" x14ac:dyDescent="0.3">
      <c r="B1168" s="651"/>
      <c r="C1168" s="659">
        <v>2027</v>
      </c>
      <c r="D1168" s="660">
        <v>0.56000000000000005</v>
      </c>
      <c r="E1168" s="658"/>
      <c r="F1168" s="658"/>
      <c r="G1168" s="658"/>
      <c r="H1168" s="658"/>
      <c r="I1168" s="658"/>
      <c r="J1168" s="660">
        <v>0.43</v>
      </c>
      <c r="K1168" s="5"/>
      <c r="L1168" s="5"/>
      <c r="M1168" s="80"/>
      <c r="N1168" s="5"/>
      <c r="O1168" s="80"/>
      <c r="P1168" s="5"/>
      <c r="Q1168" s="80"/>
      <c r="R1168" s="5"/>
      <c r="S1168" s="80"/>
      <c r="T1168" s="5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5"/>
      <c r="AE1168" s="80"/>
      <c r="AF1168" s="5"/>
      <c r="AG1168" s="80"/>
      <c r="AH1168" s="5"/>
      <c r="AI1168" s="80"/>
      <c r="AJ1168" s="5"/>
      <c r="AK1168" s="80"/>
      <c r="AL1168" s="5"/>
      <c r="AM1168" s="80"/>
      <c r="AN1168" s="5"/>
      <c r="AO1168" s="80"/>
      <c r="AP1168" s="80"/>
      <c r="AQ1168" s="5"/>
      <c r="AR1168" s="80"/>
      <c r="AS1168" s="5"/>
      <c r="AT1168" s="80"/>
      <c r="AU1168" s="5"/>
      <c r="AV1168" s="80"/>
      <c r="AW1168" s="5"/>
      <c r="AX1168" s="80"/>
      <c r="AY1168" s="5"/>
      <c r="AZ1168" s="80"/>
      <c r="BA1168" s="5"/>
      <c r="BB1168" s="80"/>
      <c r="BC1168" s="80"/>
      <c r="BD1168" s="80"/>
      <c r="BE1168" s="80"/>
      <c r="BF1168" s="80"/>
      <c r="BG1168" s="80"/>
      <c r="BH1168" s="80"/>
      <c r="BI1168" s="80"/>
      <c r="BJ1168" s="80"/>
      <c r="BK1168" s="80"/>
      <c r="BL1168" s="80"/>
      <c r="BM1168" s="80"/>
      <c r="BN1168" s="80"/>
      <c r="BO1168" s="80"/>
      <c r="BP1168" s="80"/>
      <c r="BQ1168" s="80"/>
      <c r="BR1168" s="80"/>
      <c r="BS1168" s="80"/>
      <c r="BT1168" s="80"/>
      <c r="BU1168" s="80"/>
      <c r="BV1168" s="80"/>
      <c r="BW1168" s="80"/>
      <c r="BX1168" s="80"/>
      <c r="BY1168" s="80"/>
      <c r="BZ1168" s="80"/>
      <c r="CE1168" s="5"/>
    </row>
    <row r="1169" spans="1:83" s="6" customFormat="1" ht="18.75" x14ac:dyDescent="0.3">
      <c r="B1169" s="651"/>
      <c r="C1169" s="659"/>
      <c r="D1169" s="660"/>
      <c r="E1169" s="658"/>
      <c r="F1169" s="658"/>
      <c r="G1169" s="658"/>
      <c r="H1169" s="658"/>
      <c r="I1169" s="658"/>
      <c r="J1169" s="658"/>
      <c r="K1169" s="5"/>
      <c r="L1169" s="5"/>
      <c r="M1169" s="80"/>
      <c r="N1169" s="5"/>
      <c r="O1169" s="80"/>
      <c r="P1169" s="5"/>
      <c r="Q1169" s="80"/>
      <c r="R1169" s="5"/>
      <c r="S1169" s="80"/>
      <c r="T1169" s="5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5"/>
      <c r="AE1169" s="80"/>
      <c r="AF1169" s="5"/>
      <c r="AG1169" s="80"/>
      <c r="AH1169" s="5"/>
      <c r="AI1169" s="80"/>
      <c r="AJ1169" s="5"/>
      <c r="AK1169" s="80"/>
      <c r="AL1169" s="5"/>
      <c r="AM1169" s="80"/>
      <c r="AN1169" s="5"/>
      <c r="AO1169" s="80"/>
      <c r="AP1169" s="80"/>
      <c r="AQ1169" s="5"/>
      <c r="AR1169" s="80"/>
      <c r="AS1169" s="5"/>
      <c r="AT1169" s="80"/>
      <c r="AU1169" s="5"/>
      <c r="AV1169" s="80"/>
      <c r="AW1169" s="5"/>
      <c r="AX1169" s="80"/>
      <c r="AY1169" s="5"/>
      <c r="AZ1169" s="80"/>
      <c r="BA1169" s="5"/>
      <c r="BB1169" s="80"/>
      <c r="BC1169" s="80"/>
      <c r="BD1169" s="80"/>
      <c r="BE1169" s="80"/>
      <c r="BF1169" s="80"/>
      <c r="BG1169" s="80"/>
      <c r="BH1169" s="80"/>
      <c r="BI1169" s="80"/>
      <c r="BJ1169" s="80"/>
      <c r="BK1169" s="80"/>
      <c r="BL1169" s="80"/>
      <c r="BM1169" s="80"/>
      <c r="BN1169" s="80"/>
      <c r="BO1169" s="80"/>
      <c r="BP1169" s="80"/>
      <c r="BQ1169" s="80"/>
      <c r="BR1169" s="80"/>
      <c r="BS1169" s="80"/>
      <c r="BT1169" s="80"/>
      <c r="BU1169" s="80"/>
      <c r="BV1169" s="80"/>
      <c r="BW1169" s="80"/>
      <c r="BX1169" s="80"/>
      <c r="BY1169" s="80"/>
      <c r="BZ1169" s="80"/>
      <c r="CE1169" s="5"/>
    </row>
    <row r="1170" spans="1:83" s="6" customFormat="1" ht="18.75" x14ac:dyDescent="0.3">
      <c r="B1170" s="651"/>
      <c r="C1170" s="67"/>
      <c r="D1170" s="652"/>
      <c r="E1170" s="80"/>
      <c r="F1170" s="80"/>
      <c r="G1170" s="80"/>
      <c r="H1170" s="80"/>
      <c r="I1170" s="80"/>
      <c r="J1170" s="80"/>
      <c r="K1170" s="5"/>
      <c r="L1170" s="5"/>
      <c r="M1170" s="80"/>
      <c r="N1170" s="5"/>
      <c r="O1170" s="80"/>
      <c r="P1170" s="5"/>
      <c r="Q1170" s="80"/>
      <c r="R1170" s="5"/>
      <c r="S1170" s="80"/>
      <c r="T1170" s="5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5"/>
      <c r="AE1170" s="80"/>
      <c r="AF1170" s="5"/>
      <c r="AG1170" s="80"/>
      <c r="AH1170" s="5"/>
      <c r="AI1170" s="80"/>
      <c r="AJ1170" s="5"/>
      <c r="AK1170" s="80"/>
      <c r="AL1170" s="5"/>
      <c r="AM1170" s="80"/>
      <c r="AN1170" s="5"/>
      <c r="AO1170" s="80"/>
      <c r="AP1170" s="80"/>
      <c r="AQ1170" s="5"/>
      <c r="AR1170" s="80"/>
      <c r="AS1170" s="5"/>
      <c r="AT1170" s="80"/>
      <c r="AU1170" s="5"/>
      <c r="AV1170" s="80"/>
      <c r="AW1170" s="5"/>
      <c r="AX1170" s="80"/>
      <c r="AY1170" s="5"/>
      <c r="AZ1170" s="80"/>
      <c r="BA1170" s="5"/>
      <c r="BB1170" s="80"/>
      <c r="BC1170" s="80"/>
      <c r="BD1170" s="80"/>
      <c r="BE1170" s="80"/>
      <c r="BF1170" s="80"/>
      <c r="BG1170" s="80"/>
      <c r="BH1170" s="80"/>
      <c r="BI1170" s="80"/>
      <c r="BJ1170" s="80"/>
      <c r="BK1170" s="80"/>
      <c r="BL1170" s="80"/>
      <c r="BM1170" s="80"/>
      <c r="BN1170" s="80"/>
      <c r="BO1170" s="80"/>
      <c r="BP1170" s="80"/>
      <c r="BQ1170" s="80"/>
      <c r="BR1170" s="80"/>
      <c r="BS1170" s="80"/>
      <c r="BT1170" s="80"/>
      <c r="BU1170" s="80"/>
      <c r="BV1170" s="80"/>
      <c r="BW1170" s="80"/>
      <c r="BX1170" s="80"/>
      <c r="BY1170" s="80"/>
      <c r="BZ1170" s="80"/>
      <c r="CE1170" s="5"/>
    </row>
    <row r="1171" spans="1:83" s="6" customFormat="1" x14ac:dyDescent="0.25">
      <c r="B1171" s="77"/>
      <c r="C1171" s="78"/>
      <c r="D1171" s="80"/>
      <c r="E1171" s="80"/>
      <c r="F1171" s="80"/>
      <c r="G1171" s="80"/>
      <c r="H1171" s="80"/>
      <c r="I1171" s="80"/>
      <c r="J1171" s="80"/>
      <c r="K1171" s="5"/>
      <c r="L1171" s="5"/>
      <c r="M1171" s="80"/>
      <c r="N1171" s="5"/>
      <c r="O1171" s="80"/>
      <c r="P1171" s="5"/>
      <c r="Q1171" s="80"/>
      <c r="R1171" s="5"/>
      <c r="S1171" s="80"/>
      <c r="T1171" s="5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5"/>
      <c r="AE1171" s="80"/>
      <c r="AF1171" s="5"/>
      <c r="AG1171" s="80"/>
      <c r="AH1171" s="5"/>
      <c r="AI1171" s="80"/>
      <c r="AJ1171" s="5"/>
      <c r="AK1171" s="80"/>
      <c r="AL1171" s="5"/>
      <c r="AM1171" s="80"/>
      <c r="AN1171" s="5"/>
      <c r="AO1171" s="80"/>
      <c r="AP1171" s="80"/>
      <c r="AQ1171" s="5"/>
      <c r="AR1171" s="80"/>
      <c r="AS1171" s="5"/>
      <c r="AT1171" s="80"/>
      <c r="AU1171" s="5"/>
      <c r="AV1171" s="80"/>
      <c r="AW1171" s="5"/>
      <c r="AX1171" s="80"/>
      <c r="AY1171" s="5"/>
      <c r="AZ1171" s="80"/>
      <c r="BA1171" s="5"/>
      <c r="BB1171" s="80"/>
      <c r="BC1171" s="80"/>
      <c r="BD1171" s="80"/>
      <c r="BE1171" s="80"/>
      <c r="BF1171" s="80"/>
      <c r="BG1171" s="80"/>
      <c r="BH1171" s="80"/>
      <c r="BI1171" s="80"/>
      <c r="BJ1171" s="80"/>
      <c r="BK1171" s="80"/>
      <c r="BL1171" s="80"/>
      <c r="BM1171" s="80"/>
      <c r="BN1171" s="80"/>
      <c r="BO1171" s="80"/>
      <c r="BP1171" s="80"/>
      <c r="BQ1171" s="80"/>
      <c r="BR1171" s="80"/>
      <c r="BS1171" s="80"/>
      <c r="BT1171" s="80"/>
      <c r="BU1171" s="80"/>
      <c r="BV1171" s="80"/>
      <c r="BW1171" s="80"/>
      <c r="BX1171" s="80"/>
      <c r="BY1171" s="80"/>
      <c r="BZ1171" s="80"/>
      <c r="CE1171" s="5"/>
    </row>
    <row r="1172" spans="1:83" s="6" customFormat="1" x14ac:dyDescent="0.25">
      <c r="B1172" s="77"/>
      <c r="C1172" s="78"/>
      <c r="D1172" s="80"/>
      <c r="E1172" s="80"/>
      <c r="F1172" s="80"/>
      <c r="G1172" s="80"/>
      <c r="H1172" s="80"/>
      <c r="I1172" s="80"/>
      <c r="J1172" s="80"/>
      <c r="K1172" s="5"/>
      <c r="L1172" s="5"/>
      <c r="M1172" s="80"/>
      <c r="N1172" s="5"/>
      <c r="O1172" s="80"/>
      <c r="P1172" s="5"/>
      <c r="Q1172" s="80"/>
      <c r="R1172" s="5"/>
      <c r="S1172" s="80"/>
      <c r="T1172" s="5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5"/>
      <c r="AE1172" s="80"/>
      <c r="AF1172" s="5"/>
      <c r="AG1172" s="80"/>
      <c r="AH1172" s="5"/>
      <c r="AI1172" s="80"/>
      <c r="AJ1172" s="5"/>
      <c r="AK1172" s="80"/>
      <c r="AL1172" s="5"/>
      <c r="AM1172" s="80"/>
      <c r="AN1172" s="5"/>
      <c r="AO1172" s="80"/>
      <c r="AP1172" s="80"/>
      <c r="AQ1172" s="5"/>
      <c r="AR1172" s="80"/>
      <c r="AS1172" s="5"/>
      <c r="AT1172" s="80"/>
      <c r="AU1172" s="5"/>
      <c r="AV1172" s="80"/>
      <c r="AW1172" s="5"/>
      <c r="AX1172" s="80"/>
      <c r="AY1172" s="5"/>
      <c r="AZ1172" s="80"/>
      <c r="BA1172" s="5"/>
      <c r="BB1172" s="80"/>
      <c r="BC1172" s="80"/>
      <c r="BD1172" s="80"/>
      <c r="BE1172" s="80"/>
      <c r="BF1172" s="80"/>
      <c r="BG1172" s="80"/>
      <c r="BH1172" s="80"/>
      <c r="BI1172" s="80"/>
      <c r="BJ1172" s="80"/>
      <c r="BK1172" s="80"/>
      <c r="BL1172" s="80"/>
      <c r="BM1172" s="80"/>
      <c r="BN1172" s="80"/>
      <c r="BO1172" s="80"/>
      <c r="BP1172" s="80"/>
      <c r="BQ1172" s="80"/>
      <c r="BR1172" s="80"/>
      <c r="BS1172" s="80"/>
      <c r="BT1172" s="80"/>
      <c r="BU1172" s="80"/>
      <c r="BV1172" s="80"/>
      <c r="BW1172" s="80"/>
      <c r="BX1172" s="80"/>
      <c r="BY1172" s="80"/>
      <c r="BZ1172" s="80"/>
      <c r="CE1172" s="5"/>
    </row>
    <row r="1173" spans="1:83" s="78" customFormat="1" x14ac:dyDescent="0.25">
      <c r="A1173" s="6"/>
      <c r="D1173" s="80"/>
      <c r="E1173" s="80"/>
      <c r="F1173" s="80"/>
      <c r="G1173" s="80"/>
      <c r="H1173" s="80"/>
      <c r="I1173" s="80"/>
      <c r="J1173" s="80"/>
      <c r="K1173" s="5"/>
      <c r="L1173" s="5"/>
      <c r="M1173" s="80"/>
      <c r="N1173" s="5"/>
      <c r="O1173" s="80"/>
      <c r="P1173" s="5"/>
      <c r="Q1173" s="80"/>
      <c r="R1173" s="5"/>
      <c r="S1173" s="80"/>
      <c r="T1173" s="5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5"/>
      <c r="AE1173" s="80"/>
      <c r="AF1173" s="5"/>
      <c r="AG1173" s="80"/>
      <c r="AH1173" s="5"/>
      <c r="AI1173" s="80"/>
      <c r="AJ1173" s="5"/>
      <c r="AK1173" s="80"/>
      <c r="AL1173" s="5"/>
      <c r="AM1173" s="80"/>
      <c r="AN1173" s="5"/>
      <c r="AO1173" s="80"/>
      <c r="AP1173" s="80"/>
      <c r="AQ1173" s="5"/>
      <c r="AR1173" s="80"/>
      <c r="AS1173" s="5"/>
      <c r="AT1173" s="80"/>
      <c r="AU1173" s="5"/>
      <c r="AV1173" s="80"/>
      <c r="AW1173" s="5"/>
      <c r="AX1173" s="80"/>
      <c r="AY1173" s="5"/>
      <c r="AZ1173" s="80"/>
      <c r="BA1173" s="5"/>
      <c r="BB1173" s="80"/>
      <c r="BC1173" s="80"/>
      <c r="BD1173" s="80"/>
      <c r="BE1173" s="80"/>
      <c r="BF1173" s="80"/>
      <c r="BG1173" s="80"/>
      <c r="BH1173" s="80"/>
      <c r="BI1173" s="80"/>
      <c r="BJ1173" s="80"/>
      <c r="BK1173" s="80"/>
      <c r="BL1173" s="80"/>
      <c r="BM1173" s="80"/>
      <c r="BN1173" s="80"/>
      <c r="BO1173" s="80"/>
      <c r="BP1173" s="80"/>
      <c r="BQ1173" s="80"/>
      <c r="BR1173" s="80"/>
      <c r="BS1173" s="80"/>
      <c r="BT1173" s="80"/>
      <c r="BU1173" s="80"/>
      <c r="BV1173" s="80"/>
      <c r="BW1173" s="80"/>
      <c r="BX1173" s="80"/>
      <c r="BY1173" s="80"/>
      <c r="BZ1173" s="80"/>
      <c r="CE1173" s="5"/>
    </row>
    <row r="1174" spans="1:83" s="6" customFormat="1" x14ac:dyDescent="0.25">
      <c r="B1174" s="77"/>
      <c r="C1174" s="78"/>
      <c r="D1174" s="80"/>
      <c r="E1174" s="80"/>
      <c r="F1174" s="80"/>
      <c r="G1174" s="80"/>
      <c r="H1174" s="80"/>
      <c r="I1174" s="80"/>
      <c r="J1174" s="80"/>
      <c r="K1174" s="5"/>
      <c r="L1174" s="5"/>
      <c r="M1174" s="80"/>
      <c r="N1174" s="5"/>
      <c r="O1174" s="80"/>
      <c r="P1174" s="5"/>
      <c r="Q1174" s="80"/>
      <c r="R1174" s="5"/>
      <c r="S1174" s="80"/>
      <c r="T1174" s="5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5"/>
      <c r="AE1174" s="80"/>
      <c r="AF1174" s="5"/>
      <c r="AG1174" s="80"/>
      <c r="AH1174" s="5"/>
      <c r="AI1174" s="80"/>
      <c r="AJ1174" s="5"/>
      <c r="AK1174" s="80"/>
      <c r="AL1174" s="5"/>
      <c r="AM1174" s="80"/>
      <c r="AN1174" s="5"/>
      <c r="AO1174" s="80"/>
      <c r="AP1174" s="80"/>
      <c r="AQ1174" s="5"/>
      <c r="AR1174" s="80"/>
      <c r="AS1174" s="5"/>
      <c r="AT1174" s="80"/>
      <c r="AU1174" s="5"/>
      <c r="AV1174" s="80"/>
      <c r="AW1174" s="5"/>
      <c r="AX1174" s="80"/>
      <c r="AY1174" s="5"/>
      <c r="AZ1174" s="80"/>
      <c r="BA1174" s="5"/>
      <c r="BB1174" s="80"/>
      <c r="BC1174" s="80"/>
      <c r="BD1174" s="80"/>
      <c r="BE1174" s="80"/>
      <c r="BF1174" s="80"/>
      <c r="BG1174" s="80"/>
      <c r="BH1174" s="80"/>
      <c r="BI1174" s="80"/>
      <c r="BJ1174" s="80"/>
      <c r="BK1174" s="80"/>
      <c r="BL1174" s="80"/>
      <c r="BM1174" s="80"/>
      <c r="BN1174" s="80"/>
      <c r="BO1174" s="80"/>
      <c r="BP1174" s="80"/>
      <c r="BQ1174" s="80"/>
      <c r="BR1174" s="80"/>
      <c r="BS1174" s="80"/>
      <c r="BT1174" s="80"/>
      <c r="BU1174" s="80"/>
      <c r="BV1174" s="80"/>
      <c r="BW1174" s="80"/>
      <c r="BX1174" s="80"/>
      <c r="BY1174" s="80"/>
      <c r="BZ1174" s="80"/>
      <c r="CE1174" s="5"/>
    </row>
    <row r="1175" spans="1:83" s="6" customFormat="1" x14ac:dyDescent="0.25">
      <c r="B1175" s="77"/>
      <c r="C1175" s="78"/>
      <c r="D1175" s="80"/>
      <c r="E1175" s="80"/>
      <c r="F1175" s="80"/>
      <c r="G1175" s="80"/>
      <c r="H1175" s="80"/>
      <c r="I1175" s="80"/>
      <c r="J1175" s="80"/>
      <c r="K1175" s="5"/>
      <c r="L1175" s="5"/>
      <c r="M1175" s="80"/>
      <c r="N1175" s="5"/>
      <c r="O1175" s="80"/>
      <c r="P1175" s="5"/>
      <c r="Q1175" s="80"/>
      <c r="R1175" s="5"/>
      <c r="S1175" s="80"/>
      <c r="T1175" s="5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5"/>
      <c r="AE1175" s="80"/>
      <c r="AF1175" s="5"/>
      <c r="AG1175" s="80"/>
      <c r="AH1175" s="5"/>
      <c r="AI1175" s="80"/>
      <c r="AJ1175" s="5"/>
      <c r="AK1175" s="80"/>
      <c r="AL1175" s="5"/>
      <c r="AM1175" s="80"/>
      <c r="AN1175" s="5"/>
      <c r="AO1175" s="80"/>
      <c r="AP1175" s="80"/>
      <c r="AQ1175" s="5"/>
      <c r="AR1175" s="80"/>
      <c r="AS1175" s="5"/>
      <c r="AT1175" s="80"/>
      <c r="AU1175" s="5"/>
      <c r="AV1175" s="80"/>
      <c r="AW1175" s="5"/>
      <c r="AX1175" s="80"/>
      <c r="AY1175" s="5"/>
      <c r="AZ1175" s="80"/>
      <c r="BA1175" s="5"/>
      <c r="BB1175" s="80"/>
      <c r="BC1175" s="80"/>
      <c r="BD1175" s="80"/>
      <c r="BE1175" s="80"/>
      <c r="BF1175" s="80"/>
      <c r="BG1175" s="80"/>
      <c r="BH1175" s="80"/>
      <c r="BI1175" s="80"/>
      <c r="BJ1175" s="80"/>
      <c r="BK1175" s="80"/>
      <c r="BL1175" s="80"/>
      <c r="BM1175" s="80"/>
      <c r="BN1175" s="80"/>
      <c r="BO1175" s="80"/>
      <c r="BP1175" s="80"/>
      <c r="BQ1175" s="80"/>
      <c r="BR1175" s="80"/>
      <c r="BS1175" s="80"/>
      <c r="BT1175" s="80"/>
      <c r="BU1175" s="80"/>
      <c r="BV1175" s="80"/>
      <c r="BW1175" s="80"/>
      <c r="BX1175" s="80"/>
      <c r="BY1175" s="80"/>
      <c r="BZ1175" s="80"/>
      <c r="CE1175" s="5"/>
    </row>
    <row r="1176" spans="1:83" s="6" customFormat="1" x14ac:dyDescent="0.25">
      <c r="B1176" s="77"/>
      <c r="C1176" s="78"/>
      <c r="D1176" s="80"/>
      <c r="E1176" s="80"/>
      <c r="F1176" s="80"/>
      <c r="G1176" s="80"/>
      <c r="H1176" s="80"/>
      <c r="I1176" s="80"/>
      <c r="J1176" s="80"/>
      <c r="K1176" s="5"/>
      <c r="L1176" s="5"/>
      <c r="M1176" s="80"/>
      <c r="N1176" s="5"/>
      <c r="O1176" s="80"/>
      <c r="P1176" s="5"/>
      <c r="Q1176" s="80"/>
      <c r="R1176" s="5"/>
      <c r="S1176" s="80"/>
      <c r="T1176" s="5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5"/>
      <c r="AE1176" s="80"/>
      <c r="AF1176" s="5"/>
      <c r="AG1176" s="80"/>
      <c r="AH1176" s="5"/>
      <c r="AI1176" s="80"/>
      <c r="AJ1176" s="5"/>
      <c r="AK1176" s="80"/>
      <c r="AL1176" s="5"/>
      <c r="AM1176" s="80"/>
      <c r="AN1176" s="5"/>
      <c r="AO1176" s="80"/>
      <c r="AP1176" s="80"/>
      <c r="AQ1176" s="5"/>
      <c r="AR1176" s="80"/>
      <c r="AS1176" s="5"/>
      <c r="AT1176" s="80"/>
      <c r="AU1176" s="5"/>
      <c r="AV1176" s="80"/>
      <c r="AW1176" s="5"/>
      <c r="AX1176" s="80"/>
      <c r="AY1176" s="5"/>
      <c r="AZ1176" s="80"/>
      <c r="BA1176" s="5"/>
      <c r="BB1176" s="80"/>
      <c r="BC1176" s="80"/>
      <c r="BD1176" s="80"/>
      <c r="BE1176" s="80"/>
      <c r="BF1176" s="80"/>
      <c r="BG1176" s="80"/>
      <c r="BH1176" s="80"/>
      <c r="BI1176" s="80"/>
      <c r="BJ1176" s="80"/>
      <c r="BK1176" s="80"/>
      <c r="BL1176" s="80"/>
      <c r="BM1176" s="80"/>
      <c r="BN1176" s="80"/>
      <c r="BO1176" s="80"/>
      <c r="BP1176" s="80"/>
      <c r="BQ1176" s="80"/>
      <c r="BR1176" s="80"/>
      <c r="BS1176" s="80"/>
      <c r="BT1176" s="80"/>
      <c r="BU1176" s="80"/>
      <c r="BV1176" s="80"/>
      <c r="BW1176" s="80"/>
      <c r="BX1176" s="80"/>
      <c r="BY1176" s="80"/>
      <c r="BZ1176" s="80"/>
      <c r="CE1176" s="5"/>
    </row>
    <row r="1177" spans="1:83" s="6" customFormat="1" x14ac:dyDescent="0.25">
      <c r="B1177" s="77"/>
      <c r="C1177" s="78"/>
      <c r="D1177" s="80"/>
      <c r="E1177" s="80"/>
      <c r="F1177" s="80"/>
      <c r="G1177" s="80"/>
      <c r="H1177" s="80"/>
      <c r="I1177" s="80"/>
      <c r="J1177" s="80"/>
      <c r="K1177" s="5"/>
      <c r="L1177" s="5"/>
      <c r="M1177" s="80"/>
      <c r="N1177" s="5"/>
      <c r="O1177" s="80"/>
      <c r="P1177" s="5"/>
      <c r="Q1177" s="80"/>
      <c r="R1177" s="5"/>
      <c r="S1177" s="80"/>
      <c r="T1177" s="5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5"/>
      <c r="AE1177" s="80"/>
      <c r="AF1177" s="5"/>
      <c r="AG1177" s="80"/>
      <c r="AH1177" s="5"/>
      <c r="AI1177" s="80"/>
      <c r="AJ1177" s="5"/>
      <c r="AK1177" s="80"/>
      <c r="AL1177" s="5"/>
      <c r="AM1177" s="80"/>
      <c r="AN1177" s="5"/>
      <c r="AO1177" s="80"/>
      <c r="AP1177" s="80"/>
      <c r="AQ1177" s="5"/>
      <c r="AR1177" s="80"/>
      <c r="AS1177" s="5"/>
      <c r="AT1177" s="80"/>
      <c r="AU1177" s="5"/>
      <c r="AV1177" s="80"/>
      <c r="AW1177" s="5"/>
      <c r="AX1177" s="80"/>
      <c r="AY1177" s="5"/>
      <c r="AZ1177" s="80"/>
      <c r="BA1177" s="5"/>
      <c r="BB1177" s="80"/>
      <c r="BC1177" s="80"/>
      <c r="BD1177" s="80"/>
      <c r="BE1177" s="80"/>
      <c r="BF1177" s="80"/>
      <c r="BG1177" s="80"/>
      <c r="BH1177" s="80"/>
      <c r="BI1177" s="80"/>
      <c r="BJ1177" s="80"/>
      <c r="BK1177" s="80"/>
      <c r="BL1177" s="80"/>
      <c r="BM1177" s="80"/>
      <c r="BN1177" s="80"/>
      <c r="BO1177" s="80"/>
      <c r="BP1177" s="80"/>
      <c r="BQ1177" s="80"/>
      <c r="BR1177" s="80"/>
      <c r="BS1177" s="80"/>
      <c r="BT1177" s="80"/>
      <c r="BU1177" s="80"/>
      <c r="BV1177" s="80"/>
      <c r="BW1177" s="80"/>
      <c r="BX1177" s="80"/>
      <c r="BY1177" s="80"/>
      <c r="BZ1177" s="80"/>
      <c r="CE1177" s="5"/>
    </row>
    <row r="1178" spans="1:83" s="6" customFormat="1" x14ac:dyDescent="0.25">
      <c r="B1178" s="77"/>
      <c r="C1178" s="78"/>
      <c r="D1178" s="80"/>
      <c r="E1178" s="80"/>
      <c r="F1178" s="80"/>
      <c r="G1178" s="80"/>
      <c r="H1178" s="80"/>
      <c r="I1178" s="80"/>
      <c r="J1178" s="80"/>
      <c r="K1178" s="5"/>
      <c r="L1178" s="5"/>
      <c r="M1178" s="80"/>
      <c r="N1178" s="5"/>
      <c r="O1178" s="80"/>
      <c r="P1178" s="5"/>
      <c r="Q1178" s="80"/>
      <c r="R1178" s="5"/>
      <c r="S1178" s="80"/>
      <c r="T1178" s="5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5"/>
      <c r="AE1178" s="80"/>
      <c r="AF1178" s="5"/>
      <c r="AG1178" s="80"/>
      <c r="AH1178" s="5"/>
      <c r="AI1178" s="80"/>
      <c r="AJ1178" s="5"/>
      <c r="AK1178" s="80"/>
      <c r="AL1178" s="5"/>
      <c r="AM1178" s="80"/>
      <c r="AN1178" s="5"/>
      <c r="AO1178" s="80"/>
      <c r="AP1178" s="80"/>
      <c r="AQ1178" s="5"/>
      <c r="AR1178" s="80"/>
      <c r="AS1178" s="5"/>
      <c r="AT1178" s="80"/>
      <c r="AU1178" s="5"/>
      <c r="AV1178" s="80"/>
      <c r="AW1178" s="5"/>
      <c r="AX1178" s="80"/>
      <c r="AY1178" s="5"/>
      <c r="AZ1178" s="80"/>
      <c r="BA1178" s="5"/>
      <c r="BB1178" s="80"/>
      <c r="BC1178" s="80"/>
      <c r="BD1178" s="80"/>
      <c r="BE1178" s="80"/>
      <c r="BF1178" s="80"/>
      <c r="BG1178" s="80"/>
      <c r="BH1178" s="80"/>
      <c r="BI1178" s="80"/>
      <c r="BJ1178" s="80"/>
      <c r="BK1178" s="80"/>
      <c r="BL1178" s="80"/>
      <c r="BM1178" s="80"/>
      <c r="BN1178" s="80"/>
      <c r="BO1178" s="80"/>
      <c r="BP1178" s="80"/>
      <c r="BQ1178" s="80"/>
      <c r="BR1178" s="80"/>
      <c r="BS1178" s="80"/>
      <c r="BT1178" s="80"/>
      <c r="BU1178" s="80"/>
      <c r="BV1178" s="80"/>
      <c r="BW1178" s="80"/>
      <c r="BX1178" s="80"/>
      <c r="BY1178" s="80"/>
      <c r="BZ1178" s="80"/>
      <c r="CE1178" s="5"/>
    </row>
    <row r="1179" spans="1:83" s="6" customFormat="1" x14ac:dyDescent="0.25">
      <c r="B1179" s="77"/>
      <c r="C1179" s="78"/>
      <c r="D1179" s="80"/>
      <c r="E1179" s="80"/>
      <c r="F1179" s="80"/>
      <c r="G1179" s="80"/>
      <c r="H1179" s="80"/>
      <c r="I1179" s="80"/>
      <c r="J1179" s="80"/>
      <c r="K1179" s="5"/>
      <c r="L1179" s="5"/>
      <c r="M1179" s="80"/>
      <c r="N1179" s="5"/>
      <c r="O1179" s="80"/>
      <c r="P1179" s="5"/>
      <c r="Q1179" s="80"/>
      <c r="R1179" s="5"/>
      <c r="S1179" s="80"/>
      <c r="T1179" s="5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5"/>
      <c r="AE1179" s="80"/>
      <c r="AF1179" s="5"/>
      <c r="AG1179" s="80"/>
      <c r="AH1179" s="5"/>
      <c r="AI1179" s="80"/>
      <c r="AJ1179" s="5"/>
      <c r="AK1179" s="80"/>
      <c r="AL1179" s="5"/>
      <c r="AM1179" s="80"/>
      <c r="AN1179" s="5"/>
      <c r="AO1179" s="80"/>
      <c r="AP1179" s="80"/>
      <c r="AQ1179" s="5"/>
      <c r="AR1179" s="80"/>
      <c r="AS1179" s="5"/>
      <c r="AT1179" s="80"/>
      <c r="AU1179" s="5"/>
      <c r="AV1179" s="80"/>
      <c r="AW1179" s="5"/>
      <c r="AX1179" s="80"/>
      <c r="AY1179" s="5"/>
      <c r="AZ1179" s="80"/>
      <c r="BA1179" s="5"/>
      <c r="BB1179" s="80"/>
      <c r="BC1179" s="80"/>
      <c r="BD1179" s="80"/>
      <c r="BE1179" s="80"/>
      <c r="BF1179" s="80"/>
      <c r="BG1179" s="80"/>
      <c r="BH1179" s="80"/>
      <c r="BI1179" s="80"/>
      <c r="BJ1179" s="80"/>
      <c r="BK1179" s="80"/>
      <c r="BL1179" s="80"/>
      <c r="BM1179" s="80"/>
      <c r="BN1179" s="80"/>
      <c r="BO1179" s="80"/>
      <c r="BP1179" s="80"/>
      <c r="BQ1179" s="80"/>
      <c r="BR1179" s="80"/>
      <c r="BS1179" s="80"/>
      <c r="BT1179" s="80"/>
      <c r="BU1179" s="80"/>
      <c r="BV1179" s="80"/>
      <c r="BW1179" s="80"/>
      <c r="BX1179" s="80"/>
      <c r="BY1179" s="80"/>
      <c r="BZ1179" s="80"/>
      <c r="CE1179" s="5"/>
    </row>
    <row r="1180" spans="1:83" s="6" customFormat="1" x14ac:dyDescent="0.25">
      <c r="B1180" s="77"/>
      <c r="C1180" s="78"/>
      <c r="D1180" s="80"/>
      <c r="E1180" s="80"/>
      <c r="F1180" s="80"/>
      <c r="G1180" s="80"/>
      <c r="H1180" s="80"/>
      <c r="I1180" s="80"/>
      <c r="J1180" s="80"/>
      <c r="K1180" s="5"/>
      <c r="L1180" s="5"/>
      <c r="M1180" s="80"/>
      <c r="N1180" s="5"/>
      <c r="O1180" s="80"/>
      <c r="P1180" s="5"/>
      <c r="Q1180" s="80"/>
      <c r="R1180" s="5"/>
      <c r="S1180" s="80"/>
      <c r="T1180" s="5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5"/>
      <c r="AE1180" s="80"/>
      <c r="AF1180" s="5"/>
      <c r="AG1180" s="80"/>
      <c r="AH1180" s="5"/>
      <c r="AI1180" s="80"/>
      <c r="AJ1180" s="5"/>
      <c r="AK1180" s="80"/>
      <c r="AL1180" s="5"/>
      <c r="AM1180" s="80"/>
      <c r="AN1180" s="5"/>
      <c r="AO1180" s="80"/>
      <c r="AP1180" s="80"/>
      <c r="AQ1180" s="5"/>
      <c r="AR1180" s="80"/>
      <c r="AS1180" s="5"/>
      <c r="AT1180" s="80"/>
      <c r="AU1180" s="5"/>
      <c r="AV1180" s="80"/>
      <c r="AW1180" s="5"/>
      <c r="AX1180" s="80"/>
      <c r="AY1180" s="5"/>
      <c r="AZ1180" s="80"/>
      <c r="BA1180" s="5"/>
      <c r="BB1180" s="80"/>
      <c r="BC1180" s="80"/>
      <c r="BD1180" s="80"/>
      <c r="BE1180" s="80"/>
      <c r="BF1180" s="80"/>
      <c r="BG1180" s="80"/>
      <c r="BH1180" s="80"/>
      <c r="BI1180" s="80"/>
      <c r="BJ1180" s="80"/>
      <c r="BK1180" s="80"/>
      <c r="BL1180" s="80"/>
      <c r="BM1180" s="80"/>
      <c r="BN1180" s="80"/>
      <c r="BO1180" s="80"/>
      <c r="BP1180" s="80"/>
      <c r="BQ1180" s="80"/>
      <c r="BR1180" s="80"/>
      <c r="BS1180" s="80"/>
      <c r="BT1180" s="80"/>
      <c r="BU1180" s="80"/>
      <c r="BV1180" s="80"/>
      <c r="BW1180" s="80"/>
      <c r="BX1180" s="80"/>
      <c r="BY1180" s="80"/>
      <c r="BZ1180" s="80"/>
      <c r="CE1180" s="5"/>
    </row>
    <row r="1181" spans="1:83" s="6" customFormat="1" x14ac:dyDescent="0.25">
      <c r="B1181" s="77"/>
      <c r="C1181" s="78"/>
      <c r="D1181" s="80"/>
      <c r="E1181" s="80"/>
      <c r="F1181" s="80"/>
      <c r="G1181" s="80"/>
      <c r="H1181" s="80"/>
      <c r="I1181" s="80"/>
      <c r="J1181" s="80"/>
      <c r="K1181" s="5"/>
      <c r="L1181" s="5"/>
      <c r="M1181" s="80"/>
      <c r="N1181" s="5"/>
      <c r="O1181" s="80"/>
      <c r="P1181" s="5"/>
      <c r="Q1181" s="80"/>
      <c r="R1181" s="5"/>
      <c r="S1181" s="80"/>
      <c r="T1181" s="5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5"/>
      <c r="AE1181" s="80"/>
      <c r="AF1181" s="5"/>
      <c r="AG1181" s="80"/>
      <c r="AH1181" s="5"/>
      <c r="AI1181" s="80"/>
      <c r="AJ1181" s="5"/>
      <c r="AK1181" s="80"/>
      <c r="AL1181" s="5"/>
      <c r="AM1181" s="80"/>
      <c r="AN1181" s="5"/>
      <c r="AO1181" s="80"/>
      <c r="AP1181" s="80"/>
      <c r="AQ1181" s="5"/>
      <c r="AR1181" s="80"/>
      <c r="AS1181" s="5"/>
      <c r="AT1181" s="80"/>
      <c r="AU1181" s="5"/>
      <c r="AV1181" s="80"/>
      <c r="AW1181" s="5"/>
      <c r="AX1181" s="80"/>
      <c r="AY1181" s="5"/>
      <c r="AZ1181" s="80"/>
      <c r="BA1181" s="5"/>
      <c r="BB1181" s="80"/>
      <c r="BC1181" s="80"/>
      <c r="BD1181" s="80"/>
      <c r="BE1181" s="80"/>
      <c r="BF1181" s="80"/>
      <c r="BG1181" s="80"/>
      <c r="BH1181" s="80"/>
      <c r="BI1181" s="80"/>
      <c r="BJ1181" s="80"/>
      <c r="BK1181" s="80"/>
      <c r="BL1181" s="80"/>
      <c r="BM1181" s="80"/>
      <c r="BN1181" s="80"/>
      <c r="BO1181" s="80"/>
      <c r="BP1181" s="80"/>
      <c r="BQ1181" s="80"/>
      <c r="BR1181" s="80"/>
      <c r="BS1181" s="80"/>
      <c r="BT1181" s="80"/>
      <c r="BU1181" s="80"/>
      <c r="BV1181" s="80"/>
      <c r="BW1181" s="80"/>
      <c r="BX1181" s="80"/>
      <c r="BY1181" s="80"/>
      <c r="BZ1181" s="80"/>
      <c r="CE1181" s="5"/>
    </row>
    <row r="1182" spans="1:83" s="6" customFormat="1" x14ac:dyDescent="0.25">
      <c r="B1182" s="77"/>
      <c r="C1182" s="78"/>
      <c r="D1182" s="80"/>
      <c r="E1182" s="80"/>
      <c r="F1182" s="80"/>
      <c r="G1182" s="80"/>
      <c r="H1182" s="80"/>
      <c r="I1182" s="80"/>
      <c r="J1182" s="80"/>
      <c r="K1182" s="5"/>
      <c r="L1182" s="5"/>
      <c r="M1182" s="80"/>
      <c r="N1182" s="5"/>
      <c r="O1182" s="80"/>
      <c r="P1182" s="5"/>
      <c r="Q1182" s="80"/>
      <c r="R1182" s="5"/>
      <c r="S1182" s="80"/>
      <c r="T1182" s="5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5"/>
      <c r="AE1182" s="80"/>
      <c r="AF1182" s="5"/>
      <c r="AG1182" s="80"/>
      <c r="AH1182" s="5"/>
      <c r="AI1182" s="80"/>
      <c r="AJ1182" s="5"/>
      <c r="AK1182" s="80"/>
      <c r="AL1182" s="5"/>
      <c r="AM1182" s="80"/>
      <c r="AN1182" s="5"/>
      <c r="AO1182" s="80"/>
      <c r="AP1182" s="80"/>
      <c r="AQ1182" s="5"/>
      <c r="AR1182" s="80"/>
      <c r="AS1182" s="5"/>
      <c r="AT1182" s="80"/>
      <c r="AU1182" s="5"/>
      <c r="AV1182" s="80"/>
      <c r="AW1182" s="5"/>
      <c r="AX1182" s="80"/>
      <c r="AY1182" s="5"/>
      <c r="AZ1182" s="80"/>
      <c r="BA1182" s="5"/>
      <c r="BB1182" s="80"/>
      <c r="BC1182" s="80"/>
      <c r="BD1182" s="80"/>
      <c r="BE1182" s="80"/>
      <c r="BF1182" s="80"/>
      <c r="BG1182" s="80"/>
      <c r="BH1182" s="80"/>
      <c r="BI1182" s="80"/>
      <c r="BJ1182" s="80"/>
      <c r="BK1182" s="80"/>
      <c r="BL1182" s="80"/>
      <c r="BM1182" s="80"/>
      <c r="BN1182" s="80"/>
      <c r="BO1182" s="80"/>
      <c r="BP1182" s="80"/>
      <c r="BQ1182" s="80"/>
      <c r="BR1182" s="80"/>
      <c r="BS1182" s="80"/>
      <c r="BT1182" s="80"/>
      <c r="BU1182" s="80"/>
      <c r="BV1182" s="80"/>
      <c r="BW1182" s="80"/>
      <c r="BX1182" s="80"/>
      <c r="BY1182" s="80"/>
      <c r="BZ1182" s="80"/>
      <c r="CE1182" s="5"/>
    </row>
    <row r="1183" spans="1:83" s="6" customFormat="1" x14ac:dyDescent="0.25">
      <c r="B1183" s="77"/>
      <c r="C1183" s="78"/>
      <c r="D1183" s="80"/>
      <c r="E1183" s="80"/>
      <c r="F1183" s="80"/>
      <c r="G1183" s="80"/>
      <c r="H1183" s="80"/>
      <c r="I1183" s="80"/>
      <c r="J1183" s="80"/>
      <c r="K1183" s="5"/>
      <c r="L1183" s="5"/>
      <c r="M1183" s="80"/>
      <c r="N1183" s="5"/>
      <c r="O1183" s="80"/>
      <c r="P1183" s="5"/>
      <c r="Q1183" s="80"/>
      <c r="R1183" s="5"/>
      <c r="S1183" s="80"/>
      <c r="T1183" s="5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5"/>
      <c r="AE1183" s="80"/>
      <c r="AF1183" s="5"/>
      <c r="AG1183" s="80"/>
      <c r="AH1183" s="5"/>
      <c r="AI1183" s="80"/>
      <c r="AJ1183" s="5"/>
      <c r="AK1183" s="80"/>
      <c r="AL1183" s="5"/>
      <c r="AM1183" s="80"/>
      <c r="AN1183" s="5"/>
      <c r="AO1183" s="80"/>
      <c r="AP1183" s="80"/>
      <c r="AQ1183" s="5"/>
      <c r="AR1183" s="80"/>
      <c r="AS1183" s="5"/>
      <c r="AT1183" s="80"/>
      <c r="AU1183" s="5"/>
      <c r="AV1183" s="80"/>
      <c r="AW1183" s="5"/>
      <c r="AX1183" s="80"/>
      <c r="AY1183" s="5"/>
      <c r="AZ1183" s="80"/>
      <c r="BA1183" s="5"/>
      <c r="BB1183" s="80"/>
      <c r="BC1183" s="80"/>
      <c r="BD1183" s="80"/>
      <c r="BE1183" s="80"/>
      <c r="BF1183" s="80"/>
      <c r="BG1183" s="80"/>
      <c r="BH1183" s="80"/>
      <c r="BI1183" s="80"/>
      <c r="BJ1183" s="80"/>
      <c r="BK1183" s="80"/>
      <c r="BL1183" s="80"/>
      <c r="BM1183" s="80"/>
      <c r="BN1183" s="80"/>
      <c r="BO1183" s="80"/>
      <c r="BP1183" s="80"/>
      <c r="BQ1183" s="80"/>
      <c r="BR1183" s="80"/>
      <c r="BS1183" s="80"/>
      <c r="BT1183" s="80"/>
      <c r="BU1183" s="80"/>
      <c r="BV1183" s="80"/>
      <c r="BW1183" s="80"/>
      <c r="BX1183" s="80"/>
      <c r="BY1183" s="80"/>
      <c r="BZ1183" s="80"/>
      <c r="CE1183" s="5"/>
    </row>
    <row r="1184" spans="1:83" s="6" customFormat="1" x14ac:dyDescent="0.25">
      <c r="B1184" s="77"/>
      <c r="C1184" s="78"/>
      <c r="D1184" s="80"/>
      <c r="E1184" s="80"/>
      <c r="F1184" s="80"/>
      <c r="G1184" s="80"/>
      <c r="H1184" s="80"/>
      <c r="I1184" s="80"/>
      <c r="J1184" s="80"/>
      <c r="K1184" s="5"/>
      <c r="L1184" s="5"/>
      <c r="M1184" s="80"/>
      <c r="N1184" s="5"/>
      <c r="O1184" s="80"/>
      <c r="P1184" s="5"/>
      <c r="Q1184" s="80"/>
      <c r="R1184" s="5"/>
      <c r="S1184" s="80"/>
      <c r="T1184" s="5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5"/>
      <c r="AE1184" s="80"/>
      <c r="AF1184" s="5"/>
      <c r="AG1184" s="80"/>
      <c r="AH1184" s="5"/>
      <c r="AI1184" s="80"/>
      <c r="AJ1184" s="5"/>
      <c r="AK1184" s="80"/>
      <c r="AL1184" s="5"/>
      <c r="AM1184" s="80"/>
      <c r="AN1184" s="5"/>
      <c r="AO1184" s="80"/>
      <c r="AP1184" s="80"/>
      <c r="AQ1184" s="5"/>
      <c r="AR1184" s="80"/>
      <c r="AS1184" s="5"/>
      <c r="AT1184" s="80"/>
      <c r="AU1184" s="5"/>
      <c r="AV1184" s="80"/>
      <c r="AW1184" s="5"/>
      <c r="AX1184" s="80"/>
      <c r="AY1184" s="5"/>
      <c r="AZ1184" s="80"/>
      <c r="BA1184" s="5"/>
      <c r="BB1184" s="80"/>
      <c r="BC1184" s="80"/>
      <c r="BD1184" s="80"/>
      <c r="BE1184" s="80"/>
      <c r="BF1184" s="80"/>
      <c r="BG1184" s="80"/>
      <c r="BH1184" s="80"/>
      <c r="BI1184" s="80"/>
      <c r="BJ1184" s="80"/>
      <c r="BK1184" s="80"/>
      <c r="BL1184" s="80"/>
      <c r="BM1184" s="80"/>
      <c r="BN1184" s="80"/>
      <c r="BO1184" s="80"/>
      <c r="BP1184" s="80"/>
      <c r="BQ1184" s="80"/>
      <c r="BR1184" s="80"/>
      <c r="BS1184" s="80"/>
      <c r="BT1184" s="80"/>
      <c r="BU1184" s="80"/>
      <c r="BV1184" s="80"/>
      <c r="BW1184" s="80"/>
      <c r="BX1184" s="80"/>
      <c r="BY1184" s="80"/>
      <c r="BZ1184" s="80"/>
      <c r="CE1184" s="5"/>
    </row>
    <row r="1185" spans="2:83" s="6" customFormat="1" x14ac:dyDescent="0.25">
      <c r="B1185" s="77"/>
      <c r="C1185" s="78"/>
      <c r="D1185" s="80"/>
      <c r="E1185" s="80"/>
      <c r="F1185" s="80"/>
      <c r="G1185" s="80"/>
      <c r="H1185" s="80"/>
      <c r="I1185" s="80"/>
      <c r="J1185" s="80"/>
      <c r="K1185" s="5"/>
      <c r="L1185" s="5"/>
      <c r="M1185" s="80"/>
      <c r="N1185" s="5"/>
      <c r="O1185" s="80"/>
      <c r="P1185" s="5"/>
      <c r="Q1185" s="80"/>
      <c r="R1185" s="5"/>
      <c r="S1185" s="80"/>
      <c r="T1185" s="5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5"/>
      <c r="AE1185" s="80"/>
      <c r="AF1185" s="5"/>
      <c r="AG1185" s="80"/>
      <c r="AH1185" s="5"/>
      <c r="AI1185" s="80"/>
      <c r="AJ1185" s="5"/>
      <c r="AK1185" s="80"/>
      <c r="AL1185" s="5"/>
      <c r="AM1185" s="80"/>
      <c r="AN1185" s="5"/>
      <c r="AO1185" s="80"/>
      <c r="AP1185" s="80"/>
      <c r="AQ1185" s="5"/>
      <c r="AR1185" s="80"/>
      <c r="AS1185" s="5"/>
      <c r="AT1185" s="80"/>
      <c r="AU1185" s="5"/>
      <c r="AV1185" s="80"/>
      <c r="AW1185" s="5"/>
      <c r="AX1185" s="80"/>
      <c r="AY1185" s="5"/>
      <c r="AZ1185" s="80"/>
      <c r="BA1185" s="5"/>
      <c r="BB1185" s="80"/>
      <c r="BC1185" s="80"/>
      <c r="BD1185" s="80"/>
      <c r="BE1185" s="80"/>
      <c r="BF1185" s="80"/>
      <c r="BG1185" s="80"/>
      <c r="BH1185" s="80"/>
      <c r="BI1185" s="80"/>
      <c r="BJ1185" s="80"/>
      <c r="BK1185" s="80"/>
      <c r="BL1185" s="80"/>
      <c r="BM1185" s="80"/>
      <c r="BN1185" s="80"/>
      <c r="BO1185" s="80"/>
      <c r="BP1185" s="80"/>
      <c r="BQ1185" s="80"/>
      <c r="BR1185" s="80"/>
      <c r="BS1185" s="80"/>
      <c r="BT1185" s="80"/>
      <c r="BU1185" s="80"/>
      <c r="BV1185" s="80"/>
      <c r="BW1185" s="80"/>
      <c r="BX1185" s="80"/>
      <c r="BY1185" s="80"/>
      <c r="BZ1185" s="80"/>
      <c r="CE1185" s="5"/>
    </row>
    <row r="1186" spans="2:83" s="6" customFormat="1" x14ac:dyDescent="0.25">
      <c r="B1186" s="77"/>
      <c r="C1186" s="78"/>
      <c r="D1186" s="80"/>
      <c r="E1186" s="80"/>
      <c r="F1186" s="80"/>
      <c r="G1186" s="80"/>
      <c r="H1186" s="80"/>
      <c r="I1186" s="80"/>
      <c r="J1186" s="80"/>
      <c r="K1186" s="5"/>
      <c r="L1186" s="5"/>
      <c r="M1186" s="80"/>
      <c r="N1186" s="5"/>
      <c r="O1186" s="80"/>
      <c r="P1186" s="5"/>
      <c r="Q1186" s="80"/>
      <c r="R1186" s="5"/>
      <c r="S1186" s="80"/>
      <c r="T1186" s="5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5"/>
      <c r="AE1186" s="80"/>
      <c r="AF1186" s="5"/>
      <c r="AG1186" s="80"/>
      <c r="AH1186" s="5"/>
      <c r="AI1186" s="80"/>
      <c r="AJ1186" s="5"/>
      <c r="AK1186" s="80"/>
      <c r="AL1186" s="5"/>
      <c r="AM1186" s="80"/>
      <c r="AN1186" s="5"/>
      <c r="AO1186" s="80"/>
      <c r="AP1186" s="80"/>
      <c r="AQ1186" s="5"/>
      <c r="AR1186" s="80"/>
      <c r="AS1186" s="5"/>
      <c r="AT1186" s="80"/>
      <c r="AU1186" s="5"/>
      <c r="AV1186" s="80"/>
      <c r="AW1186" s="5"/>
      <c r="AX1186" s="80"/>
      <c r="AY1186" s="5"/>
      <c r="AZ1186" s="80"/>
      <c r="BA1186" s="5"/>
      <c r="BB1186" s="80"/>
      <c r="BC1186" s="80"/>
      <c r="BD1186" s="80"/>
      <c r="BE1186" s="80"/>
      <c r="BF1186" s="80"/>
      <c r="BG1186" s="80"/>
      <c r="BH1186" s="80"/>
      <c r="BI1186" s="80"/>
      <c r="BJ1186" s="80"/>
      <c r="BK1186" s="80"/>
      <c r="BL1186" s="80"/>
      <c r="BM1186" s="80"/>
      <c r="BN1186" s="80"/>
      <c r="BO1186" s="80"/>
      <c r="BP1186" s="80"/>
      <c r="BQ1186" s="80"/>
      <c r="BR1186" s="80"/>
      <c r="BS1186" s="80"/>
      <c r="BT1186" s="80"/>
      <c r="BU1186" s="80"/>
      <c r="BV1186" s="80"/>
      <c r="BW1186" s="80"/>
      <c r="BX1186" s="80"/>
      <c r="BY1186" s="80"/>
      <c r="BZ1186" s="80"/>
      <c r="CE1186" s="5"/>
    </row>
    <row r="1187" spans="2:83" s="6" customFormat="1" x14ac:dyDescent="0.25">
      <c r="B1187" s="77"/>
      <c r="C1187" s="78"/>
      <c r="D1187" s="80"/>
      <c r="E1187" s="80"/>
      <c r="F1187" s="80"/>
      <c r="G1187" s="80"/>
      <c r="H1187" s="80"/>
      <c r="I1187" s="80"/>
      <c r="J1187" s="80"/>
      <c r="K1187" s="5"/>
      <c r="L1187" s="5"/>
      <c r="M1187" s="80"/>
      <c r="N1187" s="5"/>
      <c r="O1187" s="80"/>
      <c r="P1187" s="5"/>
      <c r="Q1187" s="80"/>
      <c r="R1187" s="5"/>
      <c r="S1187" s="80"/>
      <c r="T1187" s="5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5"/>
      <c r="AE1187" s="80"/>
      <c r="AF1187" s="5"/>
      <c r="AG1187" s="80"/>
      <c r="AH1187" s="5"/>
      <c r="AI1187" s="80"/>
      <c r="AJ1187" s="5"/>
      <c r="AK1187" s="80"/>
      <c r="AL1187" s="5"/>
      <c r="AM1187" s="80"/>
      <c r="AN1187" s="5"/>
      <c r="AO1187" s="80"/>
      <c r="AP1187" s="80"/>
      <c r="AQ1187" s="5"/>
      <c r="AR1187" s="80"/>
      <c r="AS1187" s="5"/>
      <c r="AT1187" s="80"/>
      <c r="AU1187" s="5"/>
      <c r="AV1187" s="80"/>
      <c r="AW1187" s="5"/>
      <c r="AX1187" s="80"/>
      <c r="AY1187" s="5"/>
      <c r="AZ1187" s="80"/>
      <c r="BA1187" s="5"/>
      <c r="BB1187" s="80"/>
      <c r="BC1187" s="80"/>
      <c r="BD1187" s="80"/>
      <c r="BE1187" s="80"/>
      <c r="BF1187" s="80"/>
      <c r="BG1187" s="80"/>
      <c r="BH1187" s="80"/>
      <c r="BI1187" s="80"/>
      <c r="BJ1187" s="80"/>
      <c r="BK1187" s="80"/>
      <c r="BL1187" s="80"/>
      <c r="BM1187" s="80"/>
      <c r="BN1187" s="80"/>
      <c r="BO1187" s="80"/>
      <c r="BP1187" s="80"/>
      <c r="BQ1187" s="80"/>
      <c r="BR1187" s="80"/>
      <c r="BS1187" s="80"/>
      <c r="BT1187" s="80"/>
      <c r="BU1187" s="80"/>
      <c r="BV1187" s="80"/>
      <c r="BW1187" s="80"/>
      <c r="BX1187" s="80"/>
      <c r="BY1187" s="80"/>
      <c r="BZ1187" s="80"/>
      <c r="CE1187" s="5"/>
    </row>
    <row r="1188" spans="2:83" s="6" customFormat="1" x14ac:dyDescent="0.25">
      <c r="B1188" s="77"/>
      <c r="C1188" s="78"/>
      <c r="D1188" s="80"/>
      <c r="E1188" s="80"/>
      <c r="F1188" s="80"/>
      <c r="G1188" s="80"/>
      <c r="H1188" s="80"/>
      <c r="I1188" s="80"/>
      <c r="J1188" s="80"/>
      <c r="K1188" s="5"/>
      <c r="L1188" s="5"/>
      <c r="M1188" s="80"/>
      <c r="N1188" s="5"/>
      <c r="O1188" s="80"/>
      <c r="P1188" s="5"/>
      <c r="Q1188" s="80"/>
      <c r="R1188" s="5"/>
      <c r="S1188" s="80"/>
      <c r="T1188" s="5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5"/>
      <c r="AE1188" s="80"/>
      <c r="AF1188" s="5"/>
      <c r="AG1188" s="80"/>
      <c r="AH1188" s="5"/>
      <c r="AI1188" s="80"/>
      <c r="AJ1188" s="5"/>
      <c r="AK1188" s="80"/>
      <c r="AL1188" s="5"/>
      <c r="AM1188" s="80"/>
      <c r="AN1188" s="5"/>
      <c r="AO1188" s="80"/>
      <c r="AP1188" s="80"/>
      <c r="AQ1188" s="5"/>
      <c r="AR1188" s="80"/>
      <c r="AS1188" s="5"/>
      <c r="AT1188" s="80"/>
      <c r="AU1188" s="5"/>
      <c r="AV1188" s="80"/>
      <c r="AW1188" s="5"/>
      <c r="AX1188" s="80"/>
      <c r="AY1188" s="5"/>
      <c r="AZ1188" s="80"/>
      <c r="BA1188" s="5"/>
      <c r="BB1188" s="80"/>
      <c r="BC1188" s="80"/>
      <c r="BD1188" s="80"/>
      <c r="BE1188" s="80"/>
      <c r="BF1188" s="80"/>
      <c r="BG1188" s="80"/>
      <c r="BH1188" s="80"/>
      <c r="BI1188" s="80"/>
      <c r="BJ1188" s="80"/>
      <c r="BK1188" s="80"/>
      <c r="BL1188" s="80"/>
      <c r="BM1188" s="80"/>
      <c r="BN1188" s="80"/>
      <c r="BO1188" s="80"/>
      <c r="BP1188" s="80"/>
      <c r="BQ1188" s="80"/>
      <c r="BR1188" s="80"/>
      <c r="BS1188" s="80"/>
      <c r="BT1188" s="80"/>
      <c r="BU1188" s="80"/>
      <c r="BV1188" s="80"/>
      <c r="BW1188" s="80"/>
      <c r="BX1188" s="80"/>
      <c r="BY1188" s="80"/>
      <c r="BZ1188" s="80"/>
      <c r="CE1188" s="5"/>
    </row>
    <row r="1189" spans="2:83" s="6" customFormat="1" x14ac:dyDescent="0.25">
      <c r="B1189" s="77"/>
      <c r="C1189" s="78"/>
      <c r="D1189" s="80"/>
      <c r="E1189" s="80"/>
      <c r="F1189" s="80"/>
      <c r="G1189" s="80"/>
      <c r="H1189" s="80"/>
      <c r="I1189" s="80"/>
      <c r="J1189" s="80"/>
      <c r="K1189" s="5"/>
      <c r="L1189" s="5"/>
      <c r="M1189" s="80"/>
      <c r="N1189" s="5"/>
      <c r="O1189" s="80"/>
      <c r="P1189" s="5"/>
      <c r="Q1189" s="80"/>
      <c r="R1189" s="5"/>
      <c r="S1189" s="80"/>
      <c r="T1189" s="5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5"/>
      <c r="AE1189" s="80"/>
      <c r="AF1189" s="5"/>
      <c r="AG1189" s="80"/>
      <c r="AH1189" s="5"/>
      <c r="AI1189" s="80"/>
      <c r="AJ1189" s="5"/>
      <c r="AK1189" s="80"/>
      <c r="AL1189" s="5"/>
      <c r="AM1189" s="80"/>
      <c r="AN1189" s="5"/>
      <c r="AO1189" s="80"/>
      <c r="AP1189" s="80"/>
      <c r="AQ1189" s="5"/>
      <c r="AR1189" s="80"/>
      <c r="AS1189" s="5"/>
      <c r="AT1189" s="80"/>
      <c r="AU1189" s="5"/>
      <c r="AV1189" s="80"/>
      <c r="AW1189" s="5"/>
      <c r="AX1189" s="80"/>
      <c r="AY1189" s="5"/>
      <c r="AZ1189" s="80"/>
      <c r="BA1189" s="5"/>
      <c r="BB1189" s="80"/>
      <c r="BC1189" s="80"/>
      <c r="BD1189" s="80"/>
      <c r="BE1189" s="80"/>
      <c r="BF1189" s="80"/>
      <c r="BG1189" s="80"/>
      <c r="BH1189" s="80"/>
      <c r="BI1189" s="80"/>
      <c r="BJ1189" s="80"/>
      <c r="BK1189" s="80"/>
      <c r="BL1189" s="80"/>
      <c r="BM1189" s="80"/>
      <c r="BN1189" s="80"/>
      <c r="BO1189" s="80"/>
      <c r="BP1189" s="80"/>
      <c r="BQ1189" s="80"/>
      <c r="BR1189" s="80"/>
      <c r="BS1189" s="80"/>
      <c r="BT1189" s="80"/>
      <c r="BU1189" s="80"/>
      <c r="BV1189" s="80"/>
      <c r="BW1189" s="80"/>
      <c r="BX1189" s="80"/>
      <c r="BY1189" s="80"/>
      <c r="BZ1189" s="80"/>
      <c r="CE1189" s="5"/>
    </row>
    <row r="1190" spans="2:83" s="6" customFormat="1" x14ac:dyDescent="0.25">
      <c r="B1190" s="77"/>
      <c r="C1190" s="78"/>
      <c r="D1190" s="80"/>
      <c r="E1190" s="80"/>
      <c r="F1190" s="80"/>
      <c r="G1190" s="80"/>
      <c r="H1190" s="80"/>
      <c r="I1190" s="80"/>
      <c r="J1190" s="80"/>
      <c r="K1190" s="5"/>
      <c r="L1190" s="5"/>
      <c r="M1190" s="80"/>
      <c r="N1190" s="5"/>
      <c r="O1190" s="80"/>
      <c r="P1190" s="5"/>
      <c r="Q1190" s="80"/>
      <c r="R1190" s="5"/>
      <c r="S1190" s="80"/>
      <c r="T1190" s="5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5"/>
      <c r="AE1190" s="80"/>
      <c r="AF1190" s="5"/>
      <c r="AG1190" s="80"/>
      <c r="AH1190" s="5"/>
      <c r="AI1190" s="80"/>
      <c r="AJ1190" s="5"/>
      <c r="AK1190" s="80"/>
      <c r="AL1190" s="5"/>
      <c r="AM1190" s="80"/>
      <c r="AN1190" s="5"/>
      <c r="AO1190" s="80"/>
      <c r="AP1190" s="80"/>
      <c r="AQ1190" s="5"/>
      <c r="AR1190" s="80"/>
      <c r="AS1190" s="5"/>
      <c r="AT1190" s="80"/>
      <c r="AU1190" s="5"/>
      <c r="AV1190" s="80"/>
      <c r="AW1190" s="5"/>
      <c r="AX1190" s="80"/>
      <c r="AY1190" s="5"/>
      <c r="AZ1190" s="80"/>
      <c r="BA1190" s="5"/>
      <c r="BB1190" s="80"/>
      <c r="BC1190" s="80"/>
      <c r="BD1190" s="80"/>
      <c r="BE1190" s="80"/>
      <c r="BF1190" s="80"/>
      <c r="BG1190" s="80"/>
      <c r="BH1190" s="80"/>
      <c r="BI1190" s="80"/>
      <c r="BJ1190" s="80"/>
      <c r="BK1190" s="80"/>
      <c r="BL1190" s="80"/>
      <c r="BM1190" s="80"/>
      <c r="BN1190" s="80"/>
      <c r="BO1190" s="80"/>
      <c r="BP1190" s="80"/>
      <c r="BQ1190" s="80"/>
      <c r="BR1190" s="80"/>
      <c r="BS1190" s="80"/>
      <c r="BT1190" s="80"/>
      <c r="BU1190" s="80"/>
      <c r="BV1190" s="80"/>
      <c r="BW1190" s="80"/>
      <c r="BX1190" s="80"/>
      <c r="BY1190" s="80"/>
      <c r="BZ1190" s="80"/>
      <c r="CE1190" s="5"/>
    </row>
    <row r="1191" spans="2:83" s="6" customFormat="1" x14ac:dyDescent="0.25">
      <c r="B1191" s="77"/>
      <c r="C1191" s="78"/>
      <c r="D1191" s="80"/>
      <c r="E1191" s="80"/>
      <c r="F1191" s="80"/>
      <c r="G1191" s="80"/>
      <c r="H1191" s="80"/>
      <c r="I1191" s="80"/>
      <c r="J1191" s="80"/>
      <c r="K1191" s="5"/>
      <c r="L1191" s="5"/>
      <c r="M1191" s="80"/>
      <c r="N1191" s="5"/>
      <c r="O1191" s="80"/>
      <c r="P1191" s="5"/>
      <c r="Q1191" s="80"/>
      <c r="R1191" s="5"/>
      <c r="S1191" s="80"/>
      <c r="T1191" s="5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5"/>
      <c r="AE1191" s="80"/>
      <c r="AF1191" s="5"/>
      <c r="AG1191" s="80"/>
      <c r="AH1191" s="5"/>
      <c r="AI1191" s="80"/>
      <c r="AJ1191" s="5"/>
      <c r="AK1191" s="80"/>
      <c r="AL1191" s="5"/>
      <c r="AM1191" s="80"/>
      <c r="AN1191" s="5"/>
      <c r="AO1191" s="80"/>
      <c r="AP1191" s="80"/>
      <c r="AQ1191" s="5"/>
      <c r="AR1191" s="80"/>
      <c r="AS1191" s="5"/>
      <c r="AT1191" s="80"/>
      <c r="AU1191" s="5"/>
      <c r="AV1191" s="80"/>
      <c r="AW1191" s="5"/>
      <c r="AX1191" s="80"/>
      <c r="AY1191" s="5"/>
      <c r="AZ1191" s="80"/>
      <c r="BA1191" s="5"/>
      <c r="BB1191" s="80"/>
      <c r="BC1191" s="80"/>
      <c r="BD1191" s="80"/>
      <c r="BE1191" s="80"/>
      <c r="BF1191" s="80"/>
      <c r="BG1191" s="80"/>
      <c r="BH1191" s="80"/>
      <c r="BI1191" s="80"/>
      <c r="BJ1191" s="80"/>
      <c r="BK1191" s="80"/>
      <c r="BL1191" s="80"/>
      <c r="BM1191" s="80"/>
      <c r="BN1191" s="80"/>
      <c r="BO1191" s="80"/>
      <c r="BP1191" s="80"/>
      <c r="BQ1191" s="80"/>
      <c r="BR1191" s="80"/>
      <c r="BS1191" s="80"/>
      <c r="BT1191" s="80"/>
      <c r="BU1191" s="80"/>
      <c r="BV1191" s="80"/>
      <c r="BW1191" s="80"/>
      <c r="BX1191" s="80"/>
      <c r="BY1191" s="80"/>
      <c r="BZ1191" s="80"/>
      <c r="CE1191" s="5"/>
    </row>
    <row r="1192" spans="2:83" s="6" customFormat="1" x14ac:dyDescent="0.25">
      <c r="B1192" s="77"/>
      <c r="C1192" s="78"/>
      <c r="D1192" s="80"/>
      <c r="E1192" s="80"/>
      <c r="F1192" s="80"/>
      <c r="G1192" s="80"/>
      <c r="H1192" s="80"/>
      <c r="I1192" s="80"/>
      <c r="J1192" s="80"/>
      <c r="K1192" s="5"/>
      <c r="L1192" s="5"/>
      <c r="M1192" s="80"/>
      <c r="N1192" s="5"/>
      <c r="O1192" s="80"/>
      <c r="P1192" s="5"/>
      <c r="Q1192" s="80"/>
      <c r="R1192" s="5"/>
      <c r="S1192" s="80"/>
      <c r="T1192" s="5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5"/>
      <c r="AE1192" s="80"/>
      <c r="AF1192" s="5"/>
      <c r="AG1192" s="80"/>
      <c r="AH1192" s="5"/>
      <c r="AI1192" s="80"/>
      <c r="AJ1192" s="5"/>
      <c r="AK1192" s="80"/>
      <c r="AL1192" s="5"/>
      <c r="AM1192" s="80"/>
      <c r="AN1192" s="5"/>
      <c r="AO1192" s="80"/>
      <c r="AP1192" s="80"/>
      <c r="AQ1192" s="5"/>
      <c r="AR1192" s="80"/>
      <c r="AS1192" s="5"/>
      <c r="AT1192" s="80"/>
      <c r="AU1192" s="5"/>
      <c r="AV1192" s="80"/>
      <c r="AW1192" s="5"/>
      <c r="AX1192" s="80"/>
      <c r="AY1192" s="5"/>
      <c r="AZ1192" s="80"/>
      <c r="BA1192" s="5"/>
      <c r="BB1192" s="80"/>
      <c r="BC1192" s="80"/>
      <c r="BD1192" s="80"/>
      <c r="BE1192" s="80"/>
      <c r="BF1192" s="80"/>
      <c r="BG1192" s="80"/>
      <c r="BH1192" s="80"/>
      <c r="BI1192" s="80"/>
      <c r="BJ1192" s="80"/>
      <c r="BK1192" s="80"/>
      <c r="BL1192" s="80"/>
      <c r="BM1192" s="80"/>
      <c r="BN1192" s="80"/>
      <c r="BO1192" s="80"/>
      <c r="BP1192" s="80"/>
      <c r="BQ1192" s="80"/>
      <c r="BR1192" s="80"/>
      <c r="BS1192" s="80"/>
      <c r="BT1192" s="80"/>
      <c r="BU1192" s="80"/>
      <c r="BV1192" s="80"/>
      <c r="BW1192" s="80"/>
      <c r="BX1192" s="80"/>
      <c r="BY1192" s="80"/>
      <c r="BZ1192" s="80"/>
      <c r="CE1192" s="5"/>
    </row>
    <row r="1193" spans="2:83" s="6" customFormat="1" x14ac:dyDescent="0.25">
      <c r="B1193" s="77"/>
      <c r="C1193" s="78"/>
      <c r="D1193" s="80"/>
      <c r="E1193" s="80"/>
      <c r="F1193" s="80"/>
      <c r="G1193" s="80"/>
      <c r="H1193" s="80"/>
      <c r="I1193" s="80"/>
      <c r="J1193" s="80"/>
      <c r="K1193" s="5"/>
      <c r="L1193" s="5"/>
      <c r="M1193" s="80"/>
      <c r="N1193" s="5"/>
      <c r="O1193" s="80"/>
      <c r="P1193" s="5"/>
      <c r="Q1193" s="80"/>
      <c r="R1193" s="5"/>
      <c r="S1193" s="80"/>
      <c r="T1193" s="5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5"/>
      <c r="AE1193" s="80"/>
      <c r="AF1193" s="5"/>
      <c r="AG1193" s="80"/>
      <c r="AH1193" s="5"/>
      <c r="AI1193" s="80"/>
      <c r="AJ1193" s="5"/>
      <c r="AK1193" s="80"/>
      <c r="AL1193" s="5"/>
      <c r="AM1193" s="80"/>
      <c r="AN1193" s="5"/>
      <c r="AO1193" s="80"/>
      <c r="AP1193" s="80"/>
      <c r="AQ1193" s="5"/>
      <c r="AR1193" s="80"/>
      <c r="AS1193" s="5"/>
      <c r="AT1193" s="80"/>
      <c r="AU1193" s="5"/>
      <c r="AV1193" s="80"/>
      <c r="AW1193" s="5"/>
      <c r="AX1193" s="80"/>
      <c r="AY1193" s="5"/>
      <c r="AZ1193" s="80"/>
      <c r="BA1193" s="5"/>
      <c r="BB1193" s="80"/>
      <c r="BC1193" s="80"/>
      <c r="BD1193" s="80"/>
      <c r="BE1193" s="80"/>
      <c r="BF1193" s="80"/>
      <c r="BG1193" s="80"/>
      <c r="BH1193" s="80"/>
      <c r="BI1193" s="80"/>
      <c r="BJ1193" s="80"/>
      <c r="BK1193" s="80"/>
      <c r="BL1193" s="80"/>
      <c r="BM1193" s="80"/>
      <c r="BN1193" s="80"/>
      <c r="BO1193" s="80"/>
      <c r="BP1193" s="80"/>
      <c r="BQ1193" s="80"/>
      <c r="BR1193" s="80"/>
      <c r="BS1193" s="80"/>
      <c r="BT1193" s="80"/>
      <c r="BU1193" s="80"/>
      <c r="BV1193" s="80"/>
      <c r="BW1193" s="80"/>
      <c r="BX1193" s="80"/>
      <c r="BY1193" s="80"/>
      <c r="BZ1193" s="80"/>
      <c r="CE1193" s="5"/>
    </row>
    <row r="1194" spans="2:83" s="6" customFormat="1" x14ac:dyDescent="0.25">
      <c r="B1194" s="77"/>
      <c r="C1194" s="78"/>
      <c r="D1194" s="80"/>
      <c r="E1194" s="80"/>
      <c r="F1194" s="80"/>
      <c r="G1194" s="80"/>
      <c r="H1194" s="80"/>
      <c r="I1194" s="80"/>
      <c r="J1194" s="80"/>
      <c r="K1194" s="5"/>
      <c r="L1194" s="5"/>
      <c r="M1194" s="80"/>
      <c r="N1194" s="5"/>
      <c r="O1194" s="80"/>
      <c r="P1194" s="5"/>
      <c r="Q1194" s="80"/>
      <c r="R1194" s="5"/>
      <c r="S1194" s="80"/>
      <c r="T1194" s="5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5"/>
      <c r="AE1194" s="80"/>
      <c r="AF1194" s="5"/>
      <c r="AG1194" s="80"/>
      <c r="AH1194" s="5"/>
      <c r="AI1194" s="80"/>
      <c r="AJ1194" s="5"/>
      <c r="AK1194" s="80"/>
      <c r="AL1194" s="5"/>
      <c r="AM1194" s="80"/>
      <c r="AN1194" s="5"/>
      <c r="AO1194" s="80"/>
      <c r="AP1194" s="80"/>
      <c r="AQ1194" s="5"/>
      <c r="AR1194" s="80"/>
      <c r="AS1194" s="5"/>
      <c r="AT1194" s="80"/>
      <c r="AU1194" s="5"/>
      <c r="AV1194" s="80"/>
      <c r="AW1194" s="5"/>
      <c r="AX1194" s="80"/>
      <c r="AY1194" s="5"/>
      <c r="AZ1194" s="80"/>
      <c r="BA1194" s="5"/>
      <c r="BB1194" s="80"/>
      <c r="BC1194" s="80"/>
      <c r="BD1194" s="80"/>
      <c r="BE1194" s="80"/>
      <c r="BF1194" s="80"/>
      <c r="BG1194" s="80"/>
      <c r="BH1194" s="80"/>
      <c r="BI1194" s="80"/>
      <c r="BJ1194" s="80"/>
      <c r="BK1194" s="80"/>
      <c r="BL1194" s="80"/>
      <c r="BM1194" s="80"/>
      <c r="BN1194" s="80"/>
      <c r="BO1194" s="80"/>
      <c r="BP1194" s="80"/>
      <c r="BQ1194" s="80"/>
      <c r="BR1194" s="80"/>
      <c r="BS1194" s="80"/>
      <c r="BT1194" s="80"/>
      <c r="BU1194" s="80"/>
      <c r="BV1194" s="80"/>
      <c r="BW1194" s="80"/>
      <c r="BX1194" s="80"/>
      <c r="BY1194" s="80"/>
      <c r="BZ1194" s="80"/>
      <c r="CE1194" s="5"/>
    </row>
    <row r="1195" spans="2:83" s="6" customFormat="1" x14ac:dyDescent="0.25">
      <c r="B1195" s="77"/>
      <c r="C1195" s="78"/>
      <c r="D1195" s="80"/>
      <c r="E1195" s="80"/>
      <c r="F1195" s="80"/>
      <c r="G1195" s="80"/>
      <c r="H1195" s="80"/>
      <c r="I1195" s="80"/>
      <c r="J1195" s="80"/>
      <c r="K1195" s="5"/>
      <c r="L1195" s="5"/>
      <c r="M1195" s="80"/>
      <c r="N1195" s="5"/>
      <c r="O1195" s="80"/>
      <c r="P1195" s="5"/>
      <c r="Q1195" s="80"/>
      <c r="R1195" s="5"/>
      <c r="S1195" s="80"/>
      <c r="T1195" s="5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5"/>
      <c r="AE1195" s="80"/>
      <c r="AF1195" s="5"/>
      <c r="AG1195" s="80"/>
      <c r="AH1195" s="5"/>
      <c r="AI1195" s="80"/>
      <c r="AJ1195" s="5"/>
      <c r="AK1195" s="80"/>
      <c r="AL1195" s="5"/>
      <c r="AM1195" s="80"/>
      <c r="AN1195" s="5"/>
      <c r="AO1195" s="80"/>
      <c r="AP1195" s="80"/>
      <c r="AQ1195" s="5"/>
      <c r="AR1195" s="80"/>
      <c r="AS1195" s="5"/>
      <c r="AT1195" s="80"/>
      <c r="AU1195" s="5"/>
      <c r="AV1195" s="80"/>
      <c r="AW1195" s="5"/>
      <c r="AX1195" s="80"/>
      <c r="AY1195" s="5"/>
      <c r="AZ1195" s="80"/>
      <c r="BA1195" s="5"/>
      <c r="BB1195" s="80"/>
      <c r="BC1195" s="80"/>
      <c r="BD1195" s="80"/>
      <c r="BE1195" s="80"/>
      <c r="BF1195" s="80"/>
      <c r="BG1195" s="80"/>
      <c r="BH1195" s="80"/>
      <c r="BI1195" s="80"/>
      <c r="BJ1195" s="80"/>
      <c r="BK1195" s="80"/>
      <c r="BL1195" s="80"/>
      <c r="BM1195" s="80"/>
      <c r="BN1195" s="80"/>
      <c r="BO1195" s="80"/>
      <c r="BP1195" s="80"/>
      <c r="BQ1195" s="80"/>
      <c r="BR1195" s="80"/>
      <c r="BS1195" s="80"/>
      <c r="BT1195" s="80"/>
      <c r="BU1195" s="80"/>
      <c r="BV1195" s="80"/>
      <c r="BW1195" s="80"/>
      <c r="BX1195" s="80"/>
      <c r="BY1195" s="80"/>
      <c r="BZ1195" s="80"/>
      <c r="CE1195" s="5"/>
    </row>
    <row r="1196" spans="2:83" s="6" customFormat="1" x14ac:dyDescent="0.25">
      <c r="B1196" s="77"/>
      <c r="C1196" s="78"/>
      <c r="D1196" s="80"/>
      <c r="E1196" s="80"/>
      <c r="F1196" s="80"/>
      <c r="G1196" s="80"/>
      <c r="H1196" s="80"/>
      <c r="I1196" s="80"/>
      <c r="J1196" s="80"/>
      <c r="K1196" s="5"/>
      <c r="L1196" s="5"/>
      <c r="M1196" s="80"/>
      <c r="N1196" s="5"/>
      <c r="O1196" s="80"/>
      <c r="P1196" s="5"/>
      <c r="Q1196" s="80"/>
      <c r="R1196" s="5"/>
      <c r="S1196" s="80"/>
      <c r="T1196" s="5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5"/>
      <c r="AE1196" s="80"/>
      <c r="AF1196" s="5"/>
      <c r="AG1196" s="80"/>
      <c r="AH1196" s="5"/>
      <c r="AI1196" s="80"/>
      <c r="AJ1196" s="5"/>
      <c r="AK1196" s="80"/>
      <c r="AL1196" s="5"/>
      <c r="AM1196" s="80"/>
      <c r="AN1196" s="5"/>
      <c r="AO1196" s="80"/>
      <c r="AP1196" s="80"/>
      <c r="AQ1196" s="5"/>
      <c r="AR1196" s="80"/>
      <c r="AS1196" s="5"/>
      <c r="AT1196" s="80"/>
      <c r="AU1196" s="5"/>
      <c r="AV1196" s="80"/>
      <c r="AW1196" s="5"/>
      <c r="AX1196" s="80"/>
      <c r="AY1196" s="5"/>
      <c r="AZ1196" s="80"/>
      <c r="BA1196" s="5"/>
      <c r="BB1196" s="80"/>
      <c r="BC1196" s="80"/>
      <c r="BD1196" s="80"/>
      <c r="BE1196" s="80"/>
      <c r="BF1196" s="80"/>
      <c r="BG1196" s="80"/>
      <c r="BH1196" s="80"/>
      <c r="BI1196" s="80"/>
      <c r="BJ1196" s="80"/>
      <c r="BK1196" s="80"/>
      <c r="BL1196" s="80"/>
      <c r="BM1196" s="80"/>
      <c r="BN1196" s="80"/>
      <c r="BO1196" s="80"/>
      <c r="BP1196" s="80"/>
      <c r="BQ1196" s="80"/>
      <c r="BR1196" s="80"/>
      <c r="BS1196" s="80"/>
      <c r="BT1196" s="80"/>
      <c r="BU1196" s="80"/>
      <c r="BV1196" s="80"/>
      <c r="BW1196" s="80"/>
      <c r="BX1196" s="80"/>
      <c r="BY1196" s="80"/>
      <c r="BZ1196" s="80"/>
      <c r="CE1196" s="5"/>
    </row>
    <row r="1197" spans="2:83" s="6" customFormat="1" x14ac:dyDescent="0.25">
      <c r="B1197" s="77"/>
      <c r="C1197" s="78"/>
      <c r="D1197" s="80"/>
      <c r="E1197" s="80"/>
      <c r="F1197" s="80"/>
      <c r="G1197" s="80"/>
      <c r="H1197" s="80"/>
      <c r="I1197" s="80"/>
      <c r="J1197" s="80"/>
      <c r="K1197" s="5"/>
      <c r="L1197" s="5"/>
      <c r="M1197" s="80"/>
      <c r="N1197" s="5"/>
      <c r="O1197" s="80"/>
      <c r="P1197" s="5"/>
      <c r="Q1197" s="80"/>
      <c r="R1197" s="5"/>
      <c r="S1197" s="80"/>
      <c r="T1197" s="5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5"/>
      <c r="AE1197" s="80"/>
      <c r="AF1197" s="5"/>
      <c r="AG1197" s="80"/>
      <c r="AH1197" s="5"/>
      <c r="AI1197" s="80"/>
      <c r="AJ1197" s="5"/>
      <c r="AK1197" s="80"/>
      <c r="AL1197" s="5"/>
      <c r="AM1197" s="80"/>
      <c r="AN1197" s="5"/>
      <c r="AO1197" s="80"/>
      <c r="AP1197" s="80"/>
      <c r="AQ1197" s="5"/>
      <c r="AR1197" s="80"/>
      <c r="AS1197" s="5"/>
      <c r="AT1197" s="80"/>
      <c r="AU1197" s="5"/>
      <c r="AV1197" s="80"/>
      <c r="AW1197" s="5"/>
      <c r="AX1197" s="80"/>
      <c r="AY1197" s="5"/>
      <c r="AZ1197" s="80"/>
      <c r="BA1197" s="5"/>
      <c r="BB1197" s="80"/>
      <c r="BC1197" s="80"/>
      <c r="BD1197" s="80"/>
      <c r="BE1197" s="80"/>
      <c r="BF1197" s="80"/>
      <c r="BG1197" s="80"/>
      <c r="BH1197" s="80"/>
      <c r="BI1197" s="80"/>
      <c r="BJ1197" s="80"/>
      <c r="BK1197" s="80"/>
      <c r="BL1197" s="80"/>
      <c r="BM1197" s="80"/>
      <c r="BN1197" s="80"/>
      <c r="BO1197" s="80"/>
      <c r="BP1197" s="80"/>
      <c r="BQ1197" s="80"/>
      <c r="BR1197" s="80"/>
      <c r="BS1197" s="80"/>
      <c r="BT1197" s="80"/>
      <c r="BU1197" s="80"/>
      <c r="BV1197" s="80"/>
      <c r="BW1197" s="80"/>
      <c r="BX1197" s="80"/>
      <c r="BY1197" s="80"/>
      <c r="BZ1197" s="80"/>
      <c r="CE1197" s="5"/>
    </row>
    <row r="1198" spans="2:83" s="6" customFormat="1" x14ac:dyDescent="0.25">
      <c r="B1198" s="77"/>
      <c r="C1198" s="78"/>
      <c r="D1198" s="80"/>
      <c r="E1198" s="80"/>
      <c r="F1198" s="80"/>
      <c r="G1198" s="80"/>
      <c r="H1198" s="80"/>
      <c r="I1198" s="80"/>
      <c r="J1198" s="80"/>
      <c r="K1198" s="5"/>
      <c r="L1198" s="5"/>
      <c r="M1198" s="80"/>
      <c r="N1198" s="5"/>
      <c r="O1198" s="80"/>
      <c r="P1198" s="5"/>
      <c r="Q1198" s="80"/>
      <c r="R1198" s="5"/>
      <c r="S1198" s="80"/>
      <c r="T1198" s="5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5"/>
      <c r="AE1198" s="80"/>
      <c r="AF1198" s="5"/>
      <c r="AG1198" s="80"/>
      <c r="AH1198" s="5"/>
      <c r="AI1198" s="80"/>
      <c r="AJ1198" s="5"/>
      <c r="AK1198" s="80"/>
      <c r="AL1198" s="5"/>
      <c r="AM1198" s="80"/>
      <c r="AN1198" s="5"/>
      <c r="AO1198" s="80"/>
      <c r="AP1198" s="80"/>
      <c r="AQ1198" s="5"/>
      <c r="AR1198" s="80"/>
      <c r="AS1198" s="5"/>
      <c r="AT1198" s="80"/>
      <c r="AU1198" s="5"/>
      <c r="AV1198" s="80"/>
      <c r="AW1198" s="5"/>
      <c r="AX1198" s="80"/>
      <c r="AY1198" s="5"/>
      <c r="AZ1198" s="80"/>
      <c r="BA1198" s="5"/>
      <c r="BB1198" s="80"/>
      <c r="BC1198" s="80"/>
      <c r="BD1198" s="80"/>
      <c r="BE1198" s="80"/>
      <c r="BF1198" s="80"/>
      <c r="BG1198" s="80"/>
      <c r="BH1198" s="80"/>
      <c r="BI1198" s="80"/>
      <c r="BJ1198" s="80"/>
      <c r="BK1198" s="80"/>
      <c r="BL1198" s="80"/>
      <c r="BM1198" s="80"/>
      <c r="BN1198" s="80"/>
      <c r="BO1198" s="80"/>
      <c r="BP1198" s="80"/>
      <c r="BQ1198" s="80"/>
      <c r="BR1198" s="80"/>
      <c r="BS1198" s="80"/>
      <c r="BT1198" s="80"/>
      <c r="BU1198" s="80"/>
      <c r="BV1198" s="80"/>
      <c r="BW1198" s="80"/>
      <c r="BX1198" s="80"/>
      <c r="BY1198" s="80"/>
      <c r="BZ1198" s="80"/>
      <c r="CE1198" s="5"/>
    </row>
    <row r="1199" spans="2:83" s="6" customFormat="1" x14ac:dyDescent="0.25">
      <c r="B1199" s="77"/>
      <c r="C1199" s="78"/>
      <c r="D1199" s="80"/>
      <c r="E1199" s="80"/>
      <c r="F1199" s="80"/>
      <c r="G1199" s="80"/>
      <c r="H1199" s="80"/>
      <c r="I1199" s="80"/>
      <c r="J1199" s="80"/>
      <c r="K1199" s="5"/>
      <c r="L1199" s="5"/>
      <c r="M1199" s="80"/>
      <c r="N1199" s="5"/>
      <c r="O1199" s="80"/>
      <c r="P1199" s="5"/>
      <c r="Q1199" s="80"/>
      <c r="R1199" s="5"/>
      <c r="S1199" s="80"/>
      <c r="T1199" s="5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5"/>
      <c r="AE1199" s="80"/>
      <c r="AF1199" s="5"/>
      <c r="AG1199" s="80"/>
      <c r="AH1199" s="5"/>
      <c r="AI1199" s="80"/>
      <c r="AJ1199" s="5"/>
      <c r="AK1199" s="80"/>
      <c r="AL1199" s="5"/>
      <c r="AM1199" s="80"/>
      <c r="AN1199" s="5"/>
      <c r="AO1199" s="80"/>
      <c r="AP1199" s="80"/>
      <c r="AQ1199" s="5"/>
      <c r="AR1199" s="80"/>
      <c r="AS1199" s="5"/>
      <c r="AT1199" s="80"/>
      <c r="AU1199" s="5"/>
      <c r="AV1199" s="80"/>
      <c r="AW1199" s="5"/>
      <c r="AX1199" s="80"/>
      <c r="AY1199" s="5"/>
      <c r="AZ1199" s="80"/>
      <c r="BA1199" s="5"/>
      <c r="BB1199" s="80"/>
      <c r="BC1199" s="80"/>
      <c r="BD1199" s="80"/>
      <c r="BE1199" s="80"/>
      <c r="BF1199" s="80"/>
      <c r="BG1199" s="80"/>
      <c r="BH1199" s="80"/>
      <c r="BI1199" s="80"/>
      <c r="BJ1199" s="80"/>
      <c r="BK1199" s="80"/>
      <c r="BL1199" s="80"/>
      <c r="BM1199" s="80"/>
      <c r="BN1199" s="80"/>
      <c r="BO1199" s="80"/>
      <c r="BP1199" s="80"/>
      <c r="BQ1199" s="80"/>
      <c r="BR1199" s="80"/>
      <c r="BS1199" s="80"/>
      <c r="BT1199" s="80"/>
      <c r="BU1199" s="80"/>
      <c r="BV1199" s="80"/>
      <c r="BW1199" s="80"/>
      <c r="BX1199" s="80"/>
      <c r="BY1199" s="80"/>
      <c r="BZ1199" s="80"/>
      <c r="CE1199" s="5"/>
    </row>
    <row r="1200" spans="2:83" s="6" customFormat="1" x14ac:dyDescent="0.25">
      <c r="B1200" s="77"/>
      <c r="C1200" s="78"/>
      <c r="D1200" s="80"/>
      <c r="E1200" s="80"/>
      <c r="F1200" s="80"/>
      <c r="G1200" s="80"/>
      <c r="H1200" s="80"/>
      <c r="I1200" s="80"/>
      <c r="J1200" s="80"/>
      <c r="K1200" s="5"/>
      <c r="L1200" s="5"/>
      <c r="M1200" s="80"/>
      <c r="N1200" s="5"/>
      <c r="O1200" s="80"/>
      <c r="P1200" s="5"/>
      <c r="Q1200" s="80"/>
      <c r="R1200" s="5"/>
      <c r="S1200" s="80"/>
      <c r="T1200" s="5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5"/>
      <c r="AE1200" s="80"/>
      <c r="AF1200" s="5"/>
      <c r="AG1200" s="80"/>
      <c r="AH1200" s="5"/>
      <c r="AI1200" s="80"/>
      <c r="AJ1200" s="5"/>
      <c r="AK1200" s="80"/>
      <c r="AL1200" s="5"/>
      <c r="AM1200" s="80"/>
      <c r="AN1200" s="5"/>
      <c r="AO1200" s="80"/>
      <c r="AP1200" s="80"/>
      <c r="AQ1200" s="5"/>
      <c r="AR1200" s="80"/>
      <c r="AS1200" s="5"/>
      <c r="AT1200" s="80"/>
      <c r="AU1200" s="5"/>
      <c r="AV1200" s="80"/>
      <c r="AW1200" s="5"/>
      <c r="AX1200" s="80"/>
      <c r="AY1200" s="5"/>
      <c r="AZ1200" s="80"/>
      <c r="BA1200" s="5"/>
      <c r="BB1200" s="80"/>
      <c r="BC1200" s="80"/>
      <c r="BD1200" s="80"/>
      <c r="BE1200" s="80"/>
      <c r="BF1200" s="80"/>
      <c r="BG1200" s="80"/>
      <c r="BH1200" s="80"/>
      <c r="BI1200" s="80"/>
      <c r="BJ1200" s="80"/>
      <c r="BK1200" s="80"/>
      <c r="BL1200" s="80"/>
      <c r="BM1200" s="80"/>
      <c r="BN1200" s="80"/>
      <c r="BO1200" s="80"/>
      <c r="BP1200" s="80"/>
      <c r="BQ1200" s="80"/>
      <c r="BR1200" s="80"/>
      <c r="BS1200" s="80"/>
      <c r="BT1200" s="80"/>
      <c r="BU1200" s="80"/>
      <c r="BV1200" s="80"/>
      <c r="BW1200" s="80"/>
      <c r="BX1200" s="80"/>
      <c r="BY1200" s="80"/>
      <c r="BZ1200" s="80"/>
      <c r="CE1200" s="5"/>
    </row>
    <row r="1201" spans="2:83" s="6" customFormat="1" x14ac:dyDescent="0.25">
      <c r="B1201" s="77"/>
      <c r="C1201" s="78"/>
      <c r="D1201" s="80"/>
      <c r="E1201" s="80"/>
      <c r="F1201" s="80"/>
      <c r="G1201" s="80"/>
      <c r="H1201" s="80"/>
      <c r="I1201" s="80"/>
      <c r="J1201" s="80"/>
      <c r="K1201" s="5"/>
      <c r="L1201" s="5"/>
      <c r="M1201" s="80"/>
      <c r="N1201" s="5"/>
      <c r="O1201" s="80"/>
      <c r="P1201" s="5"/>
      <c r="Q1201" s="80"/>
      <c r="R1201" s="5"/>
      <c r="S1201" s="80"/>
      <c r="T1201" s="5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5"/>
      <c r="AE1201" s="80"/>
      <c r="AF1201" s="5"/>
      <c r="AG1201" s="80"/>
      <c r="AH1201" s="5"/>
      <c r="AI1201" s="80"/>
      <c r="AJ1201" s="5"/>
      <c r="AK1201" s="80"/>
      <c r="AL1201" s="5"/>
      <c r="AM1201" s="80"/>
      <c r="AN1201" s="5"/>
      <c r="AO1201" s="80"/>
      <c r="AP1201" s="80"/>
      <c r="AQ1201" s="5"/>
      <c r="AR1201" s="80"/>
      <c r="AS1201" s="5"/>
      <c r="AT1201" s="80"/>
      <c r="AU1201" s="5"/>
      <c r="AV1201" s="80"/>
      <c r="AW1201" s="5"/>
      <c r="AX1201" s="80"/>
      <c r="AY1201" s="5"/>
      <c r="AZ1201" s="80"/>
      <c r="BA1201" s="5"/>
      <c r="BB1201" s="80"/>
      <c r="BC1201" s="80"/>
      <c r="BD1201" s="80"/>
      <c r="BE1201" s="80"/>
      <c r="BF1201" s="80"/>
      <c r="BG1201" s="80"/>
      <c r="BH1201" s="80"/>
      <c r="BI1201" s="80"/>
      <c r="BJ1201" s="80"/>
      <c r="BK1201" s="80"/>
      <c r="BL1201" s="80"/>
      <c r="BM1201" s="80"/>
      <c r="BN1201" s="80"/>
      <c r="BO1201" s="80"/>
      <c r="BP1201" s="80"/>
      <c r="BQ1201" s="80"/>
      <c r="BR1201" s="80"/>
      <c r="BS1201" s="80"/>
      <c r="BT1201" s="80"/>
      <c r="BU1201" s="80"/>
      <c r="BV1201" s="80"/>
      <c r="BW1201" s="80"/>
      <c r="BX1201" s="80"/>
      <c r="BY1201" s="80"/>
      <c r="BZ1201" s="80"/>
      <c r="CE1201" s="5"/>
    </row>
    <row r="1202" spans="2:83" s="6" customFormat="1" x14ac:dyDescent="0.25">
      <c r="B1202" s="77"/>
      <c r="C1202" s="78"/>
      <c r="D1202" s="80"/>
      <c r="E1202" s="80"/>
      <c r="F1202" s="80"/>
      <c r="G1202" s="80"/>
      <c r="H1202" s="80"/>
      <c r="I1202" s="80"/>
      <c r="J1202" s="80"/>
      <c r="K1202" s="5"/>
      <c r="L1202" s="5"/>
      <c r="M1202" s="80"/>
      <c r="N1202" s="5"/>
      <c r="O1202" s="80"/>
      <c r="P1202" s="5"/>
      <c r="Q1202" s="80"/>
      <c r="R1202" s="5"/>
      <c r="S1202" s="80"/>
      <c r="T1202" s="5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5"/>
      <c r="AE1202" s="80"/>
      <c r="AF1202" s="5"/>
      <c r="AG1202" s="80"/>
      <c r="AH1202" s="5"/>
      <c r="AI1202" s="80"/>
      <c r="AJ1202" s="5"/>
      <c r="AK1202" s="80"/>
      <c r="AL1202" s="5"/>
      <c r="AM1202" s="80"/>
      <c r="AN1202" s="5"/>
      <c r="AO1202" s="80"/>
      <c r="AP1202" s="80"/>
      <c r="AQ1202" s="5"/>
      <c r="AR1202" s="80"/>
      <c r="AS1202" s="5"/>
      <c r="AT1202" s="80"/>
      <c r="AU1202" s="5"/>
      <c r="AV1202" s="80"/>
      <c r="AW1202" s="5"/>
      <c r="AX1202" s="80"/>
      <c r="AY1202" s="5"/>
      <c r="AZ1202" s="80"/>
      <c r="BA1202" s="5"/>
      <c r="BB1202" s="80"/>
      <c r="BC1202" s="80"/>
      <c r="BD1202" s="80"/>
      <c r="BE1202" s="80"/>
      <c r="BF1202" s="80"/>
      <c r="BG1202" s="80"/>
      <c r="BH1202" s="80"/>
      <c r="BI1202" s="80"/>
      <c r="BJ1202" s="80"/>
      <c r="BK1202" s="80"/>
      <c r="BL1202" s="80"/>
      <c r="BM1202" s="80"/>
      <c r="BN1202" s="80"/>
      <c r="BO1202" s="80"/>
      <c r="BP1202" s="80"/>
      <c r="BQ1202" s="80"/>
      <c r="BR1202" s="80"/>
      <c r="BS1202" s="80"/>
      <c r="BT1202" s="80"/>
      <c r="BU1202" s="80"/>
      <c r="BV1202" s="80"/>
      <c r="BW1202" s="80"/>
      <c r="BX1202" s="80"/>
      <c r="BY1202" s="80"/>
      <c r="BZ1202" s="80"/>
      <c r="CE1202" s="5"/>
    </row>
    <row r="1203" spans="2:83" s="6" customFormat="1" x14ac:dyDescent="0.25">
      <c r="B1203" s="77"/>
      <c r="C1203" s="78"/>
      <c r="D1203" s="80"/>
      <c r="E1203" s="80"/>
      <c r="F1203" s="80"/>
      <c r="G1203" s="80"/>
      <c r="H1203" s="80"/>
      <c r="I1203" s="80"/>
      <c r="J1203" s="80"/>
      <c r="K1203" s="5"/>
      <c r="L1203" s="5"/>
      <c r="M1203" s="80"/>
      <c r="N1203" s="5"/>
      <c r="O1203" s="80"/>
      <c r="P1203" s="5"/>
      <c r="Q1203" s="80"/>
      <c r="R1203" s="5"/>
      <c r="S1203" s="80"/>
      <c r="T1203" s="5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5"/>
      <c r="AE1203" s="80"/>
      <c r="AF1203" s="5"/>
      <c r="AG1203" s="80"/>
      <c r="AH1203" s="5"/>
      <c r="AI1203" s="80"/>
      <c r="AJ1203" s="5"/>
      <c r="AK1203" s="80"/>
      <c r="AL1203" s="5"/>
      <c r="AM1203" s="80"/>
      <c r="AN1203" s="5"/>
      <c r="AO1203" s="80"/>
      <c r="AP1203" s="80"/>
      <c r="AQ1203" s="5"/>
      <c r="AR1203" s="80"/>
      <c r="AS1203" s="5"/>
      <c r="AT1203" s="80"/>
      <c r="AU1203" s="5"/>
      <c r="AV1203" s="80"/>
      <c r="AW1203" s="5"/>
      <c r="AX1203" s="80"/>
      <c r="AY1203" s="5"/>
      <c r="AZ1203" s="80"/>
      <c r="BA1203" s="5"/>
      <c r="BB1203" s="80"/>
      <c r="BC1203" s="80"/>
      <c r="BD1203" s="80"/>
      <c r="BE1203" s="80"/>
      <c r="BF1203" s="80"/>
      <c r="BG1203" s="80"/>
      <c r="BH1203" s="80"/>
      <c r="BI1203" s="80"/>
      <c r="BJ1203" s="80"/>
      <c r="BK1203" s="80"/>
      <c r="BL1203" s="80"/>
      <c r="BM1203" s="80"/>
      <c r="BN1203" s="80"/>
      <c r="BO1203" s="80"/>
      <c r="BP1203" s="80"/>
      <c r="BQ1203" s="80"/>
      <c r="BR1203" s="80"/>
      <c r="BS1203" s="80"/>
      <c r="BT1203" s="80"/>
      <c r="BU1203" s="80"/>
      <c r="BV1203" s="80"/>
      <c r="BW1203" s="80"/>
      <c r="BX1203" s="80"/>
      <c r="BY1203" s="80"/>
      <c r="BZ1203" s="80"/>
      <c r="CE1203" s="5"/>
    </row>
    <row r="1204" spans="2:83" s="6" customFormat="1" x14ac:dyDescent="0.25">
      <c r="B1204" s="77"/>
      <c r="C1204" s="78"/>
      <c r="D1204" s="80"/>
      <c r="E1204" s="80"/>
      <c r="F1204" s="80"/>
      <c r="G1204" s="80"/>
      <c r="H1204" s="80"/>
      <c r="I1204" s="80"/>
      <c r="J1204" s="80"/>
      <c r="K1204" s="5"/>
      <c r="L1204" s="5"/>
      <c r="M1204" s="80"/>
      <c r="N1204" s="5"/>
      <c r="O1204" s="80"/>
      <c r="P1204" s="5"/>
      <c r="Q1204" s="80"/>
      <c r="R1204" s="5"/>
      <c r="S1204" s="80"/>
      <c r="T1204" s="5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5"/>
      <c r="AE1204" s="80"/>
      <c r="AF1204" s="5"/>
      <c r="AG1204" s="80"/>
      <c r="AH1204" s="5"/>
      <c r="AI1204" s="80"/>
      <c r="AJ1204" s="5"/>
      <c r="AK1204" s="80"/>
      <c r="AL1204" s="5"/>
      <c r="AM1204" s="80"/>
      <c r="AN1204" s="5"/>
      <c r="AO1204" s="80"/>
      <c r="AP1204" s="80"/>
      <c r="AQ1204" s="5"/>
      <c r="AR1204" s="80"/>
      <c r="AS1204" s="5"/>
      <c r="AT1204" s="80"/>
      <c r="AU1204" s="5"/>
      <c r="AV1204" s="80"/>
      <c r="AW1204" s="5"/>
      <c r="AX1204" s="80"/>
      <c r="AY1204" s="5"/>
      <c r="AZ1204" s="80"/>
      <c r="BA1204" s="5"/>
      <c r="BB1204" s="80"/>
      <c r="BC1204" s="80"/>
      <c r="BD1204" s="80"/>
      <c r="BE1204" s="80"/>
      <c r="BF1204" s="80"/>
      <c r="BG1204" s="80"/>
      <c r="BH1204" s="80"/>
      <c r="BI1204" s="80"/>
      <c r="BJ1204" s="80"/>
      <c r="BK1204" s="80"/>
      <c r="BL1204" s="80"/>
      <c r="BM1204" s="80"/>
      <c r="BN1204" s="80"/>
      <c r="BO1204" s="80"/>
      <c r="BP1204" s="80"/>
      <c r="BQ1204" s="80"/>
      <c r="BR1204" s="80"/>
      <c r="BS1204" s="80"/>
      <c r="BT1204" s="80"/>
      <c r="BU1204" s="80"/>
      <c r="BV1204" s="80"/>
      <c r="BW1204" s="80"/>
      <c r="BX1204" s="80"/>
      <c r="BY1204" s="80"/>
      <c r="BZ1204" s="80"/>
      <c r="CE1204" s="5"/>
    </row>
    <row r="1205" spans="2:83" s="6" customFormat="1" x14ac:dyDescent="0.25">
      <c r="B1205" s="77"/>
      <c r="C1205" s="78"/>
      <c r="D1205" s="80"/>
      <c r="E1205" s="80"/>
      <c r="F1205" s="80"/>
      <c r="G1205" s="80"/>
      <c r="H1205" s="80"/>
      <c r="I1205" s="80"/>
      <c r="J1205" s="80"/>
      <c r="K1205" s="5"/>
      <c r="L1205" s="5"/>
      <c r="M1205" s="80"/>
      <c r="N1205" s="5"/>
      <c r="O1205" s="80"/>
      <c r="P1205" s="5"/>
      <c r="Q1205" s="80"/>
      <c r="R1205" s="5"/>
      <c r="S1205" s="80"/>
      <c r="T1205" s="5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5"/>
      <c r="AE1205" s="80"/>
      <c r="AF1205" s="5"/>
      <c r="AG1205" s="80"/>
      <c r="AH1205" s="5"/>
      <c r="AI1205" s="80"/>
      <c r="AJ1205" s="5"/>
      <c r="AK1205" s="80"/>
      <c r="AL1205" s="5"/>
      <c r="AM1205" s="80"/>
      <c r="AN1205" s="5"/>
      <c r="AO1205" s="80"/>
      <c r="AP1205" s="80"/>
      <c r="AQ1205" s="5"/>
      <c r="AR1205" s="80"/>
      <c r="AS1205" s="5"/>
      <c r="AT1205" s="80"/>
      <c r="AU1205" s="5"/>
      <c r="AV1205" s="80"/>
      <c r="AW1205" s="5"/>
      <c r="AX1205" s="80"/>
      <c r="AY1205" s="5"/>
      <c r="AZ1205" s="80"/>
      <c r="BA1205" s="5"/>
      <c r="BB1205" s="80"/>
      <c r="BC1205" s="80"/>
      <c r="BD1205" s="80"/>
      <c r="BE1205" s="80"/>
      <c r="BF1205" s="80"/>
      <c r="BG1205" s="80"/>
      <c r="BH1205" s="80"/>
      <c r="BI1205" s="80"/>
      <c r="BJ1205" s="80"/>
      <c r="BK1205" s="80"/>
      <c r="BL1205" s="80"/>
      <c r="BM1205" s="80"/>
      <c r="BN1205" s="80"/>
      <c r="BO1205" s="80"/>
      <c r="BP1205" s="80"/>
      <c r="BQ1205" s="80"/>
      <c r="BR1205" s="80"/>
      <c r="BS1205" s="80"/>
      <c r="BT1205" s="80"/>
      <c r="BU1205" s="80"/>
      <c r="BV1205" s="80"/>
      <c r="BW1205" s="80"/>
      <c r="BX1205" s="80"/>
      <c r="BY1205" s="80"/>
      <c r="BZ1205" s="80"/>
      <c r="CE1205" s="5"/>
    </row>
    <row r="1206" spans="2:83" s="6" customFormat="1" x14ac:dyDescent="0.25">
      <c r="B1206" s="77"/>
      <c r="C1206" s="78"/>
      <c r="D1206" s="80"/>
      <c r="E1206" s="80"/>
      <c r="F1206" s="80"/>
      <c r="G1206" s="80"/>
      <c r="H1206" s="80"/>
      <c r="I1206" s="80"/>
      <c r="J1206" s="80"/>
      <c r="K1206" s="5"/>
      <c r="L1206" s="5"/>
      <c r="M1206" s="80"/>
      <c r="N1206" s="5"/>
      <c r="O1206" s="80"/>
      <c r="P1206" s="5"/>
      <c r="Q1206" s="80"/>
      <c r="R1206" s="5"/>
      <c r="S1206" s="80"/>
      <c r="T1206" s="5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5"/>
      <c r="AE1206" s="80"/>
      <c r="AF1206" s="5"/>
      <c r="AG1206" s="80"/>
      <c r="AH1206" s="5"/>
      <c r="AI1206" s="80"/>
      <c r="AJ1206" s="5"/>
      <c r="AK1206" s="80"/>
      <c r="AL1206" s="5"/>
      <c r="AM1206" s="80"/>
      <c r="AN1206" s="5"/>
      <c r="AO1206" s="80"/>
      <c r="AP1206" s="80"/>
      <c r="AQ1206" s="5"/>
      <c r="AR1206" s="80"/>
      <c r="AS1206" s="5"/>
      <c r="AT1206" s="80"/>
      <c r="AU1206" s="5"/>
      <c r="AV1206" s="80"/>
      <c r="AW1206" s="5"/>
      <c r="AX1206" s="80"/>
      <c r="AY1206" s="5"/>
      <c r="AZ1206" s="80"/>
      <c r="BA1206" s="5"/>
      <c r="BB1206" s="80"/>
      <c r="BC1206" s="80"/>
      <c r="BD1206" s="80"/>
      <c r="BE1206" s="80"/>
      <c r="BF1206" s="80"/>
      <c r="BG1206" s="80"/>
      <c r="BH1206" s="80"/>
      <c r="BI1206" s="80"/>
      <c r="BJ1206" s="80"/>
      <c r="BK1206" s="80"/>
      <c r="BL1206" s="80"/>
      <c r="BM1206" s="80"/>
      <c r="BN1206" s="80"/>
      <c r="BO1206" s="80"/>
      <c r="BP1206" s="80"/>
      <c r="BQ1206" s="80"/>
      <c r="BR1206" s="80"/>
      <c r="BS1206" s="80"/>
      <c r="BT1206" s="80"/>
      <c r="BU1206" s="80"/>
      <c r="BV1206" s="80"/>
      <c r="BW1206" s="80"/>
      <c r="BX1206" s="80"/>
      <c r="BY1206" s="80"/>
      <c r="BZ1206" s="80"/>
      <c r="CE1206" s="5"/>
    </row>
    <row r="1207" spans="2:83" s="6" customFormat="1" x14ac:dyDescent="0.25">
      <c r="B1207" s="77"/>
      <c r="C1207" s="78"/>
      <c r="D1207" s="80"/>
      <c r="E1207" s="80"/>
      <c r="F1207" s="80"/>
      <c r="G1207" s="80"/>
      <c r="H1207" s="80"/>
      <c r="I1207" s="80"/>
      <c r="J1207" s="80"/>
      <c r="K1207" s="5"/>
      <c r="L1207" s="5"/>
      <c r="M1207" s="80"/>
      <c r="N1207" s="5"/>
      <c r="O1207" s="80"/>
      <c r="P1207" s="5"/>
      <c r="Q1207" s="80"/>
      <c r="R1207" s="5"/>
      <c r="S1207" s="80"/>
      <c r="T1207" s="5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5"/>
      <c r="AE1207" s="80"/>
      <c r="AF1207" s="5"/>
      <c r="AG1207" s="80"/>
      <c r="AH1207" s="5"/>
      <c r="AI1207" s="80"/>
      <c r="AJ1207" s="5"/>
      <c r="AK1207" s="80"/>
      <c r="AL1207" s="5"/>
      <c r="AM1207" s="80"/>
      <c r="AN1207" s="5"/>
      <c r="AO1207" s="80"/>
      <c r="AP1207" s="80"/>
      <c r="AQ1207" s="5"/>
      <c r="AR1207" s="80"/>
      <c r="AS1207" s="5"/>
      <c r="AT1207" s="80"/>
      <c r="AU1207" s="5"/>
      <c r="AV1207" s="80"/>
      <c r="AW1207" s="5"/>
      <c r="AX1207" s="80"/>
      <c r="AY1207" s="5"/>
      <c r="AZ1207" s="80"/>
      <c r="BA1207" s="5"/>
      <c r="BB1207" s="80"/>
      <c r="BC1207" s="80"/>
      <c r="BD1207" s="80"/>
      <c r="BE1207" s="80"/>
      <c r="BF1207" s="80"/>
      <c r="BG1207" s="80"/>
      <c r="BH1207" s="80"/>
      <c r="BI1207" s="80"/>
      <c r="BJ1207" s="80"/>
      <c r="BK1207" s="80"/>
      <c r="BL1207" s="80"/>
      <c r="BM1207" s="80"/>
      <c r="BN1207" s="80"/>
      <c r="BO1207" s="80"/>
      <c r="BP1207" s="80"/>
      <c r="BQ1207" s="80"/>
      <c r="BR1207" s="80"/>
      <c r="BS1207" s="80"/>
      <c r="BT1207" s="80"/>
      <c r="BU1207" s="80"/>
      <c r="BV1207" s="80"/>
      <c r="BW1207" s="80"/>
      <c r="BX1207" s="80"/>
      <c r="BY1207" s="80"/>
      <c r="BZ1207" s="80"/>
      <c r="CE1207" s="5"/>
    </row>
    <row r="1208" spans="2:83" s="6" customFormat="1" x14ac:dyDescent="0.25">
      <c r="B1208" s="77"/>
      <c r="C1208" s="78"/>
      <c r="D1208" s="80"/>
      <c r="E1208" s="80"/>
      <c r="F1208" s="80"/>
      <c r="G1208" s="80"/>
      <c r="H1208" s="80"/>
      <c r="I1208" s="80"/>
      <c r="J1208" s="80"/>
      <c r="K1208" s="5"/>
      <c r="L1208" s="5"/>
      <c r="M1208" s="80"/>
      <c r="N1208" s="5"/>
      <c r="O1208" s="80"/>
      <c r="P1208" s="5"/>
      <c r="Q1208" s="80"/>
      <c r="R1208" s="5"/>
      <c r="S1208" s="80"/>
      <c r="T1208" s="5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5"/>
      <c r="AE1208" s="80"/>
      <c r="AF1208" s="5"/>
      <c r="AG1208" s="80"/>
      <c r="AH1208" s="5"/>
      <c r="AI1208" s="80"/>
      <c r="AJ1208" s="5"/>
      <c r="AK1208" s="80"/>
      <c r="AL1208" s="5"/>
      <c r="AM1208" s="80"/>
      <c r="AN1208" s="5"/>
      <c r="AO1208" s="80"/>
      <c r="AP1208" s="80"/>
      <c r="AQ1208" s="5"/>
      <c r="AR1208" s="80"/>
      <c r="AS1208" s="5"/>
      <c r="AT1208" s="80"/>
      <c r="AU1208" s="5"/>
      <c r="AV1208" s="80"/>
      <c r="AW1208" s="5"/>
      <c r="AX1208" s="80"/>
      <c r="AY1208" s="5"/>
      <c r="AZ1208" s="80"/>
      <c r="BA1208" s="5"/>
      <c r="BB1208" s="80"/>
      <c r="BC1208" s="80"/>
      <c r="BD1208" s="80"/>
      <c r="BE1208" s="80"/>
      <c r="BF1208" s="80"/>
      <c r="BG1208" s="80"/>
      <c r="BH1208" s="80"/>
      <c r="BI1208" s="80"/>
      <c r="BJ1208" s="80"/>
      <c r="BK1208" s="80"/>
      <c r="BL1208" s="80"/>
      <c r="BM1208" s="80"/>
      <c r="BN1208" s="80"/>
      <c r="BO1208" s="80"/>
      <c r="BP1208" s="80"/>
      <c r="BQ1208" s="80"/>
      <c r="BR1208" s="80"/>
      <c r="BS1208" s="80"/>
      <c r="BT1208" s="80"/>
      <c r="BU1208" s="80"/>
      <c r="BV1208" s="80"/>
      <c r="BW1208" s="80"/>
      <c r="BX1208" s="80"/>
      <c r="BY1208" s="80"/>
      <c r="BZ1208" s="80"/>
      <c r="CE1208" s="5"/>
    </row>
    <row r="1209" spans="2:83" s="6" customFormat="1" x14ac:dyDescent="0.25">
      <c r="B1209" s="77"/>
      <c r="C1209" s="78"/>
      <c r="D1209" s="80"/>
      <c r="E1209" s="80"/>
      <c r="F1209" s="80"/>
      <c r="G1209" s="80"/>
      <c r="H1209" s="80"/>
      <c r="I1209" s="80"/>
      <c r="J1209" s="80"/>
      <c r="K1209" s="5"/>
      <c r="L1209" s="5"/>
      <c r="M1209" s="80"/>
      <c r="N1209" s="5"/>
      <c r="O1209" s="80"/>
      <c r="P1209" s="5"/>
      <c r="Q1209" s="80"/>
      <c r="R1209" s="5"/>
      <c r="S1209" s="80"/>
      <c r="T1209" s="5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5"/>
      <c r="AE1209" s="80"/>
      <c r="AF1209" s="5"/>
      <c r="AG1209" s="80"/>
      <c r="AH1209" s="5"/>
      <c r="AI1209" s="80"/>
      <c r="AJ1209" s="5"/>
      <c r="AK1209" s="80"/>
      <c r="AL1209" s="5"/>
      <c r="AM1209" s="80"/>
      <c r="AN1209" s="5"/>
      <c r="AO1209" s="80"/>
      <c r="AP1209" s="80"/>
      <c r="AQ1209" s="5"/>
      <c r="AR1209" s="80"/>
      <c r="AS1209" s="5"/>
      <c r="AT1209" s="80"/>
      <c r="AU1209" s="5"/>
      <c r="AV1209" s="80"/>
      <c r="AW1209" s="5"/>
      <c r="AX1209" s="80"/>
      <c r="AY1209" s="5"/>
      <c r="AZ1209" s="80"/>
      <c r="BA1209" s="5"/>
      <c r="BB1209" s="80"/>
      <c r="BC1209" s="80"/>
      <c r="BD1209" s="80"/>
      <c r="BE1209" s="80"/>
      <c r="BF1209" s="80"/>
      <c r="BG1209" s="80"/>
      <c r="BH1209" s="80"/>
      <c r="BI1209" s="80"/>
      <c r="BJ1209" s="80"/>
      <c r="BK1209" s="80"/>
      <c r="BL1209" s="80"/>
      <c r="BM1209" s="80"/>
      <c r="BN1209" s="80"/>
      <c r="BO1209" s="80"/>
      <c r="BP1209" s="80"/>
      <c r="BQ1209" s="80"/>
      <c r="BR1209" s="80"/>
      <c r="BS1209" s="80"/>
      <c r="BT1209" s="80"/>
      <c r="BU1209" s="80"/>
      <c r="BV1209" s="80"/>
      <c r="BW1209" s="80"/>
      <c r="BX1209" s="80"/>
      <c r="BY1209" s="80"/>
      <c r="BZ1209" s="80"/>
      <c r="CE1209" s="5"/>
    </row>
    <row r="1210" spans="2:83" s="6" customFormat="1" x14ac:dyDescent="0.25">
      <c r="B1210" s="77"/>
      <c r="C1210" s="78"/>
      <c r="D1210" s="80"/>
      <c r="E1210" s="80"/>
      <c r="F1210" s="80"/>
      <c r="G1210" s="80"/>
      <c r="H1210" s="80"/>
      <c r="I1210" s="80"/>
      <c r="J1210" s="80"/>
      <c r="K1210" s="5"/>
      <c r="L1210" s="5"/>
      <c r="M1210" s="80"/>
      <c r="N1210" s="5"/>
      <c r="O1210" s="80"/>
      <c r="P1210" s="5"/>
      <c r="Q1210" s="80"/>
      <c r="R1210" s="5"/>
      <c r="S1210" s="80"/>
      <c r="T1210" s="5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5"/>
      <c r="AE1210" s="80"/>
      <c r="AF1210" s="5"/>
      <c r="AG1210" s="80"/>
      <c r="AH1210" s="5"/>
      <c r="AI1210" s="80"/>
      <c r="AJ1210" s="5"/>
      <c r="AK1210" s="80"/>
      <c r="AL1210" s="5"/>
      <c r="AM1210" s="80"/>
      <c r="AN1210" s="5"/>
      <c r="AO1210" s="80"/>
      <c r="AP1210" s="80"/>
      <c r="AQ1210" s="5"/>
      <c r="AR1210" s="80"/>
      <c r="AS1210" s="5"/>
      <c r="AT1210" s="80"/>
      <c r="AU1210" s="5"/>
      <c r="AV1210" s="80"/>
      <c r="AW1210" s="5"/>
      <c r="AX1210" s="80"/>
      <c r="AY1210" s="5"/>
      <c r="AZ1210" s="80"/>
      <c r="BA1210" s="5"/>
      <c r="BB1210" s="80"/>
      <c r="BC1210" s="80"/>
      <c r="BD1210" s="80"/>
      <c r="BE1210" s="80"/>
      <c r="BF1210" s="80"/>
      <c r="BG1210" s="80"/>
      <c r="BH1210" s="80"/>
      <c r="BI1210" s="80"/>
      <c r="BJ1210" s="80"/>
      <c r="BK1210" s="80"/>
      <c r="BL1210" s="80"/>
      <c r="BM1210" s="80"/>
      <c r="BN1210" s="80"/>
      <c r="BO1210" s="80"/>
      <c r="BP1210" s="80"/>
      <c r="BQ1210" s="80"/>
      <c r="BR1210" s="80"/>
      <c r="BS1210" s="80"/>
      <c r="BT1210" s="80"/>
      <c r="BU1210" s="80"/>
      <c r="BV1210" s="80"/>
      <c r="BW1210" s="80"/>
      <c r="BX1210" s="80"/>
      <c r="BY1210" s="80"/>
      <c r="BZ1210" s="80"/>
      <c r="CE1210" s="5"/>
    </row>
    <row r="1211" spans="2:83" s="6" customFormat="1" x14ac:dyDescent="0.25">
      <c r="B1211" s="77"/>
      <c r="C1211" s="78"/>
      <c r="D1211" s="80"/>
      <c r="E1211" s="80"/>
      <c r="F1211" s="80"/>
      <c r="G1211" s="80"/>
      <c r="H1211" s="80"/>
      <c r="I1211" s="80"/>
      <c r="J1211" s="80"/>
      <c r="K1211" s="5"/>
      <c r="L1211" s="5"/>
      <c r="M1211" s="80"/>
      <c r="N1211" s="5"/>
      <c r="O1211" s="80"/>
      <c r="P1211" s="5"/>
      <c r="Q1211" s="80"/>
      <c r="R1211" s="5"/>
      <c r="S1211" s="80"/>
      <c r="T1211" s="5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5"/>
      <c r="AE1211" s="80"/>
      <c r="AF1211" s="5"/>
      <c r="AG1211" s="80"/>
      <c r="AH1211" s="5"/>
      <c r="AI1211" s="80"/>
      <c r="AJ1211" s="5"/>
      <c r="AK1211" s="80"/>
      <c r="AL1211" s="5"/>
      <c r="AM1211" s="80"/>
      <c r="AN1211" s="5"/>
      <c r="AO1211" s="80"/>
      <c r="AP1211" s="80"/>
      <c r="AQ1211" s="5"/>
      <c r="AR1211" s="80"/>
      <c r="AS1211" s="5"/>
      <c r="AT1211" s="80"/>
      <c r="AU1211" s="5"/>
      <c r="AV1211" s="80"/>
      <c r="AW1211" s="5"/>
      <c r="AX1211" s="80"/>
      <c r="AY1211" s="5"/>
      <c r="AZ1211" s="80"/>
      <c r="BA1211" s="5"/>
      <c r="BB1211" s="80"/>
      <c r="BC1211" s="80"/>
      <c r="BD1211" s="80"/>
      <c r="BE1211" s="80"/>
      <c r="BF1211" s="80"/>
      <c r="BG1211" s="80"/>
      <c r="BH1211" s="80"/>
      <c r="BI1211" s="80"/>
      <c r="BJ1211" s="80"/>
      <c r="BK1211" s="80"/>
      <c r="BL1211" s="80"/>
      <c r="BM1211" s="80"/>
      <c r="BN1211" s="80"/>
      <c r="BO1211" s="80"/>
      <c r="BP1211" s="80"/>
      <c r="BQ1211" s="80"/>
      <c r="BR1211" s="80"/>
      <c r="BS1211" s="80"/>
      <c r="BT1211" s="80"/>
      <c r="BU1211" s="80"/>
      <c r="BV1211" s="80"/>
      <c r="BW1211" s="80"/>
      <c r="BX1211" s="80"/>
      <c r="BY1211" s="80"/>
      <c r="BZ1211" s="80"/>
      <c r="CE1211" s="5"/>
    </row>
    <row r="1212" spans="2:83" s="6" customFormat="1" x14ac:dyDescent="0.25">
      <c r="B1212" s="77"/>
      <c r="C1212" s="78"/>
      <c r="D1212" s="80"/>
      <c r="E1212" s="80"/>
      <c r="F1212" s="80"/>
      <c r="G1212" s="80"/>
      <c r="H1212" s="80"/>
      <c r="I1212" s="80"/>
      <c r="J1212" s="80"/>
      <c r="K1212" s="5"/>
      <c r="L1212" s="5"/>
      <c r="M1212" s="80"/>
      <c r="N1212" s="5"/>
      <c r="O1212" s="80"/>
      <c r="P1212" s="5"/>
      <c r="Q1212" s="80"/>
      <c r="R1212" s="5"/>
      <c r="S1212" s="80"/>
      <c r="T1212" s="5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5"/>
      <c r="AE1212" s="80"/>
      <c r="AF1212" s="5"/>
      <c r="AG1212" s="80"/>
      <c r="AH1212" s="5"/>
      <c r="AI1212" s="80"/>
      <c r="AJ1212" s="5"/>
      <c r="AK1212" s="80"/>
      <c r="AL1212" s="5"/>
      <c r="AM1212" s="80"/>
      <c r="AN1212" s="5"/>
      <c r="AO1212" s="80"/>
      <c r="AP1212" s="80"/>
      <c r="AQ1212" s="5"/>
      <c r="AR1212" s="80"/>
      <c r="AS1212" s="5"/>
      <c r="AT1212" s="80"/>
      <c r="AU1212" s="5"/>
      <c r="AV1212" s="80"/>
      <c r="AW1212" s="5"/>
      <c r="AX1212" s="80"/>
      <c r="AY1212" s="5"/>
      <c r="AZ1212" s="80"/>
      <c r="BA1212" s="5"/>
      <c r="BB1212" s="80"/>
      <c r="BC1212" s="80"/>
      <c r="BD1212" s="80"/>
      <c r="BE1212" s="80"/>
      <c r="BF1212" s="80"/>
      <c r="BG1212" s="80"/>
      <c r="BH1212" s="80"/>
      <c r="BI1212" s="80"/>
      <c r="BJ1212" s="80"/>
      <c r="BK1212" s="80"/>
      <c r="BL1212" s="80"/>
      <c r="BM1212" s="80"/>
      <c r="BN1212" s="80"/>
      <c r="BO1212" s="80"/>
      <c r="BP1212" s="80"/>
      <c r="BQ1212" s="80"/>
      <c r="BR1212" s="80"/>
      <c r="BS1212" s="80"/>
      <c r="BT1212" s="80"/>
      <c r="BU1212" s="80"/>
      <c r="BV1212" s="80"/>
      <c r="BW1212" s="80"/>
      <c r="BX1212" s="80"/>
      <c r="BY1212" s="80"/>
      <c r="BZ1212" s="80"/>
      <c r="CE1212" s="5"/>
    </row>
    <row r="1213" spans="2:83" s="6" customFormat="1" x14ac:dyDescent="0.25">
      <c r="B1213" s="77"/>
      <c r="C1213" s="78"/>
      <c r="D1213" s="80"/>
      <c r="E1213" s="80"/>
      <c r="F1213" s="80"/>
      <c r="G1213" s="80"/>
      <c r="H1213" s="80"/>
      <c r="I1213" s="80"/>
      <c r="J1213" s="80"/>
      <c r="K1213" s="5"/>
      <c r="L1213" s="5"/>
      <c r="M1213" s="80"/>
      <c r="N1213" s="5"/>
      <c r="O1213" s="80"/>
      <c r="P1213" s="5"/>
      <c r="Q1213" s="80"/>
      <c r="R1213" s="5"/>
      <c r="S1213" s="80"/>
      <c r="T1213" s="5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5"/>
      <c r="AE1213" s="80"/>
      <c r="AF1213" s="5"/>
      <c r="AG1213" s="80"/>
      <c r="AH1213" s="5"/>
      <c r="AI1213" s="80"/>
      <c r="AJ1213" s="5"/>
      <c r="AK1213" s="80"/>
      <c r="AL1213" s="5"/>
      <c r="AM1213" s="80"/>
      <c r="AN1213" s="5"/>
      <c r="AO1213" s="80"/>
      <c r="AP1213" s="80"/>
      <c r="AQ1213" s="5"/>
      <c r="AR1213" s="80"/>
      <c r="AS1213" s="5"/>
      <c r="AT1213" s="80"/>
      <c r="AU1213" s="5"/>
      <c r="AV1213" s="80"/>
      <c r="AW1213" s="5"/>
      <c r="AX1213" s="80"/>
      <c r="AY1213" s="5"/>
      <c r="AZ1213" s="80"/>
      <c r="BA1213" s="5"/>
      <c r="BB1213" s="80"/>
      <c r="BC1213" s="80"/>
      <c r="BD1213" s="80"/>
      <c r="BE1213" s="80"/>
      <c r="BF1213" s="80"/>
      <c r="BG1213" s="80"/>
      <c r="BH1213" s="80"/>
      <c r="BI1213" s="80"/>
      <c r="BJ1213" s="80"/>
      <c r="BK1213" s="80"/>
      <c r="BL1213" s="80"/>
      <c r="BM1213" s="80"/>
      <c r="BN1213" s="80"/>
      <c r="BO1213" s="80"/>
      <c r="BP1213" s="80"/>
      <c r="BQ1213" s="80"/>
      <c r="BR1213" s="80"/>
      <c r="BS1213" s="80"/>
      <c r="BT1213" s="80"/>
      <c r="BU1213" s="80"/>
      <c r="BV1213" s="80"/>
      <c r="BW1213" s="80"/>
      <c r="BX1213" s="80"/>
      <c r="BY1213" s="80"/>
      <c r="BZ1213" s="80"/>
      <c r="CE1213" s="5"/>
    </row>
    <row r="1214" spans="2:83" s="6" customFormat="1" x14ac:dyDescent="0.25">
      <c r="B1214" s="77"/>
      <c r="C1214" s="78"/>
      <c r="D1214" s="80"/>
      <c r="E1214" s="80"/>
      <c r="F1214" s="80"/>
      <c r="G1214" s="80"/>
      <c r="H1214" s="80"/>
      <c r="I1214" s="80"/>
      <c r="J1214" s="80"/>
      <c r="K1214" s="5"/>
      <c r="L1214" s="5"/>
      <c r="M1214" s="80"/>
      <c r="N1214" s="5"/>
      <c r="O1214" s="80"/>
      <c r="P1214" s="5"/>
      <c r="Q1214" s="80"/>
      <c r="R1214" s="5"/>
      <c r="S1214" s="80"/>
      <c r="T1214" s="5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5"/>
      <c r="AE1214" s="80"/>
      <c r="AF1214" s="5"/>
      <c r="AG1214" s="80"/>
      <c r="AH1214" s="5"/>
      <c r="AI1214" s="80"/>
      <c r="AJ1214" s="5"/>
      <c r="AK1214" s="80"/>
      <c r="AL1214" s="5"/>
      <c r="AM1214" s="80"/>
      <c r="AN1214" s="5"/>
      <c r="AO1214" s="80"/>
      <c r="AP1214" s="80"/>
      <c r="AQ1214" s="5"/>
      <c r="AR1214" s="80"/>
      <c r="AS1214" s="5"/>
      <c r="AT1214" s="80"/>
      <c r="AU1214" s="5"/>
      <c r="AV1214" s="80"/>
      <c r="AW1214" s="5"/>
      <c r="AX1214" s="80"/>
      <c r="AY1214" s="5"/>
      <c r="AZ1214" s="80"/>
      <c r="BA1214" s="5"/>
      <c r="BB1214" s="80"/>
      <c r="BC1214" s="80"/>
      <c r="BD1214" s="80"/>
      <c r="BE1214" s="80"/>
      <c r="BF1214" s="80"/>
      <c r="BG1214" s="80"/>
      <c r="BH1214" s="80"/>
      <c r="BI1214" s="80"/>
      <c r="BJ1214" s="80"/>
      <c r="BK1214" s="80"/>
      <c r="BL1214" s="80"/>
      <c r="BM1214" s="80"/>
      <c r="BN1214" s="80"/>
      <c r="BO1214" s="80"/>
      <c r="BP1214" s="80"/>
      <c r="BQ1214" s="80"/>
      <c r="BR1214" s="80"/>
      <c r="BS1214" s="80"/>
      <c r="BT1214" s="80"/>
      <c r="BU1214" s="80"/>
      <c r="BV1214" s="80"/>
      <c r="BW1214" s="80"/>
      <c r="BX1214" s="80"/>
      <c r="BY1214" s="80"/>
      <c r="BZ1214" s="80"/>
      <c r="CE1214" s="5"/>
    </row>
    <row r="1215" spans="2:83" s="6" customFormat="1" x14ac:dyDescent="0.25">
      <c r="B1215" s="77"/>
      <c r="C1215" s="78"/>
      <c r="D1215" s="80"/>
      <c r="E1215" s="80"/>
      <c r="F1215" s="80"/>
      <c r="G1215" s="80"/>
      <c r="H1215" s="80"/>
      <c r="I1215" s="80"/>
      <c r="J1215" s="80"/>
      <c r="K1215" s="5"/>
      <c r="L1215" s="5"/>
      <c r="M1215" s="80"/>
      <c r="N1215" s="5"/>
      <c r="O1215" s="80"/>
      <c r="P1215" s="5"/>
      <c r="Q1215" s="80"/>
      <c r="R1215" s="5"/>
      <c r="S1215" s="80"/>
      <c r="T1215" s="5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5"/>
      <c r="AE1215" s="80"/>
      <c r="AF1215" s="5"/>
      <c r="AG1215" s="80"/>
      <c r="AH1215" s="5"/>
      <c r="AI1215" s="80"/>
      <c r="AJ1215" s="5"/>
      <c r="AK1215" s="80"/>
      <c r="AL1215" s="5"/>
      <c r="AM1215" s="80"/>
      <c r="AN1215" s="5"/>
      <c r="AO1215" s="80"/>
      <c r="AP1215" s="80"/>
      <c r="AQ1215" s="5"/>
      <c r="AR1215" s="80"/>
      <c r="AS1215" s="5"/>
      <c r="AT1215" s="80"/>
      <c r="AU1215" s="5"/>
      <c r="AV1215" s="80"/>
      <c r="AW1215" s="5"/>
      <c r="AX1215" s="80"/>
      <c r="AY1215" s="5"/>
      <c r="AZ1215" s="80"/>
      <c r="BA1215" s="5"/>
      <c r="BB1215" s="80"/>
      <c r="BC1215" s="80"/>
      <c r="BD1215" s="80"/>
      <c r="BE1215" s="80"/>
      <c r="BF1215" s="80"/>
      <c r="BG1215" s="80"/>
      <c r="BH1215" s="80"/>
      <c r="BI1215" s="80"/>
      <c r="BJ1215" s="80"/>
      <c r="BK1215" s="80"/>
      <c r="BL1215" s="80"/>
      <c r="BM1215" s="80"/>
      <c r="BN1215" s="80"/>
      <c r="BO1215" s="80"/>
      <c r="BP1215" s="80"/>
      <c r="BQ1215" s="80"/>
      <c r="BR1215" s="80"/>
      <c r="BS1215" s="80"/>
      <c r="BT1215" s="80"/>
      <c r="BU1215" s="80"/>
      <c r="BV1215" s="80"/>
      <c r="BW1215" s="80"/>
      <c r="BX1215" s="80"/>
      <c r="BY1215" s="80"/>
      <c r="BZ1215" s="80"/>
      <c r="CE1215" s="5"/>
    </row>
    <row r="1216" spans="2:83" s="6" customFormat="1" x14ac:dyDescent="0.25">
      <c r="B1216" s="77"/>
      <c r="C1216" s="78"/>
      <c r="D1216" s="80"/>
      <c r="E1216" s="80"/>
      <c r="F1216" s="80"/>
      <c r="G1216" s="80"/>
      <c r="H1216" s="80"/>
      <c r="I1216" s="80"/>
      <c r="J1216" s="80"/>
      <c r="K1216" s="5"/>
      <c r="L1216" s="5"/>
      <c r="M1216" s="80"/>
      <c r="N1216" s="5"/>
      <c r="O1216" s="80"/>
      <c r="P1216" s="5"/>
      <c r="Q1216" s="80"/>
      <c r="R1216" s="5"/>
      <c r="S1216" s="80"/>
      <c r="T1216" s="5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5"/>
      <c r="AE1216" s="80"/>
      <c r="AF1216" s="5"/>
      <c r="AG1216" s="80"/>
      <c r="AH1216" s="5"/>
      <c r="AI1216" s="80"/>
      <c r="AJ1216" s="5"/>
      <c r="AK1216" s="80"/>
      <c r="AL1216" s="5"/>
      <c r="AM1216" s="80"/>
      <c r="AN1216" s="5"/>
      <c r="AO1216" s="80"/>
      <c r="AP1216" s="80"/>
      <c r="AQ1216" s="5"/>
      <c r="AR1216" s="80"/>
      <c r="AS1216" s="5"/>
      <c r="AT1216" s="80"/>
      <c r="AU1216" s="5"/>
      <c r="AV1216" s="80"/>
      <c r="AW1216" s="5"/>
      <c r="AX1216" s="80"/>
      <c r="AY1216" s="5"/>
      <c r="AZ1216" s="80"/>
      <c r="BA1216" s="5"/>
      <c r="BB1216" s="80"/>
      <c r="BC1216" s="80"/>
      <c r="BD1216" s="80"/>
      <c r="BE1216" s="80"/>
      <c r="BF1216" s="80"/>
      <c r="BG1216" s="80"/>
      <c r="BH1216" s="80"/>
      <c r="BI1216" s="80"/>
      <c r="BJ1216" s="80"/>
      <c r="BK1216" s="80"/>
      <c r="BL1216" s="80"/>
      <c r="BM1216" s="80"/>
      <c r="BN1216" s="80"/>
      <c r="BO1216" s="80"/>
      <c r="BP1216" s="80"/>
      <c r="BQ1216" s="80"/>
      <c r="BR1216" s="80"/>
      <c r="BS1216" s="80"/>
      <c r="BT1216" s="80"/>
      <c r="BU1216" s="80"/>
      <c r="BV1216" s="80"/>
      <c r="BW1216" s="80"/>
      <c r="BX1216" s="80"/>
      <c r="BY1216" s="80"/>
      <c r="BZ1216" s="80"/>
      <c r="CE1216" s="5"/>
    </row>
    <row r="1217" spans="2:83" s="6" customFormat="1" x14ac:dyDescent="0.25">
      <c r="B1217" s="77"/>
      <c r="C1217" s="78"/>
      <c r="D1217" s="80"/>
      <c r="E1217" s="80"/>
      <c r="F1217" s="80"/>
      <c r="G1217" s="80"/>
      <c r="H1217" s="80"/>
      <c r="I1217" s="80"/>
      <c r="J1217" s="80"/>
      <c r="K1217" s="5"/>
      <c r="L1217" s="5"/>
      <c r="M1217" s="80"/>
      <c r="N1217" s="5"/>
      <c r="O1217" s="80"/>
      <c r="P1217" s="5"/>
      <c r="Q1217" s="80"/>
      <c r="R1217" s="5"/>
      <c r="S1217" s="80"/>
      <c r="T1217" s="5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5"/>
      <c r="AE1217" s="80"/>
      <c r="AF1217" s="5"/>
      <c r="AG1217" s="80"/>
      <c r="AH1217" s="5"/>
      <c r="AI1217" s="80"/>
      <c r="AJ1217" s="5"/>
      <c r="AK1217" s="80"/>
      <c r="AL1217" s="5"/>
      <c r="AM1217" s="80"/>
      <c r="AN1217" s="5"/>
      <c r="AO1217" s="80"/>
      <c r="AP1217" s="80"/>
      <c r="AQ1217" s="5"/>
      <c r="AR1217" s="80"/>
      <c r="AS1217" s="5"/>
      <c r="AT1217" s="80"/>
      <c r="AU1217" s="5"/>
      <c r="AV1217" s="80"/>
      <c r="AW1217" s="5"/>
      <c r="AX1217" s="80"/>
      <c r="AY1217" s="5"/>
      <c r="AZ1217" s="80"/>
      <c r="BA1217" s="5"/>
      <c r="BB1217" s="80"/>
      <c r="BC1217" s="80"/>
      <c r="BD1217" s="80"/>
      <c r="BE1217" s="80"/>
      <c r="BF1217" s="80"/>
      <c r="BG1217" s="80"/>
      <c r="BH1217" s="80"/>
      <c r="BI1217" s="80"/>
      <c r="BJ1217" s="80"/>
      <c r="BK1217" s="80"/>
      <c r="BL1217" s="80"/>
      <c r="BM1217" s="80"/>
      <c r="BN1217" s="80"/>
      <c r="BO1217" s="80"/>
      <c r="BP1217" s="80"/>
      <c r="BQ1217" s="80"/>
      <c r="BR1217" s="80"/>
      <c r="BS1217" s="80"/>
      <c r="BT1217" s="80"/>
      <c r="BU1217" s="80"/>
      <c r="BV1217" s="80"/>
      <c r="BW1217" s="80"/>
      <c r="BX1217" s="80"/>
      <c r="BY1217" s="80"/>
      <c r="BZ1217" s="80"/>
      <c r="CE1217" s="5"/>
    </row>
    <row r="1218" spans="2:83" s="6" customFormat="1" x14ac:dyDescent="0.25">
      <c r="B1218" s="77"/>
      <c r="C1218" s="78"/>
      <c r="D1218" s="80"/>
      <c r="E1218" s="80"/>
      <c r="F1218" s="80"/>
      <c r="G1218" s="80"/>
      <c r="H1218" s="80"/>
      <c r="I1218" s="80"/>
      <c r="J1218" s="80"/>
      <c r="K1218" s="5"/>
      <c r="L1218" s="5"/>
      <c r="M1218" s="80"/>
      <c r="N1218" s="5"/>
      <c r="O1218" s="80"/>
      <c r="P1218" s="5"/>
      <c r="Q1218" s="80"/>
      <c r="R1218" s="5"/>
      <c r="S1218" s="80"/>
      <c r="T1218" s="5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5"/>
      <c r="AE1218" s="80"/>
      <c r="AF1218" s="5"/>
      <c r="AG1218" s="80"/>
      <c r="AH1218" s="5"/>
      <c r="AI1218" s="80"/>
      <c r="AJ1218" s="5"/>
      <c r="AK1218" s="80"/>
      <c r="AL1218" s="5"/>
      <c r="AM1218" s="80"/>
      <c r="AN1218" s="5"/>
      <c r="AO1218" s="80"/>
      <c r="AP1218" s="80"/>
      <c r="AQ1218" s="5"/>
      <c r="AR1218" s="80"/>
      <c r="AS1218" s="5"/>
      <c r="AT1218" s="80"/>
      <c r="AU1218" s="5"/>
      <c r="AV1218" s="80"/>
      <c r="AW1218" s="5"/>
      <c r="AX1218" s="80"/>
      <c r="AY1218" s="5"/>
      <c r="AZ1218" s="80"/>
      <c r="BA1218" s="5"/>
      <c r="BB1218" s="80"/>
      <c r="BC1218" s="80"/>
      <c r="BD1218" s="80"/>
      <c r="BE1218" s="80"/>
      <c r="BF1218" s="80"/>
      <c r="BG1218" s="80"/>
      <c r="BH1218" s="80"/>
      <c r="BI1218" s="80"/>
      <c r="BJ1218" s="80"/>
      <c r="BK1218" s="80"/>
      <c r="BL1218" s="80"/>
      <c r="BM1218" s="80"/>
      <c r="BN1218" s="80"/>
      <c r="BO1218" s="80"/>
      <c r="BP1218" s="80"/>
      <c r="BQ1218" s="80"/>
      <c r="BR1218" s="80"/>
      <c r="BS1218" s="80"/>
      <c r="BT1218" s="80"/>
      <c r="BU1218" s="80"/>
      <c r="BV1218" s="80"/>
      <c r="BW1218" s="80"/>
      <c r="BX1218" s="80"/>
      <c r="BY1218" s="80"/>
      <c r="BZ1218" s="80"/>
      <c r="CE1218" s="5"/>
    </row>
    <row r="1219" spans="2:83" s="6" customFormat="1" x14ac:dyDescent="0.25">
      <c r="B1219" s="77"/>
      <c r="C1219" s="78"/>
      <c r="D1219" s="80"/>
      <c r="E1219" s="80"/>
      <c r="F1219" s="80"/>
      <c r="G1219" s="80"/>
      <c r="H1219" s="80"/>
      <c r="I1219" s="80"/>
      <c r="J1219" s="80"/>
      <c r="K1219" s="5"/>
      <c r="L1219" s="5"/>
      <c r="M1219" s="80"/>
      <c r="N1219" s="5"/>
      <c r="O1219" s="80"/>
      <c r="P1219" s="5"/>
      <c r="Q1219" s="80"/>
      <c r="R1219" s="5"/>
      <c r="S1219" s="80"/>
      <c r="T1219" s="5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5"/>
      <c r="AE1219" s="80"/>
      <c r="AF1219" s="5"/>
      <c r="AG1219" s="80"/>
      <c r="AH1219" s="5"/>
      <c r="AI1219" s="80"/>
      <c r="AJ1219" s="5"/>
      <c r="AK1219" s="80"/>
      <c r="AL1219" s="5"/>
      <c r="AM1219" s="80"/>
      <c r="AN1219" s="5"/>
      <c r="AO1219" s="80"/>
      <c r="AP1219" s="80"/>
      <c r="AQ1219" s="5"/>
      <c r="AR1219" s="80"/>
      <c r="AS1219" s="5"/>
      <c r="AT1219" s="80"/>
      <c r="AU1219" s="5"/>
      <c r="AV1219" s="80"/>
      <c r="AW1219" s="5"/>
      <c r="AX1219" s="80"/>
      <c r="AY1219" s="5"/>
      <c r="AZ1219" s="80"/>
      <c r="BA1219" s="5"/>
      <c r="BB1219" s="80"/>
      <c r="BC1219" s="80"/>
      <c r="BD1219" s="80"/>
      <c r="BE1219" s="80"/>
      <c r="BF1219" s="80"/>
      <c r="BG1219" s="80"/>
      <c r="BH1219" s="80"/>
      <c r="BI1219" s="80"/>
      <c r="BJ1219" s="80"/>
      <c r="BK1219" s="80"/>
      <c r="BL1219" s="80"/>
      <c r="BM1219" s="80"/>
      <c r="BN1219" s="80"/>
      <c r="BO1219" s="80"/>
      <c r="BP1219" s="80"/>
      <c r="BQ1219" s="80"/>
      <c r="BR1219" s="80"/>
      <c r="BS1219" s="80"/>
      <c r="BT1219" s="80"/>
      <c r="BU1219" s="80"/>
      <c r="BV1219" s="80"/>
      <c r="BW1219" s="80"/>
      <c r="BX1219" s="80"/>
      <c r="BY1219" s="80"/>
      <c r="BZ1219" s="80"/>
      <c r="CE1219" s="5"/>
    </row>
    <row r="1220" spans="2:83" s="6" customFormat="1" x14ac:dyDescent="0.25">
      <c r="B1220" s="77"/>
      <c r="C1220" s="78"/>
      <c r="D1220" s="80"/>
      <c r="E1220" s="80"/>
      <c r="F1220" s="80"/>
      <c r="G1220" s="80"/>
      <c r="H1220" s="80"/>
      <c r="I1220" s="80"/>
      <c r="J1220" s="80"/>
      <c r="K1220" s="5"/>
      <c r="L1220" s="5"/>
      <c r="M1220" s="80"/>
      <c r="N1220" s="5"/>
      <c r="O1220" s="80"/>
      <c r="P1220" s="5"/>
      <c r="Q1220" s="80"/>
      <c r="R1220" s="5"/>
      <c r="S1220" s="80"/>
      <c r="T1220" s="5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5"/>
      <c r="AE1220" s="80"/>
      <c r="AF1220" s="5"/>
      <c r="AG1220" s="80"/>
      <c r="AH1220" s="5"/>
      <c r="AI1220" s="80"/>
      <c r="AJ1220" s="5"/>
      <c r="AK1220" s="80"/>
      <c r="AL1220" s="5"/>
      <c r="AM1220" s="80"/>
      <c r="AN1220" s="5"/>
      <c r="AO1220" s="80"/>
      <c r="AP1220" s="80"/>
      <c r="AQ1220" s="5"/>
      <c r="AR1220" s="80"/>
      <c r="AS1220" s="5"/>
      <c r="AT1220" s="80"/>
      <c r="AU1220" s="5"/>
      <c r="AV1220" s="80"/>
      <c r="AW1220" s="5"/>
      <c r="AX1220" s="80"/>
      <c r="AY1220" s="5"/>
      <c r="AZ1220" s="80"/>
      <c r="BA1220" s="5"/>
      <c r="BB1220" s="80"/>
      <c r="BC1220" s="80"/>
      <c r="BD1220" s="80"/>
      <c r="BE1220" s="80"/>
      <c r="BF1220" s="80"/>
      <c r="BG1220" s="80"/>
      <c r="BH1220" s="80"/>
      <c r="BI1220" s="80"/>
      <c r="BJ1220" s="80"/>
      <c r="BK1220" s="80"/>
      <c r="BL1220" s="80"/>
      <c r="BM1220" s="80"/>
      <c r="BN1220" s="80"/>
      <c r="BO1220" s="80"/>
      <c r="BP1220" s="80"/>
      <c r="BQ1220" s="80"/>
      <c r="BR1220" s="80"/>
      <c r="BS1220" s="80"/>
      <c r="BT1220" s="80"/>
      <c r="BU1220" s="80"/>
      <c r="BV1220" s="80"/>
      <c r="BW1220" s="80"/>
      <c r="BX1220" s="80"/>
      <c r="BY1220" s="80"/>
      <c r="BZ1220" s="80"/>
      <c r="CE1220" s="5"/>
    </row>
    <row r="1221" spans="2:83" s="6" customFormat="1" x14ac:dyDescent="0.25">
      <c r="B1221" s="77"/>
      <c r="C1221" s="78"/>
      <c r="D1221" s="80"/>
      <c r="E1221" s="80"/>
      <c r="F1221" s="80"/>
      <c r="G1221" s="80"/>
      <c r="H1221" s="80"/>
      <c r="I1221" s="80"/>
      <c r="J1221" s="80"/>
      <c r="K1221" s="5"/>
      <c r="L1221" s="5"/>
      <c r="M1221" s="80"/>
      <c r="N1221" s="5"/>
      <c r="O1221" s="80"/>
      <c r="P1221" s="5"/>
      <c r="Q1221" s="80"/>
      <c r="R1221" s="5"/>
      <c r="S1221" s="80"/>
      <c r="T1221" s="5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5"/>
      <c r="AE1221" s="80"/>
      <c r="AF1221" s="5"/>
      <c r="AG1221" s="80"/>
      <c r="AH1221" s="5"/>
      <c r="AI1221" s="80"/>
      <c r="AJ1221" s="5"/>
      <c r="AK1221" s="80"/>
      <c r="AL1221" s="5"/>
      <c r="AM1221" s="80"/>
      <c r="AN1221" s="5"/>
      <c r="AO1221" s="80"/>
      <c r="AP1221" s="80"/>
      <c r="AQ1221" s="5"/>
      <c r="AR1221" s="80"/>
      <c r="AS1221" s="5"/>
      <c r="AT1221" s="80"/>
      <c r="AU1221" s="5"/>
      <c r="AV1221" s="80"/>
      <c r="AW1221" s="5"/>
      <c r="AX1221" s="80"/>
      <c r="AY1221" s="5"/>
      <c r="AZ1221" s="80"/>
      <c r="BA1221" s="5"/>
      <c r="BB1221" s="80"/>
      <c r="BC1221" s="80"/>
      <c r="BD1221" s="80"/>
      <c r="BE1221" s="80"/>
      <c r="BF1221" s="80"/>
      <c r="BG1221" s="80"/>
      <c r="BH1221" s="80"/>
      <c r="BI1221" s="80"/>
      <c r="BJ1221" s="80"/>
      <c r="BK1221" s="80"/>
      <c r="BL1221" s="80"/>
      <c r="BM1221" s="80"/>
      <c r="BN1221" s="80"/>
      <c r="BO1221" s="80"/>
      <c r="BP1221" s="80"/>
      <c r="BQ1221" s="80"/>
      <c r="BR1221" s="80"/>
      <c r="BS1221" s="80"/>
      <c r="BT1221" s="80"/>
      <c r="BU1221" s="80"/>
      <c r="BV1221" s="80"/>
      <c r="BW1221" s="80"/>
      <c r="BX1221" s="80"/>
      <c r="BY1221" s="80"/>
      <c r="BZ1221" s="80"/>
      <c r="CE1221" s="5"/>
    </row>
    <row r="1222" spans="2:83" s="6" customFormat="1" x14ac:dyDescent="0.25">
      <c r="B1222" s="77"/>
      <c r="C1222" s="78"/>
      <c r="D1222" s="80"/>
      <c r="E1222" s="80"/>
      <c r="F1222" s="80"/>
      <c r="G1222" s="80"/>
      <c r="H1222" s="80"/>
      <c r="I1222" s="80"/>
      <c r="J1222" s="80"/>
      <c r="K1222" s="5"/>
      <c r="L1222" s="5"/>
      <c r="M1222" s="80"/>
      <c r="N1222" s="5"/>
      <c r="O1222" s="80"/>
      <c r="P1222" s="5"/>
      <c r="Q1222" s="80"/>
      <c r="R1222" s="5"/>
      <c r="S1222" s="80"/>
      <c r="T1222" s="5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5"/>
      <c r="AE1222" s="80"/>
      <c r="AF1222" s="5"/>
      <c r="AG1222" s="80"/>
      <c r="AH1222" s="5"/>
      <c r="AI1222" s="80"/>
      <c r="AJ1222" s="5"/>
      <c r="AK1222" s="80"/>
      <c r="AL1222" s="5"/>
      <c r="AM1222" s="80"/>
      <c r="AN1222" s="5"/>
      <c r="AO1222" s="80"/>
      <c r="AP1222" s="80"/>
      <c r="AQ1222" s="5"/>
      <c r="AR1222" s="80"/>
      <c r="AS1222" s="5"/>
      <c r="AT1222" s="80"/>
      <c r="AU1222" s="5"/>
      <c r="AV1222" s="80"/>
      <c r="AW1222" s="5"/>
      <c r="AX1222" s="80"/>
      <c r="AY1222" s="5"/>
      <c r="AZ1222" s="80"/>
      <c r="BA1222" s="5"/>
      <c r="BB1222" s="80"/>
      <c r="BC1222" s="80"/>
      <c r="BD1222" s="80"/>
      <c r="BE1222" s="80"/>
      <c r="BF1222" s="80"/>
      <c r="BG1222" s="80"/>
      <c r="BH1222" s="80"/>
      <c r="BI1222" s="80"/>
      <c r="BJ1222" s="80"/>
      <c r="BK1222" s="80"/>
      <c r="BL1222" s="80"/>
      <c r="BM1222" s="80"/>
      <c r="BN1222" s="80"/>
      <c r="BO1222" s="80"/>
      <c r="BP1222" s="80"/>
      <c r="BQ1222" s="80"/>
      <c r="BR1222" s="80"/>
      <c r="BS1222" s="80"/>
      <c r="BT1222" s="80"/>
      <c r="BU1222" s="80"/>
      <c r="BV1222" s="80"/>
      <c r="BW1222" s="80"/>
      <c r="BX1222" s="80"/>
      <c r="BY1222" s="80"/>
      <c r="BZ1222" s="80"/>
      <c r="CE1222" s="5"/>
    </row>
    <row r="1223" spans="2:83" s="6" customFormat="1" x14ac:dyDescent="0.25">
      <c r="B1223" s="77"/>
      <c r="C1223" s="78"/>
      <c r="D1223" s="80"/>
      <c r="E1223" s="80"/>
      <c r="F1223" s="80"/>
      <c r="G1223" s="80"/>
      <c r="H1223" s="80"/>
      <c r="I1223" s="80"/>
      <c r="J1223" s="80"/>
      <c r="K1223" s="5"/>
      <c r="L1223" s="5"/>
      <c r="M1223" s="80"/>
      <c r="N1223" s="5"/>
      <c r="O1223" s="80"/>
      <c r="P1223" s="5"/>
      <c r="Q1223" s="80"/>
      <c r="R1223" s="5"/>
      <c r="S1223" s="80"/>
      <c r="T1223" s="5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5"/>
      <c r="AE1223" s="80"/>
      <c r="AF1223" s="5"/>
      <c r="AG1223" s="80"/>
      <c r="AH1223" s="5"/>
      <c r="AI1223" s="80"/>
      <c r="AJ1223" s="5"/>
      <c r="AK1223" s="80"/>
      <c r="AL1223" s="5"/>
      <c r="AM1223" s="80"/>
      <c r="AN1223" s="5"/>
      <c r="AO1223" s="80"/>
      <c r="AP1223" s="80"/>
      <c r="AQ1223" s="5"/>
      <c r="AR1223" s="80"/>
      <c r="AS1223" s="5"/>
      <c r="AT1223" s="80"/>
      <c r="AU1223" s="5"/>
      <c r="AV1223" s="80"/>
      <c r="AW1223" s="5"/>
      <c r="AX1223" s="80"/>
      <c r="AY1223" s="5"/>
      <c r="AZ1223" s="80"/>
      <c r="BA1223" s="5"/>
      <c r="BB1223" s="80"/>
      <c r="BC1223" s="80"/>
      <c r="BD1223" s="80"/>
      <c r="BE1223" s="80"/>
      <c r="BF1223" s="80"/>
      <c r="BG1223" s="80"/>
      <c r="BH1223" s="80"/>
      <c r="BI1223" s="80"/>
      <c r="BJ1223" s="80"/>
      <c r="BK1223" s="80"/>
      <c r="BL1223" s="80"/>
      <c r="BM1223" s="80"/>
      <c r="BN1223" s="80"/>
      <c r="BO1223" s="80"/>
      <c r="BP1223" s="80"/>
      <c r="BQ1223" s="80"/>
      <c r="BR1223" s="80"/>
      <c r="BS1223" s="80"/>
      <c r="BT1223" s="80"/>
      <c r="BU1223" s="80"/>
      <c r="BV1223" s="80"/>
      <c r="BW1223" s="80"/>
      <c r="BX1223" s="80"/>
      <c r="BY1223" s="80"/>
      <c r="BZ1223" s="80"/>
      <c r="CE1223" s="5"/>
    </row>
    <row r="1224" spans="2:83" s="6" customFormat="1" x14ac:dyDescent="0.25">
      <c r="B1224" s="77"/>
      <c r="C1224" s="78"/>
      <c r="D1224" s="80"/>
      <c r="E1224" s="80"/>
      <c r="F1224" s="80"/>
      <c r="G1224" s="80"/>
      <c r="H1224" s="80"/>
      <c r="I1224" s="80"/>
      <c r="J1224" s="80"/>
      <c r="K1224" s="5"/>
      <c r="L1224" s="5"/>
      <c r="M1224" s="80"/>
      <c r="N1224" s="5"/>
      <c r="O1224" s="80"/>
      <c r="P1224" s="5"/>
      <c r="Q1224" s="80"/>
      <c r="R1224" s="5"/>
      <c r="S1224" s="80"/>
      <c r="T1224" s="5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5"/>
      <c r="AE1224" s="80"/>
      <c r="AF1224" s="5"/>
      <c r="AG1224" s="80"/>
      <c r="AH1224" s="5"/>
      <c r="AI1224" s="80"/>
      <c r="AJ1224" s="5"/>
      <c r="AK1224" s="80"/>
      <c r="AL1224" s="5"/>
      <c r="AM1224" s="80"/>
      <c r="AN1224" s="5"/>
      <c r="AO1224" s="80"/>
      <c r="AP1224" s="80"/>
      <c r="AQ1224" s="5"/>
      <c r="AR1224" s="80"/>
      <c r="AS1224" s="5"/>
      <c r="AT1224" s="80"/>
      <c r="AU1224" s="5"/>
      <c r="AV1224" s="80"/>
      <c r="AW1224" s="5"/>
      <c r="AX1224" s="80"/>
      <c r="AY1224" s="5"/>
      <c r="AZ1224" s="80"/>
      <c r="BA1224" s="5"/>
      <c r="BB1224" s="80"/>
      <c r="BC1224" s="80"/>
      <c r="BD1224" s="80"/>
      <c r="BE1224" s="80"/>
      <c r="BF1224" s="80"/>
      <c r="BG1224" s="80"/>
      <c r="BH1224" s="80"/>
      <c r="BI1224" s="80"/>
      <c r="BJ1224" s="80"/>
      <c r="BK1224" s="80"/>
      <c r="BL1224" s="80"/>
      <c r="BM1224" s="80"/>
      <c r="BN1224" s="80"/>
      <c r="BO1224" s="80"/>
      <c r="BP1224" s="80"/>
      <c r="BQ1224" s="80"/>
      <c r="BR1224" s="80"/>
      <c r="BS1224" s="80"/>
      <c r="BT1224" s="80"/>
      <c r="BU1224" s="80"/>
      <c r="BV1224" s="80"/>
      <c r="BW1224" s="80"/>
      <c r="BX1224" s="80"/>
      <c r="BY1224" s="80"/>
      <c r="BZ1224" s="80"/>
      <c r="CE1224" s="5"/>
    </row>
    <row r="1225" spans="2:83" s="6" customFormat="1" x14ac:dyDescent="0.25">
      <c r="B1225" s="77"/>
      <c r="C1225" s="78"/>
      <c r="D1225" s="80"/>
      <c r="E1225" s="80"/>
      <c r="F1225" s="80"/>
      <c r="G1225" s="80"/>
      <c r="H1225" s="80"/>
      <c r="I1225" s="80"/>
      <c r="J1225" s="80"/>
      <c r="K1225" s="5"/>
      <c r="L1225" s="5"/>
      <c r="M1225" s="80"/>
      <c r="N1225" s="5"/>
      <c r="O1225" s="80"/>
      <c r="P1225" s="5"/>
      <c r="Q1225" s="80"/>
      <c r="R1225" s="5"/>
      <c r="S1225" s="80"/>
      <c r="T1225" s="5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5"/>
      <c r="AE1225" s="80"/>
      <c r="AF1225" s="5"/>
      <c r="AG1225" s="80"/>
      <c r="AH1225" s="5"/>
      <c r="AI1225" s="80"/>
      <c r="AJ1225" s="5"/>
      <c r="AK1225" s="80"/>
      <c r="AL1225" s="5"/>
      <c r="AM1225" s="80"/>
      <c r="AN1225" s="5"/>
      <c r="AO1225" s="80"/>
      <c r="AP1225" s="80"/>
      <c r="AQ1225" s="5"/>
      <c r="AR1225" s="80"/>
      <c r="AS1225" s="5"/>
      <c r="AT1225" s="80"/>
      <c r="AU1225" s="5"/>
      <c r="AV1225" s="80"/>
      <c r="AW1225" s="5"/>
      <c r="AX1225" s="80"/>
      <c r="AY1225" s="5"/>
      <c r="AZ1225" s="80"/>
      <c r="BA1225" s="5"/>
      <c r="BB1225" s="80"/>
      <c r="BC1225" s="80"/>
      <c r="BD1225" s="80"/>
      <c r="BE1225" s="80"/>
      <c r="BF1225" s="80"/>
      <c r="BG1225" s="80"/>
      <c r="BH1225" s="80"/>
      <c r="BI1225" s="80"/>
      <c r="BJ1225" s="80"/>
      <c r="BK1225" s="80"/>
      <c r="BL1225" s="80"/>
      <c r="BM1225" s="80"/>
      <c r="BN1225" s="80"/>
      <c r="BO1225" s="80"/>
      <c r="BP1225" s="80"/>
      <c r="BQ1225" s="80"/>
      <c r="BR1225" s="80"/>
      <c r="BS1225" s="80"/>
      <c r="BT1225" s="80"/>
      <c r="BU1225" s="80"/>
      <c r="BV1225" s="80"/>
      <c r="BW1225" s="80"/>
      <c r="BX1225" s="80"/>
      <c r="BY1225" s="80"/>
      <c r="BZ1225" s="80"/>
      <c r="CE1225" s="5"/>
    </row>
    <row r="1226" spans="2:83" s="6" customFormat="1" x14ac:dyDescent="0.25">
      <c r="B1226" s="77"/>
      <c r="C1226" s="78"/>
      <c r="D1226" s="80"/>
      <c r="E1226" s="80"/>
      <c r="F1226" s="80"/>
      <c r="G1226" s="80"/>
      <c r="H1226" s="80"/>
      <c r="I1226" s="80"/>
      <c r="J1226" s="80"/>
      <c r="K1226" s="5"/>
      <c r="L1226" s="5"/>
      <c r="M1226" s="80"/>
      <c r="N1226" s="5"/>
      <c r="O1226" s="80"/>
      <c r="P1226" s="5"/>
      <c r="Q1226" s="80"/>
      <c r="R1226" s="5"/>
      <c r="S1226" s="80"/>
      <c r="T1226" s="5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5"/>
      <c r="AE1226" s="80"/>
      <c r="AF1226" s="5"/>
      <c r="AG1226" s="80"/>
      <c r="AH1226" s="5"/>
      <c r="AI1226" s="80"/>
      <c r="AJ1226" s="5"/>
      <c r="AK1226" s="80"/>
      <c r="AL1226" s="5"/>
      <c r="AM1226" s="80"/>
      <c r="AN1226" s="5"/>
      <c r="AO1226" s="80"/>
      <c r="AP1226" s="80"/>
      <c r="AQ1226" s="5"/>
      <c r="AR1226" s="80"/>
      <c r="AS1226" s="5"/>
      <c r="AT1226" s="80"/>
      <c r="AU1226" s="5"/>
      <c r="AV1226" s="80"/>
      <c r="AW1226" s="5"/>
      <c r="AX1226" s="80"/>
      <c r="AY1226" s="5"/>
      <c r="AZ1226" s="80"/>
      <c r="BA1226" s="5"/>
      <c r="BB1226" s="80"/>
      <c r="BC1226" s="80"/>
      <c r="BD1226" s="80"/>
      <c r="BE1226" s="80"/>
      <c r="BF1226" s="80"/>
      <c r="BG1226" s="80"/>
      <c r="BH1226" s="80"/>
      <c r="BI1226" s="80"/>
      <c r="BJ1226" s="80"/>
      <c r="BK1226" s="80"/>
      <c r="BL1226" s="80"/>
      <c r="BM1226" s="80"/>
      <c r="BN1226" s="80"/>
      <c r="BO1226" s="80"/>
      <c r="BP1226" s="80"/>
      <c r="BQ1226" s="80"/>
      <c r="BR1226" s="80"/>
      <c r="BS1226" s="80"/>
      <c r="BT1226" s="80"/>
      <c r="BU1226" s="80"/>
      <c r="BV1226" s="80"/>
      <c r="BW1226" s="80"/>
      <c r="BX1226" s="80"/>
      <c r="BY1226" s="80"/>
      <c r="BZ1226" s="80"/>
      <c r="CE1226" s="5"/>
    </row>
    <row r="1227" spans="2:83" s="6" customFormat="1" x14ac:dyDescent="0.25">
      <c r="B1227" s="77"/>
      <c r="C1227" s="78"/>
      <c r="D1227" s="80"/>
      <c r="E1227" s="80"/>
      <c r="F1227" s="80"/>
      <c r="G1227" s="80"/>
      <c r="H1227" s="80"/>
      <c r="I1227" s="80"/>
      <c r="J1227" s="80"/>
      <c r="K1227" s="5"/>
      <c r="L1227" s="5"/>
      <c r="M1227" s="80"/>
      <c r="N1227" s="5"/>
      <c r="O1227" s="80"/>
      <c r="P1227" s="5"/>
      <c r="Q1227" s="80"/>
      <c r="R1227" s="5"/>
      <c r="S1227" s="80"/>
      <c r="T1227" s="5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5"/>
      <c r="AE1227" s="80"/>
      <c r="AF1227" s="5"/>
      <c r="AG1227" s="80"/>
      <c r="AH1227" s="5"/>
      <c r="AI1227" s="80"/>
      <c r="AJ1227" s="5"/>
      <c r="AK1227" s="80"/>
      <c r="AL1227" s="5"/>
      <c r="AM1227" s="80"/>
      <c r="AN1227" s="5"/>
      <c r="AO1227" s="80"/>
      <c r="AP1227" s="80"/>
      <c r="AQ1227" s="5"/>
      <c r="AR1227" s="80"/>
      <c r="AS1227" s="5"/>
      <c r="AT1227" s="80"/>
      <c r="AU1227" s="5"/>
      <c r="AV1227" s="80"/>
      <c r="AW1227" s="5"/>
      <c r="AX1227" s="80"/>
      <c r="AY1227" s="5"/>
      <c r="AZ1227" s="80"/>
      <c r="BA1227" s="5"/>
      <c r="BB1227" s="80"/>
      <c r="BC1227" s="80"/>
      <c r="BD1227" s="80"/>
      <c r="BE1227" s="80"/>
      <c r="BF1227" s="80"/>
      <c r="BG1227" s="80"/>
      <c r="BH1227" s="80"/>
      <c r="BI1227" s="80"/>
      <c r="BJ1227" s="80"/>
      <c r="BK1227" s="80"/>
      <c r="BL1227" s="80"/>
      <c r="BM1227" s="80"/>
      <c r="BN1227" s="80"/>
      <c r="BO1227" s="80"/>
      <c r="BP1227" s="80"/>
      <c r="BQ1227" s="80"/>
      <c r="BR1227" s="80"/>
      <c r="BS1227" s="80"/>
      <c r="BT1227" s="80"/>
      <c r="BU1227" s="80"/>
      <c r="BV1227" s="80"/>
      <c r="BW1227" s="80"/>
      <c r="BX1227" s="80"/>
      <c r="BY1227" s="80"/>
      <c r="BZ1227" s="80"/>
      <c r="CE1227" s="5"/>
    </row>
    <row r="1228" spans="2:83" s="6" customFormat="1" x14ac:dyDescent="0.25">
      <c r="B1228" s="77"/>
      <c r="C1228" s="78"/>
      <c r="D1228" s="80"/>
      <c r="E1228" s="80"/>
      <c r="F1228" s="80"/>
      <c r="G1228" s="80"/>
      <c r="H1228" s="80"/>
      <c r="I1228" s="80"/>
      <c r="J1228" s="80"/>
      <c r="K1228" s="5"/>
      <c r="L1228" s="5"/>
      <c r="M1228" s="80"/>
      <c r="N1228" s="5"/>
      <c r="O1228" s="80"/>
      <c r="P1228" s="5"/>
      <c r="Q1228" s="80"/>
      <c r="R1228" s="5"/>
      <c r="S1228" s="80"/>
      <c r="T1228" s="5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5"/>
      <c r="AE1228" s="80"/>
      <c r="AF1228" s="5"/>
      <c r="AG1228" s="80"/>
      <c r="AH1228" s="5"/>
      <c r="AI1228" s="80"/>
      <c r="AJ1228" s="5"/>
      <c r="AK1228" s="80"/>
      <c r="AL1228" s="5"/>
      <c r="AM1228" s="80"/>
      <c r="AN1228" s="5"/>
      <c r="AO1228" s="80"/>
      <c r="AP1228" s="80"/>
      <c r="AQ1228" s="5"/>
      <c r="AR1228" s="80"/>
      <c r="AS1228" s="5"/>
      <c r="AT1228" s="80"/>
      <c r="AU1228" s="5"/>
      <c r="AV1228" s="80"/>
      <c r="AW1228" s="5"/>
      <c r="AX1228" s="80"/>
      <c r="AY1228" s="5"/>
      <c r="AZ1228" s="80"/>
      <c r="BA1228" s="5"/>
      <c r="BB1228" s="80"/>
      <c r="BC1228" s="80"/>
      <c r="BD1228" s="80"/>
      <c r="BE1228" s="80"/>
      <c r="BF1228" s="80"/>
      <c r="BG1228" s="80"/>
      <c r="BH1228" s="80"/>
      <c r="BI1228" s="80"/>
      <c r="BJ1228" s="80"/>
      <c r="BK1228" s="80"/>
      <c r="BL1228" s="80"/>
      <c r="BM1228" s="80"/>
      <c r="BN1228" s="80"/>
      <c r="BO1228" s="80"/>
      <c r="BP1228" s="80"/>
      <c r="BQ1228" s="80"/>
      <c r="BR1228" s="80"/>
      <c r="BS1228" s="80"/>
      <c r="BT1228" s="80"/>
      <c r="BU1228" s="80"/>
      <c r="BV1228" s="80"/>
      <c r="BW1228" s="80"/>
      <c r="BX1228" s="80"/>
      <c r="BY1228" s="80"/>
      <c r="BZ1228" s="80"/>
      <c r="CE1228" s="5"/>
    </row>
    <row r="1229" spans="2:83" s="6" customFormat="1" x14ac:dyDescent="0.25">
      <c r="B1229" s="77"/>
      <c r="C1229" s="78"/>
      <c r="D1229" s="80"/>
      <c r="E1229" s="80"/>
      <c r="F1229" s="80"/>
      <c r="G1229" s="80"/>
      <c r="H1229" s="80"/>
      <c r="I1229" s="80"/>
      <c r="J1229" s="80"/>
      <c r="K1229" s="5"/>
      <c r="L1229" s="5"/>
      <c r="M1229" s="80"/>
      <c r="N1229" s="5"/>
      <c r="O1229" s="80"/>
      <c r="P1229" s="5"/>
      <c r="Q1229" s="80"/>
      <c r="R1229" s="5"/>
      <c r="S1229" s="80"/>
      <c r="T1229" s="5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5"/>
      <c r="AE1229" s="80"/>
      <c r="AF1229" s="5"/>
      <c r="AG1229" s="80"/>
      <c r="AH1229" s="5"/>
      <c r="AI1229" s="80"/>
      <c r="AJ1229" s="5"/>
      <c r="AK1229" s="80"/>
      <c r="AL1229" s="5"/>
      <c r="AM1229" s="80"/>
      <c r="AN1229" s="5"/>
      <c r="AO1229" s="80"/>
      <c r="AP1229" s="80"/>
      <c r="AQ1229" s="5"/>
      <c r="AR1229" s="80"/>
      <c r="AS1229" s="5"/>
      <c r="AT1229" s="80"/>
      <c r="AU1229" s="5"/>
      <c r="AV1229" s="80"/>
      <c r="AW1229" s="5"/>
      <c r="AX1229" s="80"/>
      <c r="AY1229" s="5"/>
      <c r="AZ1229" s="80"/>
      <c r="BA1229" s="5"/>
      <c r="BB1229" s="80"/>
      <c r="BC1229" s="80"/>
      <c r="BD1229" s="80"/>
      <c r="BE1229" s="80"/>
      <c r="BF1229" s="80"/>
      <c r="BG1229" s="80"/>
      <c r="BH1229" s="80"/>
      <c r="BI1229" s="80"/>
      <c r="BJ1229" s="80"/>
      <c r="BK1229" s="80"/>
      <c r="BL1229" s="80"/>
      <c r="BM1229" s="80"/>
      <c r="BN1229" s="80"/>
      <c r="BO1229" s="80"/>
      <c r="BP1229" s="80"/>
      <c r="BQ1229" s="80"/>
      <c r="BR1229" s="80"/>
      <c r="BS1229" s="80"/>
      <c r="BT1229" s="80"/>
      <c r="BU1229" s="80"/>
      <c r="BV1229" s="80"/>
      <c r="BW1229" s="80"/>
      <c r="BX1229" s="80"/>
      <c r="BY1229" s="80"/>
      <c r="BZ1229" s="80"/>
      <c r="CE1229" s="5"/>
    </row>
    <row r="1230" spans="2:83" s="6" customFormat="1" x14ac:dyDescent="0.25">
      <c r="B1230" s="77"/>
      <c r="C1230" s="78"/>
      <c r="D1230" s="80"/>
      <c r="E1230" s="80"/>
      <c r="F1230" s="80"/>
      <c r="G1230" s="80"/>
      <c r="H1230" s="80"/>
      <c r="I1230" s="80"/>
      <c r="J1230" s="80"/>
      <c r="K1230" s="5"/>
      <c r="L1230" s="5"/>
      <c r="M1230" s="80"/>
      <c r="N1230" s="5"/>
      <c r="O1230" s="80"/>
      <c r="P1230" s="5"/>
      <c r="Q1230" s="80"/>
      <c r="R1230" s="5"/>
      <c r="S1230" s="80"/>
      <c r="T1230" s="5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5"/>
      <c r="AE1230" s="80"/>
      <c r="AF1230" s="5"/>
      <c r="AG1230" s="80"/>
      <c r="AH1230" s="5"/>
      <c r="AI1230" s="80"/>
      <c r="AJ1230" s="5"/>
      <c r="AK1230" s="80"/>
      <c r="AL1230" s="5"/>
      <c r="AM1230" s="80"/>
      <c r="AN1230" s="5"/>
      <c r="AO1230" s="80"/>
      <c r="AP1230" s="80"/>
      <c r="AQ1230" s="5"/>
      <c r="AR1230" s="80"/>
      <c r="AS1230" s="5"/>
      <c r="AT1230" s="80"/>
      <c r="AU1230" s="5"/>
      <c r="AV1230" s="80"/>
      <c r="AW1230" s="5"/>
      <c r="AX1230" s="80"/>
      <c r="AY1230" s="5"/>
      <c r="AZ1230" s="80"/>
      <c r="BA1230" s="5"/>
      <c r="BB1230" s="80"/>
      <c r="BC1230" s="80"/>
      <c r="BD1230" s="80"/>
      <c r="BE1230" s="80"/>
      <c r="BF1230" s="80"/>
      <c r="BG1230" s="80"/>
      <c r="BH1230" s="80"/>
      <c r="BI1230" s="80"/>
      <c r="BJ1230" s="80"/>
      <c r="BK1230" s="80"/>
      <c r="BL1230" s="80"/>
      <c r="BM1230" s="80"/>
      <c r="BN1230" s="80"/>
      <c r="BO1230" s="80"/>
      <c r="BP1230" s="80"/>
      <c r="BQ1230" s="80"/>
      <c r="BR1230" s="80"/>
      <c r="BS1230" s="80"/>
      <c r="BT1230" s="80"/>
      <c r="BU1230" s="80"/>
      <c r="BV1230" s="80"/>
      <c r="BW1230" s="80"/>
      <c r="BX1230" s="80"/>
      <c r="BY1230" s="80"/>
      <c r="BZ1230" s="80"/>
      <c r="CE1230" s="5"/>
    </row>
    <row r="1231" spans="2:83" s="6" customFormat="1" x14ac:dyDescent="0.25">
      <c r="B1231" s="77"/>
      <c r="C1231" s="78"/>
      <c r="D1231" s="80"/>
      <c r="E1231" s="80"/>
      <c r="F1231" s="80"/>
      <c r="G1231" s="80"/>
      <c r="H1231" s="80"/>
      <c r="I1231" s="80"/>
      <c r="J1231" s="80"/>
      <c r="K1231" s="5"/>
      <c r="L1231" s="5"/>
      <c r="M1231" s="80"/>
      <c r="N1231" s="5"/>
      <c r="O1231" s="80"/>
      <c r="P1231" s="5"/>
      <c r="Q1231" s="80"/>
      <c r="R1231" s="5"/>
      <c r="S1231" s="80"/>
      <c r="T1231" s="5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5"/>
      <c r="AE1231" s="80"/>
      <c r="AF1231" s="5"/>
      <c r="AG1231" s="80"/>
      <c r="AH1231" s="5"/>
      <c r="AI1231" s="80"/>
      <c r="AJ1231" s="5"/>
      <c r="AK1231" s="80"/>
      <c r="AL1231" s="5"/>
      <c r="AM1231" s="80"/>
      <c r="AN1231" s="5"/>
      <c r="AO1231" s="80"/>
      <c r="AP1231" s="80"/>
      <c r="AQ1231" s="5"/>
      <c r="AR1231" s="80"/>
      <c r="AS1231" s="5"/>
      <c r="AT1231" s="80"/>
      <c r="AU1231" s="5"/>
      <c r="AV1231" s="80"/>
      <c r="AW1231" s="5"/>
      <c r="AX1231" s="80"/>
      <c r="AY1231" s="5"/>
      <c r="AZ1231" s="80"/>
      <c r="BA1231" s="5"/>
      <c r="BB1231" s="80"/>
      <c r="BC1231" s="80"/>
      <c r="BD1231" s="80"/>
      <c r="BE1231" s="80"/>
      <c r="BF1231" s="80"/>
      <c r="BG1231" s="80"/>
      <c r="BH1231" s="80"/>
      <c r="BI1231" s="80"/>
      <c r="BJ1231" s="80"/>
      <c r="BK1231" s="80"/>
      <c r="BL1231" s="80"/>
      <c r="BM1231" s="80"/>
      <c r="BN1231" s="80"/>
      <c r="BO1231" s="80"/>
      <c r="BP1231" s="80"/>
      <c r="BQ1231" s="80"/>
      <c r="BR1231" s="80"/>
      <c r="BS1231" s="80"/>
      <c r="BT1231" s="80"/>
      <c r="BU1231" s="80"/>
      <c r="BV1231" s="80"/>
      <c r="BW1231" s="80"/>
      <c r="BX1231" s="80"/>
      <c r="BY1231" s="80"/>
      <c r="BZ1231" s="80"/>
      <c r="CE1231" s="5"/>
    </row>
    <row r="1232" spans="2:83" s="6" customFormat="1" x14ac:dyDescent="0.25">
      <c r="B1232" s="77"/>
      <c r="C1232" s="78"/>
      <c r="D1232" s="80"/>
      <c r="E1232" s="80"/>
      <c r="F1232" s="80"/>
      <c r="G1232" s="80"/>
      <c r="H1232" s="80"/>
      <c r="I1232" s="80"/>
      <c r="J1232" s="80"/>
      <c r="K1232" s="5"/>
      <c r="L1232" s="5"/>
      <c r="M1232" s="80"/>
      <c r="N1232" s="5"/>
      <c r="O1232" s="80"/>
      <c r="P1232" s="5"/>
      <c r="Q1232" s="80"/>
      <c r="R1232" s="5"/>
      <c r="S1232" s="80"/>
      <c r="T1232" s="5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5"/>
      <c r="AE1232" s="80"/>
      <c r="AF1232" s="5"/>
      <c r="AG1232" s="80"/>
      <c r="AH1232" s="5"/>
      <c r="AI1232" s="80"/>
      <c r="AJ1232" s="5"/>
      <c r="AK1232" s="80"/>
      <c r="AL1232" s="5"/>
      <c r="AM1232" s="80"/>
      <c r="AN1232" s="5"/>
      <c r="AO1232" s="80"/>
      <c r="AP1232" s="80"/>
      <c r="AQ1232" s="5"/>
      <c r="AR1232" s="80"/>
      <c r="AS1232" s="5"/>
      <c r="AT1232" s="80"/>
      <c r="AU1232" s="5"/>
      <c r="AV1232" s="80"/>
      <c r="AW1232" s="5"/>
      <c r="AX1232" s="80"/>
      <c r="AY1232" s="5"/>
      <c r="AZ1232" s="80"/>
      <c r="BA1232" s="5"/>
      <c r="BB1232" s="80"/>
      <c r="BC1232" s="80"/>
      <c r="BD1232" s="80"/>
      <c r="BE1232" s="80"/>
      <c r="BF1232" s="80"/>
      <c r="BG1232" s="80"/>
      <c r="BH1232" s="80"/>
      <c r="BI1232" s="80"/>
      <c r="BJ1232" s="80"/>
      <c r="BK1232" s="80"/>
      <c r="BL1232" s="80"/>
      <c r="BM1232" s="80"/>
      <c r="BN1232" s="80"/>
      <c r="BO1232" s="80"/>
      <c r="BP1232" s="80"/>
      <c r="BQ1232" s="80"/>
      <c r="BR1232" s="80"/>
      <c r="BS1232" s="80"/>
      <c r="BT1232" s="80"/>
      <c r="BU1232" s="80"/>
      <c r="BV1232" s="80"/>
      <c r="BW1232" s="80"/>
      <c r="BX1232" s="80"/>
      <c r="BY1232" s="80"/>
      <c r="BZ1232" s="80"/>
      <c r="CE1232" s="5"/>
    </row>
    <row r="1233" spans="2:83" s="6" customFormat="1" x14ac:dyDescent="0.25">
      <c r="B1233" s="77"/>
      <c r="C1233" s="78"/>
      <c r="D1233" s="80"/>
      <c r="E1233" s="80"/>
      <c r="F1233" s="80"/>
      <c r="G1233" s="80"/>
      <c r="H1233" s="80"/>
      <c r="I1233" s="80"/>
      <c r="J1233" s="80"/>
      <c r="K1233" s="5"/>
      <c r="L1233" s="5"/>
      <c r="M1233" s="80"/>
      <c r="N1233" s="5"/>
      <c r="O1233" s="80"/>
      <c r="P1233" s="5"/>
      <c r="Q1233" s="80"/>
      <c r="R1233" s="5"/>
      <c r="S1233" s="80"/>
      <c r="T1233" s="5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5"/>
      <c r="AE1233" s="80"/>
      <c r="AF1233" s="5"/>
      <c r="AG1233" s="80"/>
      <c r="AH1233" s="5"/>
      <c r="AI1233" s="80"/>
      <c r="AJ1233" s="5"/>
      <c r="AK1233" s="80"/>
      <c r="AL1233" s="5"/>
      <c r="AM1233" s="80"/>
      <c r="AN1233" s="5"/>
      <c r="AO1233" s="80"/>
      <c r="AP1233" s="80"/>
      <c r="AQ1233" s="5"/>
      <c r="AR1233" s="80"/>
      <c r="AS1233" s="5"/>
      <c r="AT1233" s="80"/>
      <c r="AU1233" s="5"/>
      <c r="AV1233" s="80"/>
      <c r="AW1233" s="5"/>
      <c r="AX1233" s="80"/>
      <c r="AY1233" s="5"/>
      <c r="AZ1233" s="80"/>
      <c r="BA1233" s="5"/>
      <c r="BB1233" s="80"/>
      <c r="BC1233" s="80"/>
      <c r="BD1233" s="80"/>
      <c r="BE1233" s="80"/>
      <c r="BF1233" s="80"/>
      <c r="BG1233" s="80"/>
      <c r="BH1233" s="80"/>
      <c r="BI1233" s="80"/>
      <c r="BJ1233" s="80"/>
      <c r="BK1233" s="80"/>
      <c r="BL1233" s="80"/>
      <c r="BM1233" s="80"/>
      <c r="BN1233" s="80"/>
      <c r="BO1233" s="80"/>
      <c r="BP1233" s="80"/>
      <c r="BQ1233" s="80"/>
      <c r="BR1233" s="80"/>
      <c r="BS1233" s="80"/>
      <c r="BT1233" s="80"/>
      <c r="BU1233" s="80"/>
      <c r="BV1233" s="80"/>
      <c r="BW1233" s="80"/>
      <c r="BX1233" s="80"/>
      <c r="BY1233" s="80"/>
      <c r="BZ1233" s="80"/>
      <c r="CE1233" s="5"/>
    </row>
    <row r="1234" spans="2:83" s="6" customFormat="1" x14ac:dyDescent="0.25">
      <c r="B1234" s="77"/>
      <c r="C1234" s="78"/>
      <c r="D1234" s="80"/>
      <c r="E1234" s="80"/>
      <c r="F1234" s="80"/>
      <c r="G1234" s="80"/>
      <c r="H1234" s="80"/>
      <c r="I1234" s="80"/>
      <c r="J1234" s="80"/>
      <c r="K1234" s="5"/>
      <c r="L1234" s="5"/>
      <c r="M1234" s="80"/>
      <c r="N1234" s="5"/>
      <c r="O1234" s="80"/>
      <c r="P1234" s="5"/>
      <c r="Q1234" s="80"/>
      <c r="R1234" s="5"/>
      <c r="S1234" s="80"/>
      <c r="T1234" s="5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5"/>
      <c r="AE1234" s="80"/>
      <c r="AF1234" s="5"/>
      <c r="AG1234" s="80"/>
      <c r="AH1234" s="5"/>
      <c r="AI1234" s="80"/>
      <c r="AJ1234" s="5"/>
      <c r="AK1234" s="80"/>
      <c r="AL1234" s="5"/>
      <c r="AM1234" s="80"/>
      <c r="AN1234" s="5"/>
      <c r="AO1234" s="80"/>
      <c r="AP1234" s="80"/>
      <c r="AQ1234" s="5"/>
      <c r="AR1234" s="80"/>
      <c r="AS1234" s="5"/>
      <c r="AT1234" s="80"/>
      <c r="AU1234" s="5"/>
      <c r="AV1234" s="80"/>
      <c r="AW1234" s="5"/>
      <c r="AX1234" s="80"/>
      <c r="AY1234" s="5"/>
      <c r="AZ1234" s="80"/>
      <c r="BA1234" s="5"/>
      <c r="BB1234" s="80"/>
      <c r="BC1234" s="80"/>
      <c r="BD1234" s="80"/>
      <c r="BE1234" s="80"/>
      <c r="BF1234" s="80"/>
      <c r="BG1234" s="80"/>
      <c r="BH1234" s="80"/>
      <c r="BI1234" s="80"/>
      <c r="BJ1234" s="80"/>
      <c r="BK1234" s="80"/>
      <c r="BL1234" s="80"/>
      <c r="BM1234" s="80"/>
      <c r="BN1234" s="80"/>
      <c r="BO1234" s="80"/>
      <c r="BP1234" s="80"/>
      <c r="BQ1234" s="80"/>
      <c r="BR1234" s="80"/>
      <c r="BS1234" s="80"/>
      <c r="BT1234" s="80"/>
      <c r="BU1234" s="80"/>
      <c r="BV1234" s="80"/>
      <c r="BW1234" s="80"/>
      <c r="BX1234" s="80"/>
      <c r="BY1234" s="80"/>
      <c r="BZ1234" s="80"/>
      <c r="CE1234" s="5"/>
    </row>
    <row r="1235" spans="2:83" s="6" customFormat="1" x14ac:dyDescent="0.25">
      <c r="B1235" s="77"/>
      <c r="C1235" s="78"/>
      <c r="D1235" s="80"/>
      <c r="E1235" s="80"/>
      <c r="F1235" s="80"/>
      <c r="G1235" s="80"/>
      <c r="H1235" s="80"/>
      <c r="I1235" s="80"/>
      <c r="J1235" s="80"/>
      <c r="K1235" s="5"/>
      <c r="L1235" s="5"/>
      <c r="M1235" s="80"/>
      <c r="N1235" s="5"/>
      <c r="O1235" s="80"/>
      <c r="P1235" s="5"/>
      <c r="Q1235" s="80"/>
      <c r="R1235" s="5"/>
      <c r="S1235" s="80"/>
      <c r="T1235" s="5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5"/>
      <c r="AE1235" s="80"/>
      <c r="AF1235" s="5"/>
      <c r="AG1235" s="80"/>
      <c r="AH1235" s="5"/>
      <c r="AI1235" s="80"/>
      <c r="AJ1235" s="5"/>
      <c r="AK1235" s="80"/>
      <c r="AL1235" s="5"/>
      <c r="AM1235" s="80"/>
      <c r="AN1235" s="5"/>
      <c r="AO1235" s="80"/>
      <c r="AP1235" s="80"/>
      <c r="AQ1235" s="5"/>
      <c r="AR1235" s="80"/>
      <c r="AS1235" s="5"/>
      <c r="AT1235" s="80"/>
      <c r="AU1235" s="5"/>
      <c r="AV1235" s="80"/>
      <c r="AW1235" s="5"/>
      <c r="AX1235" s="80"/>
      <c r="AY1235" s="5"/>
      <c r="AZ1235" s="80"/>
      <c r="BA1235" s="5"/>
      <c r="BB1235" s="80"/>
      <c r="BC1235" s="80"/>
      <c r="BD1235" s="80"/>
      <c r="BE1235" s="80"/>
      <c r="BF1235" s="80"/>
      <c r="BG1235" s="80"/>
      <c r="BH1235" s="80"/>
      <c r="BI1235" s="80"/>
      <c r="BJ1235" s="80"/>
      <c r="BK1235" s="80"/>
      <c r="BL1235" s="80"/>
      <c r="BM1235" s="80"/>
      <c r="BN1235" s="80"/>
      <c r="BO1235" s="80"/>
      <c r="BP1235" s="80"/>
      <c r="BQ1235" s="80"/>
      <c r="BR1235" s="80"/>
      <c r="BS1235" s="80"/>
      <c r="BT1235" s="80"/>
      <c r="BU1235" s="80"/>
      <c r="BV1235" s="80"/>
      <c r="BW1235" s="80"/>
      <c r="BX1235" s="80"/>
      <c r="BY1235" s="80"/>
      <c r="BZ1235" s="80"/>
      <c r="CE1235" s="5"/>
    </row>
    <row r="1236" spans="2:83" s="6" customFormat="1" x14ac:dyDescent="0.25">
      <c r="B1236" s="77"/>
      <c r="C1236" s="78"/>
      <c r="D1236" s="80"/>
      <c r="E1236" s="80"/>
      <c r="F1236" s="80"/>
      <c r="G1236" s="80"/>
      <c r="H1236" s="80"/>
      <c r="I1236" s="80"/>
      <c r="J1236" s="80"/>
      <c r="K1236" s="5"/>
      <c r="L1236" s="5"/>
      <c r="M1236" s="80"/>
      <c r="N1236" s="5"/>
      <c r="O1236" s="80"/>
      <c r="P1236" s="5"/>
      <c r="Q1236" s="80"/>
      <c r="R1236" s="5"/>
      <c r="S1236" s="80"/>
      <c r="T1236" s="5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5"/>
      <c r="AE1236" s="80"/>
      <c r="AF1236" s="5"/>
      <c r="AG1236" s="80"/>
      <c r="AH1236" s="5"/>
      <c r="AI1236" s="80"/>
      <c r="AJ1236" s="5"/>
      <c r="AK1236" s="80"/>
      <c r="AL1236" s="5"/>
      <c r="AM1236" s="80"/>
      <c r="AN1236" s="5"/>
      <c r="AO1236" s="80"/>
      <c r="AP1236" s="80"/>
      <c r="AQ1236" s="5"/>
      <c r="AR1236" s="80"/>
      <c r="AS1236" s="5"/>
      <c r="AT1236" s="80"/>
      <c r="AU1236" s="5"/>
      <c r="AV1236" s="80"/>
      <c r="AW1236" s="5"/>
      <c r="AX1236" s="80"/>
      <c r="AY1236" s="5"/>
      <c r="AZ1236" s="80"/>
      <c r="BA1236" s="5"/>
      <c r="BB1236" s="80"/>
      <c r="BC1236" s="80"/>
      <c r="BD1236" s="80"/>
      <c r="BE1236" s="80"/>
      <c r="BF1236" s="80"/>
      <c r="BG1236" s="80"/>
      <c r="BH1236" s="80"/>
      <c r="BI1236" s="80"/>
      <c r="BJ1236" s="80"/>
      <c r="BK1236" s="80"/>
      <c r="BL1236" s="80"/>
      <c r="BM1236" s="80"/>
      <c r="BN1236" s="80"/>
      <c r="BO1236" s="80"/>
      <c r="BP1236" s="80"/>
      <c r="BQ1236" s="80"/>
      <c r="BR1236" s="80"/>
      <c r="BS1236" s="80"/>
      <c r="BT1236" s="80"/>
      <c r="BU1236" s="80"/>
      <c r="BV1236" s="80"/>
      <c r="BW1236" s="80"/>
      <c r="BX1236" s="80"/>
      <c r="BY1236" s="80"/>
      <c r="BZ1236" s="80"/>
      <c r="CE1236" s="5"/>
    </row>
    <row r="1237" spans="2:83" s="6" customFormat="1" x14ac:dyDescent="0.25">
      <c r="B1237" s="77"/>
      <c r="C1237" s="78"/>
      <c r="D1237" s="80"/>
      <c r="E1237" s="80"/>
      <c r="F1237" s="80"/>
      <c r="G1237" s="80"/>
      <c r="H1237" s="80"/>
      <c r="I1237" s="80"/>
      <c r="J1237" s="80"/>
      <c r="K1237" s="5"/>
      <c r="L1237" s="5"/>
      <c r="M1237" s="80"/>
      <c r="N1237" s="5"/>
      <c r="O1237" s="80"/>
      <c r="P1237" s="5"/>
      <c r="Q1237" s="80"/>
      <c r="R1237" s="5"/>
      <c r="S1237" s="80"/>
      <c r="T1237" s="5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5"/>
      <c r="AE1237" s="80"/>
      <c r="AF1237" s="5"/>
      <c r="AG1237" s="80"/>
      <c r="AH1237" s="5"/>
      <c r="AI1237" s="80"/>
      <c r="AJ1237" s="5"/>
      <c r="AK1237" s="80"/>
      <c r="AL1237" s="5"/>
      <c r="AM1237" s="80"/>
      <c r="AN1237" s="5"/>
      <c r="AO1237" s="80"/>
      <c r="AP1237" s="80"/>
      <c r="AQ1237" s="5"/>
      <c r="AR1237" s="80"/>
      <c r="AS1237" s="5"/>
      <c r="AT1237" s="80"/>
      <c r="AU1237" s="5"/>
      <c r="AV1237" s="80"/>
      <c r="AW1237" s="5"/>
      <c r="AX1237" s="80"/>
      <c r="AY1237" s="5"/>
      <c r="AZ1237" s="80"/>
      <c r="BA1237" s="5"/>
      <c r="BB1237" s="80"/>
      <c r="BC1237" s="80"/>
      <c r="BD1237" s="80"/>
      <c r="BE1237" s="80"/>
      <c r="BF1237" s="80"/>
      <c r="BG1237" s="80"/>
      <c r="BH1237" s="80"/>
      <c r="BI1237" s="80"/>
      <c r="BJ1237" s="80"/>
      <c r="BK1237" s="80"/>
      <c r="BL1237" s="80"/>
      <c r="BM1237" s="80"/>
      <c r="BN1237" s="80"/>
      <c r="BO1237" s="80"/>
      <c r="BP1237" s="80"/>
      <c r="BQ1237" s="80"/>
      <c r="BR1237" s="80"/>
      <c r="BS1237" s="80"/>
      <c r="BT1237" s="80"/>
      <c r="BU1237" s="80"/>
      <c r="BV1237" s="80"/>
      <c r="BW1237" s="80"/>
      <c r="BX1237" s="80"/>
      <c r="BY1237" s="80"/>
      <c r="BZ1237" s="80"/>
      <c r="CE1237" s="5"/>
    </row>
    <row r="1238" spans="2:83" s="6" customFormat="1" x14ac:dyDescent="0.25">
      <c r="B1238" s="77"/>
      <c r="C1238" s="78"/>
      <c r="D1238" s="80"/>
      <c r="E1238" s="80"/>
      <c r="F1238" s="80"/>
      <c r="G1238" s="80"/>
      <c r="H1238" s="80"/>
      <c r="I1238" s="80"/>
      <c r="J1238" s="80"/>
      <c r="K1238" s="5"/>
      <c r="L1238" s="5"/>
      <c r="M1238" s="80"/>
      <c r="N1238" s="5"/>
      <c r="O1238" s="80"/>
      <c r="P1238" s="5"/>
      <c r="Q1238" s="80"/>
      <c r="R1238" s="5"/>
      <c r="S1238" s="80"/>
      <c r="T1238" s="5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5"/>
      <c r="AE1238" s="80"/>
      <c r="AF1238" s="5"/>
      <c r="AG1238" s="80"/>
      <c r="AH1238" s="5"/>
      <c r="AI1238" s="80"/>
      <c r="AJ1238" s="5"/>
      <c r="AK1238" s="80"/>
      <c r="AL1238" s="5"/>
      <c r="AM1238" s="80"/>
      <c r="AN1238" s="5"/>
      <c r="AO1238" s="80"/>
      <c r="AP1238" s="80"/>
      <c r="AQ1238" s="5"/>
      <c r="AR1238" s="80"/>
      <c r="AS1238" s="5"/>
      <c r="AT1238" s="80"/>
      <c r="AU1238" s="5"/>
      <c r="AV1238" s="80"/>
      <c r="AW1238" s="5"/>
      <c r="AX1238" s="80"/>
      <c r="AY1238" s="5"/>
      <c r="AZ1238" s="80"/>
      <c r="BA1238" s="5"/>
      <c r="BB1238" s="80"/>
      <c r="BC1238" s="80"/>
      <c r="BD1238" s="80"/>
      <c r="BE1238" s="80"/>
      <c r="BF1238" s="80"/>
      <c r="BG1238" s="80"/>
      <c r="BH1238" s="80"/>
      <c r="BI1238" s="80"/>
      <c r="BJ1238" s="80"/>
      <c r="BK1238" s="80"/>
      <c r="BL1238" s="80"/>
      <c r="BM1238" s="80"/>
      <c r="BN1238" s="80"/>
      <c r="BO1238" s="80"/>
      <c r="BP1238" s="80"/>
      <c r="BQ1238" s="80"/>
      <c r="BR1238" s="80"/>
      <c r="BS1238" s="80"/>
      <c r="BT1238" s="80"/>
      <c r="BU1238" s="80"/>
      <c r="BV1238" s="80"/>
      <c r="BW1238" s="80"/>
      <c r="BX1238" s="80"/>
      <c r="BY1238" s="80"/>
      <c r="BZ1238" s="80"/>
      <c r="CE1238" s="5"/>
    </row>
    <row r="1239" spans="2:83" s="6" customFormat="1" x14ac:dyDescent="0.25">
      <c r="B1239" s="77"/>
      <c r="C1239" s="78"/>
      <c r="D1239" s="80"/>
      <c r="E1239" s="80"/>
      <c r="F1239" s="80"/>
      <c r="G1239" s="80"/>
      <c r="H1239" s="80"/>
      <c r="I1239" s="80"/>
      <c r="J1239" s="80"/>
      <c r="K1239" s="5"/>
      <c r="L1239" s="5"/>
      <c r="M1239" s="80"/>
      <c r="N1239" s="5"/>
      <c r="O1239" s="80"/>
      <c r="P1239" s="5"/>
      <c r="Q1239" s="80"/>
      <c r="R1239" s="5"/>
      <c r="S1239" s="80"/>
      <c r="T1239" s="5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5"/>
      <c r="AE1239" s="80"/>
      <c r="AF1239" s="5"/>
      <c r="AG1239" s="80"/>
      <c r="AH1239" s="5"/>
      <c r="AI1239" s="80"/>
      <c r="AJ1239" s="5"/>
      <c r="AK1239" s="80"/>
      <c r="AL1239" s="5"/>
      <c r="AM1239" s="80"/>
      <c r="AN1239" s="5"/>
      <c r="AO1239" s="80"/>
      <c r="AP1239" s="80"/>
      <c r="AQ1239" s="5"/>
      <c r="AR1239" s="80"/>
      <c r="AS1239" s="5"/>
      <c r="AT1239" s="80"/>
      <c r="AU1239" s="5"/>
      <c r="AV1239" s="80"/>
      <c r="AW1239" s="5"/>
      <c r="AX1239" s="80"/>
      <c r="AY1239" s="5"/>
      <c r="AZ1239" s="80"/>
      <c r="BA1239" s="5"/>
      <c r="BB1239" s="80"/>
      <c r="BC1239" s="80"/>
      <c r="BD1239" s="80"/>
      <c r="BE1239" s="80"/>
      <c r="BF1239" s="80"/>
      <c r="BG1239" s="80"/>
      <c r="BH1239" s="80"/>
      <c r="BI1239" s="80"/>
      <c r="BJ1239" s="80"/>
      <c r="BK1239" s="80"/>
      <c r="BL1239" s="80"/>
      <c r="BM1239" s="80"/>
      <c r="BN1239" s="80"/>
      <c r="BO1239" s="80"/>
      <c r="BP1239" s="80"/>
      <c r="BQ1239" s="80"/>
      <c r="BR1239" s="80"/>
      <c r="BS1239" s="80"/>
      <c r="BT1239" s="80"/>
      <c r="BU1239" s="80"/>
      <c r="BV1239" s="80"/>
      <c r="BW1239" s="80"/>
      <c r="BX1239" s="80"/>
      <c r="BY1239" s="80"/>
      <c r="BZ1239" s="80"/>
      <c r="CE1239" s="5"/>
    </row>
    <row r="1240" spans="2:83" s="6" customFormat="1" x14ac:dyDescent="0.25">
      <c r="B1240" s="77"/>
      <c r="C1240" s="78"/>
      <c r="D1240" s="80"/>
      <c r="E1240" s="80"/>
      <c r="F1240" s="80"/>
      <c r="G1240" s="80"/>
      <c r="H1240" s="80"/>
      <c r="I1240" s="80"/>
      <c r="J1240" s="80"/>
      <c r="K1240" s="5"/>
      <c r="L1240" s="5"/>
      <c r="M1240" s="80"/>
      <c r="N1240" s="5"/>
      <c r="O1240" s="80"/>
      <c r="P1240" s="5"/>
      <c r="Q1240" s="80"/>
      <c r="R1240" s="5"/>
      <c r="S1240" s="80"/>
      <c r="T1240" s="5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5"/>
      <c r="AE1240" s="80"/>
      <c r="AF1240" s="5"/>
      <c r="AG1240" s="80"/>
      <c r="AH1240" s="5"/>
      <c r="AI1240" s="80"/>
      <c r="AJ1240" s="5"/>
      <c r="AK1240" s="80"/>
      <c r="AL1240" s="5"/>
      <c r="AM1240" s="80"/>
      <c r="AN1240" s="5"/>
      <c r="AO1240" s="80"/>
      <c r="AP1240" s="80"/>
      <c r="AQ1240" s="5"/>
      <c r="AR1240" s="80"/>
      <c r="AS1240" s="5"/>
      <c r="AT1240" s="80"/>
      <c r="AU1240" s="5"/>
      <c r="AV1240" s="80"/>
      <c r="AW1240" s="5"/>
      <c r="AX1240" s="80"/>
      <c r="AY1240" s="5"/>
      <c r="AZ1240" s="80"/>
      <c r="BA1240" s="5"/>
      <c r="BB1240" s="80"/>
      <c r="BC1240" s="80"/>
      <c r="BD1240" s="80"/>
      <c r="BE1240" s="80"/>
      <c r="BF1240" s="80"/>
      <c r="BG1240" s="80"/>
      <c r="BH1240" s="80"/>
      <c r="BI1240" s="80"/>
      <c r="BJ1240" s="80"/>
      <c r="BK1240" s="80"/>
      <c r="BL1240" s="80"/>
      <c r="BM1240" s="80"/>
      <c r="BN1240" s="80"/>
      <c r="BO1240" s="80"/>
      <c r="BP1240" s="80"/>
      <c r="BQ1240" s="80"/>
      <c r="BR1240" s="80"/>
      <c r="BS1240" s="80"/>
      <c r="BT1240" s="80"/>
      <c r="BU1240" s="80"/>
      <c r="BV1240" s="80"/>
      <c r="BW1240" s="80"/>
      <c r="BX1240" s="80"/>
      <c r="BY1240" s="80"/>
      <c r="BZ1240" s="80"/>
      <c r="CE1240" s="5"/>
    </row>
    <row r="1241" spans="2:83" s="6" customFormat="1" x14ac:dyDescent="0.25">
      <c r="B1241" s="77"/>
      <c r="C1241" s="78"/>
      <c r="D1241" s="80"/>
      <c r="E1241" s="80"/>
      <c r="F1241" s="80"/>
      <c r="G1241" s="80"/>
      <c r="H1241" s="80"/>
      <c r="I1241" s="80"/>
      <c r="J1241" s="80"/>
      <c r="K1241" s="5"/>
      <c r="L1241" s="5"/>
      <c r="M1241" s="80"/>
      <c r="N1241" s="5"/>
      <c r="O1241" s="80"/>
      <c r="P1241" s="5"/>
      <c r="Q1241" s="80"/>
      <c r="R1241" s="5"/>
      <c r="S1241" s="80"/>
      <c r="T1241" s="5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5"/>
      <c r="AE1241" s="80"/>
      <c r="AF1241" s="5"/>
      <c r="AG1241" s="80"/>
      <c r="AH1241" s="5"/>
      <c r="AI1241" s="80"/>
      <c r="AJ1241" s="5"/>
      <c r="AK1241" s="80"/>
      <c r="AL1241" s="5"/>
      <c r="AM1241" s="80"/>
      <c r="AN1241" s="5"/>
      <c r="AO1241" s="80"/>
      <c r="AP1241" s="80"/>
      <c r="AQ1241" s="5"/>
      <c r="AR1241" s="80"/>
      <c r="AS1241" s="5"/>
      <c r="AT1241" s="80"/>
      <c r="AU1241" s="5"/>
      <c r="AV1241" s="80"/>
      <c r="AW1241" s="5"/>
      <c r="AX1241" s="80"/>
      <c r="AY1241" s="5"/>
      <c r="AZ1241" s="80"/>
      <c r="BA1241" s="5"/>
      <c r="BB1241" s="80"/>
      <c r="BC1241" s="80"/>
      <c r="BD1241" s="80"/>
      <c r="BE1241" s="80"/>
      <c r="BF1241" s="80"/>
      <c r="BG1241" s="80"/>
      <c r="BH1241" s="80"/>
      <c r="BI1241" s="80"/>
      <c r="BJ1241" s="80"/>
      <c r="BK1241" s="80"/>
      <c r="BL1241" s="80"/>
      <c r="BM1241" s="80"/>
      <c r="BN1241" s="80"/>
      <c r="BO1241" s="80"/>
      <c r="BP1241" s="80"/>
      <c r="BQ1241" s="80"/>
      <c r="BR1241" s="80"/>
      <c r="BS1241" s="80"/>
      <c r="BT1241" s="80"/>
      <c r="BU1241" s="80"/>
      <c r="BV1241" s="80"/>
      <c r="BW1241" s="80"/>
      <c r="BX1241" s="80"/>
      <c r="BY1241" s="80"/>
      <c r="BZ1241" s="80"/>
      <c r="CE1241" s="5"/>
    </row>
    <row r="1242" spans="2:83" s="6" customFormat="1" x14ac:dyDescent="0.25">
      <c r="B1242" s="77"/>
      <c r="C1242" s="78"/>
      <c r="D1242" s="80"/>
      <c r="E1242" s="80"/>
      <c r="F1242" s="80"/>
      <c r="G1242" s="80"/>
      <c r="H1242" s="80"/>
      <c r="I1242" s="80"/>
      <c r="J1242" s="80"/>
      <c r="K1242" s="5"/>
      <c r="L1242" s="5"/>
      <c r="M1242" s="80"/>
      <c r="N1242" s="5"/>
      <c r="O1242" s="80"/>
      <c r="P1242" s="5"/>
      <c r="Q1242" s="80"/>
      <c r="R1242" s="5"/>
      <c r="S1242" s="80"/>
      <c r="T1242" s="5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5"/>
      <c r="AE1242" s="80"/>
      <c r="AF1242" s="5"/>
      <c r="AG1242" s="80"/>
      <c r="AH1242" s="5"/>
      <c r="AI1242" s="80"/>
      <c r="AJ1242" s="5"/>
      <c r="AK1242" s="80"/>
      <c r="AL1242" s="5"/>
      <c r="AM1242" s="80"/>
      <c r="AN1242" s="5"/>
      <c r="AO1242" s="80"/>
      <c r="AP1242" s="80"/>
      <c r="AQ1242" s="5"/>
      <c r="AR1242" s="80"/>
      <c r="AS1242" s="5"/>
      <c r="AT1242" s="80"/>
      <c r="AU1242" s="5"/>
      <c r="AV1242" s="80"/>
      <c r="AW1242" s="5"/>
      <c r="AX1242" s="80"/>
      <c r="AY1242" s="5"/>
      <c r="AZ1242" s="80"/>
      <c r="BA1242" s="5"/>
      <c r="BB1242" s="80"/>
      <c r="BC1242" s="80"/>
      <c r="BD1242" s="80"/>
      <c r="BE1242" s="80"/>
      <c r="BF1242" s="80"/>
      <c r="BG1242" s="80"/>
      <c r="BH1242" s="80"/>
      <c r="BI1242" s="80"/>
      <c r="BJ1242" s="80"/>
      <c r="BK1242" s="80"/>
      <c r="BL1242" s="80"/>
      <c r="BM1242" s="80"/>
      <c r="BN1242" s="80"/>
      <c r="BO1242" s="80"/>
      <c r="BP1242" s="80"/>
      <c r="BQ1242" s="80"/>
      <c r="BR1242" s="80"/>
      <c r="BS1242" s="80"/>
      <c r="BT1242" s="80"/>
      <c r="BU1242" s="80"/>
      <c r="BV1242" s="80"/>
      <c r="BW1242" s="80"/>
      <c r="BX1242" s="80"/>
      <c r="BY1242" s="80"/>
      <c r="BZ1242" s="80"/>
      <c r="CE1242" s="5"/>
    </row>
    <row r="1243" spans="2:83" s="6" customFormat="1" x14ac:dyDescent="0.25">
      <c r="B1243" s="77"/>
      <c r="C1243" s="78"/>
      <c r="D1243" s="80"/>
      <c r="E1243" s="80"/>
      <c r="F1243" s="80"/>
      <c r="G1243" s="80"/>
      <c r="H1243" s="80"/>
      <c r="I1243" s="80"/>
      <c r="J1243" s="80"/>
      <c r="K1243" s="5"/>
      <c r="L1243" s="5"/>
      <c r="M1243" s="80"/>
      <c r="N1243" s="5"/>
      <c r="O1243" s="80"/>
      <c r="P1243" s="5"/>
      <c r="Q1243" s="80"/>
      <c r="R1243" s="5"/>
      <c r="S1243" s="80"/>
      <c r="T1243" s="5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5"/>
      <c r="AE1243" s="80"/>
      <c r="AF1243" s="5"/>
      <c r="AG1243" s="80"/>
      <c r="AH1243" s="5"/>
      <c r="AI1243" s="80"/>
      <c r="AJ1243" s="5"/>
      <c r="AK1243" s="80"/>
      <c r="AL1243" s="5"/>
      <c r="AM1243" s="80"/>
      <c r="AN1243" s="5"/>
      <c r="AO1243" s="80"/>
      <c r="AP1243" s="80"/>
      <c r="AQ1243" s="5"/>
      <c r="AR1243" s="80"/>
      <c r="AS1243" s="5"/>
      <c r="AT1243" s="80"/>
      <c r="AU1243" s="5"/>
      <c r="AV1243" s="80"/>
      <c r="AW1243" s="5"/>
      <c r="AX1243" s="80"/>
      <c r="AY1243" s="5"/>
      <c r="AZ1243" s="80"/>
      <c r="BA1243" s="5"/>
      <c r="BB1243" s="80"/>
      <c r="BC1243" s="80"/>
      <c r="BD1243" s="80"/>
      <c r="BE1243" s="80"/>
      <c r="BF1243" s="80"/>
      <c r="BG1243" s="80"/>
      <c r="BH1243" s="80"/>
      <c r="BI1243" s="80"/>
      <c r="BJ1243" s="80"/>
      <c r="BK1243" s="80"/>
      <c r="BL1243" s="80"/>
      <c r="BM1243" s="80"/>
      <c r="BN1243" s="80"/>
      <c r="BO1243" s="80"/>
      <c r="BP1243" s="80"/>
      <c r="BQ1243" s="80"/>
      <c r="BR1243" s="80"/>
      <c r="BS1243" s="80"/>
      <c r="BT1243" s="80"/>
      <c r="BU1243" s="80"/>
      <c r="BV1243" s="80"/>
      <c r="BW1243" s="80"/>
      <c r="BX1243" s="80"/>
      <c r="BY1243" s="80"/>
      <c r="BZ1243" s="80"/>
      <c r="CE1243" s="5"/>
    </row>
    <row r="1244" spans="2:83" s="6" customFormat="1" x14ac:dyDescent="0.25">
      <c r="B1244" s="77"/>
      <c r="C1244" s="78"/>
      <c r="D1244" s="80"/>
      <c r="E1244" s="80"/>
      <c r="F1244" s="80"/>
      <c r="G1244" s="80"/>
      <c r="H1244" s="80"/>
      <c r="I1244" s="80"/>
      <c r="J1244" s="80"/>
      <c r="K1244" s="5"/>
      <c r="L1244" s="5"/>
      <c r="M1244" s="80"/>
      <c r="N1244" s="5"/>
      <c r="O1244" s="80"/>
      <c r="P1244" s="5"/>
      <c r="Q1244" s="80"/>
      <c r="R1244" s="5"/>
      <c r="S1244" s="80"/>
      <c r="T1244" s="5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5"/>
      <c r="AE1244" s="80"/>
      <c r="AF1244" s="5"/>
      <c r="AG1244" s="80"/>
      <c r="AH1244" s="5"/>
      <c r="AI1244" s="80"/>
      <c r="AJ1244" s="5"/>
      <c r="AK1244" s="80"/>
      <c r="AL1244" s="5"/>
      <c r="AM1244" s="80"/>
      <c r="AN1244" s="5"/>
      <c r="AO1244" s="80"/>
      <c r="AP1244" s="80"/>
      <c r="AQ1244" s="5"/>
      <c r="AR1244" s="80"/>
      <c r="AS1244" s="5"/>
      <c r="AT1244" s="80"/>
      <c r="AU1244" s="5"/>
      <c r="AV1244" s="80"/>
      <c r="AW1244" s="5"/>
      <c r="AX1244" s="80"/>
      <c r="AY1244" s="5"/>
      <c r="AZ1244" s="80"/>
      <c r="BA1244" s="5"/>
      <c r="BB1244" s="80"/>
      <c r="BC1244" s="80"/>
      <c r="BD1244" s="80"/>
      <c r="BE1244" s="80"/>
      <c r="BF1244" s="80"/>
      <c r="BG1244" s="80"/>
      <c r="BH1244" s="80"/>
      <c r="BI1244" s="80"/>
      <c r="BJ1244" s="80"/>
      <c r="BK1244" s="80"/>
      <c r="BL1244" s="80"/>
      <c r="BM1244" s="80"/>
      <c r="BN1244" s="80"/>
      <c r="BO1244" s="80"/>
      <c r="BP1244" s="80"/>
      <c r="BQ1244" s="80"/>
      <c r="BR1244" s="80"/>
      <c r="BS1244" s="80"/>
      <c r="BT1244" s="80"/>
      <c r="BU1244" s="80"/>
      <c r="BV1244" s="80"/>
      <c r="BW1244" s="80"/>
      <c r="BX1244" s="80"/>
      <c r="BY1244" s="80"/>
      <c r="BZ1244" s="80"/>
      <c r="CE1244" s="5"/>
    </row>
    <row r="1245" spans="2:83" s="6" customFormat="1" x14ac:dyDescent="0.25">
      <c r="B1245" s="77"/>
      <c r="C1245" s="78"/>
      <c r="D1245" s="80"/>
      <c r="E1245" s="80"/>
      <c r="F1245" s="80"/>
      <c r="G1245" s="80"/>
      <c r="H1245" s="80"/>
      <c r="I1245" s="80"/>
      <c r="J1245" s="80"/>
      <c r="K1245" s="5"/>
      <c r="L1245" s="5"/>
      <c r="M1245" s="80"/>
      <c r="N1245" s="5"/>
      <c r="O1245" s="80"/>
      <c r="P1245" s="5"/>
      <c r="Q1245" s="80"/>
      <c r="R1245" s="5"/>
      <c r="S1245" s="80"/>
      <c r="T1245" s="5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5"/>
      <c r="AE1245" s="80"/>
      <c r="AF1245" s="5"/>
      <c r="AG1245" s="80"/>
      <c r="AH1245" s="5"/>
      <c r="AI1245" s="80"/>
      <c r="AJ1245" s="5"/>
      <c r="AK1245" s="80"/>
      <c r="AL1245" s="5"/>
      <c r="AM1245" s="80"/>
      <c r="AN1245" s="5"/>
      <c r="AO1245" s="80"/>
      <c r="AP1245" s="80"/>
      <c r="AQ1245" s="5"/>
      <c r="AR1245" s="80"/>
      <c r="AS1245" s="5"/>
      <c r="AT1245" s="80"/>
      <c r="AU1245" s="5"/>
      <c r="AV1245" s="80"/>
      <c r="AW1245" s="5"/>
      <c r="AX1245" s="80"/>
      <c r="AY1245" s="5"/>
      <c r="AZ1245" s="80"/>
      <c r="BA1245" s="5"/>
      <c r="BB1245" s="80"/>
      <c r="BC1245" s="80"/>
      <c r="BD1245" s="80"/>
      <c r="BE1245" s="80"/>
      <c r="BF1245" s="80"/>
      <c r="BG1245" s="80"/>
      <c r="BH1245" s="80"/>
      <c r="BI1245" s="80"/>
      <c r="BJ1245" s="80"/>
      <c r="BK1245" s="80"/>
      <c r="BL1245" s="80"/>
      <c r="BM1245" s="80"/>
      <c r="BN1245" s="80"/>
      <c r="BO1245" s="80"/>
      <c r="BP1245" s="80"/>
      <c r="BQ1245" s="80"/>
      <c r="BR1245" s="80"/>
      <c r="BS1245" s="80"/>
      <c r="BT1245" s="80"/>
      <c r="BU1245" s="80"/>
      <c r="BV1245" s="80"/>
      <c r="BW1245" s="80"/>
      <c r="BX1245" s="80"/>
      <c r="BY1245" s="80"/>
      <c r="BZ1245" s="80"/>
      <c r="CE1245" s="5"/>
    </row>
    <row r="1246" spans="2:83" s="6" customFormat="1" x14ac:dyDescent="0.25">
      <c r="B1246" s="77"/>
      <c r="C1246" s="78"/>
      <c r="D1246" s="80"/>
      <c r="E1246" s="80"/>
      <c r="F1246" s="80"/>
      <c r="G1246" s="80"/>
      <c r="H1246" s="80"/>
      <c r="I1246" s="80"/>
      <c r="J1246" s="80"/>
      <c r="K1246" s="5"/>
      <c r="L1246" s="5"/>
      <c r="M1246" s="80"/>
      <c r="N1246" s="5"/>
      <c r="O1246" s="80"/>
      <c r="P1246" s="5"/>
      <c r="Q1246" s="80"/>
      <c r="R1246" s="5"/>
      <c r="S1246" s="80"/>
      <c r="T1246" s="5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5"/>
      <c r="AE1246" s="80"/>
      <c r="AF1246" s="5"/>
      <c r="AG1246" s="80"/>
      <c r="AH1246" s="5"/>
      <c r="AI1246" s="80"/>
      <c r="AJ1246" s="5"/>
      <c r="AK1246" s="80"/>
      <c r="AL1246" s="5"/>
      <c r="AM1246" s="80"/>
      <c r="AN1246" s="5"/>
      <c r="AO1246" s="80"/>
      <c r="AP1246" s="80"/>
      <c r="AQ1246" s="5"/>
      <c r="AR1246" s="80"/>
      <c r="AS1246" s="5"/>
      <c r="AT1246" s="80"/>
      <c r="AU1246" s="5"/>
      <c r="AV1246" s="80"/>
      <c r="AW1246" s="5"/>
      <c r="AX1246" s="80"/>
      <c r="AY1246" s="5"/>
      <c r="AZ1246" s="80"/>
      <c r="BA1246" s="5"/>
      <c r="BB1246" s="80"/>
      <c r="BC1246" s="80"/>
      <c r="BD1246" s="80"/>
      <c r="BE1246" s="80"/>
      <c r="BF1246" s="80"/>
      <c r="BG1246" s="80"/>
      <c r="BH1246" s="80"/>
      <c r="BI1246" s="80"/>
      <c r="BJ1246" s="80"/>
      <c r="BK1246" s="80"/>
      <c r="BL1246" s="80"/>
      <c r="BM1246" s="80"/>
      <c r="BN1246" s="80"/>
      <c r="BO1246" s="80"/>
      <c r="BP1246" s="80"/>
      <c r="BQ1246" s="80"/>
      <c r="BR1246" s="80"/>
      <c r="BS1246" s="80"/>
      <c r="BT1246" s="80"/>
      <c r="BU1246" s="80"/>
      <c r="BV1246" s="80"/>
      <c r="BW1246" s="80"/>
      <c r="BX1246" s="80"/>
      <c r="BY1246" s="80"/>
      <c r="BZ1246" s="80"/>
      <c r="CE1246" s="5"/>
    </row>
    <row r="1247" spans="2:83" s="6" customFormat="1" x14ac:dyDescent="0.25">
      <c r="B1247" s="77"/>
      <c r="C1247" s="78"/>
      <c r="D1247" s="80"/>
      <c r="E1247" s="80"/>
      <c r="F1247" s="80"/>
      <c r="G1247" s="80"/>
      <c r="H1247" s="80"/>
      <c r="I1247" s="80"/>
      <c r="J1247" s="80"/>
      <c r="K1247" s="5"/>
      <c r="L1247" s="5"/>
      <c r="M1247" s="80"/>
      <c r="N1247" s="5"/>
      <c r="O1247" s="80"/>
      <c r="P1247" s="5"/>
      <c r="Q1247" s="80"/>
      <c r="R1247" s="5"/>
      <c r="S1247" s="80"/>
      <c r="T1247" s="5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5"/>
      <c r="AE1247" s="80"/>
      <c r="AF1247" s="5"/>
      <c r="AG1247" s="80"/>
      <c r="AH1247" s="5"/>
      <c r="AI1247" s="80"/>
      <c r="AJ1247" s="5"/>
      <c r="AK1247" s="80"/>
      <c r="AL1247" s="5"/>
      <c r="AM1247" s="80"/>
      <c r="AN1247" s="5"/>
      <c r="AO1247" s="80"/>
      <c r="AP1247" s="80"/>
      <c r="AQ1247" s="5"/>
      <c r="AR1247" s="80"/>
      <c r="AS1247" s="5"/>
      <c r="AT1247" s="80"/>
      <c r="AU1247" s="5"/>
      <c r="AV1247" s="80"/>
      <c r="AW1247" s="5"/>
      <c r="AX1247" s="80"/>
      <c r="AY1247" s="5"/>
      <c r="AZ1247" s="80"/>
      <c r="BA1247" s="5"/>
      <c r="BB1247" s="80"/>
      <c r="BC1247" s="80"/>
      <c r="BD1247" s="80"/>
      <c r="BE1247" s="80"/>
      <c r="BF1247" s="80"/>
      <c r="BG1247" s="80"/>
      <c r="BH1247" s="80"/>
      <c r="BI1247" s="80"/>
      <c r="BJ1247" s="80"/>
      <c r="BK1247" s="80"/>
      <c r="BL1247" s="80"/>
      <c r="BM1247" s="80"/>
      <c r="BN1247" s="80"/>
      <c r="BO1247" s="80"/>
      <c r="BP1247" s="80"/>
      <c r="BQ1247" s="80"/>
      <c r="BR1247" s="80"/>
      <c r="BS1247" s="80"/>
      <c r="BT1247" s="80"/>
      <c r="BU1247" s="80"/>
      <c r="BV1247" s="80"/>
      <c r="BW1247" s="80"/>
      <c r="BX1247" s="80"/>
      <c r="BY1247" s="80"/>
      <c r="BZ1247" s="80"/>
      <c r="CE1247" s="5"/>
    </row>
    <row r="1248" spans="2:83" s="6" customFormat="1" x14ac:dyDescent="0.25">
      <c r="B1248" s="77"/>
      <c r="C1248" s="78"/>
      <c r="D1248" s="80"/>
      <c r="E1248" s="80"/>
      <c r="F1248" s="80"/>
      <c r="G1248" s="80"/>
      <c r="H1248" s="80"/>
      <c r="I1248" s="80"/>
      <c r="J1248" s="80"/>
      <c r="K1248" s="5"/>
      <c r="L1248" s="5"/>
      <c r="M1248" s="80"/>
      <c r="N1248" s="5"/>
      <c r="O1248" s="80"/>
      <c r="P1248" s="5"/>
      <c r="Q1248" s="80"/>
      <c r="R1248" s="5"/>
      <c r="S1248" s="80"/>
      <c r="T1248" s="5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5"/>
      <c r="AE1248" s="80"/>
      <c r="AF1248" s="5"/>
      <c r="AG1248" s="80"/>
      <c r="AH1248" s="5"/>
      <c r="AI1248" s="80"/>
      <c r="AJ1248" s="5"/>
      <c r="AK1248" s="80"/>
      <c r="AL1248" s="5"/>
      <c r="AM1248" s="80"/>
      <c r="AN1248" s="5"/>
      <c r="AO1248" s="80"/>
      <c r="AP1248" s="80"/>
      <c r="AQ1248" s="5"/>
      <c r="AR1248" s="80"/>
      <c r="AS1248" s="5"/>
      <c r="AT1248" s="80"/>
      <c r="AU1248" s="5"/>
      <c r="AV1248" s="80"/>
      <c r="AW1248" s="5"/>
      <c r="AX1248" s="80"/>
      <c r="AY1248" s="5"/>
      <c r="AZ1248" s="80"/>
      <c r="BA1248" s="5"/>
      <c r="BB1248" s="80"/>
      <c r="BC1248" s="80"/>
      <c r="BD1248" s="80"/>
      <c r="BE1248" s="80"/>
      <c r="BF1248" s="80"/>
      <c r="BG1248" s="80"/>
      <c r="BH1248" s="80"/>
      <c r="BI1248" s="80"/>
      <c r="BJ1248" s="80"/>
      <c r="BK1248" s="80"/>
      <c r="BL1248" s="80"/>
      <c r="BM1248" s="80"/>
      <c r="BN1248" s="80"/>
      <c r="BO1248" s="80"/>
      <c r="BP1248" s="80"/>
      <c r="BQ1248" s="80"/>
      <c r="BR1248" s="80"/>
      <c r="BS1248" s="80"/>
      <c r="BT1248" s="80"/>
      <c r="BU1248" s="80"/>
      <c r="BV1248" s="80"/>
      <c r="BW1248" s="80"/>
      <c r="BX1248" s="80"/>
      <c r="BY1248" s="80"/>
      <c r="BZ1248" s="80"/>
      <c r="CE1248" s="5"/>
    </row>
    <row r="1249" spans="2:83" s="6" customFormat="1" x14ac:dyDescent="0.25">
      <c r="B1249" s="77"/>
      <c r="C1249" s="78"/>
      <c r="D1249" s="80"/>
      <c r="E1249" s="80"/>
      <c r="F1249" s="80"/>
      <c r="G1249" s="80"/>
      <c r="H1249" s="80"/>
      <c r="I1249" s="80"/>
      <c r="J1249" s="80"/>
      <c r="K1249" s="5"/>
      <c r="L1249" s="5"/>
      <c r="M1249" s="80"/>
      <c r="N1249" s="5"/>
      <c r="O1249" s="80"/>
      <c r="P1249" s="5"/>
      <c r="Q1249" s="80"/>
      <c r="R1249" s="5"/>
      <c r="S1249" s="80"/>
      <c r="T1249" s="5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5"/>
      <c r="AE1249" s="80"/>
      <c r="AF1249" s="5"/>
      <c r="AG1249" s="80"/>
      <c r="AH1249" s="5"/>
      <c r="AI1249" s="80"/>
      <c r="AJ1249" s="5"/>
      <c r="AK1249" s="80"/>
      <c r="AL1249" s="5"/>
      <c r="AM1249" s="80"/>
      <c r="AN1249" s="5"/>
      <c r="AO1249" s="80"/>
      <c r="AP1249" s="80"/>
      <c r="AQ1249" s="5"/>
      <c r="AR1249" s="80"/>
      <c r="AS1249" s="5"/>
      <c r="AT1249" s="80"/>
      <c r="AU1249" s="5"/>
      <c r="AV1249" s="80"/>
      <c r="AW1249" s="5"/>
      <c r="AX1249" s="80"/>
      <c r="AY1249" s="5"/>
      <c r="AZ1249" s="80"/>
      <c r="BA1249" s="5"/>
      <c r="BB1249" s="80"/>
      <c r="BC1249" s="80"/>
      <c r="BD1249" s="80"/>
      <c r="BE1249" s="80"/>
      <c r="BF1249" s="80"/>
      <c r="BG1249" s="80"/>
      <c r="BH1249" s="80"/>
      <c r="BI1249" s="80"/>
      <c r="BJ1249" s="80"/>
      <c r="BK1249" s="80"/>
      <c r="BL1249" s="80"/>
      <c r="BM1249" s="80"/>
      <c r="BN1249" s="80"/>
      <c r="BO1249" s="80"/>
      <c r="BP1249" s="80"/>
      <c r="BQ1249" s="80"/>
      <c r="BR1249" s="80"/>
      <c r="BS1249" s="80"/>
      <c r="BT1249" s="80"/>
      <c r="BU1249" s="80"/>
      <c r="BV1249" s="80"/>
      <c r="BW1249" s="80"/>
      <c r="BX1249" s="80"/>
      <c r="BY1249" s="80"/>
      <c r="BZ1249" s="80"/>
      <c r="CE1249" s="5"/>
    </row>
    <row r="1250" spans="2:83" s="6" customFormat="1" x14ac:dyDescent="0.25">
      <c r="B1250" s="77"/>
      <c r="C1250" s="78"/>
      <c r="D1250" s="80"/>
      <c r="E1250" s="80"/>
      <c r="F1250" s="80"/>
      <c r="G1250" s="80"/>
      <c r="H1250" s="80"/>
      <c r="I1250" s="80"/>
      <c r="J1250" s="80"/>
      <c r="K1250" s="5"/>
      <c r="L1250" s="5"/>
      <c r="M1250" s="80"/>
      <c r="N1250" s="5"/>
      <c r="O1250" s="80"/>
      <c r="P1250" s="5"/>
      <c r="Q1250" s="80"/>
      <c r="R1250" s="5"/>
      <c r="S1250" s="80"/>
      <c r="T1250" s="5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5"/>
      <c r="AE1250" s="80"/>
      <c r="AF1250" s="5"/>
      <c r="AG1250" s="80"/>
      <c r="AH1250" s="5"/>
      <c r="AI1250" s="80"/>
      <c r="AJ1250" s="5"/>
      <c r="AK1250" s="80"/>
      <c r="AL1250" s="5"/>
      <c r="AM1250" s="80"/>
      <c r="AN1250" s="5"/>
      <c r="AO1250" s="80"/>
      <c r="AP1250" s="80"/>
      <c r="AQ1250" s="5"/>
      <c r="AR1250" s="80"/>
      <c r="AS1250" s="5"/>
      <c r="AT1250" s="80"/>
      <c r="AU1250" s="5"/>
      <c r="AV1250" s="80"/>
      <c r="AW1250" s="5"/>
      <c r="AX1250" s="80"/>
      <c r="AY1250" s="5"/>
      <c r="AZ1250" s="80"/>
      <c r="BA1250" s="5"/>
      <c r="BB1250" s="80"/>
      <c r="BC1250" s="80"/>
      <c r="BD1250" s="80"/>
      <c r="BE1250" s="80"/>
      <c r="BF1250" s="80"/>
      <c r="BG1250" s="80"/>
      <c r="BH1250" s="80"/>
      <c r="BI1250" s="80"/>
      <c r="BJ1250" s="80"/>
      <c r="BK1250" s="80"/>
      <c r="BL1250" s="80"/>
      <c r="BM1250" s="80"/>
      <c r="BN1250" s="80"/>
      <c r="BO1250" s="80"/>
      <c r="BP1250" s="80"/>
      <c r="BQ1250" s="80"/>
      <c r="BR1250" s="80"/>
      <c r="BS1250" s="80"/>
      <c r="BT1250" s="80"/>
      <c r="BU1250" s="80"/>
      <c r="BV1250" s="80"/>
      <c r="BW1250" s="80"/>
      <c r="BX1250" s="80"/>
      <c r="BY1250" s="80"/>
      <c r="BZ1250" s="80"/>
      <c r="CE1250" s="5"/>
    </row>
    <row r="1251" spans="2:83" s="6" customFormat="1" x14ac:dyDescent="0.25">
      <c r="B1251" s="77"/>
      <c r="C1251" s="78"/>
      <c r="D1251" s="80"/>
      <c r="E1251" s="80"/>
      <c r="F1251" s="80"/>
      <c r="G1251" s="80"/>
      <c r="H1251" s="80"/>
      <c r="I1251" s="80"/>
      <c r="J1251" s="80"/>
      <c r="K1251" s="5"/>
      <c r="L1251" s="5"/>
      <c r="M1251" s="80"/>
      <c r="N1251" s="5"/>
      <c r="O1251" s="80"/>
      <c r="P1251" s="5"/>
      <c r="Q1251" s="80"/>
      <c r="R1251" s="5"/>
      <c r="S1251" s="80"/>
      <c r="T1251" s="5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5"/>
      <c r="AE1251" s="80"/>
      <c r="AF1251" s="5"/>
      <c r="AG1251" s="80"/>
      <c r="AH1251" s="5"/>
      <c r="AI1251" s="80"/>
      <c r="AJ1251" s="5"/>
      <c r="AK1251" s="80"/>
      <c r="AL1251" s="5"/>
      <c r="AM1251" s="80"/>
      <c r="AN1251" s="5"/>
      <c r="AO1251" s="80"/>
      <c r="AP1251" s="80"/>
      <c r="AQ1251" s="5"/>
      <c r="AR1251" s="80"/>
      <c r="AS1251" s="5"/>
      <c r="AT1251" s="80"/>
      <c r="AU1251" s="5"/>
      <c r="AV1251" s="80"/>
      <c r="AW1251" s="5"/>
      <c r="AX1251" s="80"/>
      <c r="AY1251" s="5"/>
      <c r="AZ1251" s="80"/>
      <c r="BA1251" s="5"/>
      <c r="BB1251" s="80"/>
      <c r="BC1251" s="80"/>
      <c r="BD1251" s="80"/>
      <c r="BE1251" s="80"/>
      <c r="BF1251" s="80"/>
      <c r="BG1251" s="80"/>
      <c r="BH1251" s="80"/>
      <c r="BI1251" s="80"/>
      <c r="BJ1251" s="80"/>
      <c r="BK1251" s="80"/>
      <c r="BL1251" s="80"/>
      <c r="BM1251" s="80"/>
      <c r="BN1251" s="80"/>
      <c r="BO1251" s="80"/>
      <c r="BP1251" s="80"/>
      <c r="BQ1251" s="80"/>
      <c r="BR1251" s="80"/>
      <c r="BS1251" s="80"/>
      <c r="BT1251" s="80"/>
      <c r="BU1251" s="80"/>
      <c r="BV1251" s="80"/>
      <c r="BW1251" s="80"/>
      <c r="BX1251" s="80"/>
      <c r="BY1251" s="80"/>
      <c r="BZ1251" s="80"/>
      <c r="CE1251" s="5"/>
    </row>
    <row r="1252" spans="2:83" s="6" customFormat="1" x14ac:dyDescent="0.25">
      <c r="B1252" s="77"/>
      <c r="C1252" s="78"/>
      <c r="D1252" s="80"/>
      <c r="E1252" s="80"/>
      <c r="F1252" s="80"/>
      <c r="G1252" s="80"/>
      <c r="H1252" s="80"/>
      <c r="I1252" s="80"/>
      <c r="J1252" s="80"/>
      <c r="K1252" s="5"/>
      <c r="L1252" s="5"/>
      <c r="M1252" s="80"/>
      <c r="N1252" s="5"/>
      <c r="O1252" s="80"/>
      <c r="P1252" s="5"/>
      <c r="Q1252" s="80"/>
      <c r="R1252" s="5"/>
      <c r="S1252" s="80"/>
      <c r="T1252" s="5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5"/>
      <c r="AE1252" s="80"/>
      <c r="AF1252" s="5"/>
      <c r="AG1252" s="80"/>
      <c r="AH1252" s="5"/>
      <c r="AI1252" s="80"/>
      <c r="AJ1252" s="5"/>
      <c r="AK1252" s="80"/>
      <c r="AL1252" s="5"/>
      <c r="AM1252" s="80"/>
      <c r="AN1252" s="5"/>
      <c r="AO1252" s="80"/>
      <c r="AP1252" s="80"/>
      <c r="AQ1252" s="5"/>
      <c r="AR1252" s="80"/>
      <c r="AS1252" s="5"/>
      <c r="AT1252" s="80"/>
      <c r="AU1252" s="5"/>
      <c r="AV1252" s="80"/>
      <c r="AW1252" s="5"/>
      <c r="AX1252" s="80"/>
      <c r="AY1252" s="5"/>
      <c r="AZ1252" s="80"/>
      <c r="BA1252" s="5"/>
      <c r="BB1252" s="80"/>
      <c r="BC1252" s="80"/>
      <c r="BD1252" s="80"/>
      <c r="BE1252" s="80"/>
      <c r="BF1252" s="80"/>
      <c r="BG1252" s="80"/>
      <c r="BH1252" s="80"/>
      <c r="BI1252" s="80"/>
      <c r="BJ1252" s="80"/>
      <c r="BK1252" s="80"/>
      <c r="BL1252" s="80"/>
      <c r="BM1252" s="80"/>
      <c r="BN1252" s="80"/>
      <c r="BO1252" s="80"/>
      <c r="BP1252" s="80"/>
      <c r="BQ1252" s="80"/>
      <c r="BR1252" s="80"/>
      <c r="BS1252" s="80"/>
      <c r="BT1252" s="80"/>
      <c r="BU1252" s="80"/>
      <c r="BV1252" s="80"/>
      <c r="BW1252" s="80"/>
      <c r="BX1252" s="80"/>
      <c r="BY1252" s="80"/>
      <c r="BZ1252" s="80"/>
      <c r="CE1252" s="5"/>
    </row>
    <row r="1253" spans="2:83" s="6" customFormat="1" x14ac:dyDescent="0.25">
      <c r="B1253" s="77"/>
      <c r="C1253" s="78"/>
      <c r="D1253" s="80"/>
      <c r="E1253" s="80"/>
      <c r="F1253" s="80"/>
      <c r="G1253" s="80"/>
      <c r="H1253" s="80"/>
      <c r="I1253" s="80"/>
      <c r="J1253" s="80"/>
      <c r="K1253" s="5"/>
      <c r="L1253" s="5"/>
      <c r="M1253" s="80"/>
      <c r="N1253" s="5"/>
      <c r="O1253" s="80"/>
      <c r="P1253" s="5"/>
      <c r="Q1253" s="80"/>
      <c r="R1253" s="5"/>
      <c r="S1253" s="80"/>
      <c r="T1253" s="5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5"/>
      <c r="AE1253" s="80"/>
      <c r="AF1253" s="5"/>
      <c r="AG1253" s="80"/>
      <c r="AH1253" s="5"/>
      <c r="AI1253" s="80"/>
      <c r="AJ1253" s="5"/>
      <c r="AK1253" s="80"/>
      <c r="AL1253" s="5"/>
      <c r="AM1253" s="80"/>
      <c r="AN1253" s="5"/>
      <c r="AO1253" s="80"/>
      <c r="AP1253" s="80"/>
      <c r="AQ1253" s="5"/>
      <c r="AR1253" s="80"/>
      <c r="AS1253" s="5"/>
      <c r="AT1253" s="80"/>
      <c r="AU1253" s="5"/>
      <c r="AV1253" s="80"/>
      <c r="AW1253" s="5"/>
      <c r="AX1253" s="80"/>
      <c r="AY1253" s="5"/>
      <c r="AZ1253" s="80"/>
      <c r="BA1253" s="5"/>
      <c r="BB1253" s="80"/>
      <c r="BC1253" s="80"/>
      <c r="BD1253" s="80"/>
      <c r="BE1253" s="80"/>
      <c r="BF1253" s="80"/>
      <c r="BG1253" s="80"/>
      <c r="BH1253" s="80"/>
      <c r="BI1253" s="80"/>
      <c r="BJ1253" s="80"/>
      <c r="BK1253" s="80"/>
      <c r="BL1253" s="80"/>
      <c r="BM1253" s="80"/>
      <c r="BN1253" s="80"/>
      <c r="BO1253" s="80"/>
      <c r="BP1253" s="80"/>
      <c r="BQ1253" s="80"/>
      <c r="BR1253" s="80"/>
      <c r="BS1253" s="80"/>
      <c r="BT1253" s="80"/>
      <c r="BU1253" s="80"/>
      <c r="BV1253" s="80"/>
      <c r="BW1253" s="80"/>
      <c r="BX1253" s="80"/>
      <c r="BY1253" s="80"/>
      <c r="BZ1253" s="80"/>
      <c r="CE1253" s="5"/>
    </row>
    <row r="1254" spans="2:83" s="6" customFormat="1" x14ac:dyDescent="0.25">
      <c r="B1254" s="77"/>
      <c r="C1254" s="78"/>
      <c r="D1254" s="80"/>
      <c r="E1254" s="80"/>
      <c r="F1254" s="80"/>
      <c r="G1254" s="80"/>
      <c r="H1254" s="80"/>
      <c r="I1254" s="80"/>
      <c r="J1254" s="80"/>
      <c r="K1254" s="5"/>
      <c r="L1254" s="5"/>
      <c r="M1254" s="80"/>
      <c r="N1254" s="5"/>
      <c r="O1254" s="80"/>
      <c r="P1254" s="5"/>
      <c r="Q1254" s="80"/>
      <c r="R1254" s="5"/>
      <c r="S1254" s="80"/>
      <c r="T1254" s="5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5"/>
      <c r="AE1254" s="80"/>
      <c r="AF1254" s="5"/>
      <c r="AG1254" s="80"/>
      <c r="AH1254" s="5"/>
      <c r="AI1254" s="80"/>
      <c r="AJ1254" s="5"/>
      <c r="AK1254" s="80"/>
      <c r="AL1254" s="5"/>
      <c r="AM1254" s="80"/>
      <c r="AN1254" s="5"/>
      <c r="AO1254" s="80"/>
      <c r="AP1254" s="80"/>
      <c r="AQ1254" s="5"/>
      <c r="AR1254" s="80"/>
      <c r="AS1254" s="5"/>
      <c r="AT1254" s="80"/>
      <c r="AU1254" s="5"/>
      <c r="AV1254" s="80"/>
      <c r="AW1254" s="5"/>
      <c r="AX1254" s="80"/>
      <c r="AY1254" s="5"/>
      <c r="AZ1254" s="80"/>
      <c r="BA1254" s="5"/>
      <c r="BB1254" s="80"/>
      <c r="BC1254" s="80"/>
      <c r="BD1254" s="80"/>
      <c r="BE1254" s="80"/>
      <c r="BF1254" s="80"/>
      <c r="BG1254" s="80"/>
      <c r="BH1254" s="80"/>
      <c r="BI1254" s="80"/>
      <c r="BJ1254" s="80"/>
      <c r="BK1254" s="80"/>
      <c r="BL1254" s="80"/>
      <c r="BM1254" s="80"/>
      <c r="BN1254" s="80"/>
      <c r="BO1254" s="80"/>
      <c r="BP1254" s="80"/>
      <c r="BQ1254" s="80"/>
      <c r="BR1254" s="80"/>
      <c r="BS1254" s="80"/>
      <c r="BT1254" s="80"/>
      <c r="BU1254" s="80"/>
      <c r="BV1254" s="80"/>
      <c r="BW1254" s="80"/>
      <c r="BX1254" s="80"/>
      <c r="BY1254" s="80"/>
      <c r="BZ1254" s="80"/>
      <c r="CE1254" s="5"/>
    </row>
    <row r="1255" spans="2:83" s="6" customFormat="1" x14ac:dyDescent="0.25">
      <c r="B1255" s="77"/>
      <c r="C1255" s="78"/>
      <c r="D1255" s="80"/>
      <c r="E1255" s="80"/>
      <c r="F1255" s="80"/>
      <c r="G1255" s="80"/>
      <c r="H1255" s="80"/>
      <c r="I1255" s="80"/>
      <c r="J1255" s="80"/>
      <c r="K1255" s="5"/>
      <c r="L1255" s="5"/>
      <c r="M1255" s="80"/>
      <c r="N1255" s="5"/>
      <c r="O1255" s="80"/>
      <c r="P1255" s="5"/>
      <c r="Q1255" s="80"/>
      <c r="R1255" s="5"/>
      <c r="S1255" s="80"/>
      <c r="T1255" s="5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5"/>
      <c r="AE1255" s="80"/>
      <c r="AF1255" s="5"/>
      <c r="AG1255" s="80"/>
      <c r="AH1255" s="5"/>
      <c r="AI1255" s="80"/>
      <c r="AJ1255" s="5"/>
      <c r="AK1255" s="80"/>
      <c r="AL1255" s="5"/>
      <c r="AM1255" s="80"/>
      <c r="AN1255" s="5"/>
      <c r="AO1255" s="80"/>
      <c r="AP1255" s="80"/>
      <c r="AQ1255" s="5"/>
      <c r="AR1255" s="80"/>
      <c r="AS1255" s="5"/>
      <c r="AT1255" s="80"/>
      <c r="AU1255" s="5"/>
      <c r="AV1255" s="80"/>
      <c r="AW1255" s="5"/>
      <c r="AX1255" s="80"/>
      <c r="AY1255" s="5"/>
      <c r="AZ1255" s="80"/>
      <c r="BA1255" s="5"/>
      <c r="BB1255" s="80"/>
      <c r="BC1255" s="80"/>
      <c r="BD1255" s="80"/>
      <c r="BE1255" s="80"/>
      <c r="BF1255" s="80"/>
      <c r="BG1255" s="80"/>
      <c r="BH1255" s="80"/>
      <c r="BI1255" s="80"/>
      <c r="BJ1255" s="80"/>
      <c r="BK1255" s="80"/>
      <c r="BL1255" s="80"/>
      <c r="BM1255" s="80"/>
      <c r="BN1255" s="80"/>
      <c r="BO1255" s="80"/>
      <c r="BP1255" s="80"/>
      <c r="BQ1255" s="80"/>
      <c r="BR1255" s="80"/>
      <c r="BS1255" s="80"/>
      <c r="BT1255" s="80"/>
      <c r="BU1255" s="80"/>
      <c r="BV1255" s="80"/>
      <c r="BW1255" s="80"/>
      <c r="BX1255" s="80"/>
      <c r="BY1255" s="80"/>
      <c r="BZ1255" s="80"/>
      <c r="CE1255" s="5"/>
    </row>
    <row r="1256" spans="2:83" s="6" customFormat="1" x14ac:dyDescent="0.25">
      <c r="B1256" s="77"/>
      <c r="C1256" s="78"/>
      <c r="D1256" s="80"/>
      <c r="E1256" s="80"/>
      <c r="F1256" s="80"/>
      <c r="G1256" s="80"/>
      <c r="H1256" s="80"/>
      <c r="I1256" s="80"/>
      <c r="J1256" s="80"/>
      <c r="K1256" s="5"/>
      <c r="L1256" s="5"/>
      <c r="M1256" s="80"/>
      <c r="N1256" s="5"/>
      <c r="O1256" s="80"/>
      <c r="P1256" s="5"/>
      <c r="Q1256" s="80"/>
      <c r="R1256" s="5"/>
      <c r="S1256" s="80"/>
      <c r="T1256" s="5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5"/>
      <c r="AE1256" s="80"/>
      <c r="AF1256" s="5"/>
      <c r="AG1256" s="80"/>
      <c r="AH1256" s="5"/>
      <c r="AI1256" s="80"/>
      <c r="AJ1256" s="5"/>
      <c r="AK1256" s="80"/>
      <c r="AL1256" s="5"/>
      <c r="AM1256" s="80"/>
      <c r="AN1256" s="5"/>
      <c r="AO1256" s="80"/>
      <c r="AP1256" s="80"/>
      <c r="AQ1256" s="5"/>
      <c r="AR1256" s="80"/>
      <c r="AS1256" s="5"/>
      <c r="AT1256" s="80"/>
      <c r="AU1256" s="5"/>
      <c r="AV1256" s="80"/>
      <c r="AW1256" s="5"/>
      <c r="AX1256" s="80"/>
      <c r="AY1256" s="5"/>
      <c r="AZ1256" s="80"/>
      <c r="BA1256" s="5"/>
      <c r="BB1256" s="80"/>
      <c r="BC1256" s="80"/>
      <c r="BD1256" s="80"/>
      <c r="BE1256" s="80"/>
      <c r="BF1256" s="80"/>
      <c r="BG1256" s="80"/>
      <c r="BH1256" s="80"/>
      <c r="BI1256" s="80"/>
      <c r="BJ1256" s="80"/>
      <c r="BK1256" s="80"/>
      <c r="BL1256" s="80"/>
      <c r="BM1256" s="80"/>
      <c r="BN1256" s="80"/>
      <c r="BO1256" s="80"/>
      <c r="BP1256" s="80"/>
      <c r="BQ1256" s="80"/>
      <c r="BR1256" s="80"/>
      <c r="BS1256" s="80"/>
      <c r="BT1256" s="80"/>
      <c r="BU1256" s="80"/>
      <c r="BV1256" s="80"/>
      <c r="BW1256" s="80"/>
      <c r="BX1256" s="80"/>
      <c r="BY1256" s="80"/>
      <c r="BZ1256" s="80"/>
      <c r="CE1256" s="5"/>
    </row>
    <row r="1257" spans="2:83" s="6" customFormat="1" x14ac:dyDescent="0.25">
      <c r="B1257" s="77"/>
      <c r="C1257" s="78"/>
      <c r="D1257" s="80"/>
      <c r="E1257" s="80"/>
      <c r="F1257" s="80"/>
      <c r="G1257" s="80"/>
      <c r="H1257" s="80"/>
      <c r="I1257" s="80"/>
      <c r="J1257" s="80"/>
      <c r="K1257" s="5"/>
      <c r="L1257" s="5"/>
      <c r="M1257" s="80"/>
      <c r="N1257" s="5"/>
      <c r="O1257" s="80"/>
      <c r="P1257" s="5"/>
      <c r="Q1257" s="80"/>
      <c r="R1257" s="5"/>
      <c r="S1257" s="80"/>
      <c r="T1257" s="5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5"/>
      <c r="AE1257" s="80"/>
      <c r="AF1257" s="5"/>
      <c r="AG1257" s="80"/>
      <c r="AH1257" s="5"/>
      <c r="AI1257" s="80"/>
      <c r="AJ1257" s="5"/>
      <c r="AK1257" s="80"/>
      <c r="AL1257" s="5"/>
      <c r="AM1257" s="80"/>
      <c r="AN1257" s="5"/>
      <c r="AO1257" s="80"/>
      <c r="AP1257" s="80"/>
      <c r="AQ1257" s="5"/>
      <c r="AR1257" s="80"/>
      <c r="AS1257" s="5"/>
      <c r="AT1257" s="80"/>
      <c r="AU1257" s="5"/>
      <c r="AV1257" s="80"/>
      <c r="AW1257" s="5"/>
      <c r="AX1257" s="80"/>
      <c r="AY1257" s="5"/>
      <c r="AZ1257" s="80"/>
      <c r="BA1257" s="5"/>
      <c r="BB1257" s="80"/>
      <c r="BC1257" s="80"/>
      <c r="BD1257" s="80"/>
      <c r="BE1257" s="80"/>
      <c r="BF1257" s="80"/>
      <c r="BG1257" s="80"/>
      <c r="BH1257" s="80"/>
      <c r="BI1257" s="80"/>
      <c r="BJ1257" s="80"/>
      <c r="BK1257" s="80"/>
      <c r="BL1257" s="80"/>
      <c r="BM1257" s="80"/>
      <c r="BN1257" s="80"/>
      <c r="BO1257" s="80"/>
      <c r="BP1257" s="80"/>
      <c r="BQ1257" s="80"/>
      <c r="BR1257" s="80"/>
      <c r="BS1257" s="80"/>
      <c r="BT1257" s="80"/>
      <c r="BU1257" s="80"/>
      <c r="BV1257" s="80"/>
      <c r="BW1257" s="80"/>
      <c r="BX1257" s="80"/>
      <c r="BY1257" s="80"/>
      <c r="BZ1257" s="80"/>
      <c r="CE1257" s="5"/>
    </row>
    <row r="1258" spans="2:83" s="6" customFormat="1" x14ac:dyDescent="0.25">
      <c r="B1258" s="77"/>
      <c r="C1258" s="78"/>
      <c r="D1258" s="80"/>
      <c r="E1258" s="80"/>
      <c r="F1258" s="80"/>
      <c r="G1258" s="80"/>
      <c r="H1258" s="80"/>
      <c r="I1258" s="80"/>
      <c r="J1258" s="80"/>
      <c r="K1258" s="5"/>
      <c r="L1258" s="5"/>
      <c r="M1258" s="80"/>
      <c r="N1258" s="5"/>
      <c r="O1258" s="80"/>
      <c r="P1258" s="5"/>
      <c r="Q1258" s="80"/>
      <c r="R1258" s="5"/>
      <c r="S1258" s="80"/>
      <c r="T1258" s="5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5"/>
      <c r="AE1258" s="80"/>
      <c r="AF1258" s="5"/>
      <c r="AG1258" s="80"/>
      <c r="AH1258" s="5"/>
      <c r="AI1258" s="80"/>
      <c r="AJ1258" s="5"/>
      <c r="AK1258" s="80"/>
      <c r="AL1258" s="5"/>
      <c r="AM1258" s="80"/>
      <c r="AN1258" s="5"/>
      <c r="AO1258" s="80"/>
      <c r="AP1258" s="80"/>
      <c r="AQ1258" s="5"/>
      <c r="AR1258" s="80"/>
      <c r="AS1258" s="5"/>
      <c r="AT1258" s="80"/>
      <c r="AU1258" s="5"/>
      <c r="AV1258" s="80"/>
      <c r="AW1258" s="5"/>
      <c r="AX1258" s="80"/>
      <c r="AY1258" s="5"/>
      <c r="AZ1258" s="80"/>
      <c r="BA1258" s="5"/>
      <c r="BB1258" s="80"/>
      <c r="BC1258" s="80"/>
      <c r="BD1258" s="80"/>
      <c r="BE1258" s="80"/>
      <c r="BF1258" s="80"/>
      <c r="BG1258" s="80"/>
      <c r="BH1258" s="80"/>
      <c r="BI1258" s="80"/>
      <c r="BJ1258" s="80"/>
      <c r="BK1258" s="80"/>
      <c r="BL1258" s="80"/>
      <c r="BM1258" s="80"/>
      <c r="BN1258" s="80"/>
      <c r="BO1258" s="80"/>
      <c r="BP1258" s="80"/>
      <c r="BQ1258" s="80"/>
      <c r="BR1258" s="80"/>
      <c r="BS1258" s="80"/>
      <c r="BT1258" s="80"/>
      <c r="BU1258" s="80"/>
      <c r="BV1258" s="80"/>
      <c r="BW1258" s="80"/>
      <c r="BX1258" s="80"/>
      <c r="BY1258" s="80"/>
      <c r="BZ1258" s="80"/>
      <c r="CE1258" s="5"/>
    </row>
    <row r="1259" spans="2:83" s="6" customFormat="1" x14ac:dyDescent="0.25">
      <c r="B1259" s="77"/>
      <c r="C1259" s="78"/>
      <c r="D1259" s="80"/>
      <c r="E1259" s="80"/>
      <c r="F1259" s="80"/>
      <c r="G1259" s="80"/>
      <c r="H1259" s="80"/>
      <c r="I1259" s="80"/>
      <c r="J1259" s="80"/>
      <c r="K1259" s="5"/>
      <c r="L1259" s="5"/>
      <c r="M1259" s="80"/>
      <c r="N1259" s="5"/>
      <c r="O1259" s="80"/>
      <c r="P1259" s="5"/>
      <c r="Q1259" s="80"/>
      <c r="R1259" s="5"/>
      <c r="S1259" s="80"/>
      <c r="T1259" s="5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5"/>
      <c r="AE1259" s="80"/>
      <c r="AF1259" s="5"/>
      <c r="AG1259" s="80"/>
      <c r="AH1259" s="5"/>
      <c r="AI1259" s="80"/>
      <c r="AJ1259" s="5"/>
      <c r="AK1259" s="80"/>
      <c r="AL1259" s="5"/>
      <c r="AM1259" s="80"/>
      <c r="AN1259" s="5"/>
      <c r="AO1259" s="80"/>
      <c r="AP1259" s="80"/>
      <c r="AQ1259" s="5"/>
      <c r="AR1259" s="80"/>
      <c r="AS1259" s="5"/>
      <c r="AT1259" s="80"/>
      <c r="AU1259" s="5"/>
      <c r="AV1259" s="80"/>
      <c r="AW1259" s="5"/>
      <c r="AX1259" s="80"/>
      <c r="AY1259" s="5"/>
      <c r="AZ1259" s="80"/>
      <c r="BA1259" s="5"/>
      <c r="BB1259" s="80"/>
      <c r="BC1259" s="80"/>
      <c r="BD1259" s="80"/>
      <c r="BE1259" s="80"/>
      <c r="BF1259" s="80"/>
      <c r="BG1259" s="80"/>
      <c r="BH1259" s="80"/>
      <c r="BI1259" s="80"/>
      <c r="BJ1259" s="80"/>
      <c r="BK1259" s="80"/>
      <c r="BL1259" s="80"/>
      <c r="BM1259" s="80"/>
      <c r="BN1259" s="80"/>
      <c r="BO1259" s="80"/>
      <c r="BP1259" s="80"/>
      <c r="BQ1259" s="80"/>
      <c r="BR1259" s="80"/>
      <c r="BS1259" s="80"/>
      <c r="BT1259" s="80"/>
      <c r="BU1259" s="80"/>
      <c r="BV1259" s="80"/>
      <c r="BW1259" s="80"/>
      <c r="BX1259" s="80"/>
      <c r="BY1259" s="80"/>
      <c r="BZ1259" s="80"/>
      <c r="CE1259" s="5"/>
    </row>
    <row r="1260" spans="2:83" s="6" customFormat="1" x14ac:dyDescent="0.25">
      <c r="B1260" s="77"/>
      <c r="C1260" s="78"/>
      <c r="D1260" s="80"/>
      <c r="E1260" s="80"/>
      <c r="F1260" s="80"/>
      <c r="G1260" s="80"/>
      <c r="H1260" s="80"/>
      <c r="I1260" s="80"/>
      <c r="J1260" s="80"/>
      <c r="K1260" s="5"/>
      <c r="L1260" s="5"/>
      <c r="M1260" s="80"/>
      <c r="N1260" s="5"/>
      <c r="O1260" s="80"/>
      <c r="P1260" s="5"/>
      <c r="Q1260" s="80"/>
      <c r="R1260" s="5"/>
      <c r="S1260" s="80"/>
      <c r="T1260" s="5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5"/>
      <c r="AE1260" s="80"/>
      <c r="AF1260" s="5"/>
      <c r="AG1260" s="80"/>
      <c r="AH1260" s="5"/>
      <c r="AI1260" s="80"/>
      <c r="AJ1260" s="5"/>
      <c r="AK1260" s="80"/>
      <c r="AL1260" s="5"/>
      <c r="AM1260" s="80"/>
      <c r="AN1260" s="5"/>
      <c r="AO1260" s="80"/>
      <c r="AP1260" s="80"/>
      <c r="AQ1260" s="5"/>
      <c r="AR1260" s="80"/>
      <c r="AS1260" s="5"/>
      <c r="AT1260" s="80"/>
      <c r="AU1260" s="5"/>
      <c r="AV1260" s="80"/>
      <c r="AW1260" s="5"/>
      <c r="AX1260" s="80"/>
      <c r="AY1260" s="5"/>
      <c r="AZ1260" s="80"/>
      <c r="BA1260" s="5"/>
      <c r="BB1260" s="80"/>
      <c r="BC1260" s="80"/>
      <c r="BD1260" s="80"/>
      <c r="BE1260" s="80"/>
      <c r="BF1260" s="80"/>
      <c r="BG1260" s="80"/>
      <c r="BH1260" s="80"/>
      <c r="BI1260" s="80"/>
      <c r="BJ1260" s="80"/>
      <c r="BK1260" s="80"/>
      <c r="BL1260" s="80"/>
      <c r="BM1260" s="80"/>
      <c r="BN1260" s="80"/>
      <c r="BO1260" s="80"/>
      <c r="BP1260" s="80"/>
      <c r="BQ1260" s="80"/>
      <c r="BR1260" s="80"/>
      <c r="BS1260" s="80"/>
      <c r="BT1260" s="80"/>
      <c r="BU1260" s="80"/>
      <c r="BV1260" s="80"/>
      <c r="BW1260" s="80"/>
      <c r="BX1260" s="80"/>
      <c r="BY1260" s="80"/>
      <c r="BZ1260" s="80"/>
      <c r="CE1260" s="5"/>
    </row>
    <row r="1261" spans="2:83" s="6" customFormat="1" x14ac:dyDescent="0.25">
      <c r="B1261" s="77"/>
      <c r="C1261" s="78"/>
      <c r="D1261" s="80"/>
      <c r="E1261" s="80"/>
      <c r="F1261" s="80"/>
      <c r="G1261" s="80"/>
      <c r="H1261" s="80"/>
      <c r="I1261" s="80"/>
      <c r="J1261" s="80"/>
      <c r="K1261" s="5"/>
      <c r="L1261" s="5"/>
      <c r="M1261" s="80"/>
      <c r="N1261" s="5"/>
      <c r="O1261" s="80"/>
      <c r="P1261" s="5"/>
      <c r="Q1261" s="80"/>
      <c r="R1261" s="5"/>
      <c r="S1261" s="80"/>
      <c r="T1261" s="5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5"/>
      <c r="AE1261" s="80"/>
      <c r="AF1261" s="5"/>
      <c r="AG1261" s="80"/>
      <c r="AH1261" s="5"/>
      <c r="AI1261" s="80"/>
      <c r="AJ1261" s="5"/>
      <c r="AK1261" s="80"/>
      <c r="AL1261" s="5"/>
      <c r="AM1261" s="80"/>
      <c r="AN1261" s="5"/>
      <c r="AO1261" s="80"/>
      <c r="AP1261" s="80"/>
      <c r="AQ1261" s="5"/>
      <c r="AR1261" s="80"/>
      <c r="AS1261" s="5"/>
      <c r="AT1261" s="80"/>
      <c r="AU1261" s="5"/>
      <c r="AV1261" s="80"/>
      <c r="AW1261" s="5"/>
      <c r="AX1261" s="80"/>
      <c r="AY1261" s="5"/>
      <c r="AZ1261" s="80"/>
      <c r="BA1261" s="5"/>
      <c r="BB1261" s="80"/>
      <c r="BC1261" s="80"/>
      <c r="BD1261" s="80"/>
      <c r="BE1261" s="80"/>
      <c r="BF1261" s="80"/>
      <c r="BG1261" s="80"/>
      <c r="BH1261" s="80"/>
      <c r="BI1261" s="80"/>
      <c r="BJ1261" s="80"/>
      <c r="BK1261" s="80"/>
      <c r="BL1261" s="80"/>
      <c r="BM1261" s="80"/>
      <c r="BN1261" s="80"/>
      <c r="BO1261" s="80"/>
      <c r="BP1261" s="80"/>
      <c r="BQ1261" s="80"/>
      <c r="BR1261" s="80"/>
      <c r="BS1261" s="80"/>
      <c r="BT1261" s="80"/>
      <c r="BU1261" s="80"/>
      <c r="BV1261" s="80"/>
      <c r="BW1261" s="80"/>
      <c r="BX1261" s="80"/>
      <c r="BY1261" s="80"/>
      <c r="BZ1261" s="80"/>
      <c r="CE1261" s="5"/>
    </row>
    <row r="1262" spans="2:83" s="6" customFormat="1" x14ac:dyDescent="0.25">
      <c r="B1262" s="77"/>
      <c r="C1262" s="78"/>
      <c r="D1262" s="80"/>
      <c r="E1262" s="80"/>
      <c r="F1262" s="80"/>
      <c r="G1262" s="80"/>
      <c r="H1262" s="80"/>
      <c r="I1262" s="80"/>
      <c r="J1262" s="80"/>
      <c r="K1262" s="5"/>
      <c r="L1262" s="5"/>
      <c r="M1262" s="80"/>
      <c r="N1262" s="5"/>
      <c r="O1262" s="80"/>
      <c r="P1262" s="5"/>
      <c r="Q1262" s="80"/>
      <c r="R1262" s="5"/>
      <c r="S1262" s="80"/>
      <c r="T1262" s="5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5"/>
      <c r="AE1262" s="80"/>
      <c r="AF1262" s="5"/>
      <c r="AG1262" s="80"/>
      <c r="AH1262" s="5"/>
      <c r="AI1262" s="80"/>
      <c r="AJ1262" s="5"/>
      <c r="AK1262" s="80"/>
      <c r="AL1262" s="5"/>
      <c r="AM1262" s="80"/>
      <c r="AN1262" s="5"/>
      <c r="AO1262" s="80"/>
      <c r="AP1262" s="80"/>
      <c r="AQ1262" s="5"/>
      <c r="AR1262" s="80"/>
      <c r="AS1262" s="5"/>
      <c r="AT1262" s="80"/>
      <c r="AU1262" s="5"/>
      <c r="AV1262" s="80"/>
      <c r="AW1262" s="5"/>
      <c r="AX1262" s="80"/>
      <c r="AY1262" s="5"/>
      <c r="AZ1262" s="80"/>
      <c r="BA1262" s="5"/>
      <c r="BB1262" s="80"/>
      <c r="BC1262" s="80"/>
      <c r="BD1262" s="80"/>
      <c r="BE1262" s="80"/>
      <c r="BF1262" s="80"/>
      <c r="BG1262" s="80"/>
      <c r="BH1262" s="80"/>
      <c r="BI1262" s="80"/>
      <c r="BJ1262" s="80"/>
      <c r="BK1262" s="80"/>
      <c r="BL1262" s="80"/>
      <c r="BM1262" s="80"/>
      <c r="BN1262" s="80"/>
      <c r="BO1262" s="80"/>
      <c r="BP1262" s="80"/>
      <c r="BQ1262" s="80"/>
      <c r="BR1262" s="80"/>
      <c r="BS1262" s="80"/>
      <c r="BT1262" s="80"/>
      <c r="BU1262" s="80"/>
      <c r="BV1262" s="80"/>
      <c r="BW1262" s="80"/>
      <c r="BX1262" s="80"/>
      <c r="BY1262" s="80"/>
      <c r="BZ1262" s="80"/>
      <c r="CE1262" s="5"/>
    </row>
    <row r="1263" spans="2:83" s="6" customFormat="1" x14ac:dyDescent="0.25">
      <c r="B1263" s="77"/>
      <c r="C1263" s="78"/>
      <c r="D1263" s="80"/>
      <c r="E1263" s="80"/>
      <c r="F1263" s="80"/>
      <c r="G1263" s="80"/>
      <c r="H1263" s="80"/>
      <c r="I1263" s="80"/>
      <c r="J1263" s="80"/>
      <c r="K1263" s="5"/>
      <c r="L1263" s="5"/>
      <c r="M1263" s="80"/>
      <c r="N1263" s="5"/>
      <c r="O1263" s="80"/>
      <c r="P1263" s="5"/>
      <c r="Q1263" s="80"/>
      <c r="R1263" s="5"/>
      <c r="S1263" s="80"/>
      <c r="T1263" s="5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5"/>
      <c r="AE1263" s="80"/>
      <c r="AF1263" s="5"/>
      <c r="AG1263" s="80"/>
      <c r="AH1263" s="5"/>
      <c r="AI1263" s="80"/>
      <c r="AJ1263" s="5"/>
      <c r="AK1263" s="80"/>
      <c r="AL1263" s="5"/>
      <c r="AM1263" s="80"/>
      <c r="AN1263" s="5"/>
      <c r="AO1263" s="80"/>
      <c r="AP1263" s="80"/>
      <c r="AQ1263" s="5"/>
      <c r="AR1263" s="80"/>
      <c r="AS1263" s="5"/>
      <c r="AT1263" s="80"/>
      <c r="AU1263" s="5"/>
      <c r="AV1263" s="80"/>
      <c r="AW1263" s="5"/>
      <c r="AX1263" s="80"/>
      <c r="AY1263" s="5"/>
      <c r="AZ1263" s="80"/>
      <c r="BA1263" s="5"/>
      <c r="BB1263" s="80"/>
      <c r="BC1263" s="80"/>
      <c r="BD1263" s="80"/>
      <c r="BE1263" s="80"/>
      <c r="BF1263" s="80"/>
      <c r="BG1263" s="80"/>
      <c r="BH1263" s="80"/>
      <c r="BI1263" s="80"/>
      <c r="BJ1263" s="80"/>
      <c r="BK1263" s="80"/>
      <c r="BL1263" s="80"/>
      <c r="BM1263" s="80"/>
      <c r="BN1263" s="80"/>
      <c r="BO1263" s="80"/>
      <c r="BP1263" s="80"/>
      <c r="BQ1263" s="80"/>
      <c r="BR1263" s="80"/>
      <c r="BS1263" s="80"/>
      <c r="BT1263" s="80"/>
      <c r="BU1263" s="80"/>
      <c r="BV1263" s="80"/>
      <c r="BW1263" s="80"/>
      <c r="BX1263" s="80"/>
      <c r="BY1263" s="80"/>
      <c r="BZ1263" s="80"/>
      <c r="CE1263" s="5"/>
    </row>
    <row r="1264" spans="2:83" s="6" customFormat="1" x14ac:dyDescent="0.25">
      <c r="B1264" s="77"/>
      <c r="C1264" s="78"/>
      <c r="D1264" s="80"/>
      <c r="E1264" s="80"/>
      <c r="F1264" s="80"/>
      <c r="G1264" s="80"/>
      <c r="H1264" s="80"/>
      <c r="I1264" s="80"/>
      <c r="J1264" s="80"/>
      <c r="K1264" s="5"/>
      <c r="L1264" s="5"/>
      <c r="M1264" s="80"/>
      <c r="N1264" s="5"/>
      <c r="O1264" s="80"/>
      <c r="P1264" s="5"/>
      <c r="Q1264" s="80"/>
      <c r="R1264" s="5"/>
      <c r="S1264" s="80"/>
      <c r="T1264" s="5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5"/>
      <c r="AE1264" s="80"/>
      <c r="AF1264" s="5"/>
      <c r="AG1264" s="80"/>
      <c r="AH1264" s="5"/>
      <c r="AI1264" s="80"/>
      <c r="AJ1264" s="5"/>
      <c r="AK1264" s="80"/>
      <c r="AL1264" s="5"/>
      <c r="AM1264" s="80"/>
      <c r="AN1264" s="5"/>
      <c r="AO1264" s="80"/>
      <c r="AP1264" s="80"/>
      <c r="AQ1264" s="5"/>
      <c r="AR1264" s="80"/>
      <c r="AS1264" s="5"/>
      <c r="AT1264" s="80"/>
      <c r="AU1264" s="5"/>
      <c r="AV1264" s="80"/>
      <c r="AW1264" s="5"/>
      <c r="AX1264" s="80"/>
      <c r="AY1264" s="5"/>
      <c r="AZ1264" s="80"/>
      <c r="BA1264" s="5"/>
      <c r="BB1264" s="80"/>
      <c r="BC1264" s="80"/>
      <c r="BD1264" s="80"/>
      <c r="BE1264" s="80"/>
      <c r="BF1264" s="80"/>
      <c r="BG1264" s="80"/>
      <c r="BH1264" s="80"/>
      <c r="BI1264" s="80"/>
      <c r="BJ1264" s="80"/>
      <c r="BK1264" s="80"/>
      <c r="BL1264" s="80"/>
      <c r="BM1264" s="80"/>
      <c r="BN1264" s="80"/>
      <c r="BO1264" s="80"/>
      <c r="BP1264" s="80"/>
      <c r="BQ1264" s="80"/>
      <c r="BR1264" s="80"/>
      <c r="BS1264" s="80"/>
      <c r="BT1264" s="80"/>
      <c r="BU1264" s="80"/>
      <c r="BV1264" s="80"/>
      <c r="BW1264" s="80"/>
      <c r="BX1264" s="80"/>
      <c r="BY1264" s="80"/>
      <c r="BZ1264" s="80"/>
      <c r="CE1264" s="5"/>
    </row>
    <row r="1265" spans="2:83" s="6" customFormat="1" x14ac:dyDescent="0.25">
      <c r="B1265" s="77"/>
      <c r="C1265" s="78"/>
      <c r="D1265" s="80"/>
      <c r="E1265" s="80"/>
      <c r="F1265" s="80"/>
      <c r="G1265" s="80"/>
      <c r="H1265" s="80"/>
      <c r="I1265" s="80"/>
      <c r="J1265" s="80"/>
      <c r="K1265" s="5"/>
      <c r="L1265" s="5"/>
      <c r="M1265" s="80"/>
      <c r="N1265" s="5"/>
      <c r="O1265" s="80"/>
      <c r="P1265" s="5"/>
      <c r="Q1265" s="80"/>
      <c r="R1265" s="5"/>
      <c r="S1265" s="80"/>
      <c r="T1265" s="5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5"/>
      <c r="AE1265" s="80"/>
      <c r="AF1265" s="5"/>
      <c r="AG1265" s="80"/>
      <c r="AH1265" s="5"/>
      <c r="AI1265" s="80"/>
      <c r="AJ1265" s="5"/>
      <c r="AK1265" s="80"/>
      <c r="AL1265" s="5"/>
      <c r="AM1265" s="80"/>
      <c r="AN1265" s="5"/>
      <c r="AO1265" s="80"/>
      <c r="AP1265" s="80"/>
      <c r="AQ1265" s="5"/>
      <c r="AR1265" s="80"/>
      <c r="AS1265" s="5"/>
      <c r="AT1265" s="80"/>
      <c r="AU1265" s="5"/>
      <c r="AV1265" s="80"/>
      <c r="AW1265" s="5"/>
      <c r="AX1265" s="80"/>
      <c r="AY1265" s="5"/>
      <c r="AZ1265" s="80"/>
      <c r="BA1265" s="5"/>
      <c r="BB1265" s="80"/>
      <c r="BC1265" s="80"/>
      <c r="BD1265" s="80"/>
      <c r="BE1265" s="80"/>
      <c r="BF1265" s="80"/>
      <c r="BG1265" s="80"/>
      <c r="BH1265" s="80"/>
      <c r="BI1265" s="80"/>
      <c r="BJ1265" s="80"/>
      <c r="BK1265" s="80"/>
      <c r="BL1265" s="80"/>
      <c r="BM1265" s="80"/>
      <c r="BN1265" s="80"/>
      <c r="BO1265" s="80"/>
      <c r="BP1265" s="80"/>
      <c r="BQ1265" s="80"/>
      <c r="BR1265" s="80"/>
      <c r="BS1265" s="80"/>
      <c r="BT1265" s="80"/>
      <c r="BU1265" s="80"/>
      <c r="BV1265" s="80"/>
      <c r="BW1265" s="80"/>
      <c r="BX1265" s="80"/>
      <c r="BY1265" s="80"/>
      <c r="BZ1265" s="80"/>
      <c r="CE1265" s="5"/>
    </row>
    <row r="1266" spans="2:83" s="6" customFormat="1" x14ac:dyDescent="0.25">
      <c r="B1266" s="77"/>
      <c r="C1266" s="78"/>
      <c r="D1266" s="80"/>
      <c r="E1266" s="80"/>
      <c r="F1266" s="80"/>
      <c r="G1266" s="80"/>
      <c r="H1266" s="80"/>
      <c r="I1266" s="80"/>
      <c r="J1266" s="80"/>
      <c r="K1266" s="5"/>
      <c r="L1266" s="5"/>
      <c r="M1266" s="80"/>
      <c r="N1266" s="5"/>
      <c r="O1266" s="80"/>
      <c r="P1266" s="5"/>
      <c r="Q1266" s="80"/>
      <c r="R1266" s="5"/>
      <c r="S1266" s="80"/>
      <c r="T1266" s="5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5"/>
      <c r="AE1266" s="80"/>
      <c r="AF1266" s="5"/>
      <c r="AG1266" s="80"/>
      <c r="AH1266" s="5"/>
      <c r="AI1266" s="80"/>
      <c r="AJ1266" s="5"/>
      <c r="AK1266" s="80"/>
      <c r="AL1266" s="5"/>
      <c r="AM1266" s="80"/>
      <c r="AN1266" s="5"/>
      <c r="AO1266" s="80"/>
      <c r="AP1266" s="80"/>
      <c r="AQ1266" s="5"/>
      <c r="AR1266" s="80"/>
      <c r="AS1266" s="5"/>
      <c r="AT1266" s="80"/>
      <c r="AU1266" s="5"/>
      <c r="AV1266" s="80"/>
      <c r="AW1266" s="5"/>
      <c r="AX1266" s="80"/>
      <c r="AY1266" s="5"/>
      <c r="AZ1266" s="80"/>
      <c r="BA1266" s="5"/>
      <c r="BB1266" s="80"/>
      <c r="BC1266" s="80"/>
      <c r="BD1266" s="80"/>
      <c r="BE1266" s="80"/>
      <c r="BF1266" s="80"/>
      <c r="BG1266" s="80"/>
      <c r="BH1266" s="80"/>
      <c r="BI1266" s="80"/>
      <c r="BJ1266" s="80"/>
      <c r="BK1266" s="80"/>
      <c r="BL1266" s="80"/>
      <c r="BM1266" s="80"/>
      <c r="BN1266" s="80"/>
      <c r="BO1266" s="80"/>
      <c r="BP1266" s="80"/>
      <c r="BQ1266" s="80"/>
      <c r="BR1266" s="80"/>
      <c r="BS1266" s="80"/>
      <c r="BT1266" s="80"/>
      <c r="BU1266" s="80"/>
      <c r="BV1266" s="80"/>
      <c r="BW1266" s="80"/>
      <c r="BX1266" s="80"/>
      <c r="BY1266" s="80"/>
      <c r="BZ1266" s="80"/>
      <c r="CE1266" s="5"/>
    </row>
    <row r="1267" spans="2:83" s="6" customFormat="1" x14ac:dyDescent="0.25">
      <c r="B1267" s="77"/>
      <c r="C1267" s="78"/>
      <c r="D1267" s="80"/>
      <c r="E1267" s="80"/>
      <c r="F1267" s="80"/>
      <c r="G1267" s="80"/>
      <c r="H1267" s="80"/>
      <c r="I1267" s="80"/>
      <c r="J1267" s="80"/>
      <c r="K1267" s="5"/>
      <c r="L1267" s="5"/>
      <c r="M1267" s="80"/>
      <c r="N1267" s="5"/>
      <c r="O1267" s="80"/>
      <c r="P1267" s="5"/>
      <c r="Q1267" s="80"/>
      <c r="R1267" s="5"/>
      <c r="S1267" s="80"/>
      <c r="T1267" s="5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5"/>
      <c r="AE1267" s="80"/>
      <c r="AF1267" s="5"/>
      <c r="AG1267" s="80"/>
      <c r="AH1267" s="5"/>
      <c r="AI1267" s="80"/>
      <c r="AJ1267" s="5"/>
      <c r="AK1267" s="80"/>
      <c r="AL1267" s="5"/>
      <c r="AM1267" s="80"/>
      <c r="AN1267" s="5"/>
      <c r="AO1267" s="80"/>
      <c r="AP1267" s="80"/>
      <c r="AQ1267" s="5"/>
      <c r="AR1267" s="80"/>
      <c r="AS1267" s="5"/>
      <c r="AT1267" s="80"/>
      <c r="AU1267" s="5"/>
      <c r="AV1267" s="80"/>
      <c r="AW1267" s="5"/>
      <c r="AX1267" s="80"/>
      <c r="AY1267" s="5"/>
      <c r="AZ1267" s="80"/>
      <c r="BA1267" s="5"/>
      <c r="BB1267" s="80"/>
      <c r="BC1267" s="80"/>
      <c r="BD1267" s="80"/>
      <c r="BE1267" s="80"/>
      <c r="BF1267" s="80"/>
      <c r="BG1267" s="80"/>
      <c r="BH1267" s="80"/>
      <c r="BI1267" s="80"/>
      <c r="BJ1267" s="80"/>
      <c r="BK1267" s="80"/>
      <c r="BL1267" s="80"/>
      <c r="BM1267" s="80"/>
      <c r="BN1267" s="80"/>
      <c r="BO1267" s="80"/>
      <c r="BP1267" s="80"/>
      <c r="BQ1267" s="80"/>
      <c r="BR1267" s="80"/>
      <c r="BS1267" s="80"/>
      <c r="BT1267" s="80"/>
      <c r="BU1267" s="80"/>
      <c r="BV1267" s="80"/>
      <c r="BW1267" s="80"/>
      <c r="BX1267" s="80"/>
      <c r="BY1267" s="80"/>
      <c r="BZ1267" s="80"/>
      <c r="CE1267" s="5"/>
    </row>
    <row r="1268" spans="2:83" s="6" customFormat="1" x14ac:dyDescent="0.25">
      <c r="B1268" s="77"/>
      <c r="C1268" s="78"/>
      <c r="D1268" s="80"/>
      <c r="E1268" s="80"/>
      <c r="F1268" s="80"/>
      <c r="G1268" s="80"/>
      <c r="H1268" s="80"/>
      <c r="I1268" s="80"/>
      <c r="J1268" s="80"/>
      <c r="K1268" s="5"/>
      <c r="L1268" s="5"/>
      <c r="M1268" s="80"/>
      <c r="N1268" s="5"/>
      <c r="O1268" s="80"/>
      <c r="P1268" s="5"/>
      <c r="Q1268" s="80"/>
      <c r="R1268" s="5"/>
      <c r="S1268" s="80"/>
      <c r="T1268" s="5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5"/>
      <c r="AE1268" s="80"/>
      <c r="AF1268" s="5"/>
      <c r="AG1268" s="80"/>
      <c r="AH1268" s="5"/>
      <c r="AI1268" s="80"/>
      <c r="AJ1268" s="5"/>
      <c r="AK1268" s="80"/>
      <c r="AL1268" s="5"/>
      <c r="AM1268" s="80"/>
      <c r="AN1268" s="5"/>
      <c r="AO1268" s="80"/>
      <c r="AP1268" s="80"/>
      <c r="AQ1268" s="5"/>
      <c r="AR1268" s="80"/>
      <c r="AS1268" s="5"/>
      <c r="AT1268" s="80"/>
      <c r="AU1268" s="5"/>
      <c r="AV1268" s="80"/>
      <c r="AW1268" s="5"/>
      <c r="AX1268" s="80"/>
      <c r="AY1268" s="5"/>
      <c r="AZ1268" s="80"/>
      <c r="BA1268" s="5"/>
      <c r="BB1268" s="80"/>
      <c r="BC1268" s="80"/>
      <c r="BD1268" s="80"/>
      <c r="BE1268" s="80"/>
      <c r="BF1268" s="80"/>
      <c r="BG1268" s="80"/>
      <c r="BH1268" s="80"/>
      <c r="BI1268" s="80"/>
      <c r="BJ1268" s="80"/>
      <c r="BK1268" s="80"/>
      <c r="BL1268" s="80"/>
      <c r="BM1268" s="80"/>
      <c r="BN1268" s="80"/>
      <c r="BO1268" s="80"/>
      <c r="BP1268" s="80"/>
      <c r="BQ1268" s="80"/>
      <c r="BR1268" s="80"/>
      <c r="BS1268" s="80"/>
      <c r="BT1268" s="80"/>
      <c r="BU1268" s="80"/>
      <c r="BV1268" s="80"/>
      <c r="BW1268" s="80"/>
      <c r="BX1268" s="80"/>
      <c r="BY1268" s="80"/>
      <c r="BZ1268" s="80"/>
      <c r="CE1268" s="5"/>
    </row>
    <row r="1269" spans="2:83" s="6" customFormat="1" x14ac:dyDescent="0.25">
      <c r="B1269" s="77"/>
      <c r="C1269" s="78"/>
      <c r="D1269" s="80"/>
      <c r="E1269" s="80"/>
      <c r="F1269" s="80"/>
      <c r="G1269" s="80"/>
      <c r="H1269" s="80"/>
      <c r="I1269" s="80"/>
      <c r="J1269" s="80"/>
      <c r="K1269" s="5"/>
      <c r="L1269" s="5"/>
      <c r="M1269" s="80"/>
      <c r="N1269" s="5"/>
      <c r="O1269" s="80"/>
      <c r="P1269" s="5"/>
      <c r="Q1269" s="80"/>
      <c r="R1269" s="5"/>
      <c r="S1269" s="80"/>
      <c r="T1269" s="5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5"/>
      <c r="AE1269" s="80"/>
      <c r="AF1269" s="5"/>
      <c r="AG1269" s="80"/>
      <c r="AH1269" s="5"/>
      <c r="AI1269" s="80"/>
      <c r="AJ1269" s="5"/>
      <c r="AK1269" s="80"/>
      <c r="AL1269" s="5"/>
      <c r="AM1269" s="80"/>
      <c r="AN1269" s="5"/>
      <c r="AO1269" s="80"/>
      <c r="AP1269" s="80"/>
      <c r="AQ1269" s="5"/>
      <c r="AR1269" s="80"/>
      <c r="AS1269" s="5"/>
      <c r="AT1269" s="80"/>
      <c r="AU1269" s="5"/>
      <c r="AV1269" s="80"/>
      <c r="AW1269" s="5"/>
      <c r="AX1269" s="80"/>
      <c r="AY1269" s="5"/>
      <c r="AZ1269" s="80"/>
      <c r="BA1269" s="5"/>
      <c r="BB1269" s="80"/>
      <c r="BC1269" s="80"/>
      <c r="BD1269" s="80"/>
      <c r="BE1269" s="80"/>
      <c r="BF1269" s="80"/>
      <c r="BG1269" s="80"/>
      <c r="BH1269" s="80"/>
      <c r="BI1269" s="80"/>
      <c r="BJ1269" s="80"/>
      <c r="BK1269" s="80"/>
      <c r="BL1269" s="80"/>
      <c r="BM1269" s="80"/>
      <c r="BN1269" s="80"/>
      <c r="BO1269" s="80"/>
      <c r="BP1269" s="80"/>
      <c r="BQ1269" s="80"/>
      <c r="BR1269" s="80"/>
      <c r="BS1269" s="80"/>
      <c r="BT1269" s="80"/>
      <c r="BU1269" s="80"/>
      <c r="BV1269" s="80"/>
      <c r="BW1269" s="80"/>
      <c r="BX1269" s="80"/>
      <c r="BY1269" s="80"/>
      <c r="BZ1269" s="80"/>
      <c r="CE1269" s="5"/>
    </row>
    <row r="1270" spans="2:83" s="6" customFormat="1" x14ac:dyDescent="0.25">
      <c r="B1270" s="77"/>
      <c r="C1270" s="78"/>
      <c r="D1270" s="80"/>
      <c r="E1270" s="80"/>
      <c r="F1270" s="80"/>
      <c r="G1270" s="80"/>
      <c r="H1270" s="80"/>
      <c r="I1270" s="80"/>
      <c r="J1270" s="80"/>
      <c r="K1270" s="5"/>
      <c r="L1270" s="5"/>
      <c r="M1270" s="80"/>
      <c r="N1270" s="5"/>
      <c r="O1270" s="80"/>
      <c r="P1270" s="5"/>
      <c r="Q1270" s="80"/>
      <c r="R1270" s="5"/>
      <c r="S1270" s="80"/>
      <c r="T1270" s="5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5"/>
      <c r="AE1270" s="80"/>
      <c r="AF1270" s="5"/>
      <c r="AG1270" s="80"/>
      <c r="AH1270" s="5"/>
      <c r="AI1270" s="80"/>
      <c r="AJ1270" s="5"/>
      <c r="AK1270" s="80"/>
      <c r="AL1270" s="5"/>
      <c r="AM1270" s="80"/>
      <c r="AN1270" s="5"/>
      <c r="AO1270" s="80"/>
      <c r="AP1270" s="80"/>
      <c r="AQ1270" s="5"/>
      <c r="AR1270" s="80"/>
      <c r="AS1270" s="5"/>
      <c r="AT1270" s="80"/>
      <c r="AU1270" s="5"/>
      <c r="AV1270" s="80"/>
      <c r="AW1270" s="5"/>
      <c r="AX1270" s="80"/>
      <c r="AY1270" s="5"/>
      <c r="AZ1270" s="80"/>
      <c r="BA1270" s="5"/>
      <c r="BB1270" s="80"/>
      <c r="BC1270" s="80"/>
      <c r="BD1270" s="80"/>
      <c r="BE1270" s="80"/>
      <c r="BF1270" s="80"/>
      <c r="BG1270" s="80"/>
      <c r="BH1270" s="80"/>
      <c r="BI1270" s="80"/>
      <c r="BJ1270" s="80"/>
      <c r="BK1270" s="80"/>
      <c r="BL1270" s="80"/>
      <c r="BM1270" s="80"/>
      <c r="BN1270" s="80"/>
      <c r="BO1270" s="80"/>
      <c r="BP1270" s="80"/>
      <c r="BQ1270" s="80"/>
      <c r="BR1270" s="80"/>
      <c r="BS1270" s="80"/>
      <c r="BT1270" s="80"/>
      <c r="BU1270" s="80"/>
      <c r="BV1270" s="80"/>
      <c r="BW1270" s="80"/>
      <c r="BX1270" s="80"/>
      <c r="BY1270" s="80"/>
      <c r="BZ1270" s="80"/>
      <c r="CE1270" s="5"/>
    </row>
    <row r="1271" spans="2:83" s="6" customFormat="1" x14ac:dyDescent="0.25">
      <c r="B1271" s="77"/>
      <c r="C1271" s="78"/>
      <c r="D1271" s="80"/>
      <c r="E1271" s="80"/>
      <c r="F1271" s="80"/>
      <c r="G1271" s="80"/>
      <c r="H1271" s="80"/>
      <c r="I1271" s="80"/>
      <c r="J1271" s="80"/>
      <c r="K1271" s="5"/>
      <c r="L1271" s="5"/>
      <c r="M1271" s="80"/>
      <c r="N1271" s="5"/>
      <c r="O1271" s="80"/>
      <c r="P1271" s="5"/>
      <c r="Q1271" s="80"/>
      <c r="R1271" s="5"/>
      <c r="S1271" s="80"/>
      <c r="T1271" s="5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5"/>
      <c r="AE1271" s="80"/>
      <c r="AF1271" s="5"/>
      <c r="AG1271" s="80"/>
      <c r="AH1271" s="5"/>
      <c r="AI1271" s="80"/>
      <c r="AJ1271" s="5"/>
      <c r="AK1271" s="80"/>
      <c r="AL1271" s="5"/>
      <c r="AM1271" s="80"/>
      <c r="AN1271" s="5"/>
      <c r="AO1271" s="80"/>
      <c r="AP1271" s="80"/>
      <c r="AQ1271" s="5"/>
      <c r="AR1271" s="80"/>
      <c r="AS1271" s="5"/>
      <c r="AT1271" s="80"/>
      <c r="AU1271" s="5"/>
      <c r="AV1271" s="80"/>
      <c r="AW1271" s="5"/>
      <c r="AX1271" s="80"/>
      <c r="AY1271" s="5"/>
      <c r="AZ1271" s="80"/>
      <c r="BA1271" s="5"/>
      <c r="BB1271" s="80"/>
      <c r="BC1271" s="80"/>
      <c r="BD1271" s="80"/>
      <c r="BE1271" s="80"/>
      <c r="BF1271" s="80"/>
      <c r="BG1271" s="80"/>
      <c r="BH1271" s="80"/>
      <c r="BI1271" s="80"/>
      <c r="BJ1271" s="80"/>
      <c r="BK1271" s="80"/>
      <c r="BL1271" s="80"/>
      <c r="BM1271" s="80"/>
      <c r="BN1271" s="80"/>
      <c r="BO1271" s="80"/>
      <c r="BP1271" s="80"/>
      <c r="BQ1271" s="80"/>
      <c r="BR1271" s="80"/>
      <c r="BS1271" s="80"/>
      <c r="BT1271" s="80"/>
      <c r="BU1271" s="80"/>
      <c r="BV1271" s="80"/>
      <c r="BW1271" s="80"/>
      <c r="BX1271" s="80"/>
      <c r="BY1271" s="80"/>
      <c r="BZ1271" s="80"/>
      <c r="CE1271" s="5"/>
    </row>
    <row r="1272" spans="2:83" s="6" customFormat="1" x14ac:dyDescent="0.25">
      <c r="B1272" s="77"/>
      <c r="C1272" s="78"/>
      <c r="D1272" s="80"/>
      <c r="E1272" s="80"/>
      <c r="F1272" s="80"/>
      <c r="G1272" s="80"/>
      <c r="H1272" s="80"/>
      <c r="I1272" s="80"/>
      <c r="J1272" s="80"/>
      <c r="K1272" s="5"/>
      <c r="L1272" s="5"/>
      <c r="M1272" s="80"/>
      <c r="N1272" s="5"/>
      <c r="O1272" s="80"/>
      <c r="P1272" s="5"/>
      <c r="Q1272" s="80"/>
      <c r="R1272" s="5"/>
      <c r="S1272" s="80"/>
      <c r="T1272" s="5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5"/>
      <c r="AE1272" s="80"/>
      <c r="AF1272" s="5"/>
      <c r="AG1272" s="80"/>
      <c r="AH1272" s="5"/>
      <c r="AI1272" s="80"/>
      <c r="AJ1272" s="5"/>
      <c r="AK1272" s="80"/>
      <c r="AL1272" s="5"/>
      <c r="AM1272" s="80"/>
      <c r="AN1272" s="5"/>
      <c r="AO1272" s="80"/>
      <c r="AP1272" s="80"/>
      <c r="AQ1272" s="5"/>
      <c r="AR1272" s="80"/>
      <c r="AS1272" s="5"/>
      <c r="AT1272" s="80"/>
      <c r="AU1272" s="5"/>
      <c r="AV1272" s="80"/>
      <c r="AW1272" s="5"/>
      <c r="AX1272" s="80"/>
      <c r="AY1272" s="5"/>
      <c r="AZ1272" s="80"/>
      <c r="BA1272" s="5"/>
      <c r="BB1272" s="80"/>
      <c r="BC1272" s="80"/>
      <c r="BD1272" s="80"/>
      <c r="BE1272" s="80"/>
      <c r="BF1272" s="80"/>
      <c r="BG1272" s="80"/>
      <c r="BH1272" s="80"/>
      <c r="BI1272" s="80"/>
      <c r="BJ1272" s="80"/>
      <c r="BK1272" s="80"/>
      <c r="BL1272" s="80"/>
      <c r="BM1272" s="80"/>
      <c r="BN1272" s="80"/>
      <c r="BO1272" s="80"/>
      <c r="BP1272" s="80"/>
      <c r="BQ1272" s="80"/>
      <c r="BR1272" s="80"/>
      <c r="BS1272" s="80"/>
      <c r="BT1272" s="80"/>
      <c r="BU1272" s="80"/>
      <c r="BV1272" s="80"/>
      <c r="BW1272" s="80"/>
      <c r="BX1272" s="80"/>
      <c r="BY1272" s="80"/>
      <c r="BZ1272" s="80"/>
      <c r="CE1272" s="5"/>
    </row>
    <row r="1273" spans="2:83" s="6" customFormat="1" x14ac:dyDescent="0.25">
      <c r="B1273" s="77"/>
      <c r="C1273" s="78"/>
      <c r="D1273" s="80"/>
      <c r="E1273" s="80"/>
      <c r="F1273" s="80"/>
      <c r="G1273" s="80"/>
      <c r="H1273" s="80"/>
      <c r="I1273" s="80"/>
      <c r="J1273" s="80"/>
      <c r="K1273" s="5"/>
      <c r="L1273" s="5"/>
      <c r="M1273" s="80"/>
      <c r="N1273" s="5"/>
      <c r="O1273" s="80"/>
      <c r="P1273" s="5"/>
      <c r="Q1273" s="80"/>
      <c r="R1273" s="5"/>
      <c r="S1273" s="80"/>
      <c r="T1273" s="5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5"/>
      <c r="AE1273" s="80"/>
      <c r="AF1273" s="5"/>
      <c r="AG1273" s="80"/>
      <c r="AH1273" s="5"/>
      <c r="AI1273" s="80"/>
      <c r="AJ1273" s="5"/>
      <c r="AK1273" s="80"/>
      <c r="AL1273" s="5"/>
      <c r="AM1273" s="80"/>
      <c r="AN1273" s="5"/>
      <c r="AO1273" s="80"/>
      <c r="AP1273" s="80"/>
      <c r="AQ1273" s="5"/>
      <c r="AR1273" s="80"/>
      <c r="AS1273" s="5"/>
      <c r="AT1273" s="80"/>
      <c r="AU1273" s="5"/>
      <c r="AV1273" s="80"/>
      <c r="AW1273" s="5"/>
      <c r="AX1273" s="80"/>
      <c r="AY1273" s="5"/>
      <c r="AZ1273" s="80"/>
      <c r="BA1273" s="5"/>
      <c r="BB1273" s="80"/>
      <c r="BC1273" s="80"/>
      <c r="BD1273" s="80"/>
      <c r="BE1273" s="80"/>
      <c r="BF1273" s="80"/>
      <c r="BG1273" s="80"/>
      <c r="BH1273" s="80"/>
      <c r="BI1273" s="80"/>
      <c r="BJ1273" s="80"/>
      <c r="BK1273" s="80"/>
      <c r="BL1273" s="80"/>
      <c r="BM1273" s="80"/>
      <c r="BN1273" s="80"/>
      <c r="BO1273" s="80"/>
      <c r="BP1273" s="80"/>
      <c r="BQ1273" s="80"/>
      <c r="BR1273" s="80"/>
      <c r="BS1273" s="80"/>
      <c r="BT1273" s="80"/>
      <c r="BU1273" s="80"/>
      <c r="BV1273" s="80"/>
      <c r="BW1273" s="80"/>
      <c r="BX1273" s="80"/>
      <c r="BY1273" s="80"/>
      <c r="BZ1273" s="80"/>
      <c r="CE1273" s="5"/>
    </row>
    <row r="1274" spans="2:83" s="6" customFormat="1" x14ac:dyDescent="0.25">
      <c r="B1274" s="77"/>
      <c r="C1274" s="78"/>
      <c r="D1274" s="80"/>
      <c r="E1274" s="80"/>
      <c r="F1274" s="80"/>
      <c r="G1274" s="80"/>
      <c r="H1274" s="80"/>
      <c r="I1274" s="80"/>
      <c r="J1274" s="80"/>
      <c r="K1274" s="5"/>
      <c r="L1274" s="5"/>
      <c r="M1274" s="80"/>
      <c r="N1274" s="5"/>
      <c r="O1274" s="80"/>
      <c r="P1274" s="5"/>
      <c r="Q1274" s="80"/>
      <c r="R1274" s="5"/>
      <c r="S1274" s="80"/>
      <c r="T1274" s="5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5"/>
      <c r="AE1274" s="80"/>
      <c r="AF1274" s="5"/>
      <c r="AG1274" s="80"/>
      <c r="AH1274" s="5"/>
      <c r="AI1274" s="80"/>
      <c r="AJ1274" s="5"/>
      <c r="AK1274" s="80"/>
      <c r="AL1274" s="5"/>
      <c r="AM1274" s="80"/>
      <c r="AN1274" s="5"/>
      <c r="AO1274" s="80"/>
      <c r="AP1274" s="80"/>
      <c r="AQ1274" s="5"/>
      <c r="AR1274" s="80"/>
      <c r="AS1274" s="5"/>
      <c r="AT1274" s="80"/>
      <c r="AU1274" s="5"/>
      <c r="AV1274" s="80"/>
      <c r="AW1274" s="5"/>
      <c r="AX1274" s="80"/>
      <c r="AY1274" s="5"/>
      <c r="AZ1274" s="80"/>
      <c r="BA1274" s="5"/>
      <c r="BB1274" s="80"/>
      <c r="BC1274" s="80"/>
      <c r="BD1274" s="80"/>
      <c r="BE1274" s="80"/>
      <c r="BF1274" s="80"/>
      <c r="BG1274" s="80"/>
      <c r="BH1274" s="80"/>
      <c r="BI1274" s="80"/>
      <c r="BJ1274" s="80"/>
      <c r="BK1274" s="80"/>
      <c r="BL1274" s="80"/>
      <c r="BM1274" s="80"/>
      <c r="BN1274" s="80"/>
      <c r="BO1274" s="80"/>
      <c r="BP1274" s="80"/>
      <c r="BQ1274" s="80"/>
      <c r="BR1274" s="80"/>
      <c r="BS1274" s="80"/>
      <c r="BT1274" s="80"/>
      <c r="BU1274" s="80"/>
      <c r="BV1274" s="80"/>
      <c r="BW1274" s="80"/>
      <c r="BX1274" s="80"/>
      <c r="BY1274" s="80"/>
      <c r="BZ1274" s="80"/>
      <c r="CE1274" s="5"/>
    </row>
    <row r="1275" spans="2:83" s="6" customFormat="1" x14ac:dyDescent="0.25">
      <c r="B1275" s="77"/>
      <c r="C1275" s="78"/>
      <c r="D1275" s="80"/>
      <c r="E1275" s="80"/>
      <c r="F1275" s="80"/>
      <c r="G1275" s="80"/>
      <c r="H1275" s="80"/>
      <c r="I1275" s="80"/>
      <c r="J1275" s="80"/>
      <c r="K1275" s="5"/>
      <c r="L1275" s="5"/>
      <c r="M1275" s="80"/>
      <c r="N1275" s="5"/>
      <c r="O1275" s="80"/>
      <c r="P1275" s="5"/>
      <c r="Q1275" s="80"/>
      <c r="R1275" s="5"/>
      <c r="S1275" s="80"/>
      <c r="T1275" s="5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5"/>
      <c r="AE1275" s="80"/>
      <c r="AF1275" s="5"/>
      <c r="AG1275" s="80"/>
      <c r="AH1275" s="5"/>
      <c r="AI1275" s="80"/>
      <c r="AJ1275" s="5"/>
      <c r="AK1275" s="80"/>
      <c r="AL1275" s="5"/>
      <c r="AM1275" s="80"/>
      <c r="AN1275" s="5"/>
      <c r="AO1275" s="80"/>
      <c r="AP1275" s="80"/>
      <c r="AQ1275" s="5"/>
      <c r="AR1275" s="80"/>
      <c r="AS1275" s="5"/>
      <c r="AT1275" s="80"/>
      <c r="AU1275" s="5"/>
      <c r="AV1275" s="80"/>
      <c r="AW1275" s="5"/>
      <c r="AX1275" s="80"/>
      <c r="AY1275" s="5"/>
      <c r="AZ1275" s="80"/>
      <c r="BA1275" s="5"/>
      <c r="BB1275" s="80"/>
      <c r="BC1275" s="80"/>
      <c r="BD1275" s="80"/>
      <c r="BE1275" s="80"/>
      <c r="BF1275" s="80"/>
      <c r="BG1275" s="80"/>
      <c r="BH1275" s="80"/>
      <c r="BI1275" s="80"/>
      <c r="BJ1275" s="80"/>
      <c r="BK1275" s="80"/>
      <c r="BL1275" s="80"/>
      <c r="BM1275" s="80"/>
      <c r="BN1275" s="80"/>
      <c r="BO1275" s="80"/>
      <c r="BP1275" s="80"/>
      <c r="BQ1275" s="80"/>
      <c r="BR1275" s="80"/>
      <c r="BS1275" s="80"/>
      <c r="BT1275" s="80"/>
      <c r="BU1275" s="80"/>
      <c r="BV1275" s="80"/>
      <c r="BW1275" s="80"/>
      <c r="BX1275" s="80"/>
      <c r="BY1275" s="80"/>
      <c r="BZ1275" s="80"/>
      <c r="CE1275" s="5"/>
    </row>
    <row r="1276" spans="2:83" s="6" customFormat="1" x14ac:dyDescent="0.25">
      <c r="B1276" s="77"/>
      <c r="C1276" s="78"/>
      <c r="D1276" s="80"/>
      <c r="E1276" s="80"/>
      <c r="F1276" s="80"/>
      <c r="G1276" s="80"/>
      <c r="H1276" s="80"/>
      <c r="I1276" s="80"/>
      <c r="J1276" s="80"/>
      <c r="K1276" s="5"/>
      <c r="L1276" s="5"/>
      <c r="M1276" s="80"/>
      <c r="N1276" s="5"/>
      <c r="O1276" s="80"/>
      <c r="P1276" s="5"/>
      <c r="Q1276" s="80"/>
      <c r="R1276" s="5"/>
      <c r="S1276" s="80"/>
      <c r="T1276" s="5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5"/>
      <c r="AE1276" s="80"/>
      <c r="AF1276" s="5"/>
      <c r="AG1276" s="80"/>
      <c r="AH1276" s="5"/>
      <c r="AI1276" s="80"/>
      <c r="AJ1276" s="5"/>
      <c r="AK1276" s="80"/>
      <c r="AL1276" s="5"/>
      <c r="AM1276" s="80"/>
      <c r="AN1276" s="5"/>
      <c r="AO1276" s="80"/>
      <c r="AP1276" s="80"/>
      <c r="AQ1276" s="5"/>
      <c r="AR1276" s="80"/>
      <c r="AS1276" s="5"/>
      <c r="AT1276" s="80"/>
      <c r="AU1276" s="5"/>
      <c r="AV1276" s="80"/>
      <c r="AW1276" s="5"/>
      <c r="AX1276" s="80"/>
      <c r="AY1276" s="5"/>
      <c r="AZ1276" s="80"/>
      <c r="BA1276" s="5"/>
      <c r="BB1276" s="80"/>
      <c r="BC1276" s="80"/>
      <c r="BD1276" s="80"/>
      <c r="BE1276" s="80"/>
      <c r="BF1276" s="80"/>
      <c r="BG1276" s="80"/>
      <c r="BH1276" s="80"/>
      <c r="BI1276" s="80"/>
      <c r="BJ1276" s="80"/>
      <c r="BK1276" s="80"/>
      <c r="BL1276" s="80"/>
      <c r="BM1276" s="80"/>
      <c r="BN1276" s="80"/>
      <c r="BO1276" s="80"/>
      <c r="BP1276" s="80"/>
      <c r="BQ1276" s="80"/>
      <c r="BR1276" s="80"/>
      <c r="BS1276" s="80"/>
      <c r="BT1276" s="80"/>
      <c r="BU1276" s="80"/>
      <c r="BV1276" s="80"/>
      <c r="BW1276" s="80"/>
      <c r="BX1276" s="80"/>
      <c r="BY1276" s="80"/>
      <c r="BZ1276" s="80"/>
      <c r="CE1276" s="5"/>
    </row>
    <row r="1277" spans="2:83" s="6" customFormat="1" x14ac:dyDescent="0.25">
      <c r="B1277" s="77"/>
      <c r="C1277" s="78"/>
      <c r="D1277" s="80"/>
      <c r="E1277" s="80"/>
      <c r="F1277" s="80"/>
      <c r="G1277" s="80"/>
      <c r="H1277" s="80"/>
      <c r="I1277" s="80"/>
      <c r="J1277" s="80"/>
      <c r="K1277" s="5"/>
      <c r="L1277" s="5"/>
      <c r="M1277" s="80"/>
      <c r="N1277" s="5"/>
      <c r="O1277" s="80"/>
      <c r="P1277" s="5"/>
      <c r="Q1277" s="80"/>
      <c r="R1277" s="5"/>
      <c r="S1277" s="80"/>
      <c r="T1277" s="5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5"/>
      <c r="AE1277" s="80"/>
      <c r="AF1277" s="5"/>
      <c r="AG1277" s="80"/>
      <c r="AH1277" s="5"/>
      <c r="AI1277" s="80"/>
      <c r="AJ1277" s="5"/>
      <c r="AK1277" s="80"/>
      <c r="AL1277" s="5"/>
      <c r="AM1277" s="80"/>
      <c r="AN1277" s="5"/>
      <c r="AO1277" s="80"/>
      <c r="AP1277" s="80"/>
      <c r="AQ1277" s="5"/>
      <c r="AR1277" s="80"/>
      <c r="AS1277" s="5"/>
      <c r="AT1277" s="80"/>
      <c r="AU1277" s="5"/>
      <c r="AV1277" s="80"/>
      <c r="AW1277" s="5"/>
      <c r="AX1277" s="80"/>
      <c r="AY1277" s="5"/>
      <c r="AZ1277" s="80"/>
      <c r="BA1277" s="5"/>
      <c r="BB1277" s="80"/>
      <c r="BC1277" s="80"/>
      <c r="BD1277" s="80"/>
      <c r="BE1277" s="80"/>
      <c r="BF1277" s="80"/>
      <c r="BG1277" s="80"/>
      <c r="BH1277" s="80"/>
      <c r="BI1277" s="80"/>
      <c r="BJ1277" s="80"/>
      <c r="BK1277" s="80"/>
      <c r="BL1277" s="80"/>
      <c r="BM1277" s="80"/>
      <c r="BN1277" s="80"/>
      <c r="BO1277" s="80"/>
      <c r="BP1277" s="80"/>
      <c r="BQ1277" s="80"/>
      <c r="BR1277" s="80"/>
      <c r="BS1277" s="80"/>
      <c r="BT1277" s="80"/>
      <c r="BU1277" s="80"/>
      <c r="BV1277" s="80"/>
      <c r="BW1277" s="80"/>
      <c r="BX1277" s="80"/>
      <c r="BY1277" s="80"/>
      <c r="BZ1277" s="80"/>
      <c r="CE1277" s="5"/>
    </row>
    <row r="1278" spans="2:83" s="6" customFormat="1" x14ac:dyDescent="0.25">
      <c r="B1278" s="77"/>
      <c r="C1278" s="78"/>
      <c r="D1278" s="80"/>
      <c r="E1278" s="80"/>
      <c r="F1278" s="80"/>
      <c r="G1278" s="80"/>
      <c r="H1278" s="80"/>
      <c r="I1278" s="80"/>
      <c r="J1278" s="80"/>
      <c r="K1278" s="5"/>
      <c r="L1278" s="5"/>
      <c r="M1278" s="80"/>
      <c r="N1278" s="5"/>
      <c r="O1278" s="80"/>
      <c r="P1278" s="5"/>
      <c r="Q1278" s="80"/>
      <c r="R1278" s="5"/>
      <c r="S1278" s="80"/>
      <c r="T1278" s="5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5"/>
      <c r="AE1278" s="80"/>
      <c r="AF1278" s="5"/>
      <c r="AG1278" s="80"/>
      <c r="AH1278" s="5"/>
      <c r="AI1278" s="80"/>
      <c r="AJ1278" s="5"/>
      <c r="AK1278" s="80"/>
      <c r="AL1278" s="5"/>
      <c r="AM1278" s="80"/>
      <c r="AN1278" s="5"/>
      <c r="AO1278" s="80"/>
      <c r="AP1278" s="80"/>
      <c r="AQ1278" s="5"/>
      <c r="AR1278" s="80"/>
      <c r="AS1278" s="5"/>
      <c r="AT1278" s="80"/>
      <c r="AU1278" s="5"/>
      <c r="AV1278" s="80"/>
      <c r="AW1278" s="5"/>
      <c r="AX1278" s="80"/>
      <c r="AY1278" s="5"/>
      <c r="AZ1278" s="80"/>
      <c r="BA1278" s="5"/>
      <c r="BB1278" s="80"/>
      <c r="BC1278" s="80"/>
      <c r="BD1278" s="80"/>
      <c r="BE1278" s="80"/>
      <c r="BF1278" s="80"/>
      <c r="BG1278" s="80"/>
      <c r="BH1278" s="80"/>
      <c r="BI1278" s="80"/>
      <c r="BJ1278" s="80"/>
      <c r="BK1278" s="80"/>
      <c r="BL1278" s="80"/>
      <c r="BM1278" s="80"/>
      <c r="BN1278" s="80"/>
      <c r="BO1278" s="80"/>
      <c r="BP1278" s="80"/>
      <c r="BQ1278" s="80"/>
      <c r="BR1278" s="80"/>
      <c r="BS1278" s="80"/>
      <c r="BT1278" s="80"/>
      <c r="BU1278" s="80"/>
      <c r="BV1278" s="80"/>
      <c r="BW1278" s="80"/>
      <c r="BX1278" s="80"/>
      <c r="BY1278" s="80"/>
      <c r="BZ1278" s="80"/>
      <c r="CE1278" s="5"/>
    </row>
    <row r="1279" spans="2:83" s="6" customFormat="1" x14ac:dyDescent="0.25">
      <c r="B1279" s="77"/>
      <c r="C1279" s="78"/>
      <c r="D1279" s="80"/>
      <c r="E1279" s="80"/>
      <c r="F1279" s="80"/>
      <c r="G1279" s="80"/>
      <c r="H1279" s="80"/>
      <c r="I1279" s="80"/>
      <c r="J1279" s="80"/>
      <c r="K1279" s="5"/>
      <c r="L1279" s="5"/>
      <c r="M1279" s="80"/>
      <c r="N1279" s="5"/>
      <c r="O1279" s="80"/>
      <c r="P1279" s="5"/>
      <c r="Q1279" s="80"/>
      <c r="R1279" s="5"/>
      <c r="S1279" s="80"/>
      <c r="T1279" s="5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5"/>
      <c r="AE1279" s="80"/>
      <c r="AF1279" s="5"/>
      <c r="AG1279" s="80"/>
      <c r="AH1279" s="5"/>
      <c r="AI1279" s="80"/>
      <c r="AJ1279" s="5"/>
      <c r="AK1279" s="80"/>
      <c r="AL1279" s="5"/>
      <c r="AM1279" s="80"/>
      <c r="AN1279" s="5"/>
      <c r="AO1279" s="80"/>
      <c r="AP1279" s="80"/>
      <c r="AQ1279" s="5"/>
      <c r="AR1279" s="80"/>
      <c r="AS1279" s="5"/>
      <c r="AT1279" s="80"/>
      <c r="AU1279" s="5"/>
      <c r="AV1279" s="80"/>
      <c r="AW1279" s="5"/>
      <c r="AX1279" s="80"/>
      <c r="AY1279" s="5"/>
      <c r="AZ1279" s="80"/>
      <c r="BA1279" s="5"/>
      <c r="BB1279" s="80"/>
      <c r="BC1279" s="80"/>
      <c r="BD1279" s="80"/>
      <c r="BE1279" s="80"/>
      <c r="BF1279" s="80"/>
      <c r="BG1279" s="80"/>
      <c r="BH1279" s="80"/>
      <c r="BI1279" s="80"/>
      <c r="BJ1279" s="80"/>
      <c r="BK1279" s="80"/>
      <c r="BL1279" s="80"/>
      <c r="BM1279" s="80"/>
      <c r="BN1279" s="80"/>
      <c r="BO1279" s="80"/>
      <c r="BP1279" s="80"/>
      <c r="BQ1279" s="80"/>
      <c r="BR1279" s="80"/>
      <c r="BS1279" s="80"/>
      <c r="BT1279" s="80"/>
      <c r="BU1279" s="80"/>
      <c r="BV1279" s="80"/>
      <c r="BW1279" s="80"/>
      <c r="BX1279" s="80"/>
      <c r="BY1279" s="80"/>
      <c r="BZ1279" s="80"/>
      <c r="CE1279" s="5"/>
    </row>
    <row r="1280" spans="2:83" s="6" customFormat="1" x14ac:dyDescent="0.25">
      <c r="B1280" s="77"/>
      <c r="C1280" s="78"/>
      <c r="D1280" s="80"/>
      <c r="E1280" s="80"/>
      <c r="F1280" s="80"/>
      <c r="G1280" s="80"/>
      <c r="H1280" s="80"/>
      <c r="I1280" s="80"/>
      <c r="J1280" s="80"/>
      <c r="K1280" s="5"/>
      <c r="L1280" s="5"/>
      <c r="M1280" s="80"/>
      <c r="N1280" s="5"/>
      <c r="O1280" s="80"/>
      <c r="P1280" s="5"/>
      <c r="Q1280" s="80"/>
      <c r="R1280" s="5"/>
      <c r="S1280" s="80"/>
      <c r="T1280" s="5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5"/>
      <c r="AE1280" s="80"/>
      <c r="AF1280" s="5"/>
      <c r="AG1280" s="80"/>
      <c r="AH1280" s="5"/>
      <c r="AI1280" s="80"/>
      <c r="AJ1280" s="5"/>
      <c r="AK1280" s="80"/>
      <c r="AL1280" s="5"/>
      <c r="AM1280" s="80"/>
      <c r="AN1280" s="5"/>
      <c r="AO1280" s="80"/>
      <c r="AP1280" s="80"/>
      <c r="AQ1280" s="5"/>
      <c r="AR1280" s="80"/>
      <c r="AS1280" s="5"/>
      <c r="AT1280" s="80"/>
      <c r="AU1280" s="5"/>
      <c r="AV1280" s="80"/>
      <c r="AW1280" s="5"/>
      <c r="AX1280" s="80"/>
      <c r="AY1280" s="5"/>
      <c r="AZ1280" s="80"/>
      <c r="BA1280" s="5"/>
      <c r="BB1280" s="80"/>
      <c r="BC1280" s="80"/>
      <c r="BD1280" s="80"/>
      <c r="BE1280" s="80"/>
      <c r="BF1280" s="80"/>
      <c r="BG1280" s="80"/>
      <c r="BH1280" s="80"/>
      <c r="BI1280" s="80"/>
      <c r="BJ1280" s="80"/>
      <c r="BK1280" s="80"/>
      <c r="BL1280" s="80"/>
      <c r="BM1280" s="80"/>
      <c r="BN1280" s="80"/>
      <c r="BO1280" s="80"/>
      <c r="BP1280" s="80"/>
      <c r="BQ1280" s="80"/>
      <c r="BR1280" s="80"/>
      <c r="BS1280" s="80"/>
      <c r="BT1280" s="80"/>
      <c r="BU1280" s="80"/>
      <c r="BV1280" s="80"/>
      <c r="BW1280" s="80"/>
      <c r="BX1280" s="80"/>
      <c r="BY1280" s="80"/>
      <c r="BZ1280" s="80"/>
      <c r="CE1280" s="5"/>
    </row>
    <row r="1281" spans="2:83" s="6" customFormat="1" x14ac:dyDescent="0.25">
      <c r="B1281" s="77"/>
      <c r="C1281" s="78"/>
      <c r="D1281" s="80"/>
      <c r="E1281" s="80"/>
      <c r="F1281" s="80"/>
      <c r="G1281" s="80"/>
      <c r="H1281" s="80"/>
      <c r="I1281" s="80"/>
      <c r="J1281" s="80"/>
      <c r="K1281" s="5"/>
      <c r="L1281" s="5"/>
      <c r="M1281" s="80"/>
      <c r="N1281" s="5"/>
      <c r="O1281" s="80"/>
      <c r="P1281" s="5"/>
      <c r="Q1281" s="80"/>
      <c r="R1281" s="5"/>
      <c r="S1281" s="80"/>
      <c r="T1281" s="5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5"/>
      <c r="AE1281" s="80"/>
      <c r="AF1281" s="5"/>
      <c r="AG1281" s="80"/>
      <c r="AH1281" s="5"/>
      <c r="AI1281" s="80"/>
      <c r="AJ1281" s="5"/>
      <c r="AK1281" s="80"/>
      <c r="AL1281" s="5"/>
      <c r="AM1281" s="80"/>
      <c r="AN1281" s="5"/>
      <c r="AO1281" s="80"/>
      <c r="AP1281" s="80"/>
      <c r="AQ1281" s="5"/>
      <c r="AR1281" s="80"/>
      <c r="AS1281" s="5"/>
      <c r="AT1281" s="80"/>
      <c r="AU1281" s="5"/>
      <c r="AV1281" s="80"/>
      <c r="AW1281" s="5"/>
      <c r="AX1281" s="80"/>
      <c r="AY1281" s="5"/>
      <c r="AZ1281" s="80"/>
      <c r="BA1281" s="5"/>
      <c r="BB1281" s="80"/>
      <c r="BC1281" s="80"/>
      <c r="BD1281" s="80"/>
      <c r="BE1281" s="80"/>
      <c r="BF1281" s="80"/>
      <c r="BG1281" s="80"/>
      <c r="BH1281" s="80"/>
      <c r="BI1281" s="80"/>
      <c r="BJ1281" s="80"/>
      <c r="BK1281" s="80"/>
      <c r="BL1281" s="80"/>
      <c r="BM1281" s="80"/>
      <c r="BN1281" s="80"/>
      <c r="BO1281" s="80"/>
      <c r="BP1281" s="80"/>
      <c r="BQ1281" s="80"/>
      <c r="BR1281" s="80"/>
      <c r="BS1281" s="80"/>
      <c r="BT1281" s="80"/>
      <c r="BU1281" s="80"/>
      <c r="BV1281" s="80"/>
      <c r="BW1281" s="80"/>
      <c r="BX1281" s="80"/>
      <c r="BY1281" s="80"/>
      <c r="BZ1281" s="80"/>
      <c r="CE1281" s="5"/>
    </row>
    <row r="1282" spans="2:83" s="6" customFormat="1" x14ac:dyDescent="0.25">
      <c r="B1282" s="77"/>
      <c r="C1282" s="78"/>
      <c r="D1282" s="80"/>
      <c r="E1282" s="80"/>
      <c r="F1282" s="80"/>
      <c r="G1282" s="80"/>
      <c r="H1282" s="80"/>
      <c r="I1282" s="80"/>
      <c r="J1282" s="80"/>
      <c r="K1282" s="5"/>
      <c r="L1282" s="5"/>
      <c r="M1282" s="80"/>
      <c r="N1282" s="5"/>
      <c r="O1282" s="80"/>
      <c r="P1282" s="5"/>
      <c r="Q1282" s="80"/>
      <c r="R1282" s="5"/>
      <c r="S1282" s="80"/>
      <c r="T1282" s="5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5"/>
      <c r="AE1282" s="80"/>
      <c r="AF1282" s="5"/>
      <c r="AG1282" s="80"/>
      <c r="AH1282" s="5"/>
      <c r="AI1282" s="80"/>
      <c r="AJ1282" s="5"/>
      <c r="AK1282" s="80"/>
      <c r="AL1282" s="5"/>
      <c r="AM1282" s="80"/>
      <c r="AN1282" s="5"/>
      <c r="AO1282" s="80"/>
      <c r="AP1282" s="80"/>
      <c r="AQ1282" s="5"/>
      <c r="AR1282" s="80"/>
      <c r="AS1282" s="5"/>
      <c r="AT1282" s="80"/>
      <c r="AU1282" s="5"/>
      <c r="AV1282" s="80"/>
      <c r="AW1282" s="5"/>
      <c r="AX1282" s="80"/>
      <c r="AY1282" s="5"/>
      <c r="AZ1282" s="80"/>
      <c r="BA1282" s="5"/>
      <c r="BB1282" s="80"/>
      <c r="BC1282" s="80"/>
      <c r="BD1282" s="80"/>
      <c r="BE1282" s="80"/>
      <c r="BF1282" s="80"/>
      <c r="BG1282" s="80"/>
      <c r="BH1282" s="80"/>
      <c r="BI1282" s="80"/>
      <c r="BJ1282" s="80"/>
      <c r="BK1282" s="80"/>
      <c r="BL1282" s="80"/>
      <c r="BM1282" s="80"/>
      <c r="BN1282" s="80"/>
      <c r="BO1282" s="80"/>
      <c r="BP1282" s="80"/>
      <c r="BQ1282" s="80"/>
      <c r="BR1282" s="80"/>
      <c r="BS1282" s="80"/>
      <c r="BT1282" s="80"/>
      <c r="BU1282" s="80"/>
      <c r="BV1282" s="80"/>
      <c r="BW1282" s="80"/>
      <c r="BX1282" s="80"/>
      <c r="BY1282" s="80"/>
      <c r="BZ1282" s="80"/>
      <c r="CE1282" s="5"/>
    </row>
    <row r="1283" spans="2:83" s="6" customFormat="1" x14ac:dyDescent="0.25">
      <c r="B1283" s="77"/>
      <c r="C1283" s="78"/>
      <c r="D1283" s="80"/>
      <c r="E1283" s="80"/>
      <c r="F1283" s="80"/>
      <c r="G1283" s="80"/>
      <c r="H1283" s="80"/>
      <c r="I1283" s="80"/>
      <c r="J1283" s="80"/>
      <c r="K1283" s="5"/>
      <c r="L1283" s="5"/>
      <c r="M1283" s="80"/>
      <c r="N1283" s="5"/>
      <c r="O1283" s="80"/>
      <c r="P1283" s="5"/>
      <c r="Q1283" s="80"/>
      <c r="R1283" s="5"/>
      <c r="S1283" s="80"/>
      <c r="T1283" s="5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5"/>
      <c r="AE1283" s="80"/>
      <c r="AF1283" s="5"/>
      <c r="AG1283" s="80"/>
      <c r="AH1283" s="5"/>
      <c r="AI1283" s="80"/>
      <c r="AJ1283" s="5"/>
      <c r="AK1283" s="80"/>
      <c r="AL1283" s="5"/>
      <c r="AM1283" s="80"/>
      <c r="AN1283" s="5"/>
      <c r="AO1283" s="80"/>
      <c r="AP1283" s="80"/>
      <c r="AQ1283" s="5"/>
      <c r="AR1283" s="80"/>
      <c r="AS1283" s="5"/>
      <c r="AT1283" s="80"/>
      <c r="AU1283" s="5"/>
      <c r="AV1283" s="80"/>
      <c r="AW1283" s="5"/>
      <c r="AX1283" s="80"/>
      <c r="AY1283" s="5"/>
      <c r="AZ1283" s="80"/>
      <c r="BA1283" s="5"/>
      <c r="BB1283" s="80"/>
      <c r="BC1283" s="80"/>
      <c r="BD1283" s="80"/>
      <c r="BE1283" s="80"/>
      <c r="BF1283" s="80"/>
      <c r="BG1283" s="80"/>
      <c r="BH1283" s="80"/>
      <c r="BI1283" s="80"/>
      <c r="BJ1283" s="80"/>
      <c r="BK1283" s="80"/>
      <c r="BL1283" s="80"/>
      <c r="BM1283" s="80"/>
      <c r="BN1283" s="80"/>
      <c r="BO1283" s="80"/>
      <c r="BP1283" s="80"/>
      <c r="BQ1283" s="80"/>
      <c r="BR1283" s="80"/>
      <c r="BS1283" s="80"/>
      <c r="BT1283" s="80"/>
      <c r="BU1283" s="80"/>
      <c r="BV1283" s="80"/>
      <c r="BW1283" s="80"/>
      <c r="BX1283" s="80"/>
      <c r="BY1283" s="80"/>
      <c r="BZ1283" s="80"/>
      <c r="CE1283" s="5"/>
    </row>
    <row r="1284" spans="2:83" s="6" customFormat="1" x14ac:dyDescent="0.25">
      <c r="B1284" s="77"/>
      <c r="C1284" s="78"/>
      <c r="D1284" s="80"/>
      <c r="E1284" s="80"/>
      <c r="F1284" s="80"/>
      <c r="G1284" s="80"/>
      <c r="H1284" s="80"/>
      <c r="I1284" s="80"/>
      <c r="J1284" s="80"/>
      <c r="K1284" s="5"/>
      <c r="L1284" s="5"/>
      <c r="M1284" s="80"/>
      <c r="N1284" s="5"/>
      <c r="O1284" s="80"/>
      <c r="P1284" s="5"/>
      <c r="Q1284" s="80"/>
      <c r="R1284" s="5"/>
      <c r="S1284" s="80"/>
      <c r="T1284" s="5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5"/>
      <c r="AE1284" s="80"/>
      <c r="AF1284" s="5"/>
      <c r="AG1284" s="80"/>
      <c r="AH1284" s="5"/>
      <c r="AI1284" s="80"/>
      <c r="AJ1284" s="5"/>
      <c r="AK1284" s="80"/>
      <c r="AL1284" s="5"/>
      <c r="AM1284" s="80"/>
      <c r="AN1284" s="5"/>
      <c r="AO1284" s="80"/>
      <c r="AP1284" s="80"/>
      <c r="AQ1284" s="5"/>
      <c r="AR1284" s="80"/>
      <c r="AS1284" s="5"/>
      <c r="AT1284" s="80"/>
      <c r="AU1284" s="5"/>
      <c r="AV1284" s="80"/>
      <c r="AW1284" s="5"/>
      <c r="AX1284" s="80"/>
      <c r="AY1284" s="5"/>
      <c r="AZ1284" s="80"/>
      <c r="BA1284" s="5"/>
      <c r="BB1284" s="80"/>
      <c r="BC1284" s="80"/>
      <c r="BD1284" s="80"/>
      <c r="BE1284" s="80"/>
      <c r="BF1284" s="80"/>
      <c r="BG1284" s="80"/>
      <c r="BH1284" s="80"/>
      <c r="BI1284" s="80"/>
      <c r="BJ1284" s="80"/>
      <c r="BK1284" s="80"/>
      <c r="BL1284" s="80"/>
      <c r="BM1284" s="80"/>
      <c r="BN1284" s="80"/>
      <c r="BO1284" s="80"/>
      <c r="BP1284" s="80"/>
      <c r="BQ1284" s="80"/>
      <c r="BR1284" s="80"/>
      <c r="BS1284" s="80"/>
      <c r="BT1284" s="80"/>
      <c r="BU1284" s="80"/>
      <c r="BV1284" s="80"/>
      <c r="BW1284" s="80"/>
      <c r="BX1284" s="80"/>
      <c r="BY1284" s="80"/>
      <c r="BZ1284" s="80"/>
      <c r="CE1284" s="5"/>
    </row>
    <row r="1285" spans="2:83" s="6" customFormat="1" x14ac:dyDescent="0.25">
      <c r="B1285" s="77"/>
      <c r="C1285" s="78"/>
      <c r="D1285" s="80"/>
      <c r="E1285" s="80"/>
      <c r="F1285" s="80"/>
      <c r="G1285" s="80"/>
      <c r="H1285" s="80"/>
      <c r="I1285" s="80"/>
      <c r="J1285" s="80"/>
      <c r="K1285" s="5"/>
      <c r="L1285" s="5"/>
      <c r="M1285" s="80"/>
      <c r="N1285" s="5"/>
      <c r="O1285" s="80"/>
      <c r="P1285" s="5"/>
      <c r="Q1285" s="80"/>
      <c r="R1285" s="5"/>
      <c r="S1285" s="80"/>
      <c r="T1285" s="5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5"/>
      <c r="AE1285" s="80"/>
      <c r="AF1285" s="5"/>
      <c r="AG1285" s="80"/>
      <c r="AH1285" s="5"/>
      <c r="AI1285" s="80"/>
      <c r="AJ1285" s="5"/>
      <c r="AK1285" s="80"/>
      <c r="AL1285" s="5"/>
      <c r="AM1285" s="80"/>
      <c r="AN1285" s="5"/>
      <c r="AO1285" s="80"/>
      <c r="AP1285" s="80"/>
      <c r="AQ1285" s="5"/>
      <c r="AR1285" s="80"/>
      <c r="AS1285" s="5"/>
      <c r="AT1285" s="80"/>
      <c r="AU1285" s="5"/>
      <c r="AV1285" s="80"/>
      <c r="AW1285" s="5"/>
      <c r="AX1285" s="80"/>
      <c r="AY1285" s="5"/>
      <c r="AZ1285" s="80"/>
      <c r="BA1285" s="5"/>
      <c r="BB1285" s="80"/>
      <c r="BC1285" s="80"/>
      <c r="BD1285" s="80"/>
      <c r="BE1285" s="80"/>
      <c r="BF1285" s="80"/>
      <c r="BG1285" s="80"/>
      <c r="BH1285" s="80"/>
      <c r="BI1285" s="80"/>
      <c r="BJ1285" s="80"/>
      <c r="BK1285" s="80"/>
      <c r="BL1285" s="80"/>
      <c r="BM1285" s="80"/>
      <c r="BN1285" s="80"/>
      <c r="BO1285" s="80"/>
      <c r="BP1285" s="80"/>
      <c r="BQ1285" s="80"/>
      <c r="BR1285" s="80"/>
      <c r="BS1285" s="80"/>
      <c r="BT1285" s="80"/>
      <c r="BU1285" s="80"/>
      <c r="BV1285" s="80"/>
      <c r="BW1285" s="80"/>
      <c r="BX1285" s="80"/>
      <c r="BY1285" s="80"/>
      <c r="BZ1285" s="80"/>
      <c r="CE1285" s="5"/>
    </row>
    <row r="1286" spans="2:83" s="6" customFormat="1" x14ac:dyDescent="0.25">
      <c r="B1286" s="77"/>
      <c r="C1286" s="78"/>
      <c r="D1286" s="80"/>
      <c r="E1286" s="80"/>
      <c r="F1286" s="80"/>
      <c r="G1286" s="80"/>
      <c r="H1286" s="80"/>
      <c r="I1286" s="80"/>
      <c r="J1286" s="80"/>
      <c r="K1286" s="5"/>
      <c r="L1286" s="5"/>
      <c r="M1286" s="80"/>
      <c r="N1286" s="5"/>
      <c r="O1286" s="80"/>
      <c r="P1286" s="5"/>
      <c r="Q1286" s="80"/>
      <c r="R1286" s="5"/>
      <c r="S1286" s="80"/>
      <c r="T1286" s="5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5"/>
      <c r="AE1286" s="80"/>
      <c r="AF1286" s="5"/>
      <c r="AG1286" s="80"/>
      <c r="AH1286" s="5"/>
      <c r="AI1286" s="80"/>
      <c r="AJ1286" s="5"/>
      <c r="AK1286" s="80"/>
      <c r="AL1286" s="5"/>
      <c r="AM1286" s="80"/>
      <c r="AN1286" s="5"/>
      <c r="AO1286" s="80"/>
      <c r="AP1286" s="80"/>
      <c r="AQ1286" s="5"/>
      <c r="AR1286" s="80"/>
      <c r="AS1286" s="5"/>
      <c r="AT1286" s="80"/>
      <c r="AU1286" s="5"/>
      <c r="AV1286" s="80"/>
      <c r="AW1286" s="5"/>
      <c r="AX1286" s="80"/>
      <c r="AY1286" s="5"/>
      <c r="AZ1286" s="80"/>
      <c r="BA1286" s="5"/>
      <c r="BB1286" s="80"/>
      <c r="BC1286" s="80"/>
      <c r="BD1286" s="80"/>
      <c r="BE1286" s="80"/>
      <c r="BF1286" s="80"/>
      <c r="BG1286" s="80"/>
      <c r="BH1286" s="80"/>
      <c r="BI1286" s="80"/>
      <c r="BJ1286" s="80"/>
      <c r="BK1286" s="80"/>
      <c r="BL1286" s="80"/>
      <c r="BM1286" s="80"/>
      <c r="BN1286" s="80"/>
      <c r="BO1286" s="80"/>
      <c r="BP1286" s="80"/>
      <c r="BQ1286" s="80"/>
      <c r="BR1286" s="80"/>
      <c r="BS1286" s="80"/>
      <c r="BT1286" s="80"/>
      <c r="BU1286" s="80"/>
      <c r="BV1286" s="80"/>
      <c r="BW1286" s="80"/>
      <c r="BX1286" s="80"/>
      <c r="BY1286" s="80"/>
      <c r="BZ1286" s="80"/>
      <c r="CE1286" s="5"/>
    </row>
    <row r="1287" spans="2:83" s="6" customFormat="1" x14ac:dyDescent="0.25">
      <c r="B1287" s="77"/>
      <c r="C1287" s="78"/>
      <c r="D1287" s="80"/>
      <c r="E1287" s="80"/>
      <c r="F1287" s="80"/>
      <c r="G1287" s="80"/>
      <c r="H1287" s="80"/>
      <c r="I1287" s="80"/>
      <c r="J1287" s="80"/>
      <c r="K1287" s="5"/>
      <c r="L1287" s="5"/>
      <c r="M1287" s="80"/>
      <c r="N1287" s="5"/>
      <c r="O1287" s="80"/>
      <c r="P1287" s="5"/>
      <c r="Q1287" s="80"/>
      <c r="R1287" s="5"/>
      <c r="S1287" s="80"/>
      <c r="T1287" s="5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5"/>
      <c r="AE1287" s="80"/>
      <c r="AF1287" s="5"/>
      <c r="AG1287" s="80"/>
      <c r="AH1287" s="5"/>
      <c r="AI1287" s="80"/>
      <c r="AJ1287" s="5"/>
      <c r="AK1287" s="80"/>
      <c r="AL1287" s="5"/>
      <c r="AM1287" s="80"/>
      <c r="AN1287" s="5"/>
      <c r="AO1287" s="80"/>
      <c r="AP1287" s="80"/>
      <c r="AQ1287" s="5"/>
      <c r="AR1287" s="80"/>
      <c r="AS1287" s="5"/>
      <c r="AT1287" s="80"/>
      <c r="AU1287" s="5"/>
      <c r="AV1287" s="80"/>
      <c r="AW1287" s="5"/>
      <c r="AX1287" s="80"/>
      <c r="AY1287" s="5"/>
      <c r="AZ1287" s="80"/>
      <c r="BA1287" s="5"/>
      <c r="BB1287" s="80"/>
      <c r="BC1287" s="80"/>
      <c r="BD1287" s="80"/>
      <c r="BE1287" s="80"/>
      <c r="BF1287" s="80"/>
      <c r="BG1287" s="80"/>
      <c r="BH1287" s="80"/>
      <c r="BI1287" s="80"/>
      <c r="BJ1287" s="80"/>
      <c r="BK1287" s="80"/>
      <c r="BL1287" s="80"/>
      <c r="BM1287" s="80"/>
      <c r="BN1287" s="80"/>
      <c r="BO1287" s="80"/>
      <c r="BP1287" s="80"/>
      <c r="BQ1287" s="80"/>
      <c r="BR1287" s="80"/>
      <c r="BS1287" s="80"/>
      <c r="BT1287" s="80"/>
      <c r="BU1287" s="80"/>
      <c r="BV1287" s="80"/>
      <c r="BW1287" s="80"/>
      <c r="BX1287" s="80"/>
      <c r="BY1287" s="80"/>
      <c r="BZ1287" s="80"/>
      <c r="CE1287" s="5"/>
    </row>
    <row r="1288" spans="2:83" s="6" customFormat="1" x14ac:dyDescent="0.25">
      <c r="B1288" s="77"/>
      <c r="C1288" s="78"/>
      <c r="D1288" s="80"/>
      <c r="E1288" s="80"/>
      <c r="F1288" s="80"/>
      <c r="G1288" s="80"/>
      <c r="H1288" s="80"/>
      <c r="I1288" s="80"/>
      <c r="J1288" s="80"/>
      <c r="K1288" s="5"/>
      <c r="L1288" s="5"/>
      <c r="M1288" s="80"/>
      <c r="N1288" s="5"/>
      <c r="O1288" s="80"/>
      <c r="P1288" s="5"/>
      <c r="Q1288" s="80"/>
      <c r="R1288" s="5"/>
      <c r="S1288" s="80"/>
      <c r="T1288" s="5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5"/>
      <c r="AE1288" s="80"/>
      <c r="AF1288" s="5"/>
      <c r="AG1288" s="80"/>
      <c r="AH1288" s="5"/>
      <c r="AI1288" s="80"/>
      <c r="AJ1288" s="5"/>
      <c r="AK1288" s="80"/>
      <c r="AL1288" s="5"/>
      <c r="AM1288" s="80"/>
      <c r="AN1288" s="5"/>
      <c r="AO1288" s="80"/>
      <c r="AP1288" s="80"/>
      <c r="AQ1288" s="5"/>
      <c r="AR1288" s="80"/>
      <c r="AS1288" s="5"/>
      <c r="AT1288" s="80"/>
      <c r="AU1288" s="5"/>
      <c r="AV1288" s="80"/>
      <c r="AW1288" s="5"/>
      <c r="AX1288" s="80"/>
      <c r="AY1288" s="5"/>
      <c r="AZ1288" s="80"/>
      <c r="BA1288" s="5"/>
      <c r="BB1288" s="80"/>
      <c r="BC1288" s="80"/>
      <c r="BD1288" s="80"/>
      <c r="BE1288" s="80"/>
      <c r="BF1288" s="80"/>
      <c r="BG1288" s="80"/>
      <c r="BH1288" s="80"/>
      <c r="BI1288" s="80"/>
      <c r="BJ1288" s="80"/>
      <c r="BK1288" s="80"/>
      <c r="BL1288" s="80"/>
      <c r="BM1288" s="80"/>
      <c r="BN1288" s="80"/>
      <c r="BO1288" s="80"/>
      <c r="BP1288" s="80"/>
      <c r="BQ1288" s="80"/>
      <c r="BR1288" s="80"/>
      <c r="BS1288" s="80"/>
      <c r="BT1288" s="80"/>
      <c r="BU1288" s="80"/>
      <c r="BV1288" s="80"/>
      <c r="BW1288" s="80"/>
      <c r="BX1288" s="80"/>
      <c r="BY1288" s="80"/>
      <c r="BZ1288" s="80"/>
      <c r="CE1288" s="5"/>
    </row>
    <row r="1289" spans="2:83" s="6" customFormat="1" x14ac:dyDescent="0.25">
      <c r="B1289" s="77"/>
      <c r="C1289" s="78"/>
      <c r="D1289" s="80"/>
      <c r="E1289" s="80"/>
      <c r="F1289" s="80"/>
      <c r="G1289" s="80"/>
      <c r="H1289" s="80"/>
      <c r="I1289" s="80"/>
      <c r="J1289" s="80"/>
      <c r="K1289" s="5"/>
      <c r="L1289" s="5"/>
      <c r="M1289" s="80"/>
      <c r="N1289" s="5"/>
      <c r="O1289" s="80"/>
      <c r="P1289" s="5"/>
      <c r="Q1289" s="80"/>
      <c r="R1289" s="5"/>
      <c r="S1289" s="80"/>
      <c r="T1289" s="5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5"/>
      <c r="AE1289" s="80"/>
      <c r="AF1289" s="5"/>
      <c r="AG1289" s="80"/>
      <c r="AH1289" s="5"/>
      <c r="AI1289" s="80"/>
      <c r="AJ1289" s="5"/>
      <c r="AK1289" s="80"/>
      <c r="AL1289" s="5"/>
      <c r="AM1289" s="80"/>
      <c r="AN1289" s="5"/>
      <c r="AO1289" s="80"/>
      <c r="AP1289" s="80"/>
      <c r="AQ1289" s="5"/>
      <c r="AR1289" s="80"/>
      <c r="AS1289" s="5"/>
      <c r="AT1289" s="80"/>
      <c r="AU1289" s="5"/>
      <c r="AV1289" s="80"/>
      <c r="AW1289" s="5"/>
      <c r="AX1289" s="80"/>
      <c r="AY1289" s="5"/>
      <c r="AZ1289" s="80"/>
      <c r="BA1289" s="5"/>
      <c r="BB1289" s="80"/>
      <c r="BC1289" s="80"/>
      <c r="BD1289" s="80"/>
      <c r="BE1289" s="80"/>
      <c r="BF1289" s="80"/>
      <c r="BG1289" s="80"/>
      <c r="BH1289" s="80"/>
      <c r="BI1289" s="80"/>
      <c r="BJ1289" s="80"/>
      <c r="BK1289" s="80"/>
      <c r="BL1289" s="80"/>
      <c r="BM1289" s="80"/>
      <c r="BN1289" s="80"/>
      <c r="BO1289" s="80"/>
      <c r="BP1289" s="80"/>
      <c r="BQ1289" s="80"/>
      <c r="BR1289" s="80"/>
      <c r="BS1289" s="80"/>
      <c r="BT1289" s="80"/>
      <c r="BU1289" s="80"/>
      <c r="BV1289" s="80"/>
      <c r="BW1289" s="80"/>
      <c r="BX1289" s="80"/>
      <c r="BY1289" s="80"/>
      <c r="BZ1289" s="80"/>
      <c r="CE1289" s="5"/>
    </row>
    <row r="1290" spans="2:83" s="6" customFormat="1" x14ac:dyDescent="0.25">
      <c r="B1290" s="77"/>
      <c r="C1290" s="78"/>
      <c r="D1290" s="80"/>
      <c r="E1290" s="80"/>
      <c r="F1290" s="80"/>
      <c r="G1290" s="80"/>
      <c r="H1290" s="80"/>
      <c r="I1290" s="80"/>
      <c r="J1290" s="80"/>
      <c r="K1290" s="5"/>
      <c r="L1290" s="5"/>
      <c r="M1290" s="80"/>
      <c r="N1290" s="5"/>
      <c r="O1290" s="80"/>
      <c r="P1290" s="5"/>
      <c r="Q1290" s="80"/>
      <c r="R1290" s="5"/>
      <c r="S1290" s="80"/>
      <c r="T1290" s="5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5"/>
      <c r="AE1290" s="80"/>
      <c r="AF1290" s="5"/>
      <c r="AG1290" s="80"/>
      <c r="AH1290" s="5"/>
      <c r="AI1290" s="80"/>
      <c r="AJ1290" s="5"/>
      <c r="AK1290" s="80"/>
      <c r="AL1290" s="5"/>
      <c r="AM1290" s="80"/>
      <c r="AN1290" s="5"/>
      <c r="AO1290" s="80"/>
      <c r="AP1290" s="80"/>
      <c r="AQ1290" s="5"/>
      <c r="AR1290" s="80"/>
      <c r="AS1290" s="5"/>
      <c r="AT1290" s="80"/>
      <c r="AU1290" s="5"/>
      <c r="AV1290" s="80"/>
      <c r="AW1290" s="5"/>
      <c r="AX1290" s="80"/>
      <c r="AY1290" s="5"/>
      <c r="AZ1290" s="80"/>
      <c r="BA1290" s="5"/>
      <c r="BB1290" s="80"/>
      <c r="BC1290" s="80"/>
      <c r="BD1290" s="80"/>
      <c r="BE1290" s="80"/>
      <c r="BF1290" s="80"/>
      <c r="BG1290" s="80"/>
      <c r="BH1290" s="80"/>
      <c r="BI1290" s="80"/>
      <c r="BJ1290" s="80"/>
      <c r="BK1290" s="80"/>
      <c r="BL1290" s="80"/>
      <c r="BM1290" s="80"/>
      <c r="BN1290" s="80"/>
      <c r="BO1290" s="80"/>
      <c r="BP1290" s="80"/>
      <c r="BQ1290" s="80"/>
      <c r="BR1290" s="80"/>
      <c r="BS1290" s="80"/>
      <c r="BT1290" s="80"/>
      <c r="BU1290" s="80"/>
      <c r="BV1290" s="80"/>
      <c r="BW1290" s="80"/>
      <c r="BX1290" s="80"/>
      <c r="BY1290" s="80"/>
      <c r="BZ1290" s="80"/>
      <c r="CE1290" s="5"/>
    </row>
    <row r="1291" spans="2:83" s="6" customFormat="1" x14ac:dyDescent="0.25">
      <c r="B1291" s="77"/>
      <c r="C1291" s="78"/>
      <c r="D1291" s="80"/>
      <c r="E1291" s="80"/>
      <c r="F1291" s="80"/>
      <c r="G1291" s="80"/>
      <c r="H1291" s="80"/>
      <c r="I1291" s="80"/>
      <c r="J1291" s="80"/>
      <c r="K1291" s="5"/>
      <c r="L1291" s="5"/>
      <c r="M1291" s="80"/>
      <c r="N1291" s="5"/>
      <c r="O1291" s="80"/>
      <c r="P1291" s="5"/>
      <c r="Q1291" s="80"/>
      <c r="R1291" s="5"/>
      <c r="S1291" s="80"/>
      <c r="T1291" s="5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5"/>
      <c r="AE1291" s="80"/>
      <c r="AF1291" s="5"/>
      <c r="AG1291" s="80"/>
      <c r="AH1291" s="5"/>
      <c r="AI1291" s="80"/>
      <c r="AJ1291" s="5"/>
      <c r="AK1291" s="80"/>
      <c r="AL1291" s="5"/>
      <c r="AM1291" s="80"/>
      <c r="AN1291" s="5"/>
      <c r="AO1291" s="80"/>
      <c r="AP1291" s="80"/>
      <c r="AQ1291" s="5"/>
      <c r="AR1291" s="80"/>
      <c r="AS1291" s="5"/>
      <c r="AT1291" s="80"/>
      <c r="AU1291" s="5"/>
      <c r="AV1291" s="80"/>
      <c r="AW1291" s="5"/>
      <c r="AX1291" s="80"/>
      <c r="AY1291" s="5"/>
      <c r="AZ1291" s="80"/>
      <c r="BA1291" s="5"/>
      <c r="BB1291" s="80"/>
      <c r="BC1291" s="80"/>
      <c r="BD1291" s="80"/>
      <c r="BE1291" s="80"/>
      <c r="BF1291" s="80"/>
      <c r="BG1291" s="80"/>
      <c r="BH1291" s="80"/>
      <c r="BI1291" s="80"/>
      <c r="BJ1291" s="80"/>
      <c r="BK1291" s="80"/>
      <c r="BL1291" s="80"/>
      <c r="BM1291" s="80"/>
      <c r="BN1291" s="80"/>
      <c r="BO1291" s="80"/>
      <c r="BP1291" s="80"/>
      <c r="BQ1291" s="80"/>
      <c r="BR1291" s="80"/>
      <c r="BS1291" s="80"/>
      <c r="BT1291" s="80"/>
      <c r="BU1291" s="80"/>
      <c r="BV1291" s="80"/>
      <c r="BW1291" s="80"/>
      <c r="BX1291" s="80"/>
      <c r="BY1291" s="80"/>
      <c r="BZ1291" s="80"/>
      <c r="CE1291" s="5"/>
    </row>
    <row r="1292" spans="2:83" s="6" customFormat="1" x14ac:dyDescent="0.25">
      <c r="B1292" s="77"/>
      <c r="C1292" s="78"/>
      <c r="D1292" s="80"/>
      <c r="E1292" s="80"/>
      <c r="F1292" s="80"/>
      <c r="G1292" s="80"/>
      <c r="H1292" s="80"/>
      <c r="I1292" s="80"/>
      <c r="J1292" s="80"/>
      <c r="K1292" s="5"/>
      <c r="L1292" s="5"/>
      <c r="M1292" s="80"/>
      <c r="N1292" s="5"/>
      <c r="O1292" s="80"/>
      <c r="P1292" s="5"/>
      <c r="Q1292" s="80"/>
      <c r="R1292" s="5"/>
      <c r="S1292" s="80"/>
      <c r="T1292" s="5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5"/>
      <c r="AE1292" s="80"/>
      <c r="AF1292" s="5"/>
      <c r="AG1292" s="80"/>
      <c r="AH1292" s="5"/>
      <c r="AI1292" s="80"/>
      <c r="AJ1292" s="5"/>
      <c r="AK1292" s="80"/>
      <c r="AL1292" s="5"/>
      <c r="AM1292" s="80"/>
      <c r="AN1292" s="5"/>
      <c r="AO1292" s="80"/>
      <c r="AP1292" s="80"/>
      <c r="AQ1292" s="5"/>
      <c r="AR1292" s="80"/>
      <c r="AS1292" s="5"/>
      <c r="AT1292" s="80"/>
      <c r="AU1292" s="5"/>
      <c r="AV1292" s="80"/>
      <c r="AW1292" s="5"/>
      <c r="AX1292" s="80"/>
      <c r="AY1292" s="5"/>
      <c r="AZ1292" s="80"/>
      <c r="BA1292" s="5"/>
      <c r="BB1292" s="80"/>
      <c r="BC1292" s="80"/>
      <c r="BD1292" s="80"/>
      <c r="BE1292" s="80"/>
      <c r="BF1292" s="80"/>
      <c r="BG1292" s="80"/>
      <c r="BH1292" s="80"/>
      <c r="BI1292" s="80"/>
      <c r="BJ1292" s="80"/>
      <c r="BK1292" s="80"/>
      <c r="BL1292" s="80"/>
      <c r="BM1292" s="80"/>
      <c r="BN1292" s="80"/>
      <c r="BO1292" s="80"/>
      <c r="BP1292" s="80"/>
      <c r="BQ1292" s="80"/>
      <c r="BR1292" s="80"/>
      <c r="BS1292" s="80"/>
      <c r="BT1292" s="80"/>
      <c r="BU1292" s="80"/>
      <c r="BV1292" s="80"/>
      <c r="BW1292" s="80"/>
      <c r="BX1292" s="80"/>
      <c r="BY1292" s="80"/>
      <c r="BZ1292" s="80"/>
      <c r="CE1292" s="5"/>
    </row>
    <row r="1293" spans="2:83" s="6" customFormat="1" x14ac:dyDescent="0.25">
      <c r="B1293" s="77"/>
      <c r="C1293" s="78"/>
      <c r="D1293" s="80"/>
      <c r="E1293" s="80"/>
      <c r="F1293" s="80"/>
      <c r="G1293" s="80"/>
      <c r="H1293" s="80"/>
      <c r="I1293" s="80"/>
      <c r="J1293" s="80"/>
      <c r="K1293" s="5"/>
      <c r="L1293" s="5"/>
      <c r="M1293" s="80"/>
      <c r="N1293" s="5"/>
      <c r="O1293" s="80"/>
      <c r="P1293" s="5"/>
      <c r="Q1293" s="80"/>
      <c r="R1293" s="5"/>
      <c r="S1293" s="80"/>
      <c r="T1293" s="5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5"/>
      <c r="AE1293" s="80"/>
      <c r="AF1293" s="5"/>
      <c r="AG1293" s="80"/>
      <c r="AH1293" s="5"/>
      <c r="AI1293" s="80"/>
      <c r="AJ1293" s="5"/>
      <c r="AK1293" s="80"/>
      <c r="AL1293" s="5"/>
      <c r="AM1293" s="80"/>
      <c r="AN1293" s="5"/>
      <c r="AO1293" s="80"/>
      <c r="AP1293" s="80"/>
      <c r="AQ1293" s="5"/>
      <c r="AR1293" s="80"/>
      <c r="AS1293" s="5"/>
      <c r="AT1293" s="80"/>
      <c r="AU1293" s="5"/>
      <c r="AV1293" s="80"/>
      <c r="AW1293" s="5"/>
      <c r="AX1293" s="80"/>
      <c r="AY1293" s="5"/>
      <c r="AZ1293" s="80"/>
      <c r="BA1293" s="5"/>
      <c r="BB1293" s="80"/>
      <c r="BC1293" s="80"/>
      <c r="BD1293" s="80"/>
      <c r="BE1293" s="80"/>
      <c r="BF1293" s="80"/>
      <c r="BG1293" s="80"/>
      <c r="BH1293" s="80"/>
      <c r="BI1293" s="80"/>
      <c r="BJ1293" s="80"/>
      <c r="BK1293" s="80"/>
      <c r="BL1293" s="80"/>
      <c r="BM1293" s="80"/>
      <c r="BN1293" s="80"/>
      <c r="BO1293" s="80"/>
      <c r="BP1293" s="80"/>
      <c r="BQ1293" s="80"/>
      <c r="BR1293" s="80"/>
      <c r="BS1293" s="80"/>
      <c r="BT1293" s="80"/>
      <c r="BU1293" s="80"/>
      <c r="BV1293" s="80"/>
      <c r="BW1293" s="80"/>
      <c r="BX1293" s="80"/>
      <c r="BY1293" s="80"/>
      <c r="BZ1293" s="80"/>
      <c r="CE1293" s="5"/>
    </row>
    <row r="1294" spans="2:83" s="6" customFormat="1" x14ac:dyDescent="0.25">
      <c r="B1294" s="77"/>
      <c r="C1294" s="78"/>
      <c r="D1294" s="80"/>
      <c r="E1294" s="80"/>
      <c r="F1294" s="80"/>
      <c r="G1294" s="80"/>
      <c r="H1294" s="80"/>
      <c r="I1294" s="80"/>
      <c r="J1294" s="80"/>
      <c r="K1294" s="5"/>
      <c r="L1294" s="5"/>
      <c r="M1294" s="80"/>
      <c r="N1294" s="5"/>
      <c r="O1294" s="80"/>
      <c r="P1294" s="5"/>
      <c r="Q1294" s="80"/>
      <c r="R1294" s="5"/>
      <c r="S1294" s="80"/>
      <c r="T1294" s="5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5"/>
      <c r="AE1294" s="80"/>
      <c r="AF1294" s="5"/>
      <c r="AG1294" s="80"/>
      <c r="AH1294" s="5"/>
      <c r="AI1294" s="80"/>
      <c r="AJ1294" s="5"/>
      <c r="AK1294" s="80"/>
      <c r="AL1294" s="5"/>
      <c r="AM1294" s="80"/>
      <c r="AN1294" s="5"/>
      <c r="AO1294" s="80"/>
      <c r="AP1294" s="80"/>
      <c r="AQ1294" s="5"/>
      <c r="AR1294" s="80"/>
      <c r="AS1294" s="5"/>
      <c r="AT1294" s="80"/>
      <c r="AU1294" s="5"/>
      <c r="AV1294" s="80"/>
      <c r="AW1294" s="5"/>
      <c r="AX1294" s="80"/>
      <c r="AY1294" s="5"/>
      <c r="AZ1294" s="80"/>
      <c r="BA1294" s="5"/>
      <c r="BB1294" s="80"/>
      <c r="BC1294" s="80"/>
      <c r="BD1294" s="80"/>
      <c r="BE1294" s="80"/>
      <c r="BF1294" s="80"/>
      <c r="BG1294" s="80"/>
      <c r="BH1294" s="80"/>
      <c r="BI1294" s="80"/>
      <c r="BJ1294" s="80"/>
      <c r="BK1294" s="80"/>
      <c r="BL1294" s="80"/>
      <c r="BM1294" s="80"/>
      <c r="BN1294" s="80"/>
      <c r="BO1294" s="80"/>
      <c r="BP1294" s="80"/>
      <c r="BQ1294" s="80"/>
      <c r="BR1294" s="80"/>
      <c r="BS1294" s="80"/>
      <c r="BT1294" s="80"/>
      <c r="BU1294" s="80"/>
      <c r="BV1294" s="80"/>
      <c r="BW1294" s="80"/>
      <c r="BX1294" s="80"/>
      <c r="BY1294" s="80"/>
      <c r="BZ1294" s="80"/>
      <c r="CE1294" s="5"/>
    </row>
    <row r="1295" spans="2:83" s="6" customFormat="1" x14ac:dyDescent="0.25">
      <c r="B1295" s="77"/>
      <c r="C1295" s="78"/>
      <c r="D1295" s="80"/>
      <c r="E1295" s="80"/>
      <c r="F1295" s="80"/>
      <c r="G1295" s="80"/>
      <c r="H1295" s="80"/>
      <c r="I1295" s="80"/>
      <c r="J1295" s="80"/>
      <c r="K1295" s="5"/>
      <c r="L1295" s="5"/>
      <c r="M1295" s="80"/>
      <c r="N1295" s="5"/>
      <c r="O1295" s="80"/>
      <c r="P1295" s="5"/>
      <c r="Q1295" s="80"/>
      <c r="R1295" s="5"/>
      <c r="S1295" s="80"/>
      <c r="T1295" s="5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5"/>
      <c r="AE1295" s="80"/>
      <c r="AF1295" s="5"/>
      <c r="AG1295" s="80"/>
      <c r="AH1295" s="5"/>
      <c r="AI1295" s="80"/>
      <c r="AJ1295" s="5"/>
      <c r="AK1295" s="80"/>
      <c r="AL1295" s="5"/>
      <c r="AM1295" s="80"/>
      <c r="AN1295" s="5"/>
      <c r="AO1295" s="80"/>
      <c r="AP1295" s="80"/>
      <c r="AQ1295" s="5"/>
      <c r="AR1295" s="80"/>
      <c r="AS1295" s="5"/>
      <c r="AT1295" s="80"/>
      <c r="AU1295" s="5"/>
      <c r="AV1295" s="80"/>
      <c r="AW1295" s="5"/>
      <c r="AX1295" s="80"/>
      <c r="AY1295" s="5"/>
      <c r="AZ1295" s="80"/>
      <c r="BA1295" s="5"/>
      <c r="BB1295" s="80"/>
      <c r="BC1295" s="80"/>
      <c r="BD1295" s="80"/>
      <c r="BE1295" s="80"/>
      <c r="BF1295" s="80"/>
      <c r="BG1295" s="80"/>
      <c r="BH1295" s="80"/>
      <c r="BI1295" s="80"/>
      <c r="BJ1295" s="80"/>
      <c r="BK1295" s="80"/>
      <c r="BL1295" s="80"/>
      <c r="BM1295" s="80"/>
      <c r="BN1295" s="80"/>
      <c r="BO1295" s="80"/>
      <c r="BP1295" s="80"/>
      <c r="BQ1295" s="80"/>
      <c r="BR1295" s="80"/>
      <c r="BS1295" s="80"/>
      <c r="BT1295" s="80"/>
      <c r="BU1295" s="80"/>
      <c r="BV1295" s="80"/>
      <c r="BW1295" s="80"/>
      <c r="BX1295" s="80"/>
      <c r="BY1295" s="80"/>
      <c r="BZ1295" s="80"/>
      <c r="CE1295" s="5"/>
    </row>
    <row r="1296" spans="2:83" s="6" customFormat="1" x14ac:dyDescent="0.25">
      <c r="B1296" s="77"/>
      <c r="C1296" s="78"/>
      <c r="D1296" s="80"/>
      <c r="E1296" s="80"/>
      <c r="F1296" s="80"/>
      <c r="G1296" s="80"/>
      <c r="H1296" s="80"/>
      <c r="I1296" s="80"/>
      <c r="J1296" s="80"/>
      <c r="K1296" s="5"/>
      <c r="L1296" s="5"/>
      <c r="M1296" s="80"/>
      <c r="N1296" s="5"/>
      <c r="O1296" s="80"/>
      <c r="P1296" s="5"/>
      <c r="Q1296" s="80"/>
      <c r="R1296" s="5"/>
      <c r="S1296" s="80"/>
      <c r="T1296" s="5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5"/>
      <c r="AE1296" s="80"/>
      <c r="AF1296" s="5"/>
      <c r="AG1296" s="80"/>
      <c r="AH1296" s="5"/>
      <c r="AI1296" s="80"/>
      <c r="AJ1296" s="5"/>
      <c r="AK1296" s="80"/>
      <c r="AL1296" s="5"/>
      <c r="AM1296" s="80"/>
      <c r="AN1296" s="5"/>
      <c r="AO1296" s="80"/>
      <c r="AP1296" s="80"/>
      <c r="AQ1296" s="5"/>
      <c r="AR1296" s="80"/>
      <c r="AS1296" s="5"/>
      <c r="AT1296" s="80"/>
      <c r="AU1296" s="5"/>
      <c r="AV1296" s="80"/>
      <c r="AW1296" s="5"/>
      <c r="AX1296" s="80"/>
      <c r="AY1296" s="5"/>
      <c r="AZ1296" s="80"/>
      <c r="BA1296" s="5"/>
      <c r="BB1296" s="80"/>
      <c r="BC1296" s="80"/>
      <c r="BD1296" s="80"/>
      <c r="BE1296" s="80"/>
      <c r="BF1296" s="80"/>
      <c r="BG1296" s="80"/>
      <c r="BH1296" s="80"/>
      <c r="BI1296" s="80"/>
      <c r="BJ1296" s="80"/>
      <c r="BK1296" s="80"/>
      <c r="BL1296" s="80"/>
      <c r="BM1296" s="80"/>
      <c r="BN1296" s="80"/>
      <c r="BO1296" s="80"/>
      <c r="BP1296" s="80"/>
      <c r="BQ1296" s="80"/>
      <c r="BR1296" s="80"/>
      <c r="BS1296" s="80"/>
      <c r="BT1296" s="80"/>
      <c r="BU1296" s="80"/>
      <c r="BV1296" s="80"/>
      <c r="BW1296" s="80"/>
      <c r="BX1296" s="80"/>
      <c r="BY1296" s="80"/>
      <c r="BZ1296" s="80"/>
      <c r="CE1296" s="5"/>
    </row>
    <row r="1297" spans="2:83" s="6" customFormat="1" x14ac:dyDescent="0.25">
      <c r="B1297" s="77"/>
      <c r="C1297" s="78"/>
      <c r="D1297" s="80"/>
      <c r="E1297" s="80"/>
      <c r="F1297" s="80"/>
      <c r="G1297" s="80"/>
      <c r="H1297" s="80"/>
      <c r="I1297" s="80"/>
      <c r="J1297" s="80"/>
      <c r="K1297" s="5"/>
      <c r="L1297" s="5"/>
      <c r="M1297" s="80"/>
      <c r="N1297" s="5"/>
      <c r="O1297" s="80"/>
      <c r="P1297" s="5"/>
      <c r="Q1297" s="80"/>
      <c r="R1297" s="5"/>
      <c r="S1297" s="80"/>
      <c r="T1297" s="5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5"/>
      <c r="AE1297" s="80"/>
      <c r="AF1297" s="5"/>
      <c r="AG1297" s="80"/>
      <c r="AH1297" s="5"/>
      <c r="AI1297" s="80"/>
      <c r="AJ1297" s="5"/>
      <c r="AK1297" s="80"/>
      <c r="AL1297" s="5"/>
      <c r="AM1297" s="80"/>
      <c r="AN1297" s="5"/>
      <c r="AO1297" s="80"/>
      <c r="AP1297" s="80"/>
      <c r="AQ1297" s="5"/>
      <c r="AR1297" s="80"/>
      <c r="AS1297" s="5"/>
      <c r="AT1297" s="80"/>
      <c r="AU1297" s="5"/>
      <c r="AV1297" s="80"/>
      <c r="AW1297" s="5"/>
      <c r="AX1297" s="80"/>
      <c r="AY1297" s="5"/>
      <c r="AZ1297" s="80"/>
      <c r="BA1297" s="5"/>
      <c r="BB1297" s="80"/>
      <c r="BC1297" s="80"/>
      <c r="BD1297" s="80"/>
      <c r="BE1297" s="80"/>
      <c r="BF1297" s="80"/>
      <c r="BG1297" s="80"/>
      <c r="BH1297" s="80"/>
      <c r="BI1297" s="80"/>
      <c r="BJ1297" s="80"/>
      <c r="BK1297" s="80"/>
      <c r="BL1297" s="80"/>
      <c r="BM1297" s="80"/>
      <c r="BN1297" s="80"/>
      <c r="BO1297" s="80"/>
      <c r="BP1297" s="80"/>
      <c r="BQ1297" s="80"/>
      <c r="BR1297" s="80"/>
      <c r="BS1297" s="80"/>
      <c r="BT1297" s="80"/>
      <c r="BU1297" s="80"/>
      <c r="BV1297" s="80"/>
      <c r="BW1297" s="80"/>
      <c r="BX1297" s="80"/>
      <c r="BY1297" s="80"/>
      <c r="BZ1297" s="80"/>
      <c r="CE1297" s="5"/>
    </row>
    <row r="1298" spans="2:83" s="6" customFormat="1" x14ac:dyDescent="0.25">
      <c r="B1298" s="77"/>
      <c r="C1298" s="78"/>
      <c r="D1298" s="80"/>
      <c r="E1298" s="80"/>
      <c r="F1298" s="80"/>
      <c r="G1298" s="80"/>
      <c r="H1298" s="80"/>
      <c r="I1298" s="80"/>
      <c r="J1298" s="80"/>
      <c r="K1298" s="5"/>
      <c r="L1298" s="5"/>
      <c r="M1298" s="80"/>
      <c r="N1298" s="5"/>
      <c r="O1298" s="80"/>
      <c r="P1298" s="5"/>
      <c r="Q1298" s="80"/>
      <c r="R1298" s="5"/>
      <c r="S1298" s="80"/>
      <c r="T1298" s="5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5"/>
      <c r="AE1298" s="80"/>
      <c r="AF1298" s="5"/>
      <c r="AG1298" s="80"/>
      <c r="AH1298" s="5"/>
      <c r="AI1298" s="80"/>
      <c r="AJ1298" s="5"/>
      <c r="AK1298" s="80"/>
      <c r="AL1298" s="5"/>
      <c r="AM1298" s="80"/>
      <c r="AN1298" s="5"/>
      <c r="AO1298" s="80"/>
      <c r="AP1298" s="80"/>
      <c r="AQ1298" s="5"/>
      <c r="AR1298" s="80"/>
      <c r="AS1298" s="5"/>
      <c r="AT1298" s="80"/>
      <c r="AU1298" s="5"/>
      <c r="AV1298" s="80"/>
      <c r="AW1298" s="5"/>
      <c r="AX1298" s="80"/>
      <c r="AY1298" s="5"/>
      <c r="AZ1298" s="80"/>
      <c r="BA1298" s="5"/>
      <c r="BB1298" s="80"/>
      <c r="BC1298" s="80"/>
      <c r="BD1298" s="80"/>
      <c r="BE1298" s="80"/>
      <c r="BF1298" s="80"/>
      <c r="BG1298" s="80"/>
      <c r="BH1298" s="80"/>
      <c r="BI1298" s="80"/>
      <c r="BJ1298" s="80"/>
      <c r="BK1298" s="80"/>
      <c r="BL1298" s="80"/>
      <c r="BM1298" s="80"/>
      <c r="BN1298" s="80"/>
      <c r="BO1298" s="80"/>
      <c r="BP1298" s="80"/>
      <c r="BQ1298" s="80"/>
      <c r="BR1298" s="80"/>
      <c r="BS1298" s="80"/>
      <c r="BT1298" s="80"/>
      <c r="BU1298" s="80"/>
      <c r="BV1298" s="80"/>
      <c r="BW1298" s="80"/>
      <c r="BX1298" s="80"/>
      <c r="BY1298" s="80"/>
      <c r="BZ1298" s="80"/>
      <c r="CE1298" s="5"/>
    </row>
    <row r="1299" spans="2:83" s="6" customFormat="1" x14ac:dyDescent="0.25">
      <c r="B1299" s="77"/>
      <c r="C1299" s="78"/>
      <c r="D1299" s="80"/>
      <c r="E1299" s="80"/>
      <c r="F1299" s="80"/>
      <c r="G1299" s="80"/>
      <c r="H1299" s="80"/>
      <c r="I1299" s="80"/>
      <c r="J1299" s="80"/>
      <c r="K1299" s="5"/>
      <c r="L1299" s="5"/>
      <c r="M1299" s="80"/>
      <c r="N1299" s="5"/>
      <c r="O1299" s="80"/>
      <c r="P1299" s="5"/>
      <c r="Q1299" s="80"/>
      <c r="R1299" s="5"/>
      <c r="S1299" s="80"/>
      <c r="T1299" s="5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5"/>
      <c r="AE1299" s="80"/>
      <c r="AF1299" s="5"/>
      <c r="AG1299" s="80"/>
      <c r="AH1299" s="5"/>
      <c r="AI1299" s="80"/>
      <c r="AJ1299" s="5"/>
      <c r="AK1299" s="80"/>
      <c r="AL1299" s="5"/>
      <c r="AM1299" s="80"/>
      <c r="AN1299" s="5"/>
      <c r="AO1299" s="80"/>
      <c r="AP1299" s="80"/>
      <c r="AQ1299" s="5"/>
      <c r="AR1299" s="80"/>
      <c r="AS1299" s="5"/>
      <c r="AT1299" s="80"/>
      <c r="AU1299" s="5"/>
      <c r="AV1299" s="80"/>
      <c r="AW1299" s="5"/>
      <c r="AX1299" s="80"/>
      <c r="AY1299" s="5"/>
      <c r="AZ1299" s="80"/>
      <c r="BA1299" s="5"/>
      <c r="BB1299" s="80"/>
      <c r="BC1299" s="80"/>
      <c r="BD1299" s="80"/>
      <c r="BE1299" s="80"/>
      <c r="BF1299" s="80"/>
      <c r="BG1299" s="80"/>
      <c r="BH1299" s="80"/>
      <c r="BI1299" s="80"/>
      <c r="BJ1299" s="80"/>
      <c r="BK1299" s="80"/>
      <c r="BL1299" s="80"/>
      <c r="BM1299" s="80"/>
      <c r="BN1299" s="80"/>
      <c r="BO1299" s="80"/>
      <c r="BP1299" s="80"/>
      <c r="BQ1299" s="80"/>
      <c r="BR1299" s="80"/>
      <c r="BS1299" s="80"/>
      <c r="BT1299" s="80"/>
      <c r="BU1299" s="80"/>
      <c r="BV1299" s="80"/>
      <c r="BW1299" s="80"/>
      <c r="BX1299" s="80"/>
      <c r="BY1299" s="80"/>
      <c r="BZ1299" s="80"/>
      <c r="CE1299" s="5"/>
    </row>
    <row r="1300" spans="2:83" s="6" customFormat="1" x14ac:dyDescent="0.25">
      <c r="B1300" s="77"/>
      <c r="C1300" s="78"/>
      <c r="D1300" s="80"/>
      <c r="E1300" s="80"/>
      <c r="F1300" s="80"/>
      <c r="G1300" s="80"/>
      <c r="H1300" s="80"/>
      <c r="I1300" s="80"/>
      <c r="J1300" s="80"/>
      <c r="K1300" s="5"/>
      <c r="L1300" s="5"/>
      <c r="M1300" s="80"/>
      <c r="N1300" s="5"/>
      <c r="O1300" s="80"/>
      <c r="P1300" s="5"/>
      <c r="Q1300" s="80"/>
      <c r="R1300" s="5"/>
      <c r="S1300" s="80"/>
      <c r="T1300" s="5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5"/>
      <c r="AE1300" s="80"/>
      <c r="AF1300" s="5"/>
      <c r="AG1300" s="80"/>
      <c r="AH1300" s="5"/>
      <c r="AI1300" s="80"/>
      <c r="AJ1300" s="5"/>
      <c r="AK1300" s="80"/>
      <c r="AL1300" s="5"/>
      <c r="AM1300" s="80"/>
      <c r="AN1300" s="5"/>
      <c r="AO1300" s="80"/>
      <c r="AP1300" s="80"/>
      <c r="AQ1300" s="5"/>
      <c r="AR1300" s="80"/>
      <c r="AS1300" s="5"/>
      <c r="AT1300" s="80"/>
      <c r="AU1300" s="5"/>
      <c r="AV1300" s="80"/>
      <c r="AW1300" s="5"/>
      <c r="AX1300" s="80"/>
      <c r="AY1300" s="5"/>
      <c r="AZ1300" s="80"/>
      <c r="BA1300" s="5"/>
      <c r="BB1300" s="80"/>
      <c r="BC1300" s="80"/>
      <c r="BD1300" s="80"/>
      <c r="BE1300" s="80"/>
      <c r="BF1300" s="80"/>
      <c r="BG1300" s="80"/>
      <c r="BH1300" s="80"/>
      <c r="BI1300" s="80"/>
      <c r="BJ1300" s="80"/>
      <c r="BK1300" s="80"/>
      <c r="BL1300" s="80"/>
      <c r="BM1300" s="80"/>
      <c r="BN1300" s="80"/>
      <c r="BO1300" s="80"/>
      <c r="BP1300" s="80"/>
      <c r="BQ1300" s="80"/>
      <c r="BR1300" s="80"/>
      <c r="BS1300" s="80"/>
      <c r="BT1300" s="80"/>
      <c r="BU1300" s="80"/>
      <c r="BV1300" s="80"/>
      <c r="BW1300" s="80"/>
      <c r="BX1300" s="80"/>
      <c r="BY1300" s="80"/>
      <c r="BZ1300" s="80"/>
      <c r="CE1300" s="5"/>
    </row>
    <row r="1301" spans="2:83" s="6" customFormat="1" x14ac:dyDescent="0.25">
      <c r="B1301" s="77"/>
      <c r="C1301" s="78"/>
      <c r="D1301" s="80"/>
      <c r="E1301" s="80"/>
      <c r="F1301" s="80"/>
      <c r="G1301" s="80"/>
      <c r="H1301" s="80"/>
      <c r="I1301" s="80"/>
      <c r="J1301" s="80"/>
      <c r="K1301" s="5"/>
      <c r="L1301" s="5"/>
      <c r="M1301" s="80"/>
      <c r="N1301" s="5"/>
      <c r="O1301" s="80"/>
      <c r="P1301" s="5"/>
      <c r="Q1301" s="80"/>
      <c r="R1301" s="5"/>
      <c r="S1301" s="80"/>
      <c r="T1301" s="5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5"/>
      <c r="AE1301" s="80"/>
      <c r="AF1301" s="5"/>
      <c r="AG1301" s="80"/>
      <c r="AH1301" s="5"/>
      <c r="AI1301" s="80"/>
      <c r="AJ1301" s="5"/>
      <c r="AK1301" s="80"/>
      <c r="AL1301" s="5"/>
      <c r="AM1301" s="80"/>
      <c r="AN1301" s="5"/>
      <c r="AO1301" s="80"/>
      <c r="AP1301" s="80"/>
      <c r="AQ1301" s="5"/>
      <c r="AR1301" s="80"/>
      <c r="AS1301" s="5"/>
      <c r="AT1301" s="80"/>
      <c r="AU1301" s="5"/>
      <c r="AV1301" s="80"/>
      <c r="AW1301" s="5"/>
      <c r="AX1301" s="80"/>
      <c r="AY1301" s="5"/>
      <c r="AZ1301" s="80"/>
      <c r="BA1301" s="5"/>
      <c r="BB1301" s="80"/>
      <c r="BC1301" s="80"/>
      <c r="BD1301" s="80"/>
      <c r="BE1301" s="80"/>
      <c r="BF1301" s="80"/>
      <c r="BG1301" s="80"/>
      <c r="BH1301" s="80"/>
      <c r="BI1301" s="80"/>
      <c r="BJ1301" s="80"/>
      <c r="BK1301" s="80"/>
      <c r="BL1301" s="80"/>
      <c r="BM1301" s="80"/>
      <c r="BN1301" s="80"/>
      <c r="BO1301" s="80"/>
      <c r="BP1301" s="80"/>
      <c r="BQ1301" s="80"/>
      <c r="BR1301" s="80"/>
      <c r="BS1301" s="80"/>
      <c r="BT1301" s="80"/>
      <c r="BU1301" s="80"/>
      <c r="BV1301" s="80"/>
      <c r="BW1301" s="80"/>
      <c r="BX1301" s="80"/>
      <c r="BY1301" s="80"/>
      <c r="BZ1301" s="80"/>
      <c r="CE1301" s="5"/>
    </row>
    <row r="1302" spans="2:83" s="6" customFormat="1" x14ac:dyDescent="0.25">
      <c r="B1302" s="77"/>
      <c r="C1302" s="78"/>
      <c r="D1302" s="80"/>
      <c r="E1302" s="80"/>
      <c r="F1302" s="80"/>
      <c r="G1302" s="80"/>
      <c r="H1302" s="80"/>
      <c r="I1302" s="80"/>
      <c r="J1302" s="80"/>
      <c r="K1302" s="5"/>
      <c r="L1302" s="5"/>
      <c r="M1302" s="80"/>
      <c r="N1302" s="5"/>
      <c r="O1302" s="80"/>
      <c r="P1302" s="5"/>
      <c r="Q1302" s="80"/>
      <c r="R1302" s="5"/>
      <c r="S1302" s="80"/>
      <c r="T1302" s="5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5"/>
      <c r="AE1302" s="80"/>
      <c r="AF1302" s="5"/>
      <c r="AG1302" s="80"/>
      <c r="AH1302" s="5"/>
      <c r="AI1302" s="80"/>
      <c r="AJ1302" s="5"/>
      <c r="AK1302" s="80"/>
      <c r="AL1302" s="5"/>
      <c r="AM1302" s="80"/>
      <c r="AN1302" s="5"/>
      <c r="AO1302" s="80"/>
      <c r="AP1302" s="80"/>
      <c r="AQ1302" s="5"/>
      <c r="AR1302" s="80"/>
      <c r="AS1302" s="5"/>
      <c r="AT1302" s="80"/>
      <c r="AU1302" s="5"/>
      <c r="AV1302" s="80"/>
      <c r="AW1302" s="5"/>
      <c r="AX1302" s="80"/>
      <c r="AY1302" s="5"/>
      <c r="AZ1302" s="80"/>
      <c r="BA1302" s="5"/>
      <c r="BB1302" s="80"/>
      <c r="BC1302" s="80"/>
      <c r="BD1302" s="80"/>
      <c r="BE1302" s="80"/>
      <c r="BF1302" s="80"/>
      <c r="BG1302" s="80"/>
      <c r="BH1302" s="80"/>
      <c r="BI1302" s="80"/>
      <c r="BJ1302" s="80"/>
      <c r="BK1302" s="80"/>
      <c r="BL1302" s="80"/>
      <c r="BM1302" s="80"/>
      <c r="BN1302" s="80"/>
      <c r="BO1302" s="80"/>
      <c r="BP1302" s="80"/>
      <c r="BQ1302" s="80"/>
      <c r="BR1302" s="80"/>
      <c r="BS1302" s="80"/>
      <c r="BT1302" s="80"/>
      <c r="BU1302" s="80"/>
      <c r="BV1302" s="80"/>
      <c r="BW1302" s="80"/>
      <c r="BX1302" s="80"/>
      <c r="BY1302" s="80"/>
      <c r="BZ1302" s="80"/>
      <c r="CE1302" s="5"/>
    </row>
    <row r="1303" spans="2:83" s="6" customFormat="1" x14ac:dyDescent="0.25">
      <c r="B1303" s="77"/>
      <c r="C1303" s="78"/>
      <c r="D1303" s="80"/>
      <c r="E1303" s="80"/>
      <c r="F1303" s="80"/>
      <c r="G1303" s="80"/>
      <c r="H1303" s="80"/>
      <c r="I1303" s="80"/>
      <c r="J1303" s="80"/>
      <c r="K1303" s="5"/>
      <c r="L1303" s="5"/>
      <c r="M1303" s="80"/>
      <c r="N1303" s="5"/>
      <c r="O1303" s="80"/>
      <c r="P1303" s="5"/>
      <c r="Q1303" s="80"/>
      <c r="R1303" s="5"/>
      <c r="S1303" s="80"/>
      <c r="T1303" s="5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5"/>
      <c r="AE1303" s="80"/>
      <c r="AF1303" s="5"/>
      <c r="AG1303" s="80"/>
      <c r="AH1303" s="5"/>
      <c r="AI1303" s="80"/>
      <c r="AJ1303" s="5"/>
      <c r="AK1303" s="80"/>
      <c r="AL1303" s="5"/>
      <c r="AM1303" s="80"/>
      <c r="AN1303" s="5"/>
      <c r="AO1303" s="80"/>
      <c r="AP1303" s="80"/>
      <c r="AQ1303" s="5"/>
      <c r="AR1303" s="80"/>
      <c r="AS1303" s="5"/>
      <c r="AT1303" s="80"/>
      <c r="AU1303" s="5"/>
      <c r="AV1303" s="80"/>
      <c r="AW1303" s="5"/>
      <c r="AX1303" s="80"/>
      <c r="AY1303" s="5"/>
      <c r="AZ1303" s="80"/>
      <c r="BA1303" s="5"/>
      <c r="BB1303" s="80"/>
      <c r="BC1303" s="80"/>
      <c r="BD1303" s="80"/>
      <c r="BE1303" s="80"/>
      <c r="BF1303" s="80"/>
      <c r="BG1303" s="80"/>
      <c r="BH1303" s="80"/>
      <c r="BI1303" s="80"/>
      <c r="BJ1303" s="80"/>
      <c r="BK1303" s="80"/>
      <c r="BL1303" s="80"/>
      <c r="BM1303" s="80"/>
      <c r="BN1303" s="80"/>
      <c r="BO1303" s="80"/>
      <c r="BP1303" s="80"/>
      <c r="BQ1303" s="80"/>
      <c r="BR1303" s="80"/>
      <c r="BS1303" s="80"/>
      <c r="BT1303" s="80"/>
      <c r="BU1303" s="80"/>
      <c r="BV1303" s="80"/>
      <c r="BW1303" s="80"/>
      <c r="BX1303" s="80"/>
      <c r="BY1303" s="80"/>
      <c r="BZ1303" s="80"/>
      <c r="CE1303" s="5"/>
    </row>
    <row r="1304" spans="2:83" s="6" customFormat="1" x14ac:dyDescent="0.25">
      <c r="B1304" s="77"/>
      <c r="C1304" s="78"/>
      <c r="D1304" s="80"/>
      <c r="E1304" s="80"/>
      <c r="F1304" s="80"/>
      <c r="G1304" s="80"/>
      <c r="H1304" s="80"/>
      <c r="I1304" s="80"/>
      <c r="J1304" s="80"/>
      <c r="K1304" s="5"/>
      <c r="L1304" s="5"/>
      <c r="M1304" s="80"/>
      <c r="N1304" s="5"/>
      <c r="O1304" s="80"/>
      <c r="P1304" s="5"/>
      <c r="Q1304" s="80"/>
      <c r="R1304" s="5"/>
      <c r="S1304" s="80"/>
      <c r="T1304" s="5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5"/>
      <c r="AE1304" s="80"/>
      <c r="AF1304" s="5"/>
      <c r="AG1304" s="80"/>
      <c r="AH1304" s="5"/>
      <c r="AI1304" s="80"/>
      <c r="AJ1304" s="5"/>
      <c r="AK1304" s="80"/>
      <c r="AL1304" s="5"/>
      <c r="AM1304" s="80"/>
      <c r="AN1304" s="5"/>
      <c r="AO1304" s="80"/>
      <c r="AP1304" s="80"/>
      <c r="AQ1304" s="5"/>
      <c r="AR1304" s="80"/>
      <c r="AS1304" s="5"/>
      <c r="AT1304" s="80"/>
      <c r="AU1304" s="5"/>
      <c r="AV1304" s="80"/>
      <c r="AW1304" s="5"/>
      <c r="AX1304" s="80"/>
      <c r="AY1304" s="5"/>
      <c r="AZ1304" s="80"/>
      <c r="BA1304" s="5"/>
      <c r="BB1304" s="80"/>
      <c r="BC1304" s="80"/>
      <c r="BD1304" s="80"/>
      <c r="BE1304" s="80"/>
      <c r="BF1304" s="80"/>
      <c r="BG1304" s="80"/>
      <c r="BH1304" s="80"/>
      <c r="BI1304" s="80"/>
      <c r="BJ1304" s="80"/>
      <c r="BK1304" s="80"/>
      <c r="BL1304" s="80"/>
      <c r="BM1304" s="80"/>
      <c r="BN1304" s="80"/>
      <c r="BO1304" s="80"/>
      <c r="BP1304" s="80"/>
      <c r="BQ1304" s="80"/>
      <c r="BR1304" s="80"/>
      <c r="BS1304" s="80"/>
      <c r="BT1304" s="80"/>
      <c r="BU1304" s="80"/>
      <c r="BV1304" s="80"/>
      <c r="BW1304" s="80"/>
      <c r="BX1304" s="80"/>
      <c r="BY1304" s="80"/>
      <c r="BZ1304" s="80"/>
      <c r="CE1304" s="5"/>
    </row>
    <row r="1305" spans="2:83" s="6" customFormat="1" x14ac:dyDescent="0.25">
      <c r="B1305" s="77"/>
      <c r="C1305" s="78"/>
      <c r="D1305" s="80"/>
      <c r="E1305" s="80"/>
      <c r="F1305" s="80"/>
      <c r="G1305" s="80"/>
      <c r="H1305" s="80"/>
      <c r="I1305" s="80"/>
      <c r="J1305" s="80"/>
      <c r="K1305" s="5"/>
      <c r="L1305" s="5"/>
      <c r="M1305" s="80"/>
      <c r="N1305" s="5"/>
      <c r="O1305" s="80"/>
      <c r="P1305" s="5"/>
      <c r="Q1305" s="80"/>
      <c r="R1305" s="5"/>
      <c r="S1305" s="80"/>
      <c r="T1305" s="5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5"/>
      <c r="AE1305" s="80"/>
      <c r="AF1305" s="5"/>
      <c r="AG1305" s="80"/>
      <c r="AH1305" s="5"/>
      <c r="AI1305" s="80"/>
      <c r="AJ1305" s="5"/>
      <c r="AK1305" s="80"/>
      <c r="AL1305" s="5"/>
      <c r="AM1305" s="80"/>
      <c r="AN1305" s="5"/>
      <c r="AO1305" s="80"/>
      <c r="AP1305" s="80"/>
      <c r="AQ1305" s="5"/>
      <c r="AR1305" s="80"/>
      <c r="AS1305" s="5"/>
      <c r="AT1305" s="80"/>
      <c r="AU1305" s="5"/>
      <c r="AV1305" s="80"/>
      <c r="AW1305" s="5"/>
      <c r="AX1305" s="80"/>
      <c r="AY1305" s="5"/>
      <c r="AZ1305" s="80"/>
      <c r="BA1305" s="5"/>
      <c r="BB1305" s="80"/>
      <c r="BC1305" s="80"/>
      <c r="BD1305" s="80"/>
      <c r="BE1305" s="80"/>
      <c r="BF1305" s="80"/>
      <c r="BG1305" s="80"/>
      <c r="BH1305" s="80"/>
      <c r="BI1305" s="80"/>
      <c r="BJ1305" s="80"/>
      <c r="BK1305" s="80"/>
      <c r="BL1305" s="80"/>
      <c r="BM1305" s="80"/>
      <c r="BN1305" s="80"/>
      <c r="BO1305" s="80"/>
      <c r="BP1305" s="80"/>
      <c r="BQ1305" s="80"/>
      <c r="BR1305" s="80"/>
      <c r="BS1305" s="80"/>
      <c r="BT1305" s="80"/>
      <c r="BU1305" s="80"/>
      <c r="BV1305" s="80"/>
      <c r="BW1305" s="80"/>
      <c r="BX1305" s="80"/>
      <c r="BY1305" s="80"/>
      <c r="BZ1305" s="80"/>
      <c r="CE1305" s="5"/>
    </row>
    <row r="1306" spans="2:83" s="6" customFormat="1" x14ac:dyDescent="0.25">
      <c r="B1306" s="77"/>
      <c r="C1306" s="78"/>
      <c r="D1306" s="80"/>
      <c r="E1306" s="80"/>
      <c r="F1306" s="80"/>
      <c r="G1306" s="80"/>
      <c r="H1306" s="80"/>
      <c r="I1306" s="80"/>
      <c r="J1306" s="80"/>
      <c r="K1306" s="5"/>
      <c r="L1306" s="5"/>
      <c r="M1306" s="80"/>
      <c r="N1306" s="5"/>
      <c r="O1306" s="80"/>
      <c r="P1306" s="5"/>
      <c r="Q1306" s="80"/>
      <c r="R1306" s="5"/>
      <c r="S1306" s="80"/>
      <c r="T1306" s="5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5"/>
      <c r="AE1306" s="80"/>
      <c r="AF1306" s="5"/>
      <c r="AG1306" s="80"/>
      <c r="AH1306" s="5"/>
      <c r="AI1306" s="80"/>
      <c r="AJ1306" s="5"/>
      <c r="AK1306" s="80"/>
      <c r="AL1306" s="5"/>
      <c r="AM1306" s="80"/>
      <c r="AN1306" s="5"/>
      <c r="AO1306" s="80"/>
      <c r="AP1306" s="80"/>
      <c r="AQ1306" s="5"/>
      <c r="AR1306" s="80"/>
      <c r="AS1306" s="5"/>
      <c r="AT1306" s="80"/>
      <c r="AU1306" s="5"/>
      <c r="AV1306" s="80"/>
      <c r="AW1306" s="5"/>
      <c r="AX1306" s="80"/>
      <c r="AY1306" s="5"/>
      <c r="AZ1306" s="80"/>
      <c r="BA1306" s="5"/>
      <c r="BB1306" s="80"/>
      <c r="BC1306" s="80"/>
      <c r="BD1306" s="80"/>
      <c r="BE1306" s="80"/>
      <c r="BF1306" s="80"/>
      <c r="BG1306" s="80"/>
      <c r="BH1306" s="80"/>
      <c r="BI1306" s="80"/>
      <c r="BJ1306" s="80"/>
      <c r="BK1306" s="80"/>
      <c r="BL1306" s="80"/>
      <c r="BM1306" s="80"/>
      <c r="BN1306" s="80"/>
      <c r="BO1306" s="80"/>
      <c r="BP1306" s="80"/>
      <c r="BQ1306" s="80"/>
      <c r="BR1306" s="80"/>
      <c r="BS1306" s="80"/>
      <c r="BT1306" s="80"/>
      <c r="BU1306" s="80"/>
      <c r="BV1306" s="80"/>
      <c r="BW1306" s="80"/>
      <c r="BX1306" s="80"/>
      <c r="BY1306" s="80"/>
      <c r="BZ1306" s="80"/>
      <c r="CE1306" s="5"/>
    </row>
    <row r="1307" spans="2:83" s="6" customFormat="1" x14ac:dyDescent="0.25">
      <c r="B1307" s="77"/>
      <c r="C1307" s="78"/>
      <c r="D1307" s="80"/>
      <c r="E1307" s="80"/>
      <c r="F1307" s="80"/>
      <c r="G1307" s="80"/>
      <c r="H1307" s="80"/>
      <c r="I1307" s="80"/>
      <c r="J1307" s="80"/>
      <c r="K1307" s="5"/>
      <c r="L1307" s="5"/>
      <c r="M1307" s="80"/>
      <c r="N1307" s="5"/>
      <c r="O1307" s="80"/>
      <c r="P1307" s="5"/>
      <c r="Q1307" s="80"/>
      <c r="R1307" s="5"/>
      <c r="S1307" s="80"/>
      <c r="T1307" s="5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5"/>
      <c r="AE1307" s="80"/>
      <c r="AF1307" s="5"/>
      <c r="AG1307" s="80"/>
      <c r="AH1307" s="5"/>
      <c r="AI1307" s="80"/>
      <c r="AJ1307" s="5"/>
      <c r="AK1307" s="80"/>
      <c r="AL1307" s="5"/>
      <c r="AM1307" s="80"/>
      <c r="AN1307" s="5"/>
      <c r="AO1307" s="80"/>
      <c r="AP1307" s="80"/>
      <c r="AQ1307" s="5"/>
      <c r="AR1307" s="80"/>
      <c r="AS1307" s="5"/>
      <c r="AT1307" s="80"/>
      <c r="AU1307" s="5"/>
      <c r="AV1307" s="80"/>
      <c r="AW1307" s="5"/>
      <c r="AX1307" s="80"/>
      <c r="AY1307" s="5"/>
      <c r="AZ1307" s="80"/>
      <c r="BA1307" s="5"/>
      <c r="BB1307" s="80"/>
      <c r="BC1307" s="80"/>
      <c r="BD1307" s="80"/>
      <c r="BE1307" s="80"/>
      <c r="BF1307" s="80"/>
      <c r="BG1307" s="80"/>
      <c r="BH1307" s="80"/>
      <c r="BI1307" s="80"/>
      <c r="BJ1307" s="80"/>
      <c r="BK1307" s="80"/>
      <c r="BL1307" s="80"/>
      <c r="BM1307" s="80"/>
      <c r="BN1307" s="80"/>
      <c r="BO1307" s="80"/>
      <c r="BP1307" s="80"/>
      <c r="BQ1307" s="80"/>
      <c r="BR1307" s="80"/>
      <c r="BS1307" s="80"/>
      <c r="BT1307" s="80"/>
      <c r="BU1307" s="80"/>
      <c r="BV1307" s="80"/>
      <c r="BW1307" s="80"/>
      <c r="BX1307" s="80"/>
      <c r="BY1307" s="80"/>
      <c r="BZ1307" s="80"/>
      <c r="CE1307" s="5"/>
    </row>
    <row r="1308" spans="2:83" s="6" customFormat="1" x14ac:dyDescent="0.25">
      <c r="B1308" s="77"/>
      <c r="C1308" s="78"/>
      <c r="D1308" s="80"/>
      <c r="E1308" s="80"/>
      <c r="F1308" s="80"/>
      <c r="G1308" s="80"/>
      <c r="H1308" s="80"/>
      <c r="I1308" s="80"/>
      <c r="J1308" s="80"/>
      <c r="K1308" s="5"/>
      <c r="L1308" s="5"/>
      <c r="M1308" s="80"/>
      <c r="N1308" s="5"/>
      <c r="O1308" s="80"/>
      <c r="P1308" s="5"/>
      <c r="Q1308" s="80"/>
      <c r="R1308" s="5"/>
      <c r="S1308" s="80"/>
      <c r="T1308" s="5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5"/>
      <c r="AE1308" s="80"/>
      <c r="AF1308" s="5"/>
      <c r="AG1308" s="80"/>
      <c r="AH1308" s="5"/>
      <c r="AI1308" s="80"/>
      <c r="AJ1308" s="5"/>
      <c r="AK1308" s="80"/>
      <c r="AL1308" s="5"/>
      <c r="AM1308" s="80"/>
      <c r="AN1308" s="5"/>
      <c r="AO1308" s="80"/>
      <c r="AP1308" s="80"/>
      <c r="AQ1308" s="5"/>
      <c r="AR1308" s="80"/>
      <c r="AS1308" s="5"/>
      <c r="AT1308" s="80"/>
      <c r="AU1308" s="5"/>
      <c r="AV1308" s="80"/>
      <c r="AW1308" s="5"/>
      <c r="AX1308" s="80"/>
      <c r="AY1308" s="5"/>
      <c r="AZ1308" s="80"/>
      <c r="BA1308" s="5"/>
      <c r="BB1308" s="80"/>
      <c r="BC1308" s="80"/>
      <c r="BD1308" s="80"/>
      <c r="BE1308" s="80"/>
      <c r="BF1308" s="80"/>
      <c r="BG1308" s="80"/>
      <c r="BH1308" s="80"/>
      <c r="BI1308" s="80"/>
      <c r="BJ1308" s="80"/>
      <c r="BK1308" s="80"/>
      <c r="BL1308" s="80"/>
      <c r="BM1308" s="80"/>
      <c r="BN1308" s="80"/>
      <c r="BO1308" s="80"/>
      <c r="BP1308" s="80"/>
      <c r="BQ1308" s="80"/>
      <c r="BR1308" s="80"/>
      <c r="BS1308" s="80"/>
      <c r="BT1308" s="80"/>
      <c r="BU1308" s="80"/>
      <c r="BV1308" s="80"/>
      <c r="BW1308" s="80"/>
      <c r="BX1308" s="80"/>
      <c r="BY1308" s="80"/>
      <c r="BZ1308" s="80"/>
      <c r="CE1308" s="5"/>
    </row>
    <row r="1309" spans="2:83" s="6" customFormat="1" x14ac:dyDescent="0.25">
      <c r="B1309" s="77"/>
      <c r="C1309" s="78"/>
      <c r="D1309" s="80"/>
      <c r="E1309" s="80"/>
      <c r="F1309" s="80"/>
      <c r="G1309" s="80"/>
      <c r="H1309" s="80"/>
      <c r="I1309" s="80"/>
      <c r="J1309" s="80"/>
      <c r="K1309" s="5"/>
      <c r="L1309" s="5"/>
      <c r="M1309" s="80"/>
      <c r="N1309" s="5"/>
      <c r="O1309" s="80"/>
      <c r="P1309" s="5"/>
      <c r="Q1309" s="80"/>
      <c r="R1309" s="5"/>
      <c r="S1309" s="80"/>
      <c r="T1309" s="5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5"/>
      <c r="AE1309" s="80"/>
      <c r="AF1309" s="5"/>
      <c r="AG1309" s="80"/>
      <c r="AH1309" s="5"/>
      <c r="AI1309" s="80"/>
      <c r="AJ1309" s="5"/>
      <c r="AK1309" s="80"/>
      <c r="AL1309" s="5"/>
      <c r="AM1309" s="80"/>
      <c r="AN1309" s="5"/>
      <c r="AO1309" s="80"/>
      <c r="AP1309" s="80"/>
      <c r="AQ1309" s="5"/>
      <c r="AR1309" s="80"/>
      <c r="AS1309" s="5"/>
      <c r="AT1309" s="80"/>
      <c r="AU1309" s="5"/>
      <c r="AV1309" s="80"/>
      <c r="AW1309" s="5"/>
      <c r="AX1309" s="80"/>
      <c r="AY1309" s="5"/>
      <c r="AZ1309" s="80"/>
      <c r="BA1309" s="5"/>
      <c r="BB1309" s="80"/>
      <c r="BC1309" s="80"/>
      <c r="BD1309" s="80"/>
      <c r="BE1309" s="80"/>
      <c r="BF1309" s="80"/>
      <c r="BG1309" s="80"/>
      <c r="BH1309" s="80"/>
      <c r="BI1309" s="80"/>
      <c r="BJ1309" s="80"/>
      <c r="BK1309" s="80"/>
      <c r="BL1309" s="80"/>
      <c r="BM1309" s="80"/>
      <c r="BN1309" s="80"/>
      <c r="BO1309" s="80"/>
      <c r="BP1309" s="80"/>
      <c r="BQ1309" s="80"/>
      <c r="BR1309" s="80"/>
      <c r="BS1309" s="80"/>
      <c r="BT1309" s="80"/>
      <c r="BU1309" s="80"/>
      <c r="BV1309" s="80"/>
      <c r="BW1309" s="80"/>
      <c r="BX1309" s="80"/>
      <c r="BY1309" s="80"/>
      <c r="BZ1309" s="80"/>
      <c r="CE1309" s="5"/>
    </row>
    <row r="1310" spans="2:83" s="6" customFormat="1" x14ac:dyDescent="0.25">
      <c r="B1310" s="77"/>
      <c r="C1310" s="78"/>
      <c r="D1310" s="80"/>
      <c r="E1310" s="80"/>
      <c r="F1310" s="80"/>
      <c r="G1310" s="80"/>
      <c r="H1310" s="80"/>
      <c r="I1310" s="80"/>
      <c r="J1310" s="80"/>
      <c r="K1310" s="5"/>
      <c r="L1310" s="5"/>
      <c r="M1310" s="80"/>
      <c r="N1310" s="5"/>
      <c r="O1310" s="80"/>
      <c r="P1310" s="5"/>
      <c r="Q1310" s="80"/>
      <c r="R1310" s="5"/>
      <c r="S1310" s="80"/>
      <c r="T1310" s="5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5"/>
      <c r="AE1310" s="80"/>
      <c r="AF1310" s="5"/>
      <c r="AG1310" s="80"/>
      <c r="AH1310" s="5"/>
      <c r="AI1310" s="80"/>
      <c r="AJ1310" s="5"/>
      <c r="AK1310" s="80"/>
      <c r="AL1310" s="5"/>
      <c r="AM1310" s="80"/>
      <c r="AN1310" s="5"/>
      <c r="AO1310" s="80"/>
      <c r="AP1310" s="80"/>
      <c r="AQ1310" s="5"/>
      <c r="AR1310" s="80"/>
      <c r="AS1310" s="5"/>
      <c r="AT1310" s="80"/>
      <c r="AU1310" s="5"/>
      <c r="AV1310" s="80"/>
      <c r="AW1310" s="5"/>
      <c r="AX1310" s="80"/>
      <c r="AY1310" s="5"/>
      <c r="AZ1310" s="80"/>
      <c r="BA1310" s="5"/>
      <c r="BB1310" s="80"/>
      <c r="BC1310" s="80"/>
      <c r="BD1310" s="80"/>
      <c r="BE1310" s="80"/>
      <c r="BF1310" s="80"/>
      <c r="BG1310" s="80"/>
      <c r="BH1310" s="80"/>
      <c r="BI1310" s="80"/>
      <c r="BJ1310" s="80"/>
      <c r="BK1310" s="80"/>
      <c r="BL1310" s="80"/>
      <c r="BM1310" s="80"/>
      <c r="BN1310" s="80"/>
      <c r="BO1310" s="80"/>
      <c r="BP1310" s="80"/>
      <c r="BQ1310" s="80"/>
      <c r="BR1310" s="80"/>
      <c r="BS1310" s="80"/>
      <c r="BT1310" s="80"/>
      <c r="BU1310" s="80"/>
      <c r="BV1310" s="80"/>
      <c r="BW1310" s="80"/>
      <c r="BX1310" s="80"/>
      <c r="BY1310" s="80"/>
      <c r="BZ1310" s="80"/>
      <c r="CE1310" s="5"/>
    </row>
    <row r="1311" spans="2:83" s="6" customFormat="1" x14ac:dyDescent="0.25">
      <c r="B1311" s="77"/>
      <c r="C1311" s="78"/>
      <c r="D1311" s="80"/>
      <c r="E1311" s="80"/>
      <c r="F1311" s="80"/>
      <c r="G1311" s="80"/>
      <c r="H1311" s="80"/>
      <c r="I1311" s="80"/>
      <c r="J1311" s="80"/>
      <c r="K1311" s="5"/>
      <c r="L1311" s="5"/>
      <c r="M1311" s="80"/>
      <c r="N1311" s="5"/>
      <c r="O1311" s="80"/>
      <c r="P1311" s="5"/>
      <c r="Q1311" s="80"/>
      <c r="R1311" s="5"/>
      <c r="S1311" s="80"/>
      <c r="T1311" s="5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5"/>
      <c r="AE1311" s="80"/>
      <c r="AF1311" s="5"/>
      <c r="AG1311" s="80"/>
      <c r="AH1311" s="5"/>
      <c r="AI1311" s="80"/>
      <c r="AJ1311" s="5"/>
      <c r="AK1311" s="80"/>
      <c r="AL1311" s="5"/>
      <c r="AM1311" s="80"/>
      <c r="AN1311" s="5"/>
      <c r="AO1311" s="80"/>
      <c r="AP1311" s="80"/>
      <c r="AQ1311" s="5"/>
      <c r="AR1311" s="80"/>
      <c r="AS1311" s="5"/>
      <c r="AT1311" s="80"/>
      <c r="AU1311" s="5"/>
      <c r="AV1311" s="80"/>
      <c r="AW1311" s="5"/>
      <c r="AX1311" s="80"/>
      <c r="AY1311" s="5"/>
      <c r="AZ1311" s="80"/>
      <c r="BA1311" s="5"/>
      <c r="BB1311" s="80"/>
      <c r="BC1311" s="80"/>
      <c r="BD1311" s="80"/>
      <c r="BE1311" s="80"/>
      <c r="BF1311" s="80"/>
      <c r="BG1311" s="80"/>
      <c r="BH1311" s="80"/>
      <c r="BI1311" s="80"/>
      <c r="BJ1311" s="80"/>
      <c r="BK1311" s="80"/>
      <c r="BL1311" s="80"/>
      <c r="BM1311" s="80"/>
      <c r="BN1311" s="80"/>
      <c r="BO1311" s="80"/>
      <c r="BP1311" s="80"/>
      <c r="BQ1311" s="80"/>
      <c r="BR1311" s="80"/>
      <c r="BS1311" s="80"/>
      <c r="BT1311" s="80"/>
      <c r="BU1311" s="80"/>
      <c r="BV1311" s="80"/>
      <c r="BW1311" s="80"/>
      <c r="BX1311" s="80"/>
      <c r="BY1311" s="80"/>
      <c r="BZ1311" s="80"/>
      <c r="CE1311" s="5"/>
    </row>
    <row r="1312" spans="2:83" s="6" customFormat="1" x14ac:dyDescent="0.25">
      <c r="B1312" s="77"/>
      <c r="C1312" s="78"/>
      <c r="D1312" s="80"/>
      <c r="E1312" s="80"/>
      <c r="F1312" s="80"/>
      <c r="G1312" s="80"/>
      <c r="H1312" s="80"/>
      <c r="I1312" s="80"/>
      <c r="J1312" s="80"/>
      <c r="K1312" s="5"/>
      <c r="L1312" s="5"/>
      <c r="M1312" s="80"/>
      <c r="N1312" s="5"/>
      <c r="O1312" s="80"/>
      <c r="P1312" s="5"/>
      <c r="Q1312" s="80"/>
      <c r="R1312" s="5"/>
      <c r="S1312" s="80"/>
      <c r="T1312" s="5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5"/>
      <c r="AE1312" s="80"/>
      <c r="AF1312" s="5"/>
      <c r="AG1312" s="80"/>
      <c r="AH1312" s="5"/>
      <c r="AI1312" s="80"/>
      <c r="AJ1312" s="5"/>
      <c r="AK1312" s="80"/>
      <c r="AL1312" s="5"/>
      <c r="AM1312" s="80"/>
      <c r="AN1312" s="5"/>
      <c r="AO1312" s="80"/>
      <c r="AP1312" s="80"/>
      <c r="AQ1312" s="5"/>
      <c r="AR1312" s="80"/>
      <c r="AS1312" s="5"/>
      <c r="AT1312" s="80"/>
      <c r="AU1312" s="5"/>
      <c r="AV1312" s="80"/>
      <c r="AW1312" s="5"/>
      <c r="AX1312" s="80"/>
      <c r="AY1312" s="5"/>
      <c r="AZ1312" s="80"/>
      <c r="BA1312" s="5"/>
      <c r="BB1312" s="80"/>
      <c r="BC1312" s="80"/>
      <c r="BD1312" s="80"/>
      <c r="BE1312" s="80"/>
      <c r="BF1312" s="80"/>
      <c r="BG1312" s="80"/>
      <c r="BH1312" s="80"/>
      <c r="BI1312" s="80"/>
      <c r="BJ1312" s="80"/>
      <c r="BK1312" s="80"/>
      <c r="BL1312" s="80"/>
      <c r="BM1312" s="80"/>
      <c r="BN1312" s="80"/>
      <c r="BO1312" s="80"/>
      <c r="BP1312" s="80"/>
      <c r="BQ1312" s="80"/>
      <c r="BR1312" s="80"/>
      <c r="BS1312" s="80"/>
      <c r="BT1312" s="80"/>
      <c r="BU1312" s="80"/>
      <c r="BV1312" s="80"/>
      <c r="BW1312" s="80"/>
      <c r="BX1312" s="80"/>
      <c r="BY1312" s="80"/>
      <c r="BZ1312" s="80"/>
      <c r="CE1312" s="5"/>
    </row>
    <row r="1313" spans="2:83" s="6" customFormat="1" x14ac:dyDescent="0.25">
      <c r="B1313" s="77"/>
      <c r="C1313" s="78"/>
      <c r="D1313" s="80"/>
      <c r="E1313" s="80"/>
      <c r="F1313" s="80"/>
      <c r="G1313" s="80"/>
      <c r="H1313" s="80"/>
      <c r="I1313" s="80"/>
      <c r="J1313" s="80"/>
      <c r="K1313" s="5"/>
      <c r="L1313" s="5"/>
      <c r="M1313" s="80"/>
      <c r="N1313" s="5"/>
      <c r="O1313" s="80"/>
      <c r="P1313" s="5"/>
      <c r="Q1313" s="80"/>
      <c r="R1313" s="5"/>
      <c r="S1313" s="80"/>
      <c r="T1313" s="5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5"/>
      <c r="AE1313" s="80"/>
      <c r="AF1313" s="5"/>
      <c r="AG1313" s="80"/>
      <c r="AH1313" s="5"/>
      <c r="AI1313" s="80"/>
      <c r="AJ1313" s="5"/>
      <c r="AK1313" s="80"/>
      <c r="AL1313" s="5"/>
      <c r="AM1313" s="80"/>
      <c r="AN1313" s="5"/>
      <c r="AO1313" s="80"/>
      <c r="AP1313" s="80"/>
      <c r="AQ1313" s="5"/>
      <c r="AR1313" s="80"/>
      <c r="AS1313" s="5"/>
      <c r="AT1313" s="80"/>
      <c r="AU1313" s="5"/>
      <c r="AV1313" s="80"/>
      <c r="AW1313" s="5"/>
      <c r="AX1313" s="80"/>
      <c r="AY1313" s="5"/>
      <c r="AZ1313" s="80"/>
      <c r="BA1313" s="5"/>
      <c r="BB1313" s="80"/>
      <c r="BC1313" s="80"/>
      <c r="BD1313" s="80"/>
      <c r="BE1313" s="80"/>
      <c r="BF1313" s="80"/>
      <c r="BG1313" s="80"/>
      <c r="BH1313" s="80"/>
      <c r="BI1313" s="80"/>
      <c r="BJ1313" s="80"/>
      <c r="BK1313" s="80"/>
      <c r="BL1313" s="80"/>
      <c r="BM1313" s="80"/>
      <c r="BN1313" s="80"/>
      <c r="BO1313" s="80"/>
      <c r="BP1313" s="80"/>
      <c r="BQ1313" s="80"/>
      <c r="BR1313" s="80"/>
      <c r="BS1313" s="80"/>
      <c r="BT1313" s="80"/>
      <c r="BU1313" s="80"/>
      <c r="BV1313" s="80"/>
      <c r="BW1313" s="80"/>
      <c r="BX1313" s="80"/>
      <c r="BY1313" s="80"/>
      <c r="BZ1313" s="80"/>
      <c r="CE1313" s="5"/>
    </row>
    <row r="1314" spans="2:83" s="6" customFormat="1" x14ac:dyDescent="0.25">
      <c r="B1314" s="77"/>
      <c r="C1314" s="78"/>
      <c r="D1314" s="80"/>
      <c r="E1314" s="80"/>
      <c r="F1314" s="80"/>
      <c r="G1314" s="80"/>
      <c r="H1314" s="80"/>
      <c r="I1314" s="80"/>
      <c r="J1314" s="80"/>
      <c r="K1314" s="5"/>
      <c r="L1314" s="5"/>
      <c r="M1314" s="80"/>
      <c r="N1314" s="5"/>
      <c r="O1314" s="80"/>
      <c r="P1314" s="5"/>
      <c r="Q1314" s="80"/>
      <c r="R1314" s="5"/>
      <c r="S1314" s="80"/>
      <c r="T1314" s="5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5"/>
      <c r="AE1314" s="80"/>
      <c r="AF1314" s="5"/>
      <c r="AG1314" s="80"/>
      <c r="AH1314" s="5"/>
      <c r="AI1314" s="80"/>
      <c r="AJ1314" s="5"/>
      <c r="AK1314" s="80"/>
      <c r="AL1314" s="5"/>
      <c r="AM1314" s="80"/>
      <c r="AN1314" s="5"/>
      <c r="AO1314" s="80"/>
      <c r="AP1314" s="80"/>
      <c r="AQ1314" s="5"/>
      <c r="AR1314" s="80"/>
      <c r="AS1314" s="5"/>
      <c r="AT1314" s="80"/>
      <c r="AU1314" s="5"/>
      <c r="AV1314" s="80"/>
      <c r="AW1314" s="5"/>
      <c r="AX1314" s="80"/>
      <c r="AY1314" s="5"/>
      <c r="AZ1314" s="80"/>
      <c r="BA1314" s="5"/>
      <c r="BB1314" s="80"/>
      <c r="BC1314" s="80"/>
      <c r="BD1314" s="80"/>
      <c r="BE1314" s="80"/>
      <c r="BF1314" s="80"/>
      <c r="BG1314" s="80"/>
      <c r="BH1314" s="80"/>
      <c r="BI1314" s="80"/>
      <c r="BJ1314" s="80"/>
      <c r="BK1314" s="80"/>
      <c r="BL1314" s="80"/>
      <c r="BM1314" s="80"/>
      <c r="BN1314" s="80"/>
      <c r="BO1314" s="80"/>
      <c r="BP1314" s="80"/>
      <c r="BQ1314" s="80"/>
      <c r="BR1314" s="80"/>
      <c r="BS1314" s="80"/>
      <c r="BT1314" s="80"/>
      <c r="BU1314" s="80"/>
      <c r="BV1314" s="80"/>
      <c r="BW1314" s="80"/>
      <c r="BX1314" s="80"/>
      <c r="BY1314" s="80"/>
      <c r="BZ1314" s="80"/>
      <c r="CE1314" s="5"/>
    </row>
    <row r="1315" spans="2:83" s="6" customFormat="1" x14ac:dyDescent="0.25">
      <c r="B1315" s="77"/>
      <c r="C1315" s="78"/>
      <c r="D1315" s="80"/>
      <c r="E1315" s="80"/>
      <c r="F1315" s="80"/>
      <c r="G1315" s="80"/>
      <c r="H1315" s="80"/>
      <c r="I1315" s="80"/>
      <c r="J1315" s="80"/>
      <c r="K1315" s="5"/>
      <c r="L1315" s="5"/>
      <c r="M1315" s="80"/>
      <c r="N1315" s="5"/>
      <c r="O1315" s="80"/>
      <c r="P1315" s="5"/>
      <c r="Q1315" s="80"/>
      <c r="R1315" s="5"/>
      <c r="S1315" s="80"/>
      <c r="T1315" s="5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5"/>
      <c r="AE1315" s="80"/>
      <c r="AF1315" s="5"/>
      <c r="AG1315" s="80"/>
      <c r="AH1315" s="5"/>
      <c r="AI1315" s="80"/>
      <c r="AJ1315" s="5"/>
      <c r="AK1315" s="80"/>
      <c r="AL1315" s="5"/>
      <c r="AM1315" s="80"/>
      <c r="AN1315" s="5"/>
      <c r="AO1315" s="80"/>
      <c r="AP1315" s="80"/>
      <c r="AQ1315" s="5"/>
      <c r="AR1315" s="80"/>
      <c r="AS1315" s="5"/>
      <c r="AT1315" s="80"/>
      <c r="AU1315" s="5"/>
      <c r="AV1315" s="80"/>
      <c r="AW1315" s="5"/>
      <c r="AX1315" s="80"/>
      <c r="AY1315" s="5"/>
      <c r="AZ1315" s="80"/>
      <c r="BA1315" s="5"/>
      <c r="BB1315" s="80"/>
      <c r="BC1315" s="80"/>
      <c r="BD1315" s="80"/>
      <c r="BE1315" s="80"/>
      <c r="BF1315" s="80"/>
      <c r="BG1315" s="80"/>
      <c r="BH1315" s="80"/>
      <c r="BI1315" s="80"/>
      <c r="BJ1315" s="80"/>
      <c r="BK1315" s="80"/>
      <c r="BL1315" s="80"/>
      <c r="BM1315" s="80"/>
      <c r="BN1315" s="80"/>
      <c r="BO1315" s="80"/>
      <c r="BP1315" s="80"/>
      <c r="BQ1315" s="80"/>
      <c r="BR1315" s="80"/>
      <c r="BS1315" s="80"/>
      <c r="BT1315" s="80"/>
      <c r="BU1315" s="80"/>
      <c r="BV1315" s="80"/>
      <c r="BW1315" s="80"/>
      <c r="BX1315" s="80"/>
      <c r="BY1315" s="80"/>
      <c r="BZ1315" s="80"/>
      <c r="CE1315" s="5"/>
    </row>
    <row r="1316" spans="2:83" s="6" customFormat="1" x14ac:dyDescent="0.25">
      <c r="B1316" s="77"/>
      <c r="C1316" s="78"/>
      <c r="D1316" s="80"/>
      <c r="E1316" s="80"/>
      <c r="F1316" s="80"/>
      <c r="G1316" s="80"/>
      <c r="H1316" s="80"/>
      <c r="I1316" s="80"/>
      <c r="J1316" s="80"/>
      <c r="K1316" s="5"/>
      <c r="L1316" s="5"/>
      <c r="M1316" s="80"/>
      <c r="N1316" s="5"/>
      <c r="O1316" s="80"/>
      <c r="P1316" s="5"/>
      <c r="Q1316" s="80"/>
      <c r="R1316" s="5"/>
      <c r="S1316" s="80"/>
      <c r="T1316" s="5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5"/>
      <c r="AE1316" s="80"/>
      <c r="AF1316" s="5"/>
      <c r="AG1316" s="80"/>
      <c r="AH1316" s="5"/>
      <c r="AI1316" s="80"/>
      <c r="AJ1316" s="5"/>
      <c r="AK1316" s="80"/>
      <c r="AL1316" s="5"/>
      <c r="AM1316" s="80"/>
      <c r="AN1316" s="5"/>
      <c r="AO1316" s="80"/>
      <c r="AP1316" s="80"/>
      <c r="AQ1316" s="5"/>
      <c r="AR1316" s="80"/>
      <c r="AS1316" s="5"/>
      <c r="AT1316" s="80"/>
      <c r="AU1316" s="5"/>
      <c r="AV1316" s="80"/>
      <c r="AW1316" s="5"/>
      <c r="AX1316" s="80"/>
      <c r="AY1316" s="5"/>
      <c r="AZ1316" s="80"/>
      <c r="BA1316" s="5"/>
      <c r="BB1316" s="80"/>
      <c r="BC1316" s="80"/>
      <c r="BD1316" s="80"/>
      <c r="BE1316" s="80"/>
      <c r="BF1316" s="80"/>
      <c r="BG1316" s="80"/>
      <c r="BH1316" s="80"/>
      <c r="BI1316" s="80"/>
      <c r="BJ1316" s="80"/>
      <c r="BK1316" s="80"/>
      <c r="BL1316" s="80"/>
      <c r="BM1316" s="80"/>
      <c r="BN1316" s="80"/>
      <c r="BO1316" s="80"/>
      <c r="BP1316" s="80"/>
      <c r="BQ1316" s="80"/>
      <c r="BR1316" s="80"/>
      <c r="BS1316" s="80"/>
      <c r="BT1316" s="80"/>
      <c r="BU1316" s="80"/>
      <c r="BV1316" s="80"/>
      <c r="BW1316" s="80"/>
      <c r="BX1316" s="80"/>
      <c r="BY1316" s="80"/>
      <c r="BZ1316" s="80"/>
      <c r="CE1316" s="5"/>
    </row>
    <row r="1317" spans="2:83" s="6" customFormat="1" x14ac:dyDescent="0.25">
      <c r="B1317" s="77"/>
      <c r="C1317" s="78"/>
      <c r="D1317" s="80"/>
      <c r="E1317" s="80"/>
      <c r="F1317" s="80"/>
      <c r="G1317" s="80"/>
      <c r="H1317" s="80"/>
      <c r="I1317" s="80"/>
      <c r="J1317" s="80"/>
      <c r="K1317" s="5"/>
      <c r="L1317" s="5"/>
      <c r="M1317" s="80"/>
      <c r="N1317" s="5"/>
      <c r="O1317" s="80"/>
      <c r="P1317" s="5"/>
      <c r="Q1317" s="80"/>
      <c r="R1317" s="5"/>
      <c r="S1317" s="80"/>
      <c r="T1317" s="5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5"/>
      <c r="AE1317" s="80"/>
      <c r="AF1317" s="5"/>
      <c r="AG1317" s="80"/>
      <c r="AH1317" s="5"/>
      <c r="AI1317" s="80"/>
      <c r="AJ1317" s="5"/>
      <c r="AK1317" s="80"/>
      <c r="AL1317" s="5"/>
      <c r="AM1317" s="80"/>
      <c r="AN1317" s="5"/>
      <c r="AO1317" s="80"/>
      <c r="AP1317" s="80"/>
      <c r="AQ1317" s="5"/>
      <c r="AR1317" s="80"/>
      <c r="AS1317" s="5"/>
      <c r="AT1317" s="80"/>
      <c r="AU1317" s="5"/>
      <c r="AV1317" s="80"/>
      <c r="AW1317" s="5"/>
      <c r="AX1317" s="80"/>
      <c r="AY1317" s="5"/>
      <c r="AZ1317" s="80"/>
      <c r="BA1317" s="5"/>
      <c r="BB1317" s="80"/>
      <c r="BC1317" s="80"/>
      <c r="BD1317" s="80"/>
      <c r="BE1317" s="80"/>
      <c r="BF1317" s="80"/>
      <c r="BG1317" s="80"/>
      <c r="BH1317" s="80"/>
      <c r="BI1317" s="80"/>
      <c r="BJ1317" s="80"/>
      <c r="BK1317" s="80"/>
      <c r="BL1317" s="80"/>
      <c r="BM1317" s="80"/>
      <c r="BN1317" s="80"/>
      <c r="BO1317" s="80"/>
      <c r="BP1317" s="80"/>
      <c r="BQ1317" s="80"/>
      <c r="BR1317" s="80"/>
      <c r="BS1317" s="80"/>
      <c r="BT1317" s="80"/>
      <c r="BU1317" s="80"/>
      <c r="BV1317" s="80"/>
      <c r="BW1317" s="80"/>
      <c r="BX1317" s="80"/>
      <c r="BY1317" s="80"/>
      <c r="BZ1317" s="80"/>
      <c r="CE1317" s="5"/>
    </row>
    <row r="1318" spans="2:83" s="6" customFormat="1" x14ac:dyDescent="0.25">
      <c r="B1318" s="77"/>
      <c r="C1318" s="78"/>
      <c r="D1318" s="80"/>
      <c r="E1318" s="80"/>
      <c r="F1318" s="80"/>
      <c r="G1318" s="80"/>
      <c r="H1318" s="80"/>
      <c r="I1318" s="80"/>
      <c r="J1318" s="80"/>
      <c r="K1318" s="5"/>
      <c r="L1318" s="5"/>
      <c r="M1318" s="80"/>
      <c r="N1318" s="5"/>
      <c r="O1318" s="80"/>
      <c r="P1318" s="5"/>
      <c r="Q1318" s="80"/>
      <c r="R1318" s="5"/>
      <c r="S1318" s="80"/>
      <c r="T1318" s="5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5"/>
      <c r="AE1318" s="80"/>
      <c r="AF1318" s="5"/>
      <c r="AG1318" s="80"/>
      <c r="AH1318" s="5"/>
      <c r="AI1318" s="80"/>
      <c r="AJ1318" s="5"/>
      <c r="AK1318" s="80"/>
      <c r="AL1318" s="5"/>
      <c r="AM1318" s="80"/>
      <c r="AN1318" s="5"/>
      <c r="AO1318" s="80"/>
      <c r="AP1318" s="80"/>
      <c r="AQ1318" s="5"/>
      <c r="AR1318" s="80"/>
      <c r="AS1318" s="5"/>
      <c r="AT1318" s="80"/>
      <c r="AU1318" s="5"/>
      <c r="AV1318" s="80"/>
      <c r="AW1318" s="5"/>
      <c r="AX1318" s="80"/>
      <c r="AY1318" s="5"/>
      <c r="AZ1318" s="80"/>
      <c r="BA1318" s="5"/>
      <c r="BB1318" s="80"/>
      <c r="BC1318" s="80"/>
      <c r="BD1318" s="80"/>
      <c r="BE1318" s="80"/>
      <c r="BF1318" s="80"/>
      <c r="BG1318" s="80"/>
      <c r="BH1318" s="80"/>
      <c r="BI1318" s="80"/>
      <c r="BJ1318" s="80"/>
      <c r="BK1318" s="80"/>
      <c r="BL1318" s="80"/>
      <c r="BM1318" s="80"/>
      <c r="BN1318" s="80"/>
      <c r="BO1318" s="80"/>
      <c r="BP1318" s="80"/>
      <c r="BQ1318" s="80"/>
      <c r="BR1318" s="80"/>
      <c r="BS1318" s="80"/>
      <c r="BT1318" s="80"/>
      <c r="BU1318" s="80"/>
      <c r="BV1318" s="80"/>
      <c r="BW1318" s="80"/>
      <c r="BX1318" s="80"/>
      <c r="BY1318" s="80"/>
      <c r="BZ1318" s="80"/>
      <c r="CE1318" s="5"/>
    </row>
    <row r="1319" spans="2:83" s="6" customFormat="1" x14ac:dyDescent="0.25">
      <c r="B1319" s="77"/>
      <c r="C1319" s="78"/>
      <c r="D1319" s="80"/>
      <c r="E1319" s="80"/>
      <c r="F1319" s="80"/>
      <c r="G1319" s="80"/>
      <c r="H1319" s="80"/>
      <c r="I1319" s="80"/>
      <c r="J1319" s="80"/>
      <c r="K1319" s="5"/>
      <c r="L1319" s="5"/>
      <c r="M1319" s="80"/>
      <c r="N1319" s="5"/>
      <c r="O1319" s="80"/>
      <c r="P1319" s="5"/>
      <c r="Q1319" s="80"/>
      <c r="R1319" s="5"/>
      <c r="S1319" s="80"/>
      <c r="T1319" s="5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5"/>
      <c r="AE1319" s="80"/>
      <c r="AF1319" s="5"/>
      <c r="AG1319" s="80"/>
      <c r="AH1319" s="5"/>
      <c r="AI1319" s="80"/>
      <c r="AJ1319" s="5"/>
      <c r="AK1319" s="80"/>
      <c r="AL1319" s="5"/>
      <c r="AM1319" s="80"/>
      <c r="AN1319" s="5"/>
      <c r="AO1319" s="80"/>
      <c r="AP1319" s="80"/>
      <c r="AQ1319" s="5"/>
      <c r="AR1319" s="80"/>
      <c r="AS1319" s="5"/>
      <c r="AT1319" s="80"/>
      <c r="AU1319" s="5"/>
      <c r="AV1319" s="80"/>
      <c r="AW1319" s="5"/>
      <c r="AX1319" s="80"/>
      <c r="AY1319" s="5"/>
      <c r="AZ1319" s="80"/>
      <c r="BA1319" s="5"/>
      <c r="BB1319" s="80"/>
      <c r="BC1319" s="80"/>
      <c r="BD1319" s="80"/>
      <c r="BE1319" s="80"/>
      <c r="BF1319" s="80"/>
      <c r="BG1319" s="80"/>
      <c r="BH1319" s="80"/>
      <c r="BI1319" s="80"/>
      <c r="BJ1319" s="80"/>
      <c r="BK1319" s="80"/>
      <c r="BL1319" s="80"/>
      <c r="BM1319" s="80"/>
      <c r="BN1319" s="80"/>
      <c r="BO1319" s="80"/>
      <c r="BP1319" s="80"/>
      <c r="BQ1319" s="80"/>
      <c r="BR1319" s="80"/>
      <c r="BS1319" s="80"/>
      <c r="BT1319" s="80"/>
      <c r="BU1319" s="80"/>
      <c r="BV1319" s="80"/>
      <c r="BW1319" s="80"/>
      <c r="BX1319" s="80"/>
      <c r="BY1319" s="80"/>
      <c r="BZ1319" s="80"/>
      <c r="CE1319" s="5"/>
    </row>
    <row r="1320" spans="2:83" s="6" customFormat="1" x14ac:dyDescent="0.25">
      <c r="B1320" s="77"/>
      <c r="C1320" s="78"/>
      <c r="D1320" s="80"/>
      <c r="E1320" s="80"/>
      <c r="F1320" s="80"/>
      <c r="G1320" s="80"/>
      <c r="H1320" s="80"/>
      <c r="I1320" s="80"/>
      <c r="J1320" s="80"/>
      <c r="K1320" s="5"/>
      <c r="L1320" s="5"/>
      <c r="M1320" s="80"/>
      <c r="N1320" s="5"/>
      <c r="O1320" s="80"/>
      <c r="P1320" s="5"/>
      <c r="Q1320" s="80"/>
      <c r="R1320" s="5"/>
      <c r="S1320" s="80"/>
      <c r="T1320" s="5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5"/>
      <c r="AE1320" s="80"/>
      <c r="AF1320" s="5"/>
      <c r="AG1320" s="80"/>
      <c r="AH1320" s="5"/>
      <c r="AI1320" s="80"/>
      <c r="AJ1320" s="5"/>
      <c r="AK1320" s="80"/>
      <c r="AL1320" s="5"/>
      <c r="AM1320" s="80"/>
      <c r="AN1320" s="5"/>
      <c r="AO1320" s="80"/>
      <c r="AP1320" s="80"/>
      <c r="AQ1320" s="5"/>
      <c r="AR1320" s="80"/>
      <c r="AS1320" s="5"/>
      <c r="AT1320" s="80"/>
      <c r="AU1320" s="5"/>
      <c r="AV1320" s="80"/>
      <c r="AW1320" s="5"/>
      <c r="AX1320" s="80"/>
      <c r="AY1320" s="5"/>
      <c r="AZ1320" s="80"/>
      <c r="BA1320" s="5"/>
      <c r="BB1320" s="80"/>
      <c r="BC1320" s="80"/>
      <c r="BD1320" s="80"/>
      <c r="BE1320" s="80"/>
      <c r="BF1320" s="80"/>
      <c r="BG1320" s="80"/>
      <c r="BH1320" s="80"/>
      <c r="BI1320" s="80"/>
      <c r="BJ1320" s="80"/>
      <c r="BK1320" s="80"/>
      <c r="BL1320" s="80"/>
      <c r="BM1320" s="80"/>
      <c r="BN1320" s="80"/>
      <c r="BO1320" s="80"/>
      <c r="BP1320" s="80"/>
      <c r="BQ1320" s="80"/>
      <c r="BR1320" s="80"/>
      <c r="BS1320" s="80"/>
      <c r="BT1320" s="80"/>
      <c r="BU1320" s="80"/>
      <c r="BV1320" s="80"/>
      <c r="BW1320" s="80"/>
      <c r="BX1320" s="80"/>
      <c r="BY1320" s="80"/>
      <c r="BZ1320" s="80"/>
      <c r="CE1320" s="5"/>
    </row>
    <row r="1321" spans="2:83" s="6" customFormat="1" x14ac:dyDescent="0.25">
      <c r="B1321" s="77"/>
      <c r="C1321" s="78"/>
      <c r="D1321" s="80"/>
      <c r="E1321" s="80"/>
      <c r="F1321" s="80"/>
      <c r="G1321" s="80"/>
      <c r="H1321" s="80"/>
      <c r="I1321" s="80"/>
      <c r="J1321" s="80"/>
      <c r="K1321" s="5"/>
      <c r="L1321" s="5"/>
      <c r="M1321" s="80"/>
      <c r="N1321" s="5"/>
      <c r="O1321" s="80"/>
      <c r="P1321" s="5"/>
      <c r="Q1321" s="80"/>
      <c r="R1321" s="5"/>
      <c r="S1321" s="80"/>
      <c r="T1321" s="5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5"/>
      <c r="AE1321" s="80"/>
      <c r="AF1321" s="5"/>
      <c r="AG1321" s="80"/>
      <c r="AH1321" s="5"/>
      <c r="AI1321" s="80"/>
      <c r="AJ1321" s="5"/>
      <c r="AK1321" s="80"/>
      <c r="AL1321" s="5"/>
      <c r="AM1321" s="80"/>
      <c r="AN1321" s="5"/>
      <c r="AO1321" s="80"/>
      <c r="AP1321" s="80"/>
      <c r="AQ1321" s="5"/>
      <c r="AR1321" s="80"/>
      <c r="AS1321" s="5"/>
      <c r="AT1321" s="80"/>
      <c r="AU1321" s="5"/>
      <c r="AV1321" s="80"/>
      <c r="AW1321" s="5"/>
      <c r="AX1321" s="80"/>
      <c r="AY1321" s="5"/>
      <c r="AZ1321" s="80"/>
      <c r="BA1321" s="5"/>
      <c r="BB1321" s="80"/>
      <c r="BC1321" s="80"/>
      <c r="BD1321" s="80"/>
      <c r="BE1321" s="80"/>
      <c r="BF1321" s="80"/>
      <c r="BG1321" s="80"/>
      <c r="BH1321" s="80"/>
      <c r="BI1321" s="80"/>
      <c r="BJ1321" s="80"/>
      <c r="BK1321" s="80"/>
      <c r="BL1321" s="80"/>
      <c r="BM1321" s="80"/>
      <c r="BN1321" s="80"/>
      <c r="BO1321" s="80"/>
      <c r="BP1321" s="80"/>
      <c r="BQ1321" s="80"/>
      <c r="BR1321" s="80"/>
      <c r="BS1321" s="80"/>
      <c r="BT1321" s="80"/>
      <c r="BU1321" s="80"/>
      <c r="BV1321" s="80"/>
      <c r="BW1321" s="80"/>
      <c r="BX1321" s="80"/>
      <c r="BY1321" s="80"/>
      <c r="BZ1321" s="80"/>
      <c r="CE1321" s="5"/>
    </row>
    <row r="1322" spans="2:83" s="6" customFormat="1" x14ac:dyDescent="0.25">
      <c r="B1322" s="77"/>
      <c r="C1322" s="78"/>
      <c r="D1322" s="80"/>
      <c r="E1322" s="80"/>
      <c r="F1322" s="80"/>
      <c r="G1322" s="80"/>
      <c r="H1322" s="80"/>
      <c r="I1322" s="80"/>
      <c r="J1322" s="80"/>
      <c r="K1322" s="5"/>
      <c r="L1322" s="5"/>
      <c r="M1322" s="80"/>
      <c r="N1322" s="5"/>
      <c r="O1322" s="80"/>
      <c r="P1322" s="5"/>
      <c r="Q1322" s="80"/>
      <c r="R1322" s="5"/>
      <c r="S1322" s="80"/>
      <c r="T1322" s="5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5"/>
      <c r="AE1322" s="80"/>
      <c r="AF1322" s="5"/>
      <c r="AG1322" s="80"/>
      <c r="AH1322" s="5"/>
      <c r="AI1322" s="80"/>
      <c r="AJ1322" s="5"/>
      <c r="AK1322" s="80"/>
      <c r="AL1322" s="5"/>
      <c r="AM1322" s="80"/>
      <c r="AN1322" s="5"/>
      <c r="AO1322" s="80"/>
      <c r="AP1322" s="80"/>
      <c r="AQ1322" s="5"/>
      <c r="AR1322" s="80"/>
      <c r="AS1322" s="5"/>
      <c r="AT1322" s="80"/>
      <c r="AU1322" s="5"/>
      <c r="AV1322" s="80"/>
      <c r="AW1322" s="5"/>
      <c r="AX1322" s="80"/>
      <c r="AY1322" s="5"/>
      <c r="AZ1322" s="80"/>
      <c r="BA1322" s="5"/>
      <c r="BB1322" s="80"/>
      <c r="BC1322" s="80"/>
      <c r="BD1322" s="80"/>
      <c r="BE1322" s="80"/>
      <c r="BF1322" s="80"/>
      <c r="BG1322" s="80"/>
      <c r="BH1322" s="80"/>
      <c r="BI1322" s="80"/>
      <c r="BJ1322" s="80"/>
      <c r="BK1322" s="80"/>
      <c r="BL1322" s="80"/>
      <c r="BM1322" s="80"/>
      <c r="BN1322" s="80"/>
      <c r="BO1322" s="80"/>
      <c r="BP1322" s="80"/>
      <c r="BQ1322" s="80"/>
      <c r="BR1322" s="80"/>
      <c r="BS1322" s="80"/>
      <c r="BT1322" s="80"/>
      <c r="BU1322" s="80"/>
      <c r="BV1322" s="80"/>
      <c r="BW1322" s="80"/>
      <c r="BX1322" s="80"/>
      <c r="BY1322" s="80"/>
      <c r="BZ1322" s="80"/>
      <c r="CE1322" s="5"/>
    </row>
    <row r="1323" spans="2:83" s="6" customFormat="1" x14ac:dyDescent="0.25">
      <c r="B1323" s="77"/>
      <c r="C1323" s="78"/>
      <c r="D1323" s="80"/>
      <c r="E1323" s="80"/>
      <c r="F1323" s="80"/>
      <c r="G1323" s="80"/>
      <c r="H1323" s="80"/>
      <c r="I1323" s="80"/>
      <c r="J1323" s="80"/>
      <c r="K1323" s="5"/>
      <c r="L1323" s="5"/>
      <c r="M1323" s="80"/>
      <c r="N1323" s="5"/>
      <c r="O1323" s="80"/>
      <c r="P1323" s="5"/>
      <c r="Q1323" s="80"/>
      <c r="R1323" s="5"/>
      <c r="S1323" s="80"/>
      <c r="T1323" s="5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5"/>
      <c r="AE1323" s="80"/>
      <c r="AF1323" s="5"/>
      <c r="AG1323" s="80"/>
      <c r="AH1323" s="5"/>
      <c r="AI1323" s="80"/>
      <c r="AJ1323" s="5"/>
      <c r="AK1323" s="80"/>
      <c r="AL1323" s="5"/>
      <c r="AM1323" s="80"/>
      <c r="AN1323" s="5"/>
      <c r="AO1323" s="80"/>
      <c r="AP1323" s="80"/>
      <c r="AQ1323" s="5"/>
      <c r="AR1323" s="80"/>
      <c r="AS1323" s="5"/>
      <c r="AT1323" s="80"/>
      <c r="AU1323" s="5"/>
      <c r="AV1323" s="80"/>
      <c r="AW1323" s="5"/>
      <c r="AX1323" s="80"/>
      <c r="AY1323" s="5"/>
      <c r="AZ1323" s="80"/>
      <c r="BA1323" s="5"/>
      <c r="BB1323" s="80"/>
      <c r="BC1323" s="80"/>
      <c r="BD1323" s="80"/>
      <c r="BE1323" s="80"/>
      <c r="BF1323" s="80"/>
      <c r="BG1323" s="80"/>
      <c r="BH1323" s="80"/>
      <c r="BI1323" s="80"/>
      <c r="BJ1323" s="80"/>
      <c r="BK1323" s="80"/>
      <c r="BL1323" s="80"/>
      <c r="BM1323" s="80"/>
      <c r="BN1323" s="80"/>
      <c r="BO1323" s="80"/>
      <c r="BP1323" s="80"/>
      <c r="BQ1323" s="80"/>
      <c r="BR1323" s="80"/>
      <c r="BS1323" s="80"/>
      <c r="BT1323" s="80"/>
      <c r="BU1323" s="80"/>
      <c r="BV1323" s="80"/>
      <c r="BW1323" s="80"/>
      <c r="BX1323" s="80"/>
      <c r="BY1323" s="80"/>
      <c r="BZ1323" s="80"/>
      <c r="CE1323" s="5"/>
    </row>
    <row r="1324" spans="2:83" s="6" customFormat="1" x14ac:dyDescent="0.25">
      <c r="B1324" s="77"/>
      <c r="C1324" s="78"/>
      <c r="D1324" s="80"/>
      <c r="E1324" s="80"/>
      <c r="F1324" s="80"/>
      <c r="G1324" s="80"/>
      <c r="H1324" s="80"/>
      <c r="I1324" s="80"/>
      <c r="J1324" s="80"/>
      <c r="K1324" s="5"/>
      <c r="L1324" s="5"/>
      <c r="M1324" s="80"/>
      <c r="N1324" s="5"/>
      <c r="O1324" s="80"/>
      <c r="P1324" s="5"/>
      <c r="Q1324" s="80"/>
      <c r="R1324" s="5"/>
      <c r="S1324" s="80"/>
      <c r="T1324" s="5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5"/>
      <c r="AE1324" s="80"/>
      <c r="AF1324" s="5"/>
      <c r="AG1324" s="80"/>
      <c r="AH1324" s="5"/>
      <c r="AI1324" s="80"/>
      <c r="AJ1324" s="5"/>
      <c r="AK1324" s="80"/>
      <c r="AL1324" s="5"/>
      <c r="AM1324" s="80"/>
      <c r="AN1324" s="5"/>
      <c r="AO1324" s="80"/>
      <c r="AP1324" s="80"/>
      <c r="AQ1324" s="5"/>
      <c r="AR1324" s="80"/>
      <c r="AS1324" s="5"/>
      <c r="AT1324" s="80"/>
      <c r="AU1324" s="5"/>
      <c r="AV1324" s="80"/>
      <c r="AW1324" s="5"/>
      <c r="AX1324" s="80"/>
      <c r="AY1324" s="5"/>
      <c r="AZ1324" s="80"/>
      <c r="BA1324" s="5"/>
      <c r="BB1324" s="80"/>
      <c r="BC1324" s="80"/>
      <c r="BD1324" s="80"/>
      <c r="BE1324" s="80"/>
      <c r="BF1324" s="80"/>
      <c r="BG1324" s="80"/>
      <c r="BH1324" s="80"/>
      <c r="BI1324" s="80"/>
      <c r="BJ1324" s="80"/>
      <c r="BK1324" s="80"/>
      <c r="BL1324" s="80"/>
      <c r="BM1324" s="80"/>
      <c r="BN1324" s="80"/>
      <c r="BO1324" s="80"/>
      <c r="BP1324" s="80"/>
      <c r="BQ1324" s="80"/>
      <c r="BR1324" s="80"/>
      <c r="BS1324" s="80"/>
      <c r="BT1324" s="80"/>
      <c r="BU1324" s="80"/>
      <c r="BV1324" s="80"/>
      <c r="BW1324" s="80"/>
      <c r="BX1324" s="80"/>
      <c r="BY1324" s="80"/>
      <c r="BZ1324" s="80"/>
      <c r="CE1324" s="5"/>
    </row>
    <row r="1325" spans="2:83" s="6" customFormat="1" x14ac:dyDescent="0.25">
      <c r="B1325" s="77"/>
      <c r="C1325" s="78"/>
      <c r="D1325" s="80"/>
      <c r="E1325" s="80"/>
      <c r="F1325" s="80"/>
      <c r="G1325" s="80"/>
      <c r="H1325" s="80"/>
      <c r="I1325" s="80"/>
      <c r="J1325" s="80"/>
      <c r="K1325" s="5"/>
      <c r="L1325" s="5"/>
      <c r="M1325" s="80"/>
      <c r="N1325" s="5"/>
      <c r="O1325" s="80"/>
      <c r="P1325" s="5"/>
      <c r="Q1325" s="80"/>
      <c r="R1325" s="5"/>
      <c r="S1325" s="80"/>
      <c r="T1325" s="5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5"/>
      <c r="AE1325" s="80"/>
      <c r="AF1325" s="5"/>
      <c r="AG1325" s="80"/>
      <c r="AH1325" s="5"/>
      <c r="AI1325" s="80"/>
      <c r="AJ1325" s="5"/>
      <c r="AK1325" s="80"/>
      <c r="AL1325" s="5"/>
      <c r="AM1325" s="80"/>
      <c r="AN1325" s="5"/>
      <c r="AO1325" s="80"/>
      <c r="AP1325" s="80"/>
      <c r="AQ1325" s="5"/>
      <c r="AR1325" s="80"/>
      <c r="AS1325" s="5"/>
      <c r="AT1325" s="80"/>
      <c r="AU1325" s="5"/>
      <c r="AV1325" s="80"/>
      <c r="AW1325" s="5"/>
      <c r="AX1325" s="80"/>
      <c r="AY1325" s="5"/>
      <c r="AZ1325" s="80"/>
      <c r="BA1325" s="5"/>
      <c r="BB1325" s="80"/>
      <c r="BC1325" s="80"/>
      <c r="BD1325" s="80"/>
      <c r="BE1325" s="80"/>
      <c r="BF1325" s="80"/>
      <c r="BG1325" s="80"/>
      <c r="BH1325" s="80"/>
      <c r="BI1325" s="80"/>
      <c r="BJ1325" s="80"/>
      <c r="BK1325" s="80"/>
      <c r="BL1325" s="80"/>
      <c r="BM1325" s="80"/>
      <c r="BN1325" s="80"/>
      <c r="BO1325" s="80"/>
      <c r="BP1325" s="80"/>
      <c r="BQ1325" s="80"/>
      <c r="BR1325" s="80"/>
      <c r="BS1325" s="80"/>
      <c r="BT1325" s="80"/>
      <c r="BU1325" s="80"/>
      <c r="BV1325" s="80"/>
      <c r="BW1325" s="80"/>
      <c r="BX1325" s="80"/>
      <c r="BY1325" s="80"/>
      <c r="BZ1325" s="80"/>
      <c r="CE1325" s="5"/>
    </row>
    <row r="1326" spans="2:83" s="6" customFormat="1" x14ac:dyDescent="0.25">
      <c r="B1326" s="77"/>
      <c r="C1326" s="78"/>
      <c r="D1326" s="80"/>
      <c r="E1326" s="80"/>
      <c r="F1326" s="80"/>
      <c r="G1326" s="80"/>
      <c r="H1326" s="80"/>
      <c r="I1326" s="80"/>
      <c r="J1326" s="80"/>
      <c r="K1326" s="5"/>
      <c r="L1326" s="5"/>
      <c r="M1326" s="80"/>
      <c r="N1326" s="5"/>
      <c r="O1326" s="80"/>
      <c r="P1326" s="5"/>
      <c r="Q1326" s="80"/>
      <c r="R1326" s="5"/>
      <c r="S1326" s="80"/>
      <c r="T1326" s="5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5"/>
      <c r="AE1326" s="80"/>
      <c r="AF1326" s="5"/>
      <c r="AG1326" s="80"/>
      <c r="AH1326" s="5"/>
      <c r="AI1326" s="80"/>
      <c r="AJ1326" s="5"/>
      <c r="AK1326" s="80"/>
      <c r="AL1326" s="5"/>
      <c r="AM1326" s="80"/>
      <c r="AN1326" s="5"/>
      <c r="AO1326" s="80"/>
      <c r="AP1326" s="80"/>
      <c r="AQ1326" s="5"/>
      <c r="AR1326" s="80"/>
      <c r="AS1326" s="5"/>
      <c r="AT1326" s="80"/>
      <c r="AU1326" s="5"/>
      <c r="AV1326" s="80"/>
      <c r="AW1326" s="5"/>
      <c r="AX1326" s="80"/>
      <c r="AY1326" s="5"/>
      <c r="AZ1326" s="80"/>
      <c r="BA1326" s="5"/>
      <c r="BB1326" s="80"/>
      <c r="BC1326" s="80"/>
      <c r="BD1326" s="80"/>
      <c r="BE1326" s="80"/>
      <c r="BF1326" s="80"/>
      <c r="BG1326" s="80"/>
      <c r="BH1326" s="80"/>
      <c r="BI1326" s="80"/>
      <c r="BJ1326" s="80"/>
      <c r="BK1326" s="80"/>
      <c r="BL1326" s="80"/>
      <c r="BM1326" s="80"/>
      <c r="BN1326" s="80"/>
      <c r="BO1326" s="80"/>
      <c r="BP1326" s="80"/>
      <c r="BQ1326" s="80"/>
      <c r="BR1326" s="80"/>
      <c r="BS1326" s="80"/>
      <c r="BT1326" s="80"/>
      <c r="BU1326" s="80"/>
      <c r="BV1326" s="80"/>
      <c r="BW1326" s="80"/>
      <c r="BX1326" s="80"/>
      <c r="BY1326" s="80"/>
      <c r="BZ1326" s="80"/>
      <c r="CE1326" s="5"/>
    </row>
    <row r="1327" spans="2:83" s="6" customFormat="1" x14ac:dyDescent="0.25">
      <c r="B1327" s="77"/>
      <c r="C1327" s="78"/>
      <c r="D1327" s="80"/>
      <c r="E1327" s="80"/>
      <c r="F1327" s="80"/>
      <c r="G1327" s="80"/>
      <c r="H1327" s="80"/>
      <c r="I1327" s="80"/>
      <c r="J1327" s="80"/>
      <c r="K1327" s="5"/>
      <c r="L1327" s="5"/>
      <c r="M1327" s="80"/>
      <c r="N1327" s="5"/>
      <c r="O1327" s="80"/>
      <c r="P1327" s="5"/>
      <c r="Q1327" s="80"/>
      <c r="R1327" s="5"/>
      <c r="S1327" s="80"/>
      <c r="T1327" s="5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5"/>
      <c r="AE1327" s="80"/>
      <c r="AF1327" s="5"/>
      <c r="AG1327" s="80"/>
      <c r="AH1327" s="5"/>
      <c r="AI1327" s="80"/>
      <c r="AJ1327" s="5"/>
      <c r="AK1327" s="80"/>
      <c r="AL1327" s="5"/>
      <c r="AM1327" s="80"/>
      <c r="AN1327" s="5"/>
      <c r="AO1327" s="80"/>
      <c r="AP1327" s="80"/>
      <c r="AQ1327" s="5"/>
      <c r="AR1327" s="80"/>
      <c r="AS1327" s="5"/>
      <c r="AT1327" s="80"/>
      <c r="AU1327" s="5"/>
      <c r="AV1327" s="80"/>
      <c r="AW1327" s="5"/>
      <c r="AX1327" s="80"/>
      <c r="AY1327" s="5"/>
      <c r="AZ1327" s="80"/>
      <c r="BA1327" s="5"/>
      <c r="BB1327" s="80"/>
      <c r="BC1327" s="80"/>
      <c r="BD1327" s="80"/>
      <c r="BE1327" s="80"/>
      <c r="BF1327" s="80"/>
      <c r="BG1327" s="80"/>
      <c r="BH1327" s="80"/>
      <c r="BI1327" s="80"/>
      <c r="BJ1327" s="80"/>
      <c r="BK1327" s="80"/>
      <c r="BL1327" s="80"/>
      <c r="BM1327" s="80"/>
      <c r="BN1327" s="80"/>
      <c r="BO1327" s="80"/>
      <c r="BP1327" s="80"/>
      <c r="BQ1327" s="80"/>
      <c r="BR1327" s="80"/>
      <c r="BS1327" s="80"/>
      <c r="BT1327" s="80"/>
      <c r="BU1327" s="80"/>
      <c r="BV1327" s="80"/>
      <c r="BW1327" s="80"/>
      <c r="BX1327" s="80"/>
      <c r="BY1327" s="80"/>
      <c r="BZ1327" s="80"/>
      <c r="CE1327" s="5"/>
    </row>
    <row r="1328" spans="2:83" s="6" customFormat="1" x14ac:dyDescent="0.25">
      <c r="B1328" s="77"/>
      <c r="C1328" s="78"/>
      <c r="D1328" s="80"/>
      <c r="E1328" s="80"/>
      <c r="F1328" s="80"/>
      <c r="G1328" s="80"/>
      <c r="H1328" s="80"/>
      <c r="I1328" s="80"/>
      <c r="J1328" s="80"/>
      <c r="K1328" s="5"/>
      <c r="L1328" s="5"/>
      <c r="M1328" s="80"/>
      <c r="N1328" s="5"/>
      <c r="O1328" s="80"/>
      <c r="P1328" s="5"/>
      <c r="Q1328" s="80"/>
      <c r="R1328" s="5"/>
      <c r="S1328" s="80"/>
      <c r="T1328" s="5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5"/>
      <c r="AE1328" s="80"/>
      <c r="AF1328" s="5"/>
      <c r="AG1328" s="80"/>
      <c r="AH1328" s="5"/>
      <c r="AI1328" s="80"/>
      <c r="AJ1328" s="5"/>
      <c r="AK1328" s="80"/>
      <c r="AL1328" s="5"/>
      <c r="AM1328" s="80"/>
      <c r="AN1328" s="5"/>
      <c r="AO1328" s="80"/>
      <c r="AP1328" s="80"/>
      <c r="AQ1328" s="5"/>
      <c r="AR1328" s="80"/>
      <c r="AS1328" s="5"/>
      <c r="AT1328" s="80"/>
      <c r="AU1328" s="5"/>
      <c r="AV1328" s="80"/>
      <c r="AW1328" s="5"/>
      <c r="AX1328" s="80"/>
      <c r="AY1328" s="5"/>
      <c r="AZ1328" s="80"/>
      <c r="BA1328" s="5"/>
      <c r="BB1328" s="80"/>
      <c r="BC1328" s="80"/>
      <c r="BD1328" s="80"/>
      <c r="BE1328" s="80"/>
      <c r="BF1328" s="80"/>
      <c r="BG1328" s="80"/>
      <c r="BH1328" s="80"/>
      <c r="BI1328" s="80"/>
      <c r="BJ1328" s="80"/>
      <c r="BK1328" s="80"/>
      <c r="BL1328" s="80"/>
      <c r="BM1328" s="80"/>
      <c r="BN1328" s="80"/>
      <c r="BO1328" s="80"/>
      <c r="BP1328" s="80"/>
      <c r="BQ1328" s="80"/>
      <c r="BR1328" s="80"/>
      <c r="BS1328" s="80"/>
      <c r="BT1328" s="80"/>
      <c r="BU1328" s="80"/>
      <c r="BV1328" s="80"/>
      <c r="BW1328" s="80"/>
      <c r="BX1328" s="80"/>
      <c r="BY1328" s="80"/>
      <c r="BZ1328" s="80"/>
      <c r="CE1328" s="5"/>
    </row>
    <row r="1329" spans="2:83" s="6" customFormat="1" x14ac:dyDescent="0.25">
      <c r="B1329" s="77"/>
      <c r="C1329" s="78"/>
      <c r="D1329" s="80"/>
      <c r="E1329" s="80"/>
      <c r="F1329" s="80"/>
      <c r="G1329" s="80"/>
      <c r="H1329" s="80"/>
      <c r="I1329" s="80"/>
      <c r="J1329" s="80"/>
      <c r="K1329" s="5"/>
      <c r="L1329" s="5"/>
      <c r="M1329" s="80"/>
      <c r="N1329" s="5"/>
      <c r="O1329" s="80"/>
      <c r="P1329" s="5"/>
      <c r="Q1329" s="80"/>
      <c r="R1329" s="5"/>
      <c r="S1329" s="80"/>
      <c r="T1329" s="5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5"/>
      <c r="AE1329" s="80"/>
      <c r="AF1329" s="5"/>
      <c r="AG1329" s="80"/>
      <c r="AH1329" s="5"/>
      <c r="AI1329" s="80"/>
      <c r="AJ1329" s="5"/>
      <c r="AK1329" s="80"/>
      <c r="AL1329" s="5"/>
      <c r="AM1329" s="80"/>
      <c r="AN1329" s="5"/>
      <c r="AO1329" s="80"/>
      <c r="AP1329" s="80"/>
      <c r="AQ1329" s="5"/>
      <c r="AR1329" s="80"/>
      <c r="AS1329" s="5"/>
      <c r="AT1329" s="80"/>
      <c r="AU1329" s="5"/>
      <c r="AV1329" s="80"/>
      <c r="AW1329" s="5"/>
      <c r="AX1329" s="80"/>
      <c r="AY1329" s="5"/>
      <c r="AZ1329" s="80"/>
      <c r="BA1329" s="5"/>
      <c r="BB1329" s="80"/>
      <c r="BC1329" s="80"/>
      <c r="BD1329" s="80"/>
      <c r="BE1329" s="80"/>
      <c r="BF1329" s="80"/>
      <c r="BG1329" s="80"/>
      <c r="BH1329" s="80"/>
      <c r="BI1329" s="80"/>
      <c r="BJ1329" s="80"/>
      <c r="BK1329" s="80"/>
      <c r="BL1329" s="80"/>
      <c r="BM1329" s="80"/>
      <c r="BN1329" s="80"/>
      <c r="BO1329" s="80"/>
      <c r="BP1329" s="80"/>
      <c r="BQ1329" s="80"/>
      <c r="BR1329" s="80"/>
      <c r="BS1329" s="80"/>
      <c r="BT1329" s="80"/>
      <c r="BU1329" s="80"/>
      <c r="BV1329" s="80"/>
      <c r="BW1329" s="80"/>
      <c r="BX1329" s="80"/>
      <c r="BY1329" s="80"/>
      <c r="BZ1329" s="80"/>
      <c r="CE1329" s="5"/>
    </row>
    <row r="1330" spans="2:83" s="6" customFormat="1" x14ac:dyDescent="0.25">
      <c r="B1330" s="77"/>
      <c r="C1330" s="78"/>
      <c r="D1330" s="80"/>
      <c r="E1330" s="80"/>
      <c r="F1330" s="80"/>
      <c r="G1330" s="80"/>
      <c r="H1330" s="80"/>
      <c r="I1330" s="80"/>
      <c r="J1330" s="80"/>
      <c r="K1330" s="5"/>
      <c r="L1330" s="5"/>
      <c r="M1330" s="80"/>
      <c r="N1330" s="5"/>
      <c r="O1330" s="80"/>
      <c r="P1330" s="5"/>
      <c r="Q1330" s="80"/>
      <c r="R1330" s="5"/>
      <c r="S1330" s="80"/>
      <c r="T1330" s="5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5"/>
      <c r="AE1330" s="80"/>
      <c r="AF1330" s="5"/>
      <c r="AG1330" s="80"/>
      <c r="AH1330" s="5"/>
      <c r="AI1330" s="80"/>
      <c r="AJ1330" s="5"/>
      <c r="AK1330" s="80"/>
      <c r="AL1330" s="5"/>
      <c r="AM1330" s="80"/>
      <c r="AN1330" s="5"/>
      <c r="AO1330" s="80"/>
      <c r="AP1330" s="80"/>
      <c r="AQ1330" s="5"/>
      <c r="AR1330" s="80"/>
      <c r="AS1330" s="5"/>
      <c r="AT1330" s="80"/>
      <c r="AU1330" s="5"/>
      <c r="AV1330" s="80"/>
      <c r="AW1330" s="5"/>
      <c r="AX1330" s="80"/>
      <c r="AY1330" s="5"/>
      <c r="AZ1330" s="80"/>
      <c r="BA1330" s="5"/>
      <c r="BB1330" s="80"/>
      <c r="BC1330" s="80"/>
      <c r="BD1330" s="80"/>
      <c r="BE1330" s="80"/>
      <c r="BF1330" s="80"/>
      <c r="BG1330" s="80"/>
      <c r="BH1330" s="80"/>
      <c r="BI1330" s="80"/>
      <c r="BJ1330" s="80"/>
      <c r="BK1330" s="80"/>
      <c r="BL1330" s="80"/>
      <c r="BM1330" s="80"/>
      <c r="BN1330" s="80"/>
      <c r="BO1330" s="80"/>
      <c r="BP1330" s="80"/>
      <c r="BQ1330" s="80"/>
      <c r="BR1330" s="80"/>
      <c r="BS1330" s="80"/>
      <c r="BT1330" s="80"/>
      <c r="BU1330" s="80"/>
      <c r="BV1330" s="80"/>
      <c r="BW1330" s="80"/>
      <c r="BX1330" s="80"/>
      <c r="BY1330" s="80"/>
      <c r="BZ1330" s="80"/>
      <c r="CE1330" s="5"/>
    </row>
    <row r="1331" spans="2:83" s="6" customFormat="1" x14ac:dyDescent="0.25">
      <c r="B1331" s="77"/>
      <c r="C1331" s="78"/>
      <c r="D1331" s="80"/>
      <c r="E1331" s="80"/>
      <c r="F1331" s="80"/>
      <c r="G1331" s="80"/>
      <c r="H1331" s="80"/>
      <c r="I1331" s="80"/>
      <c r="J1331" s="80"/>
      <c r="K1331" s="5"/>
      <c r="L1331" s="5"/>
      <c r="M1331" s="80"/>
      <c r="N1331" s="5"/>
      <c r="O1331" s="80"/>
      <c r="P1331" s="5"/>
      <c r="Q1331" s="80"/>
      <c r="R1331" s="5"/>
      <c r="S1331" s="80"/>
      <c r="T1331" s="5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5"/>
      <c r="AE1331" s="80"/>
      <c r="AF1331" s="5"/>
      <c r="AG1331" s="80"/>
      <c r="AH1331" s="5"/>
      <c r="AI1331" s="80"/>
      <c r="AJ1331" s="5"/>
      <c r="AK1331" s="80"/>
      <c r="AL1331" s="5"/>
      <c r="AM1331" s="80"/>
      <c r="AN1331" s="5"/>
      <c r="AO1331" s="80"/>
      <c r="AP1331" s="80"/>
      <c r="AQ1331" s="5"/>
      <c r="AR1331" s="80"/>
      <c r="AS1331" s="5"/>
      <c r="AT1331" s="80"/>
      <c r="AU1331" s="5"/>
      <c r="AV1331" s="80"/>
      <c r="AW1331" s="5"/>
      <c r="AX1331" s="80"/>
      <c r="AY1331" s="5"/>
      <c r="AZ1331" s="80"/>
      <c r="BA1331" s="5"/>
      <c r="BB1331" s="80"/>
      <c r="BC1331" s="80"/>
      <c r="BD1331" s="80"/>
      <c r="BE1331" s="80"/>
      <c r="BF1331" s="80"/>
      <c r="BG1331" s="80"/>
      <c r="BH1331" s="80"/>
      <c r="BI1331" s="80"/>
      <c r="BJ1331" s="80"/>
      <c r="BK1331" s="80"/>
      <c r="BL1331" s="80"/>
      <c r="BM1331" s="80"/>
      <c r="BN1331" s="80"/>
      <c r="BO1331" s="80"/>
      <c r="BP1331" s="80"/>
      <c r="BQ1331" s="80"/>
      <c r="BR1331" s="80"/>
      <c r="BS1331" s="80"/>
      <c r="BT1331" s="80"/>
      <c r="BU1331" s="80"/>
      <c r="BV1331" s="80"/>
      <c r="BW1331" s="80"/>
      <c r="BX1331" s="80"/>
      <c r="BY1331" s="80"/>
      <c r="BZ1331" s="80"/>
      <c r="CE1331" s="5"/>
    </row>
    <row r="1332" spans="2:83" s="6" customFormat="1" x14ac:dyDescent="0.25">
      <c r="B1332" s="77"/>
      <c r="C1332" s="78"/>
      <c r="D1332" s="80"/>
      <c r="E1332" s="80"/>
      <c r="F1332" s="80"/>
      <c r="G1332" s="80"/>
      <c r="H1332" s="80"/>
      <c r="I1332" s="80"/>
      <c r="J1332" s="80"/>
      <c r="K1332" s="5"/>
      <c r="L1332" s="5"/>
      <c r="M1332" s="80"/>
      <c r="N1332" s="5"/>
      <c r="O1332" s="80"/>
      <c r="P1332" s="5"/>
      <c r="Q1332" s="80"/>
      <c r="R1332" s="5"/>
      <c r="S1332" s="80"/>
      <c r="T1332" s="5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5"/>
      <c r="AE1332" s="80"/>
      <c r="AF1332" s="5"/>
      <c r="AG1332" s="80"/>
      <c r="AH1332" s="5"/>
      <c r="AI1332" s="80"/>
      <c r="AJ1332" s="5"/>
      <c r="AK1332" s="80"/>
      <c r="AL1332" s="5"/>
      <c r="AM1332" s="80"/>
      <c r="AN1332" s="5"/>
      <c r="AO1332" s="80"/>
      <c r="AP1332" s="80"/>
      <c r="AQ1332" s="5"/>
      <c r="AR1332" s="80"/>
      <c r="AS1332" s="5"/>
      <c r="AT1332" s="80"/>
      <c r="AU1332" s="5"/>
      <c r="AV1332" s="80"/>
      <c r="AW1332" s="5"/>
      <c r="AX1332" s="80"/>
      <c r="AY1332" s="5"/>
      <c r="AZ1332" s="80"/>
      <c r="BA1332" s="5"/>
      <c r="BB1332" s="80"/>
      <c r="BC1332" s="80"/>
      <c r="BD1332" s="80"/>
      <c r="BE1332" s="80"/>
      <c r="BF1332" s="80"/>
      <c r="BG1332" s="80"/>
      <c r="BH1332" s="80"/>
      <c r="BI1332" s="80"/>
      <c r="BJ1332" s="80"/>
      <c r="BK1332" s="80"/>
      <c r="BL1332" s="80"/>
      <c r="BM1332" s="80"/>
      <c r="BN1332" s="80"/>
      <c r="BO1332" s="80"/>
      <c r="BP1332" s="80"/>
      <c r="BQ1332" s="80"/>
      <c r="BR1332" s="80"/>
      <c r="BS1332" s="80"/>
      <c r="BT1332" s="80"/>
      <c r="BU1332" s="80"/>
      <c r="BV1332" s="80"/>
      <c r="BW1332" s="80"/>
      <c r="BX1332" s="80"/>
      <c r="BY1332" s="80"/>
      <c r="BZ1332" s="80"/>
      <c r="CE1332" s="5"/>
    </row>
    <row r="1333" spans="2:83" s="6" customFormat="1" x14ac:dyDescent="0.25">
      <c r="B1333" s="77"/>
      <c r="C1333" s="78"/>
      <c r="D1333" s="80"/>
      <c r="E1333" s="80"/>
      <c r="F1333" s="80"/>
      <c r="G1333" s="80"/>
      <c r="H1333" s="80"/>
      <c r="I1333" s="80"/>
      <c r="J1333" s="80"/>
      <c r="K1333" s="5"/>
      <c r="L1333" s="5"/>
      <c r="M1333" s="80"/>
      <c r="N1333" s="5"/>
      <c r="O1333" s="80"/>
      <c r="P1333" s="5"/>
      <c r="Q1333" s="80"/>
      <c r="R1333" s="5"/>
      <c r="S1333" s="80"/>
      <c r="T1333" s="5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5"/>
      <c r="AE1333" s="80"/>
      <c r="AF1333" s="5"/>
      <c r="AG1333" s="80"/>
      <c r="AH1333" s="5"/>
      <c r="AI1333" s="80"/>
      <c r="AJ1333" s="5"/>
      <c r="AK1333" s="80"/>
      <c r="AL1333" s="5"/>
      <c r="AM1333" s="80"/>
      <c r="AN1333" s="5"/>
      <c r="AO1333" s="80"/>
      <c r="AP1333" s="80"/>
      <c r="AQ1333" s="5"/>
      <c r="AR1333" s="80"/>
      <c r="AS1333" s="5"/>
      <c r="AT1333" s="80"/>
      <c r="AU1333" s="5"/>
      <c r="AV1333" s="80"/>
      <c r="AW1333" s="5"/>
      <c r="AX1333" s="80"/>
      <c r="AY1333" s="5"/>
      <c r="AZ1333" s="80"/>
      <c r="BA1333" s="5"/>
      <c r="BB1333" s="80"/>
      <c r="BC1333" s="80"/>
      <c r="BD1333" s="80"/>
      <c r="BE1333" s="80"/>
      <c r="BF1333" s="80"/>
      <c r="BG1333" s="80"/>
      <c r="BH1333" s="80"/>
      <c r="BI1333" s="80"/>
      <c r="BJ1333" s="80"/>
      <c r="BK1333" s="80"/>
      <c r="BL1333" s="80"/>
      <c r="BM1333" s="80"/>
      <c r="BN1333" s="80"/>
      <c r="BO1333" s="80"/>
      <c r="BP1333" s="80"/>
      <c r="BQ1333" s="80"/>
      <c r="BR1333" s="80"/>
      <c r="BS1333" s="80"/>
      <c r="BT1333" s="80"/>
      <c r="BU1333" s="80"/>
      <c r="BV1333" s="80"/>
      <c r="BW1333" s="80"/>
      <c r="BX1333" s="80"/>
      <c r="BY1333" s="80"/>
      <c r="BZ1333" s="80"/>
      <c r="CE1333" s="5"/>
    </row>
    <row r="1334" spans="2:83" s="6" customFormat="1" x14ac:dyDescent="0.25">
      <c r="B1334" s="77"/>
      <c r="C1334" s="78"/>
      <c r="D1334" s="80"/>
      <c r="E1334" s="80"/>
      <c r="F1334" s="80"/>
      <c r="G1334" s="80"/>
      <c r="H1334" s="80"/>
      <c r="I1334" s="80"/>
      <c r="J1334" s="80"/>
      <c r="K1334" s="5"/>
      <c r="L1334" s="5"/>
      <c r="M1334" s="80"/>
      <c r="N1334" s="5"/>
      <c r="O1334" s="80"/>
      <c r="P1334" s="5"/>
      <c r="Q1334" s="80"/>
      <c r="R1334" s="5"/>
      <c r="S1334" s="80"/>
      <c r="T1334" s="5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5"/>
      <c r="AE1334" s="80"/>
      <c r="AF1334" s="5"/>
      <c r="AG1334" s="80"/>
      <c r="AH1334" s="5"/>
      <c r="AI1334" s="80"/>
      <c r="AJ1334" s="5"/>
      <c r="AK1334" s="80"/>
      <c r="AL1334" s="5"/>
      <c r="AM1334" s="80"/>
      <c r="AN1334" s="5"/>
      <c r="AO1334" s="80"/>
      <c r="AP1334" s="80"/>
      <c r="AQ1334" s="5"/>
      <c r="AR1334" s="80"/>
      <c r="AS1334" s="5"/>
      <c r="AT1334" s="80"/>
      <c r="AU1334" s="5"/>
      <c r="AV1334" s="80"/>
      <c r="AW1334" s="5"/>
      <c r="AX1334" s="80"/>
      <c r="AY1334" s="5"/>
      <c r="AZ1334" s="80"/>
      <c r="BA1334" s="5"/>
      <c r="BB1334" s="80"/>
      <c r="BC1334" s="80"/>
      <c r="BD1334" s="80"/>
      <c r="BE1334" s="80"/>
      <c r="BF1334" s="80"/>
      <c r="BG1334" s="80"/>
      <c r="BH1334" s="80"/>
      <c r="BI1334" s="80"/>
      <c r="BJ1334" s="80"/>
      <c r="BK1334" s="80"/>
      <c r="BL1334" s="80"/>
      <c r="BM1334" s="80"/>
      <c r="BN1334" s="80"/>
      <c r="BO1334" s="80"/>
      <c r="BP1334" s="80"/>
      <c r="BQ1334" s="80"/>
      <c r="BR1334" s="80"/>
      <c r="BS1334" s="80"/>
      <c r="BT1334" s="80"/>
      <c r="BU1334" s="80"/>
      <c r="BV1334" s="80"/>
      <c r="BW1334" s="80"/>
      <c r="BX1334" s="80"/>
      <c r="BY1334" s="80"/>
      <c r="BZ1334" s="80"/>
      <c r="CE1334" s="5"/>
    </row>
    <row r="1335" spans="2:83" s="6" customFormat="1" x14ac:dyDescent="0.25">
      <c r="B1335" s="77"/>
      <c r="C1335" s="78"/>
      <c r="D1335" s="80"/>
      <c r="E1335" s="80"/>
      <c r="F1335" s="80"/>
      <c r="G1335" s="80"/>
      <c r="H1335" s="80"/>
      <c r="I1335" s="80"/>
      <c r="J1335" s="80"/>
      <c r="K1335" s="5"/>
      <c r="L1335" s="5"/>
      <c r="M1335" s="80"/>
      <c r="N1335" s="5"/>
      <c r="O1335" s="80"/>
      <c r="P1335" s="5"/>
      <c r="Q1335" s="80"/>
      <c r="R1335" s="5"/>
      <c r="S1335" s="80"/>
      <c r="T1335" s="5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5"/>
      <c r="AE1335" s="80"/>
      <c r="AF1335" s="5"/>
      <c r="AG1335" s="80"/>
      <c r="AH1335" s="5"/>
      <c r="AI1335" s="80"/>
      <c r="AJ1335" s="5"/>
      <c r="AK1335" s="80"/>
      <c r="AL1335" s="5"/>
      <c r="AM1335" s="80"/>
      <c r="AN1335" s="5"/>
      <c r="AO1335" s="80"/>
      <c r="AP1335" s="80"/>
      <c r="AQ1335" s="5"/>
      <c r="AR1335" s="80"/>
      <c r="AS1335" s="5"/>
      <c r="AT1335" s="80"/>
      <c r="AU1335" s="5"/>
      <c r="AV1335" s="80"/>
      <c r="AW1335" s="5"/>
      <c r="AX1335" s="80"/>
      <c r="AY1335" s="5"/>
      <c r="AZ1335" s="80"/>
      <c r="BA1335" s="5"/>
      <c r="BB1335" s="80"/>
      <c r="BC1335" s="80"/>
      <c r="BD1335" s="80"/>
      <c r="BE1335" s="80"/>
      <c r="BF1335" s="80"/>
      <c r="BG1335" s="80"/>
      <c r="BH1335" s="80"/>
      <c r="BI1335" s="80"/>
      <c r="BJ1335" s="80"/>
      <c r="BK1335" s="80"/>
      <c r="BL1335" s="80"/>
      <c r="BM1335" s="80"/>
      <c r="BN1335" s="80"/>
      <c r="BO1335" s="80"/>
      <c r="BP1335" s="80"/>
      <c r="BQ1335" s="80"/>
      <c r="BR1335" s="80"/>
      <c r="BS1335" s="80"/>
      <c r="BT1335" s="80"/>
      <c r="BU1335" s="80"/>
      <c r="BV1335" s="80"/>
      <c r="BW1335" s="80"/>
      <c r="BX1335" s="80"/>
      <c r="BY1335" s="80"/>
      <c r="BZ1335" s="80"/>
      <c r="CE1335" s="5"/>
    </row>
    <row r="1336" spans="2:83" s="6" customFormat="1" x14ac:dyDescent="0.25">
      <c r="B1336" s="77"/>
      <c r="C1336" s="78"/>
      <c r="D1336" s="80"/>
      <c r="E1336" s="80"/>
      <c r="F1336" s="80"/>
      <c r="G1336" s="80"/>
      <c r="H1336" s="80"/>
      <c r="I1336" s="80"/>
      <c r="J1336" s="80"/>
      <c r="K1336" s="5"/>
      <c r="L1336" s="5"/>
      <c r="M1336" s="80"/>
      <c r="N1336" s="5"/>
      <c r="O1336" s="80"/>
      <c r="P1336" s="5"/>
      <c r="Q1336" s="80"/>
      <c r="R1336" s="5"/>
      <c r="S1336" s="80"/>
      <c r="T1336" s="5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5"/>
      <c r="AE1336" s="80"/>
      <c r="AF1336" s="5"/>
      <c r="AG1336" s="80"/>
      <c r="AH1336" s="5"/>
      <c r="AI1336" s="80"/>
      <c r="AJ1336" s="5"/>
      <c r="AK1336" s="80"/>
      <c r="AL1336" s="5"/>
      <c r="AM1336" s="80"/>
      <c r="AN1336" s="5"/>
      <c r="AO1336" s="80"/>
      <c r="AP1336" s="80"/>
      <c r="AQ1336" s="5"/>
      <c r="AR1336" s="80"/>
      <c r="AS1336" s="5"/>
      <c r="AT1336" s="80"/>
      <c r="AU1336" s="5"/>
      <c r="AV1336" s="80"/>
      <c r="AW1336" s="5"/>
      <c r="AX1336" s="80"/>
      <c r="AY1336" s="5"/>
      <c r="AZ1336" s="80"/>
      <c r="BA1336" s="5"/>
      <c r="BB1336" s="80"/>
      <c r="BC1336" s="80"/>
      <c r="BD1336" s="80"/>
      <c r="BE1336" s="80"/>
      <c r="BF1336" s="80"/>
      <c r="BG1336" s="80"/>
      <c r="BH1336" s="80"/>
      <c r="BI1336" s="80"/>
      <c r="BJ1336" s="80"/>
      <c r="BK1336" s="80"/>
      <c r="BL1336" s="80"/>
      <c r="BM1336" s="80"/>
      <c r="BN1336" s="80"/>
      <c r="BO1336" s="80"/>
      <c r="BP1336" s="80"/>
      <c r="BQ1336" s="80"/>
      <c r="BR1336" s="80"/>
      <c r="BS1336" s="80"/>
      <c r="BT1336" s="80"/>
      <c r="BU1336" s="80"/>
      <c r="BV1336" s="80"/>
      <c r="BW1336" s="80"/>
      <c r="BX1336" s="80"/>
      <c r="BY1336" s="80"/>
      <c r="BZ1336" s="80"/>
      <c r="CE1336" s="5"/>
    </row>
    <row r="1337" spans="2:83" s="6" customFormat="1" x14ac:dyDescent="0.25">
      <c r="B1337" s="77"/>
      <c r="C1337" s="78"/>
      <c r="D1337" s="80"/>
      <c r="E1337" s="80"/>
      <c r="F1337" s="80"/>
      <c r="G1337" s="80"/>
      <c r="H1337" s="80"/>
      <c r="I1337" s="80"/>
      <c r="J1337" s="80"/>
      <c r="K1337" s="5"/>
      <c r="L1337" s="5"/>
      <c r="M1337" s="80"/>
      <c r="N1337" s="5"/>
      <c r="O1337" s="80"/>
      <c r="P1337" s="5"/>
      <c r="Q1337" s="80"/>
      <c r="R1337" s="5"/>
      <c r="S1337" s="80"/>
      <c r="T1337" s="5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5"/>
      <c r="AE1337" s="80"/>
      <c r="AF1337" s="5"/>
      <c r="AG1337" s="80"/>
      <c r="AH1337" s="5"/>
      <c r="AI1337" s="80"/>
      <c r="AJ1337" s="5"/>
      <c r="AK1337" s="80"/>
      <c r="AL1337" s="5"/>
      <c r="AM1337" s="80"/>
      <c r="AN1337" s="5"/>
      <c r="AO1337" s="80"/>
      <c r="AP1337" s="80"/>
      <c r="AQ1337" s="5"/>
      <c r="AR1337" s="80"/>
      <c r="AS1337" s="5"/>
      <c r="AT1337" s="80"/>
      <c r="AU1337" s="5"/>
      <c r="AV1337" s="80"/>
      <c r="AW1337" s="5"/>
      <c r="AX1337" s="80"/>
      <c r="AY1337" s="5"/>
      <c r="AZ1337" s="80"/>
      <c r="BA1337" s="5"/>
      <c r="BB1337" s="80"/>
      <c r="BC1337" s="80"/>
      <c r="BD1337" s="80"/>
      <c r="BE1337" s="80"/>
      <c r="BF1337" s="80"/>
      <c r="BG1337" s="80"/>
      <c r="BH1337" s="80"/>
      <c r="BI1337" s="80"/>
      <c r="BJ1337" s="80"/>
      <c r="BK1337" s="80"/>
      <c r="BL1337" s="80"/>
      <c r="BM1337" s="80"/>
      <c r="BN1337" s="80"/>
      <c r="BO1337" s="80"/>
      <c r="BP1337" s="80"/>
      <c r="BQ1337" s="80"/>
      <c r="BR1337" s="80"/>
      <c r="BS1337" s="80"/>
      <c r="BT1337" s="80"/>
      <c r="BU1337" s="80"/>
      <c r="BV1337" s="80"/>
      <c r="BW1337" s="80"/>
      <c r="BX1337" s="80"/>
      <c r="BY1337" s="80"/>
      <c r="BZ1337" s="80"/>
      <c r="CE1337" s="5"/>
    </row>
    <row r="1338" spans="2:83" s="6" customFormat="1" x14ac:dyDescent="0.25">
      <c r="B1338" s="77"/>
      <c r="C1338" s="78"/>
      <c r="D1338" s="80"/>
      <c r="E1338" s="80"/>
      <c r="F1338" s="80"/>
      <c r="G1338" s="80"/>
      <c r="H1338" s="80"/>
      <c r="I1338" s="80"/>
      <c r="J1338" s="80"/>
      <c r="K1338" s="5"/>
      <c r="L1338" s="5"/>
      <c r="M1338" s="80"/>
      <c r="N1338" s="5"/>
      <c r="O1338" s="80"/>
      <c r="P1338" s="5"/>
      <c r="Q1338" s="80"/>
      <c r="R1338" s="5"/>
      <c r="S1338" s="80"/>
      <c r="T1338" s="5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5"/>
      <c r="AE1338" s="80"/>
      <c r="AF1338" s="5"/>
      <c r="AG1338" s="80"/>
      <c r="AH1338" s="5"/>
      <c r="AI1338" s="80"/>
      <c r="AJ1338" s="5"/>
      <c r="AK1338" s="80"/>
      <c r="AL1338" s="5"/>
      <c r="AM1338" s="80"/>
      <c r="AN1338" s="5"/>
      <c r="AO1338" s="80"/>
      <c r="AP1338" s="80"/>
      <c r="AQ1338" s="5"/>
      <c r="AR1338" s="80"/>
      <c r="AS1338" s="5"/>
      <c r="AT1338" s="80"/>
      <c r="AU1338" s="5"/>
      <c r="AV1338" s="80"/>
      <c r="AW1338" s="5"/>
      <c r="AX1338" s="80"/>
      <c r="AY1338" s="5"/>
      <c r="AZ1338" s="80"/>
      <c r="BA1338" s="5"/>
      <c r="BB1338" s="80"/>
      <c r="BC1338" s="80"/>
      <c r="BD1338" s="80"/>
      <c r="BE1338" s="80"/>
      <c r="BF1338" s="80"/>
      <c r="BG1338" s="80"/>
      <c r="BH1338" s="80"/>
      <c r="BI1338" s="80"/>
      <c r="BJ1338" s="80"/>
      <c r="BK1338" s="80"/>
      <c r="BL1338" s="80"/>
      <c r="BM1338" s="80"/>
      <c r="BN1338" s="80"/>
      <c r="BO1338" s="80"/>
      <c r="BP1338" s="80"/>
      <c r="BQ1338" s="80"/>
      <c r="BR1338" s="80"/>
      <c r="BS1338" s="80"/>
      <c r="BT1338" s="80"/>
      <c r="BU1338" s="80"/>
      <c r="BV1338" s="80"/>
      <c r="BW1338" s="80"/>
      <c r="BX1338" s="80"/>
      <c r="BY1338" s="80"/>
      <c r="BZ1338" s="80"/>
      <c r="CE1338" s="5"/>
    </row>
    <row r="1339" spans="2:83" s="6" customFormat="1" x14ac:dyDescent="0.25">
      <c r="B1339" s="77"/>
      <c r="C1339" s="78"/>
      <c r="D1339" s="80"/>
      <c r="E1339" s="80"/>
      <c r="F1339" s="80"/>
      <c r="G1339" s="80"/>
      <c r="H1339" s="80"/>
      <c r="I1339" s="80"/>
      <c r="J1339" s="80"/>
      <c r="K1339" s="5"/>
      <c r="L1339" s="5"/>
      <c r="M1339" s="80"/>
      <c r="N1339" s="5"/>
      <c r="O1339" s="80"/>
      <c r="P1339" s="5"/>
      <c r="Q1339" s="80"/>
      <c r="R1339" s="5"/>
      <c r="S1339" s="80"/>
      <c r="T1339" s="5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5"/>
      <c r="AE1339" s="80"/>
      <c r="AF1339" s="5"/>
      <c r="AG1339" s="80"/>
      <c r="AH1339" s="5"/>
      <c r="AI1339" s="80"/>
      <c r="AJ1339" s="5"/>
      <c r="AK1339" s="80"/>
      <c r="AL1339" s="5"/>
      <c r="AM1339" s="80"/>
      <c r="AN1339" s="5"/>
      <c r="AO1339" s="80"/>
      <c r="AP1339" s="80"/>
      <c r="AQ1339" s="5"/>
      <c r="AR1339" s="80"/>
      <c r="AS1339" s="5"/>
      <c r="AT1339" s="80"/>
      <c r="AU1339" s="5"/>
      <c r="AV1339" s="80"/>
      <c r="AW1339" s="5"/>
      <c r="AX1339" s="80"/>
      <c r="AY1339" s="5"/>
      <c r="AZ1339" s="80"/>
      <c r="BA1339" s="5"/>
      <c r="BB1339" s="80"/>
      <c r="BC1339" s="80"/>
      <c r="BD1339" s="80"/>
      <c r="BE1339" s="80"/>
      <c r="BF1339" s="80"/>
      <c r="BG1339" s="80"/>
      <c r="BH1339" s="80"/>
      <c r="BI1339" s="80"/>
      <c r="BJ1339" s="80"/>
      <c r="BK1339" s="80"/>
      <c r="BL1339" s="80"/>
      <c r="BM1339" s="80"/>
      <c r="BN1339" s="80"/>
      <c r="BO1339" s="80"/>
      <c r="BP1339" s="80"/>
      <c r="BQ1339" s="80"/>
      <c r="BR1339" s="80"/>
      <c r="BS1339" s="80"/>
      <c r="BT1339" s="80"/>
      <c r="BU1339" s="80"/>
      <c r="BV1339" s="80"/>
      <c r="BW1339" s="80"/>
      <c r="BX1339" s="80"/>
      <c r="BY1339" s="80"/>
      <c r="BZ1339" s="80"/>
      <c r="CE1339" s="5"/>
    </row>
    <row r="1340" spans="2:83" s="6" customFormat="1" x14ac:dyDescent="0.25">
      <c r="B1340" s="77"/>
      <c r="C1340" s="78"/>
      <c r="D1340" s="80"/>
      <c r="E1340" s="80"/>
      <c r="F1340" s="80"/>
      <c r="G1340" s="80"/>
      <c r="H1340" s="80"/>
      <c r="I1340" s="80"/>
      <c r="J1340" s="80"/>
      <c r="K1340" s="5"/>
      <c r="L1340" s="5"/>
      <c r="M1340" s="80"/>
      <c r="N1340" s="5"/>
      <c r="O1340" s="80"/>
      <c r="P1340" s="5"/>
      <c r="Q1340" s="80"/>
      <c r="R1340" s="5"/>
      <c r="S1340" s="80"/>
      <c r="T1340" s="5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5"/>
      <c r="AE1340" s="80"/>
      <c r="AF1340" s="5"/>
      <c r="AG1340" s="80"/>
      <c r="AH1340" s="5"/>
      <c r="AI1340" s="80"/>
      <c r="AJ1340" s="5"/>
      <c r="AK1340" s="80"/>
      <c r="AL1340" s="5"/>
      <c r="AM1340" s="80"/>
      <c r="AN1340" s="5"/>
      <c r="AO1340" s="80"/>
      <c r="AP1340" s="80"/>
      <c r="AQ1340" s="5"/>
      <c r="AR1340" s="80"/>
      <c r="AS1340" s="5"/>
      <c r="AT1340" s="80"/>
      <c r="AU1340" s="5"/>
      <c r="AV1340" s="80"/>
      <c r="AW1340" s="5"/>
      <c r="AX1340" s="80"/>
      <c r="AY1340" s="5"/>
      <c r="AZ1340" s="80"/>
      <c r="BA1340" s="5"/>
      <c r="BB1340" s="80"/>
      <c r="BC1340" s="80"/>
      <c r="BD1340" s="80"/>
      <c r="BE1340" s="80"/>
      <c r="BF1340" s="80"/>
      <c r="BG1340" s="80"/>
      <c r="BH1340" s="80"/>
      <c r="BI1340" s="80"/>
      <c r="BJ1340" s="80"/>
      <c r="BK1340" s="80"/>
      <c r="BL1340" s="80"/>
      <c r="BM1340" s="80"/>
      <c r="BN1340" s="80"/>
      <c r="BO1340" s="80"/>
      <c r="BP1340" s="80"/>
      <c r="BQ1340" s="80"/>
      <c r="BR1340" s="80"/>
      <c r="BS1340" s="80"/>
      <c r="BT1340" s="80"/>
      <c r="BU1340" s="80"/>
      <c r="BV1340" s="80"/>
      <c r="BW1340" s="80"/>
      <c r="BX1340" s="80"/>
      <c r="BY1340" s="80"/>
      <c r="BZ1340" s="80"/>
      <c r="CE1340" s="5"/>
    </row>
    <row r="1341" spans="2:83" s="6" customFormat="1" x14ac:dyDescent="0.25">
      <c r="B1341" s="77"/>
      <c r="C1341" s="78"/>
      <c r="D1341" s="80"/>
      <c r="E1341" s="80"/>
      <c r="F1341" s="80"/>
      <c r="G1341" s="80"/>
      <c r="H1341" s="80"/>
      <c r="I1341" s="80"/>
      <c r="J1341" s="80"/>
      <c r="K1341" s="5"/>
      <c r="L1341" s="5"/>
      <c r="M1341" s="80"/>
      <c r="N1341" s="5"/>
      <c r="O1341" s="80"/>
      <c r="P1341" s="5"/>
      <c r="Q1341" s="80"/>
      <c r="R1341" s="5"/>
      <c r="S1341" s="80"/>
      <c r="T1341" s="5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5"/>
      <c r="AE1341" s="80"/>
      <c r="AF1341" s="5"/>
      <c r="AG1341" s="80"/>
      <c r="AH1341" s="5"/>
      <c r="AI1341" s="80"/>
      <c r="AJ1341" s="5"/>
      <c r="AK1341" s="80"/>
      <c r="AL1341" s="5"/>
      <c r="AM1341" s="80"/>
      <c r="AN1341" s="5"/>
      <c r="AO1341" s="80"/>
      <c r="AP1341" s="80"/>
      <c r="AQ1341" s="5"/>
      <c r="AR1341" s="80"/>
      <c r="AS1341" s="5"/>
      <c r="AT1341" s="80"/>
      <c r="AU1341" s="5"/>
      <c r="AV1341" s="80"/>
      <c r="AW1341" s="5"/>
      <c r="AX1341" s="80"/>
      <c r="AY1341" s="5"/>
      <c r="AZ1341" s="80"/>
      <c r="BA1341" s="5"/>
      <c r="BB1341" s="80"/>
      <c r="BC1341" s="80"/>
      <c r="BD1341" s="80"/>
      <c r="BE1341" s="80"/>
      <c r="BF1341" s="80"/>
      <c r="BG1341" s="80"/>
      <c r="BH1341" s="80"/>
      <c r="BI1341" s="80"/>
      <c r="BJ1341" s="80"/>
      <c r="BK1341" s="80"/>
      <c r="BL1341" s="80"/>
      <c r="BM1341" s="80"/>
      <c r="BN1341" s="80"/>
      <c r="BO1341" s="80"/>
      <c r="BP1341" s="80"/>
      <c r="BQ1341" s="80"/>
      <c r="BR1341" s="80"/>
      <c r="BS1341" s="80"/>
      <c r="BT1341" s="80"/>
      <c r="BU1341" s="80"/>
      <c r="BV1341" s="80"/>
      <c r="BW1341" s="80"/>
      <c r="BX1341" s="80"/>
      <c r="BY1341" s="80"/>
      <c r="BZ1341" s="80"/>
      <c r="CE1341" s="5"/>
    </row>
    <row r="1342" spans="2:83" s="6" customFormat="1" x14ac:dyDescent="0.25">
      <c r="B1342" s="77"/>
      <c r="C1342" s="78"/>
      <c r="D1342" s="80"/>
      <c r="E1342" s="80"/>
      <c r="F1342" s="80"/>
      <c r="G1342" s="80"/>
      <c r="H1342" s="80"/>
      <c r="I1342" s="80"/>
      <c r="J1342" s="80"/>
      <c r="K1342" s="5"/>
      <c r="L1342" s="5"/>
      <c r="M1342" s="80"/>
      <c r="N1342" s="5"/>
      <c r="O1342" s="80"/>
      <c r="P1342" s="5"/>
      <c r="Q1342" s="80"/>
      <c r="R1342" s="5"/>
      <c r="S1342" s="80"/>
      <c r="T1342" s="5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5"/>
      <c r="AE1342" s="80"/>
      <c r="AF1342" s="5"/>
      <c r="AG1342" s="80"/>
      <c r="AH1342" s="5"/>
      <c r="AI1342" s="80"/>
      <c r="AJ1342" s="5"/>
      <c r="AK1342" s="80"/>
      <c r="AL1342" s="5"/>
      <c r="AM1342" s="80"/>
      <c r="AN1342" s="5"/>
      <c r="AO1342" s="80"/>
      <c r="AP1342" s="80"/>
      <c r="AQ1342" s="5"/>
      <c r="AR1342" s="80"/>
      <c r="AS1342" s="5"/>
      <c r="AT1342" s="80"/>
      <c r="AU1342" s="5"/>
      <c r="AV1342" s="80"/>
      <c r="AW1342" s="5"/>
      <c r="AX1342" s="80"/>
      <c r="AY1342" s="5"/>
      <c r="AZ1342" s="80"/>
      <c r="BA1342" s="5"/>
      <c r="BB1342" s="80"/>
      <c r="BC1342" s="80"/>
      <c r="BD1342" s="80"/>
      <c r="BE1342" s="80"/>
      <c r="BF1342" s="80"/>
      <c r="BG1342" s="80"/>
      <c r="BH1342" s="80"/>
      <c r="BI1342" s="80"/>
      <c r="BJ1342" s="80"/>
      <c r="BK1342" s="80"/>
      <c r="BL1342" s="80"/>
      <c r="BM1342" s="80"/>
      <c r="BN1342" s="80"/>
      <c r="BO1342" s="80"/>
      <c r="BP1342" s="80"/>
      <c r="BQ1342" s="80"/>
      <c r="BR1342" s="80"/>
      <c r="BS1342" s="80"/>
      <c r="BT1342" s="80"/>
      <c r="BU1342" s="80"/>
      <c r="BV1342" s="80"/>
      <c r="BW1342" s="80"/>
      <c r="BX1342" s="80"/>
      <c r="BY1342" s="80"/>
      <c r="BZ1342" s="80"/>
      <c r="CE1342" s="5"/>
    </row>
    <row r="1343" spans="2:83" s="6" customFormat="1" x14ac:dyDescent="0.25">
      <c r="B1343" s="77"/>
      <c r="C1343" s="78"/>
      <c r="D1343" s="80"/>
      <c r="E1343" s="80"/>
      <c r="F1343" s="80"/>
      <c r="G1343" s="80"/>
      <c r="H1343" s="80"/>
      <c r="I1343" s="80"/>
      <c r="J1343" s="80"/>
      <c r="K1343" s="5"/>
      <c r="L1343" s="5"/>
      <c r="M1343" s="80"/>
      <c r="N1343" s="5"/>
      <c r="O1343" s="80"/>
      <c r="P1343" s="5"/>
      <c r="Q1343" s="80"/>
      <c r="R1343" s="5"/>
      <c r="S1343" s="80"/>
      <c r="T1343" s="5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5"/>
      <c r="AE1343" s="80"/>
      <c r="AF1343" s="5"/>
      <c r="AG1343" s="80"/>
      <c r="AH1343" s="5"/>
      <c r="AI1343" s="80"/>
      <c r="AJ1343" s="5"/>
      <c r="AK1343" s="80"/>
      <c r="AL1343" s="5"/>
      <c r="AM1343" s="80"/>
      <c r="AN1343" s="5"/>
      <c r="AO1343" s="80"/>
      <c r="AP1343" s="80"/>
      <c r="AQ1343" s="5"/>
      <c r="AR1343" s="80"/>
      <c r="AS1343" s="5"/>
      <c r="AT1343" s="80"/>
      <c r="AU1343" s="5"/>
      <c r="AV1343" s="80"/>
      <c r="AW1343" s="5"/>
      <c r="AX1343" s="80"/>
      <c r="AY1343" s="5"/>
      <c r="AZ1343" s="80"/>
      <c r="BA1343" s="5"/>
      <c r="BB1343" s="80"/>
      <c r="BC1343" s="80"/>
      <c r="BD1343" s="80"/>
      <c r="BE1343" s="80"/>
      <c r="BF1343" s="80"/>
      <c r="BG1343" s="80"/>
      <c r="BH1343" s="80"/>
      <c r="BI1343" s="80"/>
      <c r="BJ1343" s="80"/>
      <c r="BK1343" s="80"/>
      <c r="BL1343" s="80"/>
      <c r="BM1343" s="80"/>
      <c r="BN1343" s="80"/>
      <c r="BO1343" s="80"/>
      <c r="BP1343" s="80"/>
      <c r="BQ1343" s="80"/>
      <c r="BR1343" s="80"/>
      <c r="BS1343" s="80"/>
      <c r="BT1343" s="80"/>
      <c r="BU1343" s="80"/>
      <c r="BV1343" s="80"/>
      <c r="BW1343" s="80"/>
      <c r="BX1343" s="80"/>
      <c r="BY1343" s="80"/>
      <c r="BZ1343" s="80"/>
      <c r="CE1343" s="5"/>
    </row>
    <row r="1344" spans="2:83" s="6" customFormat="1" x14ac:dyDescent="0.25">
      <c r="B1344" s="77"/>
      <c r="C1344" s="78"/>
      <c r="D1344" s="80"/>
      <c r="E1344" s="80"/>
      <c r="F1344" s="80"/>
      <c r="G1344" s="80"/>
      <c r="H1344" s="80"/>
      <c r="I1344" s="80"/>
      <c r="J1344" s="80"/>
      <c r="K1344" s="5"/>
      <c r="L1344" s="5"/>
      <c r="M1344" s="80"/>
      <c r="N1344" s="5"/>
      <c r="O1344" s="80"/>
      <c r="P1344" s="5"/>
      <c r="Q1344" s="80"/>
      <c r="R1344" s="5"/>
      <c r="S1344" s="80"/>
      <c r="T1344" s="5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5"/>
      <c r="AE1344" s="80"/>
      <c r="AF1344" s="5"/>
      <c r="AG1344" s="80"/>
      <c r="AH1344" s="5"/>
      <c r="AI1344" s="80"/>
      <c r="AJ1344" s="5"/>
      <c r="AK1344" s="80"/>
      <c r="AL1344" s="5"/>
      <c r="AM1344" s="80"/>
      <c r="AN1344" s="5"/>
      <c r="AO1344" s="80"/>
      <c r="AP1344" s="80"/>
      <c r="AQ1344" s="5"/>
      <c r="AR1344" s="80"/>
      <c r="AS1344" s="5"/>
      <c r="AT1344" s="80"/>
      <c r="AU1344" s="5"/>
      <c r="AV1344" s="80"/>
      <c r="AW1344" s="5"/>
      <c r="AX1344" s="80"/>
      <c r="AY1344" s="5"/>
      <c r="AZ1344" s="80"/>
      <c r="BA1344" s="5"/>
      <c r="BB1344" s="80"/>
      <c r="BC1344" s="80"/>
      <c r="BD1344" s="80"/>
      <c r="BE1344" s="80"/>
      <c r="BF1344" s="80"/>
      <c r="BG1344" s="80"/>
      <c r="BH1344" s="80"/>
      <c r="BI1344" s="80"/>
      <c r="BJ1344" s="80"/>
      <c r="BK1344" s="80"/>
      <c r="BL1344" s="80"/>
      <c r="BM1344" s="80"/>
      <c r="BN1344" s="80"/>
      <c r="BO1344" s="80"/>
      <c r="BP1344" s="80"/>
      <c r="BQ1344" s="80"/>
      <c r="BR1344" s="80"/>
      <c r="BS1344" s="80"/>
      <c r="BT1344" s="80"/>
      <c r="BU1344" s="80"/>
      <c r="BV1344" s="80"/>
      <c r="BW1344" s="80"/>
      <c r="BX1344" s="80"/>
      <c r="BY1344" s="80"/>
      <c r="BZ1344" s="80"/>
      <c r="CE1344" s="5"/>
    </row>
    <row r="1345" spans="2:83" s="6" customFormat="1" x14ac:dyDescent="0.25">
      <c r="B1345" s="77"/>
      <c r="C1345" s="78"/>
      <c r="D1345" s="80"/>
      <c r="E1345" s="80"/>
      <c r="F1345" s="80"/>
      <c r="G1345" s="80"/>
      <c r="H1345" s="80"/>
      <c r="I1345" s="80"/>
      <c r="J1345" s="80"/>
      <c r="K1345" s="5"/>
      <c r="L1345" s="5"/>
      <c r="M1345" s="80"/>
      <c r="N1345" s="5"/>
      <c r="O1345" s="80"/>
      <c r="P1345" s="5"/>
      <c r="Q1345" s="80"/>
      <c r="R1345" s="5"/>
      <c r="S1345" s="80"/>
      <c r="T1345" s="5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5"/>
      <c r="AE1345" s="80"/>
      <c r="AF1345" s="5"/>
      <c r="AG1345" s="80"/>
      <c r="AH1345" s="5"/>
      <c r="AI1345" s="80"/>
      <c r="AJ1345" s="5"/>
      <c r="AK1345" s="80"/>
      <c r="AL1345" s="5"/>
      <c r="AM1345" s="80"/>
      <c r="AN1345" s="5"/>
      <c r="AO1345" s="80"/>
      <c r="AP1345" s="80"/>
      <c r="AQ1345" s="5"/>
      <c r="AR1345" s="80"/>
      <c r="AS1345" s="5"/>
      <c r="AT1345" s="80"/>
      <c r="AU1345" s="5"/>
      <c r="AV1345" s="80"/>
      <c r="AW1345" s="5"/>
      <c r="AX1345" s="80"/>
      <c r="AY1345" s="5"/>
      <c r="AZ1345" s="80"/>
      <c r="BA1345" s="5"/>
      <c r="BB1345" s="80"/>
      <c r="BC1345" s="80"/>
      <c r="BD1345" s="80"/>
      <c r="BE1345" s="80"/>
      <c r="BF1345" s="80"/>
      <c r="BG1345" s="80"/>
      <c r="BH1345" s="80"/>
      <c r="BI1345" s="80"/>
      <c r="BJ1345" s="80"/>
      <c r="BK1345" s="80"/>
      <c r="BL1345" s="80"/>
      <c r="BM1345" s="80"/>
      <c r="BN1345" s="80"/>
      <c r="BO1345" s="80"/>
      <c r="BP1345" s="80"/>
      <c r="BQ1345" s="80"/>
      <c r="BR1345" s="80"/>
      <c r="BS1345" s="80"/>
      <c r="BT1345" s="80"/>
      <c r="BU1345" s="80"/>
      <c r="BV1345" s="80"/>
      <c r="BW1345" s="80"/>
      <c r="BX1345" s="80"/>
      <c r="BY1345" s="80"/>
      <c r="BZ1345" s="80"/>
      <c r="CE1345" s="5"/>
    </row>
    <row r="1346" spans="2:83" s="6" customFormat="1" x14ac:dyDescent="0.25">
      <c r="B1346" s="77"/>
      <c r="C1346" s="78"/>
      <c r="D1346" s="80"/>
      <c r="E1346" s="80"/>
      <c r="F1346" s="80"/>
      <c r="G1346" s="80"/>
      <c r="H1346" s="80"/>
      <c r="I1346" s="80"/>
      <c r="J1346" s="80"/>
      <c r="K1346" s="5"/>
      <c r="L1346" s="5"/>
      <c r="M1346" s="80"/>
      <c r="N1346" s="5"/>
      <c r="O1346" s="80"/>
      <c r="P1346" s="5"/>
      <c r="Q1346" s="80"/>
      <c r="R1346" s="5"/>
      <c r="S1346" s="80"/>
      <c r="T1346" s="5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5"/>
      <c r="AE1346" s="80"/>
      <c r="AF1346" s="5"/>
      <c r="AG1346" s="80"/>
      <c r="AH1346" s="5"/>
      <c r="AI1346" s="80"/>
      <c r="AJ1346" s="5"/>
      <c r="AK1346" s="80"/>
      <c r="AL1346" s="5"/>
      <c r="AM1346" s="80"/>
      <c r="AN1346" s="5"/>
      <c r="AO1346" s="80"/>
      <c r="AP1346" s="80"/>
      <c r="AQ1346" s="5"/>
      <c r="AR1346" s="80"/>
      <c r="AS1346" s="5"/>
      <c r="AT1346" s="80"/>
      <c r="AU1346" s="5"/>
      <c r="AV1346" s="80"/>
      <c r="AW1346" s="5"/>
      <c r="AX1346" s="80"/>
      <c r="AY1346" s="5"/>
      <c r="AZ1346" s="80"/>
      <c r="BA1346" s="5"/>
      <c r="BB1346" s="80"/>
      <c r="BC1346" s="80"/>
      <c r="BD1346" s="80"/>
      <c r="BE1346" s="80"/>
      <c r="BF1346" s="80"/>
      <c r="BG1346" s="80"/>
      <c r="BH1346" s="80"/>
      <c r="BI1346" s="80"/>
      <c r="BJ1346" s="80"/>
      <c r="BK1346" s="80"/>
      <c r="BL1346" s="80"/>
      <c r="BM1346" s="80"/>
      <c r="BN1346" s="80"/>
      <c r="BO1346" s="80"/>
      <c r="BP1346" s="80"/>
      <c r="BQ1346" s="80"/>
      <c r="BR1346" s="80"/>
      <c r="BS1346" s="80"/>
      <c r="BT1346" s="80"/>
      <c r="BU1346" s="80"/>
      <c r="BV1346" s="80"/>
      <c r="BW1346" s="80"/>
      <c r="BX1346" s="80"/>
      <c r="BY1346" s="80"/>
      <c r="BZ1346" s="80"/>
      <c r="CE1346" s="5"/>
    </row>
    <row r="1347" spans="2:83" s="6" customFormat="1" x14ac:dyDescent="0.25">
      <c r="B1347" s="77"/>
      <c r="C1347" s="78"/>
      <c r="D1347" s="80"/>
      <c r="E1347" s="80"/>
      <c r="F1347" s="80"/>
      <c r="G1347" s="80"/>
      <c r="H1347" s="80"/>
      <c r="I1347" s="80"/>
      <c r="J1347" s="80"/>
      <c r="K1347" s="5"/>
      <c r="L1347" s="5"/>
      <c r="M1347" s="80"/>
      <c r="N1347" s="5"/>
      <c r="O1347" s="80"/>
      <c r="P1347" s="5"/>
      <c r="Q1347" s="80"/>
      <c r="R1347" s="5"/>
      <c r="S1347" s="80"/>
      <c r="T1347" s="5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5"/>
      <c r="AE1347" s="80"/>
      <c r="AF1347" s="5"/>
      <c r="AG1347" s="80"/>
      <c r="AH1347" s="5"/>
      <c r="AI1347" s="80"/>
      <c r="AJ1347" s="5"/>
      <c r="AK1347" s="80"/>
      <c r="AL1347" s="5"/>
      <c r="AM1347" s="80"/>
      <c r="AN1347" s="5"/>
      <c r="AO1347" s="80"/>
      <c r="AP1347" s="80"/>
      <c r="AQ1347" s="5"/>
      <c r="AR1347" s="80"/>
      <c r="AS1347" s="5"/>
      <c r="AT1347" s="80"/>
      <c r="AU1347" s="5"/>
      <c r="AV1347" s="80"/>
      <c r="AW1347" s="5"/>
      <c r="AX1347" s="80"/>
      <c r="AY1347" s="5"/>
      <c r="AZ1347" s="80"/>
      <c r="BA1347" s="5"/>
      <c r="BB1347" s="80"/>
      <c r="BC1347" s="80"/>
      <c r="BD1347" s="80"/>
      <c r="BE1347" s="80"/>
      <c r="BF1347" s="80"/>
      <c r="BG1347" s="80"/>
      <c r="BH1347" s="80"/>
      <c r="BI1347" s="80"/>
      <c r="BJ1347" s="80"/>
      <c r="BK1347" s="80"/>
      <c r="BL1347" s="80"/>
      <c r="BM1347" s="80"/>
      <c r="BN1347" s="80"/>
      <c r="BO1347" s="80"/>
      <c r="BP1347" s="80"/>
      <c r="BQ1347" s="80"/>
      <c r="BR1347" s="80"/>
      <c r="BS1347" s="80"/>
      <c r="BT1347" s="80"/>
      <c r="BU1347" s="80"/>
      <c r="BV1347" s="80"/>
      <c r="BW1347" s="80"/>
      <c r="BX1347" s="80"/>
      <c r="BY1347" s="80"/>
      <c r="BZ1347" s="80"/>
      <c r="CE1347" s="5"/>
    </row>
    <row r="1348" spans="2:83" s="6" customFormat="1" x14ac:dyDescent="0.25">
      <c r="B1348" s="77"/>
      <c r="C1348" s="78"/>
      <c r="D1348" s="80"/>
      <c r="E1348" s="80"/>
      <c r="F1348" s="80"/>
      <c r="G1348" s="80"/>
      <c r="H1348" s="80"/>
      <c r="I1348" s="80"/>
      <c r="J1348" s="80"/>
      <c r="K1348" s="5"/>
      <c r="L1348" s="5"/>
      <c r="M1348" s="80"/>
      <c r="N1348" s="5"/>
      <c r="O1348" s="80"/>
      <c r="P1348" s="5"/>
      <c r="Q1348" s="80"/>
      <c r="R1348" s="5"/>
      <c r="S1348" s="80"/>
      <c r="T1348" s="5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5"/>
      <c r="AE1348" s="80"/>
      <c r="AF1348" s="5"/>
      <c r="AG1348" s="80"/>
      <c r="AH1348" s="5"/>
      <c r="AI1348" s="80"/>
      <c r="AJ1348" s="5"/>
      <c r="AK1348" s="80"/>
      <c r="AL1348" s="5"/>
      <c r="AM1348" s="80"/>
      <c r="AN1348" s="5"/>
      <c r="AO1348" s="80"/>
      <c r="AP1348" s="80"/>
      <c r="AQ1348" s="5"/>
      <c r="AR1348" s="80"/>
      <c r="AS1348" s="5"/>
      <c r="AT1348" s="80"/>
      <c r="AU1348" s="5"/>
      <c r="AV1348" s="80"/>
      <c r="AW1348" s="5"/>
      <c r="AX1348" s="80"/>
      <c r="AY1348" s="5"/>
      <c r="AZ1348" s="80"/>
      <c r="BA1348" s="5"/>
      <c r="BB1348" s="80"/>
      <c r="BC1348" s="80"/>
      <c r="BD1348" s="80"/>
      <c r="BE1348" s="80"/>
      <c r="BF1348" s="80"/>
      <c r="BG1348" s="80"/>
      <c r="BH1348" s="80"/>
      <c r="BI1348" s="80"/>
      <c r="BJ1348" s="80"/>
      <c r="BK1348" s="80"/>
      <c r="BL1348" s="80"/>
      <c r="BM1348" s="80"/>
      <c r="BN1348" s="80"/>
      <c r="BO1348" s="80"/>
      <c r="BP1348" s="80"/>
      <c r="BQ1348" s="80"/>
      <c r="BR1348" s="80"/>
      <c r="BS1348" s="80"/>
      <c r="BT1348" s="80"/>
      <c r="BU1348" s="80"/>
      <c r="BV1348" s="80"/>
      <c r="BW1348" s="80"/>
      <c r="BX1348" s="80"/>
      <c r="BY1348" s="80"/>
      <c r="BZ1348" s="80"/>
      <c r="CE1348" s="5"/>
    </row>
    <row r="1349" spans="2:83" s="6" customFormat="1" x14ac:dyDescent="0.25">
      <c r="B1349" s="77"/>
      <c r="C1349" s="78"/>
      <c r="D1349" s="80"/>
      <c r="E1349" s="80"/>
      <c r="F1349" s="80"/>
      <c r="G1349" s="80"/>
      <c r="H1349" s="80"/>
      <c r="I1349" s="80"/>
      <c r="J1349" s="80"/>
      <c r="K1349" s="5"/>
      <c r="L1349" s="5"/>
      <c r="M1349" s="80"/>
      <c r="N1349" s="5"/>
      <c r="O1349" s="80"/>
      <c r="P1349" s="5"/>
      <c r="Q1349" s="80"/>
      <c r="R1349" s="5"/>
      <c r="S1349" s="80"/>
      <c r="T1349" s="5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5"/>
      <c r="AE1349" s="80"/>
      <c r="AF1349" s="5"/>
      <c r="AG1349" s="80"/>
      <c r="AH1349" s="5"/>
      <c r="AI1349" s="80"/>
      <c r="AJ1349" s="5"/>
      <c r="AK1349" s="80"/>
      <c r="AL1349" s="5"/>
      <c r="AM1349" s="80"/>
      <c r="AN1349" s="5"/>
      <c r="AO1349" s="80"/>
      <c r="AP1349" s="80"/>
      <c r="AQ1349" s="5"/>
      <c r="AR1349" s="80"/>
      <c r="AS1349" s="5"/>
      <c r="AT1349" s="80"/>
      <c r="AU1349" s="5"/>
      <c r="AV1349" s="80"/>
      <c r="AW1349" s="5"/>
      <c r="AX1349" s="80"/>
      <c r="AY1349" s="5"/>
      <c r="AZ1349" s="80"/>
      <c r="BA1349" s="5"/>
      <c r="BB1349" s="80"/>
      <c r="BC1349" s="80"/>
      <c r="BD1349" s="80"/>
      <c r="BE1349" s="80"/>
      <c r="BF1349" s="80"/>
      <c r="BG1349" s="80"/>
      <c r="BH1349" s="80"/>
      <c r="BI1349" s="80"/>
      <c r="BJ1349" s="80"/>
      <c r="BK1349" s="80"/>
      <c r="BL1349" s="80"/>
      <c r="BM1349" s="80"/>
      <c r="BN1349" s="80"/>
      <c r="BO1349" s="80"/>
      <c r="BP1349" s="80"/>
      <c r="BQ1349" s="80"/>
      <c r="BR1349" s="80"/>
      <c r="BS1349" s="80"/>
      <c r="BT1349" s="80"/>
      <c r="BU1349" s="80"/>
      <c r="BV1349" s="80"/>
      <c r="BW1349" s="80"/>
      <c r="BX1349" s="80"/>
      <c r="BY1349" s="80"/>
      <c r="BZ1349" s="80"/>
      <c r="CE1349" s="5"/>
    </row>
    <row r="1350" spans="2:83" s="6" customFormat="1" x14ac:dyDescent="0.25">
      <c r="B1350" s="77"/>
      <c r="C1350" s="78"/>
      <c r="D1350" s="80"/>
      <c r="E1350" s="80"/>
      <c r="F1350" s="80"/>
      <c r="G1350" s="80"/>
      <c r="H1350" s="80"/>
      <c r="I1350" s="80"/>
      <c r="J1350" s="80"/>
      <c r="K1350" s="5"/>
      <c r="L1350" s="5"/>
      <c r="M1350" s="80"/>
      <c r="N1350" s="5"/>
      <c r="O1350" s="80"/>
      <c r="P1350" s="5"/>
      <c r="Q1350" s="80"/>
      <c r="R1350" s="5"/>
      <c r="S1350" s="80"/>
      <c r="T1350" s="5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5"/>
      <c r="AE1350" s="80"/>
      <c r="AF1350" s="5"/>
      <c r="AG1350" s="80"/>
      <c r="AH1350" s="5"/>
      <c r="AI1350" s="80"/>
      <c r="AJ1350" s="5"/>
      <c r="AK1350" s="80"/>
      <c r="AL1350" s="5"/>
      <c r="AM1350" s="80"/>
      <c r="AN1350" s="5"/>
      <c r="AO1350" s="80"/>
      <c r="AP1350" s="80"/>
      <c r="AQ1350" s="5"/>
      <c r="AR1350" s="80"/>
      <c r="AS1350" s="5"/>
      <c r="AT1350" s="80"/>
      <c r="AU1350" s="5"/>
      <c r="AV1350" s="80"/>
      <c r="AW1350" s="5"/>
      <c r="AX1350" s="80"/>
      <c r="AY1350" s="5"/>
      <c r="AZ1350" s="80"/>
      <c r="BA1350" s="5"/>
      <c r="BB1350" s="80"/>
      <c r="BC1350" s="80"/>
      <c r="BD1350" s="80"/>
      <c r="BE1350" s="80"/>
      <c r="BF1350" s="80"/>
      <c r="BG1350" s="80"/>
      <c r="BH1350" s="80"/>
      <c r="BI1350" s="80"/>
      <c r="BJ1350" s="80"/>
      <c r="BK1350" s="80"/>
      <c r="BL1350" s="80"/>
      <c r="BM1350" s="80"/>
      <c r="BN1350" s="80"/>
      <c r="BO1350" s="80"/>
      <c r="BP1350" s="80"/>
      <c r="BQ1350" s="80"/>
      <c r="BR1350" s="80"/>
      <c r="BS1350" s="80"/>
      <c r="BT1350" s="80"/>
      <c r="BU1350" s="80"/>
      <c r="BV1350" s="80"/>
      <c r="BW1350" s="80"/>
      <c r="BX1350" s="80"/>
      <c r="BY1350" s="80"/>
      <c r="BZ1350" s="80"/>
      <c r="CE1350" s="5"/>
    </row>
    <row r="1351" spans="2:83" s="6" customFormat="1" x14ac:dyDescent="0.25">
      <c r="B1351" s="77"/>
      <c r="C1351" s="78"/>
      <c r="D1351" s="80"/>
      <c r="E1351" s="80"/>
      <c r="F1351" s="80"/>
      <c r="G1351" s="80"/>
      <c r="H1351" s="80"/>
      <c r="I1351" s="80"/>
      <c r="J1351" s="80"/>
      <c r="K1351" s="5"/>
      <c r="L1351" s="5"/>
      <c r="M1351" s="80"/>
      <c r="N1351" s="5"/>
      <c r="O1351" s="80"/>
      <c r="P1351" s="5"/>
      <c r="Q1351" s="80"/>
      <c r="R1351" s="5"/>
      <c r="S1351" s="80"/>
      <c r="T1351" s="5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5"/>
      <c r="AE1351" s="80"/>
      <c r="AF1351" s="5"/>
      <c r="AG1351" s="80"/>
      <c r="AH1351" s="5"/>
      <c r="AI1351" s="80"/>
      <c r="AJ1351" s="5"/>
      <c r="AK1351" s="80"/>
      <c r="AL1351" s="5"/>
      <c r="AM1351" s="80"/>
      <c r="AN1351" s="5"/>
      <c r="AO1351" s="80"/>
      <c r="AP1351" s="80"/>
      <c r="AQ1351" s="5"/>
      <c r="AR1351" s="80"/>
      <c r="AS1351" s="5"/>
      <c r="AT1351" s="80"/>
      <c r="AU1351" s="5"/>
      <c r="AV1351" s="80"/>
      <c r="AW1351" s="5"/>
      <c r="AX1351" s="80"/>
      <c r="AY1351" s="5"/>
      <c r="AZ1351" s="80"/>
      <c r="BA1351" s="5"/>
      <c r="BB1351" s="80"/>
      <c r="BC1351" s="80"/>
      <c r="BD1351" s="80"/>
      <c r="BE1351" s="80"/>
      <c r="BF1351" s="80"/>
      <c r="BG1351" s="80"/>
      <c r="BH1351" s="80"/>
      <c r="BI1351" s="80"/>
      <c r="BJ1351" s="80"/>
      <c r="BK1351" s="80"/>
      <c r="BL1351" s="80"/>
      <c r="BM1351" s="80"/>
      <c r="BN1351" s="80"/>
      <c r="BO1351" s="80"/>
      <c r="BP1351" s="80"/>
      <c r="BQ1351" s="80"/>
      <c r="BR1351" s="80"/>
      <c r="BS1351" s="80"/>
      <c r="BT1351" s="80"/>
      <c r="BU1351" s="80"/>
      <c r="BV1351" s="80"/>
      <c r="BW1351" s="80"/>
      <c r="BX1351" s="80"/>
      <c r="BY1351" s="80"/>
      <c r="BZ1351" s="80"/>
      <c r="CE1351" s="5"/>
    </row>
    <row r="1352" spans="2:83" s="6" customFormat="1" x14ac:dyDescent="0.25">
      <c r="B1352" s="77"/>
      <c r="C1352" s="78"/>
      <c r="D1352" s="80"/>
      <c r="E1352" s="80"/>
      <c r="F1352" s="80"/>
      <c r="G1352" s="80"/>
      <c r="H1352" s="80"/>
      <c r="I1352" s="80"/>
      <c r="J1352" s="80"/>
      <c r="K1352" s="5"/>
      <c r="L1352" s="5"/>
      <c r="M1352" s="80"/>
      <c r="N1352" s="5"/>
      <c r="O1352" s="80"/>
      <c r="P1352" s="5"/>
      <c r="Q1352" s="80"/>
      <c r="R1352" s="5"/>
      <c r="S1352" s="80"/>
      <c r="T1352" s="5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5"/>
      <c r="AE1352" s="80"/>
      <c r="AF1352" s="5"/>
      <c r="AG1352" s="80"/>
      <c r="AH1352" s="5"/>
      <c r="AI1352" s="80"/>
      <c r="AJ1352" s="5"/>
      <c r="AK1352" s="80"/>
      <c r="AL1352" s="5"/>
      <c r="AM1352" s="80"/>
      <c r="AN1352" s="5"/>
      <c r="AO1352" s="80"/>
      <c r="AP1352" s="80"/>
      <c r="AQ1352" s="5"/>
      <c r="AR1352" s="80"/>
      <c r="AS1352" s="5"/>
      <c r="AT1352" s="80"/>
      <c r="AU1352" s="5"/>
      <c r="AV1352" s="80"/>
      <c r="AW1352" s="5"/>
      <c r="AX1352" s="80"/>
      <c r="AY1352" s="5"/>
      <c r="AZ1352" s="80"/>
      <c r="BA1352" s="5"/>
      <c r="BB1352" s="80"/>
      <c r="BC1352" s="80"/>
      <c r="BD1352" s="80"/>
      <c r="BE1352" s="80"/>
      <c r="BF1352" s="80"/>
      <c r="BG1352" s="80"/>
      <c r="BH1352" s="80"/>
      <c r="BI1352" s="80"/>
      <c r="BJ1352" s="80"/>
      <c r="BK1352" s="80"/>
      <c r="BL1352" s="80"/>
      <c r="BM1352" s="80"/>
      <c r="BN1352" s="80"/>
      <c r="BO1352" s="80"/>
      <c r="BP1352" s="80"/>
      <c r="BQ1352" s="80"/>
      <c r="BR1352" s="80"/>
      <c r="BS1352" s="80"/>
      <c r="BT1352" s="80"/>
      <c r="BU1352" s="80"/>
      <c r="BV1352" s="80"/>
      <c r="BW1352" s="80"/>
      <c r="BX1352" s="80"/>
      <c r="BY1352" s="80"/>
      <c r="BZ1352" s="80"/>
      <c r="CE1352" s="5"/>
    </row>
    <row r="1353" spans="2:83" s="6" customFormat="1" x14ac:dyDescent="0.25">
      <c r="B1353" s="77"/>
      <c r="C1353" s="78"/>
      <c r="D1353" s="80"/>
      <c r="E1353" s="80"/>
      <c r="F1353" s="80"/>
      <c r="G1353" s="80"/>
      <c r="H1353" s="80"/>
      <c r="I1353" s="80"/>
      <c r="J1353" s="80"/>
      <c r="K1353" s="5"/>
      <c r="L1353" s="5"/>
      <c r="M1353" s="80"/>
      <c r="N1353" s="5"/>
      <c r="O1353" s="80"/>
      <c r="P1353" s="5"/>
      <c r="Q1353" s="80"/>
      <c r="R1353" s="5"/>
      <c r="S1353" s="80"/>
      <c r="T1353" s="5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5"/>
      <c r="AE1353" s="80"/>
      <c r="AF1353" s="5"/>
      <c r="AG1353" s="80"/>
      <c r="AH1353" s="5"/>
      <c r="AI1353" s="80"/>
      <c r="AJ1353" s="5"/>
      <c r="AK1353" s="80"/>
      <c r="AL1353" s="5"/>
      <c r="AM1353" s="80"/>
      <c r="AN1353" s="5"/>
      <c r="AO1353" s="80"/>
      <c r="AP1353" s="80"/>
      <c r="AQ1353" s="5"/>
      <c r="AR1353" s="80"/>
      <c r="AS1353" s="5"/>
      <c r="AT1353" s="80"/>
      <c r="AU1353" s="5"/>
      <c r="AV1353" s="80"/>
      <c r="AW1353" s="5"/>
      <c r="AX1353" s="80"/>
      <c r="AY1353" s="5"/>
      <c r="AZ1353" s="80"/>
      <c r="BA1353" s="5"/>
      <c r="BB1353" s="80"/>
      <c r="BC1353" s="80"/>
      <c r="BD1353" s="80"/>
      <c r="BE1353" s="80"/>
      <c r="BF1353" s="80"/>
      <c r="BG1353" s="80"/>
      <c r="BH1353" s="80"/>
      <c r="BI1353" s="80"/>
      <c r="BJ1353" s="80"/>
      <c r="BK1353" s="80"/>
      <c r="BL1353" s="80"/>
      <c r="BM1353" s="80"/>
      <c r="BN1353" s="80"/>
      <c r="BO1353" s="80"/>
      <c r="BP1353" s="80"/>
      <c r="BQ1353" s="80"/>
      <c r="BR1353" s="80"/>
      <c r="BS1353" s="80"/>
      <c r="BT1353" s="80"/>
      <c r="BU1353" s="80"/>
      <c r="BV1353" s="80"/>
      <c r="BW1353" s="80"/>
      <c r="BX1353" s="80"/>
      <c r="BY1353" s="80"/>
      <c r="BZ1353" s="80"/>
      <c r="CE1353" s="5"/>
    </row>
    <row r="1354" spans="2:83" s="6" customFormat="1" x14ac:dyDescent="0.25">
      <c r="B1354" s="77"/>
      <c r="C1354" s="78"/>
      <c r="D1354" s="80"/>
      <c r="E1354" s="80"/>
      <c r="F1354" s="80"/>
      <c r="G1354" s="80"/>
      <c r="H1354" s="80"/>
      <c r="I1354" s="80"/>
      <c r="J1354" s="80"/>
      <c r="K1354" s="5"/>
      <c r="L1354" s="5"/>
      <c r="M1354" s="80"/>
      <c r="N1354" s="5"/>
      <c r="O1354" s="80"/>
      <c r="P1354" s="5"/>
      <c r="Q1354" s="80"/>
      <c r="R1354" s="5"/>
      <c r="S1354" s="80"/>
      <c r="T1354" s="5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5"/>
      <c r="AE1354" s="80"/>
      <c r="AF1354" s="5"/>
      <c r="AG1354" s="80"/>
      <c r="AH1354" s="5"/>
      <c r="AI1354" s="80"/>
      <c r="AJ1354" s="5"/>
      <c r="AK1354" s="80"/>
      <c r="AL1354" s="5"/>
      <c r="AM1354" s="80"/>
      <c r="AN1354" s="5"/>
      <c r="AO1354" s="80"/>
      <c r="AP1354" s="80"/>
      <c r="AQ1354" s="5"/>
      <c r="AR1354" s="80"/>
      <c r="AS1354" s="5"/>
      <c r="AT1354" s="80"/>
      <c r="AU1354" s="5"/>
      <c r="AV1354" s="80"/>
      <c r="AW1354" s="5"/>
      <c r="AX1354" s="80"/>
      <c r="AY1354" s="5"/>
      <c r="AZ1354" s="80"/>
      <c r="BA1354" s="5"/>
      <c r="BB1354" s="80"/>
      <c r="BC1354" s="80"/>
      <c r="BD1354" s="80"/>
      <c r="BE1354" s="80"/>
      <c r="BF1354" s="80"/>
      <c r="BG1354" s="80"/>
      <c r="BH1354" s="80"/>
      <c r="BI1354" s="80"/>
      <c r="BJ1354" s="80"/>
      <c r="BK1354" s="80"/>
      <c r="BL1354" s="80"/>
      <c r="BM1354" s="80"/>
      <c r="BN1354" s="80"/>
      <c r="BO1354" s="80"/>
      <c r="BP1354" s="80"/>
      <c r="BQ1354" s="80"/>
      <c r="BR1354" s="80"/>
      <c r="BS1354" s="80"/>
      <c r="BT1354" s="80"/>
      <c r="BU1354" s="80"/>
      <c r="BV1354" s="80"/>
      <c r="BW1354" s="80"/>
      <c r="BX1354" s="80"/>
      <c r="BY1354" s="80"/>
      <c r="BZ1354" s="80"/>
      <c r="CE1354" s="5"/>
    </row>
    <row r="1355" spans="2:83" s="6" customFormat="1" x14ac:dyDescent="0.25">
      <c r="B1355" s="77"/>
      <c r="C1355" s="78"/>
      <c r="D1355" s="80"/>
      <c r="E1355" s="80"/>
      <c r="F1355" s="80"/>
      <c r="G1355" s="80"/>
      <c r="H1355" s="80"/>
      <c r="I1355" s="80"/>
      <c r="J1355" s="80"/>
      <c r="K1355" s="5"/>
      <c r="L1355" s="5"/>
      <c r="M1355" s="80"/>
      <c r="N1355" s="5"/>
      <c r="O1355" s="80"/>
      <c r="P1355" s="5"/>
      <c r="Q1355" s="80"/>
      <c r="R1355" s="5"/>
      <c r="S1355" s="80"/>
      <c r="T1355" s="5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5"/>
      <c r="AE1355" s="80"/>
      <c r="AF1355" s="5"/>
      <c r="AG1355" s="80"/>
      <c r="AH1355" s="5"/>
      <c r="AI1355" s="80"/>
      <c r="AJ1355" s="5"/>
      <c r="AK1355" s="80"/>
      <c r="AL1355" s="5"/>
      <c r="AM1355" s="80"/>
      <c r="AN1355" s="5"/>
      <c r="AO1355" s="80"/>
      <c r="AP1355" s="80"/>
      <c r="AQ1355" s="5"/>
      <c r="AR1355" s="80"/>
      <c r="AS1355" s="5"/>
      <c r="AT1355" s="80"/>
      <c r="AU1355" s="5"/>
      <c r="AV1355" s="80"/>
      <c r="AW1355" s="5"/>
      <c r="AX1355" s="80"/>
      <c r="AY1355" s="5"/>
      <c r="AZ1355" s="80"/>
      <c r="BA1355" s="5"/>
      <c r="BB1355" s="80"/>
      <c r="BC1355" s="80"/>
      <c r="BD1355" s="80"/>
      <c r="BE1355" s="80"/>
      <c r="BF1355" s="80"/>
      <c r="BG1355" s="80"/>
      <c r="BH1355" s="80"/>
      <c r="BI1355" s="80"/>
      <c r="BJ1355" s="80"/>
      <c r="BK1355" s="80"/>
      <c r="BL1355" s="80"/>
      <c r="BM1355" s="80"/>
      <c r="BN1355" s="80"/>
      <c r="BO1355" s="80"/>
      <c r="BP1355" s="80"/>
      <c r="BQ1355" s="80"/>
      <c r="BR1355" s="80"/>
      <c r="BS1355" s="80"/>
      <c r="BT1355" s="80"/>
      <c r="BU1355" s="80"/>
      <c r="BV1355" s="80"/>
      <c r="BW1355" s="80"/>
      <c r="BX1355" s="80"/>
      <c r="BY1355" s="80"/>
      <c r="BZ1355" s="80"/>
      <c r="CE1355" s="5"/>
    </row>
    <row r="1356" spans="2:83" s="6" customFormat="1" x14ac:dyDescent="0.25">
      <c r="B1356" s="77"/>
      <c r="C1356" s="78"/>
      <c r="D1356" s="80"/>
      <c r="E1356" s="80"/>
      <c r="F1356" s="80"/>
      <c r="G1356" s="80"/>
      <c r="H1356" s="80"/>
      <c r="I1356" s="80"/>
      <c r="J1356" s="80"/>
      <c r="K1356" s="5"/>
      <c r="L1356" s="5"/>
      <c r="M1356" s="80"/>
      <c r="N1356" s="5"/>
      <c r="O1356" s="80"/>
      <c r="P1356" s="5"/>
      <c r="Q1356" s="80"/>
      <c r="R1356" s="5"/>
      <c r="S1356" s="80"/>
      <c r="T1356" s="5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5"/>
      <c r="AE1356" s="80"/>
      <c r="AF1356" s="5"/>
      <c r="AG1356" s="80"/>
      <c r="AH1356" s="5"/>
      <c r="AI1356" s="80"/>
      <c r="AJ1356" s="5"/>
      <c r="AK1356" s="80"/>
      <c r="AL1356" s="5"/>
      <c r="AM1356" s="80"/>
      <c r="AN1356" s="5"/>
      <c r="AO1356" s="80"/>
      <c r="AP1356" s="80"/>
      <c r="AQ1356" s="5"/>
      <c r="AR1356" s="80"/>
      <c r="AS1356" s="5"/>
      <c r="AT1356" s="80"/>
      <c r="AU1356" s="5"/>
      <c r="AV1356" s="80"/>
      <c r="AW1356" s="5"/>
      <c r="AX1356" s="80"/>
      <c r="AY1356" s="5"/>
      <c r="AZ1356" s="80"/>
      <c r="BA1356" s="5"/>
      <c r="BB1356" s="80"/>
      <c r="BC1356" s="80"/>
      <c r="BD1356" s="80"/>
      <c r="BE1356" s="80"/>
      <c r="BF1356" s="80"/>
      <c r="BG1356" s="80"/>
      <c r="BH1356" s="80"/>
      <c r="BI1356" s="80"/>
      <c r="BJ1356" s="80"/>
      <c r="BK1356" s="80"/>
      <c r="BL1356" s="80"/>
      <c r="BM1356" s="80"/>
      <c r="BN1356" s="80"/>
      <c r="BO1356" s="80"/>
      <c r="BP1356" s="80"/>
      <c r="BQ1356" s="80"/>
      <c r="BR1356" s="80"/>
      <c r="BS1356" s="80"/>
      <c r="BT1356" s="80"/>
      <c r="BU1356" s="80"/>
      <c r="BV1356" s="80"/>
      <c r="BW1356" s="80"/>
      <c r="BX1356" s="80"/>
      <c r="BY1356" s="80"/>
      <c r="BZ1356" s="80"/>
      <c r="CE1356" s="5"/>
    </row>
    <row r="1357" spans="2:83" s="6" customFormat="1" x14ac:dyDescent="0.25">
      <c r="B1357" s="77"/>
      <c r="C1357" s="78"/>
      <c r="D1357" s="80"/>
      <c r="E1357" s="80"/>
      <c r="F1357" s="80"/>
      <c r="G1357" s="80"/>
      <c r="H1357" s="80"/>
      <c r="I1357" s="80"/>
      <c r="J1357" s="80"/>
      <c r="K1357" s="5"/>
      <c r="L1357" s="5"/>
      <c r="M1357" s="80"/>
      <c r="N1357" s="5"/>
      <c r="O1357" s="80"/>
      <c r="P1357" s="5"/>
      <c r="Q1357" s="80"/>
      <c r="R1357" s="5"/>
      <c r="S1357" s="80"/>
      <c r="T1357" s="5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5"/>
      <c r="AE1357" s="80"/>
      <c r="AF1357" s="5"/>
      <c r="AG1357" s="80"/>
      <c r="AH1357" s="5"/>
      <c r="AI1357" s="80"/>
      <c r="AJ1357" s="5"/>
      <c r="AK1357" s="80"/>
      <c r="AL1357" s="5"/>
      <c r="AM1357" s="80"/>
      <c r="AN1357" s="5"/>
      <c r="AO1357" s="80"/>
      <c r="AP1357" s="80"/>
      <c r="AQ1357" s="5"/>
      <c r="AR1357" s="80"/>
      <c r="AS1357" s="5"/>
      <c r="AT1357" s="80"/>
      <c r="AU1357" s="5"/>
      <c r="AV1357" s="80"/>
      <c r="AW1357" s="5"/>
      <c r="AX1357" s="80"/>
      <c r="AY1357" s="5"/>
      <c r="AZ1357" s="80"/>
      <c r="BA1357" s="5"/>
      <c r="BB1357" s="80"/>
      <c r="BC1357" s="80"/>
      <c r="BD1357" s="80"/>
      <c r="BE1357" s="80"/>
      <c r="BF1357" s="80"/>
      <c r="BG1357" s="80"/>
      <c r="BH1357" s="80"/>
      <c r="BI1357" s="80"/>
      <c r="BJ1357" s="80"/>
      <c r="BK1357" s="80"/>
      <c r="BL1357" s="80"/>
      <c r="BM1357" s="80"/>
      <c r="BN1357" s="80"/>
      <c r="BO1357" s="80"/>
      <c r="BP1357" s="80"/>
      <c r="BQ1357" s="80"/>
      <c r="BR1357" s="80"/>
      <c r="BS1357" s="80"/>
      <c r="BT1357" s="80"/>
      <c r="BU1357" s="80"/>
      <c r="BV1357" s="80"/>
      <c r="BW1357" s="80"/>
      <c r="BX1357" s="80"/>
      <c r="BY1357" s="80"/>
      <c r="BZ1357" s="80"/>
      <c r="CE1357" s="5"/>
    </row>
    <row r="1358" spans="2:83" s="6" customFormat="1" x14ac:dyDescent="0.25">
      <c r="B1358" s="77"/>
      <c r="C1358" s="78"/>
      <c r="D1358" s="80"/>
      <c r="E1358" s="80"/>
      <c r="F1358" s="80"/>
      <c r="G1358" s="80"/>
      <c r="H1358" s="80"/>
      <c r="I1358" s="80"/>
      <c r="J1358" s="80"/>
      <c r="K1358" s="5"/>
      <c r="L1358" s="5"/>
      <c r="M1358" s="80"/>
      <c r="N1358" s="5"/>
      <c r="O1358" s="80"/>
      <c r="P1358" s="5"/>
      <c r="Q1358" s="80"/>
      <c r="R1358" s="5"/>
      <c r="S1358" s="80"/>
      <c r="T1358" s="5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5"/>
      <c r="AE1358" s="80"/>
      <c r="AF1358" s="5"/>
      <c r="AG1358" s="80"/>
      <c r="AH1358" s="5"/>
      <c r="AI1358" s="80"/>
      <c r="AJ1358" s="5"/>
      <c r="AK1358" s="80"/>
      <c r="AL1358" s="5"/>
      <c r="AM1358" s="80"/>
      <c r="AN1358" s="5"/>
      <c r="AO1358" s="80"/>
      <c r="AP1358" s="80"/>
      <c r="AQ1358" s="5"/>
      <c r="AR1358" s="80"/>
      <c r="AS1358" s="5"/>
      <c r="AT1358" s="80"/>
      <c r="AU1358" s="5"/>
      <c r="AV1358" s="80"/>
      <c r="AW1358" s="5"/>
      <c r="AX1358" s="80"/>
      <c r="AY1358" s="5"/>
      <c r="AZ1358" s="80"/>
      <c r="BA1358" s="5"/>
      <c r="BB1358" s="80"/>
      <c r="BC1358" s="80"/>
      <c r="BD1358" s="80"/>
      <c r="BE1358" s="80"/>
      <c r="BF1358" s="80"/>
      <c r="BG1358" s="80"/>
      <c r="BH1358" s="80"/>
      <c r="BI1358" s="80"/>
      <c r="BJ1358" s="80"/>
      <c r="BK1358" s="80"/>
      <c r="BL1358" s="80"/>
      <c r="BM1358" s="80"/>
      <c r="BN1358" s="80"/>
      <c r="BO1358" s="80"/>
      <c r="BP1358" s="80"/>
      <c r="BQ1358" s="80"/>
      <c r="BR1358" s="80"/>
      <c r="BS1358" s="80"/>
      <c r="BT1358" s="80"/>
      <c r="BU1358" s="80"/>
      <c r="BV1358" s="80"/>
      <c r="BW1358" s="80"/>
      <c r="BX1358" s="80"/>
      <c r="BY1358" s="80"/>
      <c r="BZ1358" s="80"/>
      <c r="CE1358" s="5"/>
    </row>
    <row r="1359" spans="2:83" s="6" customFormat="1" x14ac:dyDescent="0.25">
      <c r="B1359" s="77"/>
      <c r="C1359" s="78"/>
      <c r="D1359" s="80"/>
      <c r="E1359" s="80"/>
      <c r="F1359" s="80"/>
      <c r="G1359" s="80"/>
      <c r="H1359" s="80"/>
      <c r="I1359" s="80"/>
      <c r="J1359" s="80"/>
      <c r="K1359" s="5"/>
      <c r="L1359" s="5"/>
      <c r="M1359" s="80"/>
      <c r="N1359" s="5"/>
      <c r="O1359" s="80"/>
      <c r="P1359" s="5"/>
      <c r="Q1359" s="80"/>
      <c r="R1359" s="5"/>
      <c r="S1359" s="80"/>
      <c r="T1359" s="5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5"/>
      <c r="AE1359" s="80"/>
      <c r="AF1359" s="5"/>
      <c r="AG1359" s="80"/>
      <c r="AH1359" s="5"/>
      <c r="AI1359" s="80"/>
      <c r="AJ1359" s="5"/>
      <c r="AK1359" s="80"/>
      <c r="AL1359" s="5"/>
      <c r="AM1359" s="80"/>
      <c r="AN1359" s="5"/>
      <c r="AO1359" s="80"/>
      <c r="AP1359" s="80"/>
      <c r="AQ1359" s="5"/>
      <c r="AR1359" s="80"/>
      <c r="AS1359" s="5"/>
      <c r="AT1359" s="80"/>
      <c r="AU1359" s="5"/>
      <c r="AV1359" s="80"/>
      <c r="AW1359" s="5"/>
      <c r="AX1359" s="80"/>
      <c r="AY1359" s="5"/>
      <c r="AZ1359" s="80"/>
      <c r="BA1359" s="5"/>
      <c r="BB1359" s="80"/>
      <c r="BC1359" s="80"/>
      <c r="BD1359" s="80"/>
      <c r="BE1359" s="80"/>
      <c r="BF1359" s="80"/>
      <c r="BG1359" s="80"/>
      <c r="BH1359" s="80"/>
      <c r="BI1359" s="80"/>
      <c r="BJ1359" s="80"/>
      <c r="BK1359" s="80"/>
      <c r="BL1359" s="80"/>
      <c r="BM1359" s="80"/>
      <c r="BN1359" s="80"/>
      <c r="BO1359" s="80"/>
      <c r="BP1359" s="80"/>
      <c r="BQ1359" s="80"/>
      <c r="BR1359" s="80"/>
      <c r="BS1359" s="80"/>
      <c r="BT1359" s="80"/>
      <c r="BU1359" s="80"/>
      <c r="BV1359" s="80"/>
      <c r="BW1359" s="80"/>
      <c r="BX1359" s="80"/>
      <c r="BY1359" s="80"/>
      <c r="BZ1359" s="80"/>
      <c r="CE1359" s="5"/>
    </row>
    <row r="1360" spans="2:83" s="6" customFormat="1" x14ac:dyDescent="0.25">
      <c r="B1360" s="77"/>
      <c r="C1360" s="78"/>
      <c r="D1360" s="80"/>
      <c r="E1360" s="80"/>
      <c r="F1360" s="80"/>
      <c r="G1360" s="80"/>
      <c r="H1360" s="80"/>
      <c r="I1360" s="80"/>
      <c r="J1360" s="80"/>
      <c r="K1360" s="5"/>
      <c r="L1360" s="5"/>
      <c r="M1360" s="80"/>
      <c r="N1360" s="5"/>
      <c r="O1360" s="80"/>
      <c r="P1360" s="5"/>
      <c r="Q1360" s="80"/>
      <c r="R1360" s="5"/>
      <c r="S1360" s="80"/>
      <c r="T1360" s="5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5"/>
      <c r="AE1360" s="80"/>
      <c r="AF1360" s="5"/>
      <c r="AG1360" s="80"/>
      <c r="AH1360" s="5"/>
      <c r="AI1360" s="80"/>
      <c r="AJ1360" s="5"/>
      <c r="AK1360" s="80"/>
      <c r="AL1360" s="5"/>
      <c r="AM1360" s="80"/>
      <c r="AN1360" s="5"/>
      <c r="AO1360" s="80"/>
      <c r="AP1360" s="80"/>
      <c r="AQ1360" s="5"/>
      <c r="AR1360" s="80"/>
      <c r="AS1360" s="5"/>
      <c r="AT1360" s="80"/>
      <c r="AU1360" s="5"/>
      <c r="AV1360" s="80"/>
      <c r="AW1360" s="5"/>
      <c r="AX1360" s="80"/>
      <c r="AY1360" s="5"/>
      <c r="AZ1360" s="80"/>
      <c r="BA1360" s="5"/>
      <c r="BB1360" s="80"/>
      <c r="BC1360" s="80"/>
      <c r="BD1360" s="80"/>
      <c r="BE1360" s="80"/>
      <c r="BF1360" s="80"/>
      <c r="BG1360" s="80"/>
      <c r="BH1360" s="80"/>
      <c r="BI1360" s="80"/>
      <c r="BJ1360" s="80"/>
      <c r="BK1360" s="80"/>
      <c r="BL1360" s="80"/>
      <c r="BM1360" s="80"/>
      <c r="BN1360" s="80"/>
      <c r="BO1360" s="80"/>
      <c r="BP1360" s="80"/>
      <c r="BQ1360" s="80"/>
      <c r="BR1360" s="80"/>
      <c r="BS1360" s="80"/>
      <c r="BT1360" s="80"/>
      <c r="BU1360" s="80"/>
      <c r="BV1360" s="80"/>
      <c r="BW1360" s="80"/>
      <c r="BX1360" s="80"/>
      <c r="BY1360" s="80"/>
      <c r="BZ1360" s="80"/>
      <c r="CE1360" s="5"/>
    </row>
    <row r="1361" spans="2:83" s="6" customFormat="1" x14ac:dyDescent="0.25">
      <c r="B1361" s="77"/>
      <c r="C1361" s="78"/>
      <c r="D1361" s="80"/>
      <c r="E1361" s="80"/>
      <c r="F1361" s="80"/>
      <c r="G1361" s="80"/>
      <c r="H1361" s="80"/>
      <c r="I1361" s="80"/>
      <c r="J1361" s="80"/>
      <c r="K1361" s="5"/>
      <c r="L1361" s="5"/>
      <c r="M1361" s="80"/>
      <c r="N1361" s="5"/>
      <c r="O1361" s="80"/>
      <c r="P1361" s="5"/>
      <c r="Q1361" s="80"/>
      <c r="R1361" s="5"/>
      <c r="S1361" s="80"/>
      <c r="T1361" s="5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5"/>
      <c r="AE1361" s="80"/>
      <c r="AF1361" s="5"/>
      <c r="AG1361" s="80"/>
      <c r="AH1361" s="5"/>
      <c r="AI1361" s="80"/>
      <c r="AJ1361" s="5"/>
      <c r="AK1361" s="80"/>
      <c r="AL1361" s="5"/>
      <c r="AM1361" s="80"/>
      <c r="AN1361" s="5"/>
      <c r="AO1361" s="80"/>
      <c r="AP1361" s="80"/>
      <c r="AQ1361" s="5"/>
      <c r="AR1361" s="80"/>
      <c r="AS1361" s="5"/>
      <c r="AT1361" s="80"/>
      <c r="AU1361" s="5"/>
      <c r="AV1361" s="80"/>
      <c r="AW1361" s="5"/>
      <c r="AX1361" s="80"/>
      <c r="AY1361" s="5"/>
      <c r="AZ1361" s="80"/>
      <c r="BA1361" s="5"/>
      <c r="BB1361" s="80"/>
      <c r="BC1361" s="80"/>
      <c r="BD1361" s="80"/>
      <c r="BE1361" s="80"/>
      <c r="BF1361" s="80"/>
      <c r="BG1361" s="80"/>
      <c r="BH1361" s="80"/>
      <c r="BI1361" s="80"/>
      <c r="BJ1361" s="80"/>
      <c r="BK1361" s="80"/>
      <c r="BL1361" s="80"/>
      <c r="BM1361" s="80"/>
      <c r="BN1361" s="80"/>
      <c r="BO1361" s="80"/>
      <c r="BP1361" s="80"/>
      <c r="BQ1361" s="80"/>
      <c r="BR1361" s="80"/>
      <c r="BS1361" s="80"/>
      <c r="BT1361" s="80"/>
      <c r="BU1361" s="80"/>
      <c r="BV1361" s="80"/>
      <c r="BW1361" s="80"/>
      <c r="BX1361" s="80"/>
      <c r="BY1361" s="80"/>
      <c r="BZ1361" s="80"/>
      <c r="CE1361" s="5"/>
    </row>
    <row r="1362" spans="2:83" s="6" customFormat="1" x14ac:dyDescent="0.25">
      <c r="B1362" s="77"/>
      <c r="C1362" s="78"/>
      <c r="D1362" s="80"/>
      <c r="E1362" s="80"/>
      <c r="F1362" s="80"/>
      <c r="G1362" s="80"/>
      <c r="H1362" s="80"/>
      <c r="I1362" s="80"/>
      <c r="J1362" s="80"/>
      <c r="K1362" s="5"/>
      <c r="L1362" s="5"/>
      <c r="M1362" s="80"/>
      <c r="N1362" s="5"/>
      <c r="O1362" s="80"/>
      <c r="P1362" s="5"/>
      <c r="Q1362" s="80"/>
      <c r="R1362" s="5"/>
      <c r="S1362" s="80"/>
      <c r="T1362" s="5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5"/>
      <c r="AE1362" s="80"/>
      <c r="AF1362" s="5"/>
      <c r="AG1362" s="80"/>
      <c r="AH1362" s="5"/>
      <c r="AI1362" s="80"/>
      <c r="AJ1362" s="5"/>
      <c r="AK1362" s="80"/>
      <c r="AL1362" s="5"/>
      <c r="AM1362" s="80"/>
      <c r="AN1362" s="5"/>
      <c r="AO1362" s="80"/>
      <c r="AP1362" s="80"/>
      <c r="AQ1362" s="5"/>
      <c r="AR1362" s="80"/>
      <c r="AS1362" s="5"/>
      <c r="AT1362" s="80"/>
      <c r="AU1362" s="5"/>
      <c r="AV1362" s="80"/>
      <c r="AW1362" s="5"/>
      <c r="AX1362" s="80"/>
      <c r="AY1362" s="5"/>
      <c r="AZ1362" s="80"/>
      <c r="BA1362" s="5"/>
      <c r="BB1362" s="80"/>
      <c r="BC1362" s="80"/>
      <c r="BD1362" s="80"/>
      <c r="BE1362" s="80"/>
      <c r="BF1362" s="80"/>
      <c r="BG1362" s="80"/>
      <c r="BH1362" s="80"/>
      <c r="BI1362" s="80"/>
      <c r="BJ1362" s="80"/>
      <c r="BK1362" s="80"/>
      <c r="BL1362" s="80"/>
      <c r="BM1362" s="80"/>
      <c r="BN1362" s="80"/>
      <c r="BO1362" s="80"/>
      <c r="BP1362" s="80"/>
      <c r="BQ1362" s="80"/>
      <c r="BR1362" s="80"/>
      <c r="BS1362" s="80"/>
      <c r="BT1362" s="80"/>
      <c r="BU1362" s="80"/>
      <c r="BV1362" s="80"/>
      <c r="BW1362" s="80"/>
      <c r="BX1362" s="80"/>
      <c r="BY1362" s="80"/>
      <c r="BZ1362" s="80"/>
      <c r="CE1362" s="5"/>
    </row>
    <row r="1363" spans="2:83" s="6" customFormat="1" x14ac:dyDescent="0.25">
      <c r="B1363" s="77"/>
      <c r="C1363" s="78"/>
      <c r="D1363" s="80"/>
      <c r="E1363" s="80"/>
      <c r="F1363" s="80"/>
      <c r="G1363" s="80"/>
      <c r="H1363" s="80"/>
      <c r="I1363" s="80"/>
      <c r="J1363" s="80"/>
      <c r="K1363" s="5"/>
      <c r="L1363" s="5"/>
      <c r="M1363" s="80"/>
      <c r="N1363" s="5"/>
      <c r="O1363" s="80"/>
      <c r="P1363" s="5"/>
      <c r="Q1363" s="80"/>
      <c r="R1363" s="5"/>
      <c r="S1363" s="80"/>
      <c r="T1363" s="5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5"/>
      <c r="AE1363" s="80"/>
      <c r="AF1363" s="5"/>
      <c r="AG1363" s="80"/>
      <c r="AH1363" s="5"/>
      <c r="AI1363" s="80"/>
      <c r="AJ1363" s="5"/>
      <c r="AK1363" s="80"/>
      <c r="AL1363" s="5"/>
      <c r="AM1363" s="80"/>
      <c r="AN1363" s="5"/>
      <c r="AO1363" s="80"/>
      <c r="AP1363" s="80"/>
      <c r="AQ1363" s="5"/>
      <c r="AR1363" s="80"/>
      <c r="AS1363" s="5"/>
      <c r="AT1363" s="80"/>
      <c r="AU1363" s="5"/>
      <c r="AV1363" s="80"/>
      <c r="AW1363" s="5"/>
      <c r="AX1363" s="80"/>
      <c r="AY1363" s="5"/>
      <c r="AZ1363" s="80"/>
      <c r="BA1363" s="5"/>
      <c r="BB1363" s="80"/>
      <c r="BC1363" s="80"/>
      <c r="BD1363" s="80"/>
      <c r="BE1363" s="80"/>
      <c r="BF1363" s="80"/>
      <c r="BG1363" s="80"/>
      <c r="BH1363" s="80"/>
      <c r="BI1363" s="80"/>
      <c r="BJ1363" s="80"/>
      <c r="BK1363" s="80"/>
      <c r="BL1363" s="80"/>
      <c r="BM1363" s="80"/>
      <c r="BN1363" s="80"/>
      <c r="BO1363" s="80"/>
      <c r="BP1363" s="80"/>
      <c r="BQ1363" s="80"/>
      <c r="BR1363" s="80"/>
      <c r="BS1363" s="80"/>
      <c r="BT1363" s="80"/>
      <c r="BU1363" s="80"/>
      <c r="BV1363" s="80"/>
      <c r="BW1363" s="80"/>
      <c r="BX1363" s="80"/>
      <c r="BY1363" s="80"/>
      <c r="BZ1363" s="80"/>
      <c r="CE1363" s="5"/>
    </row>
    <row r="1364" spans="2:83" s="6" customFormat="1" x14ac:dyDescent="0.25">
      <c r="B1364" s="77"/>
      <c r="C1364" s="78"/>
      <c r="D1364" s="80"/>
      <c r="E1364" s="80"/>
      <c r="F1364" s="80"/>
      <c r="G1364" s="80"/>
      <c r="H1364" s="80"/>
      <c r="I1364" s="80"/>
      <c r="J1364" s="80"/>
      <c r="K1364" s="5"/>
      <c r="L1364" s="5"/>
      <c r="M1364" s="80"/>
      <c r="N1364" s="5"/>
      <c r="O1364" s="80"/>
      <c r="P1364" s="5"/>
      <c r="Q1364" s="80"/>
      <c r="R1364" s="5"/>
      <c r="S1364" s="80"/>
      <c r="T1364" s="5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5"/>
      <c r="AE1364" s="80"/>
      <c r="AF1364" s="5"/>
      <c r="AG1364" s="80"/>
      <c r="AH1364" s="5"/>
      <c r="AI1364" s="80"/>
      <c r="AJ1364" s="5"/>
      <c r="AK1364" s="80"/>
      <c r="AL1364" s="5"/>
      <c r="AM1364" s="80"/>
      <c r="AN1364" s="5"/>
      <c r="AO1364" s="80"/>
      <c r="AP1364" s="80"/>
      <c r="AQ1364" s="5"/>
      <c r="AR1364" s="80"/>
      <c r="AS1364" s="5"/>
      <c r="AT1364" s="80"/>
      <c r="AU1364" s="5"/>
      <c r="AV1364" s="80"/>
      <c r="AW1364" s="5"/>
      <c r="AX1364" s="80"/>
      <c r="AY1364" s="5"/>
      <c r="AZ1364" s="80"/>
      <c r="BA1364" s="5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E1364" s="5"/>
    </row>
    <row r="1365" spans="2:83" s="6" customFormat="1" x14ac:dyDescent="0.25">
      <c r="B1365" s="77"/>
      <c r="C1365" s="78"/>
      <c r="D1365" s="80"/>
      <c r="E1365" s="80"/>
      <c r="F1365" s="80"/>
      <c r="G1365" s="80"/>
      <c r="H1365" s="80"/>
      <c r="I1365" s="80"/>
      <c r="J1365" s="80"/>
      <c r="K1365" s="5"/>
      <c r="L1365" s="5"/>
      <c r="M1365" s="80"/>
      <c r="N1365" s="5"/>
      <c r="O1365" s="80"/>
      <c r="P1365" s="5"/>
      <c r="Q1365" s="80"/>
      <c r="R1365" s="5"/>
      <c r="S1365" s="80"/>
      <c r="T1365" s="5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5"/>
      <c r="AE1365" s="80"/>
      <c r="AF1365" s="5"/>
      <c r="AG1365" s="80"/>
      <c r="AH1365" s="5"/>
      <c r="AI1365" s="80"/>
      <c r="AJ1365" s="5"/>
      <c r="AK1365" s="80"/>
      <c r="AL1365" s="5"/>
      <c r="AM1365" s="80"/>
      <c r="AN1365" s="5"/>
      <c r="AO1365" s="80"/>
      <c r="AP1365" s="80"/>
      <c r="AQ1365" s="5"/>
      <c r="AR1365" s="80"/>
      <c r="AS1365" s="5"/>
      <c r="AT1365" s="80"/>
      <c r="AU1365" s="5"/>
      <c r="AV1365" s="80"/>
      <c r="AW1365" s="5"/>
      <c r="AX1365" s="80"/>
      <c r="AY1365" s="5"/>
      <c r="AZ1365" s="80"/>
      <c r="BA1365" s="5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  <c r="BM1365" s="80"/>
      <c r="BN1365" s="80"/>
      <c r="BO1365" s="80"/>
      <c r="BP1365" s="80"/>
      <c r="BQ1365" s="80"/>
      <c r="BR1365" s="80"/>
      <c r="BS1365" s="80"/>
      <c r="BT1365" s="80"/>
      <c r="BU1365" s="80"/>
      <c r="BV1365" s="80"/>
      <c r="BW1365" s="80"/>
      <c r="BX1365" s="80"/>
      <c r="BY1365" s="80"/>
      <c r="BZ1365" s="80"/>
      <c r="CE1365" s="5"/>
    </row>
    <row r="1366" spans="2:83" s="6" customFormat="1" x14ac:dyDescent="0.25">
      <c r="B1366" s="77"/>
      <c r="C1366" s="78"/>
      <c r="D1366" s="80"/>
      <c r="E1366" s="80"/>
      <c r="F1366" s="80"/>
      <c r="G1366" s="80"/>
      <c r="H1366" s="80"/>
      <c r="I1366" s="80"/>
      <c r="J1366" s="80"/>
      <c r="K1366" s="5"/>
      <c r="L1366" s="5"/>
      <c r="M1366" s="80"/>
      <c r="N1366" s="5"/>
      <c r="O1366" s="80"/>
      <c r="P1366" s="5"/>
      <c r="Q1366" s="80"/>
      <c r="R1366" s="5"/>
      <c r="S1366" s="80"/>
      <c r="T1366" s="5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5"/>
      <c r="AE1366" s="80"/>
      <c r="AF1366" s="5"/>
      <c r="AG1366" s="80"/>
      <c r="AH1366" s="5"/>
      <c r="AI1366" s="80"/>
      <c r="AJ1366" s="5"/>
      <c r="AK1366" s="80"/>
      <c r="AL1366" s="5"/>
      <c r="AM1366" s="80"/>
      <c r="AN1366" s="5"/>
      <c r="AO1366" s="80"/>
      <c r="AP1366" s="80"/>
      <c r="AQ1366" s="5"/>
      <c r="AR1366" s="80"/>
      <c r="AS1366" s="5"/>
      <c r="AT1366" s="80"/>
      <c r="AU1366" s="5"/>
      <c r="AV1366" s="80"/>
      <c r="AW1366" s="5"/>
      <c r="AX1366" s="80"/>
      <c r="AY1366" s="5"/>
      <c r="AZ1366" s="80"/>
      <c r="BA1366" s="5"/>
      <c r="BB1366" s="80"/>
      <c r="BC1366" s="80"/>
      <c r="BD1366" s="80"/>
      <c r="BE1366" s="80"/>
      <c r="BF1366" s="80"/>
      <c r="BG1366" s="80"/>
      <c r="BH1366" s="80"/>
      <c r="BI1366" s="80"/>
      <c r="BJ1366" s="80"/>
      <c r="BK1366" s="80"/>
      <c r="BL1366" s="80"/>
      <c r="BM1366" s="80"/>
      <c r="BN1366" s="80"/>
      <c r="BO1366" s="80"/>
      <c r="BP1366" s="80"/>
      <c r="BQ1366" s="80"/>
      <c r="BR1366" s="80"/>
      <c r="BS1366" s="80"/>
      <c r="BT1366" s="80"/>
      <c r="BU1366" s="80"/>
      <c r="BV1366" s="80"/>
      <c r="BW1366" s="80"/>
      <c r="BX1366" s="80"/>
      <c r="BY1366" s="80"/>
      <c r="BZ1366" s="80"/>
      <c r="CE1366" s="5"/>
    </row>
    <row r="1367" spans="2:83" s="6" customFormat="1" x14ac:dyDescent="0.25">
      <c r="B1367" s="77"/>
      <c r="C1367" s="78"/>
      <c r="D1367" s="80"/>
      <c r="E1367" s="80"/>
      <c r="F1367" s="80"/>
      <c r="G1367" s="80"/>
      <c r="H1367" s="80"/>
      <c r="I1367" s="80"/>
      <c r="J1367" s="80"/>
      <c r="K1367" s="5"/>
      <c r="L1367" s="5"/>
      <c r="M1367" s="80"/>
      <c r="N1367" s="5"/>
      <c r="O1367" s="80"/>
      <c r="P1367" s="5"/>
      <c r="Q1367" s="80"/>
      <c r="R1367" s="5"/>
      <c r="S1367" s="80"/>
      <c r="T1367" s="5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5"/>
      <c r="AE1367" s="80"/>
      <c r="AF1367" s="5"/>
      <c r="AG1367" s="80"/>
      <c r="AH1367" s="5"/>
      <c r="AI1367" s="80"/>
      <c r="AJ1367" s="5"/>
      <c r="AK1367" s="80"/>
      <c r="AL1367" s="5"/>
      <c r="AM1367" s="80"/>
      <c r="AN1367" s="5"/>
      <c r="AO1367" s="80"/>
      <c r="AP1367" s="80"/>
      <c r="AQ1367" s="5"/>
      <c r="AR1367" s="80"/>
      <c r="AS1367" s="5"/>
      <c r="AT1367" s="80"/>
      <c r="AU1367" s="5"/>
      <c r="AV1367" s="80"/>
      <c r="AW1367" s="5"/>
      <c r="AX1367" s="80"/>
      <c r="AY1367" s="5"/>
      <c r="AZ1367" s="80"/>
      <c r="BA1367" s="5"/>
      <c r="BB1367" s="80"/>
      <c r="BC1367" s="80"/>
      <c r="BD1367" s="80"/>
      <c r="BE1367" s="80"/>
      <c r="BF1367" s="80"/>
      <c r="BG1367" s="80"/>
      <c r="BH1367" s="80"/>
      <c r="BI1367" s="80"/>
      <c r="BJ1367" s="80"/>
      <c r="BK1367" s="80"/>
      <c r="BL1367" s="80"/>
      <c r="BM1367" s="80"/>
      <c r="BN1367" s="80"/>
      <c r="BO1367" s="80"/>
      <c r="BP1367" s="80"/>
      <c r="BQ1367" s="80"/>
      <c r="BR1367" s="80"/>
      <c r="BS1367" s="80"/>
      <c r="BT1367" s="80"/>
      <c r="BU1367" s="80"/>
      <c r="BV1367" s="80"/>
      <c r="BW1367" s="80"/>
      <c r="BX1367" s="80"/>
      <c r="BY1367" s="80"/>
      <c r="BZ1367" s="80"/>
      <c r="CE1367" s="5"/>
    </row>
    <row r="1368" spans="2:83" s="6" customFormat="1" x14ac:dyDescent="0.25">
      <c r="B1368" s="77"/>
      <c r="C1368" s="78"/>
      <c r="D1368" s="80"/>
      <c r="E1368" s="80"/>
      <c r="F1368" s="80"/>
      <c r="G1368" s="80"/>
      <c r="H1368" s="80"/>
      <c r="I1368" s="80"/>
      <c r="J1368" s="80"/>
      <c r="K1368" s="5"/>
      <c r="L1368" s="5"/>
      <c r="M1368" s="80"/>
      <c r="N1368" s="5"/>
      <c r="O1368" s="80"/>
      <c r="P1368" s="5"/>
      <c r="Q1368" s="80"/>
      <c r="R1368" s="5"/>
      <c r="S1368" s="80"/>
      <c r="T1368" s="5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5"/>
      <c r="AE1368" s="80"/>
      <c r="AF1368" s="5"/>
      <c r="AG1368" s="80"/>
      <c r="AH1368" s="5"/>
      <c r="AI1368" s="80"/>
      <c r="AJ1368" s="5"/>
      <c r="AK1368" s="80"/>
      <c r="AL1368" s="5"/>
      <c r="AM1368" s="80"/>
      <c r="AN1368" s="5"/>
      <c r="AO1368" s="80"/>
      <c r="AP1368" s="80"/>
      <c r="AQ1368" s="5"/>
      <c r="AR1368" s="80"/>
      <c r="AS1368" s="5"/>
      <c r="AT1368" s="80"/>
      <c r="AU1368" s="5"/>
      <c r="AV1368" s="80"/>
      <c r="AW1368" s="5"/>
      <c r="AX1368" s="80"/>
      <c r="AY1368" s="5"/>
      <c r="AZ1368" s="80"/>
      <c r="BA1368" s="5"/>
      <c r="BB1368" s="80"/>
      <c r="BC1368" s="80"/>
      <c r="BD1368" s="80"/>
      <c r="BE1368" s="80"/>
      <c r="BF1368" s="80"/>
      <c r="BG1368" s="80"/>
      <c r="BH1368" s="80"/>
      <c r="BI1368" s="80"/>
      <c r="BJ1368" s="80"/>
      <c r="BK1368" s="80"/>
      <c r="BL1368" s="80"/>
      <c r="BM1368" s="80"/>
      <c r="BN1368" s="80"/>
      <c r="BO1368" s="80"/>
      <c r="BP1368" s="80"/>
      <c r="BQ1368" s="80"/>
      <c r="BR1368" s="80"/>
      <c r="BS1368" s="80"/>
      <c r="BT1368" s="80"/>
      <c r="BU1368" s="80"/>
      <c r="BV1368" s="80"/>
      <c r="BW1368" s="80"/>
      <c r="BX1368" s="80"/>
      <c r="BY1368" s="80"/>
      <c r="BZ1368" s="80"/>
      <c r="CE1368" s="5"/>
    </row>
    <row r="1369" spans="2:83" s="6" customFormat="1" x14ac:dyDescent="0.25">
      <c r="B1369" s="77"/>
      <c r="C1369" s="78"/>
      <c r="D1369" s="80"/>
      <c r="E1369" s="80"/>
      <c r="F1369" s="80"/>
      <c r="G1369" s="80"/>
      <c r="H1369" s="80"/>
      <c r="I1369" s="80"/>
      <c r="J1369" s="80"/>
      <c r="K1369" s="5"/>
      <c r="L1369" s="5"/>
      <c r="M1369" s="80"/>
      <c r="N1369" s="5"/>
      <c r="O1369" s="80"/>
      <c r="P1369" s="5"/>
      <c r="Q1369" s="80"/>
      <c r="R1369" s="5"/>
      <c r="S1369" s="80"/>
      <c r="T1369" s="5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5"/>
      <c r="AE1369" s="80"/>
      <c r="AF1369" s="5"/>
      <c r="AG1369" s="80"/>
      <c r="AH1369" s="5"/>
      <c r="AI1369" s="80"/>
      <c r="AJ1369" s="5"/>
      <c r="AK1369" s="80"/>
      <c r="AL1369" s="5"/>
      <c r="AM1369" s="80"/>
      <c r="AN1369" s="5"/>
      <c r="AO1369" s="80"/>
      <c r="AP1369" s="80"/>
      <c r="AQ1369" s="5"/>
      <c r="AR1369" s="80"/>
      <c r="AS1369" s="5"/>
      <c r="AT1369" s="80"/>
      <c r="AU1369" s="5"/>
      <c r="AV1369" s="80"/>
      <c r="AW1369" s="5"/>
      <c r="AX1369" s="80"/>
      <c r="AY1369" s="5"/>
      <c r="AZ1369" s="80"/>
      <c r="BA1369" s="5"/>
      <c r="BB1369" s="80"/>
      <c r="BC1369" s="80"/>
      <c r="BD1369" s="80"/>
      <c r="BE1369" s="80"/>
      <c r="BF1369" s="80"/>
      <c r="BG1369" s="80"/>
      <c r="BH1369" s="80"/>
      <c r="BI1369" s="80"/>
      <c r="BJ1369" s="80"/>
      <c r="BK1369" s="80"/>
      <c r="BL1369" s="80"/>
      <c r="BM1369" s="80"/>
      <c r="BN1369" s="80"/>
      <c r="BO1369" s="80"/>
      <c r="BP1369" s="80"/>
      <c r="BQ1369" s="80"/>
      <c r="BR1369" s="80"/>
      <c r="BS1369" s="80"/>
      <c r="BT1369" s="80"/>
      <c r="BU1369" s="80"/>
      <c r="BV1369" s="80"/>
      <c r="BW1369" s="80"/>
      <c r="BX1369" s="80"/>
      <c r="BY1369" s="80"/>
      <c r="BZ1369" s="80"/>
      <c r="CE1369" s="5"/>
    </row>
    <row r="1370" spans="2:83" s="6" customFormat="1" x14ac:dyDescent="0.25">
      <c r="B1370" s="77"/>
      <c r="C1370" s="78"/>
      <c r="D1370" s="80"/>
      <c r="E1370" s="80"/>
      <c r="F1370" s="80"/>
      <c r="G1370" s="80"/>
      <c r="H1370" s="80"/>
      <c r="I1370" s="80"/>
      <c r="J1370" s="80"/>
      <c r="K1370" s="5"/>
      <c r="L1370" s="5"/>
      <c r="M1370" s="80"/>
      <c r="N1370" s="5"/>
      <c r="O1370" s="80"/>
      <c r="P1370" s="5"/>
      <c r="Q1370" s="80"/>
      <c r="R1370" s="5"/>
      <c r="S1370" s="80"/>
      <c r="T1370" s="5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5"/>
      <c r="AE1370" s="80"/>
      <c r="AF1370" s="5"/>
      <c r="AG1370" s="80"/>
      <c r="AH1370" s="5"/>
      <c r="AI1370" s="80"/>
      <c r="AJ1370" s="5"/>
      <c r="AK1370" s="80"/>
      <c r="AL1370" s="5"/>
      <c r="AM1370" s="80"/>
      <c r="AN1370" s="5"/>
      <c r="AO1370" s="80"/>
      <c r="AP1370" s="80"/>
      <c r="AQ1370" s="5"/>
      <c r="AR1370" s="80"/>
      <c r="AS1370" s="5"/>
      <c r="AT1370" s="80"/>
      <c r="AU1370" s="5"/>
      <c r="AV1370" s="80"/>
      <c r="AW1370" s="5"/>
      <c r="AX1370" s="80"/>
      <c r="AY1370" s="5"/>
      <c r="AZ1370" s="80"/>
      <c r="BA1370" s="5"/>
      <c r="BB1370" s="80"/>
      <c r="BC1370" s="80"/>
      <c r="BD1370" s="80"/>
      <c r="BE1370" s="80"/>
      <c r="BF1370" s="80"/>
      <c r="BG1370" s="80"/>
      <c r="BH1370" s="80"/>
      <c r="BI1370" s="80"/>
      <c r="BJ1370" s="80"/>
      <c r="BK1370" s="80"/>
      <c r="BL1370" s="80"/>
      <c r="BM1370" s="80"/>
      <c r="BN1370" s="80"/>
      <c r="BO1370" s="80"/>
      <c r="BP1370" s="80"/>
      <c r="BQ1370" s="80"/>
      <c r="BR1370" s="80"/>
      <c r="BS1370" s="80"/>
      <c r="BT1370" s="80"/>
      <c r="BU1370" s="80"/>
      <c r="BV1370" s="80"/>
      <c r="BW1370" s="80"/>
      <c r="BX1370" s="80"/>
      <c r="BY1370" s="80"/>
      <c r="BZ1370" s="80"/>
      <c r="CE1370" s="5"/>
    </row>
    <row r="1371" spans="2:83" s="6" customFormat="1" x14ac:dyDescent="0.25">
      <c r="B1371" s="77"/>
      <c r="C1371" s="78"/>
      <c r="D1371" s="80"/>
      <c r="E1371" s="80"/>
      <c r="F1371" s="80"/>
      <c r="G1371" s="80"/>
      <c r="H1371" s="80"/>
      <c r="I1371" s="80"/>
      <c r="J1371" s="80"/>
      <c r="K1371" s="5"/>
      <c r="L1371" s="5"/>
      <c r="M1371" s="80"/>
      <c r="N1371" s="5"/>
      <c r="O1371" s="80"/>
      <c r="P1371" s="5"/>
      <c r="Q1371" s="80"/>
      <c r="R1371" s="5"/>
      <c r="S1371" s="80"/>
      <c r="T1371" s="5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5"/>
      <c r="AE1371" s="80"/>
      <c r="AF1371" s="5"/>
      <c r="AG1371" s="80"/>
      <c r="AH1371" s="5"/>
      <c r="AI1371" s="80"/>
      <c r="AJ1371" s="5"/>
      <c r="AK1371" s="80"/>
      <c r="AL1371" s="5"/>
      <c r="AM1371" s="80"/>
      <c r="AN1371" s="5"/>
      <c r="AO1371" s="80"/>
      <c r="AP1371" s="80"/>
      <c r="AQ1371" s="5"/>
      <c r="AR1371" s="80"/>
      <c r="AS1371" s="5"/>
      <c r="AT1371" s="80"/>
      <c r="AU1371" s="5"/>
      <c r="AV1371" s="80"/>
      <c r="AW1371" s="5"/>
      <c r="AX1371" s="80"/>
      <c r="AY1371" s="5"/>
      <c r="AZ1371" s="80"/>
      <c r="BA1371" s="5"/>
      <c r="BB1371" s="80"/>
      <c r="BC1371" s="80"/>
      <c r="BD1371" s="80"/>
      <c r="BE1371" s="80"/>
      <c r="BF1371" s="80"/>
      <c r="BG1371" s="80"/>
      <c r="BH1371" s="80"/>
      <c r="BI1371" s="80"/>
      <c r="BJ1371" s="80"/>
      <c r="BK1371" s="80"/>
      <c r="BL1371" s="80"/>
      <c r="BM1371" s="80"/>
      <c r="BN1371" s="80"/>
      <c r="BO1371" s="80"/>
      <c r="BP1371" s="80"/>
      <c r="BQ1371" s="80"/>
      <c r="BR1371" s="80"/>
      <c r="BS1371" s="80"/>
      <c r="BT1371" s="80"/>
      <c r="BU1371" s="80"/>
      <c r="BV1371" s="80"/>
      <c r="BW1371" s="80"/>
      <c r="BX1371" s="80"/>
      <c r="BY1371" s="80"/>
      <c r="BZ1371" s="80"/>
      <c r="CE1371" s="5"/>
    </row>
    <row r="1372" spans="2:83" s="6" customFormat="1" x14ac:dyDescent="0.25">
      <c r="B1372" s="77"/>
      <c r="C1372" s="78"/>
      <c r="D1372" s="80"/>
      <c r="E1372" s="80"/>
      <c r="F1372" s="80"/>
      <c r="G1372" s="80"/>
      <c r="H1372" s="80"/>
      <c r="I1372" s="80"/>
      <c r="J1372" s="80"/>
      <c r="K1372" s="5"/>
      <c r="L1372" s="5"/>
      <c r="M1372" s="80"/>
      <c r="N1372" s="5"/>
      <c r="O1372" s="80"/>
      <c r="P1372" s="5"/>
      <c r="Q1372" s="80"/>
      <c r="R1372" s="5"/>
      <c r="S1372" s="80"/>
      <c r="T1372" s="5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5"/>
      <c r="AE1372" s="80"/>
      <c r="AF1372" s="5"/>
      <c r="AG1372" s="80"/>
      <c r="AH1372" s="5"/>
      <c r="AI1372" s="80"/>
      <c r="AJ1372" s="5"/>
      <c r="AK1372" s="80"/>
      <c r="AL1372" s="5"/>
      <c r="AM1372" s="80"/>
      <c r="AN1372" s="5"/>
      <c r="AO1372" s="80"/>
      <c r="AP1372" s="80"/>
      <c r="AQ1372" s="5"/>
      <c r="AR1372" s="80"/>
      <c r="AS1372" s="5"/>
      <c r="AT1372" s="80"/>
      <c r="AU1372" s="5"/>
      <c r="AV1372" s="80"/>
      <c r="AW1372" s="5"/>
      <c r="AX1372" s="80"/>
      <c r="AY1372" s="5"/>
      <c r="AZ1372" s="80"/>
      <c r="BA1372" s="5"/>
      <c r="BB1372" s="80"/>
      <c r="BC1372" s="80"/>
      <c r="BD1372" s="80"/>
      <c r="BE1372" s="80"/>
      <c r="BF1372" s="80"/>
      <c r="BG1372" s="80"/>
      <c r="BH1372" s="80"/>
      <c r="BI1372" s="80"/>
      <c r="BJ1372" s="80"/>
      <c r="BK1372" s="80"/>
      <c r="BL1372" s="80"/>
      <c r="BM1372" s="80"/>
      <c r="BN1372" s="80"/>
      <c r="BO1372" s="80"/>
      <c r="BP1372" s="80"/>
      <c r="BQ1372" s="80"/>
      <c r="BR1372" s="80"/>
      <c r="BS1372" s="80"/>
      <c r="BT1372" s="80"/>
      <c r="BU1372" s="80"/>
      <c r="BV1372" s="80"/>
      <c r="BW1372" s="80"/>
      <c r="BX1372" s="80"/>
      <c r="BY1372" s="80"/>
      <c r="BZ1372" s="80"/>
      <c r="CE1372" s="5"/>
    </row>
    <row r="1373" spans="2:83" s="6" customFormat="1" x14ac:dyDescent="0.25">
      <c r="B1373" s="77"/>
      <c r="C1373" s="78"/>
      <c r="D1373" s="80"/>
      <c r="E1373" s="80"/>
      <c r="F1373" s="80"/>
      <c r="G1373" s="80"/>
      <c r="H1373" s="80"/>
      <c r="I1373" s="80"/>
      <c r="J1373" s="80"/>
      <c r="K1373" s="5"/>
      <c r="L1373" s="5"/>
      <c r="M1373" s="80"/>
      <c r="N1373" s="5"/>
      <c r="O1373" s="80"/>
      <c r="P1373" s="5"/>
      <c r="Q1373" s="80"/>
      <c r="R1373" s="5"/>
      <c r="S1373" s="80"/>
      <c r="T1373" s="5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5"/>
      <c r="AE1373" s="80"/>
      <c r="AF1373" s="5"/>
      <c r="AG1373" s="80"/>
      <c r="AH1373" s="5"/>
      <c r="AI1373" s="80"/>
      <c r="AJ1373" s="5"/>
      <c r="AK1373" s="80"/>
      <c r="AL1373" s="5"/>
      <c r="AM1373" s="80"/>
      <c r="AN1373" s="5"/>
      <c r="AO1373" s="80"/>
      <c r="AP1373" s="80"/>
      <c r="AQ1373" s="5"/>
      <c r="AR1373" s="80"/>
      <c r="AS1373" s="5"/>
      <c r="AT1373" s="80"/>
      <c r="AU1373" s="5"/>
      <c r="AV1373" s="80"/>
      <c r="AW1373" s="5"/>
      <c r="AX1373" s="80"/>
      <c r="AY1373" s="5"/>
      <c r="AZ1373" s="80"/>
      <c r="BA1373" s="5"/>
      <c r="BB1373" s="80"/>
      <c r="BC1373" s="80"/>
      <c r="BD1373" s="80"/>
      <c r="BE1373" s="80"/>
      <c r="BF1373" s="80"/>
      <c r="BG1373" s="80"/>
      <c r="BH1373" s="80"/>
      <c r="BI1373" s="80"/>
      <c r="BJ1373" s="80"/>
      <c r="BK1373" s="80"/>
      <c r="BL1373" s="80"/>
      <c r="BM1373" s="80"/>
      <c r="BN1373" s="80"/>
      <c r="BO1373" s="80"/>
      <c r="BP1373" s="80"/>
      <c r="BQ1373" s="80"/>
      <c r="BR1373" s="80"/>
      <c r="BS1373" s="80"/>
      <c r="BT1373" s="80"/>
      <c r="BU1373" s="80"/>
      <c r="BV1373" s="80"/>
      <c r="BW1373" s="80"/>
      <c r="BX1373" s="80"/>
      <c r="BY1373" s="80"/>
      <c r="BZ1373" s="80"/>
      <c r="CE1373" s="5"/>
    </row>
    <row r="1374" spans="2:83" s="6" customFormat="1" x14ac:dyDescent="0.25">
      <c r="B1374" s="77"/>
      <c r="C1374" s="78"/>
      <c r="D1374" s="80"/>
      <c r="E1374" s="80"/>
      <c r="F1374" s="80"/>
      <c r="G1374" s="80"/>
      <c r="H1374" s="80"/>
      <c r="I1374" s="80"/>
      <c r="J1374" s="80"/>
      <c r="K1374" s="5"/>
      <c r="L1374" s="5"/>
      <c r="M1374" s="80"/>
      <c r="N1374" s="5"/>
      <c r="O1374" s="80"/>
      <c r="P1374" s="5"/>
      <c r="Q1374" s="80"/>
      <c r="R1374" s="5"/>
      <c r="S1374" s="80"/>
      <c r="T1374" s="5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5"/>
      <c r="AE1374" s="80"/>
      <c r="AF1374" s="5"/>
      <c r="AG1374" s="80"/>
      <c r="AH1374" s="5"/>
      <c r="AI1374" s="80"/>
      <c r="AJ1374" s="5"/>
      <c r="AK1374" s="80"/>
      <c r="AL1374" s="5"/>
      <c r="AM1374" s="80"/>
      <c r="AN1374" s="5"/>
      <c r="AO1374" s="80"/>
      <c r="AP1374" s="80"/>
      <c r="AQ1374" s="5"/>
      <c r="AR1374" s="80"/>
      <c r="AS1374" s="5"/>
      <c r="AT1374" s="80"/>
      <c r="AU1374" s="5"/>
      <c r="AV1374" s="80"/>
      <c r="AW1374" s="5"/>
      <c r="AX1374" s="80"/>
      <c r="AY1374" s="5"/>
      <c r="AZ1374" s="80"/>
      <c r="BA1374" s="5"/>
      <c r="BB1374" s="80"/>
      <c r="BC1374" s="80"/>
      <c r="BD1374" s="80"/>
      <c r="BE1374" s="80"/>
      <c r="BF1374" s="80"/>
      <c r="BG1374" s="80"/>
      <c r="BH1374" s="80"/>
      <c r="BI1374" s="80"/>
      <c r="BJ1374" s="80"/>
      <c r="BK1374" s="80"/>
      <c r="BL1374" s="80"/>
      <c r="BM1374" s="80"/>
      <c r="BN1374" s="80"/>
      <c r="BO1374" s="80"/>
      <c r="BP1374" s="80"/>
      <c r="BQ1374" s="80"/>
      <c r="BR1374" s="80"/>
      <c r="BS1374" s="80"/>
      <c r="BT1374" s="80"/>
      <c r="BU1374" s="80"/>
      <c r="BV1374" s="80"/>
      <c r="BW1374" s="80"/>
      <c r="BX1374" s="80"/>
      <c r="BY1374" s="80"/>
      <c r="BZ1374" s="80"/>
      <c r="CE1374" s="5"/>
    </row>
    <row r="1375" spans="2:83" s="6" customFormat="1" x14ac:dyDescent="0.25">
      <c r="B1375" s="77"/>
      <c r="C1375" s="78"/>
      <c r="D1375" s="80"/>
      <c r="E1375" s="80"/>
      <c r="F1375" s="80"/>
      <c r="G1375" s="80"/>
      <c r="H1375" s="80"/>
      <c r="I1375" s="80"/>
      <c r="J1375" s="80"/>
      <c r="K1375" s="5"/>
      <c r="L1375" s="5"/>
      <c r="M1375" s="80"/>
      <c r="N1375" s="5"/>
      <c r="O1375" s="80"/>
      <c r="P1375" s="5"/>
      <c r="Q1375" s="80"/>
      <c r="R1375" s="5"/>
      <c r="S1375" s="80"/>
      <c r="T1375" s="5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5"/>
      <c r="AE1375" s="80"/>
      <c r="AF1375" s="5"/>
      <c r="AG1375" s="80"/>
      <c r="AH1375" s="5"/>
      <c r="AI1375" s="80"/>
      <c r="AJ1375" s="5"/>
      <c r="AK1375" s="80"/>
      <c r="AL1375" s="5"/>
      <c r="AM1375" s="80"/>
      <c r="AN1375" s="5"/>
      <c r="AO1375" s="80"/>
      <c r="AP1375" s="80"/>
      <c r="AQ1375" s="5"/>
      <c r="AR1375" s="80"/>
      <c r="AS1375" s="5"/>
      <c r="AT1375" s="80"/>
      <c r="AU1375" s="5"/>
      <c r="AV1375" s="80"/>
      <c r="AW1375" s="5"/>
      <c r="AX1375" s="80"/>
      <c r="AY1375" s="5"/>
      <c r="AZ1375" s="80"/>
      <c r="BA1375" s="5"/>
      <c r="BB1375" s="80"/>
      <c r="BC1375" s="80"/>
      <c r="BD1375" s="80"/>
      <c r="BE1375" s="80"/>
      <c r="BF1375" s="80"/>
      <c r="BG1375" s="80"/>
      <c r="BH1375" s="80"/>
      <c r="BI1375" s="80"/>
      <c r="BJ1375" s="80"/>
      <c r="BK1375" s="80"/>
      <c r="BL1375" s="80"/>
      <c r="BM1375" s="80"/>
      <c r="BN1375" s="80"/>
      <c r="BO1375" s="80"/>
      <c r="BP1375" s="80"/>
      <c r="BQ1375" s="80"/>
      <c r="BR1375" s="80"/>
      <c r="BS1375" s="80"/>
      <c r="BT1375" s="80"/>
      <c r="BU1375" s="80"/>
      <c r="BV1375" s="80"/>
      <c r="BW1375" s="80"/>
      <c r="BX1375" s="80"/>
      <c r="BY1375" s="80"/>
      <c r="BZ1375" s="80"/>
      <c r="CE1375" s="5"/>
    </row>
    <row r="1376" spans="2:83" s="6" customFormat="1" x14ac:dyDescent="0.25">
      <c r="B1376" s="77"/>
      <c r="C1376" s="78"/>
      <c r="D1376" s="80"/>
      <c r="E1376" s="80"/>
      <c r="F1376" s="80"/>
      <c r="G1376" s="80"/>
      <c r="H1376" s="80"/>
      <c r="I1376" s="80"/>
      <c r="J1376" s="80"/>
      <c r="K1376" s="5"/>
      <c r="L1376" s="5"/>
      <c r="M1376" s="80"/>
      <c r="N1376" s="5"/>
      <c r="O1376" s="80"/>
      <c r="P1376" s="5"/>
      <c r="Q1376" s="80"/>
      <c r="R1376" s="5"/>
      <c r="S1376" s="80"/>
      <c r="T1376" s="5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5"/>
      <c r="AE1376" s="80"/>
      <c r="AF1376" s="5"/>
      <c r="AG1376" s="80"/>
      <c r="AH1376" s="5"/>
      <c r="AI1376" s="80"/>
      <c r="AJ1376" s="5"/>
      <c r="AK1376" s="80"/>
      <c r="AL1376" s="5"/>
      <c r="AM1376" s="80"/>
      <c r="AN1376" s="5"/>
      <c r="AO1376" s="80"/>
      <c r="AP1376" s="80"/>
      <c r="AQ1376" s="5"/>
      <c r="AR1376" s="80"/>
      <c r="AS1376" s="5"/>
      <c r="AT1376" s="80"/>
      <c r="AU1376" s="5"/>
      <c r="AV1376" s="80"/>
      <c r="AW1376" s="5"/>
      <c r="AX1376" s="80"/>
      <c r="AY1376" s="5"/>
      <c r="AZ1376" s="80"/>
      <c r="BA1376" s="5"/>
      <c r="BB1376" s="80"/>
      <c r="BC1376" s="80"/>
      <c r="BD1376" s="80"/>
      <c r="BE1376" s="80"/>
      <c r="BF1376" s="80"/>
      <c r="BG1376" s="80"/>
      <c r="BH1376" s="80"/>
      <c r="BI1376" s="80"/>
      <c r="BJ1376" s="80"/>
      <c r="BK1376" s="80"/>
      <c r="BL1376" s="80"/>
      <c r="BM1376" s="80"/>
      <c r="BN1376" s="80"/>
      <c r="BO1376" s="80"/>
      <c r="BP1376" s="80"/>
      <c r="BQ1376" s="80"/>
      <c r="BR1376" s="80"/>
      <c r="BS1376" s="80"/>
      <c r="BT1376" s="80"/>
      <c r="BU1376" s="80"/>
      <c r="BV1376" s="80"/>
      <c r="BW1376" s="80"/>
      <c r="BX1376" s="80"/>
      <c r="BY1376" s="80"/>
      <c r="BZ1376" s="80"/>
      <c r="CE1376" s="5"/>
    </row>
    <row r="1377" spans="2:83" s="6" customFormat="1" x14ac:dyDescent="0.25">
      <c r="B1377" s="77"/>
      <c r="C1377" s="78"/>
      <c r="D1377" s="80"/>
      <c r="E1377" s="80"/>
      <c r="F1377" s="80"/>
      <c r="G1377" s="80"/>
      <c r="H1377" s="80"/>
      <c r="I1377" s="80"/>
      <c r="J1377" s="80"/>
      <c r="K1377" s="5"/>
      <c r="L1377" s="5"/>
      <c r="M1377" s="80"/>
      <c r="N1377" s="5"/>
      <c r="O1377" s="80"/>
      <c r="P1377" s="5"/>
      <c r="Q1377" s="80"/>
      <c r="R1377" s="5"/>
      <c r="S1377" s="80"/>
      <c r="T1377" s="5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5"/>
      <c r="AE1377" s="80"/>
      <c r="AF1377" s="5"/>
      <c r="AG1377" s="80"/>
      <c r="AH1377" s="5"/>
      <c r="AI1377" s="80"/>
      <c r="AJ1377" s="5"/>
      <c r="AK1377" s="80"/>
      <c r="AL1377" s="5"/>
      <c r="AM1377" s="80"/>
      <c r="AN1377" s="5"/>
      <c r="AO1377" s="80"/>
      <c r="AP1377" s="80"/>
      <c r="AQ1377" s="5"/>
      <c r="AR1377" s="80"/>
      <c r="AS1377" s="5"/>
      <c r="AT1377" s="80"/>
      <c r="AU1377" s="5"/>
      <c r="AV1377" s="80"/>
      <c r="AW1377" s="5"/>
      <c r="AX1377" s="80"/>
      <c r="AY1377" s="5"/>
      <c r="AZ1377" s="80"/>
      <c r="BA1377" s="5"/>
      <c r="BB1377" s="80"/>
      <c r="BC1377" s="80"/>
      <c r="BD1377" s="80"/>
      <c r="BE1377" s="80"/>
      <c r="BF1377" s="80"/>
      <c r="BG1377" s="80"/>
      <c r="BH1377" s="80"/>
      <c r="BI1377" s="80"/>
      <c r="BJ1377" s="80"/>
      <c r="BK1377" s="80"/>
      <c r="BL1377" s="80"/>
      <c r="BM1377" s="80"/>
      <c r="BN1377" s="80"/>
      <c r="BO1377" s="80"/>
      <c r="BP1377" s="80"/>
      <c r="BQ1377" s="80"/>
      <c r="BR1377" s="80"/>
      <c r="BS1377" s="80"/>
      <c r="BT1377" s="80"/>
      <c r="BU1377" s="80"/>
      <c r="BV1377" s="80"/>
      <c r="BW1377" s="80"/>
      <c r="BX1377" s="80"/>
      <c r="BY1377" s="80"/>
      <c r="BZ1377" s="80"/>
      <c r="CE1377" s="5"/>
    </row>
    <row r="1378" spans="2:83" s="6" customFormat="1" x14ac:dyDescent="0.25">
      <c r="B1378" s="77"/>
      <c r="C1378" s="78"/>
      <c r="D1378" s="80"/>
      <c r="E1378" s="80"/>
      <c r="F1378" s="80"/>
      <c r="G1378" s="80"/>
      <c r="H1378" s="80"/>
      <c r="I1378" s="80"/>
      <c r="J1378" s="80"/>
      <c r="K1378" s="5"/>
      <c r="L1378" s="5"/>
      <c r="M1378" s="80"/>
      <c r="N1378" s="5"/>
      <c r="O1378" s="80"/>
      <c r="P1378" s="5"/>
      <c r="Q1378" s="80"/>
      <c r="R1378" s="5"/>
      <c r="S1378" s="80"/>
      <c r="T1378" s="5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5"/>
      <c r="AE1378" s="80"/>
      <c r="AF1378" s="5"/>
      <c r="AG1378" s="80"/>
      <c r="AH1378" s="5"/>
      <c r="AI1378" s="80"/>
      <c r="AJ1378" s="5"/>
      <c r="AK1378" s="80"/>
      <c r="AL1378" s="5"/>
      <c r="AM1378" s="80"/>
      <c r="AN1378" s="5"/>
      <c r="AO1378" s="80"/>
      <c r="AP1378" s="80"/>
      <c r="AQ1378" s="5"/>
      <c r="AR1378" s="80"/>
      <c r="AS1378" s="5"/>
      <c r="AT1378" s="80"/>
      <c r="AU1378" s="5"/>
      <c r="AV1378" s="80"/>
      <c r="AW1378" s="5"/>
      <c r="AX1378" s="80"/>
      <c r="AY1378" s="5"/>
      <c r="AZ1378" s="80"/>
      <c r="BA1378" s="5"/>
      <c r="BB1378" s="80"/>
      <c r="BC1378" s="80"/>
      <c r="BD1378" s="80"/>
      <c r="BE1378" s="80"/>
      <c r="BF1378" s="80"/>
      <c r="BG1378" s="80"/>
      <c r="BH1378" s="80"/>
      <c r="BI1378" s="80"/>
      <c r="BJ1378" s="80"/>
      <c r="BK1378" s="80"/>
      <c r="BL1378" s="80"/>
      <c r="BM1378" s="80"/>
      <c r="BN1378" s="80"/>
      <c r="BO1378" s="80"/>
      <c r="BP1378" s="80"/>
      <c r="BQ1378" s="80"/>
      <c r="BR1378" s="80"/>
      <c r="BS1378" s="80"/>
      <c r="BT1378" s="80"/>
      <c r="BU1378" s="80"/>
      <c r="BV1378" s="80"/>
      <c r="BW1378" s="80"/>
      <c r="BX1378" s="80"/>
      <c r="BY1378" s="80"/>
      <c r="BZ1378" s="80"/>
      <c r="CE1378" s="5"/>
    </row>
    <row r="1379" spans="2:83" s="6" customFormat="1" x14ac:dyDescent="0.25">
      <c r="B1379" s="77"/>
      <c r="C1379" s="78"/>
      <c r="D1379" s="80"/>
      <c r="E1379" s="80"/>
      <c r="F1379" s="80"/>
      <c r="G1379" s="80"/>
      <c r="H1379" s="80"/>
      <c r="I1379" s="80"/>
      <c r="J1379" s="80"/>
      <c r="K1379" s="5"/>
      <c r="L1379" s="5"/>
      <c r="M1379" s="80"/>
      <c r="N1379" s="5"/>
      <c r="O1379" s="80"/>
      <c r="P1379" s="5"/>
      <c r="Q1379" s="80"/>
      <c r="R1379" s="5"/>
      <c r="S1379" s="80"/>
      <c r="T1379" s="5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5"/>
      <c r="AE1379" s="80"/>
      <c r="AF1379" s="5"/>
      <c r="AG1379" s="80"/>
      <c r="AH1379" s="5"/>
      <c r="AI1379" s="80"/>
      <c r="AJ1379" s="5"/>
      <c r="AK1379" s="80"/>
      <c r="AL1379" s="5"/>
      <c r="AM1379" s="80"/>
      <c r="AN1379" s="5"/>
      <c r="AO1379" s="80"/>
      <c r="AP1379" s="80"/>
      <c r="AQ1379" s="5"/>
      <c r="AR1379" s="80"/>
      <c r="AS1379" s="5"/>
      <c r="AT1379" s="80"/>
      <c r="AU1379" s="5"/>
      <c r="AV1379" s="80"/>
      <c r="AW1379" s="5"/>
      <c r="AX1379" s="80"/>
      <c r="AY1379" s="5"/>
      <c r="AZ1379" s="80"/>
      <c r="BA1379" s="5"/>
      <c r="BB1379" s="80"/>
      <c r="BC1379" s="80"/>
      <c r="BD1379" s="80"/>
      <c r="BE1379" s="80"/>
      <c r="BF1379" s="80"/>
      <c r="BG1379" s="80"/>
      <c r="BH1379" s="80"/>
      <c r="BI1379" s="80"/>
      <c r="BJ1379" s="80"/>
      <c r="BK1379" s="80"/>
      <c r="BL1379" s="80"/>
      <c r="BM1379" s="80"/>
      <c r="BN1379" s="80"/>
      <c r="BO1379" s="80"/>
      <c r="BP1379" s="80"/>
      <c r="BQ1379" s="80"/>
      <c r="BR1379" s="80"/>
      <c r="BS1379" s="80"/>
      <c r="BT1379" s="80"/>
      <c r="BU1379" s="80"/>
      <c r="BV1379" s="80"/>
      <c r="BW1379" s="80"/>
      <c r="BX1379" s="80"/>
      <c r="BY1379" s="80"/>
      <c r="BZ1379" s="80"/>
      <c r="CE1379" s="5"/>
    </row>
    <row r="1380" spans="2:83" s="6" customFormat="1" x14ac:dyDescent="0.25">
      <c r="B1380" s="77"/>
      <c r="C1380" s="78"/>
      <c r="D1380" s="80"/>
      <c r="E1380" s="80"/>
      <c r="F1380" s="80"/>
      <c r="G1380" s="80"/>
      <c r="H1380" s="80"/>
      <c r="I1380" s="80"/>
      <c r="J1380" s="80"/>
      <c r="K1380" s="5"/>
      <c r="L1380" s="5"/>
      <c r="M1380" s="80"/>
      <c r="N1380" s="5"/>
      <c r="O1380" s="80"/>
      <c r="P1380" s="5"/>
      <c r="Q1380" s="80"/>
      <c r="R1380" s="5"/>
      <c r="S1380" s="80"/>
      <c r="T1380" s="5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5"/>
      <c r="AE1380" s="80"/>
      <c r="AF1380" s="5"/>
      <c r="AG1380" s="80"/>
      <c r="AH1380" s="5"/>
      <c r="AI1380" s="80"/>
      <c r="AJ1380" s="5"/>
      <c r="AK1380" s="80"/>
      <c r="AL1380" s="5"/>
      <c r="AM1380" s="80"/>
      <c r="AN1380" s="5"/>
      <c r="AO1380" s="80"/>
      <c r="AP1380" s="80"/>
      <c r="AQ1380" s="5"/>
      <c r="AR1380" s="80"/>
      <c r="AS1380" s="5"/>
      <c r="AT1380" s="80"/>
      <c r="AU1380" s="5"/>
      <c r="AV1380" s="80"/>
      <c r="AW1380" s="5"/>
      <c r="AX1380" s="80"/>
      <c r="AY1380" s="5"/>
      <c r="AZ1380" s="80"/>
      <c r="BA1380" s="5"/>
      <c r="BB1380" s="80"/>
      <c r="BC1380" s="80"/>
      <c r="BD1380" s="80"/>
      <c r="BE1380" s="80"/>
      <c r="BF1380" s="80"/>
      <c r="BG1380" s="80"/>
      <c r="BH1380" s="80"/>
      <c r="BI1380" s="80"/>
      <c r="BJ1380" s="80"/>
      <c r="BK1380" s="80"/>
      <c r="BL1380" s="80"/>
      <c r="BM1380" s="80"/>
      <c r="BN1380" s="80"/>
      <c r="BO1380" s="80"/>
      <c r="BP1380" s="80"/>
      <c r="BQ1380" s="80"/>
      <c r="BR1380" s="80"/>
      <c r="BS1380" s="80"/>
      <c r="BT1380" s="80"/>
      <c r="BU1380" s="80"/>
      <c r="BV1380" s="80"/>
      <c r="BW1380" s="80"/>
      <c r="BX1380" s="80"/>
      <c r="BY1380" s="80"/>
      <c r="BZ1380" s="80"/>
      <c r="CE1380" s="5"/>
    </row>
    <row r="1381" spans="2:83" s="6" customFormat="1" x14ac:dyDescent="0.25">
      <c r="B1381" s="77"/>
      <c r="C1381" s="78"/>
      <c r="D1381" s="80"/>
      <c r="E1381" s="80"/>
      <c r="F1381" s="80"/>
      <c r="G1381" s="80"/>
      <c r="H1381" s="80"/>
      <c r="I1381" s="80"/>
      <c r="J1381" s="80"/>
      <c r="K1381" s="5"/>
      <c r="L1381" s="5"/>
      <c r="M1381" s="80"/>
      <c r="N1381" s="5"/>
      <c r="O1381" s="80"/>
      <c r="P1381" s="5"/>
      <c r="Q1381" s="80"/>
      <c r="R1381" s="5"/>
      <c r="S1381" s="80"/>
      <c r="T1381" s="5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5"/>
      <c r="AE1381" s="80"/>
      <c r="AF1381" s="5"/>
      <c r="AG1381" s="80"/>
      <c r="AH1381" s="5"/>
      <c r="AI1381" s="80"/>
      <c r="AJ1381" s="5"/>
      <c r="AK1381" s="80"/>
      <c r="AL1381" s="5"/>
      <c r="AM1381" s="80"/>
      <c r="AN1381" s="5"/>
      <c r="AO1381" s="80"/>
      <c r="AP1381" s="80"/>
      <c r="AQ1381" s="5"/>
      <c r="AR1381" s="80"/>
      <c r="AS1381" s="5"/>
      <c r="AT1381" s="80"/>
      <c r="AU1381" s="5"/>
      <c r="AV1381" s="80"/>
      <c r="AW1381" s="5"/>
      <c r="AX1381" s="80"/>
      <c r="AY1381" s="5"/>
      <c r="AZ1381" s="80"/>
      <c r="BA1381" s="5"/>
      <c r="BB1381" s="80"/>
      <c r="BC1381" s="80"/>
      <c r="BD1381" s="80"/>
      <c r="BE1381" s="80"/>
      <c r="BF1381" s="80"/>
      <c r="BG1381" s="80"/>
      <c r="BH1381" s="80"/>
      <c r="BI1381" s="80"/>
      <c r="BJ1381" s="80"/>
      <c r="BK1381" s="80"/>
      <c r="BL1381" s="80"/>
      <c r="BM1381" s="80"/>
      <c r="BN1381" s="80"/>
      <c r="BO1381" s="80"/>
      <c r="BP1381" s="80"/>
      <c r="BQ1381" s="80"/>
      <c r="BR1381" s="80"/>
      <c r="BS1381" s="80"/>
      <c r="BT1381" s="80"/>
      <c r="BU1381" s="80"/>
      <c r="BV1381" s="80"/>
      <c r="BW1381" s="80"/>
      <c r="BX1381" s="80"/>
      <c r="BY1381" s="80"/>
      <c r="BZ1381" s="80"/>
      <c r="CE1381" s="5"/>
    </row>
    <row r="1382" spans="2:83" s="6" customFormat="1" x14ac:dyDescent="0.25">
      <c r="B1382" s="77"/>
      <c r="C1382" s="78"/>
      <c r="D1382" s="80"/>
      <c r="E1382" s="80"/>
      <c r="F1382" s="80"/>
      <c r="G1382" s="80"/>
      <c r="H1382" s="80"/>
      <c r="I1382" s="80"/>
      <c r="J1382" s="80"/>
      <c r="K1382" s="5"/>
      <c r="L1382" s="5"/>
      <c r="M1382" s="80"/>
      <c r="N1382" s="5"/>
      <c r="O1382" s="80"/>
      <c r="P1382" s="5"/>
      <c r="Q1382" s="80"/>
      <c r="R1382" s="5"/>
      <c r="S1382" s="80"/>
      <c r="T1382" s="5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5"/>
      <c r="AE1382" s="80"/>
      <c r="AF1382" s="5"/>
      <c r="AG1382" s="80"/>
      <c r="AH1382" s="5"/>
      <c r="AI1382" s="80"/>
      <c r="AJ1382" s="5"/>
      <c r="AK1382" s="80"/>
      <c r="AL1382" s="5"/>
      <c r="AM1382" s="80"/>
      <c r="AN1382" s="5"/>
      <c r="AO1382" s="80"/>
      <c r="AP1382" s="80"/>
      <c r="AQ1382" s="5"/>
      <c r="AR1382" s="80"/>
      <c r="AS1382" s="5"/>
      <c r="AT1382" s="80"/>
      <c r="AU1382" s="5"/>
      <c r="AV1382" s="80"/>
      <c r="AW1382" s="5"/>
      <c r="AX1382" s="80"/>
      <c r="AY1382" s="5"/>
      <c r="AZ1382" s="80"/>
      <c r="BA1382" s="5"/>
      <c r="BB1382" s="80"/>
      <c r="BC1382" s="80"/>
      <c r="BD1382" s="80"/>
      <c r="BE1382" s="80"/>
      <c r="BF1382" s="80"/>
      <c r="BG1382" s="80"/>
      <c r="BH1382" s="80"/>
      <c r="BI1382" s="80"/>
      <c r="BJ1382" s="80"/>
      <c r="BK1382" s="80"/>
      <c r="BL1382" s="80"/>
      <c r="BM1382" s="80"/>
      <c r="BN1382" s="80"/>
      <c r="BO1382" s="80"/>
      <c r="BP1382" s="80"/>
      <c r="BQ1382" s="80"/>
      <c r="BR1382" s="80"/>
      <c r="BS1382" s="80"/>
      <c r="BT1382" s="80"/>
      <c r="BU1382" s="80"/>
      <c r="BV1382" s="80"/>
      <c r="BW1382" s="80"/>
      <c r="BX1382" s="80"/>
      <c r="BY1382" s="80"/>
      <c r="BZ1382" s="80"/>
      <c r="CE1382" s="5"/>
    </row>
    <row r="1383" spans="2:83" s="6" customFormat="1" x14ac:dyDescent="0.25">
      <c r="B1383" s="77"/>
      <c r="C1383" s="78"/>
      <c r="D1383" s="80"/>
      <c r="E1383" s="80"/>
      <c r="F1383" s="80"/>
      <c r="G1383" s="80"/>
      <c r="H1383" s="80"/>
      <c r="I1383" s="80"/>
      <c r="J1383" s="80"/>
      <c r="K1383" s="5"/>
      <c r="L1383" s="5"/>
      <c r="M1383" s="80"/>
      <c r="N1383" s="5"/>
      <c r="O1383" s="80"/>
      <c r="P1383" s="5"/>
      <c r="Q1383" s="80"/>
      <c r="R1383" s="5"/>
      <c r="S1383" s="80"/>
      <c r="T1383" s="5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5"/>
      <c r="AE1383" s="80"/>
      <c r="AF1383" s="5"/>
      <c r="AG1383" s="80"/>
      <c r="AH1383" s="5"/>
      <c r="AI1383" s="80"/>
      <c r="AJ1383" s="5"/>
      <c r="AK1383" s="80"/>
      <c r="AL1383" s="5"/>
      <c r="AM1383" s="80"/>
      <c r="AN1383" s="5"/>
      <c r="AO1383" s="80"/>
      <c r="AP1383" s="80"/>
      <c r="AQ1383" s="5"/>
      <c r="AR1383" s="80"/>
      <c r="AS1383" s="5"/>
      <c r="AT1383" s="80"/>
      <c r="AU1383" s="5"/>
      <c r="AV1383" s="80"/>
      <c r="AW1383" s="5"/>
      <c r="AX1383" s="80"/>
      <c r="AY1383" s="5"/>
      <c r="AZ1383" s="80"/>
      <c r="BA1383" s="5"/>
      <c r="BB1383" s="80"/>
      <c r="BC1383" s="80"/>
      <c r="BD1383" s="80"/>
      <c r="BE1383" s="80"/>
      <c r="BF1383" s="80"/>
      <c r="BG1383" s="80"/>
      <c r="BH1383" s="80"/>
      <c r="BI1383" s="80"/>
      <c r="BJ1383" s="80"/>
      <c r="BK1383" s="80"/>
      <c r="BL1383" s="80"/>
      <c r="BM1383" s="80"/>
      <c r="BN1383" s="80"/>
      <c r="BO1383" s="80"/>
      <c r="BP1383" s="80"/>
      <c r="BQ1383" s="80"/>
      <c r="BR1383" s="80"/>
      <c r="BS1383" s="80"/>
      <c r="BT1383" s="80"/>
      <c r="BU1383" s="80"/>
      <c r="BV1383" s="80"/>
      <c r="BW1383" s="80"/>
      <c r="BX1383" s="80"/>
      <c r="BY1383" s="80"/>
      <c r="BZ1383" s="80"/>
      <c r="CE1383" s="5"/>
    </row>
    <row r="1384" spans="2:83" s="6" customFormat="1" x14ac:dyDescent="0.25">
      <c r="B1384" s="77"/>
      <c r="C1384" s="78"/>
      <c r="D1384" s="80"/>
      <c r="E1384" s="80"/>
      <c r="F1384" s="80"/>
      <c r="G1384" s="80"/>
      <c r="H1384" s="80"/>
      <c r="I1384" s="80"/>
      <c r="J1384" s="80"/>
      <c r="K1384" s="5"/>
      <c r="L1384" s="5"/>
      <c r="M1384" s="80"/>
      <c r="N1384" s="5"/>
      <c r="O1384" s="80"/>
      <c r="P1384" s="5"/>
      <c r="Q1384" s="80"/>
      <c r="R1384" s="5"/>
      <c r="S1384" s="80"/>
      <c r="T1384" s="5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5"/>
      <c r="AE1384" s="80"/>
      <c r="AF1384" s="5"/>
      <c r="AG1384" s="80"/>
      <c r="AH1384" s="5"/>
      <c r="AI1384" s="80"/>
      <c r="AJ1384" s="5"/>
      <c r="AK1384" s="80"/>
      <c r="AL1384" s="5"/>
      <c r="AM1384" s="80"/>
      <c r="AN1384" s="5"/>
      <c r="AO1384" s="80"/>
      <c r="AP1384" s="80"/>
      <c r="AQ1384" s="5"/>
      <c r="AR1384" s="80"/>
      <c r="AS1384" s="5"/>
      <c r="AT1384" s="80"/>
      <c r="AU1384" s="5"/>
      <c r="AV1384" s="80"/>
      <c r="AW1384" s="5"/>
      <c r="AX1384" s="80"/>
      <c r="AY1384" s="5"/>
      <c r="AZ1384" s="80"/>
      <c r="BA1384" s="5"/>
      <c r="BB1384" s="80"/>
      <c r="BC1384" s="80"/>
      <c r="BD1384" s="80"/>
      <c r="BE1384" s="80"/>
      <c r="BF1384" s="80"/>
      <c r="BG1384" s="80"/>
      <c r="BH1384" s="80"/>
      <c r="BI1384" s="80"/>
      <c r="BJ1384" s="80"/>
      <c r="BK1384" s="80"/>
      <c r="BL1384" s="80"/>
      <c r="BM1384" s="80"/>
      <c r="BN1384" s="80"/>
      <c r="BO1384" s="80"/>
      <c r="BP1384" s="80"/>
      <c r="BQ1384" s="80"/>
      <c r="BR1384" s="80"/>
      <c r="BS1384" s="80"/>
      <c r="BT1384" s="80"/>
      <c r="BU1384" s="80"/>
      <c r="BV1384" s="80"/>
      <c r="BW1384" s="80"/>
      <c r="BX1384" s="80"/>
      <c r="BY1384" s="80"/>
      <c r="BZ1384" s="80"/>
      <c r="CE1384" s="5"/>
    </row>
    <row r="1385" spans="2:83" s="6" customFormat="1" x14ac:dyDescent="0.25">
      <c r="B1385" s="77"/>
      <c r="C1385" s="78"/>
      <c r="D1385" s="80"/>
      <c r="E1385" s="80"/>
      <c r="F1385" s="80"/>
      <c r="G1385" s="80"/>
      <c r="H1385" s="80"/>
      <c r="I1385" s="80"/>
      <c r="J1385" s="80"/>
      <c r="K1385" s="5"/>
      <c r="L1385" s="5"/>
      <c r="M1385" s="80"/>
      <c r="N1385" s="5"/>
      <c r="O1385" s="80"/>
      <c r="P1385" s="5"/>
      <c r="Q1385" s="80"/>
      <c r="R1385" s="5"/>
      <c r="S1385" s="80"/>
      <c r="T1385" s="5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5"/>
      <c r="AE1385" s="80"/>
      <c r="AF1385" s="5"/>
      <c r="AG1385" s="80"/>
      <c r="AH1385" s="5"/>
      <c r="AI1385" s="80"/>
      <c r="AJ1385" s="5"/>
      <c r="AK1385" s="80"/>
      <c r="AL1385" s="5"/>
      <c r="AM1385" s="80"/>
      <c r="AN1385" s="5"/>
      <c r="AO1385" s="80"/>
      <c r="AP1385" s="80"/>
      <c r="AQ1385" s="5"/>
      <c r="AR1385" s="80"/>
      <c r="AS1385" s="5"/>
      <c r="AT1385" s="80"/>
      <c r="AU1385" s="5"/>
      <c r="AV1385" s="80"/>
      <c r="AW1385" s="5"/>
      <c r="AX1385" s="80"/>
      <c r="AY1385" s="5"/>
      <c r="AZ1385" s="80"/>
      <c r="BA1385" s="5"/>
      <c r="BB1385" s="80"/>
      <c r="BC1385" s="80"/>
      <c r="BD1385" s="80"/>
      <c r="BE1385" s="80"/>
      <c r="BF1385" s="80"/>
      <c r="BG1385" s="80"/>
      <c r="BH1385" s="80"/>
      <c r="BI1385" s="80"/>
      <c r="BJ1385" s="80"/>
      <c r="BK1385" s="80"/>
      <c r="BL1385" s="80"/>
      <c r="BM1385" s="80"/>
      <c r="BN1385" s="80"/>
      <c r="BO1385" s="80"/>
      <c r="BP1385" s="80"/>
      <c r="BQ1385" s="80"/>
      <c r="BR1385" s="80"/>
      <c r="BS1385" s="80"/>
      <c r="BT1385" s="80"/>
      <c r="BU1385" s="80"/>
      <c r="BV1385" s="80"/>
      <c r="BW1385" s="80"/>
      <c r="BX1385" s="80"/>
      <c r="BY1385" s="80"/>
      <c r="BZ1385" s="80"/>
      <c r="CE1385" s="5"/>
    </row>
    <row r="1386" spans="2:83" s="6" customFormat="1" x14ac:dyDescent="0.25">
      <c r="B1386" s="77"/>
      <c r="C1386" s="78"/>
      <c r="D1386" s="80"/>
      <c r="E1386" s="80"/>
      <c r="F1386" s="80"/>
      <c r="G1386" s="80"/>
      <c r="H1386" s="80"/>
      <c r="I1386" s="80"/>
      <c r="J1386" s="80"/>
      <c r="K1386" s="5"/>
      <c r="L1386" s="5"/>
      <c r="M1386" s="80"/>
      <c r="N1386" s="5"/>
      <c r="O1386" s="80"/>
      <c r="P1386" s="5"/>
      <c r="Q1386" s="80"/>
      <c r="R1386" s="5"/>
      <c r="S1386" s="80"/>
      <c r="T1386" s="5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5"/>
      <c r="AE1386" s="80"/>
      <c r="AF1386" s="5"/>
      <c r="AG1386" s="80"/>
      <c r="AH1386" s="5"/>
      <c r="AI1386" s="80"/>
      <c r="AJ1386" s="5"/>
      <c r="AK1386" s="80"/>
      <c r="AL1386" s="5"/>
      <c r="AM1386" s="80"/>
      <c r="AN1386" s="5"/>
      <c r="AO1386" s="80"/>
      <c r="AP1386" s="80"/>
      <c r="AQ1386" s="5"/>
      <c r="AR1386" s="80"/>
      <c r="AS1386" s="5"/>
      <c r="AT1386" s="80"/>
      <c r="AU1386" s="5"/>
      <c r="AV1386" s="80"/>
      <c r="AW1386" s="5"/>
      <c r="AX1386" s="80"/>
      <c r="AY1386" s="5"/>
      <c r="AZ1386" s="80"/>
      <c r="BA1386" s="5"/>
      <c r="BB1386" s="80"/>
      <c r="BC1386" s="80"/>
      <c r="BD1386" s="80"/>
      <c r="BE1386" s="80"/>
      <c r="BF1386" s="80"/>
      <c r="BG1386" s="80"/>
      <c r="BH1386" s="80"/>
      <c r="BI1386" s="80"/>
      <c r="BJ1386" s="80"/>
      <c r="BK1386" s="80"/>
      <c r="BL1386" s="80"/>
      <c r="BM1386" s="80"/>
      <c r="BN1386" s="80"/>
      <c r="BO1386" s="80"/>
      <c r="BP1386" s="80"/>
      <c r="BQ1386" s="80"/>
      <c r="BR1386" s="80"/>
      <c r="BS1386" s="80"/>
      <c r="BT1386" s="80"/>
      <c r="BU1386" s="80"/>
      <c r="BV1386" s="80"/>
      <c r="BW1386" s="80"/>
      <c r="BX1386" s="80"/>
      <c r="BY1386" s="80"/>
      <c r="BZ1386" s="80"/>
      <c r="CE1386" s="5"/>
    </row>
    <row r="1387" spans="2:83" s="6" customFormat="1" x14ac:dyDescent="0.25">
      <c r="B1387" s="77"/>
      <c r="C1387" s="78"/>
      <c r="D1387" s="80"/>
      <c r="E1387" s="80"/>
      <c r="F1387" s="80"/>
      <c r="G1387" s="80"/>
      <c r="H1387" s="80"/>
      <c r="I1387" s="80"/>
      <c r="J1387" s="80"/>
      <c r="K1387" s="5"/>
      <c r="L1387" s="5"/>
      <c r="M1387" s="80"/>
      <c r="N1387" s="5"/>
      <c r="O1387" s="80"/>
      <c r="P1387" s="5"/>
      <c r="Q1387" s="80"/>
      <c r="R1387" s="5"/>
      <c r="S1387" s="80"/>
      <c r="T1387" s="5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5"/>
      <c r="AE1387" s="80"/>
      <c r="AF1387" s="5"/>
      <c r="AG1387" s="80"/>
      <c r="AH1387" s="5"/>
      <c r="AI1387" s="80"/>
      <c r="AJ1387" s="5"/>
      <c r="AK1387" s="80"/>
      <c r="AL1387" s="5"/>
      <c r="AM1387" s="80"/>
      <c r="AN1387" s="5"/>
      <c r="AO1387" s="80"/>
      <c r="AP1387" s="80"/>
      <c r="AQ1387" s="5"/>
      <c r="AR1387" s="80"/>
      <c r="AS1387" s="5"/>
      <c r="AT1387" s="80"/>
      <c r="AU1387" s="5"/>
      <c r="AV1387" s="80"/>
      <c r="AW1387" s="5"/>
      <c r="AX1387" s="80"/>
      <c r="AY1387" s="5"/>
      <c r="AZ1387" s="80"/>
      <c r="BA1387" s="5"/>
      <c r="BB1387" s="80"/>
      <c r="BC1387" s="80"/>
      <c r="BD1387" s="80"/>
      <c r="BE1387" s="80"/>
      <c r="BF1387" s="80"/>
      <c r="BG1387" s="80"/>
      <c r="BH1387" s="80"/>
      <c r="BI1387" s="80"/>
      <c r="BJ1387" s="80"/>
      <c r="BK1387" s="80"/>
      <c r="BL1387" s="80"/>
      <c r="BM1387" s="80"/>
      <c r="BN1387" s="80"/>
      <c r="BO1387" s="80"/>
      <c r="BP1387" s="80"/>
      <c r="BQ1387" s="80"/>
      <c r="BR1387" s="80"/>
      <c r="BS1387" s="80"/>
      <c r="BT1387" s="80"/>
      <c r="BU1387" s="80"/>
      <c r="BV1387" s="80"/>
      <c r="BW1387" s="80"/>
      <c r="BX1387" s="80"/>
      <c r="BY1387" s="80"/>
      <c r="BZ1387" s="80"/>
      <c r="CE1387" s="5"/>
    </row>
    <row r="1388" spans="2:83" s="6" customFormat="1" x14ac:dyDescent="0.25">
      <c r="B1388" s="77"/>
      <c r="C1388" s="78"/>
      <c r="D1388" s="80"/>
      <c r="E1388" s="80"/>
      <c r="F1388" s="80"/>
      <c r="G1388" s="80"/>
      <c r="H1388" s="80"/>
      <c r="I1388" s="80"/>
      <c r="J1388" s="80"/>
      <c r="K1388" s="5"/>
      <c r="L1388" s="5"/>
      <c r="M1388" s="80"/>
      <c r="N1388" s="5"/>
      <c r="O1388" s="80"/>
      <c r="P1388" s="5"/>
      <c r="Q1388" s="80"/>
      <c r="R1388" s="5"/>
      <c r="S1388" s="80"/>
      <c r="T1388" s="5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5"/>
      <c r="AE1388" s="80"/>
      <c r="AF1388" s="5"/>
      <c r="AG1388" s="80"/>
      <c r="AH1388" s="5"/>
      <c r="AI1388" s="80"/>
      <c r="AJ1388" s="5"/>
      <c r="AK1388" s="80"/>
      <c r="AL1388" s="5"/>
      <c r="AM1388" s="80"/>
      <c r="AN1388" s="5"/>
      <c r="AO1388" s="80"/>
      <c r="AP1388" s="80"/>
      <c r="AQ1388" s="5"/>
      <c r="AR1388" s="80"/>
      <c r="AS1388" s="5"/>
      <c r="AT1388" s="80"/>
      <c r="AU1388" s="5"/>
      <c r="AV1388" s="80"/>
      <c r="AW1388" s="5"/>
      <c r="AX1388" s="80"/>
      <c r="AY1388" s="5"/>
      <c r="AZ1388" s="80"/>
      <c r="BA1388" s="5"/>
      <c r="BB1388" s="80"/>
      <c r="BC1388" s="80"/>
      <c r="BD1388" s="80"/>
      <c r="BE1388" s="80"/>
      <c r="BF1388" s="80"/>
      <c r="BG1388" s="80"/>
      <c r="BH1388" s="80"/>
      <c r="BI1388" s="80"/>
      <c r="BJ1388" s="80"/>
      <c r="BK1388" s="80"/>
      <c r="BL1388" s="80"/>
      <c r="BM1388" s="80"/>
      <c r="BN1388" s="80"/>
      <c r="BO1388" s="80"/>
      <c r="BP1388" s="80"/>
      <c r="BQ1388" s="80"/>
      <c r="BR1388" s="80"/>
      <c r="BS1388" s="80"/>
      <c r="BT1388" s="80"/>
      <c r="BU1388" s="80"/>
      <c r="BV1388" s="80"/>
      <c r="BW1388" s="80"/>
      <c r="BX1388" s="80"/>
      <c r="BY1388" s="80"/>
      <c r="BZ1388" s="80"/>
      <c r="CE1388" s="5"/>
    </row>
    <row r="1389" spans="2:83" s="6" customFormat="1" x14ac:dyDescent="0.25">
      <c r="B1389" s="77"/>
      <c r="C1389" s="78"/>
      <c r="D1389" s="80"/>
      <c r="E1389" s="80"/>
      <c r="F1389" s="80"/>
      <c r="G1389" s="80"/>
      <c r="H1389" s="80"/>
      <c r="I1389" s="80"/>
      <c r="J1389" s="80"/>
      <c r="K1389" s="5"/>
      <c r="L1389" s="5"/>
      <c r="M1389" s="80"/>
      <c r="N1389" s="5"/>
      <c r="O1389" s="80"/>
      <c r="P1389" s="5"/>
      <c r="Q1389" s="80"/>
      <c r="R1389" s="5"/>
      <c r="S1389" s="80"/>
      <c r="T1389" s="5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5"/>
      <c r="AE1389" s="80"/>
      <c r="AF1389" s="5"/>
      <c r="AG1389" s="80"/>
      <c r="AH1389" s="5"/>
      <c r="AI1389" s="80"/>
      <c r="AJ1389" s="5"/>
      <c r="AK1389" s="80"/>
      <c r="AL1389" s="5"/>
      <c r="AM1389" s="80"/>
      <c r="AN1389" s="5"/>
      <c r="AO1389" s="80"/>
      <c r="AP1389" s="80"/>
      <c r="AQ1389" s="5"/>
      <c r="AR1389" s="80"/>
      <c r="AS1389" s="5"/>
      <c r="AT1389" s="80"/>
      <c r="AU1389" s="5"/>
      <c r="AV1389" s="80"/>
      <c r="AW1389" s="5"/>
      <c r="AX1389" s="80"/>
      <c r="AY1389" s="5"/>
      <c r="AZ1389" s="80"/>
      <c r="BA1389" s="5"/>
      <c r="BB1389" s="80"/>
      <c r="BC1389" s="80"/>
      <c r="BD1389" s="80"/>
      <c r="BE1389" s="80"/>
      <c r="BF1389" s="80"/>
      <c r="BG1389" s="80"/>
      <c r="BH1389" s="80"/>
      <c r="BI1389" s="80"/>
      <c r="BJ1389" s="80"/>
      <c r="BK1389" s="80"/>
      <c r="BL1389" s="80"/>
      <c r="BM1389" s="80"/>
      <c r="BN1389" s="80"/>
      <c r="BO1389" s="80"/>
      <c r="BP1389" s="80"/>
      <c r="BQ1389" s="80"/>
      <c r="BR1389" s="80"/>
      <c r="BS1389" s="80"/>
      <c r="BT1389" s="80"/>
      <c r="BU1389" s="80"/>
      <c r="BV1389" s="80"/>
      <c r="BW1389" s="80"/>
      <c r="BX1389" s="80"/>
      <c r="BY1389" s="80"/>
      <c r="BZ1389" s="80"/>
      <c r="CE1389" s="5"/>
    </row>
    <row r="1390" spans="2:83" s="6" customFormat="1" x14ac:dyDescent="0.25">
      <c r="B1390" s="77"/>
      <c r="C1390" s="78"/>
      <c r="D1390" s="80"/>
      <c r="E1390" s="80"/>
      <c r="F1390" s="80"/>
      <c r="G1390" s="80"/>
      <c r="H1390" s="80"/>
      <c r="I1390" s="80"/>
      <c r="J1390" s="80"/>
      <c r="K1390" s="5"/>
      <c r="L1390" s="5"/>
      <c r="M1390" s="80"/>
      <c r="N1390" s="5"/>
      <c r="O1390" s="80"/>
      <c r="P1390" s="5"/>
      <c r="Q1390" s="80"/>
      <c r="R1390" s="5"/>
      <c r="S1390" s="80"/>
      <c r="T1390" s="5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5"/>
      <c r="AE1390" s="80"/>
      <c r="AF1390" s="5"/>
      <c r="AG1390" s="80"/>
      <c r="AH1390" s="5"/>
      <c r="AI1390" s="80"/>
      <c r="AJ1390" s="5"/>
      <c r="AK1390" s="80"/>
      <c r="AL1390" s="5"/>
      <c r="AM1390" s="80"/>
      <c r="AN1390" s="5"/>
      <c r="AO1390" s="80"/>
      <c r="AP1390" s="80"/>
      <c r="AQ1390" s="5"/>
      <c r="AR1390" s="80"/>
      <c r="AS1390" s="5"/>
      <c r="AT1390" s="80"/>
      <c r="AU1390" s="5"/>
      <c r="AV1390" s="80"/>
      <c r="AW1390" s="5"/>
      <c r="AX1390" s="80"/>
      <c r="AY1390" s="5"/>
      <c r="AZ1390" s="80"/>
      <c r="BA1390" s="5"/>
      <c r="BB1390" s="80"/>
      <c r="BC1390" s="80"/>
      <c r="BD1390" s="80"/>
      <c r="BE1390" s="80"/>
      <c r="BF1390" s="80"/>
      <c r="BG1390" s="80"/>
      <c r="BH1390" s="80"/>
      <c r="BI1390" s="80"/>
      <c r="BJ1390" s="80"/>
      <c r="BK1390" s="80"/>
      <c r="BL1390" s="80"/>
      <c r="BM1390" s="80"/>
      <c r="BN1390" s="80"/>
      <c r="BO1390" s="80"/>
      <c r="BP1390" s="80"/>
      <c r="BQ1390" s="80"/>
      <c r="BR1390" s="80"/>
      <c r="BS1390" s="80"/>
      <c r="BT1390" s="80"/>
      <c r="BU1390" s="80"/>
      <c r="BV1390" s="80"/>
      <c r="BW1390" s="80"/>
      <c r="BX1390" s="80"/>
      <c r="BY1390" s="80"/>
      <c r="BZ1390" s="80"/>
      <c r="CE1390" s="5"/>
    </row>
    <row r="1391" spans="2:83" s="6" customFormat="1" x14ac:dyDescent="0.25">
      <c r="B1391" s="77"/>
      <c r="C1391" s="78"/>
      <c r="D1391" s="80"/>
      <c r="E1391" s="80"/>
      <c r="F1391" s="80"/>
      <c r="G1391" s="80"/>
      <c r="H1391" s="80"/>
      <c r="I1391" s="80"/>
      <c r="J1391" s="80"/>
      <c r="K1391" s="5"/>
      <c r="L1391" s="5"/>
      <c r="M1391" s="80"/>
      <c r="N1391" s="5"/>
      <c r="O1391" s="80"/>
      <c r="P1391" s="5"/>
      <c r="Q1391" s="80"/>
      <c r="R1391" s="5"/>
      <c r="S1391" s="80"/>
      <c r="T1391" s="5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5"/>
      <c r="AE1391" s="80"/>
      <c r="AF1391" s="5"/>
      <c r="AG1391" s="80"/>
      <c r="AH1391" s="5"/>
      <c r="AI1391" s="80"/>
      <c r="AJ1391" s="5"/>
      <c r="AK1391" s="80"/>
      <c r="AL1391" s="5"/>
      <c r="AM1391" s="80"/>
      <c r="AN1391" s="5"/>
      <c r="AO1391" s="80"/>
      <c r="AP1391" s="80"/>
      <c r="AQ1391" s="5"/>
      <c r="AR1391" s="80"/>
      <c r="AS1391" s="5"/>
      <c r="AT1391" s="80"/>
      <c r="AU1391" s="5"/>
      <c r="AV1391" s="80"/>
      <c r="AW1391" s="5"/>
      <c r="AX1391" s="80"/>
      <c r="AY1391" s="5"/>
      <c r="AZ1391" s="80"/>
      <c r="BA1391" s="5"/>
      <c r="BB1391" s="80"/>
      <c r="BC1391" s="80"/>
      <c r="BD1391" s="80"/>
      <c r="BE1391" s="80"/>
      <c r="BF1391" s="80"/>
      <c r="BG1391" s="80"/>
      <c r="BH1391" s="80"/>
      <c r="BI1391" s="80"/>
      <c r="BJ1391" s="80"/>
      <c r="BK1391" s="80"/>
      <c r="BL1391" s="80"/>
      <c r="BM1391" s="80"/>
      <c r="BN1391" s="80"/>
      <c r="BO1391" s="80"/>
      <c r="BP1391" s="80"/>
      <c r="BQ1391" s="80"/>
      <c r="BR1391" s="80"/>
      <c r="BS1391" s="80"/>
      <c r="BT1391" s="80"/>
      <c r="BU1391" s="80"/>
      <c r="BV1391" s="80"/>
      <c r="BW1391" s="80"/>
      <c r="BX1391" s="80"/>
      <c r="BY1391" s="80"/>
      <c r="BZ1391" s="80"/>
      <c r="CE1391" s="5"/>
    </row>
    <row r="1392" spans="2:83" s="6" customFormat="1" x14ac:dyDescent="0.25">
      <c r="B1392" s="77"/>
      <c r="C1392" s="78"/>
      <c r="D1392" s="80"/>
      <c r="E1392" s="80"/>
      <c r="F1392" s="80"/>
      <c r="G1392" s="80"/>
      <c r="H1392" s="80"/>
      <c r="I1392" s="80"/>
      <c r="J1392" s="80"/>
      <c r="K1392" s="5"/>
      <c r="L1392" s="5"/>
      <c r="M1392" s="80"/>
      <c r="N1392" s="5"/>
      <c r="O1392" s="80"/>
      <c r="P1392" s="5"/>
      <c r="Q1392" s="80"/>
      <c r="R1392" s="5"/>
      <c r="S1392" s="80"/>
      <c r="T1392" s="5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5"/>
      <c r="AE1392" s="80"/>
      <c r="AF1392" s="5"/>
      <c r="AG1392" s="80"/>
      <c r="AH1392" s="5"/>
      <c r="AI1392" s="80"/>
      <c r="AJ1392" s="5"/>
      <c r="AK1392" s="80"/>
      <c r="AL1392" s="5"/>
      <c r="AM1392" s="80"/>
      <c r="AN1392" s="5"/>
      <c r="AO1392" s="80"/>
      <c r="AP1392" s="80"/>
      <c r="AQ1392" s="5"/>
      <c r="AR1392" s="80"/>
      <c r="AS1392" s="5"/>
      <c r="AT1392" s="80"/>
      <c r="AU1392" s="5"/>
      <c r="AV1392" s="80"/>
      <c r="AW1392" s="5"/>
      <c r="AX1392" s="80"/>
      <c r="AY1392" s="5"/>
      <c r="AZ1392" s="80"/>
      <c r="BA1392" s="5"/>
      <c r="BB1392" s="80"/>
      <c r="BC1392" s="80"/>
      <c r="BD1392" s="80"/>
      <c r="BE1392" s="80"/>
      <c r="BF1392" s="80"/>
      <c r="BG1392" s="80"/>
      <c r="BH1392" s="80"/>
      <c r="BI1392" s="80"/>
      <c r="BJ1392" s="80"/>
      <c r="BK1392" s="80"/>
      <c r="BL1392" s="80"/>
      <c r="BM1392" s="80"/>
      <c r="BN1392" s="80"/>
      <c r="BO1392" s="80"/>
      <c r="BP1392" s="80"/>
      <c r="BQ1392" s="80"/>
      <c r="BR1392" s="80"/>
      <c r="BS1392" s="80"/>
      <c r="BT1392" s="80"/>
      <c r="BU1392" s="80"/>
      <c r="BV1392" s="80"/>
      <c r="BW1392" s="80"/>
      <c r="BX1392" s="80"/>
      <c r="BY1392" s="80"/>
      <c r="BZ1392" s="80"/>
      <c r="CE1392" s="5"/>
    </row>
    <row r="1393" spans="2:83" s="6" customFormat="1" x14ac:dyDescent="0.25">
      <c r="B1393" s="77"/>
      <c r="C1393" s="78"/>
      <c r="D1393" s="80"/>
      <c r="E1393" s="80"/>
      <c r="F1393" s="80"/>
      <c r="G1393" s="80"/>
      <c r="H1393" s="80"/>
      <c r="I1393" s="80"/>
      <c r="J1393" s="80"/>
      <c r="K1393" s="5"/>
      <c r="L1393" s="5"/>
      <c r="M1393" s="80"/>
      <c r="N1393" s="5"/>
      <c r="O1393" s="80"/>
      <c r="P1393" s="5"/>
      <c r="Q1393" s="80"/>
      <c r="R1393" s="5"/>
      <c r="S1393" s="80"/>
      <c r="T1393" s="5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5"/>
      <c r="AE1393" s="80"/>
      <c r="AF1393" s="5"/>
      <c r="AG1393" s="80"/>
      <c r="AH1393" s="5"/>
      <c r="AI1393" s="80"/>
      <c r="AJ1393" s="5"/>
      <c r="AK1393" s="80"/>
      <c r="AL1393" s="5"/>
      <c r="AM1393" s="80"/>
      <c r="AN1393" s="5"/>
      <c r="AO1393" s="80"/>
      <c r="AP1393" s="80"/>
      <c r="AQ1393" s="5"/>
      <c r="AR1393" s="80"/>
      <c r="AS1393" s="5"/>
      <c r="AT1393" s="80"/>
      <c r="AU1393" s="5"/>
      <c r="AV1393" s="80"/>
      <c r="AW1393" s="5"/>
      <c r="AX1393" s="80"/>
      <c r="AY1393" s="5"/>
      <c r="AZ1393" s="80"/>
      <c r="BA1393" s="5"/>
      <c r="BB1393" s="80"/>
      <c r="BC1393" s="80"/>
      <c r="BD1393" s="80"/>
      <c r="BE1393" s="80"/>
      <c r="BF1393" s="80"/>
      <c r="BG1393" s="80"/>
      <c r="BH1393" s="80"/>
      <c r="BI1393" s="80"/>
      <c r="BJ1393" s="80"/>
      <c r="BK1393" s="80"/>
      <c r="BL1393" s="80"/>
      <c r="BM1393" s="80"/>
      <c r="BN1393" s="80"/>
      <c r="BO1393" s="80"/>
      <c r="BP1393" s="80"/>
      <c r="BQ1393" s="80"/>
      <c r="BR1393" s="80"/>
      <c r="BS1393" s="80"/>
      <c r="BT1393" s="80"/>
      <c r="BU1393" s="80"/>
      <c r="BV1393" s="80"/>
      <c r="BW1393" s="80"/>
      <c r="BX1393" s="80"/>
      <c r="BY1393" s="80"/>
      <c r="BZ1393" s="80"/>
      <c r="CE1393" s="5"/>
    </row>
    <row r="1394" spans="2:83" s="6" customFormat="1" x14ac:dyDescent="0.25">
      <c r="B1394" s="77"/>
      <c r="C1394" s="78"/>
      <c r="D1394" s="80"/>
      <c r="E1394" s="80"/>
      <c r="F1394" s="80"/>
      <c r="G1394" s="80"/>
      <c r="H1394" s="80"/>
      <c r="I1394" s="80"/>
      <c r="J1394" s="80"/>
      <c r="K1394" s="5"/>
      <c r="L1394" s="5"/>
      <c r="M1394" s="80"/>
      <c r="N1394" s="5"/>
      <c r="O1394" s="80"/>
      <c r="P1394" s="5"/>
      <c r="Q1394" s="80"/>
      <c r="R1394" s="5"/>
      <c r="S1394" s="80"/>
      <c r="T1394" s="5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5"/>
      <c r="AE1394" s="80"/>
      <c r="AF1394" s="5"/>
      <c r="AG1394" s="80"/>
      <c r="AH1394" s="5"/>
      <c r="AI1394" s="80"/>
      <c r="AJ1394" s="5"/>
      <c r="AK1394" s="80"/>
      <c r="AL1394" s="5"/>
      <c r="AM1394" s="80"/>
      <c r="AN1394" s="5"/>
      <c r="AO1394" s="80"/>
      <c r="AP1394" s="80"/>
      <c r="AQ1394" s="5"/>
      <c r="AR1394" s="80"/>
      <c r="AS1394" s="5"/>
      <c r="AT1394" s="80"/>
      <c r="AU1394" s="5"/>
      <c r="AV1394" s="80"/>
      <c r="AW1394" s="5"/>
      <c r="AX1394" s="80"/>
      <c r="AY1394" s="5"/>
      <c r="AZ1394" s="80"/>
      <c r="BA1394" s="5"/>
      <c r="BB1394" s="80"/>
      <c r="BC1394" s="80"/>
      <c r="BD1394" s="80"/>
      <c r="BE1394" s="80"/>
      <c r="BF1394" s="80"/>
      <c r="BG1394" s="80"/>
      <c r="BH1394" s="80"/>
      <c r="BI1394" s="80"/>
      <c r="BJ1394" s="80"/>
      <c r="BK1394" s="80"/>
      <c r="BL1394" s="80"/>
      <c r="BM1394" s="80"/>
      <c r="BN1394" s="80"/>
      <c r="BO1394" s="80"/>
      <c r="BP1394" s="80"/>
      <c r="BQ1394" s="80"/>
      <c r="BR1394" s="80"/>
      <c r="BS1394" s="80"/>
      <c r="BT1394" s="80"/>
      <c r="BU1394" s="80"/>
      <c r="BV1394" s="80"/>
      <c r="BW1394" s="80"/>
      <c r="BX1394" s="80"/>
      <c r="BY1394" s="80"/>
      <c r="BZ1394" s="80"/>
      <c r="CE1394" s="5"/>
    </row>
    <row r="1395" spans="2:83" s="6" customFormat="1" x14ac:dyDescent="0.25">
      <c r="B1395" s="77"/>
      <c r="C1395" s="78"/>
      <c r="D1395" s="80"/>
      <c r="E1395" s="80"/>
      <c r="F1395" s="80"/>
      <c r="G1395" s="80"/>
      <c r="H1395" s="80"/>
      <c r="I1395" s="80"/>
      <c r="J1395" s="80"/>
      <c r="K1395" s="5"/>
      <c r="L1395" s="5"/>
      <c r="M1395" s="80"/>
      <c r="N1395" s="5"/>
      <c r="O1395" s="80"/>
      <c r="P1395" s="5"/>
      <c r="Q1395" s="80"/>
      <c r="R1395" s="5"/>
      <c r="S1395" s="80"/>
      <c r="T1395" s="5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5"/>
      <c r="AE1395" s="80"/>
      <c r="AF1395" s="5"/>
      <c r="AG1395" s="80"/>
      <c r="AH1395" s="5"/>
      <c r="AI1395" s="80"/>
      <c r="AJ1395" s="5"/>
      <c r="AK1395" s="80"/>
      <c r="AL1395" s="5"/>
      <c r="AM1395" s="80"/>
      <c r="AN1395" s="5"/>
      <c r="AO1395" s="80"/>
      <c r="AP1395" s="80"/>
      <c r="AQ1395" s="5"/>
      <c r="AR1395" s="80"/>
      <c r="AS1395" s="5"/>
      <c r="AT1395" s="80"/>
      <c r="AU1395" s="5"/>
      <c r="AV1395" s="80"/>
      <c r="AW1395" s="5"/>
      <c r="AX1395" s="80"/>
      <c r="AY1395" s="5"/>
      <c r="AZ1395" s="80"/>
      <c r="BA1395" s="5"/>
      <c r="BB1395" s="80"/>
      <c r="BC1395" s="80"/>
      <c r="BD1395" s="80"/>
      <c r="BE1395" s="80"/>
      <c r="BF1395" s="80"/>
      <c r="BG1395" s="80"/>
      <c r="BH1395" s="80"/>
      <c r="BI1395" s="80"/>
      <c r="BJ1395" s="80"/>
      <c r="BK1395" s="80"/>
      <c r="BL1395" s="80"/>
      <c r="BM1395" s="80"/>
      <c r="BN1395" s="80"/>
      <c r="BO1395" s="80"/>
      <c r="BP1395" s="80"/>
      <c r="BQ1395" s="80"/>
      <c r="BR1395" s="80"/>
      <c r="BS1395" s="80"/>
      <c r="BT1395" s="80"/>
      <c r="BU1395" s="80"/>
      <c r="BV1395" s="80"/>
      <c r="BW1395" s="80"/>
      <c r="BX1395" s="80"/>
      <c r="BY1395" s="80"/>
      <c r="BZ1395" s="80"/>
      <c r="CE1395" s="5"/>
    </row>
    <row r="1396" spans="2:83" s="6" customFormat="1" x14ac:dyDescent="0.25">
      <c r="B1396" s="77"/>
      <c r="C1396" s="78"/>
      <c r="D1396" s="80"/>
      <c r="E1396" s="80"/>
      <c r="F1396" s="80"/>
      <c r="G1396" s="80"/>
      <c r="H1396" s="80"/>
      <c r="I1396" s="80"/>
      <c r="J1396" s="80"/>
      <c r="K1396" s="5"/>
      <c r="L1396" s="5"/>
      <c r="M1396" s="80"/>
      <c r="N1396" s="5"/>
      <c r="O1396" s="80"/>
      <c r="P1396" s="5"/>
      <c r="Q1396" s="80"/>
      <c r="R1396" s="5"/>
      <c r="S1396" s="80"/>
      <c r="T1396" s="5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5"/>
      <c r="AE1396" s="80"/>
      <c r="AF1396" s="5"/>
      <c r="AG1396" s="80"/>
      <c r="AH1396" s="5"/>
      <c r="AI1396" s="80"/>
      <c r="AJ1396" s="5"/>
      <c r="AK1396" s="80"/>
      <c r="AL1396" s="5"/>
      <c r="AM1396" s="80"/>
      <c r="AN1396" s="5"/>
      <c r="AO1396" s="80"/>
      <c r="AP1396" s="80"/>
      <c r="AQ1396" s="5"/>
      <c r="AR1396" s="80"/>
      <c r="AS1396" s="5"/>
      <c r="AT1396" s="80"/>
      <c r="AU1396" s="5"/>
      <c r="AV1396" s="80"/>
      <c r="AW1396" s="5"/>
      <c r="AX1396" s="80"/>
      <c r="AY1396" s="5"/>
      <c r="AZ1396" s="80"/>
      <c r="BA1396" s="5"/>
      <c r="BB1396" s="80"/>
      <c r="BC1396" s="80"/>
      <c r="BD1396" s="80"/>
      <c r="BE1396" s="80"/>
      <c r="BF1396" s="80"/>
      <c r="BG1396" s="80"/>
      <c r="BH1396" s="80"/>
      <c r="BI1396" s="80"/>
      <c r="BJ1396" s="80"/>
      <c r="BK1396" s="80"/>
      <c r="BL1396" s="80"/>
      <c r="BM1396" s="80"/>
      <c r="BN1396" s="80"/>
      <c r="BO1396" s="80"/>
      <c r="BP1396" s="80"/>
      <c r="BQ1396" s="80"/>
      <c r="BR1396" s="80"/>
      <c r="BS1396" s="80"/>
      <c r="BT1396" s="80"/>
      <c r="BU1396" s="80"/>
      <c r="BV1396" s="80"/>
      <c r="BW1396" s="80"/>
      <c r="BX1396" s="80"/>
      <c r="BY1396" s="80"/>
      <c r="BZ1396" s="80"/>
      <c r="CE1396" s="5"/>
    </row>
    <row r="1397" spans="2:83" s="6" customFormat="1" x14ac:dyDescent="0.25">
      <c r="B1397" s="77"/>
      <c r="C1397" s="78"/>
      <c r="D1397" s="80"/>
      <c r="E1397" s="80"/>
      <c r="F1397" s="80"/>
      <c r="G1397" s="80"/>
      <c r="H1397" s="80"/>
      <c r="I1397" s="80"/>
      <c r="J1397" s="80"/>
      <c r="K1397" s="5"/>
      <c r="L1397" s="5"/>
      <c r="M1397" s="80"/>
      <c r="N1397" s="5"/>
      <c r="O1397" s="80"/>
      <c r="P1397" s="5"/>
      <c r="Q1397" s="80"/>
      <c r="R1397" s="5"/>
      <c r="S1397" s="80"/>
      <c r="T1397" s="5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5"/>
      <c r="AE1397" s="80"/>
      <c r="AF1397" s="5"/>
      <c r="AG1397" s="80"/>
      <c r="AH1397" s="5"/>
      <c r="AI1397" s="80"/>
      <c r="AJ1397" s="5"/>
      <c r="AK1397" s="80"/>
      <c r="AL1397" s="5"/>
      <c r="AM1397" s="80"/>
      <c r="AN1397" s="5"/>
      <c r="AO1397" s="80"/>
      <c r="AP1397" s="80"/>
      <c r="AQ1397" s="5"/>
      <c r="AR1397" s="80"/>
      <c r="AS1397" s="5"/>
      <c r="AT1397" s="80"/>
      <c r="AU1397" s="5"/>
      <c r="AV1397" s="80"/>
      <c r="AW1397" s="5"/>
      <c r="AX1397" s="80"/>
      <c r="AY1397" s="5"/>
      <c r="AZ1397" s="80"/>
      <c r="BA1397" s="5"/>
      <c r="BB1397" s="80"/>
      <c r="BC1397" s="80"/>
      <c r="BD1397" s="80"/>
      <c r="BE1397" s="80"/>
      <c r="BF1397" s="80"/>
      <c r="BG1397" s="80"/>
      <c r="BH1397" s="80"/>
      <c r="BI1397" s="80"/>
      <c r="BJ1397" s="80"/>
      <c r="BK1397" s="80"/>
      <c r="BL1397" s="80"/>
      <c r="BM1397" s="80"/>
      <c r="BN1397" s="80"/>
      <c r="BO1397" s="80"/>
      <c r="BP1397" s="80"/>
      <c r="BQ1397" s="80"/>
      <c r="BR1397" s="80"/>
      <c r="BS1397" s="80"/>
      <c r="BT1397" s="80"/>
      <c r="BU1397" s="80"/>
      <c r="BV1397" s="80"/>
      <c r="BW1397" s="80"/>
      <c r="BX1397" s="80"/>
      <c r="BY1397" s="80"/>
      <c r="BZ1397" s="80"/>
      <c r="CE1397" s="5"/>
    </row>
    <row r="1398" spans="2:83" s="6" customFormat="1" x14ac:dyDescent="0.25">
      <c r="B1398" s="77"/>
      <c r="C1398" s="78"/>
      <c r="D1398" s="80"/>
      <c r="E1398" s="80"/>
      <c r="F1398" s="80"/>
      <c r="G1398" s="80"/>
      <c r="H1398" s="80"/>
      <c r="I1398" s="80"/>
      <c r="J1398" s="80"/>
      <c r="K1398" s="5"/>
      <c r="L1398" s="5"/>
      <c r="M1398" s="80"/>
      <c r="N1398" s="5"/>
      <c r="O1398" s="80"/>
      <c r="P1398" s="5"/>
      <c r="Q1398" s="80"/>
      <c r="R1398" s="5"/>
      <c r="S1398" s="80"/>
      <c r="T1398" s="5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5"/>
      <c r="AE1398" s="80"/>
      <c r="AF1398" s="5"/>
      <c r="AG1398" s="80"/>
      <c r="AH1398" s="5"/>
      <c r="AI1398" s="80"/>
      <c r="AJ1398" s="5"/>
      <c r="AK1398" s="80"/>
      <c r="AL1398" s="5"/>
      <c r="AM1398" s="80"/>
      <c r="AN1398" s="5"/>
      <c r="AO1398" s="80"/>
      <c r="AP1398" s="80"/>
      <c r="AQ1398" s="5"/>
      <c r="AR1398" s="80"/>
      <c r="AS1398" s="5"/>
      <c r="AT1398" s="80"/>
      <c r="AU1398" s="5"/>
      <c r="AV1398" s="80"/>
      <c r="AW1398" s="5"/>
      <c r="AX1398" s="80"/>
      <c r="AY1398" s="5"/>
      <c r="AZ1398" s="80"/>
      <c r="BA1398" s="5"/>
      <c r="BB1398" s="80"/>
      <c r="BC1398" s="80"/>
      <c r="BD1398" s="80"/>
      <c r="BE1398" s="80"/>
      <c r="BF1398" s="80"/>
      <c r="BG1398" s="80"/>
      <c r="BH1398" s="80"/>
      <c r="BI1398" s="80"/>
      <c r="BJ1398" s="80"/>
      <c r="BK1398" s="80"/>
      <c r="BL1398" s="80"/>
      <c r="BM1398" s="80"/>
      <c r="BN1398" s="80"/>
      <c r="BO1398" s="80"/>
      <c r="BP1398" s="80"/>
      <c r="BQ1398" s="80"/>
      <c r="BR1398" s="80"/>
      <c r="BS1398" s="80"/>
      <c r="BT1398" s="80"/>
      <c r="BU1398" s="80"/>
      <c r="BV1398" s="80"/>
      <c r="BW1398" s="80"/>
      <c r="BX1398" s="80"/>
      <c r="BY1398" s="80"/>
      <c r="BZ1398" s="80"/>
      <c r="CE1398" s="5"/>
    </row>
    <row r="1399" spans="2:83" s="6" customFormat="1" x14ac:dyDescent="0.25">
      <c r="B1399" s="77"/>
      <c r="C1399" s="78"/>
      <c r="D1399" s="80"/>
      <c r="E1399" s="80"/>
      <c r="F1399" s="80"/>
      <c r="G1399" s="80"/>
      <c r="H1399" s="80"/>
      <c r="I1399" s="80"/>
      <c r="J1399" s="80"/>
      <c r="K1399" s="5"/>
      <c r="L1399" s="5"/>
      <c r="M1399" s="80"/>
      <c r="N1399" s="5"/>
      <c r="O1399" s="80"/>
      <c r="P1399" s="5"/>
      <c r="Q1399" s="80"/>
      <c r="R1399" s="5"/>
      <c r="S1399" s="80"/>
      <c r="T1399" s="5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5"/>
      <c r="AE1399" s="80"/>
      <c r="AF1399" s="5"/>
      <c r="AG1399" s="80"/>
      <c r="AH1399" s="5"/>
      <c r="AI1399" s="80"/>
      <c r="AJ1399" s="5"/>
      <c r="AK1399" s="80"/>
      <c r="AL1399" s="5"/>
      <c r="AM1399" s="80"/>
      <c r="AN1399" s="5"/>
      <c r="AO1399" s="80"/>
      <c r="AP1399" s="80"/>
      <c r="AQ1399" s="5"/>
      <c r="AR1399" s="80"/>
      <c r="AS1399" s="5"/>
      <c r="AT1399" s="80"/>
      <c r="AU1399" s="5"/>
      <c r="AV1399" s="80"/>
      <c r="AW1399" s="5"/>
      <c r="AX1399" s="80"/>
      <c r="AY1399" s="5"/>
      <c r="AZ1399" s="80"/>
      <c r="BA1399" s="5"/>
      <c r="BB1399" s="80"/>
      <c r="BC1399" s="80"/>
      <c r="BD1399" s="80"/>
      <c r="BE1399" s="80"/>
      <c r="BF1399" s="80"/>
      <c r="BG1399" s="80"/>
      <c r="BH1399" s="80"/>
      <c r="BI1399" s="80"/>
      <c r="BJ1399" s="80"/>
      <c r="BK1399" s="80"/>
      <c r="BL1399" s="80"/>
      <c r="BM1399" s="80"/>
      <c r="BN1399" s="80"/>
      <c r="BO1399" s="80"/>
      <c r="BP1399" s="80"/>
      <c r="BQ1399" s="80"/>
      <c r="BR1399" s="80"/>
      <c r="BS1399" s="80"/>
      <c r="BT1399" s="80"/>
      <c r="BU1399" s="80"/>
      <c r="BV1399" s="80"/>
      <c r="BW1399" s="80"/>
      <c r="BX1399" s="80"/>
      <c r="BY1399" s="80"/>
      <c r="BZ1399" s="80"/>
      <c r="CE1399" s="5"/>
    </row>
    <row r="1400" spans="2:83" s="6" customFormat="1" x14ac:dyDescent="0.25">
      <c r="B1400" s="77"/>
      <c r="C1400" s="78"/>
      <c r="D1400" s="80"/>
      <c r="E1400" s="80"/>
      <c r="F1400" s="80"/>
      <c r="G1400" s="80"/>
      <c r="H1400" s="80"/>
      <c r="I1400" s="80"/>
      <c r="J1400" s="80"/>
      <c r="K1400" s="5"/>
      <c r="L1400" s="5"/>
      <c r="M1400" s="80"/>
      <c r="N1400" s="5"/>
      <c r="O1400" s="80"/>
      <c r="P1400" s="5"/>
      <c r="Q1400" s="80"/>
      <c r="R1400" s="5"/>
      <c r="S1400" s="80"/>
      <c r="T1400" s="5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5"/>
      <c r="AE1400" s="80"/>
      <c r="AF1400" s="5"/>
      <c r="AG1400" s="80"/>
      <c r="AH1400" s="5"/>
      <c r="AI1400" s="80"/>
      <c r="AJ1400" s="5"/>
      <c r="AK1400" s="80"/>
      <c r="AL1400" s="5"/>
      <c r="AM1400" s="80"/>
      <c r="AN1400" s="5"/>
      <c r="AO1400" s="80"/>
      <c r="AP1400" s="80"/>
      <c r="AQ1400" s="5"/>
      <c r="AR1400" s="80"/>
      <c r="AS1400" s="5"/>
      <c r="AT1400" s="80"/>
      <c r="AU1400" s="5"/>
      <c r="AV1400" s="80"/>
      <c r="AW1400" s="5"/>
      <c r="AX1400" s="80"/>
      <c r="AY1400" s="5"/>
      <c r="AZ1400" s="80"/>
      <c r="BA1400" s="5"/>
      <c r="BB1400" s="80"/>
      <c r="BC1400" s="80"/>
      <c r="BD1400" s="80"/>
      <c r="BE1400" s="80"/>
      <c r="BF1400" s="80"/>
      <c r="BG1400" s="80"/>
      <c r="BH1400" s="80"/>
      <c r="BI1400" s="80"/>
      <c r="BJ1400" s="80"/>
      <c r="BK1400" s="80"/>
      <c r="BL1400" s="80"/>
      <c r="BM1400" s="80"/>
      <c r="BN1400" s="80"/>
      <c r="BO1400" s="80"/>
      <c r="BP1400" s="80"/>
      <c r="BQ1400" s="80"/>
      <c r="BR1400" s="80"/>
      <c r="BS1400" s="80"/>
      <c r="BT1400" s="80"/>
      <c r="BU1400" s="80"/>
      <c r="BV1400" s="80"/>
      <c r="BW1400" s="80"/>
      <c r="BX1400" s="80"/>
      <c r="BY1400" s="80"/>
      <c r="BZ1400" s="80"/>
      <c r="CE1400" s="5"/>
    </row>
    <row r="1401" spans="2:83" s="6" customFormat="1" x14ac:dyDescent="0.25">
      <c r="B1401" s="77"/>
      <c r="C1401" s="78"/>
      <c r="D1401" s="80"/>
      <c r="E1401" s="80"/>
      <c r="F1401" s="80"/>
      <c r="G1401" s="80"/>
      <c r="H1401" s="80"/>
      <c r="I1401" s="80"/>
      <c r="J1401" s="80"/>
      <c r="K1401" s="5"/>
      <c r="L1401" s="5"/>
      <c r="M1401" s="80"/>
      <c r="N1401" s="5"/>
      <c r="O1401" s="80"/>
      <c r="P1401" s="5"/>
      <c r="Q1401" s="80"/>
      <c r="R1401" s="5"/>
      <c r="S1401" s="80"/>
      <c r="T1401" s="5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5"/>
      <c r="AE1401" s="80"/>
      <c r="AF1401" s="5"/>
      <c r="AG1401" s="80"/>
      <c r="AH1401" s="5"/>
      <c r="AI1401" s="80"/>
      <c r="AJ1401" s="5"/>
      <c r="AK1401" s="80"/>
      <c r="AL1401" s="5"/>
      <c r="AM1401" s="80"/>
      <c r="AN1401" s="5"/>
      <c r="AO1401" s="80"/>
      <c r="AP1401" s="80"/>
      <c r="AQ1401" s="5"/>
      <c r="AR1401" s="80"/>
      <c r="AS1401" s="5"/>
      <c r="AT1401" s="80"/>
      <c r="AU1401" s="5"/>
      <c r="AV1401" s="80"/>
      <c r="AW1401" s="5"/>
      <c r="AX1401" s="80"/>
      <c r="AY1401" s="5"/>
      <c r="AZ1401" s="80"/>
      <c r="BA1401" s="5"/>
      <c r="BB1401" s="80"/>
      <c r="BC1401" s="80"/>
      <c r="BD1401" s="80"/>
      <c r="BE1401" s="80"/>
      <c r="BF1401" s="80"/>
      <c r="BG1401" s="80"/>
      <c r="BH1401" s="80"/>
      <c r="BI1401" s="80"/>
      <c r="BJ1401" s="80"/>
      <c r="BK1401" s="80"/>
      <c r="BL1401" s="80"/>
      <c r="BM1401" s="80"/>
      <c r="BN1401" s="80"/>
      <c r="BO1401" s="80"/>
      <c r="BP1401" s="80"/>
      <c r="BQ1401" s="80"/>
      <c r="BR1401" s="80"/>
      <c r="BS1401" s="80"/>
      <c r="BT1401" s="80"/>
      <c r="BU1401" s="80"/>
      <c r="BV1401" s="80"/>
      <c r="BW1401" s="80"/>
      <c r="BX1401" s="80"/>
      <c r="BY1401" s="80"/>
      <c r="BZ1401" s="80"/>
      <c r="CE1401" s="5"/>
    </row>
    <row r="1402" spans="2:83" s="6" customFormat="1" x14ac:dyDescent="0.25">
      <c r="B1402" s="77"/>
      <c r="C1402" s="78"/>
      <c r="D1402" s="80"/>
      <c r="E1402" s="80"/>
      <c r="F1402" s="80"/>
      <c r="G1402" s="80"/>
      <c r="H1402" s="80"/>
      <c r="I1402" s="80"/>
      <c r="J1402" s="80"/>
      <c r="K1402" s="5"/>
      <c r="L1402" s="5"/>
      <c r="M1402" s="80"/>
      <c r="N1402" s="5"/>
      <c r="O1402" s="80"/>
      <c r="P1402" s="5"/>
      <c r="Q1402" s="80"/>
      <c r="R1402" s="5"/>
      <c r="S1402" s="80"/>
      <c r="T1402" s="5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5"/>
      <c r="AE1402" s="80"/>
      <c r="AF1402" s="5"/>
      <c r="AG1402" s="80"/>
      <c r="AH1402" s="5"/>
      <c r="AI1402" s="80"/>
      <c r="AJ1402" s="5"/>
      <c r="AK1402" s="80"/>
      <c r="AL1402" s="5"/>
      <c r="AM1402" s="80"/>
      <c r="AN1402" s="5"/>
      <c r="AO1402" s="80"/>
      <c r="AP1402" s="80"/>
      <c r="AQ1402" s="5"/>
      <c r="AR1402" s="80"/>
      <c r="AS1402" s="5"/>
      <c r="AT1402" s="80"/>
      <c r="AU1402" s="5"/>
      <c r="AV1402" s="80"/>
      <c r="AW1402" s="5"/>
      <c r="AX1402" s="80"/>
      <c r="AY1402" s="5"/>
      <c r="AZ1402" s="80"/>
      <c r="BA1402" s="5"/>
      <c r="BB1402" s="80"/>
      <c r="BC1402" s="80"/>
      <c r="BD1402" s="80"/>
      <c r="BE1402" s="80"/>
      <c r="BF1402" s="80"/>
      <c r="BG1402" s="80"/>
      <c r="BH1402" s="80"/>
      <c r="BI1402" s="80"/>
      <c r="BJ1402" s="80"/>
      <c r="BK1402" s="80"/>
      <c r="BL1402" s="80"/>
      <c r="BM1402" s="80"/>
      <c r="BN1402" s="80"/>
      <c r="BO1402" s="80"/>
      <c r="BP1402" s="80"/>
      <c r="BQ1402" s="80"/>
      <c r="BR1402" s="80"/>
      <c r="BS1402" s="80"/>
      <c r="BT1402" s="80"/>
      <c r="BU1402" s="80"/>
      <c r="BV1402" s="80"/>
      <c r="BW1402" s="80"/>
      <c r="BX1402" s="80"/>
      <c r="BY1402" s="80"/>
      <c r="BZ1402" s="80"/>
      <c r="CE1402" s="5"/>
    </row>
    <row r="1403" spans="2:83" s="6" customFormat="1" x14ac:dyDescent="0.25">
      <c r="B1403" s="77"/>
      <c r="C1403" s="78"/>
      <c r="D1403" s="80"/>
      <c r="E1403" s="80"/>
      <c r="F1403" s="80"/>
      <c r="G1403" s="80"/>
      <c r="H1403" s="80"/>
      <c r="I1403" s="80"/>
      <c r="J1403" s="80"/>
      <c r="K1403" s="5"/>
      <c r="L1403" s="5"/>
      <c r="M1403" s="80"/>
      <c r="N1403" s="5"/>
      <c r="O1403" s="80"/>
      <c r="P1403" s="5"/>
      <c r="Q1403" s="80"/>
      <c r="R1403" s="5"/>
      <c r="S1403" s="80"/>
      <c r="T1403" s="5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5"/>
      <c r="AE1403" s="80"/>
      <c r="AF1403" s="5"/>
      <c r="AG1403" s="80"/>
      <c r="AH1403" s="5"/>
      <c r="AI1403" s="80"/>
      <c r="AJ1403" s="5"/>
      <c r="AK1403" s="80"/>
      <c r="AL1403" s="5"/>
      <c r="AM1403" s="80"/>
      <c r="AN1403" s="5"/>
      <c r="AO1403" s="80"/>
      <c r="AP1403" s="80"/>
      <c r="AQ1403" s="5"/>
      <c r="AR1403" s="80"/>
      <c r="AS1403" s="5"/>
      <c r="AT1403" s="80"/>
      <c r="AU1403" s="5"/>
      <c r="AV1403" s="80"/>
      <c r="AW1403" s="5"/>
      <c r="AX1403" s="80"/>
      <c r="AY1403" s="5"/>
      <c r="AZ1403" s="80"/>
      <c r="BA1403" s="5"/>
      <c r="BB1403" s="80"/>
      <c r="BC1403" s="80"/>
      <c r="BD1403" s="80"/>
      <c r="BE1403" s="80"/>
      <c r="BF1403" s="80"/>
      <c r="BG1403" s="80"/>
      <c r="BH1403" s="80"/>
      <c r="BI1403" s="80"/>
      <c r="BJ1403" s="80"/>
      <c r="BK1403" s="80"/>
      <c r="BL1403" s="80"/>
      <c r="BM1403" s="80"/>
      <c r="BN1403" s="80"/>
      <c r="BO1403" s="80"/>
      <c r="BP1403" s="80"/>
      <c r="BQ1403" s="80"/>
      <c r="BR1403" s="80"/>
      <c r="BS1403" s="80"/>
      <c r="BT1403" s="80"/>
      <c r="BU1403" s="80"/>
      <c r="BV1403" s="80"/>
      <c r="BW1403" s="80"/>
      <c r="BX1403" s="80"/>
      <c r="BY1403" s="80"/>
      <c r="BZ1403" s="80"/>
      <c r="CE1403" s="5"/>
    </row>
    <row r="1404" spans="2:83" s="6" customFormat="1" x14ac:dyDescent="0.25">
      <c r="B1404" s="77"/>
      <c r="C1404" s="78"/>
      <c r="D1404" s="80"/>
      <c r="E1404" s="80"/>
      <c r="F1404" s="80"/>
      <c r="G1404" s="80"/>
      <c r="H1404" s="80"/>
      <c r="I1404" s="80"/>
      <c r="J1404" s="80"/>
      <c r="K1404" s="5"/>
      <c r="L1404" s="5"/>
      <c r="M1404" s="80"/>
      <c r="N1404" s="5"/>
      <c r="O1404" s="80"/>
      <c r="P1404" s="5"/>
      <c r="Q1404" s="80"/>
      <c r="R1404" s="5"/>
      <c r="S1404" s="80"/>
      <c r="T1404" s="5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5"/>
      <c r="AE1404" s="80"/>
      <c r="AF1404" s="5"/>
      <c r="AG1404" s="80"/>
      <c r="AH1404" s="5"/>
      <c r="AI1404" s="80"/>
      <c r="AJ1404" s="5"/>
      <c r="AK1404" s="80"/>
      <c r="AL1404" s="5"/>
      <c r="AM1404" s="80"/>
      <c r="AN1404" s="5"/>
      <c r="AO1404" s="80"/>
      <c r="AP1404" s="80"/>
      <c r="AQ1404" s="5"/>
      <c r="AR1404" s="80"/>
      <c r="AS1404" s="5"/>
      <c r="AT1404" s="80"/>
      <c r="AU1404" s="5"/>
      <c r="AV1404" s="80"/>
      <c r="AW1404" s="5"/>
      <c r="AX1404" s="80"/>
      <c r="AY1404" s="5"/>
      <c r="AZ1404" s="80"/>
      <c r="BA1404" s="5"/>
      <c r="BB1404" s="80"/>
      <c r="BC1404" s="80"/>
      <c r="BD1404" s="80"/>
      <c r="BE1404" s="80"/>
      <c r="BF1404" s="80"/>
      <c r="BG1404" s="80"/>
      <c r="BH1404" s="80"/>
      <c r="BI1404" s="80"/>
      <c r="BJ1404" s="80"/>
      <c r="BK1404" s="80"/>
      <c r="BL1404" s="80"/>
      <c r="BM1404" s="80"/>
      <c r="BN1404" s="80"/>
      <c r="BO1404" s="80"/>
      <c r="BP1404" s="80"/>
      <c r="BQ1404" s="80"/>
      <c r="BR1404" s="80"/>
      <c r="BS1404" s="80"/>
      <c r="BT1404" s="80"/>
      <c r="BU1404" s="80"/>
      <c r="BV1404" s="80"/>
      <c r="BW1404" s="80"/>
      <c r="BX1404" s="80"/>
      <c r="BY1404" s="80"/>
      <c r="BZ1404" s="80"/>
      <c r="CE1404" s="5"/>
    </row>
    <row r="1405" spans="2:83" s="6" customFormat="1" x14ac:dyDescent="0.25">
      <c r="B1405" s="77"/>
      <c r="C1405" s="78"/>
      <c r="D1405" s="80"/>
      <c r="E1405" s="80"/>
      <c r="F1405" s="80"/>
      <c r="G1405" s="80"/>
      <c r="H1405" s="80"/>
      <c r="I1405" s="80"/>
      <c r="J1405" s="80"/>
      <c r="K1405" s="5"/>
      <c r="L1405" s="5"/>
      <c r="M1405" s="80"/>
      <c r="N1405" s="5"/>
      <c r="O1405" s="80"/>
      <c r="P1405" s="5"/>
      <c r="Q1405" s="80"/>
      <c r="R1405" s="5"/>
      <c r="S1405" s="80"/>
      <c r="T1405" s="5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5"/>
      <c r="AE1405" s="80"/>
      <c r="AF1405" s="5"/>
      <c r="AG1405" s="80"/>
      <c r="AH1405" s="5"/>
      <c r="AI1405" s="80"/>
      <c r="AJ1405" s="5"/>
      <c r="AK1405" s="80"/>
      <c r="AL1405" s="5"/>
      <c r="AM1405" s="80"/>
      <c r="AN1405" s="5"/>
      <c r="AO1405" s="80"/>
      <c r="AP1405" s="80"/>
      <c r="AQ1405" s="5"/>
      <c r="AR1405" s="80"/>
      <c r="AS1405" s="5"/>
      <c r="AT1405" s="80"/>
      <c r="AU1405" s="5"/>
      <c r="AV1405" s="80"/>
      <c r="AW1405" s="5"/>
      <c r="AX1405" s="80"/>
      <c r="AY1405" s="5"/>
      <c r="AZ1405" s="80"/>
      <c r="BA1405" s="5"/>
      <c r="BB1405" s="80"/>
      <c r="BC1405" s="80"/>
      <c r="BD1405" s="80"/>
      <c r="BE1405" s="80"/>
      <c r="BF1405" s="80"/>
      <c r="BG1405" s="80"/>
      <c r="BH1405" s="80"/>
      <c r="BI1405" s="80"/>
      <c r="BJ1405" s="80"/>
      <c r="BK1405" s="80"/>
      <c r="BL1405" s="80"/>
      <c r="BM1405" s="80"/>
      <c r="BN1405" s="80"/>
      <c r="BO1405" s="80"/>
      <c r="BP1405" s="80"/>
      <c r="BQ1405" s="80"/>
      <c r="BR1405" s="80"/>
      <c r="BS1405" s="80"/>
      <c r="BT1405" s="80"/>
      <c r="BU1405" s="80"/>
      <c r="BV1405" s="80"/>
      <c r="BW1405" s="80"/>
      <c r="BX1405" s="80"/>
      <c r="BY1405" s="80"/>
      <c r="BZ1405" s="80"/>
      <c r="CE1405" s="5"/>
    </row>
    <row r="1406" spans="2:83" s="6" customFormat="1" x14ac:dyDescent="0.25">
      <c r="B1406" s="77"/>
      <c r="C1406" s="78"/>
      <c r="D1406" s="80"/>
      <c r="E1406" s="80"/>
      <c r="F1406" s="80"/>
      <c r="G1406" s="80"/>
      <c r="H1406" s="80"/>
      <c r="I1406" s="80"/>
      <c r="J1406" s="80"/>
      <c r="K1406" s="5"/>
      <c r="L1406" s="5"/>
      <c r="M1406" s="80"/>
      <c r="N1406" s="5"/>
      <c r="O1406" s="80"/>
      <c r="P1406" s="5"/>
      <c r="Q1406" s="80"/>
      <c r="R1406" s="5"/>
      <c r="S1406" s="80"/>
      <c r="T1406" s="5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5"/>
      <c r="AE1406" s="80"/>
      <c r="AF1406" s="5"/>
      <c r="AG1406" s="80"/>
      <c r="AH1406" s="5"/>
      <c r="AI1406" s="80"/>
      <c r="AJ1406" s="5"/>
      <c r="AK1406" s="80"/>
      <c r="AL1406" s="5"/>
      <c r="AM1406" s="80"/>
      <c r="AN1406" s="5"/>
      <c r="AO1406" s="80"/>
      <c r="AP1406" s="80"/>
      <c r="AQ1406" s="5"/>
      <c r="AR1406" s="80"/>
      <c r="AS1406" s="5"/>
      <c r="AT1406" s="80"/>
      <c r="AU1406" s="5"/>
      <c r="AV1406" s="80"/>
      <c r="AW1406" s="5"/>
      <c r="AX1406" s="80"/>
      <c r="AY1406" s="5"/>
      <c r="AZ1406" s="80"/>
      <c r="BA1406" s="5"/>
      <c r="BB1406" s="80"/>
      <c r="BC1406" s="80"/>
      <c r="BD1406" s="80"/>
      <c r="BE1406" s="80"/>
      <c r="BF1406" s="80"/>
      <c r="BG1406" s="80"/>
      <c r="BH1406" s="80"/>
      <c r="BI1406" s="80"/>
      <c r="BJ1406" s="80"/>
      <c r="BK1406" s="80"/>
      <c r="BL1406" s="80"/>
      <c r="BM1406" s="80"/>
      <c r="BN1406" s="80"/>
      <c r="BO1406" s="80"/>
      <c r="BP1406" s="80"/>
      <c r="BQ1406" s="80"/>
      <c r="BR1406" s="80"/>
      <c r="BS1406" s="80"/>
      <c r="BT1406" s="80"/>
      <c r="BU1406" s="80"/>
      <c r="BV1406" s="80"/>
      <c r="BW1406" s="80"/>
      <c r="BX1406" s="80"/>
      <c r="BY1406" s="80"/>
      <c r="BZ1406" s="80"/>
      <c r="CE1406" s="5"/>
    </row>
    <row r="1407" spans="2:83" s="6" customFormat="1" x14ac:dyDescent="0.25">
      <c r="B1407" s="77"/>
      <c r="C1407" s="78"/>
      <c r="D1407" s="80"/>
      <c r="E1407" s="80"/>
      <c r="F1407" s="80"/>
      <c r="G1407" s="80"/>
      <c r="H1407" s="80"/>
      <c r="I1407" s="80"/>
      <c r="J1407" s="80"/>
      <c r="K1407" s="5"/>
      <c r="L1407" s="5"/>
      <c r="M1407" s="80"/>
      <c r="N1407" s="5"/>
      <c r="O1407" s="80"/>
      <c r="P1407" s="5"/>
      <c r="Q1407" s="80"/>
      <c r="R1407" s="5"/>
      <c r="S1407" s="80"/>
      <c r="T1407" s="5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5"/>
      <c r="AE1407" s="80"/>
      <c r="AF1407" s="5"/>
      <c r="AG1407" s="80"/>
      <c r="AH1407" s="5"/>
      <c r="AI1407" s="80"/>
      <c r="AJ1407" s="5"/>
      <c r="AK1407" s="80"/>
      <c r="AL1407" s="5"/>
      <c r="AM1407" s="80"/>
      <c r="AN1407" s="5"/>
      <c r="AO1407" s="80"/>
      <c r="AP1407" s="80"/>
      <c r="AQ1407" s="5"/>
      <c r="AR1407" s="80"/>
      <c r="AS1407" s="5"/>
      <c r="AT1407" s="80"/>
      <c r="AU1407" s="5"/>
      <c r="AV1407" s="80"/>
      <c r="AW1407" s="5"/>
      <c r="AX1407" s="80"/>
      <c r="AY1407" s="5"/>
      <c r="AZ1407" s="80"/>
      <c r="BA1407" s="5"/>
      <c r="BB1407" s="80"/>
      <c r="BC1407" s="80"/>
      <c r="BD1407" s="80"/>
      <c r="BE1407" s="80"/>
      <c r="BF1407" s="80"/>
      <c r="BG1407" s="80"/>
      <c r="BH1407" s="80"/>
      <c r="BI1407" s="80"/>
      <c r="BJ1407" s="80"/>
      <c r="BK1407" s="80"/>
      <c r="BL1407" s="80"/>
      <c r="BM1407" s="80"/>
      <c r="BN1407" s="80"/>
      <c r="BO1407" s="80"/>
      <c r="BP1407" s="80"/>
      <c r="BQ1407" s="80"/>
      <c r="BR1407" s="80"/>
      <c r="BS1407" s="80"/>
      <c r="BT1407" s="80"/>
      <c r="BU1407" s="80"/>
      <c r="BV1407" s="80"/>
      <c r="BW1407" s="80"/>
      <c r="BX1407" s="80"/>
      <c r="BY1407" s="80"/>
      <c r="BZ1407" s="80"/>
      <c r="CE1407" s="5"/>
    </row>
    <row r="1408" spans="2:83" s="6" customFormat="1" x14ac:dyDescent="0.25">
      <c r="B1408" s="77"/>
      <c r="C1408" s="78"/>
      <c r="D1408" s="80"/>
      <c r="E1408" s="80"/>
      <c r="F1408" s="80"/>
      <c r="G1408" s="80"/>
      <c r="H1408" s="80"/>
      <c r="I1408" s="80"/>
      <c r="J1408" s="80"/>
      <c r="K1408" s="5"/>
      <c r="L1408" s="5"/>
      <c r="M1408" s="80"/>
      <c r="N1408" s="5"/>
      <c r="O1408" s="80"/>
      <c r="P1408" s="5"/>
      <c r="Q1408" s="80"/>
      <c r="R1408" s="5"/>
      <c r="S1408" s="80"/>
      <c r="T1408" s="5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5"/>
      <c r="AE1408" s="80"/>
      <c r="AF1408" s="5"/>
      <c r="AG1408" s="80"/>
      <c r="AH1408" s="5"/>
      <c r="AI1408" s="80"/>
      <c r="AJ1408" s="5"/>
      <c r="AK1408" s="80"/>
      <c r="AL1408" s="5"/>
      <c r="AM1408" s="80"/>
      <c r="AN1408" s="5"/>
      <c r="AO1408" s="80"/>
      <c r="AP1408" s="80"/>
      <c r="AQ1408" s="5"/>
      <c r="AR1408" s="80"/>
      <c r="AS1408" s="5"/>
      <c r="AT1408" s="80"/>
      <c r="AU1408" s="5"/>
      <c r="AV1408" s="80"/>
      <c r="AW1408" s="5"/>
      <c r="AX1408" s="80"/>
      <c r="AY1408" s="5"/>
      <c r="AZ1408" s="80"/>
      <c r="BA1408" s="5"/>
      <c r="BB1408" s="80"/>
      <c r="BC1408" s="80"/>
      <c r="BD1408" s="80"/>
      <c r="BE1408" s="80"/>
      <c r="BF1408" s="80"/>
      <c r="BG1408" s="80"/>
      <c r="BH1408" s="80"/>
      <c r="BI1408" s="80"/>
      <c r="BJ1408" s="80"/>
      <c r="BK1408" s="80"/>
      <c r="BL1408" s="80"/>
      <c r="BM1408" s="80"/>
      <c r="BN1408" s="80"/>
      <c r="BO1408" s="80"/>
      <c r="BP1408" s="80"/>
      <c r="BQ1408" s="80"/>
      <c r="BR1408" s="80"/>
      <c r="BS1408" s="80"/>
      <c r="BT1408" s="80"/>
      <c r="BU1408" s="80"/>
      <c r="BV1408" s="80"/>
      <c r="BW1408" s="80"/>
      <c r="BX1408" s="80"/>
      <c r="BY1408" s="80"/>
      <c r="BZ1408" s="80"/>
      <c r="CE1408" s="5"/>
    </row>
    <row r="1409" spans="2:83" s="6" customFormat="1" x14ac:dyDescent="0.25">
      <c r="B1409" s="77"/>
      <c r="C1409" s="78"/>
      <c r="D1409" s="80"/>
      <c r="E1409" s="80"/>
      <c r="F1409" s="80"/>
      <c r="G1409" s="80"/>
      <c r="H1409" s="80"/>
      <c r="I1409" s="80"/>
      <c r="J1409" s="80"/>
      <c r="K1409" s="5"/>
      <c r="L1409" s="5"/>
      <c r="M1409" s="80"/>
      <c r="N1409" s="5"/>
      <c r="O1409" s="80"/>
      <c r="P1409" s="5"/>
      <c r="Q1409" s="80"/>
      <c r="R1409" s="5"/>
      <c r="S1409" s="80"/>
      <c r="T1409" s="5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5"/>
      <c r="AE1409" s="80"/>
      <c r="AF1409" s="5"/>
      <c r="AG1409" s="80"/>
      <c r="AH1409" s="5"/>
      <c r="AI1409" s="80"/>
      <c r="AJ1409" s="5"/>
      <c r="AK1409" s="80"/>
      <c r="AL1409" s="5"/>
      <c r="AM1409" s="80"/>
      <c r="AN1409" s="5"/>
      <c r="AO1409" s="80"/>
      <c r="AP1409" s="80"/>
      <c r="AQ1409" s="5"/>
      <c r="AR1409" s="80"/>
      <c r="AS1409" s="5"/>
      <c r="AT1409" s="80"/>
      <c r="AU1409" s="5"/>
      <c r="AV1409" s="80"/>
      <c r="AW1409" s="5"/>
      <c r="AX1409" s="80"/>
      <c r="AY1409" s="5"/>
      <c r="AZ1409" s="80"/>
      <c r="BA1409" s="5"/>
      <c r="BB1409" s="80"/>
      <c r="BC1409" s="80"/>
      <c r="BD1409" s="80"/>
      <c r="BE1409" s="80"/>
      <c r="BF1409" s="80"/>
      <c r="BG1409" s="80"/>
      <c r="BH1409" s="80"/>
      <c r="BI1409" s="80"/>
      <c r="BJ1409" s="80"/>
      <c r="BK1409" s="80"/>
      <c r="BL1409" s="80"/>
      <c r="BM1409" s="80"/>
      <c r="BN1409" s="80"/>
      <c r="BO1409" s="80"/>
      <c r="BP1409" s="80"/>
      <c r="BQ1409" s="80"/>
      <c r="BR1409" s="80"/>
      <c r="BS1409" s="80"/>
      <c r="BT1409" s="80"/>
      <c r="BU1409" s="80"/>
      <c r="BV1409" s="80"/>
      <c r="BW1409" s="80"/>
      <c r="BX1409" s="80"/>
      <c r="BY1409" s="80"/>
      <c r="BZ1409" s="80"/>
      <c r="CE1409" s="5"/>
    </row>
    <row r="1410" spans="2:83" s="6" customFormat="1" x14ac:dyDescent="0.25">
      <c r="B1410" s="77"/>
      <c r="C1410" s="78"/>
      <c r="D1410" s="80"/>
      <c r="E1410" s="80"/>
      <c r="F1410" s="80"/>
      <c r="G1410" s="80"/>
      <c r="H1410" s="80"/>
      <c r="I1410" s="80"/>
      <c r="J1410" s="80"/>
      <c r="K1410" s="5"/>
      <c r="L1410" s="5"/>
      <c r="M1410" s="80"/>
      <c r="N1410" s="5"/>
      <c r="O1410" s="80"/>
      <c r="P1410" s="5"/>
      <c r="Q1410" s="80"/>
      <c r="R1410" s="5"/>
      <c r="S1410" s="80"/>
      <c r="T1410" s="5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5"/>
      <c r="AE1410" s="80"/>
      <c r="AF1410" s="5"/>
      <c r="AG1410" s="80"/>
      <c r="AH1410" s="5"/>
      <c r="AI1410" s="80"/>
      <c r="AJ1410" s="5"/>
      <c r="AK1410" s="80"/>
      <c r="AL1410" s="5"/>
      <c r="AM1410" s="80"/>
      <c r="AN1410" s="5"/>
      <c r="AO1410" s="80"/>
      <c r="AP1410" s="80"/>
      <c r="AQ1410" s="5"/>
      <c r="AR1410" s="80"/>
      <c r="AS1410" s="5"/>
      <c r="AT1410" s="80"/>
      <c r="AU1410" s="5"/>
      <c r="AV1410" s="80"/>
      <c r="AW1410" s="5"/>
      <c r="AX1410" s="80"/>
      <c r="AY1410" s="5"/>
      <c r="AZ1410" s="80"/>
      <c r="BA1410" s="5"/>
      <c r="BB1410" s="80"/>
      <c r="BC1410" s="80"/>
      <c r="BD1410" s="80"/>
      <c r="BE1410" s="80"/>
      <c r="BF1410" s="80"/>
      <c r="BG1410" s="80"/>
      <c r="BH1410" s="80"/>
      <c r="BI1410" s="80"/>
      <c r="BJ1410" s="80"/>
      <c r="BK1410" s="80"/>
      <c r="BL1410" s="80"/>
      <c r="BM1410" s="80"/>
      <c r="BN1410" s="80"/>
      <c r="BO1410" s="80"/>
      <c r="BP1410" s="80"/>
      <c r="BQ1410" s="80"/>
      <c r="BR1410" s="80"/>
      <c r="BS1410" s="80"/>
      <c r="BT1410" s="80"/>
      <c r="BU1410" s="80"/>
      <c r="BV1410" s="80"/>
      <c r="BW1410" s="80"/>
      <c r="BX1410" s="80"/>
      <c r="BY1410" s="80"/>
      <c r="BZ1410" s="80"/>
      <c r="CE1410" s="5"/>
    </row>
    <row r="1411" spans="2:83" s="6" customFormat="1" x14ac:dyDescent="0.25">
      <c r="B1411" s="77"/>
      <c r="C1411" s="78"/>
      <c r="D1411" s="80"/>
      <c r="E1411" s="80"/>
      <c r="F1411" s="80"/>
      <c r="G1411" s="80"/>
      <c r="H1411" s="80"/>
      <c r="I1411" s="80"/>
      <c r="J1411" s="80"/>
      <c r="K1411" s="5"/>
      <c r="L1411" s="5"/>
      <c r="M1411" s="80"/>
      <c r="N1411" s="5"/>
      <c r="O1411" s="80"/>
      <c r="P1411" s="5"/>
      <c r="Q1411" s="80"/>
      <c r="R1411" s="5"/>
      <c r="S1411" s="80"/>
      <c r="T1411" s="5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5"/>
      <c r="AE1411" s="80"/>
      <c r="AF1411" s="5"/>
      <c r="AG1411" s="80"/>
      <c r="AH1411" s="5"/>
      <c r="AI1411" s="80"/>
      <c r="AJ1411" s="5"/>
      <c r="AK1411" s="80"/>
      <c r="AL1411" s="5"/>
      <c r="AM1411" s="80"/>
      <c r="AN1411" s="5"/>
      <c r="AO1411" s="80"/>
      <c r="AP1411" s="80"/>
      <c r="AQ1411" s="5"/>
      <c r="AR1411" s="80"/>
      <c r="AS1411" s="5"/>
      <c r="AT1411" s="80"/>
      <c r="AU1411" s="5"/>
      <c r="AV1411" s="80"/>
      <c r="AW1411" s="5"/>
      <c r="AX1411" s="80"/>
      <c r="AY1411" s="5"/>
      <c r="AZ1411" s="80"/>
      <c r="BA1411" s="5"/>
      <c r="BB1411" s="80"/>
      <c r="BC1411" s="80"/>
      <c r="BD1411" s="80"/>
      <c r="BE1411" s="80"/>
      <c r="BF1411" s="80"/>
      <c r="BG1411" s="80"/>
      <c r="BH1411" s="80"/>
      <c r="BI1411" s="80"/>
      <c r="BJ1411" s="80"/>
      <c r="BK1411" s="80"/>
      <c r="BL1411" s="80"/>
      <c r="BM1411" s="80"/>
      <c r="BN1411" s="80"/>
      <c r="BO1411" s="80"/>
      <c r="BP1411" s="80"/>
      <c r="BQ1411" s="80"/>
      <c r="BR1411" s="80"/>
      <c r="BS1411" s="80"/>
      <c r="BT1411" s="80"/>
      <c r="BU1411" s="80"/>
      <c r="BV1411" s="80"/>
      <c r="BW1411" s="80"/>
      <c r="BX1411" s="80"/>
      <c r="BY1411" s="80"/>
      <c r="BZ1411" s="80"/>
      <c r="CE1411" s="5"/>
    </row>
    <row r="1412" spans="2:83" s="6" customFormat="1" x14ac:dyDescent="0.25">
      <c r="B1412" s="77"/>
      <c r="C1412" s="78"/>
      <c r="D1412" s="80"/>
      <c r="E1412" s="80"/>
      <c r="F1412" s="80"/>
      <c r="G1412" s="80"/>
      <c r="H1412" s="80"/>
      <c r="I1412" s="80"/>
      <c r="J1412" s="80"/>
      <c r="K1412" s="5"/>
      <c r="L1412" s="5"/>
      <c r="M1412" s="80"/>
      <c r="N1412" s="5"/>
      <c r="O1412" s="80"/>
      <c r="P1412" s="5"/>
      <c r="Q1412" s="80"/>
      <c r="R1412" s="5"/>
      <c r="S1412" s="80"/>
      <c r="T1412" s="5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5"/>
      <c r="AE1412" s="80"/>
      <c r="AF1412" s="5"/>
      <c r="AG1412" s="80"/>
      <c r="AH1412" s="5"/>
      <c r="AI1412" s="80"/>
      <c r="AJ1412" s="5"/>
      <c r="AK1412" s="80"/>
      <c r="AL1412" s="5"/>
      <c r="AM1412" s="80"/>
      <c r="AN1412" s="5"/>
      <c r="AO1412" s="80"/>
      <c r="AP1412" s="80"/>
      <c r="AQ1412" s="5"/>
      <c r="AR1412" s="80"/>
      <c r="AS1412" s="5"/>
      <c r="AT1412" s="80"/>
      <c r="AU1412" s="5"/>
      <c r="AV1412" s="80"/>
      <c r="AW1412" s="5"/>
      <c r="AX1412" s="80"/>
      <c r="AY1412" s="5"/>
      <c r="AZ1412" s="80"/>
      <c r="BA1412" s="5"/>
      <c r="BB1412" s="80"/>
      <c r="BC1412" s="80"/>
      <c r="BD1412" s="80"/>
      <c r="BE1412" s="80"/>
      <c r="BF1412" s="80"/>
      <c r="BG1412" s="80"/>
      <c r="BH1412" s="80"/>
      <c r="BI1412" s="80"/>
      <c r="BJ1412" s="80"/>
      <c r="BK1412" s="80"/>
      <c r="BL1412" s="80"/>
      <c r="BM1412" s="80"/>
      <c r="BN1412" s="80"/>
      <c r="BO1412" s="80"/>
      <c r="BP1412" s="80"/>
      <c r="BQ1412" s="80"/>
      <c r="BR1412" s="80"/>
      <c r="BS1412" s="80"/>
      <c r="BT1412" s="80"/>
      <c r="BU1412" s="80"/>
      <c r="BV1412" s="80"/>
      <c r="BW1412" s="80"/>
      <c r="BX1412" s="80"/>
      <c r="BY1412" s="80"/>
      <c r="BZ1412" s="80"/>
      <c r="CE1412" s="5"/>
    </row>
    <row r="1413" spans="2:83" s="6" customFormat="1" x14ac:dyDescent="0.25">
      <c r="B1413" s="77"/>
      <c r="C1413" s="78"/>
      <c r="D1413" s="80"/>
      <c r="E1413" s="80"/>
      <c r="F1413" s="80"/>
      <c r="G1413" s="80"/>
      <c r="H1413" s="80"/>
      <c r="I1413" s="80"/>
      <c r="J1413" s="80"/>
      <c r="K1413" s="5"/>
      <c r="L1413" s="5"/>
      <c r="M1413" s="80"/>
      <c r="N1413" s="5"/>
      <c r="O1413" s="80"/>
      <c r="P1413" s="5"/>
      <c r="Q1413" s="80"/>
      <c r="R1413" s="5"/>
      <c r="S1413" s="80"/>
      <c r="T1413" s="5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5"/>
      <c r="AE1413" s="80"/>
      <c r="AF1413" s="5"/>
      <c r="AG1413" s="80"/>
      <c r="AH1413" s="5"/>
      <c r="AI1413" s="80"/>
      <c r="AJ1413" s="5"/>
      <c r="AK1413" s="80"/>
      <c r="AL1413" s="5"/>
      <c r="AM1413" s="80"/>
      <c r="AN1413" s="5"/>
      <c r="AO1413" s="80"/>
      <c r="AP1413" s="80"/>
      <c r="AQ1413" s="5"/>
      <c r="AR1413" s="80"/>
      <c r="AS1413" s="5"/>
      <c r="AT1413" s="80"/>
      <c r="AU1413" s="5"/>
      <c r="AV1413" s="80"/>
      <c r="AW1413" s="5"/>
      <c r="AX1413" s="80"/>
      <c r="AY1413" s="5"/>
      <c r="AZ1413" s="80"/>
      <c r="BA1413" s="5"/>
      <c r="BB1413" s="80"/>
      <c r="BC1413" s="80"/>
      <c r="BD1413" s="80"/>
      <c r="BE1413" s="80"/>
      <c r="BF1413" s="80"/>
      <c r="BG1413" s="80"/>
      <c r="BH1413" s="80"/>
      <c r="BI1413" s="80"/>
      <c r="BJ1413" s="80"/>
      <c r="BK1413" s="80"/>
      <c r="BL1413" s="80"/>
      <c r="BM1413" s="80"/>
      <c r="BN1413" s="80"/>
      <c r="BO1413" s="80"/>
      <c r="BP1413" s="80"/>
      <c r="BQ1413" s="80"/>
      <c r="BR1413" s="80"/>
      <c r="BS1413" s="80"/>
      <c r="BT1413" s="80"/>
      <c r="BU1413" s="80"/>
      <c r="BV1413" s="80"/>
      <c r="BW1413" s="80"/>
      <c r="BX1413" s="80"/>
      <c r="BY1413" s="80"/>
      <c r="BZ1413" s="80"/>
      <c r="CE1413" s="5"/>
    </row>
    <row r="1414" spans="2:83" s="6" customFormat="1" x14ac:dyDescent="0.25">
      <c r="B1414" s="77"/>
      <c r="C1414" s="78"/>
      <c r="D1414" s="80"/>
      <c r="E1414" s="80"/>
      <c r="F1414" s="80"/>
      <c r="G1414" s="80"/>
      <c r="H1414" s="80"/>
      <c r="I1414" s="80"/>
      <c r="J1414" s="80"/>
      <c r="K1414" s="5"/>
      <c r="L1414" s="5"/>
      <c r="M1414" s="80"/>
      <c r="N1414" s="5"/>
      <c r="O1414" s="80"/>
      <c r="P1414" s="5"/>
      <c r="Q1414" s="80"/>
      <c r="R1414" s="5"/>
      <c r="S1414" s="80"/>
      <c r="T1414" s="5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5"/>
      <c r="AE1414" s="80"/>
      <c r="AF1414" s="5"/>
      <c r="AG1414" s="80"/>
      <c r="AH1414" s="5"/>
      <c r="AI1414" s="80"/>
      <c r="AJ1414" s="5"/>
      <c r="AK1414" s="80"/>
      <c r="AL1414" s="5"/>
      <c r="AM1414" s="80"/>
      <c r="AN1414" s="5"/>
      <c r="AO1414" s="80"/>
      <c r="AP1414" s="80"/>
      <c r="AQ1414" s="5"/>
      <c r="AR1414" s="80"/>
      <c r="AS1414" s="5"/>
      <c r="AT1414" s="80"/>
      <c r="AU1414" s="5"/>
      <c r="AV1414" s="80"/>
      <c r="AW1414" s="5"/>
      <c r="AX1414" s="80"/>
      <c r="AY1414" s="5"/>
      <c r="AZ1414" s="80"/>
      <c r="BA1414" s="5"/>
      <c r="BB1414" s="80"/>
      <c r="BC1414" s="80"/>
      <c r="BD1414" s="80"/>
      <c r="BE1414" s="80"/>
      <c r="BF1414" s="80"/>
      <c r="BG1414" s="80"/>
      <c r="BH1414" s="80"/>
      <c r="BI1414" s="80"/>
      <c r="BJ1414" s="80"/>
      <c r="BK1414" s="80"/>
      <c r="BL1414" s="80"/>
      <c r="BM1414" s="80"/>
      <c r="BN1414" s="80"/>
      <c r="BO1414" s="80"/>
      <c r="BP1414" s="80"/>
      <c r="BQ1414" s="80"/>
      <c r="BR1414" s="80"/>
      <c r="BS1414" s="80"/>
      <c r="BT1414" s="80"/>
      <c r="BU1414" s="80"/>
      <c r="BV1414" s="80"/>
      <c r="BW1414" s="80"/>
      <c r="BX1414" s="80"/>
      <c r="BY1414" s="80"/>
      <c r="BZ1414" s="80"/>
      <c r="CE1414" s="5"/>
    </row>
    <row r="1415" spans="2:83" s="6" customFormat="1" x14ac:dyDescent="0.25">
      <c r="B1415" s="77"/>
      <c r="C1415" s="78"/>
      <c r="D1415" s="80"/>
      <c r="E1415" s="80"/>
      <c r="F1415" s="80"/>
      <c r="G1415" s="80"/>
      <c r="H1415" s="80"/>
      <c r="I1415" s="80"/>
      <c r="J1415" s="80"/>
      <c r="K1415" s="5"/>
      <c r="L1415" s="5"/>
      <c r="M1415" s="80"/>
      <c r="N1415" s="5"/>
      <c r="O1415" s="80"/>
      <c r="P1415" s="5"/>
      <c r="Q1415" s="80"/>
      <c r="R1415" s="5"/>
      <c r="S1415" s="80"/>
      <c r="T1415" s="5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5"/>
      <c r="AE1415" s="80"/>
      <c r="AF1415" s="5"/>
      <c r="AG1415" s="80"/>
      <c r="AH1415" s="5"/>
      <c r="AI1415" s="80"/>
      <c r="AJ1415" s="5"/>
      <c r="AK1415" s="80"/>
      <c r="AL1415" s="5"/>
      <c r="AM1415" s="80"/>
      <c r="AN1415" s="5"/>
      <c r="AO1415" s="80"/>
      <c r="AP1415" s="80"/>
      <c r="AQ1415" s="5"/>
      <c r="AR1415" s="80"/>
      <c r="AS1415" s="5"/>
      <c r="AT1415" s="80"/>
      <c r="AU1415" s="5"/>
      <c r="AV1415" s="80"/>
      <c r="AW1415" s="5"/>
      <c r="AX1415" s="80"/>
      <c r="AY1415" s="5"/>
      <c r="AZ1415" s="80"/>
      <c r="BA1415" s="5"/>
      <c r="BB1415" s="80"/>
      <c r="BC1415" s="80"/>
      <c r="BD1415" s="80"/>
      <c r="BE1415" s="80"/>
      <c r="BF1415" s="80"/>
      <c r="BG1415" s="80"/>
      <c r="BH1415" s="80"/>
      <c r="BI1415" s="80"/>
      <c r="BJ1415" s="80"/>
      <c r="BK1415" s="80"/>
      <c r="BL1415" s="80"/>
      <c r="BM1415" s="80"/>
      <c r="BN1415" s="80"/>
      <c r="BO1415" s="80"/>
      <c r="BP1415" s="80"/>
      <c r="BQ1415" s="80"/>
      <c r="BR1415" s="80"/>
      <c r="BS1415" s="80"/>
      <c r="BT1415" s="80"/>
      <c r="BU1415" s="80"/>
      <c r="BV1415" s="80"/>
      <c r="BW1415" s="80"/>
      <c r="BX1415" s="80"/>
      <c r="BY1415" s="80"/>
      <c r="BZ1415" s="80"/>
      <c r="CE1415" s="5"/>
    </row>
    <row r="1416" spans="2:83" s="6" customFormat="1" x14ac:dyDescent="0.25">
      <c r="B1416" s="77"/>
      <c r="C1416" s="78"/>
      <c r="D1416" s="80"/>
      <c r="E1416" s="80"/>
      <c r="F1416" s="80"/>
      <c r="G1416" s="80"/>
      <c r="H1416" s="80"/>
      <c r="I1416" s="80"/>
      <c r="J1416" s="80"/>
      <c r="K1416" s="5"/>
      <c r="L1416" s="5"/>
      <c r="M1416" s="80"/>
      <c r="N1416" s="5"/>
      <c r="O1416" s="80"/>
      <c r="P1416" s="5"/>
      <c r="Q1416" s="80"/>
      <c r="R1416" s="5"/>
      <c r="S1416" s="80"/>
      <c r="T1416" s="5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5"/>
      <c r="AE1416" s="80"/>
      <c r="AF1416" s="5"/>
      <c r="AG1416" s="80"/>
      <c r="AH1416" s="5"/>
      <c r="AI1416" s="80"/>
      <c r="AJ1416" s="5"/>
      <c r="AK1416" s="80"/>
      <c r="AL1416" s="5"/>
      <c r="AM1416" s="80"/>
      <c r="AN1416" s="5"/>
      <c r="AO1416" s="80"/>
      <c r="AP1416" s="80"/>
      <c r="AQ1416" s="5"/>
      <c r="AR1416" s="80"/>
      <c r="AS1416" s="5"/>
      <c r="AT1416" s="80"/>
      <c r="AU1416" s="5"/>
      <c r="AV1416" s="80"/>
      <c r="AW1416" s="5"/>
      <c r="AX1416" s="80"/>
      <c r="AY1416" s="5"/>
      <c r="AZ1416" s="80"/>
      <c r="BA1416" s="5"/>
      <c r="BB1416" s="80"/>
      <c r="BC1416" s="80"/>
      <c r="BD1416" s="80"/>
      <c r="BE1416" s="80"/>
      <c r="BF1416" s="80"/>
      <c r="BG1416" s="80"/>
      <c r="BH1416" s="80"/>
      <c r="BI1416" s="80"/>
      <c r="BJ1416" s="80"/>
      <c r="BK1416" s="80"/>
      <c r="BL1416" s="80"/>
      <c r="BM1416" s="80"/>
      <c r="BN1416" s="80"/>
      <c r="BO1416" s="80"/>
      <c r="BP1416" s="80"/>
      <c r="BQ1416" s="80"/>
      <c r="BR1416" s="80"/>
      <c r="BS1416" s="80"/>
      <c r="BT1416" s="80"/>
      <c r="BU1416" s="80"/>
      <c r="BV1416" s="80"/>
      <c r="BW1416" s="80"/>
      <c r="BX1416" s="80"/>
      <c r="BY1416" s="80"/>
      <c r="BZ1416" s="80"/>
      <c r="CE1416" s="5"/>
    </row>
    <row r="1417" spans="2:83" s="6" customFormat="1" x14ac:dyDescent="0.25">
      <c r="B1417" s="77"/>
      <c r="C1417" s="78"/>
      <c r="D1417" s="80"/>
      <c r="E1417" s="80"/>
      <c r="F1417" s="80"/>
      <c r="G1417" s="80"/>
      <c r="H1417" s="80"/>
      <c r="I1417" s="80"/>
      <c r="J1417" s="80"/>
      <c r="K1417" s="5"/>
      <c r="L1417" s="5"/>
      <c r="M1417" s="80"/>
      <c r="N1417" s="5"/>
      <c r="O1417" s="80"/>
      <c r="P1417" s="5"/>
      <c r="Q1417" s="80"/>
      <c r="R1417" s="5"/>
      <c r="S1417" s="80"/>
      <c r="T1417" s="5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5"/>
      <c r="AE1417" s="80"/>
      <c r="AF1417" s="5"/>
      <c r="AG1417" s="80"/>
      <c r="AH1417" s="5"/>
      <c r="AI1417" s="80"/>
      <c r="AJ1417" s="5"/>
      <c r="AK1417" s="80"/>
      <c r="AL1417" s="5"/>
      <c r="AM1417" s="80"/>
      <c r="AN1417" s="5"/>
      <c r="AO1417" s="80"/>
      <c r="AP1417" s="80"/>
      <c r="AQ1417" s="5"/>
      <c r="AR1417" s="80"/>
      <c r="AS1417" s="5"/>
      <c r="AT1417" s="80"/>
      <c r="AU1417" s="5"/>
      <c r="AV1417" s="80"/>
      <c r="AW1417" s="5"/>
      <c r="AX1417" s="80"/>
      <c r="AY1417" s="5"/>
      <c r="AZ1417" s="80"/>
      <c r="BA1417" s="5"/>
      <c r="BB1417" s="80"/>
      <c r="BC1417" s="80"/>
      <c r="BD1417" s="80"/>
      <c r="BE1417" s="80"/>
      <c r="BF1417" s="80"/>
      <c r="BG1417" s="80"/>
      <c r="BH1417" s="80"/>
      <c r="BI1417" s="80"/>
      <c r="BJ1417" s="80"/>
      <c r="BK1417" s="80"/>
      <c r="BL1417" s="80"/>
      <c r="BM1417" s="80"/>
      <c r="BN1417" s="80"/>
      <c r="BO1417" s="80"/>
      <c r="BP1417" s="80"/>
      <c r="BQ1417" s="80"/>
      <c r="BR1417" s="80"/>
      <c r="BS1417" s="80"/>
      <c r="BT1417" s="80"/>
      <c r="BU1417" s="80"/>
      <c r="BV1417" s="80"/>
      <c r="BW1417" s="80"/>
      <c r="BX1417" s="80"/>
      <c r="BY1417" s="80"/>
      <c r="BZ1417" s="80"/>
      <c r="CE1417" s="5"/>
    </row>
    <row r="1418" spans="2:83" s="6" customFormat="1" x14ac:dyDescent="0.25">
      <c r="B1418" s="77"/>
      <c r="C1418" s="78"/>
      <c r="D1418" s="80"/>
      <c r="E1418" s="80"/>
      <c r="F1418" s="80"/>
      <c r="G1418" s="80"/>
      <c r="H1418" s="80"/>
      <c r="I1418" s="80"/>
      <c r="J1418" s="80"/>
      <c r="K1418" s="5"/>
      <c r="L1418" s="5"/>
      <c r="M1418" s="80"/>
      <c r="N1418" s="5"/>
      <c r="O1418" s="80"/>
      <c r="P1418" s="5"/>
      <c r="Q1418" s="80"/>
      <c r="R1418" s="5"/>
      <c r="S1418" s="80"/>
      <c r="T1418" s="5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5"/>
      <c r="AE1418" s="80"/>
      <c r="AF1418" s="5"/>
      <c r="AG1418" s="80"/>
      <c r="AH1418" s="5"/>
      <c r="AI1418" s="80"/>
      <c r="AJ1418" s="5"/>
      <c r="AK1418" s="80"/>
      <c r="AL1418" s="5"/>
      <c r="AM1418" s="80"/>
      <c r="AN1418" s="5"/>
      <c r="AO1418" s="80"/>
      <c r="AP1418" s="80"/>
      <c r="AQ1418" s="5"/>
      <c r="AR1418" s="80"/>
      <c r="AS1418" s="5"/>
      <c r="AT1418" s="80"/>
      <c r="AU1418" s="5"/>
      <c r="AV1418" s="80"/>
      <c r="AW1418" s="5"/>
      <c r="AX1418" s="80"/>
      <c r="AY1418" s="5"/>
      <c r="AZ1418" s="80"/>
      <c r="BA1418" s="5"/>
      <c r="BB1418" s="80"/>
      <c r="BC1418" s="80"/>
      <c r="BD1418" s="80"/>
      <c r="BE1418" s="80"/>
      <c r="BF1418" s="80"/>
      <c r="BG1418" s="80"/>
      <c r="BH1418" s="80"/>
      <c r="BI1418" s="80"/>
      <c r="BJ1418" s="80"/>
      <c r="BK1418" s="80"/>
      <c r="BL1418" s="80"/>
      <c r="BM1418" s="80"/>
      <c r="BN1418" s="80"/>
      <c r="BO1418" s="80"/>
      <c r="BP1418" s="80"/>
      <c r="BQ1418" s="80"/>
      <c r="BR1418" s="80"/>
      <c r="BS1418" s="80"/>
      <c r="BT1418" s="80"/>
      <c r="BU1418" s="80"/>
      <c r="BV1418" s="80"/>
      <c r="BW1418" s="80"/>
      <c r="BX1418" s="80"/>
      <c r="BY1418" s="80"/>
      <c r="BZ1418" s="80"/>
      <c r="CE1418" s="5"/>
    </row>
    <row r="1419" spans="2:83" s="6" customFormat="1" x14ac:dyDescent="0.25">
      <c r="B1419" s="77"/>
      <c r="C1419" s="78"/>
      <c r="D1419" s="80"/>
      <c r="E1419" s="80"/>
      <c r="F1419" s="80"/>
      <c r="G1419" s="80"/>
      <c r="H1419" s="80"/>
      <c r="I1419" s="80"/>
      <c r="J1419" s="80"/>
      <c r="K1419" s="5"/>
      <c r="L1419" s="5"/>
      <c r="M1419" s="80"/>
      <c r="N1419" s="5"/>
      <c r="O1419" s="80"/>
      <c r="P1419" s="5"/>
      <c r="Q1419" s="80"/>
      <c r="R1419" s="5"/>
      <c r="S1419" s="80"/>
      <c r="T1419" s="5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5"/>
      <c r="AE1419" s="80"/>
      <c r="AF1419" s="5"/>
      <c r="AG1419" s="80"/>
      <c r="AH1419" s="5"/>
      <c r="AI1419" s="80"/>
      <c r="AJ1419" s="5"/>
      <c r="AK1419" s="80"/>
      <c r="AL1419" s="5"/>
      <c r="AM1419" s="80"/>
      <c r="AN1419" s="5"/>
      <c r="AO1419" s="80"/>
      <c r="AP1419" s="80"/>
      <c r="AQ1419" s="5"/>
      <c r="AR1419" s="80"/>
      <c r="AS1419" s="5"/>
      <c r="AT1419" s="80"/>
      <c r="AU1419" s="5"/>
      <c r="AV1419" s="80"/>
      <c r="AW1419" s="5"/>
      <c r="AX1419" s="80"/>
      <c r="AY1419" s="5"/>
      <c r="AZ1419" s="80"/>
      <c r="BA1419" s="5"/>
      <c r="BB1419" s="80"/>
      <c r="BC1419" s="80"/>
      <c r="BD1419" s="80"/>
      <c r="BE1419" s="80"/>
      <c r="BF1419" s="80"/>
      <c r="BG1419" s="80"/>
      <c r="BH1419" s="80"/>
      <c r="BI1419" s="80"/>
      <c r="BJ1419" s="80"/>
      <c r="BK1419" s="80"/>
      <c r="BL1419" s="80"/>
      <c r="BM1419" s="80"/>
      <c r="BN1419" s="80"/>
      <c r="BO1419" s="80"/>
      <c r="BP1419" s="80"/>
      <c r="BQ1419" s="80"/>
      <c r="BR1419" s="80"/>
      <c r="BS1419" s="80"/>
      <c r="BT1419" s="80"/>
      <c r="BU1419" s="80"/>
      <c r="BV1419" s="80"/>
      <c r="BW1419" s="80"/>
      <c r="BX1419" s="80"/>
      <c r="BY1419" s="80"/>
      <c r="BZ1419" s="80"/>
      <c r="CE1419" s="5"/>
    </row>
    <row r="1420" spans="2:83" s="6" customFormat="1" x14ac:dyDescent="0.25">
      <c r="B1420" s="77"/>
      <c r="C1420" s="78"/>
      <c r="D1420" s="80"/>
      <c r="E1420" s="80"/>
      <c r="F1420" s="80"/>
      <c r="G1420" s="80"/>
      <c r="H1420" s="80"/>
      <c r="I1420" s="80"/>
      <c r="J1420" s="80"/>
      <c r="K1420" s="5"/>
      <c r="L1420" s="5"/>
      <c r="M1420" s="80"/>
      <c r="N1420" s="5"/>
      <c r="O1420" s="80"/>
      <c r="P1420" s="5"/>
      <c r="Q1420" s="80"/>
      <c r="R1420" s="5"/>
      <c r="S1420" s="80"/>
      <c r="T1420" s="5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5"/>
      <c r="AE1420" s="80"/>
      <c r="AF1420" s="5"/>
      <c r="AG1420" s="80"/>
      <c r="AH1420" s="5"/>
      <c r="AI1420" s="80"/>
      <c r="AJ1420" s="5"/>
      <c r="AK1420" s="80"/>
      <c r="AL1420" s="5"/>
      <c r="AM1420" s="80"/>
      <c r="AN1420" s="5"/>
      <c r="AO1420" s="80"/>
      <c r="AP1420" s="80"/>
      <c r="AQ1420" s="5"/>
      <c r="AR1420" s="80"/>
      <c r="AS1420" s="5"/>
      <c r="AT1420" s="80"/>
      <c r="AU1420" s="5"/>
      <c r="AV1420" s="80"/>
      <c r="AW1420" s="5"/>
      <c r="AX1420" s="80"/>
      <c r="AY1420" s="5"/>
      <c r="AZ1420" s="80"/>
      <c r="BA1420" s="5"/>
      <c r="BB1420" s="80"/>
      <c r="BC1420" s="80"/>
      <c r="BD1420" s="80"/>
      <c r="BE1420" s="80"/>
      <c r="BF1420" s="80"/>
      <c r="BG1420" s="80"/>
      <c r="BH1420" s="80"/>
      <c r="BI1420" s="80"/>
      <c r="BJ1420" s="80"/>
      <c r="BK1420" s="80"/>
      <c r="BL1420" s="80"/>
      <c r="BM1420" s="80"/>
      <c r="BN1420" s="80"/>
      <c r="BO1420" s="80"/>
      <c r="BP1420" s="80"/>
      <c r="BQ1420" s="80"/>
      <c r="BR1420" s="80"/>
      <c r="BS1420" s="80"/>
      <c r="BT1420" s="80"/>
      <c r="BU1420" s="80"/>
      <c r="BV1420" s="80"/>
      <c r="BW1420" s="80"/>
      <c r="BX1420" s="80"/>
      <c r="BY1420" s="80"/>
      <c r="BZ1420" s="80"/>
      <c r="CE1420" s="5"/>
    </row>
    <row r="1421" spans="2:83" s="6" customFormat="1" x14ac:dyDescent="0.25">
      <c r="B1421" s="77"/>
      <c r="C1421" s="78"/>
      <c r="D1421" s="80"/>
      <c r="E1421" s="80"/>
      <c r="F1421" s="80"/>
      <c r="G1421" s="80"/>
      <c r="H1421" s="80"/>
      <c r="I1421" s="80"/>
      <c r="J1421" s="80"/>
      <c r="K1421" s="5"/>
      <c r="L1421" s="5"/>
      <c r="M1421" s="80"/>
      <c r="N1421" s="5"/>
      <c r="O1421" s="80"/>
      <c r="P1421" s="5"/>
      <c r="Q1421" s="80"/>
      <c r="R1421" s="5"/>
      <c r="S1421" s="80"/>
      <c r="T1421" s="5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5"/>
      <c r="AE1421" s="80"/>
      <c r="AF1421" s="5"/>
      <c r="AG1421" s="80"/>
      <c r="AH1421" s="5"/>
      <c r="AI1421" s="80"/>
      <c r="AJ1421" s="5"/>
      <c r="AK1421" s="80"/>
      <c r="AL1421" s="5"/>
      <c r="AM1421" s="80"/>
      <c r="AN1421" s="5"/>
      <c r="AO1421" s="80"/>
      <c r="AP1421" s="80"/>
      <c r="AQ1421" s="5"/>
      <c r="AR1421" s="80"/>
      <c r="AS1421" s="5"/>
      <c r="AT1421" s="80"/>
      <c r="AU1421" s="5"/>
      <c r="AV1421" s="80"/>
      <c r="AW1421" s="5"/>
      <c r="AX1421" s="80"/>
      <c r="AY1421" s="5"/>
      <c r="AZ1421" s="80"/>
      <c r="BA1421" s="5"/>
      <c r="BB1421" s="80"/>
      <c r="BC1421" s="80"/>
      <c r="BD1421" s="80"/>
      <c r="BE1421" s="80"/>
      <c r="BF1421" s="80"/>
      <c r="BG1421" s="80"/>
      <c r="BH1421" s="80"/>
      <c r="BI1421" s="80"/>
      <c r="BJ1421" s="80"/>
      <c r="BK1421" s="80"/>
      <c r="BL1421" s="80"/>
      <c r="BM1421" s="80"/>
      <c r="BN1421" s="80"/>
      <c r="BO1421" s="80"/>
      <c r="BP1421" s="80"/>
      <c r="BQ1421" s="80"/>
      <c r="BR1421" s="80"/>
      <c r="BS1421" s="80"/>
      <c r="BT1421" s="80"/>
      <c r="BU1421" s="80"/>
      <c r="BV1421" s="80"/>
      <c r="BW1421" s="80"/>
      <c r="BX1421" s="80"/>
      <c r="BY1421" s="80"/>
      <c r="BZ1421" s="80"/>
      <c r="CE1421" s="5"/>
    </row>
    <row r="1422" spans="2:83" s="6" customFormat="1" x14ac:dyDescent="0.25">
      <c r="B1422" s="77"/>
      <c r="C1422" s="78"/>
      <c r="D1422" s="80"/>
      <c r="E1422" s="80"/>
      <c r="F1422" s="80"/>
      <c r="G1422" s="80"/>
      <c r="H1422" s="80"/>
      <c r="I1422" s="80"/>
      <c r="J1422" s="80"/>
      <c r="K1422" s="5"/>
      <c r="L1422" s="5"/>
      <c r="M1422" s="80"/>
      <c r="N1422" s="5"/>
      <c r="O1422" s="80"/>
      <c r="P1422" s="5"/>
      <c r="Q1422" s="80"/>
      <c r="R1422" s="5"/>
      <c r="S1422" s="80"/>
      <c r="T1422" s="5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5"/>
      <c r="AE1422" s="80"/>
      <c r="AF1422" s="5"/>
      <c r="AG1422" s="80"/>
      <c r="AH1422" s="5"/>
      <c r="AI1422" s="80"/>
      <c r="AJ1422" s="5"/>
      <c r="AK1422" s="80"/>
      <c r="AL1422" s="5"/>
      <c r="AM1422" s="80"/>
      <c r="AN1422" s="5"/>
      <c r="AO1422" s="80"/>
      <c r="AP1422" s="80"/>
      <c r="AQ1422" s="5"/>
      <c r="AR1422" s="80"/>
      <c r="AS1422" s="5"/>
      <c r="AT1422" s="80"/>
      <c r="AU1422" s="5"/>
      <c r="AV1422" s="80"/>
      <c r="AW1422" s="5"/>
      <c r="AX1422" s="80"/>
      <c r="AY1422" s="5"/>
      <c r="AZ1422" s="80"/>
      <c r="BA1422" s="5"/>
      <c r="BB1422" s="80"/>
      <c r="BC1422" s="80"/>
      <c r="BD1422" s="80"/>
      <c r="BE1422" s="80"/>
      <c r="BF1422" s="80"/>
      <c r="BG1422" s="80"/>
      <c r="BH1422" s="80"/>
      <c r="BI1422" s="80"/>
      <c r="BJ1422" s="80"/>
      <c r="BK1422" s="80"/>
      <c r="BL1422" s="80"/>
      <c r="BM1422" s="80"/>
      <c r="BN1422" s="80"/>
      <c r="BO1422" s="80"/>
      <c r="BP1422" s="80"/>
      <c r="BQ1422" s="80"/>
      <c r="BR1422" s="80"/>
      <c r="BS1422" s="80"/>
      <c r="BT1422" s="80"/>
      <c r="BU1422" s="80"/>
      <c r="BV1422" s="80"/>
      <c r="BW1422" s="80"/>
      <c r="BX1422" s="80"/>
      <c r="BY1422" s="80"/>
      <c r="BZ1422" s="80"/>
      <c r="CE1422" s="5"/>
    </row>
    <row r="1423" spans="2:83" s="6" customFormat="1" x14ac:dyDescent="0.25">
      <c r="B1423" s="77"/>
      <c r="C1423" s="78"/>
      <c r="D1423" s="80"/>
      <c r="E1423" s="80"/>
      <c r="F1423" s="80"/>
      <c r="G1423" s="80"/>
      <c r="H1423" s="80"/>
      <c r="I1423" s="80"/>
      <c r="J1423" s="80"/>
      <c r="K1423" s="5"/>
      <c r="L1423" s="5"/>
      <c r="M1423" s="80"/>
      <c r="N1423" s="5"/>
      <c r="O1423" s="80"/>
      <c r="P1423" s="5"/>
      <c r="Q1423" s="80"/>
      <c r="R1423" s="5"/>
      <c r="S1423" s="80"/>
      <c r="T1423" s="5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5"/>
      <c r="AE1423" s="80"/>
      <c r="AF1423" s="5"/>
      <c r="AG1423" s="80"/>
      <c r="AH1423" s="5"/>
      <c r="AI1423" s="80"/>
      <c r="AJ1423" s="5"/>
      <c r="AK1423" s="80"/>
      <c r="AL1423" s="5"/>
      <c r="AM1423" s="80"/>
      <c r="AN1423" s="5"/>
      <c r="AO1423" s="80"/>
      <c r="AP1423" s="80"/>
      <c r="AQ1423" s="5"/>
      <c r="AR1423" s="80"/>
      <c r="AS1423" s="5"/>
      <c r="AT1423" s="80"/>
      <c r="AU1423" s="5"/>
      <c r="AV1423" s="80"/>
      <c r="AW1423" s="5"/>
      <c r="AX1423" s="80"/>
      <c r="AY1423" s="5"/>
      <c r="AZ1423" s="80"/>
      <c r="BA1423" s="5"/>
      <c r="BB1423" s="80"/>
      <c r="BC1423" s="80"/>
      <c r="BD1423" s="80"/>
      <c r="BE1423" s="80"/>
      <c r="BF1423" s="80"/>
      <c r="BG1423" s="80"/>
      <c r="BH1423" s="80"/>
      <c r="BI1423" s="80"/>
      <c r="BJ1423" s="80"/>
      <c r="BK1423" s="80"/>
      <c r="BL1423" s="80"/>
      <c r="BM1423" s="80"/>
      <c r="BN1423" s="80"/>
      <c r="BO1423" s="80"/>
      <c r="BP1423" s="80"/>
      <c r="BQ1423" s="80"/>
      <c r="BR1423" s="80"/>
      <c r="BS1423" s="80"/>
      <c r="BT1423" s="80"/>
      <c r="BU1423" s="80"/>
      <c r="BV1423" s="80"/>
      <c r="BW1423" s="80"/>
      <c r="BX1423" s="80"/>
      <c r="BY1423" s="80"/>
      <c r="BZ1423" s="80"/>
      <c r="CE1423" s="5"/>
    </row>
    <row r="1424" spans="2:83" s="6" customFormat="1" x14ac:dyDescent="0.25">
      <c r="B1424" s="77"/>
      <c r="C1424" s="78"/>
      <c r="D1424" s="80"/>
      <c r="E1424" s="80"/>
      <c r="F1424" s="80"/>
      <c r="G1424" s="80"/>
      <c r="H1424" s="80"/>
      <c r="I1424" s="80"/>
      <c r="J1424" s="80"/>
      <c r="K1424" s="5"/>
      <c r="L1424" s="5"/>
      <c r="M1424" s="80"/>
      <c r="N1424" s="5"/>
      <c r="O1424" s="80"/>
      <c r="P1424" s="5"/>
      <c r="Q1424" s="80"/>
      <c r="R1424" s="5"/>
      <c r="S1424" s="80"/>
      <c r="T1424" s="5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5"/>
      <c r="AE1424" s="80"/>
      <c r="AF1424" s="5"/>
      <c r="AG1424" s="80"/>
      <c r="AH1424" s="5"/>
      <c r="AI1424" s="80"/>
      <c r="AJ1424" s="5"/>
      <c r="AK1424" s="80"/>
      <c r="AL1424" s="5"/>
      <c r="AM1424" s="80"/>
      <c r="AN1424" s="5"/>
      <c r="AO1424" s="80"/>
      <c r="AP1424" s="80"/>
      <c r="AQ1424" s="5"/>
      <c r="AR1424" s="80"/>
      <c r="AS1424" s="5"/>
      <c r="AT1424" s="80"/>
      <c r="AU1424" s="5"/>
      <c r="AV1424" s="80"/>
      <c r="AW1424" s="5"/>
      <c r="AX1424" s="80"/>
      <c r="AY1424" s="5"/>
      <c r="AZ1424" s="80"/>
      <c r="BA1424" s="5"/>
      <c r="BB1424" s="80"/>
      <c r="BC1424" s="80"/>
      <c r="BD1424" s="80"/>
      <c r="BE1424" s="80"/>
      <c r="BF1424" s="80"/>
      <c r="BG1424" s="80"/>
      <c r="BH1424" s="80"/>
      <c r="BI1424" s="80"/>
      <c r="BJ1424" s="80"/>
      <c r="BK1424" s="80"/>
      <c r="BL1424" s="80"/>
      <c r="BM1424" s="80"/>
      <c r="BN1424" s="80"/>
      <c r="BO1424" s="80"/>
      <c r="BP1424" s="80"/>
      <c r="BQ1424" s="80"/>
      <c r="BR1424" s="80"/>
      <c r="BS1424" s="80"/>
      <c r="BT1424" s="80"/>
      <c r="BU1424" s="80"/>
      <c r="BV1424" s="80"/>
      <c r="BW1424" s="80"/>
      <c r="BX1424" s="80"/>
      <c r="BY1424" s="80"/>
      <c r="BZ1424" s="80"/>
      <c r="CE1424" s="5"/>
    </row>
    <row r="1425" spans="2:83" s="6" customFormat="1" x14ac:dyDescent="0.25">
      <c r="B1425" s="77"/>
      <c r="C1425" s="78"/>
      <c r="D1425" s="80"/>
      <c r="E1425" s="80"/>
      <c r="F1425" s="80"/>
      <c r="G1425" s="80"/>
      <c r="H1425" s="80"/>
      <c r="I1425" s="80"/>
      <c r="J1425" s="80"/>
      <c r="K1425" s="5"/>
      <c r="L1425" s="5"/>
      <c r="M1425" s="80"/>
      <c r="N1425" s="5"/>
      <c r="O1425" s="80"/>
      <c r="P1425" s="5"/>
      <c r="Q1425" s="80"/>
      <c r="R1425" s="5"/>
      <c r="S1425" s="80"/>
      <c r="T1425" s="5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5"/>
      <c r="AE1425" s="80"/>
      <c r="AF1425" s="5"/>
      <c r="AG1425" s="80"/>
      <c r="AH1425" s="5"/>
      <c r="AI1425" s="80"/>
      <c r="AJ1425" s="5"/>
      <c r="AK1425" s="80"/>
      <c r="AL1425" s="5"/>
      <c r="AM1425" s="80"/>
      <c r="AN1425" s="5"/>
      <c r="AO1425" s="80"/>
      <c r="AP1425" s="80"/>
      <c r="AQ1425" s="5"/>
      <c r="AR1425" s="80"/>
      <c r="AS1425" s="5"/>
      <c r="AT1425" s="80"/>
      <c r="AU1425" s="5"/>
      <c r="AV1425" s="80"/>
      <c r="AW1425" s="5"/>
      <c r="AX1425" s="80"/>
      <c r="AY1425" s="5"/>
      <c r="AZ1425" s="80"/>
      <c r="BA1425" s="5"/>
      <c r="BB1425" s="80"/>
      <c r="BC1425" s="80"/>
      <c r="BD1425" s="80"/>
      <c r="BE1425" s="80"/>
      <c r="BF1425" s="80"/>
      <c r="BG1425" s="80"/>
      <c r="BH1425" s="80"/>
      <c r="BI1425" s="80"/>
      <c r="BJ1425" s="80"/>
      <c r="BK1425" s="80"/>
      <c r="BL1425" s="80"/>
      <c r="BM1425" s="80"/>
      <c r="BN1425" s="80"/>
      <c r="BO1425" s="80"/>
      <c r="BP1425" s="80"/>
      <c r="BQ1425" s="80"/>
      <c r="BR1425" s="80"/>
      <c r="BS1425" s="80"/>
      <c r="BT1425" s="80"/>
      <c r="BU1425" s="80"/>
      <c r="BV1425" s="80"/>
      <c r="BW1425" s="80"/>
      <c r="BX1425" s="80"/>
      <c r="BY1425" s="80"/>
      <c r="BZ1425" s="80"/>
      <c r="CE1425" s="5"/>
    </row>
    <row r="1426" spans="2:83" s="6" customFormat="1" x14ac:dyDescent="0.25">
      <c r="B1426" s="77"/>
      <c r="C1426" s="78"/>
      <c r="D1426" s="80"/>
      <c r="E1426" s="80"/>
      <c r="F1426" s="80"/>
      <c r="G1426" s="80"/>
      <c r="H1426" s="80"/>
      <c r="I1426" s="80"/>
      <c r="J1426" s="80"/>
      <c r="K1426" s="5"/>
      <c r="L1426" s="5"/>
      <c r="M1426" s="80"/>
      <c r="N1426" s="5"/>
      <c r="O1426" s="80"/>
      <c r="P1426" s="5"/>
      <c r="Q1426" s="80"/>
      <c r="R1426" s="5"/>
      <c r="S1426" s="80"/>
      <c r="T1426" s="5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5"/>
      <c r="AE1426" s="80"/>
      <c r="AF1426" s="5"/>
      <c r="AG1426" s="80"/>
      <c r="AH1426" s="5"/>
      <c r="AI1426" s="80"/>
      <c r="AJ1426" s="5"/>
      <c r="AK1426" s="80"/>
      <c r="AL1426" s="5"/>
      <c r="AM1426" s="80"/>
      <c r="AN1426" s="5"/>
      <c r="AO1426" s="80"/>
      <c r="AP1426" s="80"/>
      <c r="AQ1426" s="5"/>
      <c r="AR1426" s="80"/>
      <c r="AS1426" s="5"/>
      <c r="AT1426" s="80"/>
      <c r="AU1426" s="5"/>
      <c r="AV1426" s="80"/>
      <c r="AW1426" s="5"/>
      <c r="AX1426" s="80"/>
      <c r="AY1426" s="5"/>
      <c r="AZ1426" s="80"/>
      <c r="BA1426" s="5"/>
      <c r="BB1426" s="80"/>
      <c r="BC1426" s="80"/>
      <c r="BD1426" s="80"/>
      <c r="BE1426" s="80"/>
      <c r="BF1426" s="80"/>
      <c r="BG1426" s="80"/>
      <c r="BH1426" s="80"/>
      <c r="BI1426" s="80"/>
      <c r="BJ1426" s="80"/>
      <c r="BK1426" s="80"/>
      <c r="BL1426" s="80"/>
      <c r="BM1426" s="80"/>
      <c r="BN1426" s="80"/>
      <c r="BO1426" s="80"/>
      <c r="BP1426" s="80"/>
      <c r="BQ1426" s="80"/>
      <c r="BR1426" s="80"/>
      <c r="BS1426" s="80"/>
      <c r="BT1426" s="80"/>
      <c r="BU1426" s="80"/>
      <c r="BV1426" s="80"/>
      <c r="BW1426" s="80"/>
      <c r="BX1426" s="80"/>
      <c r="BY1426" s="80"/>
      <c r="BZ1426" s="80"/>
      <c r="CE1426" s="5"/>
    </row>
    <row r="1427" spans="2:83" s="6" customFormat="1" x14ac:dyDescent="0.25">
      <c r="B1427" s="77"/>
      <c r="C1427" s="78"/>
      <c r="D1427" s="80"/>
      <c r="E1427" s="80"/>
      <c r="F1427" s="80"/>
      <c r="G1427" s="80"/>
      <c r="H1427" s="80"/>
      <c r="I1427" s="80"/>
      <c r="J1427" s="80"/>
      <c r="K1427" s="5"/>
      <c r="L1427" s="5"/>
      <c r="M1427" s="80"/>
      <c r="N1427" s="5"/>
      <c r="O1427" s="80"/>
      <c r="P1427" s="5"/>
      <c r="Q1427" s="80"/>
      <c r="R1427" s="5"/>
      <c r="S1427" s="80"/>
      <c r="T1427" s="5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5"/>
      <c r="AE1427" s="80"/>
      <c r="AF1427" s="5"/>
      <c r="AG1427" s="80"/>
      <c r="AH1427" s="5"/>
      <c r="AI1427" s="80"/>
      <c r="AJ1427" s="5"/>
      <c r="AK1427" s="80"/>
      <c r="AL1427" s="5"/>
      <c r="AM1427" s="80"/>
      <c r="AN1427" s="5"/>
      <c r="AO1427" s="80"/>
      <c r="AP1427" s="80"/>
      <c r="AQ1427" s="5"/>
      <c r="AR1427" s="80"/>
      <c r="AS1427" s="5"/>
      <c r="AT1427" s="80"/>
      <c r="AU1427" s="5"/>
      <c r="AV1427" s="80"/>
      <c r="AW1427" s="5"/>
      <c r="AX1427" s="80"/>
      <c r="AY1427" s="5"/>
      <c r="AZ1427" s="80"/>
      <c r="BA1427" s="5"/>
      <c r="BB1427" s="80"/>
      <c r="BC1427" s="80"/>
      <c r="BD1427" s="80"/>
      <c r="BE1427" s="80"/>
      <c r="BF1427" s="80"/>
      <c r="BG1427" s="80"/>
      <c r="BH1427" s="80"/>
      <c r="BI1427" s="80"/>
      <c r="BJ1427" s="80"/>
      <c r="BK1427" s="80"/>
      <c r="BL1427" s="80"/>
      <c r="BM1427" s="80"/>
      <c r="BN1427" s="80"/>
      <c r="BO1427" s="80"/>
      <c r="BP1427" s="80"/>
      <c r="BQ1427" s="80"/>
      <c r="BR1427" s="80"/>
      <c r="BS1427" s="80"/>
      <c r="BT1427" s="80"/>
      <c r="BU1427" s="80"/>
      <c r="BV1427" s="80"/>
      <c r="BW1427" s="80"/>
      <c r="BX1427" s="80"/>
      <c r="BY1427" s="80"/>
      <c r="BZ1427" s="80"/>
      <c r="CE1427" s="5"/>
    </row>
    <row r="1428" spans="2:83" s="6" customFormat="1" x14ac:dyDescent="0.25">
      <c r="B1428" s="77"/>
      <c r="C1428" s="78"/>
      <c r="D1428" s="80"/>
      <c r="E1428" s="80"/>
      <c r="F1428" s="80"/>
      <c r="G1428" s="80"/>
      <c r="H1428" s="80"/>
      <c r="I1428" s="80"/>
      <c r="J1428" s="80"/>
      <c r="K1428" s="5"/>
      <c r="L1428" s="5"/>
      <c r="M1428" s="80"/>
      <c r="N1428" s="5"/>
      <c r="O1428" s="80"/>
      <c r="P1428" s="5"/>
      <c r="Q1428" s="80"/>
      <c r="R1428" s="5"/>
      <c r="S1428" s="80"/>
      <c r="T1428" s="5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5"/>
      <c r="AE1428" s="80"/>
      <c r="AF1428" s="5"/>
      <c r="AG1428" s="80"/>
      <c r="AH1428" s="5"/>
      <c r="AI1428" s="80"/>
      <c r="AJ1428" s="5"/>
      <c r="AK1428" s="80"/>
      <c r="AL1428" s="5"/>
      <c r="AM1428" s="80"/>
      <c r="AN1428" s="5"/>
      <c r="AO1428" s="80"/>
      <c r="AP1428" s="80"/>
      <c r="AQ1428" s="5"/>
      <c r="AR1428" s="80"/>
      <c r="AS1428" s="5"/>
      <c r="AT1428" s="80"/>
      <c r="AU1428" s="5"/>
      <c r="AV1428" s="80"/>
      <c r="AW1428" s="5"/>
      <c r="AX1428" s="80"/>
      <c r="AY1428" s="5"/>
      <c r="AZ1428" s="80"/>
      <c r="BA1428" s="5"/>
      <c r="BB1428" s="80"/>
      <c r="BC1428" s="80"/>
      <c r="BD1428" s="80"/>
      <c r="BE1428" s="80"/>
      <c r="BF1428" s="80"/>
      <c r="BG1428" s="80"/>
      <c r="BH1428" s="80"/>
      <c r="BI1428" s="80"/>
      <c r="BJ1428" s="80"/>
      <c r="BK1428" s="80"/>
      <c r="BL1428" s="80"/>
      <c r="BM1428" s="80"/>
      <c r="BN1428" s="80"/>
      <c r="BO1428" s="80"/>
      <c r="BP1428" s="80"/>
      <c r="BQ1428" s="80"/>
      <c r="BR1428" s="80"/>
      <c r="BS1428" s="80"/>
      <c r="BT1428" s="80"/>
      <c r="BU1428" s="80"/>
      <c r="BV1428" s="80"/>
      <c r="BW1428" s="80"/>
      <c r="BX1428" s="80"/>
      <c r="BY1428" s="80"/>
      <c r="BZ1428" s="80"/>
      <c r="CE1428" s="5"/>
    </row>
    <row r="1429" spans="2:83" s="6" customFormat="1" x14ac:dyDescent="0.25">
      <c r="B1429" s="77"/>
      <c r="C1429" s="78"/>
      <c r="D1429" s="80"/>
      <c r="E1429" s="80"/>
      <c r="F1429" s="80"/>
      <c r="G1429" s="80"/>
      <c r="H1429" s="80"/>
      <c r="I1429" s="80"/>
      <c r="J1429" s="80"/>
      <c r="K1429" s="5"/>
      <c r="L1429" s="5"/>
      <c r="M1429" s="80"/>
      <c r="N1429" s="5"/>
      <c r="O1429" s="80"/>
      <c r="P1429" s="5"/>
      <c r="Q1429" s="80"/>
      <c r="R1429" s="5"/>
      <c r="S1429" s="80"/>
      <c r="T1429" s="5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5"/>
      <c r="AE1429" s="80"/>
      <c r="AF1429" s="5"/>
      <c r="AG1429" s="80"/>
      <c r="AH1429" s="5"/>
      <c r="AI1429" s="80"/>
      <c r="AJ1429" s="5"/>
      <c r="AK1429" s="80"/>
      <c r="AL1429" s="5"/>
      <c r="AM1429" s="80"/>
      <c r="AN1429" s="5"/>
      <c r="AO1429" s="80"/>
      <c r="AP1429" s="80"/>
      <c r="AQ1429" s="5"/>
      <c r="AR1429" s="80"/>
      <c r="AS1429" s="5"/>
      <c r="AT1429" s="80"/>
      <c r="AU1429" s="5"/>
      <c r="AV1429" s="80"/>
      <c r="AW1429" s="5"/>
      <c r="AX1429" s="80"/>
      <c r="AY1429" s="5"/>
      <c r="AZ1429" s="80"/>
      <c r="BA1429" s="5"/>
      <c r="BB1429" s="80"/>
      <c r="BC1429" s="80"/>
      <c r="BD1429" s="80"/>
      <c r="BE1429" s="80"/>
      <c r="BF1429" s="80"/>
      <c r="BG1429" s="80"/>
      <c r="BH1429" s="80"/>
      <c r="BI1429" s="80"/>
      <c r="BJ1429" s="80"/>
      <c r="BK1429" s="80"/>
      <c r="BL1429" s="80"/>
      <c r="BM1429" s="80"/>
      <c r="BN1429" s="80"/>
      <c r="BO1429" s="80"/>
      <c r="BP1429" s="80"/>
      <c r="BQ1429" s="80"/>
      <c r="BR1429" s="80"/>
      <c r="BS1429" s="80"/>
      <c r="BT1429" s="80"/>
      <c r="BU1429" s="80"/>
      <c r="BV1429" s="80"/>
      <c r="BW1429" s="80"/>
      <c r="BX1429" s="80"/>
      <c r="BY1429" s="80"/>
      <c r="BZ1429" s="80"/>
      <c r="CE1429" s="5"/>
    </row>
    <row r="1430" spans="2:83" s="6" customFormat="1" x14ac:dyDescent="0.25">
      <c r="B1430" s="77"/>
      <c r="C1430" s="78"/>
      <c r="D1430" s="80"/>
      <c r="E1430" s="80"/>
      <c r="F1430" s="80"/>
      <c r="G1430" s="80"/>
      <c r="H1430" s="80"/>
      <c r="I1430" s="80"/>
      <c r="J1430" s="80"/>
      <c r="K1430" s="5"/>
      <c r="L1430" s="5"/>
      <c r="M1430" s="80"/>
      <c r="N1430" s="5"/>
      <c r="O1430" s="80"/>
      <c r="P1430" s="5"/>
      <c r="Q1430" s="80"/>
      <c r="R1430" s="5"/>
      <c r="S1430" s="80"/>
      <c r="T1430" s="5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5"/>
      <c r="AE1430" s="80"/>
      <c r="AF1430" s="5"/>
      <c r="AG1430" s="80"/>
      <c r="AH1430" s="5"/>
      <c r="AI1430" s="80"/>
      <c r="AJ1430" s="5"/>
      <c r="AK1430" s="80"/>
      <c r="AL1430" s="5"/>
      <c r="AM1430" s="80"/>
      <c r="AN1430" s="5"/>
      <c r="AO1430" s="80"/>
      <c r="AP1430" s="80"/>
      <c r="AQ1430" s="5"/>
      <c r="AR1430" s="80"/>
      <c r="AS1430" s="5"/>
      <c r="AT1430" s="80"/>
      <c r="AU1430" s="5"/>
      <c r="AV1430" s="80"/>
      <c r="AW1430" s="5"/>
      <c r="AX1430" s="80"/>
      <c r="AY1430" s="5"/>
      <c r="AZ1430" s="80"/>
      <c r="BA1430" s="5"/>
      <c r="BB1430" s="80"/>
      <c r="BC1430" s="80"/>
      <c r="BD1430" s="80"/>
      <c r="BE1430" s="80"/>
      <c r="BF1430" s="80"/>
      <c r="BG1430" s="80"/>
      <c r="BH1430" s="80"/>
      <c r="BI1430" s="80"/>
      <c r="BJ1430" s="80"/>
      <c r="BK1430" s="80"/>
      <c r="BL1430" s="80"/>
      <c r="BM1430" s="80"/>
      <c r="BN1430" s="80"/>
      <c r="BO1430" s="80"/>
      <c r="BP1430" s="80"/>
      <c r="BQ1430" s="80"/>
      <c r="BR1430" s="80"/>
      <c r="BS1430" s="80"/>
      <c r="BT1430" s="80"/>
      <c r="BU1430" s="80"/>
      <c r="BV1430" s="80"/>
      <c r="BW1430" s="80"/>
      <c r="BX1430" s="80"/>
      <c r="BY1430" s="80"/>
      <c r="BZ1430" s="80"/>
      <c r="CE1430" s="5"/>
    </row>
    <row r="1431" spans="2:83" s="6" customFormat="1" x14ac:dyDescent="0.25">
      <c r="B1431" s="77"/>
      <c r="C1431" s="78"/>
      <c r="D1431" s="80"/>
      <c r="E1431" s="80"/>
      <c r="F1431" s="80"/>
      <c r="G1431" s="80"/>
      <c r="H1431" s="80"/>
      <c r="I1431" s="80"/>
      <c r="J1431" s="80"/>
      <c r="K1431" s="5"/>
      <c r="L1431" s="5"/>
      <c r="M1431" s="80"/>
      <c r="N1431" s="5"/>
      <c r="O1431" s="80"/>
      <c r="P1431" s="5"/>
      <c r="Q1431" s="80"/>
      <c r="R1431" s="5"/>
      <c r="S1431" s="80"/>
      <c r="T1431" s="5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5"/>
      <c r="AE1431" s="80"/>
      <c r="AF1431" s="5"/>
      <c r="AG1431" s="80"/>
      <c r="AH1431" s="5"/>
      <c r="AI1431" s="80"/>
      <c r="AJ1431" s="5"/>
      <c r="AK1431" s="80"/>
      <c r="AL1431" s="5"/>
      <c r="AM1431" s="80"/>
      <c r="AN1431" s="5"/>
      <c r="AO1431" s="80"/>
      <c r="AP1431" s="80"/>
      <c r="AQ1431" s="5"/>
      <c r="AR1431" s="80"/>
      <c r="AS1431" s="5"/>
      <c r="AT1431" s="80"/>
      <c r="AU1431" s="5"/>
      <c r="AV1431" s="80"/>
      <c r="AW1431" s="5"/>
      <c r="AX1431" s="80"/>
      <c r="AY1431" s="5"/>
      <c r="AZ1431" s="80"/>
      <c r="BA1431" s="5"/>
      <c r="BB1431" s="80"/>
      <c r="BC1431" s="80"/>
      <c r="BD1431" s="80"/>
      <c r="BE1431" s="80"/>
      <c r="BF1431" s="80"/>
      <c r="BG1431" s="80"/>
      <c r="BH1431" s="80"/>
      <c r="BI1431" s="80"/>
      <c r="BJ1431" s="80"/>
      <c r="BK1431" s="80"/>
      <c r="BL1431" s="80"/>
      <c r="BM1431" s="80"/>
      <c r="BN1431" s="80"/>
      <c r="BO1431" s="80"/>
      <c r="BP1431" s="80"/>
      <c r="BQ1431" s="80"/>
      <c r="BR1431" s="80"/>
      <c r="BS1431" s="80"/>
      <c r="BT1431" s="80"/>
      <c r="BU1431" s="80"/>
      <c r="BV1431" s="80"/>
      <c r="BW1431" s="80"/>
      <c r="BX1431" s="80"/>
      <c r="BY1431" s="80"/>
      <c r="BZ1431" s="80"/>
      <c r="CE1431" s="5"/>
    </row>
    <row r="1432" spans="2:83" s="6" customFormat="1" x14ac:dyDescent="0.25">
      <c r="B1432" s="77"/>
      <c r="C1432" s="78"/>
      <c r="D1432" s="80"/>
      <c r="E1432" s="80"/>
      <c r="F1432" s="80"/>
      <c r="G1432" s="80"/>
      <c r="H1432" s="80"/>
      <c r="I1432" s="80"/>
      <c r="J1432" s="80"/>
      <c r="K1432" s="5"/>
      <c r="L1432" s="5"/>
      <c r="M1432" s="80"/>
      <c r="N1432" s="5"/>
      <c r="O1432" s="80"/>
      <c r="P1432" s="5"/>
      <c r="Q1432" s="80"/>
      <c r="R1432" s="5"/>
      <c r="S1432" s="80"/>
      <c r="T1432" s="5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5"/>
      <c r="AE1432" s="80"/>
      <c r="AF1432" s="5"/>
      <c r="AG1432" s="80"/>
      <c r="AH1432" s="5"/>
      <c r="AI1432" s="80"/>
      <c r="AJ1432" s="5"/>
      <c r="AK1432" s="80"/>
      <c r="AL1432" s="5"/>
      <c r="AM1432" s="80"/>
      <c r="AN1432" s="5"/>
      <c r="AO1432" s="80"/>
      <c r="AP1432" s="80"/>
      <c r="AQ1432" s="5"/>
      <c r="AR1432" s="80"/>
      <c r="AS1432" s="5"/>
      <c r="AT1432" s="80"/>
      <c r="AU1432" s="5"/>
      <c r="AV1432" s="80"/>
      <c r="AW1432" s="5"/>
      <c r="AX1432" s="80"/>
      <c r="AY1432" s="5"/>
      <c r="AZ1432" s="80"/>
      <c r="BA1432" s="5"/>
      <c r="BB1432" s="80"/>
      <c r="BC1432" s="80"/>
      <c r="BD1432" s="80"/>
      <c r="BE1432" s="80"/>
      <c r="BF1432" s="80"/>
      <c r="BG1432" s="80"/>
      <c r="BH1432" s="80"/>
      <c r="BI1432" s="80"/>
      <c r="BJ1432" s="80"/>
      <c r="BK1432" s="80"/>
      <c r="BL1432" s="80"/>
      <c r="BM1432" s="80"/>
      <c r="BN1432" s="80"/>
      <c r="BO1432" s="80"/>
      <c r="BP1432" s="80"/>
      <c r="BQ1432" s="80"/>
      <c r="BR1432" s="80"/>
      <c r="BS1432" s="80"/>
      <c r="BT1432" s="80"/>
      <c r="BU1432" s="80"/>
      <c r="BV1432" s="80"/>
      <c r="BW1432" s="80"/>
      <c r="BX1432" s="80"/>
      <c r="BY1432" s="80"/>
      <c r="BZ1432" s="80"/>
      <c r="CE1432" s="5"/>
    </row>
    <row r="1433" spans="2:83" s="6" customFormat="1" x14ac:dyDescent="0.25">
      <c r="B1433" s="77"/>
      <c r="C1433" s="78"/>
      <c r="D1433" s="80"/>
      <c r="E1433" s="80"/>
      <c r="F1433" s="80"/>
      <c r="G1433" s="80"/>
      <c r="H1433" s="80"/>
      <c r="I1433" s="80"/>
      <c r="J1433" s="80"/>
      <c r="K1433" s="5"/>
      <c r="L1433" s="5"/>
      <c r="M1433" s="80"/>
      <c r="N1433" s="5"/>
      <c r="O1433" s="80"/>
      <c r="P1433" s="5"/>
      <c r="Q1433" s="80"/>
      <c r="R1433" s="5"/>
      <c r="S1433" s="80"/>
      <c r="T1433" s="5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5"/>
      <c r="AE1433" s="80"/>
      <c r="AF1433" s="5"/>
      <c r="AG1433" s="80"/>
      <c r="AH1433" s="5"/>
      <c r="AI1433" s="80"/>
      <c r="AJ1433" s="5"/>
      <c r="AK1433" s="80"/>
      <c r="AL1433" s="5"/>
      <c r="AM1433" s="80"/>
      <c r="AN1433" s="5"/>
      <c r="AO1433" s="80"/>
      <c r="AP1433" s="80"/>
      <c r="AQ1433" s="5"/>
      <c r="AR1433" s="80"/>
      <c r="AS1433" s="5"/>
      <c r="AT1433" s="80"/>
      <c r="AU1433" s="5"/>
      <c r="AV1433" s="80"/>
      <c r="AW1433" s="5"/>
      <c r="AX1433" s="80"/>
      <c r="AY1433" s="5"/>
      <c r="AZ1433" s="80"/>
      <c r="BA1433" s="5"/>
      <c r="BB1433" s="80"/>
      <c r="BC1433" s="80"/>
      <c r="BD1433" s="80"/>
      <c r="BE1433" s="80"/>
      <c r="BF1433" s="80"/>
      <c r="BG1433" s="80"/>
      <c r="BH1433" s="80"/>
      <c r="BI1433" s="80"/>
      <c r="BJ1433" s="80"/>
      <c r="BK1433" s="80"/>
      <c r="BL1433" s="80"/>
      <c r="BM1433" s="80"/>
      <c r="BN1433" s="80"/>
      <c r="BO1433" s="80"/>
      <c r="BP1433" s="80"/>
      <c r="BQ1433" s="80"/>
      <c r="BR1433" s="80"/>
      <c r="BS1433" s="80"/>
      <c r="BT1433" s="80"/>
      <c r="BU1433" s="80"/>
      <c r="BV1433" s="80"/>
      <c r="BW1433" s="80"/>
      <c r="BX1433" s="80"/>
      <c r="BY1433" s="80"/>
      <c r="BZ1433" s="80"/>
      <c r="CE1433" s="5"/>
    </row>
    <row r="1434" spans="2:83" s="6" customFormat="1" x14ac:dyDescent="0.25">
      <c r="B1434" s="77"/>
      <c r="C1434" s="78"/>
      <c r="D1434" s="80"/>
      <c r="E1434" s="80"/>
      <c r="F1434" s="80"/>
      <c r="G1434" s="80"/>
      <c r="H1434" s="80"/>
      <c r="I1434" s="80"/>
      <c r="J1434" s="80"/>
      <c r="K1434" s="5"/>
      <c r="L1434" s="5"/>
      <c r="M1434" s="80"/>
      <c r="N1434" s="5"/>
      <c r="O1434" s="80"/>
      <c r="P1434" s="5"/>
      <c r="Q1434" s="80"/>
      <c r="R1434" s="5"/>
      <c r="S1434" s="80"/>
      <c r="T1434" s="5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5"/>
      <c r="AE1434" s="80"/>
      <c r="AF1434" s="5"/>
      <c r="AG1434" s="80"/>
      <c r="AH1434" s="5"/>
      <c r="AI1434" s="80"/>
      <c r="AJ1434" s="5"/>
      <c r="AK1434" s="80"/>
      <c r="AL1434" s="5"/>
      <c r="AM1434" s="80"/>
      <c r="AN1434" s="5"/>
      <c r="AO1434" s="80"/>
      <c r="AP1434" s="80"/>
      <c r="AQ1434" s="5"/>
      <c r="AR1434" s="80"/>
      <c r="AS1434" s="5"/>
      <c r="AT1434" s="80"/>
      <c r="AU1434" s="5"/>
      <c r="AV1434" s="80"/>
      <c r="AW1434" s="5"/>
      <c r="AX1434" s="80"/>
      <c r="AY1434" s="5"/>
      <c r="AZ1434" s="80"/>
      <c r="BA1434" s="5"/>
      <c r="BB1434" s="80"/>
      <c r="BC1434" s="80"/>
      <c r="BD1434" s="80"/>
      <c r="BE1434" s="80"/>
      <c r="BF1434" s="80"/>
      <c r="BG1434" s="80"/>
      <c r="BH1434" s="80"/>
      <c r="BI1434" s="80"/>
      <c r="BJ1434" s="80"/>
      <c r="BK1434" s="80"/>
      <c r="BL1434" s="80"/>
      <c r="BM1434" s="80"/>
      <c r="BN1434" s="80"/>
      <c r="BO1434" s="80"/>
      <c r="BP1434" s="80"/>
      <c r="BQ1434" s="80"/>
      <c r="BR1434" s="80"/>
      <c r="BS1434" s="80"/>
      <c r="BT1434" s="80"/>
      <c r="BU1434" s="80"/>
      <c r="BV1434" s="80"/>
      <c r="BW1434" s="80"/>
      <c r="BX1434" s="80"/>
      <c r="BY1434" s="80"/>
      <c r="BZ1434" s="80"/>
      <c r="CE1434" s="5"/>
    </row>
    <row r="1435" spans="2:83" s="6" customFormat="1" x14ac:dyDescent="0.25">
      <c r="B1435" s="77"/>
      <c r="C1435" s="78"/>
      <c r="D1435" s="80"/>
      <c r="E1435" s="80"/>
      <c r="F1435" s="80"/>
      <c r="G1435" s="80"/>
      <c r="H1435" s="80"/>
      <c r="I1435" s="80"/>
      <c r="J1435" s="80"/>
      <c r="K1435" s="5"/>
      <c r="L1435" s="5"/>
      <c r="M1435" s="80"/>
      <c r="N1435" s="5"/>
      <c r="O1435" s="80"/>
      <c r="P1435" s="5"/>
      <c r="Q1435" s="80"/>
      <c r="R1435" s="5"/>
      <c r="S1435" s="80"/>
      <c r="T1435" s="5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5"/>
      <c r="AE1435" s="80"/>
      <c r="AF1435" s="5"/>
      <c r="AG1435" s="80"/>
      <c r="AH1435" s="5"/>
      <c r="AI1435" s="80"/>
      <c r="AJ1435" s="5"/>
      <c r="AK1435" s="80"/>
      <c r="AL1435" s="5"/>
      <c r="AM1435" s="80"/>
      <c r="AN1435" s="5"/>
      <c r="AO1435" s="80"/>
      <c r="AP1435" s="80"/>
      <c r="AQ1435" s="5"/>
      <c r="AR1435" s="80"/>
      <c r="AS1435" s="5"/>
      <c r="AT1435" s="80"/>
      <c r="AU1435" s="5"/>
      <c r="AV1435" s="80"/>
      <c r="AW1435" s="5"/>
      <c r="AX1435" s="80"/>
      <c r="AY1435" s="5"/>
      <c r="AZ1435" s="80"/>
      <c r="BA1435" s="5"/>
      <c r="BB1435" s="80"/>
      <c r="BC1435" s="80"/>
      <c r="BD1435" s="80"/>
      <c r="BE1435" s="80"/>
      <c r="BF1435" s="80"/>
      <c r="BG1435" s="80"/>
      <c r="BH1435" s="80"/>
      <c r="BI1435" s="80"/>
      <c r="BJ1435" s="80"/>
      <c r="BK1435" s="80"/>
      <c r="BL1435" s="80"/>
      <c r="BM1435" s="80"/>
      <c r="BN1435" s="80"/>
      <c r="BO1435" s="80"/>
      <c r="BP1435" s="80"/>
      <c r="BQ1435" s="80"/>
      <c r="BR1435" s="80"/>
      <c r="BS1435" s="80"/>
      <c r="BT1435" s="80"/>
      <c r="BU1435" s="80"/>
      <c r="BV1435" s="80"/>
      <c r="BW1435" s="80"/>
      <c r="BX1435" s="80"/>
      <c r="BY1435" s="80"/>
      <c r="BZ1435" s="80"/>
      <c r="CE1435" s="5"/>
    </row>
    <row r="1436" spans="2:83" s="6" customFormat="1" x14ac:dyDescent="0.25">
      <c r="B1436" s="77"/>
      <c r="C1436" s="78"/>
      <c r="D1436" s="80"/>
      <c r="E1436" s="80"/>
      <c r="F1436" s="80"/>
      <c r="G1436" s="80"/>
      <c r="H1436" s="80"/>
      <c r="I1436" s="80"/>
      <c r="J1436" s="80"/>
      <c r="K1436" s="5"/>
      <c r="L1436" s="5"/>
      <c r="M1436" s="80"/>
      <c r="N1436" s="5"/>
      <c r="O1436" s="80"/>
      <c r="P1436" s="5"/>
      <c r="Q1436" s="80"/>
      <c r="R1436" s="5"/>
      <c r="S1436" s="80"/>
      <c r="T1436" s="5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5"/>
      <c r="AE1436" s="80"/>
      <c r="AF1436" s="5"/>
      <c r="AG1436" s="80"/>
      <c r="AH1436" s="5"/>
      <c r="AI1436" s="80"/>
      <c r="AJ1436" s="5"/>
      <c r="AK1436" s="80"/>
      <c r="AL1436" s="5"/>
      <c r="AM1436" s="80"/>
      <c r="AN1436" s="5"/>
      <c r="AO1436" s="80"/>
      <c r="AP1436" s="80"/>
      <c r="AQ1436" s="5"/>
      <c r="AR1436" s="80"/>
      <c r="AS1436" s="5"/>
      <c r="AT1436" s="80"/>
      <c r="AU1436" s="5"/>
      <c r="AV1436" s="80"/>
      <c r="AW1436" s="5"/>
      <c r="AX1436" s="80"/>
      <c r="AY1436" s="5"/>
      <c r="AZ1436" s="80"/>
      <c r="BA1436" s="5"/>
      <c r="BB1436" s="80"/>
      <c r="BC1436" s="80"/>
      <c r="BD1436" s="80"/>
      <c r="BE1436" s="80"/>
      <c r="BF1436" s="80"/>
      <c r="BG1436" s="80"/>
      <c r="BH1436" s="80"/>
      <c r="BI1436" s="80"/>
      <c r="BJ1436" s="80"/>
      <c r="BK1436" s="80"/>
      <c r="BL1436" s="80"/>
      <c r="BM1436" s="80"/>
      <c r="BN1436" s="80"/>
      <c r="BO1436" s="80"/>
      <c r="BP1436" s="80"/>
      <c r="BQ1436" s="80"/>
      <c r="BR1436" s="80"/>
      <c r="BS1436" s="80"/>
      <c r="BT1436" s="80"/>
      <c r="BU1436" s="80"/>
      <c r="BV1436" s="80"/>
      <c r="BW1436" s="80"/>
      <c r="BX1436" s="80"/>
      <c r="BY1436" s="80"/>
      <c r="BZ1436" s="80"/>
      <c r="CE1436" s="5"/>
    </row>
    <row r="1437" spans="2:83" s="6" customFormat="1" x14ac:dyDescent="0.25">
      <c r="B1437" s="77"/>
      <c r="C1437" s="78"/>
      <c r="D1437" s="80"/>
      <c r="E1437" s="80"/>
      <c r="F1437" s="80"/>
      <c r="G1437" s="80"/>
      <c r="H1437" s="80"/>
      <c r="I1437" s="80"/>
      <c r="J1437" s="80"/>
      <c r="K1437" s="5"/>
      <c r="L1437" s="5"/>
      <c r="M1437" s="80"/>
      <c r="N1437" s="5"/>
      <c r="O1437" s="80"/>
      <c r="P1437" s="5"/>
      <c r="Q1437" s="80"/>
      <c r="R1437" s="5"/>
      <c r="S1437" s="80"/>
      <c r="T1437" s="5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5"/>
      <c r="AE1437" s="80"/>
      <c r="AF1437" s="5"/>
      <c r="AG1437" s="80"/>
      <c r="AH1437" s="5"/>
      <c r="AI1437" s="80"/>
      <c r="AJ1437" s="5"/>
      <c r="AK1437" s="80"/>
      <c r="AL1437" s="5"/>
      <c r="AM1437" s="80"/>
      <c r="AN1437" s="5"/>
      <c r="AO1437" s="80"/>
      <c r="AP1437" s="80"/>
      <c r="AQ1437" s="5"/>
      <c r="AR1437" s="80"/>
      <c r="AS1437" s="5"/>
      <c r="AT1437" s="80"/>
      <c r="AU1437" s="5"/>
      <c r="AV1437" s="80"/>
      <c r="AW1437" s="5"/>
      <c r="AX1437" s="80"/>
      <c r="AY1437" s="5"/>
      <c r="AZ1437" s="80"/>
      <c r="BA1437" s="5"/>
      <c r="BB1437" s="80"/>
      <c r="BC1437" s="80"/>
      <c r="BD1437" s="80"/>
      <c r="BE1437" s="80"/>
      <c r="BF1437" s="80"/>
      <c r="BG1437" s="80"/>
      <c r="BH1437" s="80"/>
      <c r="BI1437" s="80"/>
      <c r="BJ1437" s="80"/>
      <c r="BK1437" s="80"/>
      <c r="BL1437" s="80"/>
      <c r="BM1437" s="80"/>
      <c r="BN1437" s="80"/>
      <c r="BO1437" s="80"/>
      <c r="BP1437" s="80"/>
      <c r="BQ1437" s="80"/>
      <c r="BR1437" s="80"/>
      <c r="BS1437" s="80"/>
      <c r="BT1437" s="80"/>
      <c r="BU1437" s="80"/>
      <c r="BV1437" s="80"/>
      <c r="BW1437" s="80"/>
      <c r="BX1437" s="80"/>
      <c r="BY1437" s="80"/>
      <c r="BZ1437" s="80"/>
      <c r="CE1437" s="5"/>
    </row>
    <row r="1438" spans="2:83" s="6" customFormat="1" x14ac:dyDescent="0.25">
      <c r="B1438" s="77"/>
      <c r="C1438" s="78"/>
      <c r="D1438" s="80"/>
      <c r="E1438" s="80"/>
      <c r="F1438" s="80"/>
      <c r="G1438" s="80"/>
      <c r="H1438" s="80"/>
      <c r="I1438" s="80"/>
      <c r="J1438" s="80"/>
      <c r="K1438" s="5"/>
      <c r="L1438" s="5"/>
      <c r="M1438" s="80"/>
      <c r="N1438" s="5"/>
      <c r="O1438" s="80"/>
      <c r="P1438" s="5"/>
      <c r="Q1438" s="80"/>
      <c r="R1438" s="5"/>
      <c r="S1438" s="80"/>
      <c r="T1438" s="5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5"/>
      <c r="AE1438" s="80"/>
      <c r="AF1438" s="5"/>
      <c r="AG1438" s="80"/>
      <c r="AH1438" s="5"/>
      <c r="AI1438" s="80"/>
      <c r="AJ1438" s="5"/>
      <c r="AK1438" s="80"/>
      <c r="AL1438" s="5"/>
      <c r="AM1438" s="80"/>
      <c r="AN1438" s="5"/>
      <c r="AO1438" s="80"/>
      <c r="AP1438" s="80"/>
      <c r="AQ1438" s="5"/>
      <c r="AR1438" s="80"/>
      <c r="AS1438" s="5"/>
      <c r="AT1438" s="80"/>
      <c r="AU1438" s="5"/>
      <c r="AV1438" s="80"/>
      <c r="AW1438" s="5"/>
      <c r="AX1438" s="80"/>
      <c r="AY1438" s="5"/>
      <c r="AZ1438" s="80"/>
      <c r="BA1438" s="5"/>
      <c r="BB1438" s="80"/>
      <c r="BC1438" s="80"/>
      <c r="BD1438" s="80"/>
      <c r="BE1438" s="80"/>
      <c r="BF1438" s="80"/>
      <c r="BG1438" s="80"/>
      <c r="BH1438" s="80"/>
      <c r="BI1438" s="80"/>
      <c r="BJ1438" s="80"/>
      <c r="BK1438" s="80"/>
      <c r="BL1438" s="80"/>
      <c r="BM1438" s="80"/>
      <c r="BN1438" s="80"/>
      <c r="BO1438" s="80"/>
      <c r="BP1438" s="80"/>
      <c r="BQ1438" s="80"/>
      <c r="BR1438" s="80"/>
      <c r="BS1438" s="80"/>
      <c r="BT1438" s="80"/>
      <c r="BU1438" s="80"/>
      <c r="BV1438" s="80"/>
      <c r="BW1438" s="80"/>
      <c r="BX1438" s="80"/>
      <c r="BY1438" s="80"/>
      <c r="BZ1438" s="80"/>
      <c r="CE1438" s="5"/>
    </row>
    <row r="1439" spans="2:83" s="6" customFormat="1" x14ac:dyDescent="0.25">
      <c r="B1439" s="77"/>
      <c r="C1439" s="78"/>
      <c r="D1439" s="80"/>
      <c r="E1439" s="80"/>
      <c r="F1439" s="80"/>
      <c r="G1439" s="80"/>
      <c r="H1439" s="80"/>
      <c r="I1439" s="80"/>
      <c r="J1439" s="80"/>
      <c r="K1439" s="5"/>
      <c r="L1439" s="5"/>
      <c r="M1439" s="80"/>
      <c r="N1439" s="5"/>
      <c r="O1439" s="80"/>
      <c r="P1439" s="5"/>
      <c r="Q1439" s="80"/>
      <c r="R1439" s="5"/>
      <c r="S1439" s="80"/>
      <c r="T1439" s="5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5"/>
      <c r="AE1439" s="80"/>
      <c r="AF1439" s="5"/>
      <c r="AG1439" s="80"/>
      <c r="AH1439" s="5"/>
      <c r="AI1439" s="80"/>
      <c r="AJ1439" s="5"/>
      <c r="AK1439" s="80"/>
      <c r="AL1439" s="5"/>
      <c r="AM1439" s="80"/>
      <c r="AN1439" s="5"/>
      <c r="AO1439" s="80"/>
      <c r="AP1439" s="80"/>
      <c r="AQ1439" s="5"/>
      <c r="AR1439" s="80"/>
      <c r="AS1439" s="5"/>
      <c r="AT1439" s="80"/>
      <c r="AU1439" s="5"/>
      <c r="AV1439" s="80"/>
      <c r="AW1439" s="5"/>
      <c r="AX1439" s="80"/>
      <c r="AY1439" s="5"/>
      <c r="AZ1439" s="80"/>
      <c r="BA1439" s="5"/>
      <c r="BB1439" s="80"/>
      <c r="BC1439" s="80"/>
      <c r="BD1439" s="80"/>
      <c r="BE1439" s="80"/>
      <c r="BF1439" s="80"/>
      <c r="BG1439" s="80"/>
      <c r="BH1439" s="80"/>
      <c r="BI1439" s="80"/>
      <c r="BJ1439" s="80"/>
      <c r="BK1439" s="80"/>
      <c r="BL1439" s="80"/>
      <c r="BM1439" s="80"/>
      <c r="BN1439" s="80"/>
      <c r="BO1439" s="80"/>
      <c r="BP1439" s="80"/>
      <c r="BQ1439" s="80"/>
      <c r="BR1439" s="80"/>
      <c r="BS1439" s="80"/>
      <c r="BT1439" s="80"/>
      <c r="BU1439" s="80"/>
      <c r="BV1439" s="80"/>
      <c r="BW1439" s="80"/>
      <c r="BX1439" s="80"/>
      <c r="BY1439" s="80"/>
      <c r="BZ1439" s="80"/>
      <c r="CE1439" s="5"/>
    </row>
    <row r="1440" spans="2:83" s="6" customFormat="1" x14ac:dyDescent="0.25">
      <c r="B1440" s="77"/>
      <c r="C1440" s="78"/>
      <c r="D1440" s="80"/>
      <c r="E1440" s="80"/>
      <c r="F1440" s="80"/>
      <c r="G1440" s="80"/>
      <c r="H1440" s="80"/>
      <c r="I1440" s="80"/>
      <c r="J1440" s="80"/>
      <c r="K1440" s="5"/>
      <c r="L1440" s="5"/>
      <c r="M1440" s="80"/>
      <c r="N1440" s="5"/>
      <c r="O1440" s="80"/>
      <c r="P1440" s="5"/>
      <c r="Q1440" s="80"/>
      <c r="R1440" s="5"/>
      <c r="S1440" s="80"/>
      <c r="T1440" s="5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5"/>
      <c r="AE1440" s="80"/>
      <c r="AF1440" s="5"/>
      <c r="AG1440" s="80"/>
      <c r="AH1440" s="5"/>
      <c r="AI1440" s="80"/>
      <c r="AJ1440" s="5"/>
      <c r="AK1440" s="80"/>
      <c r="AL1440" s="5"/>
      <c r="AM1440" s="80"/>
      <c r="AN1440" s="5"/>
      <c r="AO1440" s="80"/>
      <c r="AP1440" s="80"/>
      <c r="AQ1440" s="5"/>
      <c r="AR1440" s="80"/>
      <c r="AS1440" s="5"/>
      <c r="AT1440" s="80"/>
      <c r="AU1440" s="5"/>
      <c r="AV1440" s="80"/>
      <c r="AW1440" s="5"/>
      <c r="AX1440" s="80"/>
      <c r="AY1440" s="5"/>
      <c r="AZ1440" s="80"/>
      <c r="BA1440" s="5"/>
      <c r="BB1440" s="80"/>
      <c r="BC1440" s="80"/>
      <c r="BD1440" s="80"/>
      <c r="BE1440" s="80"/>
      <c r="BF1440" s="80"/>
      <c r="BG1440" s="80"/>
      <c r="BH1440" s="80"/>
      <c r="BI1440" s="80"/>
      <c r="BJ1440" s="80"/>
      <c r="BK1440" s="80"/>
      <c r="BL1440" s="80"/>
      <c r="BM1440" s="80"/>
      <c r="BN1440" s="80"/>
      <c r="BO1440" s="80"/>
      <c r="BP1440" s="80"/>
      <c r="BQ1440" s="80"/>
      <c r="BR1440" s="80"/>
      <c r="BS1440" s="80"/>
      <c r="BT1440" s="80"/>
      <c r="BU1440" s="80"/>
      <c r="BV1440" s="80"/>
      <c r="BW1440" s="80"/>
      <c r="BX1440" s="80"/>
      <c r="BY1440" s="80"/>
      <c r="BZ1440" s="80"/>
      <c r="CE1440" s="5"/>
    </row>
    <row r="1441" spans="2:83" s="6" customFormat="1" x14ac:dyDescent="0.25">
      <c r="B1441" s="77"/>
      <c r="C1441" s="78"/>
      <c r="D1441" s="80"/>
      <c r="E1441" s="80"/>
      <c r="F1441" s="80"/>
      <c r="G1441" s="80"/>
      <c r="H1441" s="80"/>
      <c r="I1441" s="80"/>
      <c r="J1441" s="80"/>
      <c r="K1441" s="5"/>
      <c r="L1441" s="5"/>
      <c r="M1441" s="80"/>
      <c r="N1441" s="5"/>
      <c r="O1441" s="80"/>
      <c r="P1441" s="5"/>
      <c r="Q1441" s="80"/>
      <c r="R1441" s="5"/>
      <c r="S1441" s="80"/>
      <c r="T1441" s="5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5"/>
      <c r="AE1441" s="80"/>
      <c r="AF1441" s="5"/>
      <c r="AG1441" s="80"/>
      <c r="AH1441" s="5"/>
      <c r="AI1441" s="80"/>
      <c r="AJ1441" s="5"/>
      <c r="AK1441" s="80"/>
      <c r="AL1441" s="5"/>
      <c r="AM1441" s="80"/>
      <c r="AN1441" s="5"/>
      <c r="AO1441" s="80"/>
      <c r="AP1441" s="80"/>
      <c r="AQ1441" s="5"/>
      <c r="AR1441" s="80"/>
      <c r="AS1441" s="5"/>
      <c r="AT1441" s="80"/>
      <c r="AU1441" s="5"/>
      <c r="AV1441" s="80"/>
      <c r="AW1441" s="5"/>
      <c r="AX1441" s="80"/>
      <c r="AY1441" s="5"/>
      <c r="AZ1441" s="80"/>
      <c r="BA1441" s="5"/>
      <c r="BB1441" s="80"/>
      <c r="BC1441" s="80"/>
      <c r="BD1441" s="80"/>
      <c r="BE1441" s="80"/>
      <c r="BF1441" s="80"/>
      <c r="BG1441" s="80"/>
      <c r="BH1441" s="80"/>
      <c r="BI1441" s="80"/>
      <c r="BJ1441" s="80"/>
      <c r="BK1441" s="80"/>
      <c r="BL1441" s="80"/>
      <c r="BM1441" s="80"/>
      <c r="BN1441" s="80"/>
      <c r="BO1441" s="80"/>
      <c r="BP1441" s="80"/>
      <c r="BQ1441" s="80"/>
      <c r="BR1441" s="80"/>
      <c r="BS1441" s="80"/>
      <c r="BT1441" s="80"/>
      <c r="BU1441" s="80"/>
      <c r="BV1441" s="80"/>
      <c r="BW1441" s="80"/>
      <c r="BX1441" s="80"/>
      <c r="BY1441" s="80"/>
      <c r="BZ1441" s="80"/>
      <c r="CE1441" s="5"/>
    </row>
    <row r="1442" spans="2:83" s="6" customFormat="1" x14ac:dyDescent="0.25">
      <c r="B1442" s="77"/>
      <c r="C1442" s="78"/>
      <c r="D1442" s="80"/>
      <c r="E1442" s="80"/>
      <c r="F1442" s="80"/>
      <c r="G1442" s="80"/>
      <c r="H1442" s="80"/>
      <c r="I1442" s="80"/>
      <c r="J1442" s="80"/>
      <c r="K1442" s="5"/>
      <c r="L1442" s="5"/>
      <c r="M1442" s="80"/>
      <c r="N1442" s="5"/>
      <c r="O1442" s="80"/>
      <c r="P1442" s="5"/>
      <c r="Q1442" s="80"/>
      <c r="R1442" s="5"/>
      <c r="S1442" s="80"/>
      <c r="T1442" s="5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5"/>
      <c r="AE1442" s="80"/>
      <c r="AF1442" s="5"/>
      <c r="AG1442" s="80"/>
      <c r="AH1442" s="5"/>
      <c r="AI1442" s="80"/>
      <c r="AJ1442" s="5"/>
      <c r="AK1442" s="80"/>
      <c r="AL1442" s="5"/>
      <c r="AM1442" s="80"/>
      <c r="AN1442" s="5"/>
      <c r="AO1442" s="80"/>
      <c r="AP1442" s="80"/>
      <c r="AQ1442" s="5"/>
      <c r="AR1442" s="80"/>
      <c r="AS1442" s="5"/>
      <c r="AT1442" s="80"/>
      <c r="AU1442" s="5"/>
      <c r="AV1442" s="80"/>
      <c r="AW1442" s="5"/>
      <c r="AX1442" s="80"/>
      <c r="AY1442" s="5"/>
      <c r="AZ1442" s="80"/>
      <c r="BA1442" s="5"/>
      <c r="BB1442" s="80"/>
      <c r="BC1442" s="80"/>
      <c r="BD1442" s="80"/>
      <c r="BE1442" s="80"/>
      <c r="BF1442" s="80"/>
      <c r="BG1442" s="80"/>
      <c r="BH1442" s="80"/>
      <c r="BI1442" s="80"/>
      <c r="BJ1442" s="80"/>
      <c r="BK1442" s="80"/>
      <c r="BL1442" s="80"/>
      <c r="BM1442" s="80"/>
      <c r="BN1442" s="80"/>
      <c r="BO1442" s="80"/>
      <c r="BP1442" s="80"/>
      <c r="BQ1442" s="80"/>
      <c r="BR1442" s="80"/>
      <c r="BS1442" s="80"/>
      <c r="BT1442" s="80"/>
      <c r="BU1442" s="80"/>
      <c r="BV1442" s="80"/>
      <c r="BW1442" s="80"/>
      <c r="BX1442" s="80"/>
      <c r="BY1442" s="80"/>
      <c r="BZ1442" s="80"/>
      <c r="CE1442" s="5"/>
    </row>
    <row r="1443" spans="2:83" s="6" customFormat="1" x14ac:dyDescent="0.25">
      <c r="B1443" s="77"/>
      <c r="C1443" s="78"/>
      <c r="D1443" s="80"/>
      <c r="E1443" s="80"/>
      <c r="F1443" s="80"/>
      <c r="G1443" s="80"/>
      <c r="H1443" s="80"/>
      <c r="I1443" s="80"/>
      <c r="J1443" s="80"/>
      <c r="K1443" s="5"/>
      <c r="L1443" s="5"/>
      <c r="M1443" s="80"/>
      <c r="N1443" s="5"/>
      <c r="O1443" s="80"/>
      <c r="P1443" s="5"/>
      <c r="Q1443" s="80"/>
      <c r="R1443" s="5"/>
      <c r="S1443" s="80"/>
      <c r="T1443" s="5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5"/>
      <c r="AE1443" s="80"/>
      <c r="AF1443" s="5"/>
      <c r="AG1443" s="80"/>
      <c r="AH1443" s="5"/>
      <c r="AI1443" s="80"/>
      <c r="AJ1443" s="5"/>
      <c r="AK1443" s="80"/>
      <c r="AL1443" s="5"/>
      <c r="AM1443" s="80"/>
      <c r="AN1443" s="5"/>
      <c r="AO1443" s="80"/>
      <c r="AP1443" s="80"/>
      <c r="AQ1443" s="5"/>
      <c r="AR1443" s="80"/>
      <c r="AS1443" s="5"/>
      <c r="AT1443" s="80"/>
      <c r="AU1443" s="5"/>
      <c r="AV1443" s="80"/>
      <c r="AW1443" s="5"/>
      <c r="AX1443" s="80"/>
      <c r="AY1443" s="5"/>
      <c r="AZ1443" s="80"/>
      <c r="BA1443" s="5"/>
      <c r="BB1443" s="80"/>
      <c r="BC1443" s="80"/>
      <c r="BD1443" s="80"/>
      <c r="BE1443" s="80"/>
      <c r="BF1443" s="80"/>
      <c r="BG1443" s="80"/>
      <c r="BH1443" s="80"/>
      <c r="BI1443" s="80"/>
      <c r="BJ1443" s="80"/>
      <c r="BK1443" s="80"/>
      <c r="BL1443" s="80"/>
      <c r="BM1443" s="80"/>
      <c r="BN1443" s="80"/>
      <c r="BO1443" s="80"/>
      <c r="BP1443" s="80"/>
      <c r="BQ1443" s="80"/>
      <c r="BR1443" s="80"/>
      <c r="BS1443" s="80"/>
      <c r="BT1443" s="80"/>
      <c r="BU1443" s="80"/>
      <c r="BV1443" s="80"/>
      <c r="BW1443" s="80"/>
      <c r="BX1443" s="80"/>
      <c r="BY1443" s="80"/>
      <c r="BZ1443" s="80"/>
      <c r="CE1443" s="5"/>
    </row>
    <row r="1444" spans="2:83" s="6" customFormat="1" x14ac:dyDescent="0.25">
      <c r="B1444" s="77"/>
      <c r="C1444" s="78"/>
      <c r="D1444" s="80"/>
      <c r="E1444" s="80"/>
      <c r="F1444" s="80"/>
      <c r="G1444" s="80"/>
      <c r="H1444" s="80"/>
      <c r="I1444" s="80"/>
      <c r="J1444" s="80"/>
      <c r="K1444" s="5"/>
      <c r="L1444" s="5"/>
      <c r="M1444" s="80"/>
      <c r="N1444" s="5"/>
      <c r="O1444" s="80"/>
      <c r="P1444" s="5"/>
      <c r="Q1444" s="80"/>
      <c r="R1444" s="5"/>
      <c r="S1444" s="80"/>
      <c r="T1444" s="5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5"/>
      <c r="AE1444" s="80"/>
      <c r="AF1444" s="5"/>
      <c r="AG1444" s="80"/>
      <c r="AH1444" s="5"/>
      <c r="AI1444" s="80"/>
      <c r="AJ1444" s="5"/>
      <c r="AK1444" s="80"/>
      <c r="AL1444" s="5"/>
      <c r="AM1444" s="80"/>
      <c r="AN1444" s="5"/>
      <c r="AO1444" s="80"/>
      <c r="AP1444" s="80"/>
      <c r="AQ1444" s="5"/>
      <c r="AR1444" s="80"/>
      <c r="AS1444" s="5"/>
      <c r="AT1444" s="80"/>
      <c r="AU1444" s="5"/>
      <c r="AV1444" s="80"/>
      <c r="AW1444" s="5"/>
      <c r="AX1444" s="80"/>
      <c r="AY1444" s="5"/>
      <c r="AZ1444" s="80"/>
      <c r="BA1444" s="5"/>
      <c r="BB1444" s="80"/>
      <c r="BC1444" s="80"/>
      <c r="BD1444" s="80"/>
      <c r="BE1444" s="80"/>
      <c r="BF1444" s="80"/>
      <c r="BG1444" s="80"/>
      <c r="BH1444" s="80"/>
      <c r="BI1444" s="80"/>
      <c r="BJ1444" s="80"/>
      <c r="BK1444" s="80"/>
      <c r="BL1444" s="80"/>
      <c r="BM1444" s="80"/>
      <c r="BN1444" s="80"/>
      <c r="BO1444" s="80"/>
      <c r="BP1444" s="80"/>
      <c r="BQ1444" s="80"/>
      <c r="BR1444" s="80"/>
      <c r="BS1444" s="80"/>
      <c r="BT1444" s="80"/>
      <c r="BU1444" s="80"/>
      <c r="BV1444" s="80"/>
      <c r="BW1444" s="80"/>
      <c r="BX1444" s="80"/>
      <c r="BY1444" s="80"/>
      <c r="BZ1444" s="80"/>
      <c r="CE1444" s="5"/>
    </row>
    <row r="1445" spans="2:83" s="6" customFormat="1" x14ac:dyDescent="0.25">
      <c r="B1445" s="77"/>
      <c r="C1445" s="78"/>
      <c r="D1445" s="80"/>
      <c r="E1445" s="80"/>
      <c r="F1445" s="80"/>
      <c r="G1445" s="80"/>
      <c r="H1445" s="80"/>
      <c r="I1445" s="80"/>
      <c r="J1445" s="80"/>
      <c r="K1445" s="5"/>
      <c r="L1445" s="5"/>
      <c r="M1445" s="80"/>
      <c r="N1445" s="5"/>
      <c r="O1445" s="80"/>
      <c r="P1445" s="5"/>
      <c r="Q1445" s="80"/>
      <c r="R1445" s="5"/>
      <c r="S1445" s="80"/>
      <c r="T1445" s="5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5"/>
      <c r="AE1445" s="80"/>
      <c r="AF1445" s="5"/>
      <c r="AG1445" s="80"/>
      <c r="AH1445" s="5"/>
      <c r="AI1445" s="80"/>
      <c r="AJ1445" s="5"/>
      <c r="AK1445" s="80"/>
      <c r="AL1445" s="5"/>
      <c r="AM1445" s="80"/>
      <c r="AN1445" s="5"/>
      <c r="AO1445" s="80"/>
      <c r="AP1445" s="80"/>
      <c r="AQ1445" s="5"/>
      <c r="AR1445" s="80"/>
      <c r="AS1445" s="5"/>
      <c r="AT1445" s="80"/>
      <c r="AU1445" s="5"/>
      <c r="AV1445" s="80"/>
      <c r="AW1445" s="5"/>
      <c r="AX1445" s="80"/>
      <c r="AY1445" s="5"/>
      <c r="AZ1445" s="80"/>
      <c r="BA1445" s="5"/>
      <c r="BB1445" s="80"/>
      <c r="BC1445" s="80"/>
      <c r="BD1445" s="80"/>
      <c r="BE1445" s="80"/>
      <c r="BF1445" s="80"/>
      <c r="BG1445" s="80"/>
      <c r="BH1445" s="80"/>
      <c r="BI1445" s="80"/>
      <c r="BJ1445" s="80"/>
      <c r="BK1445" s="80"/>
      <c r="BL1445" s="80"/>
      <c r="BM1445" s="80"/>
      <c r="BN1445" s="80"/>
      <c r="BO1445" s="80"/>
      <c r="BP1445" s="80"/>
      <c r="BQ1445" s="80"/>
      <c r="BR1445" s="80"/>
      <c r="BS1445" s="80"/>
      <c r="BT1445" s="80"/>
      <c r="BU1445" s="80"/>
      <c r="BV1445" s="80"/>
      <c r="BW1445" s="80"/>
      <c r="BX1445" s="80"/>
      <c r="BY1445" s="80"/>
      <c r="BZ1445" s="80"/>
      <c r="CE1445" s="5"/>
    </row>
    <row r="1446" spans="2:83" s="6" customFormat="1" x14ac:dyDescent="0.25">
      <c r="B1446" s="77"/>
      <c r="C1446" s="78"/>
      <c r="D1446" s="80"/>
      <c r="E1446" s="80"/>
      <c r="F1446" s="80"/>
      <c r="G1446" s="80"/>
      <c r="H1446" s="80"/>
      <c r="I1446" s="80"/>
      <c r="J1446" s="80"/>
      <c r="K1446" s="5"/>
      <c r="L1446" s="5"/>
      <c r="M1446" s="80"/>
      <c r="N1446" s="5"/>
      <c r="O1446" s="80"/>
      <c r="P1446" s="5"/>
      <c r="Q1446" s="80"/>
      <c r="R1446" s="5"/>
      <c r="S1446" s="80"/>
      <c r="T1446" s="5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5"/>
      <c r="AE1446" s="80"/>
      <c r="AF1446" s="5"/>
      <c r="AG1446" s="80"/>
      <c r="AH1446" s="5"/>
      <c r="AI1446" s="80"/>
      <c r="AJ1446" s="5"/>
      <c r="AK1446" s="80"/>
      <c r="AL1446" s="5"/>
      <c r="AM1446" s="80"/>
      <c r="AN1446" s="5"/>
      <c r="AO1446" s="80"/>
      <c r="AP1446" s="80"/>
      <c r="AQ1446" s="5"/>
      <c r="AR1446" s="80"/>
      <c r="AS1446" s="5"/>
      <c r="AT1446" s="80"/>
      <c r="AU1446" s="5"/>
      <c r="AV1446" s="80"/>
      <c r="AW1446" s="5"/>
      <c r="AX1446" s="80"/>
      <c r="AY1446" s="5"/>
      <c r="AZ1446" s="80"/>
      <c r="BA1446" s="5"/>
      <c r="BB1446" s="80"/>
      <c r="BC1446" s="80"/>
      <c r="BD1446" s="80"/>
      <c r="BE1446" s="80"/>
      <c r="BF1446" s="80"/>
      <c r="BG1446" s="80"/>
      <c r="BH1446" s="80"/>
      <c r="BI1446" s="80"/>
      <c r="BJ1446" s="80"/>
      <c r="BK1446" s="80"/>
      <c r="BL1446" s="80"/>
      <c r="BM1446" s="80"/>
      <c r="BN1446" s="80"/>
      <c r="BO1446" s="80"/>
      <c r="BP1446" s="80"/>
      <c r="BQ1446" s="80"/>
      <c r="BR1446" s="80"/>
      <c r="BS1446" s="80"/>
      <c r="BT1446" s="80"/>
      <c r="BU1446" s="80"/>
      <c r="BV1446" s="80"/>
      <c r="BW1446" s="80"/>
      <c r="BX1446" s="80"/>
      <c r="BY1446" s="80"/>
      <c r="BZ1446" s="80"/>
      <c r="CE1446" s="5"/>
    </row>
    <row r="1447" spans="2:83" s="6" customFormat="1" x14ac:dyDescent="0.25">
      <c r="B1447" s="77"/>
      <c r="C1447" s="78"/>
      <c r="D1447" s="80"/>
      <c r="E1447" s="80"/>
      <c r="F1447" s="80"/>
      <c r="G1447" s="80"/>
      <c r="H1447" s="80"/>
      <c r="I1447" s="80"/>
      <c r="J1447" s="80"/>
      <c r="K1447" s="5"/>
      <c r="L1447" s="5"/>
      <c r="M1447" s="80"/>
      <c r="N1447" s="5"/>
      <c r="O1447" s="80"/>
      <c r="P1447" s="5"/>
      <c r="Q1447" s="80"/>
      <c r="R1447" s="5"/>
      <c r="S1447" s="80"/>
      <c r="T1447" s="5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5"/>
      <c r="AE1447" s="80"/>
      <c r="AF1447" s="5"/>
      <c r="AG1447" s="80"/>
      <c r="AH1447" s="5"/>
      <c r="AI1447" s="80"/>
      <c r="AJ1447" s="5"/>
      <c r="AK1447" s="80"/>
      <c r="AL1447" s="5"/>
      <c r="AM1447" s="80"/>
      <c r="AN1447" s="5"/>
      <c r="AO1447" s="80"/>
      <c r="AP1447" s="80"/>
      <c r="AQ1447" s="5"/>
      <c r="AR1447" s="80"/>
      <c r="AS1447" s="5"/>
      <c r="AT1447" s="80"/>
      <c r="AU1447" s="5"/>
      <c r="AV1447" s="80"/>
      <c r="AW1447" s="5"/>
      <c r="AX1447" s="80"/>
      <c r="AY1447" s="5"/>
      <c r="AZ1447" s="80"/>
      <c r="BA1447" s="5"/>
      <c r="BB1447" s="80"/>
      <c r="BC1447" s="80"/>
      <c r="BD1447" s="80"/>
      <c r="BE1447" s="80"/>
      <c r="BF1447" s="80"/>
      <c r="BG1447" s="80"/>
      <c r="BH1447" s="80"/>
      <c r="BI1447" s="80"/>
      <c r="BJ1447" s="80"/>
      <c r="BK1447" s="80"/>
      <c r="BL1447" s="80"/>
      <c r="BM1447" s="80"/>
      <c r="BN1447" s="80"/>
      <c r="BO1447" s="80"/>
      <c r="BP1447" s="80"/>
      <c r="BQ1447" s="80"/>
      <c r="BR1447" s="80"/>
      <c r="BS1447" s="80"/>
      <c r="BT1447" s="80"/>
      <c r="BU1447" s="80"/>
      <c r="BV1447" s="80"/>
      <c r="BW1447" s="80"/>
      <c r="BX1447" s="80"/>
      <c r="BY1447" s="80"/>
      <c r="BZ1447" s="80"/>
      <c r="CE1447" s="5"/>
    </row>
    <row r="1448" spans="2:83" s="6" customFormat="1" x14ac:dyDescent="0.25">
      <c r="B1448" s="77"/>
      <c r="C1448" s="78"/>
      <c r="D1448" s="80"/>
      <c r="E1448" s="80"/>
      <c r="F1448" s="80"/>
      <c r="G1448" s="80"/>
      <c r="H1448" s="80"/>
      <c r="I1448" s="80"/>
      <c r="J1448" s="80"/>
      <c r="K1448" s="5"/>
      <c r="L1448" s="5"/>
      <c r="M1448" s="80"/>
      <c r="N1448" s="5"/>
      <c r="O1448" s="80"/>
      <c r="P1448" s="5"/>
      <c r="Q1448" s="80"/>
      <c r="R1448" s="5"/>
      <c r="S1448" s="80"/>
      <c r="T1448" s="5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5"/>
      <c r="AE1448" s="80"/>
      <c r="AF1448" s="5"/>
      <c r="AG1448" s="80"/>
      <c r="AH1448" s="5"/>
      <c r="AI1448" s="80"/>
      <c r="AJ1448" s="5"/>
      <c r="AK1448" s="80"/>
      <c r="AL1448" s="5"/>
      <c r="AM1448" s="80"/>
      <c r="AN1448" s="5"/>
      <c r="AO1448" s="80"/>
      <c r="AP1448" s="80"/>
      <c r="AQ1448" s="5"/>
      <c r="AR1448" s="80"/>
      <c r="AS1448" s="5"/>
      <c r="AT1448" s="80"/>
      <c r="AU1448" s="5"/>
      <c r="AV1448" s="80"/>
      <c r="AW1448" s="5"/>
      <c r="AX1448" s="80"/>
      <c r="AY1448" s="5"/>
      <c r="AZ1448" s="80"/>
      <c r="BA1448" s="5"/>
      <c r="BB1448" s="80"/>
      <c r="BC1448" s="80"/>
      <c r="BD1448" s="80"/>
      <c r="BE1448" s="80"/>
      <c r="BF1448" s="80"/>
      <c r="BG1448" s="80"/>
      <c r="BH1448" s="80"/>
      <c r="BI1448" s="80"/>
      <c r="BJ1448" s="80"/>
      <c r="BK1448" s="80"/>
      <c r="BL1448" s="80"/>
      <c r="BM1448" s="80"/>
      <c r="BN1448" s="80"/>
      <c r="BO1448" s="80"/>
      <c r="BP1448" s="80"/>
      <c r="BQ1448" s="80"/>
      <c r="BR1448" s="80"/>
      <c r="BS1448" s="80"/>
      <c r="BT1448" s="80"/>
      <c r="BU1448" s="80"/>
      <c r="BV1448" s="80"/>
      <c r="BW1448" s="80"/>
      <c r="BX1448" s="80"/>
      <c r="BY1448" s="80"/>
      <c r="BZ1448" s="80"/>
      <c r="CE1448" s="5"/>
    </row>
    <row r="1449" spans="2:83" s="6" customFormat="1" x14ac:dyDescent="0.25">
      <c r="B1449" s="77"/>
      <c r="C1449" s="78"/>
      <c r="D1449" s="80"/>
      <c r="E1449" s="80"/>
      <c r="F1449" s="80"/>
      <c r="G1449" s="80"/>
      <c r="H1449" s="80"/>
      <c r="I1449" s="80"/>
      <c r="J1449" s="80"/>
      <c r="K1449" s="5"/>
      <c r="L1449" s="5"/>
      <c r="M1449" s="80"/>
      <c r="N1449" s="5"/>
      <c r="O1449" s="80"/>
      <c r="P1449" s="5"/>
      <c r="Q1449" s="80"/>
      <c r="R1449" s="5"/>
      <c r="S1449" s="80"/>
      <c r="T1449" s="5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5"/>
      <c r="AE1449" s="80"/>
      <c r="AF1449" s="5"/>
      <c r="AG1449" s="80"/>
      <c r="AH1449" s="5"/>
      <c r="AI1449" s="80"/>
      <c r="AJ1449" s="5"/>
      <c r="AK1449" s="80"/>
      <c r="AL1449" s="5"/>
      <c r="AM1449" s="80"/>
      <c r="AN1449" s="5"/>
      <c r="AO1449" s="80"/>
      <c r="AP1449" s="80"/>
      <c r="AQ1449" s="5"/>
      <c r="AR1449" s="80"/>
      <c r="AS1449" s="5"/>
      <c r="AT1449" s="80"/>
      <c r="AU1449" s="5"/>
      <c r="AV1449" s="80"/>
      <c r="AW1449" s="5"/>
      <c r="AX1449" s="80"/>
      <c r="AY1449" s="5"/>
      <c r="AZ1449" s="80"/>
      <c r="BA1449" s="5"/>
      <c r="BB1449" s="80"/>
      <c r="BC1449" s="80"/>
      <c r="BD1449" s="80"/>
      <c r="BE1449" s="80"/>
      <c r="BF1449" s="80"/>
      <c r="BG1449" s="80"/>
      <c r="BH1449" s="80"/>
      <c r="BI1449" s="80"/>
      <c r="BJ1449" s="80"/>
      <c r="BK1449" s="80"/>
      <c r="BL1449" s="80"/>
      <c r="BM1449" s="80"/>
      <c r="BN1449" s="80"/>
      <c r="BO1449" s="80"/>
      <c r="BP1449" s="80"/>
      <c r="BQ1449" s="80"/>
      <c r="BR1449" s="80"/>
      <c r="BS1449" s="80"/>
      <c r="BT1449" s="80"/>
      <c r="BU1449" s="80"/>
      <c r="BV1449" s="80"/>
      <c r="BW1449" s="80"/>
      <c r="BX1449" s="80"/>
      <c r="BY1449" s="80"/>
      <c r="BZ1449" s="80"/>
      <c r="CE1449" s="5"/>
    </row>
    <row r="1450" spans="2:83" s="6" customFormat="1" x14ac:dyDescent="0.25">
      <c r="B1450" s="77"/>
      <c r="C1450" s="78"/>
      <c r="D1450" s="80"/>
      <c r="E1450" s="80"/>
      <c r="F1450" s="80"/>
      <c r="G1450" s="80"/>
      <c r="H1450" s="80"/>
      <c r="I1450" s="80"/>
      <c r="J1450" s="80"/>
      <c r="K1450" s="5"/>
      <c r="L1450" s="5"/>
      <c r="M1450" s="80"/>
      <c r="N1450" s="5"/>
      <c r="O1450" s="80"/>
      <c r="P1450" s="5"/>
      <c r="Q1450" s="80"/>
      <c r="R1450" s="5"/>
      <c r="S1450" s="80"/>
      <c r="T1450" s="5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5"/>
      <c r="AE1450" s="80"/>
      <c r="AF1450" s="5"/>
      <c r="AG1450" s="80"/>
      <c r="AH1450" s="5"/>
      <c r="AI1450" s="80"/>
      <c r="AJ1450" s="5"/>
      <c r="AK1450" s="80"/>
      <c r="AL1450" s="5"/>
      <c r="AM1450" s="80"/>
      <c r="AN1450" s="5"/>
      <c r="AO1450" s="80"/>
      <c r="AP1450" s="80"/>
      <c r="AQ1450" s="5"/>
      <c r="AR1450" s="80"/>
      <c r="AS1450" s="5"/>
      <c r="AT1450" s="80"/>
      <c r="AU1450" s="5"/>
      <c r="AV1450" s="80"/>
      <c r="AW1450" s="5"/>
      <c r="AX1450" s="80"/>
      <c r="AY1450" s="5"/>
      <c r="AZ1450" s="80"/>
      <c r="BA1450" s="5"/>
      <c r="BB1450" s="80"/>
      <c r="BC1450" s="80"/>
      <c r="BD1450" s="80"/>
      <c r="BE1450" s="80"/>
      <c r="BF1450" s="80"/>
      <c r="BG1450" s="80"/>
      <c r="BH1450" s="80"/>
      <c r="BI1450" s="80"/>
      <c r="BJ1450" s="80"/>
      <c r="BK1450" s="80"/>
      <c r="BL1450" s="80"/>
      <c r="BM1450" s="80"/>
      <c r="BN1450" s="80"/>
      <c r="BO1450" s="80"/>
      <c r="BP1450" s="80"/>
      <c r="BQ1450" s="80"/>
      <c r="BR1450" s="80"/>
      <c r="BS1450" s="80"/>
      <c r="BT1450" s="80"/>
      <c r="BU1450" s="80"/>
      <c r="BV1450" s="80"/>
      <c r="BW1450" s="80"/>
      <c r="BX1450" s="80"/>
      <c r="BY1450" s="80"/>
      <c r="BZ1450" s="80"/>
      <c r="CE1450" s="5"/>
    </row>
    <row r="1451" spans="2:83" s="6" customFormat="1" x14ac:dyDescent="0.25">
      <c r="B1451" s="77"/>
      <c r="C1451" s="78"/>
      <c r="D1451" s="80"/>
      <c r="E1451" s="80"/>
      <c r="F1451" s="80"/>
      <c r="G1451" s="80"/>
      <c r="H1451" s="80"/>
      <c r="I1451" s="80"/>
      <c r="J1451" s="80"/>
      <c r="K1451" s="5"/>
      <c r="L1451" s="5"/>
      <c r="M1451" s="80"/>
      <c r="N1451" s="5"/>
      <c r="O1451" s="80"/>
      <c r="P1451" s="5"/>
      <c r="Q1451" s="80"/>
      <c r="R1451" s="5"/>
      <c r="S1451" s="80"/>
      <c r="T1451" s="5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5"/>
      <c r="AE1451" s="80"/>
      <c r="AF1451" s="5"/>
      <c r="AG1451" s="80"/>
      <c r="AH1451" s="5"/>
      <c r="AI1451" s="80"/>
      <c r="AJ1451" s="5"/>
      <c r="AK1451" s="80"/>
      <c r="AL1451" s="5"/>
      <c r="AM1451" s="80"/>
      <c r="AN1451" s="5"/>
      <c r="AO1451" s="80"/>
      <c r="AP1451" s="80"/>
      <c r="AQ1451" s="5"/>
      <c r="AR1451" s="80"/>
      <c r="AS1451" s="5"/>
      <c r="AT1451" s="80"/>
      <c r="AU1451" s="5"/>
      <c r="AV1451" s="80"/>
      <c r="AW1451" s="5"/>
      <c r="AX1451" s="80"/>
      <c r="AY1451" s="5"/>
      <c r="AZ1451" s="80"/>
      <c r="BA1451" s="5"/>
      <c r="BB1451" s="80"/>
      <c r="BC1451" s="80"/>
      <c r="BD1451" s="80"/>
      <c r="BE1451" s="80"/>
      <c r="BF1451" s="80"/>
      <c r="BG1451" s="80"/>
      <c r="BH1451" s="80"/>
      <c r="BI1451" s="80"/>
      <c r="BJ1451" s="80"/>
      <c r="BK1451" s="80"/>
      <c r="BL1451" s="80"/>
      <c r="BM1451" s="80"/>
      <c r="BN1451" s="80"/>
      <c r="BO1451" s="80"/>
      <c r="BP1451" s="80"/>
      <c r="BQ1451" s="80"/>
      <c r="BR1451" s="80"/>
      <c r="BS1451" s="80"/>
      <c r="BT1451" s="80"/>
      <c r="BU1451" s="80"/>
      <c r="BV1451" s="80"/>
      <c r="BW1451" s="80"/>
      <c r="BX1451" s="80"/>
      <c r="BY1451" s="80"/>
      <c r="BZ1451" s="80"/>
      <c r="CE1451" s="5"/>
    </row>
    <row r="1452" spans="2:83" s="6" customFormat="1" x14ac:dyDescent="0.25">
      <c r="B1452" s="77"/>
      <c r="C1452" s="78"/>
      <c r="D1452" s="80"/>
      <c r="E1452" s="80"/>
      <c r="F1452" s="80"/>
      <c r="G1452" s="80"/>
      <c r="H1452" s="80"/>
      <c r="I1452" s="80"/>
      <c r="J1452" s="80"/>
      <c r="K1452" s="5"/>
      <c r="L1452" s="5"/>
      <c r="M1452" s="80"/>
      <c r="N1452" s="5"/>
      <c r="O1452" s="80"/>
      <c r="P1452" s="5"/>
      <c r="Q1452" s="80"/>
      <c r="R1452" s="5"/>
      <c r="S1452" s="80"/>
      <c r="T1452" s="5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5"/>
      <c r="AE1452" s="80"/>
      <c r="AF1452" s="5"/>
      <c r="AG1452" s="80"/>
      <c r="AH1452" s="5"/>
      <c r="AI1452" s="80"/>
      <c r="AJ1452" s="5"/>
      <c r="AK1452" s="80"/>
      <c r="AL1452" s="5"/>
      <c r="AM1452" s="80"/>
      <c r="AN1452" s="5"/>
      <c r="AO1452" s="80"/>
      <c r="AP1452" s="80"/>
      <c r="AQ1452" s="5"/>
      <c r="AR1452" s="80"/>
      <c r="AS1452" s="5"/>
      <c r="AT1452" s="80"/>
      <c r="AU1452" s="5"/>
      <c r="AV1452" s="80"/>
      <c r="AW1452" s="5"/>
      <c r="AX1452" s="80"/>
      <c r="AY1452" s="5"/>
      <c r="AZ1452" s="80"/>
      <c r="BA1452" s="5"/>
      <c r="BB1452" s="80"/>
      <c r="BC1452" s="80"/>
      <c r="BD1452" s="80"/>
      <c r="BE1452" s="80"/>
      <c r="BF1452" s="80"/>
      <c r="BG1452" s="80"/>
      <c r="BH1452" s="80"/>
      <c r="BI1452" s="80"/>
      <c r="BJ1452" s="80"/>
      <c r="BK1452" s="80"/>
      <c r="BL1452" s="80"/>
      <c r="BM1452" s="80"/>
      <c r="BN1452" s="80"/>
      <c r="BO1452" s="80"/>
      <c r="BP1452" s="80"/>
      <c r="BQ1452" s="80"/>
      <c r="BR1452" s="80"/>
      <c r="BS1452" s="80"/>
      <c r="BT1452" s="80"/>
      <c r="BU1452" s="80"/>
      <c r="BV1452" s="80"/>
      <c r="BW1452" s="80"/>
      <c r="BX1452" s="80"/>
      <c r="BY1452" s="80"/>
      <c r="BZ1452" s="80"/>
      <c r="CE1452" s="5"/>
    </row>
    <row r="1453" spans="2:83" s="6" customFormat="1" x14ac:dyDescent="0.25">
      <c r="B1453" s="77"/>
      <c r="C1453" s="78"/>
      <c r="D1453" s="80"/>
      <c r="E1453" s="80"/>
      <c r="F1453" s="80"/>
      <c r="G1453" s="80"/>
      <c r="H1453" s="80"/>
      <c r="I1453" s="80"/>
      <c r="J1453" s="80"/>
      <c r="K1453" s="5"/>
      <c r="L1453" s="5"/>
      <c r="M1453" s="80"/>
      <c r="N1453" s="5"/>
      <c r="O1453" s="80"/>
      <c r="P1453" s="5"/>
      <c r="Q1453" s="80"/>
      <c r="R1453" s="5"/>
      <c r="S1453" s="80"/>
      <c r="T1453" s="5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5"/>
      <c r="AE1453" s="80"/>
      <c r="AF1453" s="5"/>
      <c r="AG1453" s="80"/>
      <c r="AH1453" s="5"/>
      <c r="AI1453" s="80"/>
      <c r="AJ1453" s="5"/>
      <c r="AK1453" s="80"/>
      <c r="AL1453" s="5"/>
      <c r="AM1453" s="80"/>
      <c r="AN1453" s="5"/>
      <c r="AO1453" s="80"/>
      <c r="AP1453" s="80"/>
      <c r="AQ1453" s="5"/>
      <c r="AR1453" s="80"/>
      <c r="AS1453" s="5"/>
      <c r="AT1453" s="80"/>
      <c r="AU1453" s="5"/>
      <c r="AV1453" s="80"/>
      <c r="AW1453" s="5"/>
      <c r="AX1453" s="80"/>
      <c r="AY1453" s="5"/>
      <c r="AZ1453" s="80"/>
      <c r="BA1453" s="5"/>
      <c r="BB1453" s="80"/>
      <c r="BC1453" s="80"/>
      <c r="BD1453" s="80"/>
      <c r="BE1453" s="80"/>
      <c r="BF1453" s="80"/>
      <c r="BG1453" s="80"/>
      <c r="BH1453" s="80"/>
      <c r="BI1453" s="80"/>
      <c r="BJ1453" s="80"/>
      <c r="BK1453" s="80"/>
      <c r="BL1453" s="80"/>
      <c r="BM1453" s="80"/>
      <c r="BN1453" s="80"/>
      <c r="BO1453" s="80"/>
      <c r="BP1453" s="80"/>
      <c r="BQ1453" s="80"/>
      <c r="BR1453" s="80"/>
      <c r="BS1453" s="80"/>
      <c r="BT1453" s="80"/>
      <c r="BU1453" s="80"/>
      <c r="BV1453" s="80"/>
      <c r="BW1453" s="80"/>
      <c r="BX1453" s="80"/>
      <c r="BY1453" s="80"/>
      <c r="BZ1453" s="80"/>
      <c r="CE1453" s="5"/>
    </row>
    <row r="1454" spans="2:83" s="6" customFormat="1" x14ac:dyDescent="0.25">
      <c r="B1454" s="77"/>
      <c r="C1454" s="78"/>
      <c r="D1454" s="80"/>
      <c r="E1454" s="80"/>
      <c r="F1454" s="80"/>
      <c r="G1454" s="80"/>
      <c r="H1454" s="80"/>
      <c r="I1454" s="80"/>
      <c r="J1454" s="80"/>
      <c r="K1454" s="5"/>
      <c r="L1454" s="5"/>
      <c r="M1454" s="80"/>
      <c r="N1454" s="5"/>
      <c r="O1454" s="80"/>
      <c r="P1454" s="5"/>
      <c r="Q1454" s="80"/>
      <c r="R1454" s="5"/>
      <c r="S1454" s="80"/>
      <c r="T1454" s="5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5"/>
      <c r="AE1454" s="80"/>
      <c r="AF1454" s="5"/>
      <c r="AG1454" s="80"/>
      <c r="AH1454" s="5"/>
      <c r="AI1454" s="80"/>
      <c r="AJ1454" s="5"/>
      <c r="AK1454" s="80"/>
      <c r="AL1454" s="5"/>
      <c r="AM1454" s="80"/>
      <c r="AN1454" s="5"/>
      <c r="AO1454" s="80"/>
      <c r="AP1454" s="80"/>
      <c r="AQ1454" s="5"/>
      <c r="AR1454" s="80"/>
      <c r="AS1454" s="5"/>
      <c r="AT1454" s="80"/>
      <c r="AU1454" s="5"/>
      <c r="AV1454" s="80"/>
      <c r="AW1454" s="5"/>
      <c r="AX1454" s="80"/>
      <c r="AY1454" s="5"/>
      <c r="AZ1454" s="80"/>
      <c r="BA1454" s="5"/>
      <c r="BB1454" s="80"/>
      <c r="BC1454" s="80"/>
      <c r="BD1454" s="80"/>
      <c r="BE1454" s="80"/>
      <c r="BF1454" s="80"/>
      <c r="BG1454" s="80"/>
      <c r="BH1454" s="80"/>
      <c r="BI1454" s="80"/>
      <c r="BJ1454" s="80"/>
      <c r="BK1454" s="80"/>
      <c r="BL1454" s="80"/>
      <c r="BM1454" s="80"/>
      <c r="BN1454" s="80"/>
      <c r="BO1454" s="80"/>
      <c r="BP1454" s="80"/>
      <c r="BQ1454" s="80"/>
      <c r="BR1454" s="80"/>
      <c r="BS1454" s="80"/>
      <c r="BT1454" s="80"/>
      <c r="BU1454" s="80"/>
      <c r="BV1454" s="80"/>
      <c r="BW1454" s="80"/>
      <c r="BX1454" s="80"/>
      <c r="BY1454" s="80"/>
      <c r="BZ1454" s="80"/>
      <c r="CE1454" s="5"/>
    </row>
    <row r="1455" spans="2:83" s="6" customFormat="1" x14ac:dyDescent="0.25">
      <c r="B1455" s="77"/>
      <c r="C1455" s="78"/>
      <c r="D1455" s="80"/>
      <c r="E1455" s="80"/>
      <c r="F1455" s="80"/>
      <c r="G1455" s="80"/>
      <c r="H1455" s="80"/>
      <c r="I1455" s="80"/>
      <c r="J1455" s="80"/>
      <c r="K1455" s="5"/>
      <c r="L1455" s="5"/>
      <c r="M1455" s="80"/>
      <c r="N1455" s="5"/>
      <c r="O1455" s="80"/>
      <c r="P1455" s="5"/>
      <c r="Q1455" s="80"/>
      <c r="R1455" s="5"/>
      <c r="S1455" s="80"/>
      <c r="T1455" s="5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5"/>
      <c r="AE1455" s="80"/>
      <c r="AF1455" s="5"/>
      <c r="AG1455" s="80"/>
      <c r="AH1455" s="5"/>
      <c r="AI1455" s="80"/>
      <c r="AJ1455" s="5"/>
      <c r="AK1455" s="80"/>
      <c r="AL1455" s="5"/>
      <c r="AM1455" s="80"/>
      <c r="AN1455" s="5"/>
      <c r="AO1455" s="80"/>
      <c r="AP1455" s="80"/>
      <c r="AQ1455" s="5"/>
      <c r="AR1455" s="80"/>
      <c r="AS1455" s="5"/>
      <c r="AT1455" s="80"/>
      <c r="AU1455" s="5"/>
      <c r="AV1455" s="80"/>
      <c r="AW1455" s="5"/>
      <c r="AX1455" s="80"/>
      <c r="AY1455" s="5"/>
      <c r="AZ1455" s="80"/>
      <c r="BA1455" s="5"/>
      <c r="BB1455" s="80"/>
      <c r="BC1455" s="80"/>
      <c r="BD1455" s="80"/>
      <c r="BE1455" s="80"/>
      <c r="BF1455" s="80"/>
      <c r="BG1455" s="80"/>
      <c r="BH1455" s="80"/>
      <c r="BI1455" s="80"/>
      <c r="BJ1455" s="80"/>
      <c r="BK1455" s="80"/>
      <c r="BL1455" s="80"/>
      <c r="BM1455" s="80"/>
      <c r="BN1455" s="80"/>
      <c r="BO1455" s="80"/>
      <c r="BP1455" s="80"/>
      <c r="BQ1455" s="80"/>
      <c r="BR1455" s="80"/>
      <c r="BS1455" s="80"/>
      <c r="BT1455" s="80"/>
      <c r="BU1455" s="80"/>
      <c r="BV1455" s="80"/>
      <c r="BW1455" s="80"/>
      <c r="BX1455" s="80"/>
      <c r="BY1455" s="80"/>
      <c r="BZ1455" s="80"/>
      <c r="CE1455" s="5"/>
    </row>
    <row r="1456" spans="2:83" s="6" customFormat="1" x14ac:dyDescent="0.25">
      <c r="B1456" s="77"/>
      <c r="C1456" s="78"/>
      <c r="D1456" s="80"/>
      <c r="E1456" s="80"/>
      <c r="F1456" s="80"/>
      <c r="G1456" s="80"/>
      <c r="H1456" s="80"/>
      <c r="I1456" s="80"/>
      <c r="J1456" s="80"/>
      <c r="K1456" s="5"/>
      <c r="L1456" s="5"/>
      <c r="M1456" s="80"/>
      <c r="N1456" s="5"/>
      <c r="O1456" s="80"/>
      <c r="P1456" s="5"/>
      <c r="Q1456" s="80"/>
      <c r="R1456" s="5"/>
      <c r="S1456" s="80"/>
      <c r="T1456" s="5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5"/>
      <c r="AE1456" s="80"/>
      <c r="AF1456" s="5"/>
      <c r="AG1456" s="80"/>
      <c r="AH1456" s="5"/>
      <c r="AI1456" s="80"/>
      <c r="AJ1456" s="5"/>
      <c r="AK1456" s="80"/>
      <c r="AL1456" s="5"/>
      <c r="AM1456" s="80"/>
      <c r="AN1456" s="5"/>
      <c r="AO1456" s="80"/>
      <c r="AP1456" s="80"/>
      <c r="AQ1456" s="5"/>
      <c r="AR1456" s="80"/>
      <c r="AS1456" s="5"/>
      <c r="AT1456" s="80"/>
      <c r="AU1456" s="5"/>
      <c r="AV1456" s="80"/>
      <c r="AW1456" s="5"/>
      <c r="AX1456" s="80"/>
      <c r="AY1456" s="5"/>
      <c r="AZ1456" s="80"/>
      <c r="BA1456" s="5"/>
      <c r="BB1456" s="80"/>
      <c r="BC1456" s="80"/>
      <c r="BD1456" s="80"/>
      <c r="BE1456" s="80"/>
      <c r="BF1456" s="80"/>
      <c r="BG1456" s="80"/>
      <c r="BH1456" s="80"/>
      <c r="BI1456" s="80"/>
      <c r="BJ1456" s="80"/>
      <c r="BK1456" s="80"/>
      <c r="BL1456" s="80"/>
      <c r="BM1456" s="80"/>
      <c r="BN1456" s="80"/>
      <c r="BO1456" s="80"/>
      <c r="BP1456" s="80"/>
      <c r="BQ1456" s="80"/>
      <c r="BR1456" s="80"/>
      <c r="BS1456" s="80"/>
      <c r="BT1456" s="80"/>
      <c r="BU1456" s="80"/>
      <c r="BV1456" s="80"/>
      <c r="BW1456" s="80"/>
      <c r="BX1456" s="80"/>
      <c r="BY1456" s="80"/>
      <c r="BZ1456" s="80"/>
      <c r="CE1456" s="5"/>
    </row>
    <row r="1457" spans="2:83" s="6" customFormat="1" x14ac:dyDescent="0.25">
      <c r="B1457" s="77"/>
      <c r="C1457" s="78"/>
      <c r="D1457" s="80"/>
      <c r="E1457" s="80"/>
      <c r="F1457" s="80"/>
      <c r="G1457" s="80"/>
      <c r="H1457" s="80"/>
      <c r="I1457" s="80"/>
      <c r="J1457" s="80"/>
      <c r="K1457" s="5"/>
      <c r="L1457" s="5"/>
      <c r="M1457" s="80"/>
      <c r="N1457" s="5"/>
      <c r="O1457" s="80"/>
      <c r="P1457" s="5"/>
      <c r="Q1457" s="80"/>
      <c r="R1457" s="5"/>
      <c r="S1457" s="80"/>
      <c r="T1457" s="5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5"/>
      <c r="AE1457" s="80"/>
      <c r="AF1457" s="5"/>
      <c r="AG1457" s="80"/>
      <c r="AH1457" s="5"/>
      <c r="AI1457" s="80"/>
      <c r="AJ1457" s="5"/>
      <c r="AK1457" s="80"/>
      <c r="AL1457" s="5"/>
      <c r="AM1457" s="80"/>
      <c r="AN1457" s="5"/>
      <c r="AO1457" s="80"/>
      <c r="AP1457" s="80"/>
      <c r="AQ1457" s="5"/>
      <c r="AR1457" s="80"/>
      <c r="AS1457" s="5"/>
      <c r="AT1457" s="80"/>
      <c r="AU1457" s="5"/>
      <c r="AV1457" s="80"/>
      <c r="AW1457" s="5"/>
      <c r="AX1457" s="80"/>
      <c r="AY1457" s="5"/>
      <c r="AZ1457" s="80"/>
      <c r="BA1457" s="5"/>
      <c r="BB1457" s="80"/>
      <c r="BC1457" s="80"/>
      <c r="BD1457" s="80"/>
      <c r="BE1457" s="80"/>
      <c r="BF1457" s="80"/>
      <c r="BG1457" s="80"/>
      <c r="BH1457" s="80"/>
      <c r="BI1457" s="80"/>
      <c r="BJ1457" s="80"/>
      <c r="BK1457" s="80"/>
      <c r="BL1457" s="80"/>
      <c r="BM1457" s="80"/>
      <c r="BN1457" s="80"/>
      <c r="BO1457" s="80"/>
      <c r="BP1457" s="80"/>
      <c r="BQ1457" s="80"/>
      <c r="BR1457" s="80"/>
      <c r="BS1457" s="80"/>
      <c r="BT1457" s="80"/>
      <c r="BU1457" s="80"/>
      <c r="BV1457" s="80"/>
      <c r="BW1457" s="80"/>
      <c r="BX1457" s="80"/>
      <c r="BY1457" s="80"/>
      <c r="BZ1457" s="80"/>
      <c r="CE1457" s="5"/>
    </row>
    <row r="1458" spans="2:83" s="6" customFormat="1" x14ac:dyDescent="0.25">
      <c r="B1458" s="77"/>
      <c r="C1458" s="78"/>
      <c r="D1458" s="80"/>
      <c r="E1458" s="80"/>
      <c r="F1458" s="80"/>
      <c r="G1458" s="80"/>
      <c r="H1458" s="80"/>
      <c r="I1458" s="80"/>
      <c r="J1458" s="80"/>
      <c r="K1458" s="5"/>
      <c r="L1458" s="5"/>
      <c r="M1458" s="80"/>
      <c r="N1458" s="5"/>
      <c r="O1458" s="80"/>
      <c r="P1458" s="5"/>
      <c r="Q1458" s="80"/>
      <c r="R1458" s="5"/>
      <c r="S1458" s="80"/>
      <c r="T1458" s="5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5"/>
      <c r="AE1458" s="80"/>
      <c r="AF1458" s="5"/>
      <c r="AG1458" s="80"/>
      <c r="AH1458" s="5"/>
      <c r="AI1458" s="80"/>
      <c r="AJ1458" s="5"/>
      <c r="AK1458" s="80"/>
      <c r="AL1458" s="5"/>
      <c r="AM1458" s="80"/>
      <c r="AN1458" s="5"/>
      <c r="AO1458" s="80"/>
      <c r="AP1458" s="80"/>
      <c r="AQ1458" s="5"/>
      <c r="AR1458" s="80"/>
      <c r="AS1458" s="5"/>
      <c r="AT1458" s="80"/>
      <c r="AU1458" s="5"/>
      <c r="AV1458" s="80"/>
      <c r="AW1458" s="5"/>
      <c r="AX1458" s="80"/>
      <c r="AY1458" s="5"/>
      <c r="AZ1458" s="80"/>
      <c r="BA1458" s="5"/>
      <c r="BB1458" s="80"/>
      <c r="BC1458" s="80"/>
      <c r="BD1458" s="80"/>
      <c r="BE1458" s="80"/>
      <c r="BF1458" s="80"/>
      <c r="BG1458" s="80"/>
      <c r="BH1458" s="80"/>
      <c r="BI1458" s="80"/>
      <c r="BJ1458" s="80"/>
      <c r="BK1458" s="80"/>
      <c r="BL1458" s="80"/>
      <c r="BM1458" s="80"/>
      <c r="BN1458" s="80"/>
      <c r="BO1458" s="80"/>
      <c r="BP1458" s="80"/>
      <c r="BQ1458" s="80"/>
      <c r="BR1458" s="80"/>
      <c r="BS1458" s="80"/>
      <c r="BT1458" s="80"/>
      <c r="BU1458" s="80"/>
      <c r="BV1458" s="80"/>
      <c r="BW1458" s="80"/>
      <c r="BX1458" s="80"/>
      <c r="BY1458" s="80"/>
      <c r="BZ1458" s="80"/>
      <c r="CE1458" s="5"/>
    </row>
    <row r="1459" spans="2:83" s="6" customFormat="1" x14ac:dyDescent="0.25">
      <c r="B1459" s="77"/>
      <c r="C1459" s="78"/>
      <c r="D1459" s="80"/>
      <c r="E1459" s="80"/>
      <c r="F1459" s="80"/>
      <c r="G1459" s="80"/>
      <c r="H1459" s="80"/>
      <c r="I1459" s="80"/>
      <c r="J1459" s="80"/>
      <c r="K1459" s="5"/>
      <c r="L1459" s="5"/>
      <c r="M1459" s="80"/>
      <c r="N1459" s="5"/>
      <c r="O1459" s="80"/>
      <c r="P1459" s="5"/>
      <c r="Q1459" s="80"/>
      <c r="R1459" s="5"/>
      <c r="S1459" s="80"/>
      <c r="T1459" s="5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5"/>
      <c r="AE1459" s="80"/>
      <c r="AF1459" s="5"/>
      <c r="AG1459" s="80"/>
      <c r="AH1459" s="5"/>
      <c r="AI1459" s="80"/>
      <c r="AJ1459" s="5"/>
      <c r="AK1459" s="80"/>
      <c r="AL1459" s="5"/>
      <c r="AM1459" s="80"/>
      <c r="AN1459" s="5"/>
      <c r="AO1459" s="80"/>
      <c r="AP1459" s="80"/>
      <c r="AQ1459" s="5"/>
      <c r="AR1459" s="80"/>
      <c r="AS1459" s="5"/>
      <c r="AT1459" s="80"/>
      <c r="AU1459" s="5"/>
      <c r="AV1459" s="80"/>
      <c r="AW1459" s="5"/>
      <c r="AX1459" s="80"/>
      <c r="AY1459" s="5"/>
      <c r="AZ1459" s="80"/>
      <c r="BA1459" s="5"/>
      <c r="BB1459" s="80"/>
      <c r="BC1459" s="80"/>
      <c r="BD1459" s="80"/>
      <c r="BE1459" s="80"/>
      <c r="BF1459" s="80"/>
      <c r="BG1459" s="80"/>
      <c r="BH1459" s="80"/>
      <c r="BI1459" s="80"/>
      <c r="BJ1459" s="80"/>
      <c r="BK1459" s="80"/>
      <c r="BL1459" s="80"/>
      <c r="BM1459" s="80"/>
      <c r="BN1459" s="80"/>
      <c r="BO1459" s="80"/>
      <c r="BP1459" s="80"/>
      <c r="BQ1459" s="80"/>
      <c r="BR1459" s="80"/>
      <c r="BS1459" s="80"/>
      <c r="BT1459" s="80"/>
      <c r="BU1459" s="80"/>
      <c r="BV1459" s="80"/>
      <c r="BW1459" s="80"/>
      <c r="BX1459" s="80"/>
      <c r="BY1459" s="80"/>
      <c r="BZ1459" s="80"/>
      <c r="CE1459" s="5"/>
    </row>
    <row r="1460" spans="2:83" s="6" customFormat="1" x14ac:dyDescent="0.25">
      <c r="B1460" s="77"/>
      <c r="C1460" s="78"/>
      <c r="D1460" s="80"/>
      <c r="E1460" s="80"/>
      <c r="F1460" s="80"/>
      <c r="G1460" s="80"/>
      <c r="H1460" s="80"/>
      <c r="I1460" s="80"/>
      <c r="J1460" s="80"/>
      <c r="K1460" s="5"/>
      <c r="L1460" s="5"/>
      <c r="M1460" s="80"/>
      <c r="N1460" s="5"/>
      <c r="O1460" s="80"/>
      <c r="P1460" s="5"/>
      <c r="Q1460" s="80"/>
      <c r="R1460" s="5"/>
      <c r="S1460" s="80"/>
      <c r="T1460" s="5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5"/>
      <c r="AE1460" s="80"/>
      <c r="AF1460" s="5"/>
      <c r="AG1460" s="80"/>
      <c r="AH1460" s="5"/>
      <c r="AI1460" s="80"/>
      <c r="AJ1460" s="5"/>
      <c r="AK1460" s="80"/>
      <c r="AL1460" s="5"/>
      <c r="AM1460" s="80"/>
      <c r="AN1460" s="5"/>
      <c r="AO1460" s="80"/>
      <c r="AP1460" s="80"/>
      <c r="AQ1460" s="5"/>
      <c r="AR1460" s="80"/>
      <c r="AS1460" s="5"/>
      <c r="AT1460" s="80"/>
      <c r="AU1460" s="5"/>
      <c r="AV1460" s="80"/>
      <c r="AW1460" s="5"/>
      <c r="AX1460" s="80"/>
      <c r="AY1460" s="5"/>
      <c r="AZ1460" s="80"/>
      <c r="BA1460" s="5"/>
      <c r="BB1460" s="80"/>
      <c r="BC1460" s="80"/>
      <c r="BD1460" s="80"/>
      <c r="BE1460" s="80"/>
      <c r="BF1460" s="80"/>
      <c r="BG1460" s="80"/>
      <c r="BH1460" s="80"/>
      <c r="BI1460" s="80"/>
      <c r="BJ1460" s="80"/>
      <c r="BK1460" s="80"/>
      <c r="BL1460" s="80"/>
      <c r="BM1460" s="80"/>
      <c r="BN1460" s="80"/>
      <c r="BO1460" s="80"/>
      <c r="BP1460" s="80"/>
      <c r="BQ1460" s="80"/>
      <c r="BR1460" s="80"/>
      <c r="BS1460" s="80"/>
      <c r="BT1460" s="80"/>
      <c r="BU1460" s="80"/>
      <c r="BV1460" s="80"/>
      <c r="BW1460" s="80"/>
      <c r="BX1460" s="80"/>
      <c r="BY1460" s="80"/>
      <c r="BZ1460" s="80"/>
      <c r="CE1460" s="5"/>
    </row>
    <row r="1461" spans="2:83" s="6" customFormat="1" x14ac:dyDescent="0.25">
      <c r="B1461" s="77"/>
      <c r="C1461" s="78"/>
      <c r="D1461" s="80"/>
      <c r="E1461" s="80"/>
      <c r="F1461" s="80"/>
      <c r="G1461" s="80"/>
      <c r="H1461" s="80"/>
      <c r="I1461" s="80"/>
      <c r="J1461" s="80"/>
      <c r="K1461" s="5"/>
      <c r="L1461" s="5"/>
      <c r="M1461" s="80"/>
      <c r="N1461" s="5"/>
      <c r="O1461" s="80"/>
      <c r="P1461" s="5"/>
      <c r="Q1461" s="80"/>
      <c r="R1461" s="5"/>
      <c r="S1461" s="80"/>
      <c r="T1461" s="5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5"/>
      <c r="AE1461" s="80"/>
      <c r="AF1461" s="5"/>
      <c r="AG1461" s="80"/>
      <c r="AH1461" s="5"/>
      <c r="AI1461" s="80"/>
      <c r="AJ1461" s="5"/>
      <c r="AK1461" s="80"/>
      <c r="AL1461" s="5"/>
      <c r="AM1461" s="80"/>
      <c r="AN1461" s="5"/>
      <c r="AO1461" s="80"/>
      <c r="AP1461" s="80"/>
      <c r="AQ1461" s="5"/>
      <c r="AR1461" s="80"/>
      <c r="AS1461" s="5"/>
      <c r="AT1461" s="80"/>
      <c r="AU1461" s="5"/>
      <c r="AV1461" s="80"/>
      <c r="AW1461" s="5"/>
      <c r="AX1461" s="80"/>
      <c r="AY1461" s="5"/>
      <c r="AZ1461" s="80"/>
      <c r="BA1461" s="5"/>
      <c r="BB1461" s="80"/>
      <c r="BC1461" s="80"/>
      <c r="BD1461" s="80"/>
      <c r="BE1461" s="80"/>
      <c r="BF1461" s="80"/>
      <c r="BG1461" s="80"/>
      <c r="BH1461" s="80"/>
      <c r="BI1461" s="80"/>
      <c r="BJ1461" s="80"/>
      <c r="BK1461" s="80"/>
      <c r="BL1461" s="80"/>
      <c r="BM1461" s="80"/>
      <c r="BN1461" s="80"/>
      <c r="BO1461" s="80"/>
      <c r="BP1461" s="80"/>
      <c r="BQ1461" s="80"/>
      <c r="BR1461" s="80"/>
      <c r="BS1461" s="80"/>
      <c r="BT1461" s="80"/>
      <c r="BU1461" s="80"/>
      <c r="BV1461" s="80"/>
      <c r="BW1461" s="80"/>
      <c r="BX1461" s="80"/>
      <c r="BY1461" s="80"/>
      <c r="BZ1461" s="80"/>
      <c r="CE1461" s="5"/>
    </row>
    <row r="1462" spans="2:83" s="6" customFormat="1" x14ac:dyDescent="0.25">
      <c r="B1462" s="77"/>
      <c r="C1462" s="78"/>
      <c r="D1462" s="80"/>
      <c r="E1462" s="80"/>
      <c r="F1462" s="80"/>
      <c r="G1462" s="80"/>
      <c r="H1462" s="80"/>
      <c r="I1462" s="80"/>
      <c r="J1462" s="80"/>
      <c r="K1462" s="5"/>
      <c r="L1462" s="5"/>
      <c r="M1462" s="80"/>
      <c r="N1462" s="5"/>
      <c r="O1462" s="80"/>
      <c r="P1462" s="5"/>
      <c r="Q1462" s="80"/>
      <c r="R1462" s="5"/>
      <c r="S1462" s="80"/>
      <c r="T1462" s="5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5"/>
      <c r="AE1462" s="80"/>
      <c r="AF1462" s="5"/>
      <c r="AG1462" s="80"/>
      <c r="AH1462" s="5"/>
      <c r="AI1462" s="80"/>
      <c r="AJ1462" s="5"/>
      <c r="AK1462" s="80"/>
      <c r="AL1462" s="5"/>
      <c r="AM1462" s="80"/>
      <c r="AN1462" s="5"/>
      <c r="AO1462" s="80"/>
      <c r="AP1462" s="80"/>
      <c r="AQ1462" s="5"/>
      <c r="AR1462" s="80"/>
      <c r="AS1462" s="5"/>
      <c r="AT1462" s="80"/>
      <c r="AU1462" s="5"/>
      <c r="AV1462" s="80"/>
      <c r="AW1462" s="5"/>
      <c r="AX1462" s="80"/>
      <c r="AY1462" s="5"/>
      <c r="AZ1462" s="80"/>
      <c r="BA1462" s="5"/>
      <c r="BB1462" s="80"/>
      <c r="BC1462" s="80"/>
      <c r="BD1462" s="80"/>
      <c r="BE1462" s="80"/>
      <c r="BF1462" s="80"/>
      <c r="BG1462" s="80"/>
      <c r="BH1462" s="80"/>
      <c r="BI1462" s="80"/>
      <c r="BJ1462" s="80"/>
      <c r="BK1462" s="80"/>
      <c r="BL1462" s="80"/>
      <c r="BM1462" s="80"/>
      <c r="BN1462" s="80"/>
      <c r="BO1462" s="80"/>
      <c r="BP1462" s="80"/>
      <c r="BQ1462" s="80"/>
      <c r="BR1462" s="80"/>
      <c r="BS1462" s="80"/>
      <c r="BT1462" s="80"/>
      <c r="BU1462" s="80"/>
      <c r="BV1462" s="80"/>
      <c r="BW1462" s="80"/>
      <c r="BX1462" s="80"/>
      <c r="BY1462" s="80"/>
      <c r="BZ1462" s="80"/>
      <c r="CE1462" s="5"/>
    </row>
    <row r="1463" spans="2:83" s="6" customFormat="1" x14ac:dyDescent="0.25">
      <c r="B1463" s="77"/>
      <c r="C1463" s="78"/>
      <c r="D1463" s="80"/>
      <c r="E1463" s="80"/>
      <c r="F1463" s="80"/>
      <c r="G1463" s="80"/>
      <c r="H1463" s="80"/>
      <c r="I1463" s="80"/>
      <c r="J1463" s="80"/>
      <c r="K1463" s="5"/>
      <c r="L1463" s="5"/>
      <c r="M1463" s="80"/>
      <c r="N1463" s="5"/>
      <c r="O1463" s="80"/>
      <c r="P1463" s="5"/>
      <c r="Q1463" s="80"/>
      <c r="R1463" s="5"/>
      <c r="S1463" s="80"/>
      <c r="T1463" s="5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5"/>
      <c r="AE1463" s="80"/>
      <c r="AF1463" s="5"/>
      <c r="AG1463" s="80"/>
      <c r="AH1463" s="5"/>
      <c r="AI1463" s="80"/>
      <c r="AJ1463" s="5"/>
      <c r="AK1463" s="80"/>
      <c r="AL1463" s="5"/>
      <c r="AM1463" s="80"/>
      <c r="AN1463" s="5"/>
      <c r="AO1463" s="80"/>
      <c r="AP1463" s="80"/>
      <c r="AQ1463" s="5"/>
      <c r="AR1463" s="80"/>
      <c r="AS1463" s="5"/>
      <c r="AT1463" s="80"/>
      <c r="AU1463" s="5"/>
      <c r="AV1463" s="80"/>
      <c r="AW1463" s="5"/>
      <c r="AX1463" s="80"/>
      <c r="AY1463" s="5"/>
      <c r="AZ1463" s="80"/>
      <c r="BA1463" s="5"/>
      <c r="BB1463" s="80"/>
      <c r="BC1463" s="80"/>
      <c r="BD1463" s="80"/>
      <c r="BE1463" s="80"/>
      <c r="BF1463" s="80"/>
      <c r="BG1463" s="80"/>
      <c r="BH1463" s="80"/>
      <c r="BI1463" s="80"/>
      <c r="BJ1463" s="80"/>
      <c r="BK1463" s="80"/>
      <c r="BL1463" s="80"/>
      <c r="BM1463" s="80"/>
      <c r="BN1463" s="80"/>
      <c r="BO1463" s="80"/>
      <c r="BP1463" s="80"/>
      <c r="BQ1463" s="80"/>
      <c r="BR1463" s="80"/>
      <c r="BS1463" s="80"/>
      <c r="BT1463" s="80"/>
      <c r="BU1463" s="80"/>
      <c r="BV1463" s="80"/>
      <c r="BW1463" s="80"/>
      <c r="BX1463" s="80"/>
      <c r="BY1463" s="80"/>
      <c r="BZ1463" s="80"/>
      <c r="CE1463" s="5"/>
    </row>
    <row r="1464" spans="2:83" s="6" customFormat="1" x14ac:dyDescent="0.25">
      <c r="B1464" s="77"/>
      <c r="C1464" s="78"/>
      <c r="D1464" s="80"/>
      <c r="E1464" s="80"/>
      <c r="F1464" s="80"/>
      <c r="G1464" s="80"/>
      <c r="H1464" s="80"/>
      <c r="I1464" s="80"/>
      <c r="J1464" s="80"/>
      <c r="K1464" s="5"/>
      <c r="L1464" s="5"/>
      <c r="M1464" s="80"/>
      <c r="N1464" s="5"/>
      <c r="O1464" s="80"/>
      <c r="P1464" s="5"/>
      <c r="Q1464" s="80"/>
      <c r="R1464" s="5"/>
      <c r="S1464" s="80"/>
      <c r="T1464" s="5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5"/>
      <c r="AE1464" s="80"/>
      <c r="AF1464" s="5"/>
      <c r="AG1464" s="80"/>
      <c r="AH1464" s="5"/>
      <c r="AI1464" s="80"/>
      <c r="AJ1464" s="5"/>
      <c r="AK1464" s="80"/>
      <c r="AL1464" s="5"/>
      <c r="AM1464" s="80"/>
      <c r="AN1464" s="5"/>
      <c r="AO1464" s="80"/>
      <c r="AP1464" s="80"/>
      <c r="AQ1464" s="5"/>
      <c r="AR1464" s="80"/>
      <c r="AS1464" s="5"/>
      <c r="AT1464" s="80"/>
      <c r="AU1464" s="5"/>
      <c r="AV1464" s="80"/>
      <c r="AW1464" s="5"/>
      <c r="AX1464" s="80"/>
      <c r="AY1464" s="5"/>
      <c r="AZ1464" s="80"/>
      <c r="BA1464" s="5"/>
      <c r="BB1464" s="80"/>
      <c r="BC1464" s="80"/>
      <c r="BD1464" s="80"/>
      <c r="BE1464" s="80"/>
      <c r="BF1464" s="80"/>
      <c r="BG1464" s="80"/>
      <c r="BH1464" s="80"/>
      <c r="BI1464" s="80"/>
      <c r="BJ1464" s="80"/>
      <c r="BK1464" s="80"/>
      <c r="BL1464" s="80"/>
      <c r="BM1464" s="80"/>
      <c r="BN1464" s="80"/>
      <c r="BO1464" s="80"/>
      <c r="BP1464" s="80"/>
      <c r="BQ1464" s="80"/>
      <c r="BR1464" s="80"/>
      <c r="BS1464" s="80"/>
      <c r="BT1464" s="80"/>
      <c r="BU1464" s="80"/>
      <c r="BV1464" s="80"/>
      <c r="BW1464" s="80"/>
      <c r="BX1464" s="80"/>
      <c r="BY1464" s="80"/>
      <c r="BZ1464" s="80"/>
      <c r="CE1464" s="5"/>
    </row>
    <row r="1465" spans="2:83" s="6" customFormat="1" x14ac:dyDescent="0.25">
      <c r="B1465" s="77"/>
      <c r="C1465" s="78"/>
      <c r="D1465" s="80"/>
      <c r="E1465" s="80"/>
      <c r="F1465" s="80"/>
      <c r="G1465" s="80"/>
      <c r="H1465" s="80"/>
      <c r="I1465" s="80"/>
      <c r="J1465" s="80"/>
      <c r="K1465" s="5"/>
      <c r="L1465" s="5"/>
      <c r="M1465" s="80"/>
      <c r="N1465" s="5"/>
      <c r="O1465" s="80"/>
      <c r="P1465" s="5"/>
      <c r="Q1465" s="80"/>
      <c r="R1465" s="5"/>
      <c r="S1465" s="80"/>
      <c r="T1465" s="5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5"/>
      <c r="AE1465" s="80"/>
      <c r="AF1465" s="5"/>
      <c r="AG1465" s="80"/>
      <c r="AH1465" s="5"/>
      <c r="AI1465" s="80"/>
      <c r="AJ1465" s="5"/>
      <c r="AK1465" s="80"/>
      <c r="AL1465" s="5"/>
      <c r="AM1465" s="80"/>
      <c r="AN1465" s="5"/>
      <c r="AO1465" s="80"/>
      <c r="AP1465" s="80"/>
      <c r="AQ1465" s="5"/>
      <c r="AR1465" s="80"/>
      <c r="AS1465" s="5"/>
      <c r="AT1465" s="80"/>
      <c r="AU1465" s="5"/>
      <c r="AV1465" s="80"/>
      <c r="AW1465" s="5"/>
      <c r="AX1465" s="80"/>
      <c r="AY1465" s="5"/>
      <c r="AZ1465" s="80"/>
      <c r="BA1465" s="5"/>
      <c r="BB1465" s="80"/>
      <c r="BC1465" s="80"/>
      <c r="BD1465" s="80"/>
      <c r="BE1465" s="80"/>
      <c r="BF1465" s="80"/>
      <c r="BG1465" s="80"/>
      <c r="BH1465" s="80"/>
      <c r="BI1465" s="80"/>
      <c r="BJ1465" s="80"/>
      <c r="BK1465" s="80"/>
      <c r="BL1465" s="80"/>
      <c r="BM1465" s="80"/>
      <c r="BN1465" s="80"/>
      <c r="BO1465" s="80"/>
      <c r="BP1465" s="80"/>
      <c r="BQ1465" s="80"/>
      <c r="BR1465" s="80"/>
      <c r="BS1465" s="80"/>
      <c r="BT1465" s="80"/>
      <c r="BU1465" s="80"/>
      <c r="BV1465" s="80"/>
      <c r="BW1465" s="80"/>
      <c r="BX1465" s="80"/>
      <c r="BY1465" s="80"/>
      <c r="BZ1465" s="80"/>
      <c r="CE1465" s="5"/>
    </row>
    <row r="1466" spans="2:83" s="6" customFormat="1" x14ac:dyDescent="0.25">
      <c r="B1466" s="77"/>
      <c r="C1466" s="78"/>
      <c r="D1466" s="80"/>
      <c r="E1466" s="80"/>
      <c r="F1466" s="80"/>
      <c r="G1466" s="80"/>
      <c r="H1466" s="80"/>
      <c r="I1466" s="80"/>
      <c r="J1466" s="80"/>
      <c r="K1466" s="5"/>
      <c r="L1466" s="5"/>
      <c r="M1466" s="80"/>
      <c r="N1466" s="5"/>
      <c r="O1466" s="80"/>
      <c r="P1466" s="5"/>
      <c r="Q1466" s="80"/>
      <c r="R1466" s="5"/>
      <c r="S1466" s="80"/>
      <c r="T1466" s="5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5"/>
      <c r="AE1466" s="80"/>
      <c r="AF1466" s="5"/>
      <c r="AG1466" s="80"/>
      <c r="AH1466" s="5"/>
      <c r="AI1466" s="80"/>
      <c r="AJ1466" s="5"/>
      <c r="AK1466" s="80"/>
      <c r="AL1466" s="5"/>
      <c r="AM1466" s="80"/>
      <c r="AN1466" s="5"/>
      <c r="AO1466" s="80"/>
      <c r="AP1466" s="80"/>
      <c r="AQ1466" s="5"/>
      <c r="AR1466" s="80"/>
      <c r="AS1466" s="5"/>
      <c r="AT1466" s="80"/>
      <c r="AU1466" s="5"/>
      <c r="AV1466" s="80"/>
      <c r="AW1466" s="5"/>
      <c r="AX1466" s="80"/>
      <c r="AY1466" s="5"/>
      <c r="AZ1466" s="80"/>
      <c r="BA1466" s="5"/>
      <c r="BB1466" s="80"/>
      <c r="BC1466" s="80"/>
      <c r="BD1466" s="80"/>
      <c r="BE1466" s="80"/>
      <c r="BF1466" s="80"/>
      <c r="BG1466" s="80"/>
      <c r="BH1466" s="80"/>
      <c r="BI1466" s="80"/>
      <c r="BJ1466" s="80"/>
      <c r="BK1466" s="80"/>
      <c r="BL1466" s="80"/>
      <c r="BM1466" s="80"/>
      <c r="BN1466" s="80"/>
      <c r="BO1466" s="80"/>
      <c r="BP1466" s="80"/>
      <c r="BQ1466" s="80"/>
      <c r="BR1466" s="80"/>
      <c r="BS1466" s="80"/>
      <c r="BT1466" s="80"/>
      <c r="BU1466" s="80"/>
      <c r="BV1466" s="80"/>
      <c r="BW1466" s="80"/>
      <c r="BX1466" s="80"/>
      <c r="BY1466" s="80"/>
      <c r="BZ1466" s="80"/>
      <c r="CE1466" s="5"/>
    </row>
    <row r="1467" spans="2:83" s="6" customFormat="1" x14ac:dyDescent="0.25">
      <c r="B1467" s="77"/>
      <c r="C1467" s="78"/>
      <c r="D1467" s="80"/>
      <c r="E1467" s="80"/>
      <c r="F1467" s="80"/>
      <c r="G1467" s="80"/>
      <c r="H1467" s="80"/>
      <c r="I1467" s="80"/>
      <c r="J1467" s="80"/>
      <c r="K1467" s="5"/>
      <c r="L1467" s="5"/>
      <c r="M1467" s="80"/>
      <c r="N1467" s="5"/>
      <c r="O1467" s="80"/>
      <c r="P1467" s="5"/>
      <c r="Q1467" s="80"/>
      <c r="R1467" s="5"/>
      <c r="S1467" s="80"/>
      <c r="T1467" s="5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5"/>
      <c r="AE1467" s="80"/>
      <c r="AF1467" s="5"/>
      <c r="AG1467" s="80"/>
      <c r="AH1467" s="5"/>
      <c r="AI1467" s="80"/>
      <c r="AJ1467" s="5"/>
      <c r="AK1467" s="80"/>
      <c r="AL1467" s="5"/>
      <c r="AM1467" s="80"/>
      <c r="AN1467" s="5"/>
      <c r="AO1467" s="80"/>
      <c r="AP1467" s="80"/>
      <c r="AQ1467" s="5"/>
      <c r="AR1467" s="80"/>
      <c r="AS1467" s="5"/>
      <c r="AT1467" s="80"/>
      <c r="AU1467" s="5"/>
      <c r="AV1467" s="80"/>
      <c r="AW1467" s="5"/>
      <c r="AX1467" s="80"/>
      <c r="AY1467" s="5"/>
      <c r="AZ1467" s="80"/>
      <c r="BA1467" s="5"/>
      <c r="BB1467" s="80"/>
      <c r="BC1467" s="80"/>
      <c r="BD1467" s="80"/>
      <c r="BE1467" s="80"/>
      <c r="BF1467" s="80"/>
      <c r="BG1467" s="80"/>
      <c r="BH1467" s="80"/>
      <c r="BI1467" s="80"/>
      <c r="BJ1467" s="80"/>
      <c r="BK1467" s="80"/>
      <c r="BL1467" s="80"/>
      <c r="BM1467" s="80"/>
      <c r="BN1467" s="80"/>
      <c r="BO1467" s="80"/>
      <c r="BP1467" s="80"/>
      <c r="BQ1467" s="80"/>
      <c r="BR1467" s="80"/>
      <c r="BS1467" s="80"/>
      <c r="BT1467" s="80"/>
      <c r="BU1467" s="80"/>
      <c r="BV1467" s="80"/>
      <c r="BW1467" s="80"/>
      <c r="BX1467" s="80"/>
      <c r="BY1467" s="80"/>
      <c r="BZ1467" s="80"/>
      <c r="CE1467" s="5"/>
    </row>
    <row r="1468" spans="2:83" s="6" customFormat="1" x14ac:dyDescent="0.25">
      <c r="B1468" s="77"/>
      <c r="C1468" s="78"/>
      <c r="D1468" s="80"/>
      <c r="E1468" s="80"/>
      <c r="F1468" s="80"/>
      <c r="G1468" s="80"/>
      <c r="H1468" s="80"/>
      <c r="I1468" s="80"/>
      <c r="J1468" s="80"/>
      <c r="K1468" s="5"/>
      <c r="L1468" s="5"/>
      <c r="M1468" s="80"/>
      <c r="N1468" s="5"/>
      <c r="O1468" s="80"/>
      <c r="P1468" s="5"/>
      <c r="Q1468" s="80"/>
      <c r="R1468" s="5"/>
      <c r="S1468" s="80"/>
      <c r="T1468" s="5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5"/>
      <c r="AE1468" s="80"/>
      <c r="AF1468" s="5"/>
      <c r="AG1468" s="80"/>
      <c r="AH1468" s="5"/>
      <c r="AI1468" s="80"/>
      <c r="AJ1468" s="5"/>
      <c r="AK1468" s="80"/>
      <c r="AL1468" s="5"/>
      <c r="AM1468" s="80"/>
      <c r="AN1468" s="5"/>
      <c r="AO1468" s="80"/>
      <c r="AP1468" s="80"/>
      <c r="AQ1468" s="5"/>
      <c r="AR1468" s="80"/>
      <c r="AS1468" s="5"/>
      <c r="AT1468" s="80"/>
      <c r="AU1468" s="5"/>
      <c r="AV1468" s="80"/>
      <c r="AW1468" s="5"/>
      <c r="AX1468" s="80"/>
      <c r="AY1468" s="5"/>
      <c r="AZ1468" s="80"/>
      <c r="BA1468" s="5"/>
      <c r="BB1468" s="80"/>
      <c r="BC1468" s="80"/>
      <c r="BD1468" s="80"/>
      <c r="BE1468" s="80"/>
      <c r="BF1468" s="80"/>
      <c r="BG1468" s="80"/>
      <c r="BH1468" s="80"/>
      <c r="BI1468" s="80"/>
      <c r="BJ1468" s="80"/>
      <c r="BK1468" s="80"/>
      <c r="BL1468" s="80"/>
      <c r="BM1468" s="80"/>
      <c r="BN1468" s="80"/>
      <c r="BO1468" s="80"/>
      <c r="BP1468" s="80"/>
      <c r="BQ1468" s="80"/>
      <c r="BR1468" s="80"/>
      <c r="BS1468" s="80"/>
      <c r="BT1468" s="80"/>
      <c r="BU1468" s="80"/>
      <c r="BV1468" s="80"/>
      <c r="BW1468" s="80"/>
      <c r="BX1468" s="80"/>
      <c r="BY1468" s="80"/>
      <c r="BZ1468" s="80"/>
      <c r="CE1468" s="5"/>
    </row>
    <row r="1469" spans="2:83" s="6" customFormat="1" x14ac:dyDescent="0.25">
      <c r="B1469" s="77"/>
      <c r="C1469" s="78"/>
      <c r="D1469" s="80"/>
      <c r="E1469" s="80"/>
      <c r="F1469" s="80"/>
      <c r="G1469" s="80"/>
      <c r="H1469" s="80"/>
      <c r="I1469" s="80"/>
      <c r="J1469" s="80"/>
      <c r="K1469" s="5"/>
      <c r="L1469" s="5"/>
      <c r="M1469" s="80"/>
      <c r="N1469" s="5"/>
      <c r="O1469" s="80"/>
      <c r="P1469" s="5"/>
      <c r="Q1469" s="80"/>
      <c r="R1469" s="5"/>
      <c r="S1469" s="80"/>
      <c r="T1469" s="5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5"/>
      <c r="AE1469" s="80"/>
      <c r="AF1469" s="5"/>
      <c r="AG1469" s="80"/>
      <c r="AH1469" s="5"/>
      <c r="AI1469" s="80"/>
      <c r="AJ1469" s="5"/>
      <c r="AK1469" s="80"/>
      <c r="AL1469" s="5"/>
      <c r="AM1469" s="80"/>
      <c r="AN1469" s="5"/>
      <c r="AO1469" s="80"/>
      <c r="AP1469" s="80"/>
      <c r="AQ1469" s="5"/>
      <c r="AR1469" s="80"/>
      <c r="AS1469" s="5"/>
      <c r="AT1469" s="80"/>
      <c r="AU1469" s="5"/>
      <c r="AV1469" s="80"/>
      <c r="AW1469" s="5"/>
      <c r="AX1469" s="80"/>
      <c r="AY1469" s="5"/>
      <c r="AZ1469" s="80"/>
      <c r="BA1469" s="5"/>
      <c r="BB1469" s="80"/>
      <c r="BC1469" s="80"/>
      <c r="BD1469" s="80"/>
      <c r="BE1469" s="80"/>
      <c r="BF1469" s="80"/>
      <c r="BG1469" s="80"/>
      <c r="BH1469" s="80"/>
      <c r="BI1469" s="80"/>
      <c r="BJ1469" s="80"/>
      <c r="BK1469" s="80"/>
      <c r="BL1469" s="80"/>
      <c r="BM1469" s="80"/>
      <c r="BN1469" s="80"/>
      <c r="BO1469" s="80"/>
      <c r="BP1469" s="80"/>
      <c r="BQ1469" s="80"/>
      <c r="BR1469" s="80"/>
      <c r="BS1469" s="80"/>
      <c r="BT1469" s="80"/>
      <c r="BU1469" s="80"/>
      <c r="BV1469" s="80"/>
      <c r="BW1469" s="80"/>
      <c r="BX1469" s="80"/>
      <c r="BY1469" s="80"/>
      <c r="BZ1469" s="80"/>
      <c r="CE1469" s="5"/>
    </row>
    <row r="1470" spans="2:83" s="6" customFormat="1" x14ac:dyDescent="0.25">
      <c r="B1470" s="77"/>
      <c r="C1470" s="78"/>
      <c r="D1470" s="80"/>
      <c r="E1470" s="80"/>
      <c r="F1470" s="80"/>
      <c r="G1470" s="80"/>
      <c r="H1470" s="80"/>
      <c r="I1470" s="80"/>
      <c r="J1470" s="80"/>
      <c r="K1470" s="5"/>
      <c r="L1470" s="5"/>
      <c r="M1470" s="80"/>
      <c r="N1470" s="5"/>
      <c r="O1470" s="80"/>
      <c r="P1470" s="5"/>
      <c r="Q1470" s="80"/>
      <c r="R1470" s="5"/>
      <c r="S1470" s="80"/>
      <c r="T1470" s="5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5"/>
      <c r="AE1470" s="80"/>
      <c r="AF1470" s="5"/>
      <c r="AG1470" s="80"/>
      <c r="AH1470" s="5"/>
      <c r="AI1470" s="80"/>
      <c r="AJ1470" s="5"/>
      <c r="AK1470" s="80"/>
      <c r="AL1470" s="5"/>
      <c r="AM1470" s="80"/>
      <c r="AN1470" s="5"/>
      <c r="AO1470" s="80"/>
      <c r="AP1470" s="80"/>
      <c r="AQ1470" s="5"/>
      <c r="AR1470" s="80"/>
      <c r="AS1470" s="5"/>
      <c r="AT1470" s="80"/>
      <c r="AU1470" s="5"/>
      <c r="AV1470" s="80"/>
      <c r="AW1470" s="5"/>
      <c r="AX1470" s="80"/>
      <c r="AY1470" s="5"/>
      <c r="AZ1470" s="80"/>
      <c r="BA1470" s="5"/>
      <c r="BB1470" s="80"/>
      <c r="BC1470" s="80"/>
      <c r="BD1470" s="80"/>
      <c r="BE1470" s="80"/>
      <c r="BF1470" s="80"/>
      <c r="BG1470" s="80"/>
      <c r="BH1470" s="80"/>
      <c r="BI1470" s="80"/>
      <c r="BJ1470" s="80"/>
      <c r="BK1470" s="80"/>
      <c r="BL1470" s="80"/>
      <c r="BM1470" s="80"/>
      <c r="BN1470" s="80"/>
      <c r="BO1470" s="80"/>
      <c r="BP1470" s="80"/>
      <c r="BQ1470" s="80"/>
      <c r="BR1470" s="80"/>
      <c r="BS1470" s="80"/>
      <c r="BT1470" s="80"/>
      <c r="BU1470" s="80"/>
      <c r="BV1470" s="80"/>
      <c r="BW1470" s="80"/>
      <c r="BX1470" s="80"/>
      <c r="BY1470" s="80"/>
      <c r="BZ1470" s="80"/>
      <c r="CE1470" s="5"/>
    </row>
    <row r="1471" spans="2:83" s="6" customFormat="1" x14ac:dyDescent="0.25">
      <c r="B1471" s="77"/>
      <c r="C1471" s="78"/>
      <c r="D1471" s="80"/>
      <c r="E1471" s="80"/>
      <c r="F1471" s="80"/>
      <c r="G1471" s="80"/>
      <c r="H1471" s="80"/>
      <c r="I1471" s="80"/>
      <c r="J1471" s="80"/>
      <c r="K1471" s="5"/>
      <c r="L1471" s="5"/>
      <c r="M1471" s="80"/>
      <c r="N1471" s="5"/>
      <c r="O1471" s="80"/>
      <c r="P1471" s="5"/>
      <c r="Q1471" s="80"/>
      <c r="R1471" s="5"/>
      <c r="S1471" s="80"/>
      <c r="T1471" s="5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5"/>
      <c r="AE1471" s="80"/>
      <c r="AF1471" s="5"/>
      <c r="AG1471" s="80"/>
      <c r="AH1471" s="5"/>
      <c r="AI1471" s="80"/>
      <c r="AJ1471" s="5"/>
      <c r="AK1471" s="80"/>
      <c r="AL1471" s="5"/>
      <c r="AM1471" s="80"/>
      <c r="AN1471" s="5"/>
      <c r="AO1471" s="80"/>
      <c r="AP1471" s="80"/>
      <c r="AQ1471" s="5"/>
      <c r="AR1471" s="80"/>
      <c r="AS1471" s="5"/>
      <c r="AT1471" s="80"/>
      <c r="AU1471" s="5"/>
      <c r="AV1471" s="80"/>
      <c r="AW1471" s="5"/>
      <c r="AX1471" s="80"/>
      <c r="AY1471" s="5"/>
      <c r="AZ1471" s="80"/>
      <c r="BA1471" s="5"/>
      <c r="BB1471" s="80"/>
      <c r="BC1471" s="80"/>
      <c r="BD1471" s="80"/>
      <c r="BE1471" s="80"/>
      <c r="BF1471" s="80"/>
      <c r="BG1471" s="80"/>
      <c r="BH1471" s="80"/>
      <c r="BI1471" s="80"/>
      <c r="BJ1471" s="80"/>
      <c r="BK1471" s="80"/>
      <c r="BL1471" s="80"/>
      <c r="BM1471" s="80"/>
      <c r="BN1471" s="80"/>
      <c r="BO1471" s="80"/>
      <c r="BP1471" s="80"/>
      <c r="BQ1471" s="80"/>
      <c r="BR1471" s="80"/>
      <c r="BS1471" s="80"/>
      <c r="BT1471" s="80"/>
      <c r="BU1471" s="80"/>
      <c r="BV1471" s="80"/>
      <c r="BW1471" s="80"/>
      <c r="BX1471" s="80"/>
      <c r="BY1471" s="80"/>
      <c r="BZ1471" s="80"/>
      <c r="CE1471" s="5"/>
    </row>
    <row r="1472" spans="2:83" s="6" customFormat="1" x14ac:dyDescent="0.25">
      <c r="B1472" s="77"/>
      <c r="C1472" s="78"/>
      <c r="D1472" s="80"/>
      <c r="E1472" s="80"/>
      <c r="F1472" s="80"/>
      <c r="G1472" s="80"/>
      <c r="H1472" s="80"/>
      <c r="I1472" s="80"/>
      <c r="J1472" s="80"/>
      <c r="K1472" s="5"/>
      <c r="L1472" s="5"/>
      <c r="M1472" s="80"/>
      <c r="N1472" s="5"/>
      <c r="O1472" s="80"/>
      <c r="P1472" s="5"/>
      <c r="Q1472" s="80"/>
      <c r="R1472" s="5"/>
      <c r="S1472" s="80"/>
      <c r="T1472" s="5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5"/>
      <c r="AE1472" s="80"/>
      <c r="AF1472" s="5"/>
      <c r="AG1472" s="80"/>
      <c r="AH1472" s="5"/>
      <c r="AI1472" s="80"/>
      <c r="AJ1472" s="5"/>
      <c r="AK1472" s="80"/>
      <c r="AL1472" s="5"/>
      <c r="AM1472" s="80"/>
      <c r="AN1472" s="5"/>
      <c r="AO1472" s="80"/>
      <c r="AP1472" s="80"/>
      <c r="AQ1472" s="5"/>
      <c r="AR1472" s="80"/>
      <c r="AS1472" s="5"/>
      <c r="AT1472" s="80"/>
      <c r="AU1472" s="5"/>
      <c r="AV1472" s="80"/>
      <c r="AW1472" s="5"/>
      <c r="AX1472" s="80"/>
      <c r="AY1472" s="5"/>
      <c r="AZ1472" s="80"/>
      <c r="BA1472" s="5"/>
      <c r="BB1472" s="80"/>
      <c r="BC1472" s="80"/>
      <c r="BD1472" s="80"/>
      <c r="BE1472" s="80"/>
      <c r="BF1472" s="80"/>
      <c r="BG1472" s="80"/>
      <c r="BH1472" s="80"/>
      <c r="BI1472" s="80"/>
      <c r="BJ1472" s="80"/>
      <c r="BK1472" s="80"/>
      <c r="BL1472" s="80"/>
      <c r="BM1472" s="80"/>
      <c r="BN1472" s="80"/>
      <c r="BO1472" s="80"/>
      <c r="BP1472" s="80"/>
      <c r="BQ1472" s="80"/>
      <c r="BR1472" s="80"/>
      <c r="BS1472" s="80"/>
      <c r="BT1472" s="80"/>
      <c r="BU1472" s="80"/>
      <c r="BV1472" s="80"/>
      <c r="BW1472" s="80"/>
      <c r="BX1472" s="80"/>
      <c r="BY1472" s="80"/>
      <c r="BZ1472" s="80"/>
      <c r="CE1472" s="5"/>
    </row>
    <row r="1473" spans="2:83" s="6" customFormat="1" x14ac:dyDescent="0.25">
      <c r="B1473" s="77"/>
      <c r="C1473" s="78"/>
      <c r="D1473" s="80"/>
      <c r="E1473" s="80"/>
      <c r="F1473" s="80"/>
      <c r="G1473" s="80"/>
      <c r="H1473" s="80"/>
      <c r="I1473" s="80"/>
      <c r="J1473" s="80"/>
      <c r="K1473" s="5"/>
      <c r="L1473" s="5"/>
      <c r="M1473" s="80"/>
      <c r="N1473" s="5"/>
      <c r="O1473" s="80"/>
      <c r="P1473" s="5"/>
      <c r="Q1473" s="80"/>
      <c r="R1473" s="5"/>
      <c r="S1473" s="80"/>
      <c r="T1473" s="5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5"/>
      <c r="AE1473" s="80"/>
      <c r="AF1473" s="5"/>
      <c r="AG1473" s="80"/>
      <c r="AH1473" s="5"/>
      <c r="AI1473" s="80"/>
      <c r="AJ1473" s="5"/>
      <c r="AK1473" s="80"/>
      <c r="AL1473" s="5"/>
      <c r="AM1473" s="80"/>
      <c r="AN1473" s="5"/>
      <c r="AO1473" s="80"/>
      <c r="AP1473" s="80"/>
      <c r="AQ1473" s="5"/>
      <c r="AR1473" s="80"/>
      <c r="AS1473" s="5"/>
      <c r="AT1473" s="80"/>
      <c r="AU1473" s="5"/>
      <c r="AV1473" s="80"/>
      <c r="AW1473" s="5"/>
      <c r="AX1473" s="80"/>
      <c r="AY1473" s="5"/>
      <c r="AZ1473" s="80"/>
      <c r="BA1473" s="5"/>
      <c r="BB1473" s="80"/>
      <c r="BC1473" s="80"/>
      <c r="BD1473" s="80"/>
      <c r="BE1473" s="80"/>
      <c r="BF1473" s="80"/>
      <c r="BG1473" s="80"/>
      <c r="BH1473" s="80"/>
      <c r="BI1473" s="80"/>
      <c r="BJ1473" s="80"/>
      <c r="BK1473" s="80"/>
      <c r="BL1473" s="80"/>
      <c r="BM1473" s="80"/>
      <c r="BN1473" s="80"/>
      <c r="BO1473" s="80"/>
      <c r="BP1473" s="80"/>
      <c r="BQ1473" s="80"/>
      <c r="BR1473" s="80"/>
      <c r="BS1473" s="80"/>
      <c r="BT1473" s="80"/>
      <c r="BU1473" s="80"/>
      <c r="BV1473" s="80"/>
      <c r="BW1473" s="80"/>
      <c r="BX1473" s="80"/>
      <c r="BY1473" s="80"/>
      <c r="BZ1473" s="80"/>
      <c r="CE1473" s="5"/>
    </row>
    <row r="1474" spans="2:83" s="6" customFormat="1" x14ac:dyDescent="0.25">
      <c r="B1474" s="77"/>
      <c r="C1474" s="78"/>
      <c r="D1474" s="80"/>
      <c r="E1474" s="80"/>
      <c r="F1474" s="80"/>
      <c r="G1474" s="80"/>
      <c r="H1474" s="80"/>
      <c r="I1474" s="80"/>
      <c r="J1474" s="80"/>
      <c r="K1474" s="5"/>
      <c r="L1474" s="5"/>
      <c r="M1474" s="80"/>
      <c r="N1474" s="5"/>
      <c r="O1474" s="80"/>
      <c r="P1474" s="5"/>
      <c r="Q1474" s="80"/>
      <c r="R1474" s="5"/>
      <c r="S1474" s="80"/>
      <c r="T1474" s="5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5"/>
      <c r="AE1474" s="80"/>
      <c r="AF1474" s="5"/>
      <c r="AG1474" s="80"/>
      <c r="AH1474" s="5"/>
      <c r="AI1474" s="80"/>
      <c r="AJ1474" s="5"/>
      <c r="AK1474" s="80"/>
      <c r="AL1474" s="5"/>
      <c r="AM1474" s="80"/>
      <c r="AN1474" s="5"/>
      <c r="AO1474" s="80"/>
      <c r="AP1474" s="80"/>
      <c r="AQ1474" s="5"/>
      <c r="AR1474" s="80"/>
      <c r="AS1474" s="5"/>
      <c r="AT1474" s="80"/>
      <c r="AU1474" s="5"/>
      <c r="AV1474" s="80"/>
      <c r="AW1474" s="5"/>
      <c r="AX1474" s="80"/>
      <c r="AY1474" s="5"/>
      <c r="AZ1474" s="80"/>
      <c r="BA1474" s="5"/>
      <c r="BB1474" s="80"/>
      <c r="BC1474" s="80"/>
      <c r="BD1474" s="80"/>
      <c r="BE1474" s="80"/>
      <c r="BF1474" s="80"/>
      <c r="BG1474" s="80"/>
      <c r="BH1474" s="80"/>
      <c r="BI1474" s="80"/>
      <c r="BJ1474" s="80"/>
      <c r="BK1474" s="80"/>
      <c r="BL1474" s="80"/>
      <c r="BM1474" s="80"/>
      <c r="BN1474" s="80"/>
      <c r="BO1474" s="80"/>
      <c r="BP1474" s="80"/>
      <c r="BQ1474" s="80"/>
      <c r="BR1474" s="80"/>
      <c r="BS1474" s="80"/>
      <c r="BT1474" s="80"/>
      <c r="BU1474" s="80"/>
      <c r="BV1474" s="80"/>
      <c r="BW1474" s="80"/>
      <c r="BX1474" s="80"/>
      <c r="BY1474" s="80"/>
      <c r="BZ1474" s="80"/>
      <c r="CE1474" s="5"/>
    </row>
    <row r="1475" spans="2:83" s="6" customFormat="1" x14ac:dyDescent="0.25">
      <c r="B1475" s="77"/>
      <c r="C1475" s="78"/>
      <c r="D1475" s="80"/>
      <c r="E1475" s="80"/>
      <c r="F1475" s="80"/>
      <c r="G1475" s="80"/>
      <c r="H1475" s="80"/>
      <c r="I1475" s="80"/>
      <c r="J1475" s="80"/>
      <c r="K1475" s="5"/>
      <c r="L1475" s="5"/>
      <c r="M1475" s="80"/>
      <c r="N1475" s="5"/>
      <c r="O1475" s="80"/>
      <c r="P1475" s="5"/>
      <c r="Q1475" s="80"/>
      <c r="R1475" s="5"/>
      <c r="S1475" s="80"/>
      <c r="T1475" s="5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5"/>
      <c r="AE1475" s="80"/>
      <c r="AF1475" s="5"/>
      <c r="AG1475" s="80"/>
      <c r="AH1475" s="5"/>
      <c r="AI1475" s="80"/>
      <c r="AJ1475" s="5"/>
      <c r="AK1475" s="80"/>
      <c r="AL1475" s="5"/>
      <c r="AM1475" s="80"/>
      <c r="AN1475" s="5"/>
      <c r="AO1475" s="80"/>
      <c r="AP1475" s="80"/>
      <c r="AQ1475" s="5"/>
      <c r="AR1475" s="80"/>
      <c r="AS1475" s="5"/>
      <c r="AT1475" s="80"/>
      <c r="AU1475" s="5"/>
      <c r="AV1475" s="80"/>
      <c r="AW1475" s="5"/>
      <c r="AX1475" s="80"/>
      <c r="AY1475" s="5"/>
      <c r="AZ1475" s="80"/>
      <c r="BA1475" s="5"/>
      <c r="BB1475" s="80"/>
      <c r="BC1475" s="80"/>
      <c r="BD1475" s="80"/>
      <c r="BE1475" s="80"/>
      <c r="BF1475" s="80"/>
      <c r="BG1475" s="80"/>
      <c r="BH1475" s="80"/>
      <c r="BI1475" s="80"/>
      <c r="BJ1475" s="80"/>
      <c r="BK1475" s="80"/>
      <c r="BL1475" s="80"/>
      <c r="BM1475" s="80"/>
      <c r="BN1475" s="80"/>
      <c r="BO1475" s="80"/>
      <c r="BP1475" s="80"/>
      <c r="BQ1475" s="80"/>
      <c r="BR1475" s="80"/>
      <c r="BS1475" s="80"/>
      <c r="BT1475" s="80"/>
      <c r="BU1475" s="80"/>
      <c r="BV1475" s="80"/>
      <c r="BW1475" s="80"/>
      <c r="BX1475" s="80"/>
      <c r="BY1475" s="80"/>
      <c r="BZ1475" s="80"/>
      <c r="CE1475" s="5"/>
    </row>
    <row r="1476" spans="2:83" s="6" customFormat="1" x14ac:dyDescent="0.25">
      <c r="B1476" s="77"/>
      <c r="C1476" s="78"/>
      <c r="D1476" s="80"/>
      <c r="E1476" s="80"/>
      <c r="F1476" s="80"/>
      <c r="G1476" s="80"/>
      <c r="H1476" s="80"/>
      <c r="I1476" s="80"/>
      <c r="J1476" s="80"/>
      <c r="K1476" s="5"/>
      <c r="L1476" s="5"/>
      <c r="M1476" s="80"/>
      <c r="N1476" s="5"/>
      <c r="O1476" s="80"/>
      <c r="P1476" s="5"/>
      <c r="Q1476" s="80"/>
      <c r="R1476" s="5"/>
      <c r="S1476" s="80"/>
      <c r="T1476" s="5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5"/>
      <c r="AE1476" s="80"/>
      <c r="AF1476" s="5"/>
      <c r="AG1476" s="80"/>
      <c r="AH1476" s="5"/>
      <c r="AI1476" s="80"/>
      <c r="AJ1476" s="5"/>
      <c r="AK1476" s="80"/>
      <c r="AL1476" s="5"/>
      <c r="AM1476" s="80"/>
      <c r="AN1476" s="5"/>
      <c r="AO1476" s="80"/>
      <c r="AP1476" s="80"/>
      <c r="AQ1476" s="5"/>
      <c r="AR1476" s="80"/>
      <c r="AS1476" s="5"/>
      <c r="AT1476" s="80"/>
      <c r="AU1476" s="5"/>
      <c r="AV1476" s="80"/>
      <c r="AW1476" s="5"/>
      <c r="AX1476" s="80"/>
      <c r="AY1476" s="5"/>
      <c r="AZ1476" s="80"/>
      <c r="BA1476" s="5"/>
      <c r="BB1476" s="80"/>
      <c r="BC1476" s="80"/>
      <c r="BD1476" s="80"/>
      <c r="BE1476" s="80"/>
      <c r="BF1476" s="80"/>
      <c r="BG1476" s="80"/>
      <c r="BH1476" s="80"/>
      <c r="BI1476" s="80"/>
      <c r="BJ1476" s="80"/>
      <c r="BK1476" s="80"/>
      <c r="BL1476" s="80"/>
      <c r="BM1476" s="80"/>
      <c r="BN1476" s="80"/>
      <c r="BO1476" s="80"/>
      <c r="BP1476" s="80"/>
      <c r="BQ1476" s="80"/>
      <c r="BR1476" s="80"/>
      <c r="BS1476" s="80"/>
      <c r="BT1476" s="80"/>
      <c r="BU1476" s="80"/>
      <c r="BV1476" s="80"/>
      <c r="BW1476" s="80"/>
      <c r="BX1476" s="80"/>
      <c r="BY1476" s="80"/>
      <c r="BZ1476" s="80"/>
      <c r="CE1476" s="5"/>
    </row>
    <row r="1477" spans="2:83" s="6" customFormat="1" x14ac:dyDescent="0.25">
      <c r="B1477" s="77"/>
      <c r="C1477" s="78"/>
      <c r="D1477" s="80"/>
      <c r="E1477" s="80"/>
      <c r="F1477" s="80"/>
      <c r="G1477" s="80"/>
      <c r="H1477" s="80"/>
      <c r="I1477" s="80"/>
      <c r="J1477" s="80"/>
      <c r="K1477" s="5"/>
      <c r="L1477" s="5"/>
      <c r="M1477" s="80"/>
      <c r="N1477" s="5"/>
      <c r="O1477" s="80"/>
      <c r="P1477" s="5"/>
      <c r="Q1477" s="80"/>
      <c r="R1477" s="5"/>
      <c r="S1477" s="80"/>
      <c r="T1477" s="5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5"/>
      <c r="AE1477" s="80"/>
      <c r="AF1477" s="5"/>
      <c r="AG1477" s="80"/>
      <c r="AH1477" s="5"/>
      <c r="AI1477" s="80"/>
      <c r="AJ1477" s="5"/>
      <c r="AK1477" s="80"/>
      <c r="AL1477" s="5"/>
      <c r="AM1477" s="80"/>
      <c r="AN1477" s="5"/>
      <c r="AO1477" s="80"/>
      <c r="AP1477" s="80"/>
      <c r="AQ1477" s="5"/>
      <c r="AR1477" s="80"/>
      <c r="AS1477" s="5"/>
      <c r="AT1477" s="80"/>
      <c r="AU1477" s="5"/>
      <c r="AV1477" s="80"/>
      <c r="AW1477" s="5"/>
      <c r="AX1477" s="80"/>
      <c r="AY1477" s="5"/>
      <c r="AZ1477" s="80"/>
      <c r="BA1477" s="5"/>
      <c r="BB1477" s="80"/>
      <c r="BC1477" s="80"/>
      <c r="BD1477" s="80"/>
      <c r="BE1477" s="80"/>
      <c r="BF1477" s="80"/>
      <c r="BG1477" s="80"/>
      <c r="BH1477" s="80"/>
      <c r="BI1477" s="80"/>
      <c r="BJ1477" s="80"/>
      <c r="BK1477" s="80"/>
      <c r="BL1477" s="80"/>
      <c r="BM1477" s="80"/>
      <c r="BN1477" s="80"/>
      <c r="BO1477" s="80"/>
      <c r="BP1477" s="80"/>
      <c r="BQ1477" s="80"/>
      <c r="BR1477" s="80"/>
      <c r="BS1477" s="80"/>
      <c r="BT1477" s="80"/>
      <c r="BU1477" s="80"/>
      <c r="BV1477" s="80"/>
      <c r="BW1477" s="80"/>
      <c r="BX1477" s="80"/>
      <c r="BY1477" s="80"/>
      <c r="BZ1477" s="80"/>
      <c r="CE1477" s="5"/>
    </row>
    <row r="1478" spans="2:83" s="6" customFormat="1" x14ac:dyDescent="0.25">
      <c r="B1478" s="77"/>
      <c r="C1478" s="78"/>
      <c r="D1478" s="80"/>
      <c r="E1478" s="80"/>
      <c r="F1478" s="80"/>
      <c r="G1478" s="80"/>
      <c r="H1478" s="80"/>
      <c r="I1478" s="80"/>
      <c r="J1478" s="80"/>
      <c r="K1478" s="5"/>
      <c r="L1478" s="5"/>
      <c r="M1478" s="80"/>
      <c r="N1478" s="5"/>
      <c r="O1478" s="80"/>
      <c r="P1478" s="5"/>
      <c r="Q1478" s="80"/>
      <c r="R1478" s="5"/>
      <c r="S1478" s="80"/>
      <c r="T1478" s="5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5"/>
      <c r="AE1478" s="80"/>
      <c r="AF1478" s="5"/>
      <c r="AG1478" s="80"/>
      <c r="AH1478" s="5"/>
      <c r="AI1478" s="80"/>
      <c r="AJ1478" s="5"/>
      <c r="AK1478" s="80"/>
      <c r="AL1478" s="5"/>
      <c r="AM1478" s="80"/>
      <c r="AN1478" s="5"/>
      <c r="AO1478" s="80"/>
      <c r="AP1478" s="80"/>
      <c r="AQ1478" s="5"/>
      <c r="AR1478" s="80"/>
      <c r="AS1478" s="5"/>
      <c r="AT1478" s="80"/>
      <c r="AU1478" s="5"/>
      <c r="AV1478" s="80"/>
      <c r="AW1478" s="5"/>
      <c r="AX1478" s="80"/>
      <c r="AY1478" s="5"/>
      <c r="AZ1478" s="80"/>
      <c r="BA1478" s="5"/>
      <c r="BB1478" s="80"/>
      <c r="BC1478" s="80"/>
      <c r="BD1478" s="80"/>
      <c r="BE1478" s="80"/>
      <c r="BF1478" s="80"/>
      <c r="BG1478" s="80"/>
      <c r="BH1478" s="80"/>
      <c r="BI1478" s="80"/>
      <c r="BJ1478" s="80"/>
      <c r="BK1478" s="80"/>
      <c r="BL1478" s="80"/>
      <c r="BM1478" s="80"/>
      <c r="BN1478" s="80"/>
      <c r="BO1478" s="80"/>
      <c r="BP1478" s="80"/>
      <c r="BQ1478" s="80"/>
      <c r="BR1478" s="80"/>
      <c r="BS1478" s="80"/>
      <c r="BT1478" s="80"/>
      <c r="BU1478" s="80"/>
      <c r="BV1478" s="80"/>
      <c r="BW1478" s="80"/>
      <c r="BX1478" s="80"/>
      <c r="BY1478" s="80"/>
      <c r="BZ1478" s="80"/>
      <c r="CE1478" s="5"/>
    </row>
    <row r="1479" spans="2:83" s="6" customFormat="1" x14ac:dyDescent="0.25">
      <c r="B1479" s="77"/>
      <c r="C1479" s="78"/>
      <c r="D1479" s="80"/>
      <c r="E1479" s="80"/>
      <c r="F1479" s="80"/>
      <c r="G1479" s="80"/>
      <c r="H1479" s="80"/>
      <c r="I1479" s="80"/>
      <c r="J1479" s="80"/>
      <c r="K1479" s="5"/>
      <c r="L1479" s="5"/>
      <c r="M1479" s="80"/>
      <c r="N1479" s="5"/>
      <c r="O1479" s="80"/>
      <c r="P1479" s="5"/>
      <c r="Q1479" s="80"/>
      <c r="R1479" s="5"/>
      <c r="S1479" s="80"/>
      <c r="T1479" s="5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5"/>
      <c r="AE1479" s="80"/>
      <c r="AF1479" s="5"/>
      <c r="AG1479" s="80"/>
      <c r="AH1479" s="5"/>
      <c r="AI1479" s="80"/>
      <c r="AJ1479" s="5"/>
      <c r="AK1479" s="80"/>
      <c r="AL1479" s="5"/>
      <c r="AM1479" s="80"/>
      <c r="AN1479" s="5"/>
      <c r="AO1479" s="80"/>
      <c r="AP1479" s="80"/>
      <c r="AQ1479" s="5"/>
      <c r="AR1479" s="80"/>
      <c r="AS1479" s="5"/>
      <c r="AT1479" s="80"/>
      <c r="AU1479" s="5"/>
      <c r="AV1479" s="80"/>
      <c r="AW1479" s="5"/>
      <c r="AX1479" s="80"/>
      <c r="AY1479" s="5"/>
      <c r="AZ1479" s="80"/>
      <c r="BA1479" s="5"/>
      <c r="BB1479" s="80"/>
      <c r="BC1479" s="80"/>
      <c r="BD1479" s="80"/>
      <c r="BE1479" s="80"/>
      <c r="BF1479" s="80"/>
      <c r="BG1479" s="80"/>
      <c r="BH1479" s="80"/>
      <c r="BI1479" s="80"/>
      <c r="BJ1479" s="80"/>
      <c r="BK1479" s="80"/>
      <c r="BL1479" s="80"/>
      <c r="BM1479" s="80"/>
      <c r="BN1479" s="80"/>
      <c r="BO1479" s="80"/>
      <c r="BP1479" s="80"/>
      <c r="BQ1479" s="80"/>
      <c r="BR1479" s="80"/>
      <c r="BS1479" s="80"/>
      <c r="BT1479" s="80"/>
      <c r="BU1479" s="80"/>
      <c r="BV1479" s="80"/>
      <c r="BW1479" s="80"/>
      <c r="BX1479" s="80"/>
      <c r="BY1479" s="80"/>
      <c r="BZ1479" s="80"/>
      <c r="CE1479" s="5"/>
    </row>
    <row r="1480" spans="2:83" s="6" customFormat="1" x14ac:dyDescent="0.25">
      <c r="B1480" s="77"/>
      <c r="C1480" s="78"/>
      <c r="D1480" s="80"/>
      <c r="E1480" s="80"/>
      <c r="F1480" s="80"/>
      <c r="G1480" s="80"/>
      <c r="H1480" s="80"/>
      <c r="I1480" s="80"/>
      <c r="J1480" s="80"/>
      <c r="K1480" s="5"/>
      <c r="L1480" s="5"/>
      <c r="M1480" s="80"/>
      <c r="N1480" s="5"/>
      <c r="O1480" s="80"/>
      <c r="P1480" s="5"/>
      <c r="Q1480" s="80"/>
      <c r="R1480" s="5"/>
      <c r="S1480" s="80"/>
      <c r="T1480" s="5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5"/>
      <c r="AE1480" s="80"/>
      <c r="AF1480" s="5"/>
      <c r="AG1480" s="80"/>
      <c r="AH1480" s="5"/>
      <c r="AI1480" s="80"/>
      <c r="AJ1480" s="5"/>
      <c r="AK1480" s="80"/>
      <c r="AL1480" s="5"/>
      <c r="AM1480" s="80"/>
      <c r="AN1480" s="5"/>
      <c r="AO1480" s="80"/>
      <c r="AP1480" s="80"/>
      <c r="AQ1480" s="5"/>
      <c r="AR1480" s="80"/>
      <c r="AS1480" s="5"/>
      <c r="AT1480" s="80"/>
      <c r="AU1480" s="5"/>
      <c r="AV1480" s="80"/>
      <c r="AW1480" s="5"/>
      <c r="AX1480" s="80"/>
      <c r="AY1480" s="5"/>
      <c r="AZ1480" s="80"/>
      <c r="BA1480" s="5"/>
      <c r="BB1480" s="80"/>
      <c r="BC1480" s="80"/>
      <c r="BD1480" s="80"/>
      <c r="BE1480" s="80"/>
      <c r="BF1480" s="80"/>
      <c r="BG1480" s="80"/>
      <c r="BH1480" s="80"/>
      <c r="BI1480" s="80"/>
      <c r="BJ1480" s="80"/>
      <c r="BK1480" s="80"/>
      <c r="BL1480" s="80"/>
      <c r="BM1480" s="80"/>
      <c r="BN1480" s="80"/>
      <c r="BO1480" s="80"/>
      <c r="BP1480" s="80"/>
      <c r="BQ1480" s="80"/>
      <c r="BR1480" s="80"/>
      <c r="BS1480" s="80"/>
      <c r="BT1480" s="80"/>
      <c r="BU1480" s="80"/>
      <c r="BV1480" s="80"/>
      <c r="BW1480" s="80"/>
      <c r="BX1480" s="80"/>
      <c r="BY1480" s="80"/>
      <c r="BZ1480" s="80"/>
      <c r="CE1480" s="5"/>
    </row>
    <row r="1481" spans="2:83" s="6" customFormat="1" x14ac:dyDescent="0.25">
      <c r="B1481" s="77"/>
      <c r="C1481" s="78"/>
      <c r="D1481" s="80"/>
      <c r="E1481" s="80"/>
      <c r="F1481" s="80"/>
      <c r="G1481" s="80"/>
      <c r="H1481" s="80"/>
      <c r="I1481" s="80"/>
      <c r="J1481" s="80"/>
      <c r="K1481" s="5"/>
      <c r="L1481" s="5"/>
      <c r="M1481" s="80"/>
      <c r="N1481" s="5"/>
      <c r="O1481" s="80"/>
      <c r="P1481" s="5"/>
      <c r="Q1481" s="80"/>
      <c r="R1481" s="5"/>
      <c r="S1481" s="80"/>
      <c r="T1481" s="5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5"/>
      <c r="AE1481" s="80"/>
      <c r="AF1481" s="5"/>
      <c r="AG1481" s="80"/>
      <c r="AH1481" s="5"/>
      <c r="AI1481" s="80"/>
      <c r="AJ1481" s="5"/>
      <c r="AK1481" s="80"/>
      <c r="AL1481" s="5"/>
      <c r="AM1481" s="80"/>
      <c r="AN1481" s="5"/>
      <c r="AO1481" s="80"/>
      <c r="AP1481" s="80"/>
      <c r="AQ1481" s="5"/>
      <c r="AR1481" s="80"/>
      <c r="AS1481" s="5"/>
      <c r="AT1481" s="80"/>
      <c r="AU1481" s="5"/>
      <c r="AV1481" s="80"/>
      <c r="AW1481" s="5"/>
      <c r="AX1481" s="80"/>
      <c r="AY1481" s="5"/>
      <c r="AZ1481" s="80"/>
      <c r="BA1481" s="5"/>
      <c r="BB1481" s="80"/>
      <c r="BC1481" s="80"/>
      <c r="BD1481" s="80"/>
      <c r="BE1481" s="80"/>
      <c r="BF1481" s="80"/>
      <c r="BG1481" s="80"/>
      <c r="BH1481" s="80"/>
      <c r="BI1481" s="80"/>
      <c r="BJ1481" s="80"/>
      <c r="BK1481" s="80"/>
      <c r="BL1481" s="80"/>
      <c r="BM1481" s="80"/>
      <c r="BN1481" s="80"/>
      <c r="BO1481" s="80"/>
      <c r="BP1481" s="80"/>
      <c r="BQ1481" s="80"/>
      <c r="BR1481" s="80"/>
      <c r="BS1481" s="80"/>
      <c r="BT1481" s="80"/>
      <c r="BU1481" s="80"/>
      <c r="BV1481" s="80"/>
      <c r="BW1481" s="80"/>
      <c r="BX1481" s="80"/>
      <c r="BY1481" s="80"/>
      <c r="BZ1481" s="80"/>
      <c r="CE1481" s="5"/>
    </row>
    <row r="1482" spans="2:83" s="6" customFormat="1" x14ac:dyDescent="0.25">
      <c r="B1482" s="77"/>
      <c r="C1482" s="78"/>
      <c r="D1482" s="80"/>
      <c r="E1482" s="80"/>
      <c r="F1482" s="80"/>
      <c r="G1482" s="80"/>
      <c r="H1482" s="80"/>
      <c r="I1482" s="80"/>
      <c r="J1482" s="80"/>
      <c r="K1482" s="5"/>
      <c r="L1482" s="5"/>
      <c r="M1482" s="80"/>
      <c r="N1482" s="5"/>
      <c r="O1482" s="80"/>
      <c r="P1482" s="5"/>
      <c r="Q1482" s="80"/>
      <c r="R1482" s="5"/>
      <c r="S1482" s="80"/>
      <c r="T1482" s="5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5"/>
      <c r="AE1482" s="80"/>
      <c r="AF1482" s="5"/>
      <c r="AG1482" s="80"/>
      <c r="AH1482" s="5"/>
      <c r="AI1482" s="80"/>
      <c r="AJ1482" s="5"/>
      <c r="AK1482" s="80"/>
      <c r="AL1482" s="5"/>
      <c r="AM1482" s="80"/>
      <c r="AN1482" s="5"/>
      <c r="AO1482" s="80"/>
      <c r="AP1482" s="80"/>
      <c r="AQ1482" s="5"/>
      <c r="AR1482" s="80"/>
      <c r="AS1482" s="5"/>
      <c r="AT1482" s="80"/>
      <c r="AU1482" s="5"/>
      <c r="AV1482" s="80"/>
      <c r="AW1482" s="5"/>
      <c r="AX1482" s="80"/>
      <c r="AY1482" s="5"/>
      <c r="AZ1482" s="80"/>
      <c r="BA1482" s="5"/>
      <c r="BB1482" s="80"/>
      <c r="BC1482" s="80"/>
      <c r="BD1482" s="80"/>
      <c r="BE1482" s="80"/>
      <c r="BF1482" s="80"/>
      <c r="BG1482" s="80"/>
      <c r="BH1482" s="80"/>
      <c r="BI1482" s="80"/>
      <c r="BJ1482" s="80"/>
      <c r="BK1482" s="80"/>
      <c r="BL1482" s="80"/>
      <c r="BM1482" s="80"/>
      <c r="BN1482" s="80"/>
      <c r="BO1482" s="80"/>
      <c r="BP1482" s="80"/>
      <c r="BQ1482" s="80"/>
      <c r="BR1482" s="80"/>
      <c r="BS1482" s="80"/>
      <c r="BT1482" s="80"/>
      <c r="BU1482" s="80"/>
      <c r="BV1482" s="80"/>
      <c r="BW1482" s="80"/>
      <c r="BX1482" s="80"/>
      <c r="BY1482" s="80"/>
      <c r="BZ1482" s="80"/>
      <c r="CE1482" s="5"/>
    </row>
    <row r="1483" spans="2:83" s="6" customFormat="1" x14ac:dyDescent="0.25">
      <c r="B1483" s="77"/>
      <c r="C1483" s="78"/>
      <c r="D1483" s="80"/>
      <c r="E1483" s="80"/>
      <c r="F1483" s="80"/>
      <c r="G1483" s="80"/>
      <c r="H1483" s="80"/>
      <c r="I1483" s="80"/>
      <c r="J1483" s="80"/>
      <c r="K1483" s="5"/>
      <c r="L1483" s="5"/>
      <c r="M1483" s="80"/>
      <c r="N1483" s="5"/>
      <c r="O1483" s="80"/>
      <c r="P1483" s="5"/>
      <c r="Q1483" s="80"/>
      <c r="R1483" s="5"/>
      <c r="S1483" s="80"/>
      <c r="T1483" s="5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5"/>
      <c r="AE1483" s="80"/>
      <c r="AF1483" s="5"/>
      <c r="AG1483" s="80"/>
      <c r="AH1483" s="5"/>
      <c r="AI1483" s="80"/>
      <c r="AJ1483" s="5"/>
      <c r="AK1483" s="80"/>
      <c r="AL1483" s="5"/>
      <c r="AM1483" s="80"/>
      <c r="AN1483" s="5"/>
      <c r="AO1483" s="80"/>
      <c r="AP1483" s="80"/>
      <c r="AQ1483" s="5"/>
      <c r="AR1483" s="80"/>
      <c r="AS1483" s="5"/>
      <c r="AT1483" s="80"/>
      <c r="AU1483" s="5"/>
      <c r="AV1483" s="80"/>
      <c r="AW1483" s="5"/>
      <c r="AX1483" s="80"/>
      <c r="AY1483" s="5"/>
      <c r="AZ1483" s="80"/>
      <c r="BA1483" s="5"/>
      <c r="BB1483" s="80"/>
      <c r="BC1483" s="80"/>
      <c r="BD1483" s="80"/>
      <c r="BE1483" s="80"/>
      <c r="BF1483" s="80"/>
      <c r="BG1483" s="80"/>
      <c r="BH1483" s="80"/>
      <c r="BI1483" s="80"/>
      <c r="BJ1483" s="80"/>
      <c r="BK1483" s="80"/>
      <c r="BL1483" s="80"/>
      <c r="BM1483" s="80"/>
      <c r="BN1483" s="80"/>
      <c r="BO1483" s="80"/>
      <c r="BP1483" s="80"/>
      <c r="BQ1483" s="80"/>
      <c r="BR1483" s="80"/>
      <c r="BS1483" s="80"/>
      <c r="BT1483" s="80"/>
      <c r="BU1483" s="80"/>
      <c r="BV1483" s="80"/>
      <c r="BW1483" s="80"/>
      <c r="BX1483" s="80"/>
      <c r="BY1483" s="80"/>
      <c r="BZ1483" s="80"/>
      <c r="CE1483" s="5"/>
    </row>
    <row r="1484" spans="2:83" s="6" customFormat="1" x14ac:dyDescent="0.25">
      <c r="B1484" s="77"/>
      <c r="C1484" s="78"/>
      <c r="D1484" s="80"/>
      <c r="E1484" s="80"/>
      <c r="F1484" s="80"/>
      <c r="G1484" s="80"/>
      <c r="H1484" s="80"/>
      <c r="I1484" s="80"/>
      <c r="J1484" s="80"/>
      <c r="K1484" s="5"/>
      <c r="L1484" s="5"/>
      <c r="M1484" s="80"/>
      <c r="N1484" s="5"/>
      <c r="O1484" s="80"/>
      <c r="P1484" s="5"/>
      <c r="Q1484" s="80"/>
      <c r="R1484" s="5"/>
      <c r="S1484" s="80"/>
      <c r="T1484" s="5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5"/>
      <c r="AE1484" s="80"/>
      <c r="AF1484" s="5"/>
      <c r="AG1484" s="80"/>
      <c r="AH1484" s="5"/>
      <c r="AI1484" s="80"/>
      <c r="AJ1484" s="5"/>
      <c r="AK1484" s="80"/>
      <c r="AL1484" s="5"/>
      <c r="AM1484" s="80"/>
      <c r="AN1484" s="5"/>
      <c r="AO1484" s="80"/>
      <c r="AP1484" s="80"/>
      <c r="AQ1484" s="5"/>
      <c r="AR1484" s="80"/>
      <c r="AS1484" s="5"/>
      <c r="AT1484" s="80"/>
      <c r="AU1484" s="5"/>
      <c r="AV1484" s="80"/>
      <c r="AW1484" s="5"/>
      <c r="AX1484" s="80"/>
      <c r="AY1484" s="5"/>
      <c r="AZ1484" s="80"/>
      <c r="BA1484" s="5"/>
      <c r="BB1484" s="80"/>
      <c r="BC1484" s="80"/>
      <c r="BD1484" s="80"/>
      <c r="BE1484" s="80"/>
      <c r="BF1484" s="80"/>
      <c r="BG1484" s="80"/>
      <c r="BH1484" s="80"/>
      <c r="BI1484" s="80"/>
      <c r="BJ1484" s="80"/>
      <c r="BK1484" s="80"/>
      <c r="BL1484" s="80"/>
      <c r="BM1484" s="80"/>
      <c r="BN1484" s="80"/>
      <c r="BO1484" s="80"/>
      <c r="BP1484" s="80"/>
      <c r="BQ1484" s="80"/>
      <c r="BR1484" s="80"/>
      <c r="BS1484" s="80"/>
      <c r="BT1484" s="80"/>
      <c r="BU1484" s="80"/>
      <c r="BV1484" s="80"/>
      <c r="BW1484" s="80"/>
      <c r="BX1484" s="80"/>
      <c r="BY1484" s="80"/>
      <c r="BZ1484" s="80"/>
      <c r="CE1484" s="5"/>
    </row>
    <row r="1485" spans="2:83" s="6" customFormat="1" x14ac:dyDescent="0.25">
      <c r="B1485" s="77"/>
      <c r="C1485" s="78"/>
      <c r="D1485" s="80"/>
      <c r="E1485" s="80"/>
      <c r="F1485" s="80"/>
      <c r="G1485" s="80"/>
      <c r="H1485" s="80"/>
      <c r="I1485" s="80"/>
      <c r="J1485" s="80"/>
      <c r="K1485" s="5"/>
      <c r="L1485" s="5"/>
      <c r="M1485" s="80"/>
      <c r="N1485" s="5"/>
      <c r="O1485" s="80"/>
      <c r="P1485" s="5"/>
      <c r="Q1485" s="80"/>
      <c r="R1485" s="5"/>
      <c r="S1485" s="80"/>
      <c r="T1485" s="5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5"/>
      <c r="AE1485" s="80"/>
      <c r="AF1485" s="5"/>
      <c r="AG1485" s="80"/>
      <c r="AH1485" s="5"/>
      <c r="AI1485" s="80"/>
      <c r="AJ1485" s="5"/>
      <c r="AK1485" s="80"/>
      <c r="AL1485" s="5"/>
      <c r="AM1485" s="80"/>
      <c r="AN1485" s="5"/>
      <c r="AO1485" s="80"/>
      <c r="AP1485" s="80"/>
      <c r="AQ1485" s="5"/>
      <c r="AR1485" s="80"/>
      <c r="AS1485" s="5"/>
      <c r="AT1485" s="80"/>
      <c r="AU1485" s="5"/>
      <c r="AV1485" s="80"/>
      <c r="AW1485" s="5"/>
      <c r="AX1485" s="80"/>
      <c r="AY1485" s="5"/>
      <c r="AZ1485" s="80"/>
      <c r="BA1485" s="5"/>
      <c r="BB1485" s="80"/>
      <c r="BC1485" s="80"/>
      <c r="BD1485" s="80"/>
      <c r="BE1485" s="80"/>
      <c r="BF1485" s="80"/>
      <c r="BG1485" s="80"/>
      <c r="BH1485" s="80"/>
      <c r="BI1485" s="80"/>
      <c r="BJ1485" s="80"/>
      <c r="BK1485" s="80"/>
      <c r="BL1485" s="80"/>
      <c r="BM1485" s="80"/>
      <c r="BN1485" s="80"/>
      <c r="BO1485" s="80"/>
      <c r="BP1485" s="80"/>
      <c r="BQ1485" s="80"/>
      <c r="BR1485" s="80"/>
      <c r="BS1485" s="80"/>
      <c r="BT1485" s="80"/>
      <c r="BU1485" s="80"/>
      <c r="BV1485" s="80"/>
      <c r="BW1485" s="80"/>
      <c r="BX1485" s="80"/>
      <c r="BY1485" s="80"/>
      <c r="BZ1485" s="80"/>
      <c r="CE1485" s="5"/>
    </row>
    <row r="1486" spans="2:83" s="6" customFormat="1" x14ac:dyDescent="0.25">
      <c r="B1486" s="77"/>
      <c r="C1486" s="78"/>
      <c r="D1486" s="80"/>
      <c r="E1486" s="80"/>
      <c r="F1486" s="80"/>
      <c r="G1486" s="80"/>
      <c r="H1486" s="80"/>
      <c r="I1486" s="80"/>
      <c r="J1486" s="80"/>
      <c r="K1486" s="5"/>
      <c r="L1486" s="5"/>
      <c r="M1486" s="80"/>
      <c r="N1486" s="5"/>
      <c r="O1486" s="80"/>
      <c r="P1486" s="5"/>
      <c r="Q1486" s="80"/>
      <c r="R1486" s="5"/>
      <c r="S1486" s="80"/>
      <c r="T1486" s="5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5"/>
      <c r="AE1486" s="80"/>
      <c r="AF1486" s="5"/>
      <c r="AG1486" s="80"/>
      <c r="AH1486" s="5"/>
      <c r="AI1486" s="80"/>
      <c r="AJ1486" s="5"/>
      <c r="AK1486" s="80"/>
      <c r="AL1486" s="5"/>
      <c r="AM1486" s="80"/>
      <c r="AN1486" s="5"/>
      <c r="AO1486" s="80"/>
      <c r="AP1486" s="80"/>
      <c r="AQ1486" s="5"/>
      <c r="AR1486" s="80"/>
      <c r="AS1486" s="5"/>
      <c r="AT1486" s="80"/>
      <c r="AU1486" s="5"/>
      <c r="AV1486" s="80"/>
      <c r="AW1486" s="5"/>
      <c r="AX1486" s="80"/>
      <c r="AY1486" s="5"/>
      <c r="AZ1486" s="80"/>
      <c r="BA1486" s="5"/>
      <c r="BB1486" s="80"/>
      <c r="BC1486" s="80"/>
      <c r="BD1486" s="80"/>
      <c r="BE1486" s="80"/>
      <c r="BF1486" s="80"/>
      <c r="BG1486" s="80"/>
      <c r="BH1486" s="80"/>
      <c r="BI1486" s="80"/>
      <c r="BJ1486" s="80"/>
      <c r="BK1486" s="80"/>
      <c r="BL1486" s="80"/>
      <c r="BM1486" s="80"/>
      <c r="BN1486" s="80"/>
      <c r="BO1486" s="80"/>
      <c r="BP1486" s="80"/>
      <c r="BQ1486" s="80"/>
      <c r="BR1486" s="80"/>
      <c r="BS1486" s="80"/>
      <c r="BT1486" s="80"/>
      <c r="BU1486" s="80"/>
      <c r="BV1486" s="80"/>
      <c r="BW1486" s="80"/>
      <c r="BX1486" s="80"/>
      <c r="BY1486" s="80"/>
      <c r="BZ1486" s="80"/>
      <c r="CE1486" s="5"/>
    </row>
    <row r="1487" spans="2:83" s="6" customFormat="1" x14ac:dyDescent="0.25">
      <c r="B1487" s="77"/>
      <c r="C1487" s="78"/>
      <c r="D1487" s="80"/>
      <c r="E1487" s="80"/>
      <c r="F1487" s="80"/>
      <c r="G1487" s="80"/>
      <c r="H1487" s="80"/>
      <c r="I1487" s="80"/>
      <c r="J1487" s="80"/>
      <c r="K1487" s="5"/>
      <c r="L1487" s="5"/>
      <c r="M1487" s="80"/>
      <c r="N1487" s="5"/>
      <c r="O1487" s="80"/>
      <c r="P1487" s="5"/>
      <c r="Q1487" s="80"/>
      <c r="R1487" s="5"/>
      <c r="S1487" s="80"/>
      <c r="T1487" s="5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5"/>
      <c r="AE1487" s="80"/>
      <c r="AF1487" s="5"/>
      <c r="AG1487" s="80"/>
      <c r="AH1487" s="5"/>
      <c r="AI1487" s="80"/>
      <c r="AJ1487" s="5"/>
      <c r="AK1487" s="80"/>
      <c r="AL1487" s="5"/>
      <c r="AM1487" s="80"/>
      <c r="AN1487" s="5"/>
      <c r="AO1487" s="80"/>
      <c r="AP1487" s="80"/>
      <c r="AQ1487" s="5"/>
      <c r="AR1487" s="80"/>
      <c r="AS1487" s="5"/>
      <c r="AT1487" s="80"/>
      <c r="AU1487" s="5"/>
      <c r="AV1487" s="80"/>
      <c r="AW1487" s="5"/>
      <c r="AX1487" s="80"/>
      <c r="AY1487" s="5"/>
      <c r="AZ1487" s="80"/>
      <c r="BA1487" s="5"/>
      <c r="BB1487" s="80"/>
      <c r="BC1487" s="80"/>
      <c r="BD1487" s="80"/>
      <c r="BE1487" s="80"/>
      <c r="BF1487" s="80"/>
      <c r="BG1487" s="80"/>
      <c r="BH1487" s="80"/>
      <c r="BI1487" s="80"/>
      <c r="BJ1487" s="80"/>
      <c r="BK1487" s="80"/>
      <c r="BL1487" s="80"/>
      <c r="BM1487" s="80"/>
      <c r="BN1487" s="80"/>
      <c r="BO1487" s="80"/>
      <c r="BP1487" s="80"/>
      <c r="BQ1487" s="80"/>
      <c r="BR1487" s="80"/>
      <c r="BS1487" s="80"/>
      <c r="BT1487" s="80"/>
      <c r="BU1487" s="80"/>
      <c r="BV1487" s="80"/>
      <c r="BW1487" s="80"/>
      <c r="BX1487" s="80"/>
      <c r="BY1487" s="80"/>
      <c r="BZ1487" s="80"/>
      <c r="CE1487" s="5"/>
    </row>
    <row r="1488" spans="2:83" s="6" customFormat="1" x14ac:dyDescent="0.25">
      <c r="B1488" s="77"/>
      <c r="C1488" s="78"/>
      <c r="D1488" s="80"/>
      <c r="E1488" s="80"/>
      <c r="F1488" s="80"/>
      <c r="G1488" s="80"/>
      <c r="H1488" s="80"/>
      <c r="I1488" s="80"/>
      <c r="J1488" s="80"/>
      <c r="K1488" s="5"/>
      <c r="L1488" s="5"/>
      <c r="M1488" s="80"/>
      <c r="N1488" s="5"/>
      <c r="O1488" s="80"/>
      <c r="P1488" s="5"/>
      <c r="Q1488" s="80"/>
      <c r="R1488" s="5"/>
      <c r="S1488" s="80"/>
      <c r="T1488" s="5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5"/>
      <c r="AE1488" s="80"/>
      <c r="AF1488" s="5"/>
      <c r="AG1488" s="80"/>
      <c r="AH1488" s="5"/>
      <c r="AI1488" s="80"/>
      <c r="AJ1488" s="5"/>
      <c r="AK1488" s="80"/>
      <c r="AL1488" s="5"/>
      <c r="AM1488" s="80"/>
      <c r="AN1488" s="5"/>
      <c r="AO1488" s="80"/>
      <c r="AP1488" s="80"/>
      <c r="AQ1488" s="5"/>
      <c r="AR1488" s="80"/>
      <c r="AS1488" s="5"/>
      <c r="AT1488" s="80"/>
      <c r="AU1488" s="5"/>
      <c r="AV1488" s="80"/>
      <c r="AW1488" s="5"/>
      <c r="AX1488" s="80"/>
      <c r="AY1488" s="5"/>
      <c r="AZ1488" s="80"/>
      <c r="BA1488" s="5"/>
      <c r="BB1488" s="80"/>
      <c r="BC1488" s="80"/>
      <c r="BD1488" s="80"/>
      <c r="BE1488" s="80"/>
      <c r="BF1488" s="80"/>
      <c r="BG1488" s="80"/>
      <c r="BH1488" s="80"/>
      <c r="BI1488" s="80"/>
      <c r="BJ1488" s="80"/>
      <c r="BK1488" s="80"/>
      <c r="BL1488" s="80"/>
      <c r="BM1488" s="80"/>
      <c r="BN1488" s="80"/>
      <c r="BO1488" s="80"/>
      <c r="BP1488" s="80"/>
      <c r="BQ1488" s="80"/>
      <c r="BR1488" s="80"/>
      <c r="BS1488" s="80"/>
      <c r="BT1488" s="80"/>
      <c r="BU1488" s="80"/>
      <c r="BV1488" s="80"/>
      <c r="BW1488" s="80"/>
      <c r="BX1488" s="80"/>
      <c r="BY1488" s="80"/>
      <c r="BZ1488" s="80"/>
      <c r="CE1488" s="5"/>
    </row>
    <row r="1489" spans="2:83" s="6" customFormat="1" x14ac:dyDescent="0.25">
      <c r="B1489" s="77"/>
      <c r="C1489" s="78"/>
      <c r="D1489" s="80"/>
      <c r="E1489" s="80"/>
      <c r="F1489" s="80"/>
      <c r="G1489" s="80"/>
      <c r="H1489" s="80"/>
      <c r="I1489" s="80"/>
      <c r="J1489" s="80"/>
      <c r="K1489" s="5"/>
      <c r="L1489" s="5"/>
      <c r="M1489" s="80"/>
      <c r="N1489" s="5"/>
      <c r="O1489" s="80"/>
      <c r="P1489" s="5"/>
      <c r="Q1489" s="80"/>
      <c r="R1489" s="5"/>
      <c r="S1489" s="80"/>
      <c r="T1489" s="5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5"/>
      <c r="AE1489" s="80"/>
      <c r="AF1489" s="5"/>
      <c r="AG1489" s="80"/>
      <c r="AH1489" s="5"/>
      <c r="AI1489" s="80"/>
      <c r="AJ1489" s="5"/>
      <c r="AK1489" s="80"/>
      <c r="AL1489" s="5"/>
      <c r="AM1489" s="80"/>
      <c r="AN1489" s="5"/>
      <c r="AO1489" s="80"/>
      <c r="AP1489" s="80"/>
      <c r="AQ1489" s="5"/>
      <c r="AR1489" s="80"/>
      <c r="AS1489" s="5"/>
      <c r="AT1489" s="80"/>
      <c r="AU1489" s="5"/>
      <c r="AV1489" s="80"/>
      <c r="AW1489" s="5"/>
      <c r="AX1489" s="80"/>
      <c r="AY1489" s="5"/>
      <c r="AZ1489" s="80"/>
      <c r="BA1489" s="5"/>
      <c r="BB1489" s="80"/>
      <c r="BC1489" s="80"/>
      <c r="BD1489" s="80"/>
      <c r="BE1489" s="80"/>
      <c r="BF1489" s="80"/>
      <c r="BG1489" s="80"/>
      <c r="BH1489" s="80"/>
      <c r="BI1489" s="80"/>
      <c r="BJ1489" s="80"/>
      <c r="BK1489" s="80"/>
      <c r="BL1489" s="80"/>
      <c r="BM1489" s="80"/>
      <c r="BN1489" s="80"/>
      <c r="BO1489" s="80"/>
      <c r="BP1489" s="80"/>
      <c r="BQ1489" s="80"/>
      <c r="BR1489" s="80"/>
      <c r="BS1489" s="80"/>
      <c r="BT1489" s="80"/>
      <c r="BU1489" s="80"/>
      <c r="BV1489" s="80"/>
      <c r="BW1489" s="80"/>
      <c r="BX1489" s="80"/>
      <c r="BY1489" s="80"/>
      <c r="BZ1489" s="80"/>
      <c r="CE1489" s="5"/>
    </row>
    <row r="1490" spans="2:83" s="6" customFormat="1" x14ac:dyDescent="0.25">
      <c r="B1490" s="77"/>
      <c r="C1490" s="78"/>
      <c r="D1490" s="80"/>
      <c r="E1490" s="80"/>
      <c r="F1490" s="80"/>
      <c r="G1490" s="80"/>
      <c r="H1490" s="80"/>
      <c r="I1490" s="80"/>
      <c r="J1490" s="80"/>
      <c r="K1490" s="5"/>
      <c r="L1490" s="5"/>
      <c r="M1490" s="80"/>
      <c r="N1490" s="5"/>
      <c r="O1490" s="80"/>
      <c r="P1490" s="5"/>
      <c r="Q1490" s="80"/>
      <c r="R1490" s="5"/>
      <c r="S1490" s="80"/>
      <c r="T1490" s="5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5"/>
      <c r="AE1490" s="80"/>
      <c r="AF1490" s="5"/>
      <c r="AG1490" s="80"/>
      <c r="AH1490" s="5"/>
      <c r="AI1490" s="80"/>
      <c r="AJ1490" s="5"/>
      <c r="AK1490" s="80"/>
      <c r="AL1490" s="5"/>
      <c r="AM1490" s="80"/>
      <c r="AN1490" s="5"/>
      <c r="AO1490" s="80"/>
      <c r="AP1490" s="80"/>
      <c r="AQ1490" s="5"/>
      <c r="AR1490" s="80"/>
      <c r="AS1490" s="5"/>
      <c r="AT1490" s="80"/>
      <c r="AU1490" s="5"/>
      <c r="AV1490" s="80"/>
      <c r="AW1490" s="5"/>
      <c r="AX1490" s="80"/>
      <c r="AY1490" s="5"/>
      <c r="AZ1490" s="80"/>
      <c r="BA1490" s="5"/>
      <c r="BB1490" s="80"/>
      <c r="BC1490" s="80"/>
      <c r="BD1490" s="80"/>
      <c r="BE1490" s="80"/>
      <c r="BF1490" s="80"/>
      <c r="BG1490" s="80"/>
      <c r="BH1490" s="80"/>
      <c r="BI1490" s="80"/>
      <c r="BJ1490" s="80"/>
      <c r="BK1490" s="80"/>
      <c r="BL1490" s="80"/>
      <c r="BM1490" s="80"/>
      <c r="BN1490" s="80"/>
      <c r="BO1490" s="80"/>
      <c r="BP1490" s="80"/>
      <c r="BQ1490" s="80"/>
      <c r="BR1490" s="80"/>
      <c r="BS1490" s="80"/>
      <c r="BT1490" s="80"/>
      <c r="BU1490" s="80"/>
      <c r="BV1490" s="80"/>
      <c r="BW1490" s="80"/>
      <c r="BX1490" s="80"/>
      <c r="BY1490" s="80"/>
      <c r="BZ1490" s="80"/>
      <c r="CE1490" s="5"/>
    </row>
    <row r="1491" spans="2:83" s="6" customFormat="1" x14ac:dyDescent="0.25">
      <c r="B1491" s="77"/>
      <c r="C1491" s="78"/>
      <c r="D1491" s="80"/>
      <c r="E1491" s="80"/>
      <c r="F1491" s="80"/>
      <c r="G1491" s="80"/>
      <c r="H1491" s="80"/>
      <c r="I1491" s="80"/>
      <c r="J1491" s="80"/>
      <c r="K1491" s="5"/>
      <c r="L1491" s="5"/>
      <c r="M1491" s="80"/>
      <c r="N1491" s="5"/>
      <c r="O1491" s="80"/>
      <c r="P1491" s="5"/>
      <c r="Q1491" s="80"/>
      <c r="R1491" s="5"/>
      <c r="S1491" s="80"/>
      <c r="T1491" s="5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5"/>
      <c r="AE1491" s="80"/>
      <c r="AF1491" s="5"/>
      <c r="AG1491" s="80"/>
      <c r="AH1491" s="5"/>
      <c r="AI1491" s="80"/>
      <c r="AJ1491" s="5"/>
      <c r="AK1491" s="80"/>
      <c r="AL1491" s="5"/>
      <c r="AM1491" s="80"/>
      <c r="AN1491" s="5"/>
      <c r="AO1491" s="80"/>
      <c r="AP1491" s="80"/>
      <c r="AQ1491" s="5"/>
      <c r="AR1491" s="80"/>
      <c r="AS1491" s="5"/>
      <c r="AT1491" s="80"/>
      <c r="AU1491" s="5"/>
      <c r="AV1491" s="80"/>
      <c r="AW1491" s="5"/>
      <c r="AX1491" s="80"/>
      <c r="AY1491" s="5"/>
      <c r="AZ1491" s="80"/>
      <c r="BA1491" s="5"/>
      <c r="BB1491" s="80"/>
      <c r="BC1491" s="80"/>
      <c r="BD1491" s="80"/>
      <c r="BE1491" s="80"/>
      <c r="BF1491" s="80"/>
      <c r="BG1491" s="80"/>
      <c r="BH1491" s="80"/>
      <c r="BI1491" s="80"/>
      <c r="BJ1491" s="80"/>
      <c r="BK1491" s="80"/>
      <c r="BL1491" s="80"/>
      <c r="BM1491" s="80"/>
      <c r="BN1491" s="80"/>
      <c r="BO1491" s="80"/>
      <c r="BP1491" s="80"/>
      <c r="BQ1491" s="80"/>
      <c r="BR1491" s="80"/>
      <c r="BS1491" s="80"/>
      <c r="BT1491" s="80"/>
      <c r="BU1491" s="80"/>
      <c r="BV1491" s="80"/>
      <c r="BW1491" s="80"/>
      <c r="BX1491" s="80"/>
      <c r="BY1491" s="80"/>
      <c r="BZ1491" s="80"/>
      <c r="CE1491" s="5"/>
    </row>
    <row r="1492" spans="2:83" s="6" customFormat="1" x14ac:dyDescent="0.25">
      <c r="B1492" s="77"/>
      <c r="C1492" s="78"/>
      <c r="D1492" s="80"/>
      <c r="E1492" s="80"/>
      <c r="F1492" s="80"/>
      <c r="G1492" s="80"/>
      <c r="H1492" s="80"/>
      <c r="I1492" s="80"/>
      <c r="J1492" s="80"/>
      <c r="K1492" s="5"/>
      <c r="L1492" s="5"/>
      <c r="M1492" s="80"/>
      <c r="N1492" s="5"/>
      <c r="O1492" s="80"/>
      <c r="P1492" s="5"/>
      <c r="Q1492" s="80"/>
      <c r="R1492" s="5"/>
      <c r="S1492" s="80"/>
      <c r="T1492" s="5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5"/>
      <c r="AE1492" s="80"/>
      <c r="AF1492" s="5"/>
      <c r="AG1492" s="80"/>
      <c r="AH1492" s="5"/>
      <c r="AI1492" s="80"/>
      <c r="AJ1492" s="5"/>
      <c r="AK1492" s="80"/>
      <c r="AL1492" s="5"/>
      <c r="AM1492" s="80"/>
      <c r="AN1492" s="5"/>
      <c r="AO1492" s="80"/>
      <c r="AP1492" s="80"/>
      <c r="AQ1492" s="5"/>
      <c r="AR1492" s="80"/>
      <c r="AS1492" s="5"/>
      <c r="AT1492" s="80"/>
      <c r="AU1492" s="5"/>
      <c r="AV1492" s="80"/>
      <c r="AW1492" s="5"/>
      <c r="AX1492" s="80"/>
      <c r="AY1492" s="5"/>
      <c r="AZ1492" s="80"/>
      <c r="BA1492" s="5"/>
      <c r="BB1492" s="80"/>
      <c r="BC1492" s="80"/>
      <c r="BD1492" s="80"/>
      <c r="BE1492" s="80"/>
      <c r="BF1492" s="80"/>
      <c r="BG1492" s="80"/>
      <c r="BH1492" s="80"/>
      <c r="BI1492" s="80"/>
      <c r="BJ1492" s="80"/>
      <c r="BK1492" s="80"/>
      <c r="BL1492" s="80"/>
      <c r="BM1492" s="80"/>
      <c r="BN1492" s="80"/>
      <c r="BO1492" s="80"/>
      <c r="BP1492" s="80"/>
      <c r="BQ1492" s="80"/>
      <c r="BR1492" s="80"/>
      <c r="BS1492" s="80"/>
      <c r="BT1492" s="80"/>
      <c r="BU1492" s="80"/>
      <c r="BV1492" s="80"/>
      <c r="BW1492" s="80"/>
      <c r="BX1492" s="80"/>
      <c r="BY1492" s="80"/>
      <c r="BZ1492" s="80"/>
      <c r="CE1492" s="5"/>
    </row>
    <row r="1493" spans="2:83" s="6" customFormat="1" x14ac:dyDescent="0.25">
      <c r="B1493" s="77"/>
      <c r="C1493" s="78"/>
      <c r="D1493" s="80"/>
      <c r="E1493" s="80"/>
      <c r="F1493" s="80"/>
      <c r="G1493" s="80"/>
      <c r="H1493" s="80"/>
      <c r="I1493" s="80"/>
      <c r="J1493" s="80"/>
      <c r="K1493" s="5"/>
      <c r="L1493" s="5"/>
      <c r="M1493" s="80"/>
      <c r="N1493" s="5"/>
      <c r="O1493" s="80"/>
      <c r="P1493" s="5"/>
      <c r="Q1493" s="80"/>
      <c r="R1493" s="5"/>
      <c r="S1493" s="80"/>
      <c r="T1493" s="5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5"/>
      <c r="AE1493" s="80"/>
      <c r="AF1493" s="5"/>
      <c r="AG1493" s="80"/>
      <c r="AH1493" s="5"/>
      <c r="AI1493" s="80"/>
      <c r="AJ1493" s="5"/>
      <c r="AK1493" s="80"/>
      <c r="AL1493" s="5"/>
      <c r="AM1493" s="80"/>
      <c r="AN1493" s="5"/>
      <c r="AO1493" s="80"/>
      <c r="AP1493" s="80"/>
      <c r="AQ1493" s="5"/>
      <c r="AR1493" s="80"/>
      <c r="AS1493" s="5"/>
      <c r="AT1493" s="80"/>
      <c r="AU1493" s="5"/>
      <c r="AV1493" s="80"/>
      <c r="AW1493" s="5"/>
      <c r="AX1493" s="80"/>
      <c r="AY1493" s="5"/>
      <c r="AZ1493" s="80"/>
      <c r="BA1493" s="5"/>
      <c r="BB1493" s="80"/>
      <c r="BC1493" s="80"/>
      <c r="BD1493" s="80"/>
      <c r="BE1493" s="80"/>
      <c r="BF1493" s="80"/>
      <c r="BG1493" s="80"/>
      <c r="BH1493" s="80"/>
      <c r="BI1493" s="80"/>
      <c r="BJ1493" s="80"/>
      <c r="BK1493" s="80"/>
      <c r="BL1493" s="80"/>
      <c r="BM1493" s="80"/>
      <c r="BN1493" s="80"/>
      <c r="BO1493" s="80"/>
      <c r="BP1493" s="80"/>
      <c r="BQ1493" s="80"/>
      <c r="BR1493" s="80"/>
      <c r="BS1493" s="80"/>
      <c r="BT1493" s="80"/>
      <c r="BU1493" s="80"/>
      <c r="BV1493" s="80"/>
      <c r="BW1493" s="80"/>
      <c r="BX1493" s="80"/>
      <c r="BY1493" s="80"/>
      <c r="BZ1493" s="80"/>
      <c r="CE1493" s="5"/>
    </row>
    <row r="1494" spans="2:83" s="6" customFormat="1" x14ac:dyDescent="0.25">
      <c r="B1494" s="77"/>
      <c r="C1494" s="78"/>
      <c r="D1494" s="80"/>
      <c r="E1494" s="80"/>
      <c r="F1494" s="80"/>
      <c r="G1494" s="80"/>
      <c r="H1494" s="80"/>
      <c r="I1494" s="80"/>
      <c r="J1494" s="80"/>
      <c r="K1494" s="5"/>
      <c r="L1494" s="5"/>
      <c r="M1494" s="80"/>
      <c r="N1494" s="5"/>
      <c r="O1494" s="80"/>
      <c r="P1494" s="5"/>
      <c r="Q1494" s="80"/>
      <c r="R1494" s="5"/>
      <c r="S1494" s="80"/>
      <c r="T1494" s="5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5"/>
      <c r="AE1494" s="80"/>
      <c r="AF1494" s="5"/>
      <c r="AG1494" s="80"/>
      <c r="AH1494" s="5"/>
      <c r="AI1494" s="80"/>
      <c r="AJ1494" s="5"/>
      <c r="AK1494" s="80"/>
      <c r="AL1494" s="5"/>
      <c r="AM1494" s="80"/>
      <c r="AN1494" s="5"/>
      <c r="AO1494" s="80"/>
      <c r="AP1494" s="80"/>
      <c r="AQ1494" s="5"/>
      <c r="AR1494" s="80"/>
      <c r="AS1494" s="5"/>
      <c r="AT1494" s="80"/>
      <c r="AU1494" s="5"/>
      <c r="AV1494" s="80"/>
      <c r="AW1494" s="5"/>
      <c r="AX1494" s="80"/>
      <c r="AY1494" s="5"/>
      <c r="AZ1494" s="80"/>
      <c r="BA1494" s="5"/>
      <c r="BB1494" s="80"/>
      <c r="BC1494" s="80"/>
      <c r="BD1494" s="80"/>
      <c r="BE1494" s="80"/>
      <c r="BF1494" s="80"/>
      <c r="BG1494" s="80"/>
      <c r="BH1494" s="80"/>
      <c r="BI1494" s="80"/>
      <c r="BJ1494" s="80"/>
      <c r="BK1494" s="80"/>
      <c r="BL1494" s="80"/>
      <c r="BM1494" s="80"/>
      <c r="BN1494" s="80"/>
      <c r="BO1494" s="80"/>
      <c r="BP1494" s="80"/>
      <c r="BQ1494" s="80"/>
      <c r="BR1494" s="80"/>
      <c r="BS1494" s="80"/>
      <c r="BT1494" s="80"/>
      <c r="BU1494" s="80"/>
      <c r="BV1494" s="80"/>
      <c r="BW1494" s="80"/>
      <c r="BX1494" s="80"/>
      <c r="BY1494" s="80"/>
      <c r="BZ1494" s="80"/>
      <c r="CE1494" s="5"/>
    </row>
    <row r="1495" spans="2:83" s="6" customFormat="1" x14ac:dyDescent="0.25">
      <c r="B1495" s="77"/>
      <c r="C1495" s="78"/>
      <c r="D1495" s="80"/>
      <c r="E1495" s="80"/>
      <c r="F1495" s="80"/>
      <c r="G1495" s="80"/>
      <c r="H1495" s="80"/>
      <c r="I1495" s="80"/>
      <c r="J1495" s="80"/>
      <c r="K1495" s="5"/>
      <c r="L1495" s="5"/>
      <c r="M1495" s="80"/>
      <c r="N1495" s="5"/>
      <c r="O1495" s="80"/>
      <c r="P1495" s="5"/>
      <c r="Q1495" s="80"/>
      <c r="R1495" s="5"/>
      <c r="S1495" s="80"/>
      <c r="T1495" s="5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5"/>
      <c r="AE1495" s="80"/>
      <c r="AF1495" s="5"/>
      <c r="AG1495" s="80"/>
      <c r="AH1495" s="5"/>
      <c r="AI1495" s="80"/>
      <c r="AJ1495" s="5"/>
      <c r="AK1495" s="80"/>
      <c r="AL1495" s="5"/>
      <c r="AM1495" s="80"/>
      <c r="AN1495" s="5"/>
      <c r="AO1495" s="80"/>
      <c r="AP1495" s="80"/>
      <c r="AQ1495" s="5"/>
      <c r="AR1495" s="80"/>
      <c r="AS1495" s="5"/>
      <c r="AT1495" s="80"/>
      <c r="AU1495" s="5"/>
      <c r="AV1495" s="80"/>
      <c r="AW1495" s="5"/>
      <c r="AX1495" s="80"/>
      <c r="AY1495" s="5"/>
      <c r="AZ1495" s="80"/>
      <c r="BA1495" s="5"/>
      <c r="BB1495" s="80"/>
      <c r="BC1495" s="80"/>
      <c r="BD1495" s="80"/>
      <c r="BE1495" s="80"/>
      <c r="BF1495" s="80"/>
      <c r="BG1495" s="80"/>
      <c r="BH1495" s="80"/>
      <c r="BI1495" s="80"/>
      <c r="BJ1495" s="80"/>
      <c r="BK1495" s="80"/>
      <c r="BL1495" s="80"/>
      <c r="BM1495" s="80"/>
      <c r="BN1495" s="80"/>
      <c r="BO1495" s="80"/>
      <c r="BP1495" s="80"/>
      <c r="BQ1495" s="80"/>
      <c r="BR1495" s="80"/>
      <c r="BS1495" s="80"/>
      <c r="BT1495" s="80"/>
      <c r="BU1495" s="80"/>
      <c r="BV1495" s="80"/>
      <c r="BW1495" s="80"/>
      <c r="BX1495" s="80"/>
      <c r="BY1495" s="80"/>
      <c r="BZ1495" s="80"/>
      <c r="CE1495" s="5"/>
    </row>
    <row r="1496" spans="2:83" s="6" customFormat="1" x14ac:dyDescent="0.25">
      <c r="B1496" s="77"/>
      <c r="C1496" s="78"/>
      <c r="D1496" s="80"/>
      <c r="E1496" s="80"/>
      <c r="F1496" s="80"/>
      <c r="G1496" s="80"/>
      <c r="H1496" s="80"/>
      <c r="I1496" s="80"/>
      <c r="J1496" s="80"/>
      <c r="K1496" s="5"/>
      <c r="L1496" s="5"/>
      <c r="M1496" s="80"/>
      <c r="N1496" s="5"/>
      <c r="O1496" s="80"/>
      <c r="P1496" s="5"/>
      <c r="Q1496" s="80"/>
      <c r="R1496" s="5"/>
      <c r="S1496" s="80"/>
      <c r="T1496" s="5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5"/>
      <c r="AE1496" s="80"/>
      <c r="AF1496" s="5"/>
      <c r="AG1496" s="80"/>
      <c r="AH1496" s="5"/>
      <c r="AI1496" s="80"/>
      <c r="AJ1496" s="5"/>
      <c r="AK1496" s="80"/>
      <c r="AL1496" s="5"/>
      <c r="AM1496" s="80"/>
      <c r="AN1496" s="5"/>
      <c r="AO1496" s="80"/>
      <c r="AP1496" s="80"/>
      <c r="AQ1496" s="5"/>
      <c r="AR1496" s="80"/>
      <c r="AS1496" s="5"/>
      <c r="AT1496" s="80"/>
      <c r="AU1496" s="5"/>
      <c r="AV1496" s="80"/>
      <c r="AW1496" s="5"/>
      <c r="AX1496" s="80"/>
      <c r="AY1496" s="5"/>
      <c r="AZ1496" s="80"/>
      <c r="BA1496" s="5"/>
      <c r="BB1496" s="80"/>
      <c r="BC1496" s="80"/>
      <c r="BD1496" s="80"/>
      <c r="BE1496" s="80"/>
      <c r="BF1496" s="80"/>
      <c r="BG1496" s="80"/>
      <c r="BH1496" s="80"/>
      <c r="BI1496" s="80"/>
      <c r="BJ1496" s="80"/>
      <c r="BK1496" s="80"/>
      <c r="BL1496" s="80"/>
      <c r="BM1496" s="80"/>
      <c r="BN1496" s="80"/>
      <c r="BO1496" s="80"/>
      <c r="BP1496" s="80"/>
      <c r="BQ1496" s="80"/>
      <c r="BR1496" s="80"/>
      <c r="BS1496" s="80"/>
      <c r="BT1496" s="80"/>
      <c r="BU1496" s="80"/>
      <c r="BV1496" s="80"/>
      <c r="BW1496" s="80"/>
      <c r="BX1496" s="80"/>
      <c r="BY1496" s="80"/>
      <c r="BZ1496" s="80"/>
      <c r="CE1496" s="5"/>
    </row>
    <row r="1497" spans="2:83" s="6" customFormat="1" x14ac:dyDescent="0.25">
      <c r="B1497" s="77"/>
      <c r="C1497" s="78"/>
      <c r="D1497" s="80"/>
      <c r="E1497" s="80"/>
      <c r="F1497" s="80"/>
      <c r="G1497" s="80"/>
      <c r="H1497" s="80"/>
      <c r="I1497" s="80"/>
      <c r="J1497" s="80"/>
      <c r="K1497" s="5"/>
      <c r="L1497" s="5"/>
      <c r="M1497" s="80"/>
      <c r="N1497" s="5"/>
      <c r="O1497" s="80"/>
      <c r="P1497" s="5"/>
      <c r="Q1497" s="80"/>
      <c r="R1497" s="5"/>
      <c r="S1497" s="80"/>
      <c r="T1497" s="5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5"/>
      <c r="AE1497" s="80"/>
      <c r="AF1497" s="5"/>
      <c r="AG1497" s="80"/>
      <c r="AH1497" s="5"/>
      <c r="AI1497" s="80"/>
      <c r="AJ1497" s="5"/>
      <c r="AK1497" s="80"/>
      <c r="AL1497" s="5"/>
      <c r="AM1497" s="80"/>
      <c r="AN1497" s="5"/>
      <c r="AO1497" s="80"/>
      <c r="AP1497" s="80"/>
      <c r="AQ1497" s="5"/>
      <c r="AR1497" s="80"/>
      <c r="AS1497" s="5"/>
      <c r="AT1497" s="80"/>
      <c r="AU1497" s="5"/>
      <c r="AV1497" s="80"/>
      <c r="AW1497" s="5"/>
      <c r="AX1497" s="80"/>
      <c r="AY1497" s="5"/>
      <c r="AZ1497" s="80"/>
      <c r="BA1497" s="5"/>
      <c r="BB1497" s="80"/>
      <c r="BC1497" s="80"/>
      <c r="BD1497" s="80"/>
      <c r="BE1497" s="80"/>
      <c r="BF1497" s="80"/>
      <c r="BG1497" s="80"/>
      <c r="BH1497" s="80"/>
      <c r="BI1497" s="80"/>
      <c r="BJ1497" s="80"/>
      <c r="BK1497" s="80"/>
      <c r="BL1497" s="80"/>
      <c r="BM1497" s="80"/>
      <c r="BN1497" s="80"/>
      <c r="BO1497" s="80"/>
      <c r="BP1497" s="80"/>
      <c r="BQ1497" s="80"/>
      <c r="BR1497" s="80"/>
      <c r="BS1497" s="80"/>
      <c r="BT1497" s="80"/>
      <c r="BU1497" s="80"/>
      <c r="BV1497" s="80"/>
      <c r="BW1497" s="80"/>
      <c r="BX1497" s="80"/>
      <c r="BY1497" s="80"/>
      <c r="BZ1497" s="80"/>
      <c r="CE1497" s="5"/>
    </row>
    <row r="1498" spans="2:83" s="6" customFormat="1" x14ac:dyDescent="0.25">
      <c r="B1498" s="77"/>
      <c r="C1498" s="78"/>
      <c r="D1498" s="80"/>
      <c r="E1498" s="80"/>
      <c r="F1498" s="80"/>
      <c r="G1498" s="80"/>
      <c r="H1498" s="80"/>
      <c r="I1498" s="80"/>
      <c r="J1498" s="80"/>
      <c r="K1498" s="5"/>
      <c r="L1498" s="5"/>
      <c r="M1498" s="80"/>
      <c r="N1498" s="5"/>
      <c r="O1498" s="80"/>
      <c r="P1498" s="5"/>
      <c r="Q1498" s="80"/>
      <c r="R1498" s="5"/>
      <c r="S1498" s="80"/>
      <c r="T1498" s="5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5"/>
      <c r="AE1498" s="80"/>
      <c r="AF1498" s="5"/>
      <c r="AG1498" s="80"/>
      <c r="AH1498" s="5"/>
      <c r="AI1498" s="80"/>
      <c r="AJ1498" s="5"/>
      <c r="AK1498" s="80"/>
      <c r="AL1498" s="5"/>
      <c r="AM1498" s="80"/>
      <c r="AN1498" s="5"/>
      <c r="AO1498" s="80"/>
      <c r="AP1498" s="80"/>
      <c r="AQ1498" s="5"/>
      <c r="AR1498" s="80"/>
      <c r="AS1498" s="5"/>
      <c r="AT1498" s="80"/>
      <c r="AU1498" s="5"/>
      <c r="AV1498" s="80"/>
      <c r="AW1498" s="5"/>
      <c r="AX1498" s="80"/>
      <c r="AY1498" s="5"/>
      <c r="AZ1498" s="80"/>
      <c r="BA1498" s="5"/>
      <c r="BB1498" s="80"/>
      <c r="BC1498" s="80"/>
      <c r="BD1498" s="80"/>
      <c r="BE1498" s="80"/>
      <c r="BF1498" s="80"/>
      <c r="BG1498" s="80"/>
      <c r="BH1498" s="80"/>
      <c r="BI1498" s="80"/>
      <c r="BJ1498" s="80"/>
      <c r="BK1498" s="80"/>
      <c r="BL1498" s="80"/>
      <c r="BM1498" s="80"/>
      <c r="BN1498" s="80"/>
      <c r="BO1498" s="80"/>
      <c r="BP1498" s="80"/>
      <c r="BQ1498" s="80"/>
      <c r="BR1498" s="80"/>
      <c r="BS1498" s="80"/>
      <c r="BT1498" s="80"/>
      <c r="BU1498" s="80"/>
      <c r="BV1498" s="80"/>
      <c r="BW1498" s="80"/>
      <c r="BX1498" s="80"/>
      <c r="BY1498" s="80"/>
      <c r="BZ1498" s="80"/>
      <c r="CE1498" s="5"/>
    </row>
    <row r="1499" spans="2:83" s="6" customFormat="1" x14ac:dyDescent="0.25">
      <c r="B1499" s="77"/>
      <c r="C1499" s="78"/>
      <c r="D1499" s="80"/>
      <c r="E1499" s="80"/>
      <c r="F1499" s="80"/>
      <c r="G1499" s="80"/>
      <c r="H1499" s="80"/>
      <c r="I1499" s="80"/>
      <c r="J1499" s="80"/>
      <c r="K1499" s="5"/>
      <c r="L1499" s="5"/>
      <c r="M1499" s="80"/>
      <c r="N1499" s="5"/>
      <c r="O1499" s="80"/>
      <c r="P1499" s="5"/>
      <c r="Q1499" s="80"/>
      <c r="R1499" s="5"/>
      <c r="S1499" s="80"/>
      <c r="T1499" s="5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5"/>
      <c r="AE1499" s="80"/>
      <c r="AF1499" s="5"/>
      <c r="AG1499" s="80"/>
      <c r="AH1499" s="5"/>
      <c r="AI1499" s="80"/>
      <c r="AJ1499" s="5"/>
      <c r="AK1499" s="80"/>
      <c r="AL1499" s="5"/>
      <c r="AM1499" s="80"/>
      <c r="AN1499" s="5"/>
      <c r="AO1499" s="80"/>
      <c r="AP1499" s="80"/>
      <c r="AQ1499" s="5"/>
      <c r="AR1499" s="80"/>
      <c r="AS1499" s="5"/>
      <c r="AT1499" s="80"/>
      <c r="AU1499" s="5"/>
      <c r="AV1499" s="80"/>
      <c r="AW1499" s="5"/>
      <c r="AX1499" s="80"/>
      <c r="AY1499" s="5"/>
      <c r="AZ1499" s="80"/>
      <c r="BA1499" s="5"/>
      <c r="BB1499" s="80"/>
      <c r="BC1499" s="80"/>
      <c r="BD1499" s="80"/>
      <c r="BE1499" s="80"/>
      <c r="BF1499" s="80"/>
      <c r="BG1499" s="80"/>
      <c r="BH1499" s="80"/>
      <c r="BI1499" s="80"/>
      <c r="BJ1499" s="80"/>
      <c r="BK1499" s="80"/>
      <c r="BL1499" s="80"/>
      <c r="BM1499" s="80"/>
      <c r="BN1499" s="80"/>
      <c r="BO1499" s="80"/>
      <c r="BP1499" s="80"/>
      <c r="BQ1499" s="80"/>
      <c r="BR1499" s="80"/>
      <c r="BS1499" s="80"/>
      <c r="BT1499" s="80"/>
      <c r="BU1499" s="80"/>
      <c r="BV1499" s="80"/>
      <c r="BW1499" s="80"/>
      <c r="BX1499" s="80"/>
      <c r="BY1499" s="80"/>
      <c r="BZ1499" s="80"/>
      <c r="CE1499" s="5"/>
    </row>
    <row r="1500" spans="2:83" s="6" customFormat="1" x14ac:dyDescent="0.25">
      <c r="B1500" s="77"/>
      <c r="C1500" s="78"/>
      <c r="D1500" s="80"/>
      <c r="E1500" s="80"/>
      <c r="F1500" s="80"/>
      <c r="G1500" s="80"/>
      <c r="H1500" s="80"/>
      <c r="I1500" s="80"/>
      <c r="J1500" s="80"/>
      <c r="K1500" s="5"/>
      <c r="L1500" s="5"/>
      <c r="M1500" s="80"/>
      <c r="N1500" s="5"/>
      <c r="O1500" s="80"/>
      <c r="P1500" s="5"/>
      <c r="Q1500" s="80"/>
      <c r="R1500" s="5"/>
      <c r="S1500" s="80"/>
      <c r="T1500" s="5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5"/>
      <c r="AE1500" s="80"/>
      <c r="AF1500" s="5"/>
      <c r="AG1500" s="80"/>
      <c r="AH1500" s="5"/>
      <c r="AI1500" s="80"/>
      <c r="AJ1500" s="5"/>
      <c r="AK1500" s="80"/>
      <c r="AL1500" s="5"/>
      <c r="AM1500" s="80"/>
      <c r="AN1500" s="5"/>
      <c r="AO1500" s="80"/>
      <c r="AP1500" s="80"/>
      <c r="AQ1500" s="5"/>
      <c r="AR1500" s="80"/>
      <c r="AS1500" s="5"/>
      <c r="AT1500" s="80"/>
      <c r="AU1500" s="5"/>
      <c r="AV1500" s="80"/>
      <c r="AW1500" s="5"/>
      <c r="AX1500" s="80"/>
      <c r="AY1500" s="5"/>
      <c r="AZ1500" s="80"/>
      <c r="BA1500" s="5"/>
      <c r="BB1500" s="80"/>
      <c r="BC1500" s="80"/>
      <c r="BD1500" s="80"/>
      <c r="BE1500" s="80"/>
      <c r="BF1500" s="80"/>
      <c r="BG1500" s="80"/>
      <c r="BH1500" s="80"/>
      <c r="BI1500" s="80"/>
      <c r="BJ1500" s="80"/>
      <c r="BK1500" s="80"/>
      <c r="BL1500" s="80"/>
      <c r="BM1500" s="80"/>
      <c r="BN1500" s="80"/>
      <c r="BO1500" s="80"/>
      <c r="BP1500" s="80"/>
      <c r="BQ1500" s="80"/>
      <c r="BR1500" s="80"/>
      <c r="BS1500" s="80"/>
      <c r="BT1500" s="80"/>
      <c r="BU1500" s="80"/>
      <c r="BV1500" s="80"/>
      <c r="BW1500" s="80"/>
      <c r="BX1500" s="80"/>
      <c r="BY1500" s="80"/>
      <c r="BZ1500" s="80"/>
      <c r="CE1500" s="5"/>
    </row>
    <row r="1501" spans="2:83" s="6" customFormat="1" x14ac:dyDescent="0.25">
      <c r="B1501" s="77"/>
      <c r="C1501" s="78"/>
      <c r="D1501" s="80"/>
      <c r="E1501" s="80"/>
      <c r="F1501" s="80"/>
      <c r="G1501" s="80"/>
      <c r="H1501" s="80"/>
      <c r="I1501" s="80"/>
      <c r="J1501" s="80"/>
      <c r="K1501" s="5"/>
      <c r="L1501" s="5"/>
      <c r="M1501" s="80"/>
      <c r="N1501" s="5"/>
      <c r="O1501" s="80"/>
      <c r="P1501" s="5"/>
      <c r="Q1501" s="80"/>
      <c r="R1501" s="5"/>
      <c r="S1501" s="80"/>
      <c r="T1501" s="5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5"/>
      <c r="AE1501" s="80"/>
      <c r="AF1501" s="5"/>
      <c r="AG1501" s="80"/>
      <c r="AH1501" s="5"/>
      <c r="AI1501" s="80"/>
      <c r="AJ1501" s="5"/>
      <c r="AK1501" s="80"/>
      <c r="AL1501" s="5"/>
      <c r="AM1501" s="80"/>
      <c r="AN1501" s="5"/>
      <c r="AO1501" s="80"/>
      <c r="AP1501" s="80"/>
      <c r="AQ1501" s="5"/>
      <c r="AR1501" s="80"/>
      <c r="AS1501" s="5"/>
      <c r="AT1501" s="80"/>
      <c r="AU1501" s="5"/>
      <c r="AV1501" s="80"/>
      <c r="AW1501" s="5"/>
      <c r="AX1501" s="80"/>
      <c r="AY1501" s="5"/>
      <c r="AZ1501" s="80"/>
      <c r="BA1501" s="5"/>
      <c r="BB1501" s="80"/>
      <c r="BC1501" s="80"/>
      <c r="BD1501" s="80"/>
      <c r="BE1501" s="80"/>
      <c r="BF1501" s="80"/>
      <c r="BG1501" s="80"/>
      <c r="BH1501" s="80"/>
      <c r="BI1501" s="80"/>
      <c r="BJ1501" s="80"/>
      <c r="BK1501" s="80"/>
      <c r="BL1501" s="80"/>
      <c r="BM1501" s="80"/>
      <c r="BN1501" s="80"/>
      <c r="BO1501" s="80"/>
      <c r="BP1501" s="80"/>
      <c r="BQ1501" s="80"/>
      <c r="BR1501" s="80"/>
      <c r="BS1501" s="80"/>
      <c r="BT1501" s="80"/>
      <c r="BU1501" s="80"/>
      <c r="BV1501" s="80"/>
      <c r="BW1501" s="80"/>
      <c r="BX1501" s="80"/>
      <c r="BY1501" s="80"/>
      <c r="BZ1501" s="80"/>
      <c r="CE1501" s="5"/>
    </row>
    <row r="1502" spans="2:83" s="6" customFormat="1" x14ac:dyDescent="0.25">
      <c r="B1502" s="77"/>
      <c r="C1502" s="78"/>
      <c r="D1502" s="80"/>
      <c r="E1502" s="80"/>
      <c r="F1502" s="80"/>
      <c r="G1502" s="80"/>
      <c r="H1502" s="80"/>
      <c r="I1502" s="80"/>
      <c r="J1502" s="80"/>
      <c r="K1502" s="5"/>
      <c r="L1502" s="5"/>
      <c r="M1502" s="80"/>
      <c r="N1502" s="5"/>
      <c r="O1502" s="80"/>
      <c r="P1502" s="5"/>
      <c r="Q1502" s="80"/>
      <c r="R1502" s="5"/>
      <c r="S1502" s="80"/>
      <c r="T1502" s="5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5"/>
      <c r="AE1502" s="80"/>
      <c r="AF1502" s="5"/>
      <c r="AG1502" s="80"/>
      <c r="AH1502" s="5"/>
      <c r="AI1502" s="80"/>
      <c r="AJ1502" s="5"/>
      <c r="AK1502" s="80"/>
      <c r="AL1502" s="5"/>
      <c r="AM1502" s="80"/>
      <c r="AN1502" s="5"/>
      <c r="AO1502" s="80"/>
      <c r="AP1502" s="80"/>
      <c r="AQ1502" s="5"/>
      <c r="AR1502" s="80"/>
      <c r="AS1502" s="5"/>
      <c r="AT1502" s="80"/>
      <c r="AU1502" s="5"/>
      <c r="AV1502" s="80"/>
      <c r="AW1502" s="5"/>
      <c r="AX1502" s="80"/>
      <c r="AY1502" s="5"/>
      <c r="AZ1502" s="80"/>
      <c r="BA1502" s="5"/>
      <c r="BB1502" s="80"/>
      <c r="BC1502" s="80"/>
      <c r="BD1502" s="80"/>
      <c r="BE1502" s="80"/>
      <c r="BF1502" s="80"/>
      <c r="BG1502" s="80"/>
      <c r="BH1502" s="80"/>
      <c r="BI1502" s="80"/>
      <c r="BJ1502" s="80"/>
      <c r="BK1502" s="80"/>
      <c r="BL1502" s="80"/>
      <c r="BM1502" s="80"/>
      <c r="BN1502" s="80"/>
      <c r="BO1502" s="80"/>
      <c r="BP1502" s="80"/>
      <c r="BQ1502" s="80"/>
      <c r="BR1502" s="80"/>
      <c r="BS1502" s="80"/>
      <c r="BT1502" s="80"/>
      <c r="BU1502" s="80"/>
      <c r="BV1502" s="80"/>
      <c r="BW1502" s="80"/>
      <c r="BX1502" s="80"/>
      <c r="BY1502" s="80"/>
      <c r="BZ1502" s="80"/>
      <c r="CE1502" s="5"/>
    </row>
    <row r="1503" spans="2:83" s="6" customFormat="1" x14ac:dyDescent="0.25">
      <c r="B1503" s="77"/>
      <c r="C1503" s="78"/>
      <c r="D1503" s="80"/>
      <c r="E1503" s="80"/>
      <c r="F1503" s="80"/>
      <c r="G1503" s="80"/>
      <c r="H1503" s="80"/>
      <c r="I1503" s="80"/>
      <c r="J1503" s="80"/>
      <c r="K1503" s="5"/>
      <c r="L1503" s="5"/>
      <c r="M1503" s="80"/>
      <c r="N1503" s="5"/>
      <c r="O1503" s="80"/>
      <c r="P1503" s="5"/>
      <c r="Q1503" s="80"/>
      <c r="R1503" s="5"/>
      <c r="S1503" s="80"/>
      <c r="T1503" s="5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5"/>
      <c r="AE1503" s="80"/>
      <c r="AF1503" s="5"/>
      <c r="AG1503" s="80"/>
      <c r="AH1503" s="5"/>
      <c r="AI1503" s="80"/>
      <c r="AJ1503" s="5"/>
      <c r="AK1503" s="80"/>
      <c r="AL1503" s="5"/>
      <c r="AM1503" s="80"/>
      <c r="AN1503" s="5"/>
      <c r="AO1503" s="80"/>
      <c r="AP1503" s="80"/>
      <c r="AQ1503" s="5"/>
      <c r="AR1503" s="80"/>
      <c r="AS1503" s="5"/>
      <c r="AT1503" s="80"/>
      <c r="AU1503" s="5"/>
      <c r="AV1503" s="80"/>
      <c r="AW1503" s="5"/>
      <c r="AX1503" s="80"/>
      <c r="AY1503" s="5"/>
      <c r="AZ1503" s="80"/>
      <c r="BA1503" s="5"/>
      <c r="BB1503" s="80"/>
      <c r="BC1503" s="80"/>
      <c r="BD1503" s="80"/>
      <c r="BE1503" s="80"/>
      <c r="BF1503" s="80"/>
      <c r="BG1503" s="80"/>
      <c r="BH1503" s="80"/>
      <c r="BI1503" s="80"/>
      <c r="BJ1503" s="80"/>
      <c r="BK1503" s="80"/>
      <c r="BL1503" s="80"/>
      <c r="BM1503" s="80"/>
      <c r="BN1503" s="80"/>
      <c r="BO1503" s="80"/>
      <c r="BP1503" s="80"/>
      <c r="BQ1503" s="80"/>
      <c r="BR1503" s="80"/>
      <c r="BS1503" s="80"/>
      <c r="BT1503" s="80"/>
      <c r="BU1503" s="80"/>
      <c r="BV1503" s="80"/>
      <c r="BW1503" s="80"/>
      <c r="BX1503" s="80"/>
      <c r="BY1503" s="80"/>
      <c r="BZ1503" s="80"/>
      <c r="CE1503" s="5"/>
    </row>
    <row r="1504" spans="2:83" s="6" customFormat="1" x14ac:dyDescent="0.25">
      <c r="B1504" s="77"/>
      <c r="C1504" s="78"/>
      <c r="D1504" s="80"/>
      <c r="E1504" s="80"/>
      <c r="F1504" s="80"/>
      <c r="G1504" s="80"/>
      <c r="H1504" s="80"/>
      <c r="I1504" s="80"/>
      <c r="J1504" s="80"/>
      <c r="K1504" s="5"/>
      <c r="L1504" s="5"/>
      <c r="M1504" s="80"/>
      <c r="N1504" s="5"/>
      <c r="O1504" s="80"/>
      <c r="P1504" s="5"/>
      <c r="Q1504" s="80"/>
      <c r="R1504" s="5"/>
      <c r="S1504" s="80"/>
      <c r="T1504" s="5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5"/>
      <c r="AE1504" s="80"/>
      <c r="AF1504" s="5"/>
      <c r="AG1504" s="80"/>
      <c r="AH1504" s="5"/>
      <c r="AI1504" s="80"/>
      <c r="AJ1504" s="5"/>
      <c r="AK1504" s="80"/>
      <c r="AL1504" s="5"/>
      <c r="AM1504" s="80"/>
      <c r="AN1504" s="5"/>
      <c r="AO1504" s="80"/>
      <c r="AP1504" s="80"/>
      <c r="AQ1504" s="5"/>
      <c r="AR1504" s="80"/>
      <c r="AS1504" s="5"/>
      <c r="AT1504" s="80"/>
      <c r="AU1504" s="5"/>
      <c r="AV1504" s="80"/>
      <c r="AW1504" s="5"/>
      <c r="AX1504" s="80"/>
      <c r="AY1504" s="5"/>
      <c r="AZ1504" s="80"/>
      <c r="BA1504" s="5"/>
      <c r="BB1504" s="80"/>
      <c r="BC1504" s="80"/>
      <c r="BD1504" s="80"/>
      <c r="BE1504" s="80"/>
      <c r="BF1504" s="80"/>
      <c r="BG1504" s="80"/>
      <c r="BH1504" s="80"/>
      <c r="BI1504" s="80"/>
      <c r="BJ1504" s="80"/>
      <c r="BK1504" s="80"/>
      <c r="BL1504" s="80"/>
      <c r="BM1504" s="80"/>
      <c r="BN1504" s="80"/>
      <c r="BO1504" s="80"/>
      <c r="BP1504" s="80"/>
      <c r="BQ1504" s="80"/>
      <c r="BR1504" s="80"/>
      <c r="BS1504" s="80"/>
      <c r="BT1504" s="80"/>
      <c r="BU1504" s="80"/>
      <c r="BV1504" s="80"/>
      <c r="BW1504" s="80"/>
      <c r="BX1504" s="80"/>
      <c r="BY1504" s="80"/>
      <c r="BZ1504" s="80"/>
      <c r="CE1504" s="5"/>
    </row>
    <row r="1505" spans="2:83" s="6" customFormat="1" x14ac:dyDescent="0.25">
      <c r="B1505" s="77"/>
      <c r="C1505" s="78"/>
      <c r="D1505" s="80"/>
      <c r="E1505" s="80"/>
      <c r="F1505" s="80"/>
      <c r="G1505" s="80"/>
      <c r="H1505" s="80"/>
      <c r="I1505" s="80"/>
      <c r="J1505" s="80"/>
      <c r="K1505" s="5"/>
      <c r="L1505" s="5"/>
      <c r="M1505" s="80"/>
      <c r="N1505" s="5"/>
      <c r="O1505" s="80"/>
      <c r="P1505" s="5"/>
      <c r="Q1505" s="80"/>
      <c r="R1505" s="5"/>
      <c r="S1505" s="80"/>
      <c r="T1505" s="5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5"/>
      <c r="AE1505" s="80"/>
      <c r="AF1505" s="5"/>
      <c r="AG1505" s="80"/>
      <c r="AH1505" s="5"/>
      <c r="AI1505" s="80"/>
      <c r="AJ1505" s="5"/>
      <c r="AK1505" s="80"/>
      <c r="AL1505" s="5"/>
      <c r="AM1505" s="80"/>
      <c r="AN1505" s="5"/>
      <c r="AO1505" s="80"/>
      <c r="AP1505" s="80"/>
      <c r="AQ1505" s="5"/>
      <c r="AR1505" s="80"/>
      <c r="AS1505" s="5"/>
      <c r="AT1505" s="80"/>
      <c r="AU1505" s="5"/>
      <c r="AV1505" s="80"/>
      <c r="AW1505" s="5"/>
      <c r="AX1505" s="80"/>
      <c r="AY1505" s="5"/>
      <c r="AZ1505" s="80"/>
      <c r="BA1505" s="5"/>
      <c r="BB1505" s="80"/>
      <c r="BC1505" s="80"/>
      <c r="BD1505" s="80"/>
      <c r="BE1505" s="80"/>
      <c r="BF1505" s="80"/>
      <c r="BG1505" s="80"/>
      <c r="BH1505" s="80"/>
      <c r="BI1505" s="80"/>
      <c r="BJ1505" s="80"/>
      <c r="BK1505" s="80"/>
      <c r="BL1505" s="80"/>
      <c r="BM1505" s="80"/>
      <c r="BN1505" s="80"/>
      <c r="BO1505" s="80"/>
      <c r="BP1505" s="80"/>
      <c r="BQ1505" s="80"/>
      <c r="BR1505" s="80"/>
      <c r="BS1505" s="80"/>
      <c r="BT1505" s="80"/>
      <c r="BU1505" s="80"/>
      <c r="BV1505" s="80"/>
      <c r="BW1505" s="80"/>
      <c r="BX1505" s="80"/>
      <c r="BY1505" s="80"/>
      <c r="BZ1505" s="80"/>
      <c r="CE1505" s="5"/>
    </row>
    <row r="1506" spans="2:83" s="6" customFormat="1" x14ac:dyDescent="0.25">
      <c r="B1506" s="77"/>
      <c r="C1506" s="78"/>
      <c r="D1506" s="80"/>
      <c r="E1506" s="80"/>
      <c r="F1506" s="80"/>
      <c r="G1506" s="80"/>
      <c r="H1506" s="80"/>
      <c r="I1506" s="80"/>
      <c r="J1506" s="80"/>
      <c r="K1506" s="5"/>
      <c r="L1506" s="5"/>
      <c r="M1506" s="80"/>
      <c r="N1506" s="5"/>
      <c r="O1506" s="80"/>
      <c r="P1506" s="5"/>
      <c r="Q1506" s="80"/>
      <c r="R1506" s="5"/>
      <c r="S1506" s="80"/>
      <c r="T1506" s="5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5"/>
      <c r="AE1506" s="80"/>
      <c r="AF1506" s="5"/>
      <c r="AG1506" s="80"/>
      <c r="AH1506" s="5"/>
      <c r="AI1506" s="80"/>
      <c r="AJ1506" s="5"/>
      <c r="AK1506" s="80"/>
      <c r="AL1506" s="5"/>
      <c r="AM1506" s="80"/>
      <c r="AN1506" s="5"/>
      <c r="AO1506" s="80"/>
      <c r="AP1506" s="80"/>
      <c r="AQ1506" s="5"/>
      <c r="AR1506" s="80"/>
      <c r="AS1506" s="5"/>
      <c r="AT1506" s="80"/>
      <c r="AU1506" s="5"/>
      <c r="AV1506" s="80"/>
      <c r="AW1506" s="5"/>
      <c r="AX1506" s="80"/>
      <c r="AY1506" s="5"/>
      <c r="AZ1506" s="80"/>
      <c r="BA1506" s="5"/>
      <c r="BB1506" s="80"/>
      <c r="BC1506" s="80"/>
      <c r="BD1506" s="80"/>
      <c r="BE1506" s="80"/>
      <c r="BF1506" s="80"/>
      <c r="BG1506" s="80"/>
      <c r="BH1506" s="80"/>
      <c r="BI1506" s="80"/>
      <c r="BJ1506" s="80"/>
      <c r="BK1506" s="80"/>
      <c r="BL1506" s="80"/>
      <c r="BM1506" s="80"/>
      <c r="BN1506" s="80"/>
      <c r="BO1506" s="80"/>
      <c r="BP1506" s="80"/>
      <c r="BQ1506" s="80"/>
      <c r="BR1506" s="80"/>
      <c r="BS1506" s="80"/>
      <c r="BT1506" s="80"/>
      <c r="BU1506" s="80"/>
      <c r="BV1506" s="80"/>
      <c r="BW1506" s="80"/>
      <c r="BX1506" s="80"/>
      <c r="BY1506" s="80"/>
      <c r="BZ1506" s="80"/>
      <c r="CE1506" s="5"/>
    </row>
    <row r="1507" spans="2:83" s="6" customFormat="1" x14ac:dyDescent="0.25">
      <c r="B1507" s="77"/>
      <c r="C1507" s="78"/>
      <c r="D1507" s="80"/>
      <c r="E1507" s="80"/>
      <c r="F1507" s="80"/>
      <c r="G1507" s="80"/>
      <c r="H1507" s="80"/>
      <c r="I1507" s="80"/>
      <c r="J1507" s="80"/>
      <c r="K1507" s="5"/>
      <c r="L1507" s="5"/>
      <c r="M1507" s="80"/>
      <c r="N1507" s="5"/>
      <c r="O1507" s="80"/>
      <c r="P1507" s="5"/>
      <c r="Q1507" s="80"/>
      <c r="R1507" s="5"/>
      <c r="S1507" s="80"/>
      <c r="T1507" s="5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5"/>
      <c r="AE1507" s="80"/>
      <c r="AF1507" s="5"/>
      <c r="AG1507" s="80"/>
      <c r="AH1507" s="5"/>
      <c r="AI1507" s="80"/>
      <c r="AJ1507" s="5"/>
      <c r="AK1507" s="80"/>
      <c r="AL1507" s="5"/>
      <c r="AM1507" s="80"/>
      <c r="AN1507" s="5"/>
      <c r="AO1507" s="80"/>
      <c r="AP1507" s="80"/>
      <c r="AQ1507" s="5"/>
      <c r="AR1507" s="80"/>
      <c r="AS1507" s="5"/>
      <c r="AT1507" s="80"/>
      <c r="AU1507" s="5"/>
      <c r="AV1507" s="80"/>
      <c r="AW1507" s="5"/>
      <c r="AX1507" s="80"/>
      <c r="AY1507" s="5"/>
      <c r="AZ1507" s="80"/>
      <c r="BA1507" s="5"/>
      <c r="BB1507" s="80"/>
      <c r="BC1507" s="80"/>
      <c r="BD1507" s="80"/>
      <c r="BE1507" s="80"/>
      <c r="BF1507" s="80"/>
      <c r="BG1507" s="80"/>
      <c r="BH1507" s="80"/>
      <c r="BI1507" s="80"/>
      <c r="BJ1507" s="80"/>
      <c r="BK1507" s="80"/>
      <c r="BL1507" s="80"/>
      <c r="BM1507" s="80"/>
      <c r="BN1507" s="80"/>
      <c r="BO1507" s="80"/>
      <c r="BP1507" s="80"/>
      <c r="BQ1507" s="80"/>
      <c r="BR1507" s="80"/>
      <c r="BS1507" s="80"/>
      <c r="BT1507" s="80"/>
      <c r="BU1507" s="80"/>
      <c r="BV1507" s="80"/>
      <c r="BW1507" s="80"/>
      <c r="BX1507" s="80"/>
      <c r="BY1507" s="80"/>
      <c r="BZ1507" s="80"/>
      <c r="CE1507" s="5"/>
    </row>
    <row r="1508" spans="2:83" s="6" customFormat="1" x14ac:dyDescent="0.25">
      <c r="B1508" s="77"/>
      <c r="C1508" s="78"/>
      <c r="D1508" s="80"/>
      <c r="E1508" s="80"/>
      <c r="F1508" s="80"/>
      <c r="G1508" s="80"/>
      <c r="H1508" s="80"/>
      <c r="I1508" s="80"/>
      <c r="J1508" s="80"/>
      <c r="K1508" s="5"/>
      <c r="L1508" s="5"/>
      <c r="M1508" s="80"/>
      <c r="N1508" s="5"/>
      <c r="O1508" s="80"/>
      <c r="P1508" s="5"/>
      <c r="Q1508" s="80"/>
      <c r="R1508" s="5"/>
      <c r="S1508" s="80"/>
      <c r="T1508" s="5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5"/>
      <c r="AE1508" s="80"/>
      <c r="AF1508" s="5"/>
      <c r="AG1508" s="80"/>
      <c r="AH1508" s="5"/>
      <c r="AI1508" s="80"/>
      <c r="AJ1508" s="5"/>
      <c r="AK1508" s="80"/>
      <c r="AL1508" s="5"/>
      <c r="AM1508" s="80"/>
      <c r="AN1508" s="5"/>
      <c r="AO1508" s="80"/>
      <c r="AP1508" s="80"/>
      <c r="AQ1508" s="5"/>
      <c r="AR1508" s="80"/>
      <c r="AS1508" s="5"/>
      <c r="AT1508" s="80"/>
      <c r="AU1508" s="5"/>
      <c r="AV1508" s="80"/>
      <c r="AW1508" s="5"/>
      <c r="AX1508" s="80"/>
      <c r="AY1508" s="5"/>
      <c r="AZ1508" s="80"/>
      <c r="BA1508" s="5"/>
      <c r="BB1508" s="80"/>
      <c r="BC1508" s="80"/>
      <c r="BD1508" s="80"/>
      <c r="BE1508" s="80"/>
      <c r="BF1508" s="80"/>
      <c r="BG1508" s="80"/>
      <c r="BH1508" s="80"/>
      <c r="BI1508" s="80"/>
      <c r="BJ1508" s="80"/>
      <c r="BK1508" s="80"/>
      <c r="BL1508" s="80"/>
      <c r="BM1508" s="80"/>
      <c r="BN1508" s="80"/>
      <c r="BO1508" s="80"/>
      <c r="BP1508" s="80"/>
      <c r="BQ1508" s="80"/>
      <c r="BR1508" s="80"/>
      <c r="BS1508" s="80"/>
      <c r="BT1508" s="80"/>
      <c r="BU1508" s="80"/>
      <c r="BV1508" s="80"/>
      <c r="BW1508" s="80"/>
      <c r="BX1508" s="80"/>
      <c r="BY1508" s="80"/>
      <c r="BZ1508" s="80"/>
      <c r="CE1508" s="5"/>
    </row>
    <row r="1509" spans="2:83" s="6" customFormat="1" x14ac:dyDescent="0.25">
      <c r="B1509" s="77"/>
      <c r="C1509" s="78"/>
      <c r="D1509" s="80"/>
      <c r="E1509" s="80"/>
      <c r="F1509" s="80"/>
      <c r="G1509" s="80"/>
      <c r="H1509" s="80"/>
      <c r="I1509" s="80"/>
      <c r="J1509" s="80"/>
      <c r="K1509" s="5"/>
      <c r="L1509" s="5"/>
      <c r="M1509" s="80"/>
      <c r="N1509" s="5"/>
      <c r="O1509" s="80"/>
      <c r="P1509" s="5"/>
      <c r="Q1509" s="80"/>
      <c r="R1509" s="5"/>
      <c r="S1509" s="80"/>
      <c r="T1509" s="5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5"/>
      <c r="AE1509" s="80"/>
      <c r="AF1509" s="5"/>
      <c r="AG1509" s="80"/>
      <c r="AH1509" s="5"/>
      <c r="AI1509" s="80"/>
      <c r="AJ1509" s="5"/>
      <c r="AK1509" s="80"/>
      <c r="AL1509" s="5"/>
      <c r="AM1509" s="80"/>
      <c r="AN1509" s="5"/>
      <c r="AO1509" s="80"/>
      <c r="AP1509" s="80"/>
      <c r="AQ1509" s="5"/>
      <c r="AR1509" s="80"/>
      <c r="AS1509" s="5"/>
      <c r="AT1509" s="80"/>
      <c r="AU1509" s="5"/>
      <c r="AV1509" s="80"/>
      <c r="AW1509" s="5"/>
      <c r="AX1509" s="80"/>
      <c r="AY1509" s="5"/>
      <c r="AZ1509" s="80"/>
      <c r="BA1509" s="5"/>
      <c r="BB1509" s="80"/>
      <c r="BC1509" s="80"/>
      <c r="BD1509" s="80"/>
      <c r="BE1509" s="80"/>
      <c r="BF1509" s="80"/>
      <c r="BG1509" s="80"/>
      <c r="BH1509" s="80"/>
      <c r="BI1509" s="80"/>
      <c r="BJ1509" s="80"/>
      <c r="BK1509" s="80"/>
      <c r="BL1509" s="80"/>
      <c r="BM1509" s="80"/>
      <c r="BN1509" s="80"/>
      <c r="BO1509" s="80"/>
      <c r="BP1509" s="80"/>
      <c r="BQ1509" s="80"/>
      <c r="BR1509" s="80"/>
      <c r="BS1509" s="80"/>
      <c r="BT1509" s="80"/>
      <c r="BU1509" s="80"/>
      <c r="BV1509" s="80"/>
      <c r="BW1509" s="80"/>
      <c r="BX1509" s="80"/>
      <c r="BY1509" s="80"/>
      <c r="BZ1509" s="80"/>
      <c r="CE1509" s="5"/>
    </row>
    <row r="1510" spans="2:83" s="6" customFormat="1" x14ac:dyDescent="0.25">
      <c r="B1510" s="77"/>
      <c r="C1510" s="78"/>
      <c r="D1510" s="80"/>
      <c r="E1510" s="80"/>
      <c r="F1510" s="80"/>
      <c r="G1510" s="80"/>
      <c r="H1510" s="80"/>
      <c r="I1510" s="80"/>
      <c r="J1510" s="80"/>
      <c r="K1510" s="5"/>
      <c r="L1510" s="5"/>
      <c r="M1510" s="80"/>
      <c r="N1510" s="5"/>
      <c r="O1510" s="80"/>
      <c r="P1510" s="5"/>
      <c r="Q1510" s="80"/>
      <c r="R1510" s="5"/>
      <c r="S1510" s="80"/>
      <c r="T1510" s="5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5"/>
      <c r="AE1510" s="80"/>
      <c r="AF1510" s="5"/>
      <c r="AG1510" s="80"/>
      <c r="AH1510" s="5"/>
      <c r="AI1510" s="80"/>
      <c r="AJ1510" s="5"/>
      <c r="AK1510" s="80"/>
      <c r="AL1510" s="5"/>
      <c r="AM1510" s="80"/>
      <c r="AN1510" s="5"/>
      <c r="AO1510" s="80"/>
      <c r="AP1510" s="80"/>
      <c r="AQ1510" s="5"/>
      <c r="AR1510" s="80"/>
      <c r="AS1510" s="5"/>
      <c r="AT1510" s="80"/>
      <c r="AU1510" s="5"/>
      <c r="AV1510" s="80"/>
      <c r="AW1510" s="5"/>
      <c r="AX1510" s="80"/>
      <c r="AY1510" s="5"/>
      <c r="AZ1510" s="80"/>
      <c r="BA1510" s="5"/>
      <c r="BB1510" s="80"/>
      <c r="BC1510" s="80"/>
      <c r="BD1510" s="80"/>
      <c r="BE1510" s="80"/>
      <c r="BF1510" s="80"/>
      <c r="BG1510" s="80"/>
      <c r="BH1510" s="80"/>
      <c r="BI1510" s="80"/>
      <c r="BJ1510" s="80"/>
      <c r="BK1510" s="80"/>
      <c r="BL1510" s="80"/>
      <c r="BM1510" s="80"/>
      <c r="BN1510" s="80"/>
      <c r="BO1510" s="80"/>
      <c r="BP1510" s="80"/>
      <c r="BQ1510" s="80"/>
      <c r="BR1510" s="80"/>
      <c r="BS1510" s="80"/>
      <c r="BT1510" s="80"/>
      <c r="BU1510" s="80"/>
      <c r="BV1510" s="80"/>
      <c r="BW1510" s="80"/>
      <c r="BX1510" s="80"/>
      <c r="BY1510" s="80"/>
      <c r="BZ1510" s="80"/>
      <c r="CE1510" s="5"/>
    </row>
    <row r="1511" spans="2:83" s="6" customFormat="1" x14ac:dyDescent="0.25">
      <c r="B1511" s="77"/>
      <c r="C1511" s="78"/>
      <c r="D1511" s="80"/>
      <c r="E1511" s="80"/>
      <c r="F1511" s="80"/>
      <c r="G1511" s="80"/>
      <c r="H1511" s="80"/>
      <c r="I1511" s="80"/>
      <c r="J1511" s="80"/>
      <c r="K1511" s="5"/>
      <c r="L1511" s="5"/>
      <c r="M1511" s="80"/>
      <c r="N1511" s="5"/>
      <c r="O1511" s="80"/>
      <c r="P1511" s="5"/>
      <c r="Q1511" s="80"/>
      <c r="R1511" s="5"/>
      <c r="S1511" s="80"/>
      <c r="T1511" s="5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5"/>
      <c r="AE1511" s="80"/>
      <c r="AF1511" s="5"/>
      <c r="AG1511" s="80"/>
      <c r="AH1511" s="5"/>
      <c r="AI1511" s="80"/>
      <c r="AJ1511" s="5"/>
      <c r="AK1511" s="80"/>
      <c r="AL1511" s="5"/>
      <c r="AM1511" s="80"/>
      <c r="AN1511" s="5"/>
      <c r="AO1511" s="80"/>
      <c r="AP1511" s="80"/>
      <c r="AQ1511" s="5"/>
      <c r="AR1511" s="80"/>
      <c r="AS1511" s="5"/>
      <c r="AT1511" s="80"/>
      <c r="AU1511" s="5"/>
      <c r="AV1511" s="80"/>
      <c r="AW1511" s="5"/>
      <c r="AX1511" s="80"/>
      <c r="AY1511" s="5"/>
      <c r="AZ1511" s="80"/>
      <c r="BA1511" s="5"/>
      <c r="BB1511" s="80"/>
      <c r="BC1511" s="80"/>
      <c r="BD1511" s="80"/>
      <c r="BE1511" s="80"/>
      <c r="BF1511" s="80"/>
      <c r="BG1511" s="80"/>
      <c r="BH1511" s="80"/>
      <c r="BI1511" s="80"/>
      <c r="BJ1511" s="80"/>
      <c r="BK1511" s="80"/>
      <c r="BL1511" s="80"/>
      <c r="BM1511" s="80"/>
      <c r="BN1511" s="80"/>
      <c r="BO1511" s="80"/>
      <c r="BP1511" s="80"/>
      <c r="BQ1511" s="80"/>
      <c r="BR1511" s="80"/>
      <c r="BS1511" s="80"/>
      <c r="BT1511" s="80"/>
      <c r="BU1511" s="80"/>
      <c r="BV1511" s="80"/>
      <c r="BW1511" s="80"/>
      <c r="BX1511" s="80"/>
      <c r="BY1511" s="80"/>
      <c r="BZ1511" s="80"/>
      <c r="CE1511" s="5"/>
    </row>
    <row r="1512" spans="2:83" s="6" customFormat="1" x14ac:dyDescent="0.25">
      <c r="B1512" s="77"/>
      <c r="C1512" s="78"/>
      <c r="D1512" s="80"/>
      <c r="E1512" s="80"/>
      <c r="F1512" s="80"/>
      <c r="G1512" s="80"/>
      <c r="H1512" s="80"/>
      <c r="I1512" s="80"/>
      <c r="J1512" s="80"/>
      <c r="K1512" s="5"/>
      <c r="L1512" s="5"/>
      <c r="M1512" s="80"/>
      <c r="N1512" s="5"/>
      <c r="O1512" s="80"/>
      <c r="P1512" s="5"/>
      <c r="Q1512" s="80"/>
      <c r="R1512" s="5"/>
      <c r="S1512" s="80"/>
      <c r="T1512" s="5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5"/>
      <c r="AE1512" s="80"/>
      <c r="AF1512" s="5"/>
      <c r="AG1512" s="80"/>
      <c r="AH1512" s="5"/>
      <c r="AI1512" s="80"/>
      <c r="AJ1512" s="5"/>
      <c r="AK1512" s="80"/>
      <c r="AL1512" s="5"/>
      <c r="AM1512" s="80"/>
      <c r="AN1512" s="5"/>
      <c r="AO1512" s="80"/>
      <c r="AP1512" s="80"/>
      <c r="AQ1512" s="5"/>
      <c r="AR1512" s="80"/>
      <c r="AS1512" s="5"/>
      <c r="AT1512" s="80"/>
      <c r="AU1512" s="5"/>
      <c r="AV1512" s="80"/>
      <c r="AW1512" s="5"/>
      <c r="AX1512" s="80"/>
      <c r="AY1512" s="5"/>
      <c r="AZ1512" s="80"/>
      <c r="BA1512" s="5"/>
      <c r="BB1512" s="80"/>
      <c r="BC1512" s="80"/>
      <c r="BD1512" s="80"/>
      <c r="BE1512" s="80"/>
      <c r="BF1512" s="80"/>
      <c r="BG1512" s="80"/>
      <c r="BH1512" s="80"/>
      <c r="BI1512" s="80"/>
      <c r="BJ1512" s="80"/>
      <c r="BK1512" s="80"/>
      <c r="BL1512" s="80"/>
      <c r="BM1512" s="80"/>
      <c r="BN1512" s="80"/>
      <c r="BO1512" s="80"/>
      <c r="BP1512" s="80"/>
      <c r="BQ1512" s="80"/>
      <c r="BR1512" s="80"/>
      <c r="BS1512" s="80"/>
      <c r="BT1512" s="80"/>
      <c r="BU1512" s="80"/>
      <c r="BV1512" s="80"/>
      <c r="BW1512" s="80"/>
      <c r="BX1512" s="80"/>
      <c r="BY1512" s="80"/>
      <c r="BZ1512" s="80"/>
      <c r="CE1512" s="5"/>
    </row>
    <row r="1513" spans="2:83" s="6" customFormat="1" x14ac:dyDescent="0.25">
      <c r="B1513" s="77"/>
      <c r="C1513" s="78"/>
      <c r="D1513" s="80"/>
      <c r="E1513" s="80"/>
      <c r="F1513" s="80"/>
      <c r="G1513" s="80"/>
      <c r="H1513" s="80"/>
      <c r="I1513" s="80"/>
      <c r="J1513" s="80"/>
      <c r="K1513" s="5"/>
      <c r="L1513" s="5"/>
      <c r="M1513" s="80"/>
      <c r="N1513" s="5"/>
      <c r="O1513" s="80"/>
      <c r="P1513" s="5"/>
      <c r="Q1513" s="80"/>
      <c r="R1513" s="5"/>
      <c r="S1513" s="80"/>
      <c r="T1513" s="5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5"/>
      <c r="AE1513" s="80"/>
      <c r="AF1513" s="5"/>
      <c r="AG1513" s="80"/>
      <c r="AH1513" s="5"/>
      <c r="AI1513" s="80"/>
      <c r="AJ1513" s="5"/>
      <c r="AK1513" s="80"/>
      <c r="AL1513" s="5"/>
      <c r="AM1513" s="80"/>
      <c r="AN1513" s="5"/>
      <c r="AO1513" s="80"/>
      <c r="AP1513" s="80"/>
      <c r="AQ1513" s="5"/>
      <c r="AR1513" s="80"/>
      <c r="AS1513" s="5"/>
      <c r="AT1513" s="80"/>
      <c r="AU1513" s="5"/>
      <c r="AV1513" s="80"/>
      <c r="AW1513" s="5"/>
      <c r="AX1513" s="80"/>
      <c r="AY1513" s="5"/>
      <c r="AZ1513" s="80"/>
      <c r="BA1513" s="5"/>
      <c r="BB1513" s="80"/>
      <c r="BC1513" s="80"/>
      <c r="BD1513" s="80"/>
      <c r="BE1513" s="80"/>
      <c r="BF1513" s="80"/>
      <c r="BG1513" s="80"/>
      <c r="BH1513" s="80"/>
      <c r="BI1513" s="80"/>
      <c r="BJ1513" s="80"/>
      <c r="BK1513" s="80"/>
      <c r="BL1513" s="80"/>
      <c r="BM1513" s="80"/>
      <c r="BN1513" s="80"/>
      <c r="BO1513" s="80"/>
      <c r="BP1513" s="80"/>
      <c r="BQ1513" s="80"/>
      <c r="BR1513" s="80"/>
      <c r="BS1513" s="80"/>
      <c r="BT1513" s="80"/>
      <c r="BU1513" s="80"/>
      <c r="BV1513" s="80"/>
      <c r="BW1513" s="80"/>
      <c r="BX1513" s="80"/>
      <c r="BY1513" s="80"/>
      <c r="BZ1513" s="80"/>
      <c r="CE1513" s="5"/>
    </row>
    <row r="1514" spans="2:83" s="6" customFormat="1" x14ac:dyDescent="0.25">
      <c r="B1514" s="77"/>
      <c r="C1514" s="78"/>
      <c r="D1514" s="80"/>
      <c r="E1514" s="80"/>
      <c r="F1514" s="80"/>
      <c r="G1514" s="80"/>
      <c r="H1514" s="80"/>
      <c r="I1514" s="80"/>
      <c r="J1514" s="80"/>
      <c r="K1514" s="5"/>
      <c r="L1514" s="5"/>
      <c r="M1514" s="80"/>
      <c r="N1514" s="5"/>
      <c r="O1514" s="80"/>
      <c r="P1514" s="5"/>
      <c r="Q1514" s="80"/>
      <c r="R1514" s="5"/>
      <c r="S1514" s="80"/>
      <c r="T1514" s="5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5"/>
      <c r="AE1514" s="80"/>
      <c r="AF1514" s="5"/>
      <c r="AG1514" s="80"/>
      <c r="AH1514" s="5"/>
      <c r="AI1514" s="80"/>
      <c r="AJ1514" s="5"/>
      <c r="AK1514" s="80"/>
      <c r="AL1514" s="5"/>
      <c r="AM1514" s="80"/>
      <c r="AN1514" s="5"/>
      <c r="AO1514" s="80"/>
      <c r="AP1514" s="80"/>
      <c r="AQ1514" s="5"/>
      <c r="AR1514" s="80"/>
      <c r="AS1514" s="5"/>
      <c r="AT1514" s="80"/>
      <c r="AU1514" s="5"/>
      <c r="AV1514" s="80"/>
      <c r="AW1514" s="5"/>
      <c r="AX1514" s="80"/>
      <c r="AY1514" s="5"/>
      <c r="AZ1514" s="80"/>
      <c r="BA1514" s="5"/>
      <c r="BB1514" s="80"/>
      <c r="BC1514" s="80"/>
      <c r="BD1514" s="80"/>
      <c r="BE1514" s="80"/>
      <c r="BF1514" s="80"/>
      <c r="BG1514" s="80"/>
      <c r="BH1514" s="80"/>
      <c r="BI1514" s="80"/>
      <c r="BJ1514" s="80"/>
      <c r="BK1514" s="80"/>
      <c r="BL1514" s="80"/>
      <c r="BM1514" s="80"/>
      <c r="BN1514" s="80"/>
      <c r="BO1514" s="80"/>
      <c r="BP1514" s="80"/>
      <c r="BQ1514" s="80"/>
      <c r="BR1514" s="80"/>
      <c r="BS1514" s="80"/>
      <c r="BT1514" s="80"/>
      <c r="BU1514" s="80"/>
      <c r="BV1514" s="80"/>
      <c r="BW1514" s="80"/>
      <c r="BX1514" s="80"/>
      <c r="BY1514" s="80"/>
      <c r="BZ1514" s="80"/>
      <c r="CE1514" s="5"/>
    </row>
    <row r="1515" spans="2:83" s="6" customFormat="1" x14ac:dyDescent="0.25">
      <c r="B1515" s="77"/>
      <c r="C1515" s="78"/>
      <c r="D1515" s="80"/>
      <c r="E1515" s="80"/>
      <c r="F1515" s="80"/>
      <c r="G1515" s="80"/>
      <c r="H1515" s="80"/>
      <c r="I1515" s="80"/>
      <c r="J1515" s="80"/>
      <c r="K1515" s="5"/>
      <c r="L1515" s="5"/>
      <c r="M1515" s="80"/>
      <c r="N1515" s="5"/>
      <c r="O1515" s="80"/>
      <c r="P1515" s="5"/>
      <c r="Q1515" s="80"/>
      <c r="R1515" s="5"/>
      <c r="S1515" s="80"/>
      <c r="T1515" s="5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5"/>
      <c r="AE1515" s="80"/>
      <c r="AF1515" s="5"/>
      <c r="AG1515" s="80"/>
      <c r="AH1515" s="5"/>
      <c r="AI1515" s="80"/>
      <c r="AJ1515" s="5"/>
      <c r="AK1515" s="80"/>
      <c r="AL1515" s="5"/>
      <c r="AM1515" s="80"/>
      <c r="AN1515" s="5"/>
      <c r="AO1515" s="80"/>
      <c r="AP1515" s="80"/>
      <c r="AQ1515" s="5"/>
      <c r="AR1515" s="80"/>
      <c r="AS1515" s="5"/>
      <c r="AT1515" s="80"/>
      <c r="AU1515" s="5"/>
      <c r="AV1515" s="80"/>
      <c r="AW1515" s="5"/>
      <c r="AX1515" s="80"/>
      <c r="AY1515" s="5"/>
      <c r="AZ1515" s="80"/>
      <c r="BA1515" s="5"/>
      <c r="BB1515" s="80"/>
      <c r="BC1515" s="80"/>
      <c r="BD1515" s="80"/>
      <c r="BE1515" s="80"/>
      <c r="BF1515" s="80"/>
      <c r="BG1515" s="80"/>
      <c r="BH1515" s="80"/>
      <c r="BI1515" s="80"/>
      <c r="BJ1515" s="80"/>
      <c r="BK1515" s="80"/>
      <c r="BL1515" s="80"/>
      <c r="BM1515" s="80"/>
      <c r="BN1515" s="80"/>
      <c r="BO1515" s="80"/>
      <c r="BP1515" s="80"/>
      <c r="BQ1515" s="80"/>
      <c r="BR1515" s="80"/>
      <c r="BS1515" s="80"/>
      <c r="BT1515" s="80"/>
      <c r="BU1515" s="80"/>
      <c r="BV1515" s="80"/>
      <c r="BW1515" s="80"/>
      <c r="BX1515" s="80"/>
      <c r="BY1515" s="80"/>
      <c r="BZ1515" s="80"/>
      <c r="CE1515" s="5"/>
    </row>
    <row r="1516" spans="2:83" s="6" customFormat="1" x14ac:dyDescent="0.25">
      <c r="B1516" s="77"/>
      <c r="C1516" s="78"/>
      <c r="D1516" s="80"/>
      <c r="E1516" s="80"/>
      <c r="F1516" s="80"/>
      <c r="G1516" s="80"/>
      <c r="H1516" s="80"/>
      <c r="I1516" s="80"/>
      <c r="J1516" s="80"/>
      <c r="K1516" s="5"/>
      <c r="L1516" s="5"/>
      <c r="M1516" s="80"/>
      <c r="N1516" s="5"/>
      <c r="O1516" s="80"/>
      <c r="P1516" s="5"/>
      <c r="Q1516" s="80"/>
      <c r="R1516" s="5"/>
      <c r="S1516" s="80"/>
      <c r="T1516" s="5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5"/>
      <c r="AE1516" s="80"/>
      <c r="AF1516" s="5"/>
      <c r="AG1516" s="80"/>
      <c r="AH1516" s="5"/>
      <c r="AI1516" s="80"/>
      <c r="AJ1516" s="5"/>
      <c r="AK1516" s="80"/>
      <c r="AL1516" s="5"/>
      <c r="AM1516" s="80"/>
      <c r="AN1516" s="5"/>
      <c r="AO1516" s="80"/>
      <c r="AP1516" s="80"/>
      <c r="AQ1516" s="5"/>
      <c r="AR1516" s="80"/>
      <c r="AS1516" s="5"/>
      <c r="AT1516" s="80"/>
      <c r="AU1516" s="5"/>
      <c r="AV1516" s="80"/>
      <c r="AW1516" s="5"/>
      <c r="AX1516" s="80"/>
      <c r="AY1516" s="5"/>
      <c r="AZ1516" s="80"/>
      <c r="BA1516" s="5"/>
      <c r="BB1516" s="80"/>
      <c r="BC1516" s="80"/>
      <c r="BD1516" s="80"/>
      <c r="BE1516" s="80"/>
      <c r="BF1516" s="80"/>
      <c r="BG1516" s="80"/>
      <c r="BH1516" s="80"/>
      <c r="BI1516" s="80"/>
      <c r="BJ1516" s="80"/>
      <c r="BK1516" s="80"/>
      <c r="BL1516" s="80"/>
      <c r="BM1516" s="80"/>
      <c r="BN1516" s="80"/>
      <c r="BO1516" s="80"/>
      <c r="BP1516" s="80"/>
      <c r="BQ1516" s="80"/>
      <c r="BR1516" s="80"/>
      <c r="BS1516" s="80"/>
      <c r="BT1516" s="80"/>
      <c r="BU1516" s="80"/>
      <c r="BV1516" s="80"/>
      <c r="BW1516" s="80"/>
      <c r="BX1516" s="80"/>
      <c r="BY1516" s="80"/>
      <c r="BZ1516" s="80"/>
      <c r="CE1516" s="5"/>
    </row>
    <row r="1517" spans="2:83" s="6" customFormat="1" x14ac:dyDescent="0.25">
      <c r="B1517" s="77"/>
      <c r="C1517" s="78"/>
      <c r="D1517" s="80"/>
      <c r="E1517" s="80"/>
      <c r="F1517" s="80"/>
      <c r="G1517" s="80"/>
      <c r="H1517" s="80"/>
      <c r="I1517" s="80"/>
      <c r="J1517" s="80"/>
      <c r="K1517" s="5"/>
      <c r="L1517" s="5"/>
      <c r="M1517" s="80"/>
      <c r="N1517" s="5"/>
      <c r="O1517" s="80"/>
      <c r="P1517" s="5"/>
      <c r="Q1517" s="80"/>
      <c r="R1517" s="5"/>
      <c r="S1517" s="80"/>
      <c r="T1517" s="5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5"/>
      <c r="AE1517" s="80"/>
      <c r="AF1517" s="5"/>
      <c r="AG1517" s="80"/>
      <c r="AH1517" s="5"/>
      <c r="AI1517" s="80"/>
      <c r="AJ1517" s="5"/>
      <c r="AK1517" s="80"/>
      <c r="AL1517" s="5"/>
      <c r="AM1517" s="80"/>
      <c r="AN1517" s="5"/>
      <c r="AO1517" s="80"/>
      <c r="AP1517" s="80"/>
      <c r="AQ1517" s="5"/>
      <c r="AR1517" s="80"/>
      <c r="AS1517" s="5"/>
      <c r="AT1517" s="80"/>
      <c r="AU1517" s="5"/>
      <c r="AV1517" s="80"/>
      <c r="AW1517" s="5"/>
      <c r="AX1517" s="80"/>
      <c r="AY1517" s="5"/>
      <c r="AZ1517" s="80"/>
      <c r="BA1517" s="5"/>
      <c r="BB1517" s="80"/>
      <c r="BC1517" s="80"/>
      <c r="BD1517" s="80"/>
      <c r="BE1517" s="80"/>
      <c r="BF1517" s="80"/>
      <c r="BG1517" s="80"/>
      <c r="BH1517" s="80"/>
      <c r="BI1517" s="80"/>
      <c r="BJ1517" s="80"/>
      <c r="BK1517" s="80"/>
      <c r="BL1517" s="80"/>
      <c r="BM1517" s="80"/>
      <c r="BN1517" s="80"/>
      <c r="BO1517" s="80"/>
      <c r="BP1517" s="80"/>
      <c r="BQ1517" s="80"/>
      <c r="BR1517" s="80"/>
      <c r="BS1517" s="80"/>
      <c r="BT1517" s="80"/>
      <c r="BU1517" s="80"/>
      <c r="BV1517" s="80"/>
      <c r="BW1517" s="80"/>
      <c r="BX1517" s="80"/>
      <c r="BY1517" s="80"/>
      <c r="BZ1517" s="80"/>
      <c r="CE1517" s="5"/>
    </row>
    <row r="1518" spans="2:83" s="6" customFormat="1" x14ac:dyDescent="0.25">
      <c r="B1518" s="77"/>
      <c r="C1518" s="78"/>
      <c r="D1518" s="80"/>
      <c r="E1518" s="80"/>
      <c r="F1518" s="80"/>
      <c r="G1518" s="80"/>
      <c r="H1518" s="80"/>
      <c r="I1518" s="80"/>
      <c r="J1518" s="80"/>
      <c r="K1518" s="5"/>
      <c r="L1518" s="5"/>
      <c r="M1518" s="80"/>
      <c r="N1518" s="5"/>
      <c r="O1518" s="80"/>
      <c r="P1518" s="5"/>
      <c r="Q1518" s="80"/>
      <c r="R1518" s="5"/>
      <c r="S1518" s="80"/>
      <c r="T1518" s="5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5"/>
      <c r="AE1518" s="80"/>
      <c r="AF1518" s="5"/>
      <c r="AG1518" s="80"/>
      <c r="AH1518" s="5"/>
      <c r="AI1518" s="80"/>
      <c r="AJ1518" s="5"/>
      <c r="AK1518" s="80"/>
      <c r="AL1518" s="5"/>
      <c r="AM1518" s="80"/>
      <c r="AN1518" s="5"/>
      <c r="AO1518" s="80"/>
      <c r="AP1518" s="80"/>
      <c r="AQ1518" s="5"/>
      <c r="AR1518" s="80"/>
      <c r="AS1518" s="5"/>
      <c r="AT1518" s="80"/>
      <c r="AU1518" s="5"/>
      <c r="AV1518" s="80"/>
      <c r="AW1518" s="5"/>
      <c r="AX1518" s="80"/>
      <c r="AY1518" s="5"/>
      <c r="AZ1518" s="80"/>
      <c r="BA1518" s="5"/>
      <c r="BB1518" s="80"/>
      <c r="BC1518" s="80"/>
      <c r="BD1518" s="80"/>
      <c r="BE1518" s="80"/>
      <c r="BF1518" s="80"/>
      <c r="BG1518" s="80"/>
      <c r="BH1518" s="80"/>
      <c r="BI1518" s="80"/>
      <c r="BJ1518" s="80"/>
      <c r="BK1518" s="80"/>
      <c r="BL1518" s="80"/>
      <c r="BM1518" s="80"/>
      <c r="BN1518" s="80"/>
      <c r="BO1518" s="80"/>
      <c r="BP1518" s="80"/>
      <c r="BQ1518" s="80"/>
      <c r="BR1518" s="80"/>
      <c r="BS1518" s="80"/>
      <c r="BT1518" s="80"/>
      <c r="BU1518" s="80"/>
      <c r="BV1518" s="80"/>
      <c r="BW1518" s="80"/>
      <c r="BX1518" s="80"/>
      <c r="BY1518" s="80"/>
      <c r="BZ1518" s="80"/>
      <c r="CE1518" s="5"/>
    </row>
    <row r="1519" spans="2:83" s="6" customFormat="1" x14ac:dyDescent="0.25">
      <c r="B1519" s="77"/>
      <c r="C1519" s="78"/>
      <c r="D1519" s="80"/>
      <c r="E1519" s="80"/>
      <c r="F1519" s="80"/>
      <c r="G1519" s="80"/>
      <c r="H1519" s="80"/>
      <c r="I1519" s="80"/>
      <c r="J1519" s="80"/>
      <c r="K1519" s="5"/>
      <c r="L1519" s="5"/>
      <c r="M1519" s="80"/>
      <c r="N1519" s="5"/>
      <c r="O1519" s="80"/>
      <c r="P1519" s="5"/>
      <c r="Q1519" s="80"/>
      <c r="R1519" s="5"/>
      <c r="S1519" s="80"/>
      <c r="T1519" s="5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5"/>
      <c r="AE1519" s="80"/>
      <c r="AF1519" s="5"/>
      <c r="AG1519" s="80"/>
      <c r="AH1519" s="5"/>
      <c r="AI1519" s="80"/>
      <c r="AJ1519" s="5"/>
      <c r="AK1519" s="80"/>
      <c r="AL1519" s="5"/>
      <c r="AM1519" s="80"/>
      <c r="AN1519" s="5"/>
      <c r="AO1519" s="80"/>
      <c r="AP1519" s="80"/>
      <c r="AQ1519" s="5"/>
      <c r="AR1519" s="80"/>
      <c r="AS1519" s="5"/>
      <c r="AT1519" s="80"/>
      <c r="AU1519" s="5"/>
      <c r="AV1519" s="80"/>
      <c r="AW1519" s="5"/>
      <c r="AX1519" s="80"/>
      <c r="AY1519" s="5"/>
      <c r="AZ1519" s="80"/>
      <c r="BA1519" s="5"/>
      <c r="BB1519" s="80"/>
      <c r="BC1519" s="80"/>
      <c r="BD1519" s="80"/>
      <c r="BE1519" s="80"/>
      <c r="BF1519" s="80"/>
      <c r="BG1519" s="80"/>
      <c r="BH1519" s="80"/>
      <c r="BI1519" s="80"/>
      <c r="BJ1519" s="80"/>
      <c r="BK1519" s="80"/>
      <c r="BL1519" s="80"/>
      <c r="BM1519" s="80"/>
      <c r="BN1519" s="80"/>
      <c r="BO1519" s="80"/>
      <c r="BP1519" s="80"/>
      <c r="BQ1519" s="80"/>
      <c r="BR1519" s="80"/>
      <c r="BS1519" s="80"/>
      <c r="BT1519" s="80"/>
      <c r="BU1519" s="80"/>
      <c r="BV1519" s="80"/>
      <c r="BW1519" s="80"/>
      <c r="BX1519" s="80"/>
      <c r="BY1519" s="80"/>
      <c r="BZ1519" s="80"/>
      <c r="CE1519" s="5"/>
    </row>
    <row r="1520" spans="2:83" s="6" customFormat="1" x14ac:dyDescent="0.25">
      <c r="B1520" s="77"/>
      <c r="C1520" s="78"/>
      <c r="D1520" s="80"/>
      <c r="E1520" s="80"/>
      <c r="F1520" s="80"/>
      <c r="G1520" s="80"/>
      <c r="H1520" s="80"/>
      <c r="I1520" s="80"/>
      <c r="J1520" s="80"/>
      <c r="K1520" s="5"/>
      <c r="L1520" s="5"/>
      <c r="M1520" s="80"/>
      <c r="N1520" s="5"/>
      <c r="O1520" s="80"/>
      <c r="P1520" s="5"/>
      <c r="Q1520" s="80"/>
      <c r="R1520" s="5"/>
      <c r="S1520" s="80"/>
      <c r="T1520" s="5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5"/>
      <c r="AE1520" s="80"/>
      <c r="AF1520" s="5"/>
      <c r="AG1520" s="80"/>
      <c r="AH1520" s="5"/>
      <c r="AI1520" s="80"/>
      <c r="AJ1520" s="5"/>
      <c r="AK1520" s="80"/>
      <c r="AL1520" s="5"/>
      <c r="AM1520" s="80"/>
      <c r="AN1520" s="5"/>
      <c r="AO1520" s="80"/>
      <c r="AP1520" s="80"/>
      <c r="AQ1520" s="5"/>
      <c r="AR1520" s="80"/>
      <c r="AS1520" s="5"/>
      <c r="AT1520" s="80"/>
      <c r="AU1520" s="5"/>
      <c r="AV1520" s="80"/>
      <c r="AW1520" s="5"/>
      <c r="AX1520" s="80"/>
      <c r="AY1520" s="5"/>
      <c r="AZ1520" s="80"/>
      <c r="BA1520" s="5"/>
      <c r="BB1520" s="80"/>
      <c r="BC1520" s="80"/>
      <c r="BD1520" s="80"/>
      <c r="BE1520" s="80"/>
      <c r="BF1520" s="80"/>
      <c r="BG1520" s="80"/>
      <c r="BH1520" s="80"/>
      <c r="BI1520" s="80"/>
      <c r="BJ1520" s="80"/>
      <c r="BK1520" s="80"/>
      <c r="BL1520" s="80"/>
      <c r="BM1520" s="80"/>
      <c r="BN1520" s="80"/>
      <c r="BO1520" s="80"/>
      <c r="BP1520" s="80"/>
      <c r="BQ1520" s="80"/>
      <c r="BR1520" s="80"/>
      <c r="BS1520" s="80"/>
      <c r="BT1520" s="80"/>
      <c r="BU1520" s="80"/>
      <c r="BV1520" s="80"/>
      <c r="BW1520" s="80"/>
      <c r="BX1520" s="80"/>
      <c r="BY1520" s="80"/>
      <c r="BZ1520" s="80"/>
      <c r="CE1520" s="5"/>
    </row>
    <row r="1521" spans="2:83" s="6" customFormat="1" x14ac:dyDescent="0.25">
      <c r="B1521" s="77"/>
      <c r="C1521" s="78"/>
      <c r="D1521" s="80"/>
      <c r="E1521" s="80"/>
      <c r="F1521" s="80"/>
      <c r="G1521" s="80"/>
      <c r="H1521" s="80"/>
      <c r="I1521" s="80"/>
      <c r="J1521" s="80"/>
      <c r="K1521" s="5"/>
      <c r="L1521" s="5"/>
      <c r="M1521" s="80"/>
      <c r="N1521" s="5"/>
      <c r="O1521" s="80"/>
      <c r="P1521" s="5"/>
      <c r="Q1521" s="80"/>
      <c r="R1521" s="5"/>
      <c r="S1521" s="80"/>
      <c r="T1521" s="5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5"/>
      <c r="AE1521" s="80"/>
      <c r="AF1521" s="5"/>
      <c r="AG1521" s="80"/>
      <c r="AH1521" s="5"/>
      <c r="AI1521" s="80"/>
      <c r="AJ1521" s="5"/>
      <c r="AK1521" s="80"/>
      <c r="AL1521" s="5"/>
      <c r="AM1521" s="80"/>
      <c r="AN1521" s="5"/>
      <c r="AO1521" s="80"/>
      <c r="AP1521" s="80"/>
      <c r="AQ1521" s="5"/>
      <c r="AR1521" s="80"/>
      <c r="AS1521" s="5"/>
      <c r="AT1521" s="80"/>
      <c r="AU1521" s="5"/>
      <c r="AV1521" s="80"/>
      <c r="AW1521" s="5"/>
      <c r="AX1521" s="80"/>
      <c r="AY1521" s="5"/>
      <c r="AZ1521" s="80"/>
      <c r="BA1521" s="5"/>
      <c r="BB1521" s="80"/>
      <c r="BC1521" s="80"/>
      <c r="BD1521" s="80"/>
      <c r="BE1521" s="80"/>
      <c r="BF1521" s="80"/>
      <c r="BG1521" s="80"/>
      <c r="BH1521" s="80"/>
      <c r="BI1521" s="80"/>
      <c r="BJ1521" s="80"/>
      <c r="BK1521" s="80"/>
      <c r="BL1521" s="80"/>
      <c r="BM1521" s="80"/>
      <c r="BN1521" s="80"/>
      <c r="BO1521" s="80"/>
      <c r="BP1521" s="80"/>
      <c r="BQ1521" s="80"/>
      <c r="BR1521" s="80"/>
      <c r="BS1521" s="80"/>
      <c r="BT1521" s="80"/>
      <c r="BU1521" s="80"/>
      <c r="BV1521" s="80"/>
      <c r="BW1521" s="80"/>
      <c r="BX1521" s="80"/>
      <c r="BY1521" s="80"/>
      <c r="BZ1521" s="80"/>
      <c r="CE1521" s="5"/>
    </row>
    <row r="1522" spans="2:83" s="6" customFormat="1" x14ac:dyDescent="0.25">
      <c r="B1522" s="77"/>
      <c r="C1522" s="78"/>
      <c r="D1522" s="80"/>
      <c r="E1522" s="80"/>
      <c r="F1522" s="80"/>
      <c r="G1522" s="80"/>
      <c r="H1522" s="80"/>
      <c r="I1522" s="80"/>
      <c r="J1522" s="80"/>
      <c r="K1522" s="5"/>
      <c r="L1522" s="5"/>
      <c r="M1522" s="80"/>
      <c r="N1522" s="5"/>
      <c r="O1522" s="80"/>
      <c r="P1522" s="5"/>
      <c r="Q1522" s="80"/>
      <c r="R1522" s="5"/>
      <c r="S1522" s="80"/>
      <c r="T1522" s="5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5"/>
      <c r="AE1522" s="80"/>
      <c r="AF1522" s="5"/>
      <c r="AG1522" s="80"/>
      <c r="AH1522" s="5"/>
      <c r="AI1522" s="80"/>
      <c r="AJ1522" s="5"/>
      <c r="AK1522" s="80"/>
      <c r="AL1522" s="5"/>
      <c r="AM1522" s="80"/>
      <c r="AN1522" s="5"/>
      <c r="AO1522" s="80"/>
      <c r="AP1522" s="80"/>
      <c r="AQ1522" s="5"/>
      <c r="AR1522" s="80"/>
      <c r="AS1522" s="5"/>
      <c r="AT1522" s="80"/>
      <c r="AU1522" s="5"/>
      <c r="AV1522" s="80"/>
      <c r="AW1522" s="5"/>
      <c r="AX1522" s="80"/>
      <c r="AY1522" s="5"/>
      <c r="AZ1522" s="80"/>
      <c r="BA1522" s="5"/>
      <c r="BB1522" s="80"/>
      <c r="BC1522" s="80"/>
      <c r="BD1522" s="80"/>
      <c r="BE1522" s="80"/>
      <c r="BF1522" s="80"/>
      <c r="BG1522" s="80"/>
      <c r="BH1522" s="80"/>
      <c r="BI1522" s="80"/>
      <c r="BJ1522" s="80"/>
      <c r="BK1522" s="80"/>
      <c r="BL1522" s="80"/>
      <c r="BM1522" s="80"/>
      <c r="BN1522" s="80"/>
      <c r="BO1522" s="80"/>
      <c r="BP1522" s="80"/>
      <c r="BQ1522" s="80"/>
      <c r="BR1522" s="80"/>
      <c r="BS1522" s="80"/>
      <c r="BT1522" s="80"/>
      <c r="BU1522" s="80"/>
      <c r="BV1522" s="80"/>
      <c r="BW1522" s="80"/>
      <c r="BX1522" s="80"/>
      <c r="BY1522" s="80"/>
      <c r="BZ1522" s="80"/>
      <c r="CE1522" s="5"/>
    </row>
    <row r="1523" spans="2:83" s="6" customFormat="1" x14ac:dyDescent="0.25">
      <c r="B1523" s="77"/>
      <c r="C1523" s="78"/>
      <c r="D1523" s="80"/>
      <c r="E1523" s="80"/>
      <c r="F1523" s="80"/>
      <c r="G1523" s="80"/>
      <c r="H1523" s="80"/>
      <c r="I1523" s="80"/>
      <c r="J1523" s="80"/>
      <c r="K1523" s="5"/>
      <c r="L1523" s="5"/>
      <c r="M1523" s="80"/>
      <c r="N1523" s="5"/>
      <c r="O1523" s="80"/>
      <c r="P1523" s="5"/>
      <c r="Q1523" s="80"/>
      <c r="R1523" s="5"/>
      <c r="S1523" s="80"/>
      <c r="T1523" s="5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5"/>
      <c r="AE1523" s="80"/>
      <c r="AF1523" s="5"/>
      <c r="AG1523" s="80"/>
      <c r="AH1523" s="5"/>
      <c r="AI1523" s="80"/>
      <c r="AJ1523" s="5"/>
      <c r="AK1523" s="80"/>
      <c r="AL1523" s="5"/>
      <c r="AM1523" s="80"/>
      <c r="AN1523" s="5"/>
      <c r="AO1523" s="80"/>
      <c r="AP1523" s="80"/>
      <c r="AQ1523" s="5"/>
      <c r="AR1523" s="80"/>
      <c r="AS1523" s="5"/>
      <c r="AT1523" s="80"/>
      <c r="AU1523" s="5"/>
      <c r="AV1523" s="80"/>
      <c r="AW1523" s="5"/>
      <c r="AX1523" s="80"/>
      <c r="AY1523" s="5"/>
      <c r="AZ1523" s="80"/>
      <c r="BA1523" s="5"/>
      <c r="BB1523" s="80"/>
      <c r="BC1523" s="80"/>
      <c r="BD1523" s="80"/>
      <c r="BE1523" s="80"/>
      <c r="BF1523" s="80"/>
      <c r="BG1523" s="80"/>
      <c r="BH1523" s="80"/>
      <c r="BI1523" s="80"/>
      <c r="BJ1523" s="80"/>
      <c r="BK1523" s="80"/>
      <c r="BL1523" s="80"/>
      <c r="BM1523" s="80"/>
      <c r="BN1523" s="80"/>
      <c r="BO1523" s="80"/>
      <c r="BP1523" s="80"/>
      <c r="BQ1523" s="80"/>
      <c r="BR1523" s="80"/>
      <c r="BS1523" s="80"/>
      <c r="BT1523" s="80"/>
      <c r="BU1523" s="80"/>
      <c r="BV1523" s="80"/>
      <c r="BW1523" s="80"/>
      <c r="BX1523" s="80"/>
      <c r="BY1523" s="80"/>
      <c r="BZ1523" s="80"/>
      <c r="CE1523" s="5"/>
    </row>
    <row r="1524" spans="2:83" s="6" customFormat="1" x14ac:dyDescent="0.25">
      <c r="B1524" s="77"/>
      <c r="C1524" s="78"/>
      <c r="D1524" s="80"/>
      <c r="E1524" s="80"/>
      <c r="F1524" s="80"/>
      <c r="G1524" s="80"/>
      <c r="H1524" s="80"/>
      <c r="I1524" s="80"/>
      <c r="J1524" s="80"/>
      <c r="K1524" s="5"/>
      <c r="L1524" s="5"/>
      <c r="M1524" s="80"/>
      <c r="N1524" s="5"/>
      <c r="O1524" s="80"/>
      <c r="P1524" s="5"/>
      <c r="Q1524" s="80"/>
      <c r="R1524" s="5"/>
      <c r="S1524" s="80"/>
      <c r="T1524" s="5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5"/>
      <c r="AE1524" s="80"/>
      <c r="AF1524" s="5"/>
      <c r="AG1524" s="80"/>
      <c r="AH1524" s="5"/>
      <c r="AI1524" s="80"/>
      <c r="AJ1524" s="5"/>
      <c r="AK1524" s="80"/>
      <c r="AL1524" s="5"/>
      <c r="AM1524" s="80"/>
      <c r="AN1524" s="5"/>
      <c r="AO1524" s="80"/>
      <c r="AP1524" s="80"/>
      <c r="AQ1524" s="5"/>
      <c r="AR1524" s="80"/>
      <c r="AS1524" s="5"/>
      <c r="AT1524" s="80"/>
      <c r="AU1524" s="5"/>
      <c r="AV1524" s="80"/>
      <c r="AW1524" s="5"/>
      <c r="AX1524" s="80"/>
      <c r="AY1524" s="5"/>
      <c r="AZ1524" s="80"/>
      <c r="BA1524" s="5"/>
      <c r="BB1524" s="80"/>
      <c r="BC1524" s="80"/>
      <c r="BD1524" s="80"/>
      <c r="BE1524" s="80"/>
      <c r="BF1524" s="80"/>
      <c r="BG1524" s="80"/>
      <c r="BH1524" s="80"/>
      <c r="BI1524" s="80"/>
      <c r="BJ1524" s="80"/>
      <c r="BK1524" s="80"/>
      <c r="BL1524" s="80"/>
      <c r="BM1524" s="80"/>
      <c r="BN1524" s="80"/>
      <c r="BO1524" s="80"/>
      <c r="BP1524" s="80"/>
      <c r="BQ1524" s="80"/>
      <c r="BR1524" s="80"/>
      <c r="BS1524" s="80"/>
      <c r="BT1524" s="80"/>
      <c r="BU1524" s="80"/>
      <c r="BV1524" s="80"/>
      <c r="BW1524" s="80"/>
      <c r="BX1524" s="80"/>
      <c r="BY1524" s="80"/>
      <c r="BZ1524" s="80"/>
      <c r="CE1524" s="5"/>
    </row>
    <row r="1525" spans="2:83" s="6" customFormat="1" x14ac:dyDescent="0.25">
      <c r="B1525" s="77"/>
      <c r="C1525" s="78"/>
      <c r="D1525" s="80"/>
      <c r="E1525" s="80"/>
      <c r="F1525" s="80"/>
      <c r="G1525" s="80"/>
      <c r="H1525" s="80"/>
      <c r="I1525" s="80"/>
      <c r="J1525" s="80"/>
      <c r="K1525" s="5"/>
      <c r="L1525" s="5"/>
      <c r="M1525" s="80"/>
      <c r="N1525" s="5"/>
      <c r="O1525" s="80"/>
      <c r="P1525" s="5"/>
      <c r="Q1525" s="80"/>
      <c r="R1525" s="5"/>
      <c r="S1525" s="80"/>
      <c r="T1525" s="5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5"/>
      <c r="AE1525" s="80"/>
      <c r="AF1525" s="5"/>
      <c r="AG1525" s="80"/>
      <c r="AH1525" s="5"/>
      <c r="AI1525" s="80"/>
      <c r="AJ1525" s="5"/>
      <c r="AK1525" s="80"/>
      <c r="AL1525" s="5"/>
      <c r="AM1525" s="80"/>
      <c r="AN1525" s="5"/>
      <c r="AO1525" s="80"/>
      <c r="AP1525" s="80"/>
      <c r="AQ1525" s="5"/>
      <c r="AR1525" s="80"/>
      <c r="AS1525" s="5"/>
      <c r="AT1525" s="80"/>
      <c r="AU1525" s="5"/>
      <c r="AV1525" s="80"/>
      <c r="AW1525" s="5"/>
      <c r="AX1525" s="80"/>
      <c r="AY1525" s="5"/>
      <c r="AZ1525" s="80"/>
      <c r="BA1525" s="5"/>
      <c r="BB1525" s="80"/>
      <c r="BC1525" s="80"/>
      <c r="BD1525" s="80"/>
      <c r="BE1525" s="80"/>
      <c r="BF1525" s="80"/>
      <c r="BG1525" s="80"/>
      <c r="BH1525" s="80"/>
      <c r="BI1525" s="80"/>
      <c r="BJ1525" s="80"/>
      <c r="BK1525" s="80"/>
      <c r="BL1525" s="80"/>
      <c r="BM1525" s="80"/>
      <c r="BN1525" s="80"/>
      <c r="BO1525" s="80"/>
      <c r="BP1525" s="80"/>
      <c r="BQ1525" s="80"/>
      <c r="BR1525" s="80"/>
      <c r="BS1525" s="80"/>
      <c r="BT1525" s="80"/>
      <c r="BU1525" s="80"/>
      <c r="BV1525" s="80"/>
      <c r="BW1525" s="80"/>
      <c r="BX1525" s="80"/>
      <c r="BY1525" s="80"/>
      <c r="BZ1525" s="80"/>
      <c r="CE1525" s="5"/>
    </row>
    <row r="1526" spans="2:83" s="6" customFormat="1" x14ac:dyDescent="0.25">
      <c r="B1526" s="77"/>
      <c r="C1526" s="78"/>
      <c r="D1526" s="80"/>
      <c r="E1526" s="80"/>
      <c r="F1526" s="80"/>
      <c r="G1526" s="80"/>
      <c r="H1526" s="80"/>
      <c r="I1526" s="80"/>
      <c r="J1526" s="80"/>
      <c r="K1526" s="5"/>
      <c r="L1526" s="5"/>
      <c r="M1526" s="80"/>
      <c r="N1526" s="5"/>
      <c r="O1526" s="80"/>
      <c r="P1526" s="5"/>
      <c r="Q1526" s="80"/>
      <c r="R1526" s="5"/>
      <c r="S1526" s="80"/>
      <c r="T1526" s="5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5"/>
      <c r="AE1526" s="80"/>
      <c r="AF1526" s="5"/>
      <c r="AG1526" s="80"/>
      <c r="AH1526" s="5"/>
      <c r="AI1526" s="80"/>
      <c r="AJ1526" s="5"/>
      <c r="AK1526" s="80"/>
      <c r="AL1526" s="5"/>
      <c r="AM1526" s="80"/>
      <c r="AN1526" s="5"/>
      <c r="AO1526" s="80"/>
      <c r="AP1526" s="80"/>
      <c r="AQ1526" s="5"/>
      <c r="AR1526" s="80"/>
      <c r="AS1526" s="5"/>
      <c r="AT1526" s="80"/>
      <c r="AU1526" s="5"/>
      <c r="AV1526" s="80"/>
      <c r="AW1526" s="5"/>
      <c r="AX1526" s="80"/>
      <c r="AY1526" s="5"/>
      <c r="AZ1526" s="80"/>
      <c r="BA1526" s="5"/>
      <c r="BB1526" s="80"/>
      <c r="BC1526" s="80"/>
      <c r="BD1526" s="80"/>
      <c r="BE1526" s="80"/>
      <c r="BF1526" s="80"/>
      <c r="BG1526" s="80"/>
      <c r="BH1526" s="80"/>
      <c r="BI1526" s="80"/>
      <c r="BJ1526" s="80"/>
      <c r="BK1526" s="80"/>
      <c r="BL1526" s="80"/>
      <c r="BM1526" s="80"/>
      <c r="BN1526" s="80"/>
      <c r="BO1526" s="80"/>
      <c r="BP1526" s="80"/>
      <c r="BQ1526" s="80"/>
      <c r="BR1526" s="80"/>
      <c r="BS1526" s="80"/>
      <c r="BT1526" s="80"/>
      <c r="BU1526" s="80"/>
      <c r="BV1526" s="80"/>
      <c r="BW1526" s="80"/>
      <c r="BX1526" s="80"/>
      <c r="BY1526" s="80"/>
      <c r="BZ1526" s="80"/>
      <c r="CE1526" s="5"/>
    </row>
    <row r="1527" spans="2:83" s="6" customFormat="1" x14ac:dyDescent="0.25">
      <c r="B1527" s="77"/>
      <c r="C1527" s="78"/>
      <c r="D1527" s="80"/>
      <c r="E1527" s="80"/>
      <c r="F1527" s="80"/>
      <c r="G1527" s="80"/>
      <c r="H1527" s="80"/>
      <c r="I1527" s="80"/>
      <c r="J1527" s="80"/>
      <c r="K1527" s="5"/>
      <c r="L1527" s="5"/>
      <c r="M1527" s="80"/>
      <c r="N1527" s="5"/>
      <c r="O1527" s="80"/>
      <c r="P1527" s="5"/>
      <c r="Q1527" s="80"/>
      <c r="R1527" s="5"/>
      <c r="S1527" s="80"/>
      <c r="T1527" s="5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5"/>
      <c r="AE1527" s="80"/>
      <c r="AF1527" s="5"/>
      <c r="AG1527" s="80"/>
      <c r="AH1527" s="5"/>
      <c r="AI1527" s="80"/>
      <c r="AJ1527" s="5"/>
      <c r="AK1527" s="80"/>
      <c r="AL1527" s="5"/>
      <c r="AM1527" s="80"/>
      <c r="AN1527" s="5"/>
      <c r="AO1527" s="80"/>
      <c r="AP1527" s="80"/>
      <c r="AQ1527" s="5"/>
      <c r="AR1527" s="80"/>
      <c r="AS1527" s="5"/>
      <c r="AT1527" s="80"/>
      <c r="AU1527" s="5"/>
      <c r="AV1527" s="80"/>
      <c r="AW1527" s="5"/>
      <c r="AX1527" s="80"/>
      <c r="AY1527" s="5"/>
      <c r="AZ1527" s="80"/>
      <c r="BA1527" s="5"/>
      <c r="BB1527" s="80"/>
      <c r="BC1527" s="80"/>
      <c r="BD1527" s="80"/>
      <c r="BE1527" s="80"/>
      <c r="BF1527" s="80"/>
      <c r="BG1527" s="80"/>
      <c r="BH1527" s="80"/>
      <c r="BI1527" s="80"/>
      <c r="BJ1527" s="80"/>
      <c r="BK1527" s="80"/>
      <c r="BL1527" s="80"/>
      <c r="BM1527" s="80"/>
      <c r="BN1527" s="80"/>
      <c r="BO1527" s="80"/>
      <c r="BP1527" s="80"/>
      <c r="BQ1527" s="80"/>
      <c r="BR1527" s="80"/>
      <c r="BS1527" s="80"/>
      <c r="BT1527" s="80"/>
      <c r="BU1527" s="80"/>
      <c r="BV1527" s="80"/>
      <c r="BW1527" s="80"/>
      <c r="BX1527" s="80"/>
      <c r="BY1527" s="80"/>
      <c r="BZ1527" s="80"/>
      <c r="CE1527" s="5"/>
    </row>
  </sheetData>
  <mergeCells count="126">
    <mergeCell ref="BU19:BU20"/>
    <mergeCell ref="B31:C31"/>
    <mergeCell ref="B886:C886"/>
    <mergeCell ref="B879:C879"/>
    <mergeCell ref="B883:C883"/>
    <mergeCell ref="B884:C884"/>
    <mergeCell ref="B861:BU861"/>
    <mergeCell ref="B856:C856"/>
    <mergeCell ref="B787:C787"/>
    <mergeCell ref="C19:C20"/>
    <mergeCell ref="J19:J20"/>
    <mergeCell ref="AE19:AE20"/>
    <mergeCell ref="AG19:AO19"/>
    <mergeCell ref="AP19:AP20"/>
    <mergeCell ref="V19:V20"/>
    <mergeCell ref="W19:Y19"/>
    <mergeCell ref="Z19:Z20"/>
    <mergeCell ref="B786:C786"/>
    <mergeCell ref="B881:C881"/>
    <mergeCell ref="BN19:BN20"/>
    <mergeCell ref="BO19:BS19"/>
    <mergeCell ref="B29:C29"/>
    <mergeCell ref="B26:C26"/>
    <mergeCell ref="BT19:BT20"/>
    <mergeCell ref="D19:D20"/>
    <mergeCell ref="BK19:BM19"/>
    <mergeCell ref="B19:B20"/>
    <mergeCell ref="M19:U19"/>
    <mergeCell ref="B30:C30"/>
    <mergeCell ref="E19:I19"/>
    <mergeCell ref="B28:C28"/>
    <mergeCell ref="B24:C24"/>
    <mergeCell ref="K19:K20"/>
    <mergeCell ref="BJ19:BJ20"/>
    <mergeCell ref="L19:L20"/>
    <mergeCell ref="AF19:AF20"/>
    <mergeCell ref="AS19:AS20"/>
    <mergeCell ref="B1162:C1162"/>
    <mergeCell ref="B1120:C1120"/>
    <mergeCell ref="B1121:C1121"/>
    <mergeCell ref="B1150:C1150"/>
    <mergeCell ref="B986:C986"/>
    <mergeCell ref="B1116:C1116"/>
    <mergeCell ref="B1118:C1118"/>
    <mergeCell ref="B1119:C1119"/>
    <mergeCell ref="B1135:BS1136"/>
    <mergeCell ref="B1029:BS1029"/>
    <mergeCell ref="A1139:BS1139"/>
    <mergeCell ref="B1028:BS1028"/>
    <mergeCell ref="B1138:BS1138"/>
    <mergeCell ref="B1044:BS1044"/>
    <mergeCell ref="B1021:C1021"/>
    <mergeCell ref="B1024:C1024"/>
    <mergeCell ref="B1153:C1153"/>
    <mergeCell ref="B1141:BU1141"/>
    <mergeCell ref="A1133:BZ1133"/>
    <mergeCell ref="B1064:BZ1064"/>
    <mergeCell ref="B1027:BZ1027"/>
    <mergeCell ref="B1111:BZ1111"/>
    <mergeCell ref="B1132:BZ1132"/>
    <mergeCell ref="B15:BU15"/>
    <mergeCell ref="B859:BU859"/>
    <mergeCell ref="AR19:AR20"/>
    <mergeCell ref="AT19:BB19"/>
    <mergeCell ref="B47:C47"/>
    <mergeCell ref="B36:C36"/>
    <mergeCell ref="B37:C37"/>
    <mergeCell ref="B38:C38"/>
    <mergeCell ref="B40:C40"/>
    <mergeCell ref="B42:C42"/>
    <mergeCell ref="B43:C43"/>
    <mergeCell ref="B45:C45"/>
    <mergeCell ref="B46:C46"/>
    <mergeCell ref="B44:C44"/>
    <mergeCell ref="B22:C22"/>
    <mergeCell ref="B23:C23"/>
    <mergeCell ref="AA19:AC19"/>
    <mergeCell ref="B296:BS296"/>
    <mergeCell ref="B35:C35"/>
    <mergeCell ref="BE19:BE20"/>
    <mergeCell ref="B32:C32"/>
    <mergeCell ref="B34:C34"/>
    <mergeCell ref="BF19:BI19"/>
    <mergeCell ref="B855:C855"/>
    <mergeCell ref="B17:BZ17"/>
    <mergeCell ref="B54:BZ54"/>
    <mergeCell ref="B62:BZ62"/>
    <mergeCell ref="B63:BZ63"/>
    <mergeCell ref="B887:C887"/>
    <mergeCell ref="B880:C880"/>
    <mergeCell ref="B677:C677"/>
    <mergeCell ref="B680:C680"/>
    <mergeCell ref="B788:C788"/>
    <mergeCell ref="BV19:BZ19"/>
    <mergeCell ref="B790:C790"/>
    <mergeCell ref="B791:C791"/>
    <mergeCell ref="B792:BS792"/>
    <mergeCell ref="B854:C854"/>
    <mergeCell ref="B55:C55"/>
    <mergeCell ref="B48:C48"/>
    <mergeCell ref="B51:C51"/>
    <mergeCell ref="B681:BS681"/>
    <mergeCell ref="B789:C789"/>
    <mergeCell ref="B853:C853"/>
    <mergeCell ref="B52:C52"/>
    <mergeCell ref="B25:C25"/>
    <mergeCell ref="B27:C27"/>
    <mergeCell ref="B39:C39"/>
    <mergeCell ref="B978:I978"/>
    <mergeCell ref="B33:C33"/>
    <mergeCell ref="B61:C61"/>
    <mergeCell ref="B305:BS305"/>
    <mergeCell ref="B882:C882"/>
    <mergeCell ref="B888:C888"/>
    <mergeCell ref="B885:C885"/>
    <mergeCell ref="B890:BS890"/>
    <mergeCell ref="B930:BS930"/>
    <mergeCell ref="B891:BS891"/>
    <mergeCell ref="B857:C857"/>
    <mergeCell ref="B858:C858"/>
    <mergeCell ref="B889:BZ889"/>
    <mergeCell ref="B53:C53"/>
    <mergeCell ref="B293:C293"/>
    <mergeCell ref="B41:C41"/>
    <mergeCell ref="B310:C310"/>
    <mergeCell ref="B278:C278"/>
  </mergeCells>
  <pageMargins left="0.78740157480314965" right="0.78740157480314965" top="0.39370078740157483" bottom="0.39370078740157483" header="0" footer="0"/>
  <pageSetup paperSize="8" scale="55" fitToHeight="1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2025</vt:lpstr>
      <vt:lpstr>'2025'!Заголовки_для_печати</vt:lpstr>
      <vt:lpstr>'2025'!Область_печати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Николаевна Мухоморова</dc:creator>
  <cp:lastModifiedBy>Юлия Николаевна Мухоморова</cp:lastModifiedBy>
  <cp:lastPrinted>2026-04-13T09:13:07Z</cp:lastPrinted>
  <dcterms:created xsi:type="dcterms:W3CDTF">2021-01-28T14:59:09Z</dcterms:created>
  <dcterms:modified xsi:type="dcterms:W3CDTF">2026-04-17T11:03:58Z</dcterms:modified>
</cp:coreProperties>
</file>